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D:\ThesisStuff\MoE_aquifer_stress\3.Working_Folder\Done_for organizing\gf_gwfootprint_depletion_blue_green_wa\3final\gf3_BCaqstress_gwfootprint\"/>
    </mc:Choice>
  </mc:AlternateContent>
  <bookViews>
    <workbookView xWindow="0" yWindow="0" windowWidth="7275" windowHeight="6210"/>
  </bookViews>
  <sheets>
    <sheet name="Summary" sheetId="28" r:id="rId1"/>
    <sheet name="R0. Results" sheetId="13" r:id="rId2"/>
    <sheet name="R0. Column Descriptions" sheetId="26" r:id="rId3"/>
    <sheet name="R0. Example" sheetId="23" r:id="rId4"/>
    <sheet name="R1. GW Use" sheetId="43" r:id="rId5"/>
    <sheet name="R1. Column Descriptions" sheetId="48" r:id="rId6"/>
    <sheet name="R2. Recharge" sheetId="42" r:id="rId7"/>
    <sheet name="R2. Column Descriptions" sheetId="49" r:id="rId8"/>
    <sheet name="R3. GW E" sheetId="47" r:id="rId9"/>
    <sheet name="R3. Column Description" sheetId="50" r:id="rId10"/>
    <sheet name="A1. Aquifer Attributes" sheetId="44" r:id="rId11"/>
    <sheet name="A2. Low Flow Zone" sheetId="9" r:id="rId12"/>
    <sheet name="A3. BGCZ" sheetId="45" r:id="rId13"/>
    <sheet name="A4. BGCZ Annual Precipitation" sheetId="37" r:id="rId14"/>
  </sheets>
  <definedNames>
    <definedName name="_xlnm._FilterDatabase" localSheetId="1" hidden="1">'R0. Results'!$A$1:$AQ$1131</definedName>
    <definedName name="_xlnm._FilterDatabase" localSheetId="8" hidden="1">'R3. GW E'!$A$2:$F$406</definedName>
  </definedNames>
  <calcPr calcId="171027"/>
</workbook>
</file>

<file path=xl/calcChain.xml><?xml version="1.0" encoding="utf-8"?>
<calcChain xmlns="http://schemas.openxmlformats.org/spreadsheetml/2006/main">
  <c r="K9" i="43" l="1"/>
  <c r="S4" i="43"/>
  <c r="S5" i="43"/>
  <c r="S6" i="43"/>
  <c r="S7" i="43"/>
  <c r="S8" i="43"/>
  <c r="S9" i="43"/>
  <c r="S10" i="43"/>
  <c r="S11" i="43"/>
  <c r="S12" i="43"/>
  <c r="S13" i="43"/>
  <c r="S14" i="43"/>
  <c r="S15" i="43"/>
  <c r="S16" i="43"/>
  <c r="S17" i="43"/>
  <c r="S18" i="43"/>
  <c r="S19" i="43"/>
  <c r="S20" i="43"/>
  <c r="S21" i="43"/>
  <c r="S22" i="43"/>
  <c r="S23" i="43"/>
  <c r="S24" i="43"/>
  <c r="S25" i="43"/>
  <c r="S26" i="43"/>
  <c r="S27" i="43"/>
  <c r="S28" i="43"/>
  <c r="S29" i="43"/>
  <c r="S30" i="43"/>
  <c r="S31" i="43"/>
  <c r="S32" i="43"/>
  <c r="S33" i="43"/>
  <c r="S34" i="43"/>
  <c r="S35" i="43"/>
  <c r="S36" i="43"/>
  <c r="S37" i="43"/>
  <c r="S38" i="43"/>
  <c r="S39" i="43"/>
  <c r="S40" i="43"/>
  <c r="S41" i="43"/>
  <c r="S42" i="43"/>
  <c r="S43" i="43"/>
  <c r="S44" i="43"/>
  <c r="S45" i="43"/>
  <c r="S46" i="43"/>
  <c r="S47" i="43"/>
  <c r="S48" i="43"/>
  <c r="S49" i="43"/>
  <c r="S50" i="43"/>
  <c r="S51" i="43"/>
  <c r="S52" i="43"/>
  <c r="S53" i="43"/>
  <c r="S54" i="43"/>
  <c r="S55" i="43"/>
  <c r="S56" i="43"/>
  <c r="S57" i="43"/>
  <c r="S58" i="43"/>
  <c r="S59" i="43"/>
  <c r="S60" i="43"/>
  <c r="S61" i="43"/>
  <c r="S62" i="43"/>
  <c r="S63" i="43"/>
  <c r="S64" i="43"/>
  <c r="S65" i="43"/>
  <c r="S66" i="43"/>
  <c r="S67" i="43"/>
  <c r="S68" i="43"/>
  <c r="S69" i="43"/>
  <c r="S70" i="43"/>
  <c r="S71" i="43"/>
  <c r="S72" i="43"/>
  <c r="S73" i="43"/>
  <c r="S74" i="43"/>
  <c r="S75" i="43"/>
  <c r="S76" i="43"/>
  <c r="S77" i="43"/>
  <c r="S78" i="43"/>
  <c r="S79" i="43"/>
  <c r="S80" i="43"/>
  <c r="S81" i="43"/>
  <c r="S82" i="43"/>
  <c r="S83" i="43"/>
  <c r="S84" i="43"/>
  <c r="S85" i="43"/>
  <c r="S86" i="43"/>
  <c r="S87" i="43"/>
  <c r="S88" i="43"/>
  <c r="S89" i="43"/>
  <c r="S90" i="43"/>
  <c r="S91" i="43"/>
  <c r="S92" i="43"/>
  <c r="S93" i="43"/>
  <c r="S94" i="43"/>
  <c r="S95" i="43"/>
  <c r="S96" i="43"/>
  <c r="S97" i="43"/>
  <c r="S98" i="43"/>
  <c r="S99" i="43"/>
  <c r="S100" i="43"/>
  <c r="S101" i="43"/>
  <c r="S102" i="43"/>
  <c r="S103" i="43"/>
  <c r="S104" i="43"/>
  <c r="S105" i="43"/>
  <c r="S106" i="43"/>
  <c r="S107" i="43"/>
  <c r="S108" i="43"/>
  <c r="S109" i="43"/>
  <c r="S110" i="43"/>
  <c r="S111" i="43"/>
  <c r="S112" i="43"/>
  <c r="S113" i="43"/>
  <c r="S114" i="43"/>
  <c r="S115" i="43"/>
  <c r="S116" i="43"/>
  <c r="S117" i="43"/>
  <c r="S118" i="43"/>
  <c r="S119" i="43"/>
  <c r="S120" i="43"/>
  <c r="S121" i="43"/>
  <c r="S122" i="43"/>
  <c r="S123" i="43"/>
  <c r="S124" i="43"/>
  <c r="S125" i="43"/>
  <c r="S126" i="43"/>
  <c r="S127" i="43"/>
  <c r="S128" i="43"/>
  <c r="S129" i="43"/>
  <c r="S130" i="43"/>
  <c r="S131" i="43"/>
  <c r="S132" i="43"/>
  <c r="S133" i="43"/>
  <c r="S134" i="43"/>
  <c r="S135" i="43"/>
  <c r="S136" i="43"/>
  <c r="S137" i="43"/>
  <c r="S138" i="43"/>
  <c r="S139" i="43"/>
  <c r="S140" i="43"/>
  <c r="S141" i="43"/>
  <c r="S142" i="43"/>
  <c r="S143" i="43"/>
  <c r="S144" i="43"/>
  <c r="S145" i="43"/>
  <c r="S146" i="43"/>
  <c r="S147" i="43"/>
  <c r="S148" i="43"/>
  <c r="S149" i="43"/>
  <c r="S150" i="43"/>
  <c r="S151" i="43"/>
  <c r="S152" i="43"/>
  <c r="S153" i="43"/>
  <c r="S154" i="43"/>
  <c r="S155" i="43"/>
  <c r="S156" i="43"/>
  <c r="S157" i="43"/>
  <c r="S158" i="43"/>
  <c r="S159" i="43"/>
  <c r="S160" i="43"/>
  <c r="S161" i="43"/>
  <c r="S162" i="43"/>
  <c r="S163" i="43"/>
  <c r="S164" i="43"/>
  <c r="S165" i="43"/>
  <c r="S166" i="43"/>
  <c r="S167" i="43"/>
  <c r="S168" i="43"/>
  <c r="S169" i="43"/>
  <c r="S170" i="43"/>
  <c r="S171" i="43"/>
  <c r="S172" i="43"/>
  <c r="S173" i="43"/>
  <c r="S174" i="43"/>
  <c r="S175" i="43"/>
  <c r="S176" i="43"/>
  <c r="S177" i="43"/>
  <c r="S178" i="43"/>
  <c r="S179" i="43"/>
  <c r="S180" i="43"/>
  <c r="S181" i="43"/>
  <c r="S182" i="43"/>
  <c r="S183" i="43"/>
  <c r="S184" i="43"/>
  <c r="S185" i="43"/>
  <c r="S186" i="43"/>
  <c r="S187" i="43"/>
  <c r="S188" i="43"/>
  <c r="S189" i="43"/>
  <c r="S190" i="43"/>
  <c r="S191" i="43"/>
  <c r="S192" i="43"/>
  <c r="S193" i="43"/>
  <c r="S194" i="43"/>
  <c r="S195" i="43"/>
  <c r="S196" i="43"/>
  <c r="S197" i="43"/>
  <c r="S198" i="43"/>
  <c r="S199" i="43"/>
  <c r="S200" i="43"/>
  <c r="S201" i="43"/>
  <c r="S202" i="43"/>
  <c r="S203" i="43"/>
  <c r="S204" i="43"/>
  <c r="S205" i="43"/>
  <c r="S206" i="43"/>
  <c r="S207" i="43"/>
  <c r="S208" i="43"/>
  <c r="S209" i="43"/>
  <c r="S210" i="43"/>
  <c r="S211" i="43"/>
  <c r="S212" i="43"/>
  <c r="S213" i="43"/>
  <c r="S214" i="43"/>
  <c r="S215" i="43"/>
  <c r="S216" i="43"/>
  <c r="S217" i="43"/>
  <c r="S218" i="43"/>
  <c r="S219" i="43"/>
  <c r="S220" i="43"/>
  <c r="S221" i="43"/>
  <c r="S222" i="43"/>
  <c r="S223" i="43"/>
  <c r="S224" i="43"/>
  <c r="S225" i="43"/>
  <c r="S226" i="43"/>
  <c r="S227" i="43"/>
  <c r="S228" i="43"/>
  <c r="S229" i="43"/>
  <c r="S230" i="43"/>
  <c r="S231" i="43"/>
  <c r="S232" i="43"/>
  <c r="S233" i="43"/>
  <c r="S234" i="43"/>
  <c r="S235" i="43"/>
  <c r="S236" i="43"/>
  <c r="S237" i="43"/>
  <c r="S238" i="43"/>
  <c r="S239" i="43"/>
  <c r="S240" i="43"/>
  <c r="S241" i="43"/>
  <c r="S242" i="43"/>
  <c r="S243" i="43"/>
  <c r="S244" i="43"/>
  <c r="S245" i="43"/>
  <c r="S246" i="43"/>
  <c r="S247" i="43"/>
  <c r="S248" i="43"/>
  <c r="S249" i="43"/>
  <c r="S250" i="43"/>
  <c r="S251" i="43"/>
  <c r="S252" i="43"/>
  <c r="S253" i="43"/>
  <c r="S254" i="43"/>
  <c r="S255" i="43"/>
  <c r="S256" i="43"/>
  <c r="S257" i="43"/>
  <c r="S258" i="43"/>
  <c r="S259" i="43"/>
  <c r="S260" i="43"/>
  <c r="S261" i="43"/>
  <c r="S262" i="43"/>
  <c r="S263" i="43"/>
  <c r="S264" i="43"/>
  <c r="S265" i="43"/>
  <c r="S266" i="43"/>
  <c r="S267" i="43"/>
  <c r="S268" i="43"/>
  <c r="S269" i="43"/>
  <c r="S270" i="43"/>
  <c r="S271" i="43"/>
  <c r="S272" i="43"/>
  <c r="S273" i="43"/>
  <c r="S274" i="43"/>
  <c r="S275" i="43"/>
  <c r="S276" i="43"/>
  <c r="S277" i="43"/>
  <c r="S278" i="43"/>
  <c r="S279" i="43"/>
  <c r="S280" i="43"/>
  <c r="S281" i="43"/>
  <c r="S282" i="43"/>
  <c r="S283" i="43"/>
  <c r="S284" i="43"/>
  <c r="S285" i="43"/>
  <c r="S286" i="43"/>
  <c r="S287" i="43"/>
  <c r="S288" i="43"/>
  <c r="S289" i="43"/>
  <c r="S290" i="43"/>
  <c r="S291" i="43"/>
  <c r="S292" i="43"/>
  <c r="S293" i="43"/>
  <c r="S294" i="43"/>
  <c r="S295" i="43"/>
  <c r="S296" i="43"/>
  <c r="S297" i="43"/>
  <c r="S298" i="43"/>
  <c r="S299" i="43"/>
  <c r="S300" i="43"/>
  <c r="S301" i="43"/>
  <c r="S302" i="43"/>
  <c r="S303" i="43"/>
  <c r="S304" i="43"/>
  <c r="S305" i="43"/>
  <c r="S306" i="43"/>
  <c r="S307" i="43"/>
  <c r="S308" i="43"/>
  <c r="S309" i="43"/>
  <c r="S310" i="43"/>
  <c r="S311" i="43"/>
  <c r="S312" i="43"/>
  <c r="S313" i="43"/>
  <c r="S314" i="43"/>
  <c r="S315" i="43"/>
  <c r="S316" i="43"/>
  <c r="S317" i="43"/>
  <c r="S318" i="43"/>
  <c r="S319" i="43"/>
  <c r="S320" i="43"/>
  <c r="S321" i="43"/>
  <c r="S322" i="43"/>
  <c r="S323" i="43"/>
  <c r="S324" i="43"/>
  <c r="S325" i="43"/>
  <c r="S326" i="43"/>
  <c r="S327" i="43"/>
  <c r="S328" i="43"/>
  <c r="S329" i="43"/>
  <c r="S330" i="43"/>
  <c r="S331" i="43"/>
  <c r="S332" i="43"/>
  <c r="S333" i="43"/>
  <c r="S334" i="43"/>
  <c r="S335" i="43"/>
  <c r="S336" i="43"/>
  <c r="S337" i="43"/>
  <c r="S338" i="43"/>
  <c r="S339" i="43"/>
  <c r="S340" i="43"/>
  <c r="S341" i="43"/>
  <c r="S342" i="43"/>
  <c r="S343" i="43"/>
  <c r="S344" i="43"/>
  <c r="S345" i="43"/>
  <c r="S346" i="43"/>
  <c r="S347" i="43"/>
  <c r="S348" i="43"/>
  <c r="S349" i="43"/>
  <c r="S350" i="43"/>
  <c r="S351" i="43"/>
  <c r="S352" i="43"/>
  <c r="S353" i="43"/>
  <c r="S354" i="43"/>
  <c r="S355" i="43"/>
  <c r="S356" i="43"/>
  <c r="S357" i="43"/>
  <c r="S358" i="43"/>
  <c r="S359" i="43"/>
  <c r="S360" i="43"/>
  <c r="S361" i="43"/>
  <c r="S362" i="43"/>
  <c r="S363" i="43"/>
  <c r="S364" i="43"/>
  <c r="S365" i="43"/>
  <c r="S366" i="43"/>
  <c r="S367" i="43"/>
  <c r="S368" i="43"/>
  <c r="S369" i="43"/>
  <c r="S370" i="43"/>
  <c r="S371" i="43"/>
  <c r="S372" i="43"/>
  <c r="S373" i="43"/>
  <c r="S374" i="43"/>
  <c r="S375" i="43"/>
  <c r="S376" i="43"/>
  <c r="S377" i="43"/>
  <c r="S378" i="43"/>
  <c r="S379" i="43"/>
  <c r="S380" i="43"/>
  <c r="S381" i="43"/>
  <c r="S382" i="43"/>
  <c r="S383" i="43"/>
  <c r="S384" i="43"/>
  <c r="S385" i="43"/>
  <c r="S386" i="43"/>
  <c r="S387" i="43"/>
  <c r="S388" i="43"/>
  <c r="S389" i="43"/>
  <c r="S390" i="43"/>
  <c r="S391" i="43"/>
  <c r="S392" i="43"/>
  <c r="S393" i="43"/>
  <c r="S394" i="43"/>
  <c r="S395" i="43"/>
  <c r="S396" i="43"/>
  <c r="S397" i="43"/>
  <c r="S398" i="43"/>
  <c r="S399" i="43"/>
  <c r="S400" i="43"/>
  <c r="S401" i="43"/>
  <c r="S402" i="43"/>
  <c r="S403" i="43"/>
  <c r="S404" i="43"/>
  <c r="S405" i="43"/>
  <c r="S406" i="43"/>
  <c r="S407" i="43"/>
  <c r="S408" i="43"/>
  <c r="S409" i="43"/>
  <c r="S410" i="43"/>
  <c r="S411" i="43"/>
  <c r="S412" i="43"/>
  <c r="S413" i="43"/>
  <c r="S414" i="43"/>
  <c r="S415" i="43"/>
  <c r="S416" i="43"/>
  <c r="S417" i="43"/>
  <c r="S418" i="43"/>
  <c r="S419" i="43"/>
  <c r="S420" i="43"/>
  <c r="S421" i="43"/>
  <c r="S422" i="43"/>
  <c r="S423" i="43"/>
  <c r="S424" i="43"/>
  <c r="S425" i="43"/>
  <c r="S426" i="43"/>
  <c r="S427" i="43"/>
  <c r="S428" i="43"/>
  <c r="S429" i="43"/>
  <c r="S430" i="43"/>
  <c r="S431" i="43"/>
  <c r="S432" i="43"/>
  <c r="S433" i="43"/>
  <c r="S434" i="43"/>
  <c r="S435" i="43"/>
  <c r="S436" i="43"/>
  <c r="S437" i="43"/>
  <c r="S438" i="43"/>
  <c r="S439" i="43"/>
  <c r="S440" i="43"/>
  <c r="S441" i="43"/>
  <c r="S442" i="43"/>
  <c r="S443" i="43"/>
  <c r="S444" i="43"/>
  <c r="S445" i="43"/>
  <c r="S446" i="43"/>
  <c r="S447" i="43"/>
  <c r="S448" i="43"/>
  <c r="S449" i="43"/>
  <c r="S450" i="43"/>
  <c r="S451" i="43"/>
  <c r="S452" i="43"/>
  <c r="S453" i="43"/>
  <c r="S454" i="43"/>
  <c r="S455" i="43"/>
  <c r="S456" i="43"/>
  <c r="S457" i="43"/>
  <c r="S458" i="43"/>
  <c r="S459" i="43"/>
  <c r="S460" i="43"/>
  <c r="S461" i="43"/>
  <c r="S462" i="43"/>
  <c r="S463" i="43"/>
  <c r="S464" i="43"/>
  <c r="S465" i="43"/>
  <c r="S466" i="43"/>
  <c r="S467" i="43"/>
  <c r="S468" i="43"/>
  <c r="S469" i="43"/>
  <c r="S470" i="43"/>
  <c r="S471" i="43"/>
  <c r="S472" i="43"/>
  <c r="S473" i="43"/>
  <c r="S474" i="43"/>
  <c r="S475" i="43"/>
  <c r="S476" i="43"/>
  <c r="S477" i="43"/>
  <c r="S478" i="43"/>
  <c r="S479" i="43"/>
  <c r="S480" i="43"/>
  <c r="S481" i="43"/>
  <c r="S482" i="43"/>
  <c r="S483" i="43"/>
  <c r="S484" i="43"/>
  <c r="S485" i="43"/>
  <c r="S486" i="43"/>
  <c r="S487" i="43"/>
  <c r="S488" i="43"/>
  <c r="S489" i="43"/>
  <c r="S490" i="43"/>
  <c r="S491" i="43"/>
  <c r="S492" i="43"/>
  <c r="S493" i="43"/>
  <c r="S494" i="43"/>
  <c r="S495" i="43"/>
  <c r="S496" i="43"/>
  <c r="S497" i="43"/>
  <c r="S498" i="43"/>
  <c r="S499" i="43"/>
  <c r="S500" i="43"/>
  <c r="S501" i="43"/>
  <c r="S502" i="43"/>
  <c r="S503" i="43"/>
  <c r="S504" i="43"/>
  <c r="S505" i="43"/>
  <c r="S506" i="43"/>
  <c r="S507" i="43"/>
  <c r="S508" i="43"/>
  <c r="S509" i="43"/>
  <c r="S510" i="43"/>
  <c r="S511" i="43"/>
  <c r="S512" i="43"/>
  <c r="S513" i="43"/>
  <c r="S514" i="43"/>
  <c r="S515" i="43"/>
  <c r="S516" i="43"/>
  <c r="S517" i="43"/>
  <c r="S518" i="43"/>
  <c r="S519" i="43"/>
  <c r="S520" i="43"/>
  <c r="S521" i="43"/>
  <c r="S522" i="43"/>
  <c r="S523" i="43"/>
  <c r="S524" i="43"/>
  <c r="S525" i="43"/>
  <c r="S526" i="43"/>
  <c r="S527" i="43"/>
  <c r="S528" i="43"/>
  <c r="S529" i="43"/>
  <c r="S530" i="43"/>
  <c r="S531" i="43"/>
  <c r="S532" i="43"/>
  <c r="S533" i="43"/>
  <c r="S534" i="43"/>
  <c r="S535" i="43"/>
  <c r="S536" i="43"/>
  <c r="S537" i="43"/>
  <c r="S538" i="43"/>
  <c r="S539" i="43"/>
  <c r="S540" i="43"/>
  <c r="S541" i="43"/>
  <c r="S542" i="43"/>
  <c r="S543" i="43"/>
  <c r="S544" i="43"/>
  <c r="S545" i="43"/>
  <c r="S546" i="43"/>
  <c r="S547" i="43"/>
  <c r="S548" i="43"/>
  <c r="S549" i="43"/>
  <c r="S550" i="43"/>
  <c r="S551" i="43"/>
  <c r="S552" i="43"/>
  <c r="S553" i="43"/>
  <c r="S554" i="43"/>
  <c r="S555" i="43"/>
  <c r="S556" i="43"/>
  <c r="S557" i="43"/>
  <c r="S558" i="43"/>
  <c r="S559" i="43"/>
  <c r="S560" i="43"/>
  <c r="S561" i="43"/>
  <c r="S562" i="43"/>
  <c r="S563" i="43"/>
  <c r="S564" i="43"/>
  <c r="S565" i="43"/>
  <c r="S566" i="43"/>
  <c r="S567" i="43"/>
  <c r="S568" i="43"/>
  <c r="S569" i="43"/>
  <c r="S570" i="43"/>
  <c r="S571" i="43"/>
  <c r="S572" i="43"/>
  <c r="S573" i="43"/>
  <c r="S574" i="43"/>
  <c r="S575" i="43"/>
  <c r="S576" i="43"/>
  <c r="S577" i="43"/>
  <c r="S578" i="43"/>
  <c r="S579" i="43"/>
  <c r="S580" i="43"/>
  <c r="S581" i="43"/>
  <c r="S582" i="43"/>
  <c r="S583" i="43"/>
  <c r="S584" i="43"/>
  <c r="S585" i="43"/>
  <c r="S586" i="43"/>
  <c r="S587" i="43"/>
  <c r="S588" i="43"/>
  <c r="S589" i="43"/>
  <c r="S590" i="43"/>
  <c r="S591" i="43"/>
  <c r="S592" i="43"/>
  <c r="S593" i="43"/>
  <c r="S594" i="43"/>
  <c r="S595" i="43"/>
  <c r="S596" i="43"/>
  <c r="S597" i="43"/>
  <c r="S598" i="43"/>
  <c r="S599" i="43"/>
  <c r="S600" i="43"/>
  <c r="S601" i="43"/>
  <c r="S602" i="43"/>
  <c r="S603" i="43"/>
  <c r="S604" i="43"/>
  <c r="S605" i="43"/>
  <c r="S606" i="43"/>
  <c r="S607" i="43"/>
  <c r="S608" i="43"/>
  <c r="S609" i="43"/>
  <c r="S610" i="43"/>
  <c r="S611" i="43"/>
  <c r="S612" i="43"/>
  <c r="S613" i="43"/>
  <c r="S614" i="43"/>
  <c r="S615" i="43"/>
  <c r="S616" i="43"/>
  <c r="S617" i="43"/>
  <c r="S618" i="43"/>
  <c r="S619" i="43"/>
  <c r="S620" i="43"/>
  <c r="S621" i="43"/>
  <c r="S622" i="43"/>
  <c r="S623" i="43"/>
  <c r="S624" i="43"/>
  <c r="S625" i="43"/>
  <c r="S626" i="43"/>
  <c r="S627" i="43"/>
  <c r="S628" i="43"/>
  <c r="S629" i="43"/>
  <c r="S630" i="43"/>
  <c r="S631" i="43"/>
  <c r="S632" i="43"/>
  <c r="S633" i="43"/>
  <c r="S634" i="43"/>
  <c r="S635" i="43"/>
  <c r="S636" i="43"/>
  <c r="S637" i="43"/>
  <c r="S638" i="43"/>
  <c r="S639" i="43"/>
  <c r="S640" i="43"/>
  <c r="S641" i="43"/>
  <c r="S642" i="43"/>
  <c r="S643" i="43"/>
  <c r="S644" i="43"/>
  <c r="S645" i="43"/>
  <c r="S646" i="43"/>
  <c r="S647" i="43"/>
  <c r="S648" i="43"/>
  <c r="S649" i="43"/>
  <c r="S650" i="43"/>
  <c r="S651" i="43"/>
  <c r="S652" i="43"/>
  <c r="S653" i="43"/>
  <c r="S654" i="43"/>
  <c r="S655" i="43"/>
  <c r="S656" i="43"/>
  <c r="S657" i="43"/>
  <c r="S658" i="43"/>
  <c r="S659" i="43"/>
  <c r="S660" i="43"/>
  <c r="S661" i="43"/>
  <c r="S662" i="43"/>
  <c r="S663" i="43"/>
  <c r="S664" i="43"/>
  <c r="S665" i="43"/>
  <c r="S666" i="43"/>
  <c r="S667" i="43"/>
  <c r="S668" i="43"/>
  <c r="S669" i="43"/>
  <c r="S670" i="43"/>
  <c r="S671" i="43"/>
  <c r="S672" i="43"/>
  <c r="S673" i="43"/>
  <c r="S674" i="43"/>
  <c r="S675" i="43"/>
  <c r="S676" i="43"/>
  <c r="S677" i="43"/>
  <c r="S678" i="43"/>
  <c r="S679" i="43"/>
  <c r="S680" i="43"/>
  <c r="S681" i="43"/>
  <c r="S682" i="43"/>
  <c r="S683" i="43"/>
  <c r="S684" i="43"/>
  <c r="S685" i="43"/>
  <c r="S686" i="43"/>
  <c r="S687" i="43"/>
  <c r="S688" i="43"/>
  <c r="S689" i="43"/>
  <c r="S690" i="43"/>
  <c r="S691" i="43"/>
  <c r="S692" i="43"/>
  <c r="S693" i="43"/>
  <c r="S694" i="43"/>
  <c r="S695" i="43"/>
  <c r="S696" i="43"/>
  <c r="S697" i="43"/>
  <c r="S698" i="43"/>
  <c r="S699" i="43"/>
  <c r="S700" i="43"/>
  <c r="S701" i="43"/>
  <c r="S702" i="43"/>
  <c r="S703" i="43"/>
  <c r="S704" i="43"/>
  <c r="S705" i="43"/>
  <c r="S706" i="43"/>
  <c r="S707" i="43"/>
  <c r="S708" i="43"/>
  <c r="S709" i="43"/>
  <c r="S710" i="43"/>
  <c r="S711" i="43"/>
  <c r="S712" i="43"/>
  <c r="S713" i="43"/>
  <c r="S714" i="43"/>
  <c r="S715" i="43"/>
  <c r="S716" i="43"/>
  <c r="S717" i="43"/>
  <c r="S718" i="43"/>
  <c r="S719" i="43"/>
  <c r="S720" i="43"/>
  <c r="S721" i="43"/>
  <c r="S722" i="43"/>
  <c r="S723" i="43"/>
  <c r="S724" i="43"/>
  <c r="S725" i="43"/>
  <c r="S726" i="43"/>
  <c r="S727" i="43"/>
  <c r="S728" i="43"/>
  <c r="S729" i="43"/>
  <c r="S730" i="43"/>
  <c r="S731" i="43"/>
  <c r="S732" i="43"/>
  <c r="S733" i="43"/>
  <c r="S734" i="43"/>
  <c r="S735" i="43"/>
  <c r="S736" i="43"/>
  <c r="S737" i="43"/>
  <c r="S738" i="43"/>
  <c r="S739" i="43"/>
  <c r="S740" i="43"/>
  <c r="S741" i="43"/>
  <c r="S742" i="43"/>
  <c r="S743" i="43"/>
  <c r="S744" i="43"/>
  <c r="S745" i="43"/>
  <c r="S746" i="43"/>
  <c r="S747" i="43"/>
  <c r="S748" i="43"/>
  <c r="S749" i="43"/>
  <c r="S750" i="43"/>
  <c r="S751" i="43"/>
  <c r="S752" i="43"/>
  <c r="S753" i="43"/>
  <c r="S754" i="43"/>
  <c r="S755" i="43"/>
  <c r="S756" i="43"/>
  <c r="S757" i="43"/>
  <c r="S758" i="43"/>
  <c r="S759" i="43"/>
  <c r="S760" i="43"/>
  <c r="S761" i="43"/>
  <c r="S762" i="43"/>
  <c r="S763" i="43"/>
  <c r="S764" i="43"/>
  <c r="S765" i="43"/>
  <c r="S766" i="43"/>
  <c r="S767" i="43"/>
  <c r="S768" i="43"/>
  <c r="S769" i="43"/>
  <c r="S770" i="43"/>
  <c r="S771" i="43"/>
  <c r="S772" i="43"/>
  <c r="S773" i="43"/>
  <c r="S774" i="43"/>
  <c r="S775" i="43"/>
  <c r="S776" i="43"/>
  <c r="S777" i="43"/>
  <c r="S778" i="43"/>
  <c r="S779" i="43"/>
  <c r="S780" i="43"/>
  <c r="S781" i="43"/>
  <c r="S782" i="43"/>
  <c r="S783" i="43"/>
  <c r="S784" i="43"/>
  <c r="S785" i="43"/>
  <c r="S786" i="43"/>
  <c r="S787" i="43"/>
  <c r="S788" i="43"/>
  <c r="S789" i="43"/>
  <c r="S790" i="43"/>
  <c r="S791" i="43"/>
  <c r="S792" i="43"/>
  <c r="S793" i="43"/>
  <c r="S794" i="43"/>
  <c r="S795" i="43"/>
  <c r="S796" i="43"/>
  <c r="S797" i="43"/>
  <c r="S798" i="43"/>
  <c r="S799" i="43"/>
  <c r="S800" i="43"/>
  <c r="S801" i="43"/>
  <c r="S802" i="43"/>
  <c r="S803" i="43"/>
  <c r="S804" i="43"/>
  <c r="S805" i="43"/>
  <c r="S806" i="43"/>
  <c r="S807" i="43"/>
  <c r="S808" i="43"/>
  <c r="S809" i="43"/>
  <c r="S810" i="43"/>
  <c r="S811" i="43"/>
  <c r="S812" i="43"/>
  <c r="S813" i="43"/>
  <c r="S814" i="43"/>
  <c r="S815" i="43"/>
  <c r="S816" i="43"/>
  <c r="S817" i="43"/>
  <c r="S818" i="43"/>
  <c r="S819" i="43"/>
  <c r="S820" i="43"/>
  <c r="S821" i="43"/>
  <c r="S822" i="43"/>
  <c r="S823" i="43"/>
  <c r="S824" i="43"/>
  <c r="S825" i="43"/>
  <c r="S826" i="43"/>
  <c r="S827" i="43"/>
  <c r="S828" i="43"/>
  <c r="S829" i="43"/>
  <c r="S830" i="43"/>
  <c r="S831" i="43"/>
  <c r="S832" i="43"/>
  <c r="S833" i="43"/>
  <c r="S834" i="43"/>
  <c r="S835" i="43"/>
  <c r="S836" i="43"/>
  <c r="S837" i="43"/>
  <c r="S838" i="43"/>
  <c r="S839" i="43"/>
  <c r="S840" i="43"/>
  <c r="S841" i="43"/>
  <c r="S842" i="43"/>
  <c r="S843" i="43"/>
  <c r="S844" i="43"/>
  <c r="S845" i="43"/>
  <c r="S846" i="43"/>
  <c r="S847" i="43"/>
  <c r="S848" i="43"/>
  <c r="S849" i="43"/>
  <c r="S850" i="43"/>
  <c r="S851" i="43"/>
  <c r="S852" i="43"/>
  <c r="S853" i="43"/>
  <c r="S854" i="43"/>
  <c r="S855" i="43"/>
  <c r="S856" i="43"/>
  <c r="S857" i="43"/>
  <c r="S858" i="43"/>
  <c r="S859" i="43"/>
  <c r="S860" i="43"/>
  <c r="S861" i="43"/>
  <c r="S862" i="43"/>
  <c r="S863" i="43"/>
  <c r="S864" i="43"/>
  <c r="S865" i="43"/>
  <c r="S866" i="43"/>
  <c r="S867" i="43"/>
  <c r="S868" i="43"/>
  <c r="S869" i="43"/>
  <c r="S870" i="43"/>
  <c r="S871" i="43"/>
  <c r="S872" i="43"/>
  <c r="S873" i="43"/>
  <c r="S874" i="43"/>
  <c r="S875" i="43"/>
  <c r="S876" i="43"/>
  <c r="S877" i="43"/>
  <c r="S878" i="43"/>
  <c r="S879" i="43"/>
  <c r="S880" i="43"/>
  <c r="S881" i="43"/>
  <c r="S882" i="43"/>
  <c r="S883" i="43"/>
  <c r="S884" i="43"/>
  <c r="S885" i="43"/>
  <c r="S886" i="43"/>
  <c r="S887" i="43"/>
  <c r="S888" i="43"/>
  <c r="S889" i="43"/>
  <c r="S890" i="43"/>
  <c r="S891" i="43"/>
  <c r="S892" i="43"/>
  <c r="S893" i="43"/>
  <c r="S894" i="43"/>
  <c r="S895" i="43"/>
  <c r="S896" i="43"/>
  <c r="S897" i="43"/>
  <c r="S898" i="43"/>
  <c r="S899" i="43"/>
  <c r="S900" i="43"/>
  <c r="S901" i="43"/>
  <c r="S902" i="43"/>
  <c r="S903" i="43"/>
  <c r="S904" i="43"/>
  <c r="S905" i="43"/>
  <c r="S906" i="43"/>
  <c r="S907" i="43"/>
  <c r="S908" i="43"/>
  <c r="S909" i="43"/>
  <c r="S910" i="43"/>
  <c r="S911" i="43"/>
  <c r="S912" i="43"/>
  <c r="S913" i="43"/>
  <c r="S914" i="43"/>
  <c r="S915" i="43"/>
  <c r="S916" i="43"/>
  <c r="S917" i="43"/>
  <c r="S918" i="43"/>
  <c r="S919" i="43"/>
  <c r="S920" i="43"/>
  <c r="S921" i="43"/>
  <c r="S922" i="43"/>
  <c r="S923" i="43"/>
  <c r="S924" i="43"/>
  <c r="S925" i="43"/>
  <c r="S926" i="43"/>
  <c r="S927" i="43"/>
  <c r="S928" i="43"/>
  <c r="S929" i="43"/>
  <c r="S930" i="43"/>
  <c r="S931" i="43"/>
  <c r="S932" i="43"/>
  <c r="S933" i="43"/>
  <c r="S934" i="43"/>
  <c r="S935" i="43"/>
  <c r="S936" i="43"/>
  <c r="S937" i="43"/>
  <c r="S938" i="43"/>
  <c r="S939" i="43"/>
  <c r="S940" i="43"/>
  <c r="S941" i="43"/>
  <c r="S942" i="43"/>
  <c r="S943" i="43"/>
  <c r="S944" i="43"/>
  <c r="S945" i="43"/>
  <c r="S946" i="43"/>
  <c r="S947" i="43"/>
  <c r="S948" i="43"/>
  <c r="S949" i="43"/>
  <c r="S950" i="43"/>
  <c r="S951" i="43"/>
  <c r="S952" i="43"/>
  <c r="S953" i="43"/>
  <c r="S954" i="43"/>
  <c r="S955" i="43"/>
  <c r="S956" i="43"/>
  <c r="S957" i="43"/>
  <c r="S958" i="43"/>
  <c r="S959" i="43"/>
  <c r="S960" i="43"/>
  <c r="S961" i="43"/>
  <c r="S962" i="43"/>
  <c r="S963" i="43"/>
  <c r="S964" i="43"/>
  <c r="S965" i="43"/>
  <c r="S966" i="43"/>
  <c r="S967" i="43"/>
  <c r="S968" i="43"/>
  <c r="S969" i="43"/>
  <c r="S970" i="43"/>
  <c r="S971" i="43"/>
  <c r="S972" i="43"/>
  <c r="S973" i="43"/>
  <c r="S974" i="43"/>
  <c r="S975" i="43"/>
  <c r="S976" i="43"/>
  <c r="S977" i="43"/>
  <c r="S978" i="43"/>
  <c r="S979" i="43"/>
  <c r="S980" i="43"/>
  <c r="S981" i="43"/>
  <c r="S982" i="43"/>
  <c r="S983" i="43"/>
  <c r="S984" i="43"/>
  <c r="S985" i="43"/>
  <c r="S986" i="43"/>
  <c r="S987" i="43"/>
  <c r="S988" i="43"/>
  <c r="S989" i="43"/>
  <c r="S990" i="43"/>
  <c r="S991" i="43"/>
  <c r="S992" i="43"/>
  <c r="S993" i="43"/>
  <c r="S994" i="43"/>
  <c r="S995" i="43"/>
  <c r="S996" i="43"/>
  <c r="S997" i="43"/>
  <c r="S998" i="43"/>
  <c r="S999" i="43"/>
  <c r="S1000" i="43"/>
  <c r="S1001" i="43"/>
  <c r="S1002" i="43"/>
  <c r="S1003" i="43"/>
  <c r="S1004" i="43"/>
  <c r="S1005" i="43"/>
  <c r="S1006" i="43"/>
  <c r="S1007" i="43"/>
  <c r="S1008" i="43"/>
  <c r="S1009" i="43"/>
  <c r="S1010" i="43"/>
  <c r="S1011" i="43"/>
  <c r="S1012" i="43"/>
  <c r="S1013" i="43"/>
  <c r="S1014" i="43"/>
  <c r="S1015" i="43"/>
  <c r="S1016" i="43"/>
  <c r="S1017" i="43"/>
  <c r="S1018" i="43"/>
  <c r="S1019" i="43"/>
  <c r="S1020" i="43"/>
  <c r="S1021" i="43"/>
  <c r="S1022" i="43"/>
  <c r="S1023" i="43"/>
  <c r="S1024" i="43"/>
  <c r="S1025" i="43"/>
  <c r="S1026" i="43"/>
  <c r="S1027" i="43"/>
  <c r="S1028" i="43"/>
  <c r="S1029" i="43"/>
  <c r="S1030" i="43"/>
  <c r="S1031" i="43"/>
  <c r="S1032" i="43"/>
  <c r="S1033" i="43"/>
  <c r="S1034" i="43"/>
  <c r="S1035" i="43"/>
  <c r="S1036" i="43"/>
  <c r="S1037" i="43"/>
  <c r="S1038" i="43"/>
  <c r="S1039" i="43"/>
  <c r="S1040" i="43"/>
  <c r="S1041" i="43"/>
  <c r="S1042" i="43"/>
  <c r="S1043" i="43"/>
  <c r="S1044" i="43"/>
  <c r="S1045" i="43"/>
  <c r="S1046" i="43"/>
  <c r="S1047" i="43"/>
  <c r="S1048" i="43"/>
  <c r="S1049" i="43"/>
  <c r="S1050" i="43"/>
  <c r="S1051" i="43"/>
  <c r="S1052" i="43"/>
  <c r="S1053" i="43"/>
  <c r="S1054" i="43"/>
  <c r="S1055" i="43"/>
  <c r="S1056" i="43"/>
  <c r="S1057" i="43"/>
  <c r="S1058" i="43"/>
  <c r="S1059" i="43"/>
  <c r="S1060" i="43"/>
  <c r="S1061" i="43"/>
  <c r="S1062" i="43"/>
  <c r="S1063" i="43"/>
  <c r="S1064" i="43"/>
  <c r="S1065" i="43"/>
  <c r="S1066" i="43"/>
  <c r="S1067" i="43"/>
  <c r="S1068" i="43"/>
  <c r="S1069" i="43"/>
  <c r="S1070" i="43"/>
  <c r="S1071" i="43"/>
  <c r="S1072" i="43"/>
  <c r="S1073" i="43"/>
  <c r="S1074" i="43"/>
  <c r="S1075" i="43"/>
  <c r="S1076" i="43"/>
  <c r="S1077" i="43"/>
  <c r="S1078" i="43"/>
  <c r="S1079" i="43"/>
  <c r="S1080" i="43"/>
  <c r="S1081" i="43"/>
  <c r="S1082" i="43"/>
  <c r="S1083" i="43"/>
  <c r="S1084" i="43"/>
  <c r="S1085" i="43"/>
  <c r="S1086" i="43"/>
  <c r="S1087" i="43"/>
  <c r="S1088" i="43"/>
  <c r="S1089" i="43"/>
  <c r="S1090" i="43"/>
  <c r="S1091" i="43"/>
  <c r="S1092" i="43"/>
  <c r="S1093" i="43"/>
  <c r="S1094" i="43"/>
  <c r="S1095" i="43"/>
  <c r="S1096" i="43"/>
  <c r="S1097" i="43"/>
  <c r="S1098" i="43"/>
  <c r="S1099" i="43"/>
  <c r="S1100" i="43"/>
  <c r="S1101" i="43"/>
  <c r="S1102" i="43"/>
  <c r="S1103" i="43"/>
  <c r="S1104" i="43"/>
  <c r="S1105" i="43"/>
  <c r="S1106" i="43"/>
  <c r="S1107" i="43"/>
  <c r="S1108" i="43"/>
  <c r="S1109" i="43"/>
  <c r="S1110" i="43"/>
  <c r="S1111" i="43"/>
  <c r="S1112" i="43"/>
  <c r="S1113" i="43"/>
  <c r="S1114" i="43"/>
  <c r="S1115" i="43"/>
  <c r="S1116" i="43"/>
  <c r="S1117" i="43"/>
  <c r="S1118" i="43"/>
  <c r="S1119" i="43"/>
  <c r="S1120" i="43"/>
  <c r="S1121" i="43"/>
  <c r="S1122" i="43"/>
  <c r="S1123" i="43"/>
  <c r="S1124" i="43"/>
  <c r="S1125" i="43"/>
  <c r="S1126" i="43"/>
  <c r="S1127" i="43"/>
  <c r="S1128" i="43"/>
  <c r="S1129" i="43"/>
  <c r="S1130" i="43"/>
  <c r="S1131" i="43"/>
  <c r="S1132" i="43"/>
  <c r="R4" i="43"/>
  <c r="R5" i="43"/>
  <c r="R6" i="43"/>
  <c r="R7" i="43"/>
  <c r="R8" i="43"/>
  <c r="R9" i="43"/>
  <c r="R10" i="43"/>
  <c r="R11" i="43"/>
  <c r="R12" i="43"/>
  <c r="R13" i="43"/>
  <c r="R14" i="43"/>
  <c r="R15" i="43"/>
  <c r="R16" i="43"/>
  <c r="R17" i="43"/>
  <c r="R18" i="43"/>
  <c r="R19" i="43"/>
  <c r="R20" i="43"/>
  <c r="R21" i="43"/>
  <c r="R22" i="43"/>
  <c r="R23" i="43"/>
  <c r="R24" i="43"/>
  <c r="R25" i="43"/>
  <c r="R26" i="43"/>
  <c r="R27" i="43"/>
  <c r="R28" i="43"/>
  <c r="R29" i="43"/>
  <c r="R30" i="43"/>
  <c r="R31" i="43"/>
  <c r="R32" i="43"/>
  <c r="R33" i="43"/>
  <c r="R34" i="43"/>
  <c r="R35" i="43"/>
  <c r="R36" i="43"/>
  <c r="R37" i="43"/>
  <c r="R38" i="43"/>
  <c r="R39" i="43"/>
  <c r="R40" i="43"/>
  <c r="R41" i="43"/>
  <c r="R42" i="43"/>
  <c r="R43" i="43"/>
  <c r="R44" i="43"/>
  <c r="R45" i="43"/>
  <c r="R46" i="43"/>
  <c r="R47" i="43"/>
  <c r="R48" i="43"/>
  <c r="R49" i="43"/>
  <c r="R50" i="43"/>
  <c r="R51" i="43"/>
  <c r="R52" i="43"/>
  <c r="R53" i="43"/>
  <c r="R54" i="43"/>
  <c r="R55" i="43"/>
  <c r="R56" i="43"/>
  <c r="R57" i="43"/>
  <c r="R58" i="43"/>
  <c r="R59" i="43"/>
  <c r="R60" i="43"/>
  <c r="R61" i="43"/>
  <c r="R62" i="43"/>
  <c r="R63" i="43"/>
  <c r="R64" i="43"/>
  <c r="R65" i="43"/>
  <c r="R66" i="43"/>
  <c r="R67" i="43"/>
  <c r="R68" i="43"/>
  <c r="R69" i="43"/>
  <c r="R70" i="43"/>
  <c r="R71" i="43"/>
  <c r="R72" i="43"/>
  <c r="R73" i="43"/>
  <c r="R74" i="43"/>
  <c r="R75" i="43"/>
  <c r="R76" i="43"/>
  <c r="R77" i="43"/>
  <c r="R78" i="43"/>
  <c r="R79" i="43"/>
  <c r="R80" i="43"/>
  <c r="R81" i="43"/>
  <c r="R82" i="43"/>
  <c r="R83" i="43"/>
  <c r="R84" i="43"/>
  <c r="R85" i="43"/>
  <c r="R86" i="43"/>
  <c r="R87" i="43"/>
  <c r="R88" i="43"/>
  <c r="R89" i="43"/>
  <c r="R90" i="43"/>
  <c r="R91" i="43"/>
  <c r="R92" i="43"/>
  <c r="R93" i="43"/>
  <c r="R94" i="43"/>
  <c r="R95" i="43"/>
  <c r="R96" i="43"/>
  <c r="R97" i="43"/>
  <c r="R98" i="43"/>
  <c r="R99" i="43"/>
  <c r="R100" i="43"/>
  <c r="R101" i="43"/>
  <c r="R102" i="43"/>
  <c r="R103" i="43"/>
  <c r="R104" i="43"/>
  <c r="R105" i="43"/>
  <c r="R106" i="43"/>
  <c r="R107" i="43"/>
  <c r="R108" i="43"/>
  <c r="R109" i="43"/>
  <c r="R110" i="43"/>
  <c r="R111" i="43"/>
  <c r="R112" i="43"/>
  <c r="R113" i="43"/>
  <c r="R114" i="43"/>
  <c r="R115" i="43"/>
  <c r="R116" i="43"/>
  <c r="R117" i="43"/>
  <c r="R118" i="43"/>
  <c r="R119" i="43"/>
  <c r="R120" i="43"/>
  <c r="R121" i="43"/>
  <c r="R122" i="43"/>
  <c r="R123" i="43"/>
  <c r="R124" i="43"/>
  <c r="R125" i="43"/>
  <c r="R126" i="43"/>
  <c r="R127" i="43"/>
  <c r="R128" i="43"/>
  <c r="R129" i="43"/>
  <c r="R130" i="43"/>
  <c r="R131" i="43"/>
  <c r="R132" i="43"/>
  <c r="R133" i="43"/>
  <c r="R134" i="43"/>
  <c r="R135" i="43"/>
  <c r="R136" i="43"/>
  <c r="R137" i="43"/>
  <c r="R138" i="43"/>
  <c r="R139" i="43"/>
  <c r="R140" i="43"/>
  <c r="R141" i="43"/>
  <c r="R142" i="43"/>
  <c r="R143" i="43"/>
  <c r="R144" i="43"/>
  <c r="R145" i="43"/>
  <c r="R146" i="43"/>
  <c r="R147" i="43"/>
  <c r="R148" i="43"/>
  <c r="R149" i="43"/>
  <c r="R150" i="43"/>
  <c r="R151" i="43"/>
  <c r="R152" i="43"/>
  <c r="R153" i="43"/>
  <c r="R154" i="43"/>
  <c r="R155" i="43"/>
  <c r="R156" i="43"/>
  <c r="R157" i="43"/>
  <c r="R158" i="43"/>
  <c r="R159" i="43"/>
  <c r="R160" i="43"/>
  <c r="R161" i="43"/>
  <c r="R162" i="43"/>
  <c r="R163" i="43"/>
  <c r="R164" i="43"/>
  <c r="R165" i="43"/>
  <c r="R166" i="43"/>
  <c r="R167" i="43"/>
  <c r="R168" i="43"/>
  <c r="R169" i="43"/>
  <c r="R170" i="43"/>
  <c r="R171" i="43"/>
  <c r="R172" i="43"/>
  <c r="R173" i="43"/>
  <c r="R174" i="43"/>
  <c r="R175" i="43"/>
  <c r="R176" i="43"/>
  <c r="R177" i="43"/>
  <c r="R178" i="43"/>
  <c r="R179" i="43"/>
  <c r="R180" i="43"/>
  <c r="R181" i="43"/>
  <c r="R182" i="43"/>
  <c r="R183" i="43"/>
  <c r="R184" i="43"/>
  <c r="R185" i="43"/>
  <c r="R186" i="43"/>
  <c r="R187" i="43"/>
  <c r="R188" i="43"/>
  <c r="R189" i="43"/>
  <c r="R190" i="43"/>
  <c r="R191" i="43"/>
  <c r="R192" i="43"/>
  <c r="R193" i="43"/>
  <c r="R194" i="43"/>
  <c r="R195" i="43"/>
  <c r="R196" i="43"/>
  <c r="R197" i="43"/>
  <c r="R198" i="43"/>
  <c r="R199" i="43"/>
  <c r="R200" i="43"/>
  <c r="R201" i="43"/>
  <c r="R202" i="43"/>
  <c r="R203" i="43"/>
  <c r="R204" i="43"/>
  <c r="R205" i="43"/>
  <c r="R206" i="43"/>
  <c r="R207" i="43"/>
  <c r="R208" i="43"/>
  <c r="R209" i="43"/>
  <c r="R210" i="43"/>
  <c r="R211" i="43"/>
  <c r="R212" i="43"/>
  <c r="R213" i="43"/>
  <c r="R214" i="43"/>
  <c r="R215" i="43"/>
  <c r="R216" i="43"/>
  <c r="R217" i="43"/>
  <c r="R218" i="43"/>
  <c r="R219" i="43"/>
  <c r="R220" i="43"/>
  <c r="R221" i="43"/>
  <c r="R222" i="43"/>
  <c r="R223" i="43"/>
  <c r="R224" i="43"/>
  <c r="R225" i="43"/>
  <c r="R226" i="43"/>
  <c r="R227" i="43"/>
  <c r="R228" i="43"/>
  <c r="R229" i="43"/>
  <c r="R230" i="43"/>
  <c r="R231" i="43"/>
  <c r="R232" i="43"/>
  <c r="R233" i="43"/>
  <c r="R234" i="43"/>
  <c r="R235" i="43"/>
  <c r="R236" i="43"/>
  <c r="R237" i="43"/>
  <c r="R238" i="43"/>
  <c r="R239" i="43"/>
  <c r="R240" i="43"/>
  <c r="R241" i="43"/>
  <c r="R242" i="43"/>
  <c r="R243" i="43"/>
  <c r="R244" i="43"/>
  <c r="R245" i="43"/>
  <c r="R246" i="43"/>
  <c r="R247" i="43"/>
  <c r="R248" i="43"/>
  <c r="R249" i="43"/>
  <c r="R250" i="43"/>
  <c r="R251" i="43"/>
  <c r="R252" i="43"/>
  <c r="R253" i="43"/>
  <c r="R254" i="43"/>
  <c r="R255" i="43"/>
  <c r="R256" i="43"/>
  <c r="R257" i="43"/>
  <c r="R258" i="43"/>
  <c r="R259" i="43"/>
  <c r="R260" i="43"/>
  <c r="R261" i="43"/>
  <c r="R262" i="43"/>
  <c r="R263" i="43"/>
  <c r="R264" i="43"/>
  <c r="R265" i="43"/>
  <c r="R266" i="43"/>
  <c r="R267" i="43"/>
  <c r="R268" i="43"/>
  <c r="R269" i="43"/>
  <c r="R270" i="43"/>
  <c r="R271" i="43"/>
  <c r="R272" i="43"/>
  <c r="R273" i="43"/>
  <c r="R274" i="43"/>
  <c r="R275" i="43"/>
  <c r="R276" i="43"/>
  <c r="R277" i="43"/>
  <c r="R278" i="43"/>
  <c r="R279" i="43"/>
  <c r="R280" i="43"/>
  <c r="R281" i="43"/>
  <c r="R282" i="43"/>
  <c r="R283" i="43"/>
  <c r="R284" i="43"/>
  <c r="R285" i="43"/>
  <c r="R286" i="43"/>
  <c r="R287" i="43"/>
  <c r="R288" i="43"/>
  <c r="R289" i="43"/>
  <c r="R290" i="43"/>
  <c r="R291" i="43"/>
  <c r="R292" i="43"/>
  <c r="R293" i="43"/>
  <c r="R294" i="43"/>
  <c r="R295" i="43"/>
  <c r="R296" i="43"/>
  <c r="R297" i="43"/>
  <c r="R298" i="43"/>
  <c r="R299" i="43"/>
  <c r="R300" i="43"/>
  <c r="R301" i="43"/>
  <c r="R302" i="43"/>
  <c r="R303" i="43"/>
  <c r="R304" i="43"/>
  <c r="R305" i="43"/>
  <c r="R306" i="43"/>
  <c r="R307" i="43"/>
  <c r="R308" i="43"/>
  <c r="R309" i="43"/>
  <c r="R310" i="43"/>
  <c r="R311" i="43"/>
  <c r="R312" i="43"/>
  <c r="R313" i="43"/>
  <c r="R314" i="43"/>
  <c r="R315" i="43"/>
  <c r="R316" i="43"/>
  <c r="R317" i="43"/>
  <c r="R318" i="43"/>
  <c r="R319" i="43"/>
  <c r="R320" i="43"/>
  <c r="R321" i="43"/>
  <c r="R322" i="43"/>
  <c r="R323" i="43"/>
  <c r="R324" i="43"/>
  <c r="R325" i="43"/>
  <c r="R326" i="43"/>
  <c r="R327" i="43"/>
  <c r="R328" i="43"/>
  <c r="R329" i="43"/>
  <c r="R330" i="43"/>
  <c r="R331" i="43"/>
  <c r="R332" i="43"/>
  <c r="R333" i="43"/>
  <c r="R334" i="43"/>
  <c r="R335" i="43"/>
  <c r="R336" i="43"/>
  <c r="R337" i="43"/>
  <c r="R338" i="43"/>
  <c r="R339" i="43"/>
  <c r="R340" i="43"/>
  <c r="R341" i="43"/>
  <c r="R342" i="43"/>
  <c r="R343" i="43"/>
  <c r="R344" i="43"/>
  <c r="R345" i="43"/>
  <c r="R346" i="43"/>
  <c r="R347" i="43"/>
  <c r="R348" i="43"/>
  <c r="R349" i="43"/>
  <c r="R350" i="43"/>
  <c r="R351" i="43"/>
  <c r="R352" i="43"/>
  <c r="R353" i="43"/>
  <c r="R354" i="43"/>
  <c r="R355" i="43"/>
  <c r="R356" i="43"/>
  <c r="R357" i="43"/>
  <c r="R358" i="43"/>
  <c r="R359" i="43"/>
  <c r="R360" i="43"/>
  <c r="R361" i="43"/>
  <c r="R362" i="43"/>
  <c r="R363" i="43"/>
  <c r="R364" i="43"/>
  <c r="R365" i="43"/>
  <c r="R366" i="43"/>
  <c r="R367" i="43"/>
  <c r="R368" i="43"/>
  <c r="R369" i="43"/>
  <c r="R370" i="43"/>
  <c r="R371" i="43"/>
  <c r="R372" i="43"/>
  <c r="R373" i="43"/>
  <c r="R374" i="43"/>
  <c r="R375" i="43"/>
  <c r="R376" i="43"/>
  <c r="R377" i="43"/>
  <c r="R378" i="43"/>
  <c r="R379" i="43"/>
  <c r="R380" i="43"/>
  <c r="R381" i="43"/>
  <c r="R382" i="43"/>
  <c r="R383" i="43"/>
  <c r="R384" i="43"/>
  <c r="R385" i="43"/>
  <c r="R386" i="43"/>
  <c r="R387" i="43"/>
  <c r="R388" i="43"/>
  <c r="R389" i="43"/>
  <c r="R390" i="43"/>
  <c r="R391" i="43"/>
  <c r="R392" i="43"/>
  <c r="R393" i="43"/>
  <c r="R394" i="43"/>
  <c r="R395" i="43"/>
  <c r="R396" i="43"/>
  <c r="R397" i="43"/>
  <c r="R398" i="43"/>
  <c r="R399" i="43"/>
  <c r="R400" i="43"/>
  <c r="R401" i="43"/>
  <c r="R402" i="43"/>
  <c r="R403" i="43"/>
  <c r="R404" i="43"/>
  <c r="R405" i="43"/>
  <c r="R406" i="43"/>
  <c r="R407" i="43"/>
  <c r="R408" i="43"/>
  <c r="R409" i="43"/>
  <c r="R410" i="43"/>
  <c r="R411" i="43"/>
  <c r="R412" i="43"/>
  <c r="R413" i="43"/>
  <c r="R414" i="43"/>
  <c r="R415" i="43"/>
  <c r="R416" i="43"/>
  <c r="R417" i="43"/>
  <c r="R418" i="43"/>
  <c r="R419" i="43"/>
  <c r="R420" i="43"/>
  <c r="R421" i="43"/>
  <c r="R422" i="43"/>
  <c r="R423" i="43"/>
  <c r="R424" i="43"/>
  <c r="R425" i="43"/>
  <c r="R426" i="43"/>
  <c r="R427" i="43"/>
  <c r="R428" i="43"/>
  <c r="R429" i="43"/>
  <c r="R430" i="43"/>
  <c r="R431" i="43"/>
  <c r="R432" i="43"/>
  <c r="R433" i="43"/>
  <c r="R434" i="43"/>
  <c r="R435" i="43"/>
  <c r="R436" i="43"/>
  <c r="R437" i="43"/>
  <c r="R438" i="43"/>
  <c r="R439" i="43"/>
  <c r="R440" i="43"/>
  <c r="R441" i="43"/>
  <c r="R442" i="43"/>
  <c r="R443" i="43"/>
  <c r="R444" i="43"/>
  <c r="R445" i="43"/>
  <c r="R446" i="43"/>
  <c r="R447" i="43"/>
  <c r="R448" i="43"/>
  <c r="R449" i="43"/>
  <c r="R450" i="43"/>
  <c r="R451" i="43"/>
  <c r="R452" i="43"/>
  <c r="R453" i="43"/>
  <c r="R454" i="43"/>
  <c r="R455" i="43"/>
  <c r="R456" i="43"/>
  <c r="R457" i="43"/>
  <c r="R458" i="43"/>
  <c r="R459" i="43"/>
  <c r="R460" i="43"/>
  <c r="R461" i="43"/>
  <c r="R462" i="43"/>
  <c r="R463" i="43"/>
  <c r="R464" i="43"/>
  <c r="R465" i="43"/>
  <c r="R466" i="43"/>
  <c r="R467" i="43"/>
  <c r="R468" i="43"/>
  <c r="R469" i="43"/>
  <c r="R470" i="43"/>
  <c r="R471" i="43"/>
  <c r="R472" i="43"/>
  <c r="R473" i="43"/>
  <c r="R474" i="43"/>
  <c r="R475" i="43"/>
  <c r="R476" i="43"/>
  <c r="R477" i="43"/>
  <c r="R478" i="43"/>
  <c r="R479" i="43"/>
  <c r="R480" i="43"/>
  <c r="R481" i="43"/>
  <c r="R482" i="43"/>
  <c r="R483" i="43"/>
  <c r="R484" i="43"/>
  <c r="R485" i="43"/>
  <c r="R486" i="43"/>
  <c r="R487" i="43"/>
  <c r="R488" i="43"/>
  <c r="R489" i="43"/>
  <c r="R490" i="43"/>
  <c r="R491" i="43"/>
  <c r="R492" i="43"/>
  <c r="R493" i="43"/>
  <c r="R494" i="43"/>
  <c r="R495" i="43"/>
  <c r="R496" i="43"/>
  <c r="R497" i="43"/>
  <c r="R498" i="43"/>
  <c r="R499" i="43"/>
  <c r="R500" i="43"/>
  <c r="R501" i="43"/>
  <c r="R502" i="43"/>
  <c r="R503" i="43"/>
  <c r="R504" i="43"/>
  <c r="R505" i="43"/>
  <c r="R506" i="43"/>
  <c r="R507" i="43"/>
  <c r="R508" i="43"/>
  <c r="R509" i="43"/>
  <c r="R510" i="43"/>
  <c r="R511" i="43"/>
  <c r="R512" i="43"/>
  <c r="R513" i="43"/>
  <c r="R514" i="43"/>
  <c r="R515" i="43"/>
  <c r="R516" i="43"/>
  <c r="R517" i="43"/>
  <c r="R518" i="43"/>
  <c r="R519" i="43"/>
  <c r="R520" i="43"/>
  <c r="R521" i="43"/>
  <c r="R522" i="43"/>
  <c r="R523" i="43"/>
  <c r="R524" i="43"/>
  <c r="R525" i="43"/>
  <c r="R526" i="43"/>
  <c r="R527" i="43"/>
  <c r="R528" i="43"/>
  <c r="R529" i="43"/>
  <c r="R530" i="43"/>
  <c r="R531" i="43"/>
  <c r="R532" i="43"/>
  <c r="R533" i="43"/>
  <c r="R534" i="43"/>
  <c r="R535" i="43"/>
  <c r="R536" i="43"/>
  <c r="R537" i="43"/>
  <c r="R538" i="43"/>
  <c r="R539" i="43"/>
  <c r="R540" i="43"/>
  <c r="R541" i="43"/>
  <c r="R542" i="43"/>
  <c r="R543" i="43"/>
  <c r="R544" i="43"/>
  <c r="R545" i="43"/>
  <c r="R546" i="43"/>
  <c r="R547" i="43"/>
  <c r="R548" i="43"/>
  <c r="R549" i="43"/>
  <c r="R550" i="43"/>
  <c r="R551" i="43"/>
  <c r="R552" i="43"/>
  <c r="R553" i="43"/>
  <c r="R554" i="43"/>
  <c r="R555" i="43"/>
  <c r="R556" i="43"/>
  <c r="R557" i="43"/>
  <c r="R558" i="43"/>
  <c r="R559" i="43"/>
  <c r="R560" i="43"/>
  <c r="R561" i="43"/>
  <c r="R562" i="43"/>
  <c r="R563" i="43"/>
  <c r="R564" i="43"/>
  <c r="R565" i="43"/>
  <c r="R566" i="43"/>
  <c r="R567" i="43"/>
  <c r="R568" i="43"/>
  <c r="R569" i="43"/>
  <c r="R570" i="43"/>
  <c r="R571" i="43"/>
  <c r="R572" i="43"/>
  <c r="R573" i="43"/>
  <c r="R574" i="43"/>
  <c r="R575" i="43"/>
  <c r="R576" i="43"/>
  <c r="R577" i="43"/>
  <c r="R578" i="43"/>
  <c r="R579" i="43"/>
  <c r="R580" i="43"/>
  <c r="R581" i="43"/>
  <c r="R582" i="43"/>
  <c r="R583" i="43"/>
  <c r="R584" i="43"/>
  <c r="R585" i="43"/>
  <c r="R586" i="43"/>
  <c r="R587" i="43"/>
  <c r="R588" i="43"/>
  <c r="R589" i="43"/>
  <c r="R590" i="43"/>
  <c r="R591" i="43"/>
  <c r="R592" i="43"/>
  <c r="R593" i="43"/>
  <c r="R594" i="43"/>
  <c r="R595" i="43"/>
  <c r="R596" i="43"/>
  <c r="R597" i="43"/>
  <c r="R598" i="43"/>
  <c r="R599" i="43"/>
  <c r="R600" i="43"/>
  <c r="R601" i="43"/>
  <c r="R602" i="43"/>
  <c r="R603" i="43"/>
  <c r="R604" i="43"/>
  <c r="R605" i="43"/>
  <c r="R606" i="43"/>
  <c r="R607" i="43"/>
  <c r="R608" i="43"/>
  <c r="R609" i="43"/>
  <c r="R610" i="43"/>
  <c r="R611" i="43"/>
  <c r="R612" i="43"/>
  <c r="R613" i="43"/>
  <c r="R614" i="43"/>
  <c r="R615" i="43"/>
  <c r="R616" i="43"/>
  <c r="R617" i="43"/>
  <c r="R618" i="43"/>
  <c r="R619" i="43"/>
  <c r="R620" i="43"/>
  <c r="R621" i="43"/>
  <c r="R622" i="43"/>
  <c r="R623" i="43"/>
  <c r="R624" i="43"/>
  <c r="R625" i="43"/>
  <c r="R626" i="43"/>
  <c r="R627" i="43"/>
  <c r="R628" i="43"/>
  <c r="R629" i="43"/>
  <c r="R630" i="43"/>
  <c r="R631" i="43"/>
  <c r="R632" i="43"/>
  <c r="R633" i="43"/>
  <c r="R634" i="43"/>
  <c r="R635" i="43"/>
  <c r="R636" i="43"/>
  <c r="R637" i="43"/>
  <c r="R638" i="43"/>
  <c r="R639" i="43"/>
  <c r="R640" i="43"/>
  <c r="R641" i="43"/>
  <c r="R642" i="43"/>
  <c r="R643" i="43"/>
  <c r="R644" i="43"/>
  <c r="R645" i="43"/>
  <c r="R646" i="43"/>
  <c r="R647" i="43"/>
  <c r="R648" i="43"/>
  <c r="R649" i="43"/>
  <c r="R650" i="43"/>
  <c r="R651" i="43"/>
  <c r="R652" i="43"/>
  <c r="R653" i="43"/>
  <c r="R654" i="43"/>
  <c r="R655" i="43"/>
  <c r="R656" i="43"/>
  <c r="R657" i="43"/>
  <c r="R658" i="43"/>
  <c r="R659" i="43"/>
  <c r="R660" i="43"/>
  <c r="R661" i="43"/>
  <c r="R662" i="43"/>
  <c r="R663" i="43"/>
  <c r="R664" i="43"/>
  <c r="R665" i="43"/>
  <c r="R666" i="43"/>
  <c r="R667" i="43"/>
  <c r="R668" i="43"/>
  <c r="R669" i="43"/>
  <c r="R670" i="43"/>
  <c r="R671" i="43"/>
  <c r="R672" i="43"/>
  <c r="R673" i="43"/>
  <c r="R674" i="43"/>
  <c r="R675" i="43"/>
  <c r="R676" i="43"/>
  <c r="R677" i="43"/>
  <c r="R678" i="43"/>
  <c r="R679" i="43"/>
  <c r="R680" i="43"/>
  <c r="R681" i="43"/>
  <c r="R682" i="43"/>
  <c r="R683" i="43"/>
  <c r="R684" i="43"/>
  <c r="R685" i="43"/>
  <c r="R686" i="43"/>
  <c r="R687" i="43"/>
  <c r="R688" i="43"/>
  <c r="R689" i="43"/>
  <c r="R690" i="43"/>
  <c r="R691" i="43"/>
  <c r="R692" i="43"/>
  <c r="R693" i="43"/>
  <c r="R694" i="43"/>
  <c r="R695" i="43"/>
  <c r="R696" i="43"/>
  <c r="R697" i="43"/>
  <c r="R698" i="43"/>
  <c r="R699" i="43"/>
  <c r="R700" i="43"/>
  <c r="R701" i="43"/>
  <c r="R702" i="43"/>
  <c r="R703" i="43"/>
  <c r="R704" i="43"/>
  <c r="R705" i="43"/>
  <c r="R706" i="43"/>
  <c r="R707" i="43"/>
  <c r="R708" i="43"/>
  <c r="R709" i="43"/>
  <c r="R710" i="43"/>
  <c r="R711" i="43"/>
  <c r="R712" i="43"/>
  <c r="R713" i="43"/>
  <c r="R714" i="43"/>
  <c r="R715" i="43"/>
  <c r="R716" i="43"/>
  <c r="R717" i="43"/>
  <c r="R718" i="43"/>
  <c r="R719" i="43"/>
  <c r="R720" i="43"/>
  <c r="R721" i="43"/>
  <c r="R722" i="43"/>
  <c r="R723" i="43"/>
  <c r="R724" i="43"/>
  <c r="R725" i="43"/>
  <c r="R726" i="43"/>
  <c r="R727" i="43"/>
  <c r="R728" i="43"/>
  <c r="R729" i="43"/>
  <c r="R730" i="43"/>
  <c r="R731" i="43"/>
  <c r="R732" i="43"/>
  <c r="R733" i="43"/>
  <c r="R734" i="43"/>
  <c r="R735" i="43"/>
  <c r="R736" i="43"/>
  <c r="R737" i="43"/>
  <c r="R738" i="43"/>
  <c r="R739" i="43"/>
  <c r="R740" i="43"/>
  <c r="R741" i="43"/>
  <c r="R742" i="43"/>
  <c r="R743" i="43"/>
  <c r="R744" i="43"/>
  <c r="R745" i="43"/>
  <c r="R746" i="43"/>
  <c r="R747" i="43"/>
  <c r="R748" i="43"/>
  <c r="R749" i="43"/>
  <c r="R750" i="43"/>
  <c r="R751" i="43"/>
  <c r="R752" i="43"/>
  <c r="R753" i="43"/>
  <c r="R754" i="43"/>
  <c r="R755" i="43"/>
  <c r="R756" i="43"/>
  <c r="R757" i="43"/>
  <c r="R758" i="43"/>
  <c r="R759" i="43"/>
  <c r="R760" i="43"/>
  <c r="R761" i="43"/>
  <c r="R762" i="43"/>
  <c r="R763" i="43"/>
  <c r="R764" i="43"/>
  <c r="R765" i="43"/>
  <c r="R766" i="43"/>
  <c r="R767" i="43"/>
  <c r="R768" i="43"/>
  <c r="R769" i="43"/>
  <c r="R770" i="43"/>
  <c r="R771" i="43"/>
  <c r="R772" i="43"/>
  <c r="R773" i="43"/>
  <c r="R774" i="43"/>
  <c r="R775" i="43"/>
  <c r="R776" i="43"/>
  <c r="R777" i="43"/>
  <c r="R778" i="43"/>
  <c r="R779" i="43"/>
  <c r="R780" i="43"/>
  <c r="R781" i="43"/>
  <c r="R782" i="43"/>
  <c r="R783" i="43"/>
  <c r="R784" i="43"/>
  <c r="R785" i="43"/>
  <c r="R786" i="43"/>
  <c r="R787" i="43"/>
  <c r="R788" i="43"/>
  <c r="R789" i="43"/>
  <c r="R790" i="43"/>
  <c r="R791" i="43"/>
  <c r="R792" i="43"/>
  <c r="R793" i="43"/>
  <c r="R794" i="43"/>
  <c r="R795" i="43"/>
  <c r="R796" i="43"/>
  <c r="R797" i="43"/>
  <c r="R798" i="43"/>
  <c r="R799" i="43"/>
  <c r="R800" i="43"/>
  <c r="R801" i="43"/>
  <c r="R802" i="43"/>
  <c r="R803" i="43"/>
  <c r="R804" i="43"/>
  <c r="R805" i="43"/>
  <c r="R806" i="43"/>
  <c r="R807" i="43"/>
  <c r="R808" i="43"/>
  <c r="R809" i="43"/>
  <c r="R810" i="43"/>
  <c r="R811" i="43"/>
  <c r="R812" i="43"/>
  <c r="R813" i="43"/>
  <c r="R814" i="43"/>
  <c r="R815" i="43"/>
  <c r="R816" i="43"/>
  <c r="R817" i="43"/>
  <c r="R818" i="43"/>
  <c r="R819" i="43"/>
  <c r="R820" i="43"/>
  <c r="R821" i="43"/>
  <c r="R822" i="43"/>
  <c r="R823" i="43"/>
  <c r="R824" i="43"/>
  <c r="R825" i="43"/>
  <c r="R826" i="43"/>
  <c r="R827" i="43"/>
  <c r="R828" i="43"/>
  <c r="R829" i="43"/>
  <c r="R830" i="43"/>
  <c r="R831" i="43"/>
  <c r="R832" i="43"/>
  <c r="R833" i="43"/>
  <c r="R834" i="43"/>
  <c r="R835" i="43"/>
  <c r="R836" i="43"/>
  <c r="R837" i="43"/>
  <c r="R838" i="43"/>
  <c r="R839" i="43"/>
  <c r="R840" i="43"/>
  <c r="R841" i="43"/>
  <c r="R842" i="43"/>
  <c r="R843" i="43"/>
  <c r="R844" i="43"/>
  <c r="R845" i="43"/>
  <c r="R846" i="43"/>
  <c r="R847" i="43"/>
  <c r="R848" i="43"/>
  <c r="R849" i="43"/>
  <c r="R850" i="43"/>
  <c r="R851" i="43"/>
  <c r="R852" i="43"/>
  <c r="R853" i="43"/>
  <c r="R854" i="43"/>
  <c r="R855" i="43"/>
  <c r="R856" i="43"/>
  <c r="R857" i="43"/>
  <c r="R858" i="43"/>
  <c r="R859" i="43"/>
  <c r="R860" i="43"/>
  <c r="R861" i="43"/>
  <c r="R862" i="43"/>
  <c r="R863" i="43"/>
  <c r="R864" i="43"/>
  <c r="R865" i="43"/>
  <c r="R866" i="43"/>
  <c r="R867" i="43"/>
  <c r="R868" i="43"/>
  <c r="R869" i="43"/>
  <c r="R870" i="43"/>
  <c r="R871" i="43"/>
  <c r="R872" i="43"/>
  <c r="R873" i="43"/>
  <c r="R874" i="43"/>
  <c r="R875" i="43"/>
  <c r="R876" i="43"/>
  <c r="R877" i="43"/>
  <c r="R878" i="43"/>
  <c r="R879" i="43"/>
  <c r="R880" i="43"/>
  <c r="R881" i="43"/>
  <c r="R882" i="43"/>
  <c r="R883" i="43"/>
  <c r="R884" i="43"/>
  <c r="R885" i="43"/>
  <c r="R886" i="43"/>
  <c r="R887" i="43"/>
  <c r="R888" i="43"/>
  <c r="R889" i="43"/>
  <c r="R890" i="43"/>
  <c r="R891" i="43"/>
  <c r="R892" i="43"/>
  <c r="R893" i="43"/>
  <c r="R894" i="43"/>
  <c r="R895" i="43"/>
  <c r="R896" i="43"/>
  <c r="R897" i="43"/>
  <c r="R898" i="43"/>
  <c r="R899" i="43"/>
  <c r="R900" i="43"/>
  <c r="R901" i="43"/>
  <c r="R902" i="43"/>
  <c r="R903" i="43"/>
  <c r="R904" i="43"/>
  <c r="R905" i="43"/>
  <c r="R906" i="43"/>
  <c r="R907" i="43"/>
  <c r="R908" i="43"/>
  <c r="R909" i="43"/>
  <c r="R910" i="43"/>
  <c r="R911" i="43"/>
  <c r="R912" i="43"/>
  <c r="R913" i="43"/>
  <c r="R914" i="43"/>
  <c r="R915" i="43"/>
  <c r="R916" i="43"/>
  <c r="R917" i="43"/>
  <c r="R918" i="43"/>
  <c r="R919" i="43"/>
  <c r="R920" i="43"/>
  <c r="R921" i="43"/>
  <c r="R922" i="43"/>
  <c r="R923" i="43"/>
  <c r="R924" i="43"/>
  <c r="R925" i="43"/>
  <c r="R926" i="43"/>
  <c r="R927" i="43"/>
  <c r="R928" i="43"/>
  <c r="R929" i="43"/>
  <c r="R930" i="43"/>
  <c r="R931" i="43"/>
  <c r="R932" i="43"/>
  <c r="R933" i="43"/>
  <c r="R934" i="43"/>
  <c r="R935" i="43"/>
  <c r="R936" i="43"/>
  <c r="R937" i="43"/>
  <c r="R938" i="43"/>
  <c r="R939" i="43"/>
  <c r="R940" i="43"/>
  <c r="R941" i="43"/>
  <c r="R942" i="43"/>
  <c r="R943" i="43"/>
  <c r="R944" i="43"/>
  <c r="R945" i="43"/>
  <c r="R946" i="43"/>
  <c r="R947" i="43"/>
  <c r="R948" i="43"/>
  <c r="R949" i="43"/>
  <c r="R950" i="43"/>
  <c r="R951" i="43"/>
  <c r="R952" i="43"/>
  <c r="R953" i="43"/>
  <c r="R954" i="43"/>
  <c r="R955" i="43"/>
  <c r="R956" i="43"/>
  <c r="R957" i="43"/>
  <c r="R958" i="43"/>
  <c r="R959" i="43"/>
  <c r="R960" i="43"/>
  <c r="R961" i="43"/>
  <c r="R962" i="43"/>
  <c r="R963" i="43"/>
  <c r="R964" i="43"/>
  <c r="R965" i="43"/>
  <c r="R966" i="43"/>
  <c r="R967" i="43"/>
  <c r="R968" i="43"/>
  <c r="R969" i="43"/>
  <c r="R970" i="43"/>
  <c r="R971" i="43"/>
  <c r="R972" i="43"/>
  <c r="R973" i="43"/>
  <c r="R974" i="43"/>
  <c r="R975" i="43"/>
  <c r="R976" i="43"/>
  <c r="R977" i="43"/>
  <c r="R978" i="43"/>
  <c r="R979" i="43"/>
  <c r="R980" i="43"/>
  <c r="R981" i="43"/>
  <c r="R982" i="43"/>
  <c r="R983" i="43"/>
  <c r="R984" i="43"/>
  <c r="R985" i="43"/>
  <c r="R986" i="43"/>
  <c r="R987" i="43"/>
  <c r="R988" i="43"/>
  <c r="R989" i="43"/>
  <c r="R990" i="43"/>
  <c r="R991" i="43"/>
  <c r="R992" i="43"/>
  <c r="R993" i="43"/>
  <c r="R994" i="43"/>
  <c r="R995" i="43"/>
  <c r="R996" i="43"/>
  <c r="R997" i="43"/>
  <c r="R998" i="43"/>
  <c r="R999" i="43"/>
  <c r="R1000" i="43"/>
  <c r="R1001" i="43"/>
  <c r="R1002" i="43"/>
  <c r="R1003" i="43"/>
  <c r="R1004" i="43"/>
  <c r="R1005" i="43"/>
  <c r="R1006" i="43"/>
  <c r="R1007" i="43"/>
  <c r="R1008" i="43"/>
  <c r="R1009" i="43"/>
  <c r="R1010" i="43"/>
  <c r="R1011" i="43"/>
  <c r="R1012" i="43"/>
  <c r="R1013" i="43"/>
  <c r="R1014" i="43"/>
  <c r="R1015" i="43"/>
  <c r="R1016" i="43"/>
  <c r="R1017" i="43"/>
  <c r="R1018" i="43"/>
  <c r="R1019" i="43"/>
  <c r="R1020" i="43"/>
  <c r="R1021" i="43"/>
  <c r="R1022" i="43"/>
  <c r="R1023" i="43"/>
  <c r="R1024" i="43"/>
  <c r="R1025" i="43"/>
  <c r="R1026" i="43"/>
  <c r="R1027" i="43"/>
  <c r="R1028" i="43"/>
  <c r="R1029" i="43"/>
  <c r="R1030" i="43"/>
  <c r="R1031" i="43"/>
  <c r="R1032" i="43"/>
  <c r="R1033" i="43"/>
  <c r="R1034" i="43"/>
  <c r="R1035" i="43"/>
  <c r="R1036" i="43"/>
  <c r="R1037" i="43"/>
  <c r="R1038" i="43"/>
  <c r="R1039" i="43"/>
  <c r="R1040" i="43"/>
  <c r="R1041" i="43"/>
  <c r="R1042" i="43"/>
  <c r="R1043" i="43"/>
  <c r="R1044" i="43"/>
  <c r="R1045" i="43"/>
  <c r="R1046" i="43"/>
  <c r="R1047" i="43"/>
  <c r="R1048" i="43"/>
  <c r="R1049" i="43"/>
  <c r="R1050" i="43"/>
  <c r="R1051" i="43"/>
  <c r="R1052" i="43"/>
  <c r="R1053" i="43"/>
  <c r="R1054" i="43"/>
  <c r="R1055" i="43"/>
  <c r="R1056" i="43"/>
  <c r="R1057" i="43"/>
  <c r="R1058" i="43"/>
  <c r="R1059" i="43"/>
  <c r="R1060" i="43"/>
  <c r="R1061" i="43"/>
  <c r="R1062" i="43"/>
  <c r="R1063" i="43"/>
  <c r="R1064" i="43"/>
  <c r="R1065" i="43"/>
  <c r="R1066" i="43"/>
  <c r="R1067" i="43"/>
  <c r="R1068" i="43"/>
  <c r="R1069" i="43"/>
  <c r="R1070" i="43"/>
  <c r="R1071" i="43"/>
  <c r="R1072" i="43"/>
  <c r="R1073" i="43"/>
  <c r="R1074" i="43"/>
  <c r="R1075" i="43"/>
  <c r="R1076" i="43"/>
  <c r="R1077" i="43"/>
  <c r="R1078" i="43"/>
  <c r="R1079" i="43"/>
  <c r="R1080" i="43"/>
  <c r="R1081" i="43"/>
  <c r="R1082" i="43"/>
  <c r="R1083" i="43"/>
  <c r="R1084" i="43"/>
  <c r="R1085" i="43"/>
  <c r="R1086" i="43"/>
  <c r="R1087" i="43"/>
  <c r="R1088" i="43"/>
  <c r="R1089" i="43"/>
  <c r="R1090" i="43"/>
  <c r="R1091" i="43"/>
  <c r="R1092" i="43"/>
  <c r="R1093" i="43"/>
  <c r="R1094" i="43"/>
  <c r="R1095" i="43"/>
  <c r="R1096" i="43"/>
  <c r="R1097" i="43"/>
  <c r="R1098" i="43"/>
  <c r="R1099" i="43"/>
  <c r="R1100" i="43"/>
  <c r="R1101" i="43"/>
  <c r="R1102" i="43"/>
  <c r="R1103" i="43"/>
  <c r="R1104" i="43"/>
  <c r="R1105" i="43"/>
  <c r="R1106" i="43"/>
  <c r="R1107" i="43"/>
  <c r="R1108" i="43"/>
  <c r="R1109" i="43"/>
  <c r="R1110" i="43"/>
  <c r="R1111" i="43"/>
  <c r="R1112" i="43"/>
  <c r="R1113" i="43"/>
  <c r="R1114" i="43"/>
  <c r="R1115" i="43"/>
  <c r="R1116" i="43"/>
  <c r="R1117" i="43"/>
  <c r="R1118" i="43"/>
  <c r="R1119" i="43"/>
  <c r="R1120" i="43"/>
  <c r="R1121" i="43"/>
  <c r="R1122" i="43"/>
  <c r="R1123" i="43"/>
  <c r="R1124" i="43"/>
  <c r="R1125" i="43"/>
  <c r="R1126" i="43"/>
  <c r="R1127" i="43"/>
  <c r="R1128" i="43"/>
  <c r="R1129" i="43"/>
  <c r="R1130" i="43"/>
  <c r="R1131" i="43"/>
  <c r="R1132" i="43"/>
  <c r="Q4" i="43"/>
  <c r="Q5" i="43"/>
  <c r="Q6" i="43"/>
  <c r="Q7" i="43"/>
  <c r="Q8" i="43"/>
  <c r="Q9" i="43"/>
  <c r="Q10" i="43"/>
  <c r="Q11" i="43"/>
  <c r="Q12" i="43"/>
  <c r="Q13" i="43"/>
  <c r="Q14" i="43"/>
  <c r="Q15" i="43"/>
  <c r="Q16" i="43"/>
  <c r="Q17" i="43"/>
  <c r="Q18" i="43"/>
  <c r="Q19" i="43"/>
  <c r="Q20" i="43"/>
  <c r="Q21" i="43"/>
  <c r="Q22" i="43"/>
  <c r="Q23" i="43"/>
  <c r="Q24" i="43"/>
  <c r="Q25" i="43"/>
  <c r="Q26" i="43"/>
  <c r="Q27" i="43"/>
  <c r="Q28" i="43"/>
  <c r="Q29" i="43"/>
  <c r="Q30" i="43"/>
  <c r="Q31" i="43"/>
  <c r="Q32" i="43"/>
  <c r="Q33" i="43"/>
  <c r="Q34" i="43"/>
  <c r="Q35" i="43"/>
  <c r="Q36" i="43"/>
  <c r="Q37" i="43"/>
  <c r="Q38" i="43"/>
  <c r="Q39" i="43"/>
  <c r="Q40" i="43"/>
  <c r="Q41" i="43"/>
  <c r="Q42" i="43"/>
  <c r="Q43" i="43"/>
  <c r="Q44" i="43"/>
  <c r="Q45" i="43"/>
  <c r="Q46" i="43"/>
  <c r="Q47" i="43"/>
  <c r="Q48" i="43"/>
  <c r="Q49" i="43"/>
  <c r="Q50" i="43"/>
  <c r="Q51" i="43"/>
  <c r="Q52" i="43"/>
  <c r="Q53" i="43"/>
  <c r="Q54" i="43"/>
  <c r="Q55" i="43"/>
  <c r="Q56" i="43"/>
  <c r="Q57" i="43"/>
  <c r="Q58" i="43"/>
  <c r="Q59" i="43"/>
  <c r="Q60" i="43"/>
  <c r="Q61" i="43"/>
  <c r="Q62" i="43"/>
  <c r="Q63" i="43"/>
  <c r="Q64" i="43"/>
  <c r="Q65" i="43"/>
  <c r="Q66" i="43"/>
  <c r="Q67" i="43"/>
  <c r="Q68" i="43"/>
  <c r="Q69" i="43"/>
  <c r="Q70" i="43"/>
  <c r="Q71" i="43"/>
  <c r="Q72" i="43"/>
  <c r="Q73" i="43"/>
  <c r="Q74" i="43"/>
  <c r="Q75" i="43"/>
  <c r="Q76" i="43"/>
  <c r="Q77" i="43"/>
  <c r="Q78" i="43"/>
  <c r="Q79" i="43"/>
  <c r="Q80" i="43"/>
  <c r="Q81" i="43"/>
  <c r="Q82" i="43"/>
  <c r="Q83" i="43"/>
  <c r="Q84" i="43"/>
  <c r="Q85" i="43"/>
  <c r="Q86" i="43"/>
  <c r="Q87" i="43"/>
  <c r="Q88" i="43"/>
  <c r="Q89" i="43"/>
  <c r="Q90" i="43"/>
  <c r="Q91" i="43"/>
  <c r="Q92" i="43"/>
  <c r="Q93" i="43"/>
  <c r="Q94" i="43"/>
  <c r="Q95" i="43"/>
  <c r="Q96" i="43"/>
  <c r="Q97" i="43"/>
  <c r="Q98" i="43"/>
  <c r="Q99" i="43"/>
  <c r="Q100" i="43"/>
  <c r="Q101" i="43"/>
  <c r="Q102" i="43"/>
  <c r="Q103" i="43"/>
  <c r="Q104" i="43"/>
  <c r="Q105" i="43"/>
  <c r="Q106" i="43"/>
  <c r="Q107" i="43"/>
  <c r="Q108" i="43"/>
  <c r="Q109" i="43"/>
  <c r="Q110" i="43"/>
  <c r="Q111" i="43"/>
  <c r="Q112" i="43"/>
  <c r="Q113" i="43"/>
  <c r="Q114" i="43"/>
  <c r="Q115" i="43"/>
  <c r="Q116" i="43"/>
  <c r="Q117" i="43"/>
  <c r="Q118" i="43"/>
  <c r="Q119" i="43"/>
  <c r="Q120" i="43"/>
  <c r="Q121" i="43"/>
  <c r="Q122" i="43"/>
  <c r="Q123" i="43"/>
  <c r="Q124" i="43"/>
  <c r="Q125" i="43"/>
  <c r="Q126" i="43"/>
  <c r="Q127" i="43"/>
  <c r="Q128" i="43"/>
  <c r="Q129" i="43"/>
  <c r="Q130" i="43"/>
  <c r="Q131" i="43"/>
  <c r="Q132" i="43"/>
  <c r="Q133" i="43"/>
  <c r="Q134" i="43"/>
  <c r="Q135" i="43"/>
  <c r="Q136" i="43"/>
  <c r="Q137" i="43"/>
  <c r="Q138" i="43"/>
  <c r="Q139" i="43"/>
  <c r="Q140" i="43"/>
  <c r="Q141" i="43"/>
  <c r="Q142" i="43"/>
  <c r="Q143" i="43"/>
  <c r="Q144" i="43"/>
  <c r="Q145" i="43"/>
  <c r="Q146" i="43"/>
  <c r="Q147" i="43"/>
  <c r="Q148" i="43"/>
  <c r="Q149" i="43"/>
  <c r="Q150" i="43"/>
  <c r="Q151" i="43"/>
  <c r="Q152" i="43"/>
  <c r="Q153" i="43"/>
  <c r="Q154" i="43"/>
  <c r="Q155" i="43"/>
  <c r="Q156" i="43"/>
  <c r="Q157" i="43"/>
  <c r="Q158" i="43"/>
  <c r="Q159" i="43"/>
  <c r="Q160" i="43"/>
  <c r="Q161" i="43"/>
  <c r="Q162" i="43"/>
  <c r="Q163" i="43"/>
  <c r="Q164" i="43"/>
  <c r="Q165" i="43"/>
  <c r="Q166" i="43"/>
  <c r="Q167" i="43"/>
  <c r="Q168" i="43"/>
  <c r="Q169" i="43"/>
  <c r="Q170" i="43"/>
  <c r="Q171" i="43"/>
  <c r="Q172" i="43"/>
  <c r="Q173" i="43"/>
  <c r="Q174" i="43"/>
  <c r="Q175" i="43"/>
  <c r="Q176" i="43"/>
  <c r="Q177" i="43"/>
  <c r="Q178" i="43"/>
  <c r="Q179" i="43"/>
  <c r="Q180" i="43"/>
  <c r="Q181" i="43"/>
  <c r="Q182" i="43"/>
  <c r="Q183" i="43"/>
  <c r="Q184" i="43"/>
  <c r="Q185" i="43"/>
  <c r="Q186" i="43"/>
  <c r="Q187" i="43"/>
  <c r="Q188" i="43"/>
  <c r="Q189" i="43"/>
  <c r="Q190" i="43"/>
  <c r="Q191" i="43"/>
  <c r="Q192" i="43"/>
  <c r="Q193" i="43"/>
  <c r="Q194" i="43"/>
  <c r="Q195" i="43"/>
  <c r="Q196" i="43"/>
  <c r="Q197" i="43"/>
  <c r="Q198" i="43"/>
  <c r="Q199" i="43"/>
  <c r="Q200" i="43"/>
  <c r="Q201" i="43"/>
  <c r="Q202" i="43"/>
  <c r="Q203" i="43"/>
  <c r="Q204" i="43"/>
  <c r="Q205" i="43"/>
  <c r="Q206" i="43"/>
  <c r="Q207" i="43"/>
  <c r="Q208" i="43"/>
  <c r="Q209" i="43"/>
  <c r="Q210" i="43"/>
  <c r="Q211" i="43"/>
  <c r="Q212" i="43"/>
  <c r="Q213" i="43"/>
  <c r="Q214" i="43"/>
  <c r="Q215" i="43"/>
  <c r="Q216" i="43"/>
  <c r="Q217" i="43"/>
  <c r="Q218" i="43"/>
  <c r="Q219" i="43"/>
  <c r="Q220" i="43"/>
  <c r="Q221" i="43"/>
  <c r="Q222" i="43"/>
  <c r="Q223" i="43"/>
  <c r="Q224" i="43"/>
  <c r="Q225" i="43"/>
  <c r="Q226" i="43"/>
  <c r="Q227" i="43"/>
  <c r="Q228" i="43"/>
  <c r="Q229" i="43"/>
  <c r="Q230" i="43"/>
  <c r="Q231" i="43"/>
  <c r="Q232" i="43"/>
  <c r="Q233" i="43"/>
  <c r="Q234" i="43"/>
  <c r="Q235" i="43"/>
  <c r="Q236" i="43"/>
  <c r="Q237" i="43"/>
  <c r="Q238" i="43"/>
  <c r="Q239" i="43"/>
  <c r="Q240" i="43"/>
  <c r="Q241" i="43"/>
  <c r="Q242" i="43"/>
  <c r="Q243" i="43"/>
  <c r="Q244" i="43"/>
  <c r="Q245" i="43"/>
  <c r="Q246" i="43"/>
  <c r="Q247" i="43"/>
  <c r="Q248" i="43"/>
  <c r="Q249" i="43"/>
  <c r="Q250" i="43"/>
  <c r="Q251" i="43"/>
  <c r="Q252" i="43"/>
  <c r="Q253" i="43"/>
  <c r="Q254" i="43"/>
  <c r="Q255" i="43"/>
  <c r="Q256" i="43"/>
  <c r="Q257" i="43"/>
  <c r="Q258" i="43"/>
  <c r="Q259" i="43"/>
  <c r="Q260" i="43"/>
  <c r="Q261" i="43"/>
  <c r="Q262" i="43"/>
  <c r="Q263" i="43"/>
  <c r="Q264" i="43"/>
  <c r="Q265" i="43"/>
  <c r="Q266" i="43"/>
  <c r="Q267" i="43"/>
  <c r="Q268" i="43"/>
  <c r="Q269" i="43"/>
  <c r="Q270" i="43"/>
  <c r="Q271" i="43"/>
  <c r="Q272" i="43"/>
  <c r="Q273" i="43"/>
  <c r="Q274" i="43"/>
  <c r="Q275" i="43"/>
  <c r="Q276" i="43"/>
  <c r="Q277" i="43"/>
  <c r="Q278" i="43"/>
  <c r="Q279" i="43"/>
  <c r="Q280" i="43"/>
  <c r="Q281" i="43"/>
  <c r="Q282" i="43"/>
  <c r="Q283" i="43"/>
  <c r="Q284" i="43"/>
  <c r="Q285" i="43"/>
  <c r="Q286" i="43"/>
  <c r="Q287" i="43"/>
  <c r="Q288" i="43"/>
  <c r="Q289" i="43"/>
  <c r="Q290" i="43"/>
  <c r="Q291" i="43"/>
  <c r="Q292" i="43"/>
  <c r="Q293" i="43"/>
  <c r="Q294" i="43"/>
  <c r="Q295" i="43"/>
  <c r="Q296" i="43"/>
  <c r="Q297" i="43"/>
  <c r="Q298" i="43"/>
  <c r="Q299" i="43"/>
  <c r="Q300" i="43"/>
  <c r="Q301" i="43"/>
  <c r="Q302" i="43"/>
  <c r="Q303" i="43"/>
  <c r="Q304" i="43"/>
  <c r="Q305" i="43"/>
  <c r="Q306" i="43"/>
  <c r="Q307" i="43"/>
  <c r="Q308" i="43"/>
  <c r="Q309" i="43"/>
  <c r="Q310" i="43"/>
  <c r="Q311" i="43"/>
  <c r="Q312" i="43"/>
  <c r="Q313" i="43"/>
  <c r="Q314" i="43"/>
  <c r="Q315" i="43"/>
  <c r="Q316" i="43"/>
  <c r="Q317" i="43"/>
  <c r="Q318" i="43"/>
  <c r="Q319" i="43"/>
  <c r="Q320" i="43"/>
  <c r="Q321" i="43"/>
  <c r="Q322" i="43"/>
  <c r="Q323" i="43"/>
  <c r="Q324" i="43"/>
  <c r="Q325" i="43"/>
  <c r="Q326" i="43"/>
  <c r="Q327" i="43"/>
  <c r="Q328" i="43"/>
  <c r="Q329" i="43"/>
  <c r="Q330" i="43"/>
  <c r="Q331" i="43"/>
  <c r="Q332" i="43"/>
  <c r="Q333" i="43"/>
  <c r="Q334" i="43"/>
  <c r="Q335" i="43"/>
  <c r="Q336" i="43"/>
  <c r="Q337" i="43"/>
  <c r="Q338" i="43"/>
  <c r="Q339" i="43"/>
  <c r="Q340" i="43"/>
  <c r="Q341" i="43"/>
  <c r="Q342" i="43"/>
  <c r="Q343" i="43"/>
  <c r="Q344" i="43"/>
  <c r="Q345" i="43"/>
  <c r="Q346" i="43"/>
  <c r="Q347" i="43"/>
  <c r="Q348" i="43"/>
  <c r="Q349" i="43"/>
  <c r="Q350" i="43"/>
  <c r="Q351" i="43"/>
  <c r="Q352" i="43"/>
  <c r="Q353" i="43"/>
  <c r="Q354" i="43"/>
  <c r="Q355" i="43"/>
  <c r="Q356" i="43"/>
  <c r="Q357" i="43"/>
  <c r="Q358" i="43"/>
  <c r="Q359" i="43"/>
  <c r="Q360" i="43"/>
  <c r="Q361" i="43"/>
  <c r="Q362" i="43"/>
  <c r="Q363" i="43"/>
  <c r="Q364" i="43"/>
  <c r="Q365" i="43"/>
  <c r="Q366" i="43"/>
  <c r="Q367" i="43"/>
  <c r="Q368" i="43"/>
  <c r="Q369" i="43"/>
  <c r="Q370" i="43"/>
  <c r="Q371" i="43"/>
  <c r="Q372" i="43"/>
  <c r="Q373" i="43"/>
  <c r="Q374" i="43"/>
  <c r="Q375" i="43"/>
  <c r="Q376" i="43"/>
  <c r="Q377" i="43"/>
  <c r="Q378" i="43"/>
  <c r="Q379" i="43"/>
  <c r="Q380" i="43"/>
  <c r="Q381" i="43"/>
  <c r="Q382" i="43"/>
  <c r="Q383" i="43"/>
  <c r="Q384" i="43"/>
  <c r="Q385" i="43"/>
  <c r="Q386" i="43"/>
  <c r="Q387" i="43"/>
  <c r="Q388" i="43"/>
  <c r="Q389" i="43"/>
  <c r="Q390" i="43"/>
  <c r="Q391" i="43"/>
  <c r="Q392" i="43"/>
  <c r="Q393" i="43"/>
  <c r="Q394" i="43"/>
  <c r="Q395" i="43"/>
  <c r="Q396" i="43"/>
  <c r="Q397" i="43"/>
  <c r="Q398" i="43"/>
  <c r="Q399" i="43"/>
  <c r="Q400" i="43"/>
  <c r="Q401" i="43"/>
  <c r="Q402" i="43"/>
  <c r="Q403" i="43"/>
  <c r="Q404" i="43"/>
  <c r="Q405" i="43"/>
  <c r="Q406" i="43"/>
  <c r="Q407" i="43"/>
  <c r="Q408" i="43"/>
  <c r="Q409" i="43"/>
  <c r="Q410" i="43"/>
  <c r="Q411" i="43"/>
  <c r="Q412" i="43"/>
  <c r="Q413" i="43"/>
  <c r="Q414" i="43"/>
  <c r="Q415" i="43"/>
  <c r="Q416" i="43"/>
  <c r="Q417" i="43"/>
  <c r="Q418" i="43"/>
  <c r="Q419" i="43"/>
  <c r="Q420" i="43"/>
  <c r="Q421" i="43"/>
  <c r="Q422" i="43"/>
  <c r="Q423" i="43"/>
  <c r="Q424" i="43"/>
  <c r="Q425" i="43"/>
  <c r="Q426" i="43"/>
  <c r="Q427" i="43"/>
  <c r="Q428" i="43"/>
  <c r="Q429" i="43"/>
  <c r="Q430" i="43"/>
  <c r="Q431" i="43"/>
  <c r="Q432" i="43"/>
  <c r="Q433" i="43"/>
  <c r="Q434" i="43"/>
  <c r="Q435" i="43"/>
  <c r="Q436" i="43"/>
  <c r="Q437" i="43"/>
  <c r="Q438" i="43"/>
  <c r="Q439" i="43"/>
  <c r="Q440" i="43"/>
  <c r="Q441" i="43"/>
  <c r="Q442" i="43"/>
  <c r="Q443" i="43"/>
  <c r="Q444" i="43"/>
  <c r="Q445" i="43"/>
  <c r="Q446" i="43"/>
  <c r="Q447" i="43"/>
  <c r="Q448" i="43"/>
  <c r="Q449" i="43"/>
  <c r="Q450" i="43"/>
  <c r="Q451" i="43"/>
  <c r="Q452" i="43"/>
  <c r="Q453" i="43"/>
  <c r="Q454" i="43"/>
  <c r="Q455" i="43"/>
  <c r="Q456" i="43"/>
  <c r="Q457" i="43"/>
  <c r="Q458" i="43"/>
  <c r="Q459" i="43"/>
  <c r="Q460" i="43"/>
  <c r="Q461" i="43"/>
  <c r="Q462" i="43"/>
  <c r="Q463" i="43"/>
  <c r="Q464" i="43"/>
  <c r="Q465" i="43"/>
  <c r="Q466" i="43"/>
  <c r="Q467" i="43"/>
  <c r="Q468" i="43"/>
  <c r="Q469" i="43"/>
  <c r="Q470" i="43"/>
  <c r="Q471" i="43"/>
  <c r="Q472" i="43"/>
  <c r="Q473" i="43"/>
  <c r="Q474" i="43"/>
  <c r="Q475" i="43"/>
  <c r="Q476" i="43"/>
  <c r="Q477" i="43"/>
  <c r="Q478" i="43"/>
  <c r="Q479" i="43"/>
  <c r="Q480" i="43"/>
  <c r="Q481" i="43"/>
  <c r="Q482" i="43"/>
  <c r="Q483" i="43"/>
  <c r="Q484" i="43"/>
  <c r="Q485" i="43"/>
  <c r="Q486" i="43"/>
  <c r="Q487" i="43"/>
  <c r="Q488" i="43"/>
  <c r="Q489" i="43"/>
  <c r="Q490" i="43"/>
  <c r="Q491" i="43"/>
  <c r="Q492" i="43"/>
  <c r="Q493" i="43"/>
  <c r="Q494" i="43"/>
  <c r="Q495" i="43"/>
  <c r="Q496" i="43"/>
  <c r="Q497" i="43"/>
  <c r="Q498" i="43"/>
  <c r="Q499" i="43"/>
  <c r="Q500" i="43"/>
  <c r="Q501" i="43"/>
  <c r="Q502" i="43"/>
  <c r="Q503" i="43"/>
  <c r="Q504" i="43"/>
  <c r="Q505" i="43"/>
  <c r="Q506" i="43"/>
  <c r="Q507" i="43"/>
  <c r="Q508" i="43"/>
  <c r="Q509" i="43"/>
  <c r="Q510" i="43"/>
  <c r="Q511" i="43"/>
  <c r="Q512" i="43"/>
  <c r="Q513" i="43"/>
  <c r="Q514" i="43"/>
  <c r="Q515" i="43"/>
  <c r="Q516" i="43"/>
  <c r="Q517" i="43"/>
  <c r="Q518" i="43"/>
  <c r="Q519" i="43"/>
  <c r="Q520" i="43"/>
  <c r="Q521" i="43"/>
  <c r="Q522" i="43"/>
  <c r="Q523" i="43"/>
  <c r="Q524" i="43"/>
  <c r="Q525" i="43"/>
  <c r="Q526" i="43"/>
  <c r="Q527" i="43"/>
  <c r="Q528" i="43"/>
  <c r="Q529" i="43"/>
  <c r="Q530" i="43"/>
  <c r="Q531" i="43"/>
  <c r="Q532" i="43"/>
  <c r="Q533" i="43"/>
  <c r="Q534" i="43"/>
  <c r="Q535" i="43"/>
  <c r="Q536" i="43"/>
  <c r="Q537" i="43"/>
  <c r="Q538" i="43"/>
  <c r="Q539" i="43"/>
  <c r="Q540" i="43"/>
  <c r="Q541" i="43"/>
  <c r="Q542" i="43"/>
  <c r="Q543" i="43"/>
  <c r="Q544" i="43"/>
  <c r="Q545" i="43"/>
  <c r="Q546" i="43"/>
  <c r="Q547" i="43"/>
  <c r="Q548" i="43"/>
  <c r="Q549" i="43"/>
  <c r="Q550" i="43"/>
  <c r="Q551" i="43"/>
  <c r="Q552" i="43"/>
  <c r="Q553" i="43"/>
  <c r="Q554" i="43"/>
  <c r="Q555" i="43"/>
  <c r="Q556" i="43"/>
  <c r="Q557" i="43"/>
  <c r="Q558" i="43"/>
  <c r="Q559" i="43"/>
  <c r="Q560" i="43"/>
  <c r="Q561" i="43"/>
  <c r="Q562" i="43"/>
  <c r="Q563" i="43"/>
  <c r="Q564" i="43"/>
  <c r="Q565" i="43"/>
  <c r="Q566" i="43"/>
  <c r="Q567" i="43"/>
  <c r="Q568" i="43"/>
  <c r="Q569" i="43"/>
  <c r="Q570" i="43"/>
  <c r="Q571" i="43"/>
  <c r="Q572" i="43"/>
  <c r="Q573" i="43"/>
  <c r="Q574" i="43"/>
  <c r="Q575" i="43"/>
  <c r="Q576" i="43"/>
  <c r="Q577" i="43"/>
  <c r="Q578" i="43"/>
  <c r="Q579" i="43"/>
  <c r="Q580" i="43"/>
  <c r="Q581" i="43"/>
  <c r="Q582" i="43"/>
  <c r="Q583" i="43"/>
  <c r="Q584" i="43"/>
  <c r="Q585" i="43"/>
  <c r="Q586" i="43"/>
  <c r="Q587" i="43"/>
  <c r="Q588" i="43"/>
  <c r="Q589" i="43"/>
  <c r="Q590" i="43"/>
  <c r="Q591" i="43"/>
  <c r="Q592" i="43"/>
  <c r="Q593" i="43"/>
  <c r="Q594" i="43"/>
  <c r="Q595" i="43"/>
  <c r="Q596" i="43"/>
  <c r="Q597" i="43"/>
  <c r="Q598" i="43"/>
  <c r="Q599" i="43"/>
  <c r="Q600" i="43"/>
  <c r="Q601" i="43"/>
  <c r="Q602" i="43"/>
  <c r="Q603" i="43"/>
  <c r="Q604" i="43"/>
  <c r="Q605" i="43"/>
  <c r="Q606" i="43"/>
  <c r="Q607" i="43"/>
  <c r="Q608" i="43"/>
  <c r="Q609" i="43"/>
  <c r="Q610" i="43"/>
  <c r="Q611" i="43"/>
  <c r="Q612" i="43"/>
  <c r="Q613" i="43"/>
  <c r="Q614" i="43"/>
  <c r="Q615" i="43"/>
  <c r="Q616" i="43"/>
  <c r="Q617" i="43"/>
  <c r="Q618" i="43"/>
  <c r="Q619" i="43"/>
  <c r="Q620" i="43"/>
  <c r="Q621" i="43"/>
  <c r="Q622" i="43"/>
  <c r="Q623" i="43"/>
  <c r="Q624" i="43"/>
  <c r="Q625" i="43"/>
  <c r="Q626" i="43"/>
  <c r="Q627" i="43"/>
  <c r="Q628" i="43"/>
  <c r="Q629" i="43"/>
  <c r="Q630" i="43"/>
  <c r="Q631" i="43"/>
  <c r="Q632" i="43"/>
  <c r="Q633" i="43"/>
  <c r="Q634" i="43"/>
  <c r="Q635" i="43"/>
  <c r="Q636" i="43"/>
  <c r="Q637" i="43"/>
  <c r="Q638" i="43"/>
  <c r="Q639" i="43"/>
  <c r="Q640" i="43"/>
  <c r="Q641" i="43"/>
  <c r="Q642" i="43"/>
  <c r="Q643" i="43"/>
  <c r="Q644" i="43"/>
  <c r="Q645" i="43"/>
  <c r="Q646" i="43"/>
  <c r="Q647" i="43"/>
  <c r="Q648" i="43"/>
  <c r="Q649" i="43"/>
  <c r="Q650" i="43"/>
  <c r="Q651" i="43"/>
  <c r="Q652" i="43"/>
  <c r="Q653" i="43"/>
  <c r="Q654" i="43"/>
  <c r="Q655" i="43"/>
  <c r="Q656" i="43"/>
  <c r="Q657" i="43"/>
  <c r="Q658" i="43"/>
  <c r="Q659" i="43"/>
  <c r="Q660" i="43"/>
  <c r="Q661" i="43"/>
  <c r="Q662" i="43"/>
  <c r="Q663" i="43"/>
  <c r="Q664" i="43"/>
  <c r="Q665" i="43"/>
  <c r="Q666" i="43"/>
  <c r="Q667" i="43"/>
  <c r="Q668" i="43"/>
  <c r="Q669" i="43"/>
  <c r="Q670" i="43"/>
  <c r="Q671" i="43"/>
  <c r="Q672" i="43"/>
  <c r="Q673" i="43"/>
  <c r="Q674" i="43"/>
  <c r="Q675" i="43"/>
  <c r="Q676" i="43"/>
  <c r="Q677" i="43"/>
  <c r="Q678" i="43"/>
  <c r="Q679" i="43"/>
  <c r="Q680" i="43"/>
  <c r="Q681" i="43"/>
  <c r="Q682" i="43"/>
  <c r="Q683" i="43"/>
  <c r="Q684" i="43"/>
  <c r="Q685" i="43"/>
  <c r="Q686" i="43"/>
  <c r="Q687" i="43"/>
  <c r="Q688" i="43"/>
  <c r="Q689" i="43"/>
  <c r="Q690" i="43"/>
  <c r="Q691" i="43"/>
  <c r="Q692" i="43"/>
  <c r="Q693" i="43"/>
  <c r="Q694" i="43"/>
  <c r="Q695" i="43"/>
  <c r="Q696" i="43"/>
  <c r="Q697" i="43"/>
  <c r="Q698" i="43"/>
  <c r="Q699" i="43"/>
  <c r="Q700" i="43"/>
  <c r="Q701" i="43"/>
  <c r="Q702" i="43"/>
  <c r="Q703" i="43"/>
  <c r="Q704" i="43"/>
  <c r="Q705" i="43"/>
  <c r="Q706" i="43"/>
  <c r="Q707" i="43"/>
  <c r="Q708" i="43"/>
  <c r="Q709" i="43"/>
  <c r="Q710" i="43"/>
  <c r="Q711" i="43"/>
  <c r="Q712" i="43"/>
  <c r="Q713" i="43"/>
  <c r="Q714" i="43"/>
  <c r="Q715" i="43"/>
  <c r="Q716" i="43"/>
  <c r="Q717" i="43"/>
  <c r="Q718" i="43"/>
  <c r="Q719" i="43"/>
  <c r="Q720" i="43"/>
  <c r="Q721" i="43"/>
  <c r="Q722" i="43"/>
  <c r="Q723" i="43"/>
  <c r="Q724" i="43"/>
  <c r="Q725" i="43"/>
  <c r="Q726" i="43"/>
  <c r="Q727" i="43"/>
  <c r="Q728" i="43"/>
  <c r="Q729" i="43"/>
  <c r="Q730" i="43"/>
  <c r="Q731" i="43"/>
  <c r="Q732" i="43"/>
  <c r="Q733" i="43"/>
  <c r="Q734" i="43"/>
  <c r="Q735" i="43"/>
  <c r="Q736" i="43"/>
  <c r="Q737" i="43"/>
  <c r="Q738" i="43"/>
  <c r="Q739" i="43"/>
  <c r="Q740" i="43"/>
  <c r="Q741" i="43"/>
  <c r="Q742" i="43"/>
  <c r="Q743" i="43"/>
  <c r="Q744" i="43"/>
  <c r="Q745" i="43"/>
  <c r="Q746" i="43"/>
  <c r="Q747" i="43"/>
  <c r="Q748" i="43"/>
  <c r="Q749" i="43"/>
  <c r="Q750" i="43"/>
  <c r="Q751" i="43"/>
  <c r="Q752" i="43"/>
  <c r="Q753" i="43"/>
  <c r="Q754" i="43"/>
  <c r="Q755" i="43"/>
  <c r="Q756" i="43"/>
  <c r="Q757" i="43"/>
  <c r="Q758" i="43"/>
  <c r="Q759" i="43"/>
  <c r="Q760" i="43"/>
  <c r="Q761" i="43"/>
  <c r="Q762" i="43"/>
  <c r="Q763" i="43"/>
  <c r="Q764" i="43"/>
  <c r="Q765" i="43"/>
  <c r="Q766" i="43"/>
  <c r="Q767" i="43"/>
  <c r="Q768" i="43"/>
  <c r="Q769" i="43"/>
  <c r="Q770" i="43"/>
  <c r="Q771" i="43"/>
  <c r="Q772" i="43"/>
  <c r="Q773" i="43"/>
  <c r="Q774" i="43"/>
  <c r="Q775" i="43"/>
  <c r="Q776" i="43"/>
  <c r="Q777" i="43"/>
  <c r="Q778" i="43"/>
  <c r="Q779" i="43"/>
  <c r="Q780" i="43"/>
  <c r="Q781" i="43"/>
  <c r="Q782" i="43"/>
  <c r="Q783" i="43"/>
  <c r="Q784" i="43"/>
  <c r="Q785" i="43"/>
  <c r="Q786" i="43"/>
  <c r="Q787" i="43"/>
  <c r="Q788" i="43"/>
  <c r="Q789" i="43"/>
  <c r="Q790" i="43"/>
  <c r="Q791" i="43"/>
  <c r="Q792" i="43"/>
  <c r="Q793" i="43"/>
  <c r="Q794" i="43"/>
  <c r="Q795" i="43"/>
  <c r="Q796" i="43"/>
  <c r="Q797" i="43"/>
  <c r="Q798" i="43"/>
  <c r="Q799" i="43"/>
  <c r="Q800" i="43"/>
  <c r="Q801" i="43"/>
  <c r="Q802" i="43"/>
  <c r="Q803" i="43"/>
  <c r="Q804" i="43"/>
  <c r="Q805" i="43"/>
  <c r="Q806" i="43"/>
  <c r="Q807" i="43"/>
  <c r="Q808" i="43"/>
  <c r="Q809" i="43"/>
  <c r="Q810" i="43"/>
  <c r="Q811" i="43"/>
  <c r="Q812" i="43"/>
  <c r="Q813" i="43"/>
  <c r="Q814" i="43"/>
  <c r="Q815" i="43"/>
  <c r="Q816" i="43"/>
  <c r="Q817" i="43"/>
  <c r="Q818" i="43"/>
  <c r="Q819" i="43"/>
  <c r="Q820" i="43"/>
  <c r="Q821" i="43"/>
  <c r="Q822" i="43"/>
  <c r="Q823" i="43"/>
  <c r="Q824" i="43"/>
  <c r="Q825" i="43"/>
  <c r="Q826" i="43"/>
  <c r="Q827" i="43"/>
  <c r="Q828" i="43"/>
  <c r="Q829" i="43"/>
  <c r="Q830" i="43"/>
  <c r="Q831" i="43"/>
  <c r="Q832" i="43"/>
  <c r="Q833" i="43"/>
  <c r="Q834" i="43"/>
  <c r="Q835" i="43"/>
  <c r="Q836" i="43"/>
  <c r="Q837" i="43"/>
  <c r="Q838" i="43"/>
  <c r="Q839" i="43"/>
  <c r="Q840" i="43"/>
  <c r="Q841" i="43"/>
  <c r="Q842" i="43"/>
  <c r="Q843" i="43"/>
  <c r="Q844" i="43"/>
  <c r="Q845" i="43"/>
  <c r="Q846" i="43"/>
  <c r="Q847" i="43"/>
  <c r="Q848" i="43"/>
  <c r="Q849" i="43"/>
  <c r="Q850" i="43"/>
  <c r="Q851" i="43"/>
  <c r="Q852" i="43"/>
  <c r="Q853" i="43"/>
  <c r="Q854" i="43"/>
  <c r="Q855" i="43"/>
  <c r="Q856" i="43"/>
  <c r="Q857" i="43"/>
  <c r="Q858" i="43"/>
  <c r="Q859" i="43"/>
  <c r="Q860" i="43"/>
  <c r="Q861" i="43"/>
  <c r="Q862" i="43"/>
  <c r="Q863" i="43"/>
  <c r="Q864" i="43"/>
  <c r="Q865" i="43"/>
  <c r="Q866" i="43"/>
  <c r="Q867" i="43"/>
  <c r="Q868" i="43"/>
  <c r="Q869" i="43"/>
  <c r="Q870" i="43"/>
  <c r="Q871" i="43"/>
  <c r="Q872" i="43"/>
  <c r="Q873" i="43"/>
  <c r="Q874" i="43"/>
  <c r="Q875" i="43"/>
  <c r="Q876" i="43"/>
  <c r="Q877" i="43"/>
  <c r="Q878" i="43"/>
  <c r="Q879" i="43"/>
  <c r="Q880" i="43"/>
  <c r="Q881" i="43"/>
  <c r="Q882" i="43"/>
  <c r="Q883" i="43"/>
  <c r="Q884" i="43"/>
  <c r="Q885" i="43"/>
  <c r="Q886" i="43"/>
  <c r="Q887" i="43"/>
  <c r="Q888" i="43"/>
  <c r="Q889" i="43"/>
  <c r="Q890" i="43"/>
  <c r="Q891" i="43"/>
  <c r="Q892" i="43"/>
  <c r="Q893" i="43"/>
  <c r="Q894" i="43"/>
  <c r="Q895" i="43"/>
  <c r="Q896" i="43"/>
  <c r="Q897" i="43"/>
  <c r="Q898" i="43"/>
  <c r="Q899" i="43"/>
  <c r="Q900" i="43"/>
  <c r="Q901" i="43"/>
  <c r="Q902" i="43"/>
  <c r="Q903" i="43"/>
  <c r="Q904" i="43"/>
  <c r="Q905" i="43"/>
  <c r="Q906" i="43"/>
  <c r="Q907" i="43"/>
  <c r="Q908" i="43"/>
  <c r="Q909" i="43"/>
  <c r="Q910" i="43"/>
  <c r="Q911" i="43"/>
  <c r="Q912" i="43"/>
  <c r="Q913" i="43"/>
  <c r="Q914" i="43"/>
  <c r="Q915" i="43"/>
  <c r="Q916" i="43"/>
  <c r="Q917" i="43"/>
  <c r="Q918" i="43"/>
  <c r="Q919" i="43"/>
  <c r="Q920" i="43"/>
  <c r="Q921" i="43"/>
  <c r="Q922" i="43"/>
  <c r="Q923" i="43"/>
  <c r="Q924" i="43"/>
  <c r="Q925" i="43"/>
  <c r="Q926" i="43"/>
  <c r="Q927" i="43"/>
  <c r="Q928" i="43"/>
  <c r="Q929" i="43"/>
  <c r="Q930" i="43"/>
  <c r="Q931" i="43"/>
  <c r="Q932" i="43"/>
  <c r="Q933" i="43"/>
  <c r="Q934" i="43"/>
  <c r="Q935" i="43"/>
  <c r="Q936" i="43"/>
  <c r="Q937" i="43"/>
  <c r="Q938" i="43"/>
  <c r="Q939" i="43"/>
  <c r="Q940" i="43"/>
  <c r="Q941" i="43"/>
  <c r="Q942" i="43"/>
  <c r="Q943" i="43"/>
  <c r="Q944" i="43"/>
  <c r="Q945" i="43"/>
  <c r="Q946" i="43"/>
  <c r="Q947" i="43"/>
  <c r="Q948" i="43"/>
  <c r="Q949" i="43"/>
  <c r="Q950" i="43"/>
  <c r="Q951" i="43"/>
  <c r="Q952" i="43"/>
  <c r="Q953" i="43"/>
  <c r="Q954" i="43"/>
  <c r="Q955" i="43"/>
  <c r="Q956" i="43"/>
  <c r="Q957" i="43"/>
  <c r="Q958" i="43"/>
  <c r="Q959" i="43"/>
  <c r="Q960" i="43"/>
  <c r="Q961" i="43"/>
  <c r="Q962" i="43"/>
  <c r="Q963" i="43"/>
  <c r="Q964" i="43"/>
  <c r="Q965" i="43"/>
  <c r="Q966" i="43"/>
  <c r="Q967" i="43"/>
  <c r="Q968" i="43"/>
  <c r="Q969" i="43"/>
  <c r="Q970" i="43"/>
  <c r="Q971" i="43"/>
  <c r="Q972" i="43"/>
  <c r="Q973" i="43"/>
  <c r="Q974" i="43"/>
  <c r="Q975" i="43"/>
  <c r="Q976" i="43"/>
  <c r="Q977" i="43"/>
  <c r="Q978" i="43"/>
  <c r="Q979" i="43"/>
  <c r="Q980" i="43"/>
  <c r="Q981" i="43"/>
  <c r="Q982" i="43"/>
  <c r="Q983" i="43"/>
  <c r="Q984" i="43"/>
  <c r="Q985" i="43"/>
  <c r="Q986" i="43"/>
  <c r="Q987" i="43"/>
  <c r="Q988" i="43"/>
  <c r="Q989" i="43"/>
  <c r="Q990" i="43"/>
  <c r="Q991" i="43"/>
  <c r="Q992" i="43"/>
  <c r="Q993" i="43"/>
  <c r="Q994" i="43"/>
  <c r="Q995" i="43"/>
  <c r="Q996" i="43"/>
  <c r="Q997" i="43"/>
  <c r="Q998" i="43"/>
  <c r="Q999" i="43"/>
  <c r="Q1000" i="43"/>
  <c r="Q1001" i="43"/>
  <c r="Q1002" i="43"/>
  <c r="Q1003" i="43"/>
  <c r="Q1004" i="43"/>
  <c r="Q1005" i="43"/>
  <c r="Q1006" i="43"/>
  <c r="Q1007" i="43"/>
  <c r="Q1008" i="43"/>
  <c r="Q1009" i="43"/>
  <c r="Q1010" i="43"/>
  <c r="Q1011" i="43"/>
  <c r="Q1012" i="43"/>
  <c r="Q1013" i="43"/>
  <c r="Q1014" i="43"/>
  <c r="Q1015" i="43"/>
  <c r="Q1016" i="43"/>
  <c r="Q1017" i="43"/>
  <c r="Q1018" i="43"/>
  <c r="Q1019" i="43"/>
  <c r="Q1020" i="43"/>
  <c r="Q1021" i="43"/>
  <c r="Q1022" i="43"/>
  <c r="Q1023" i="43"/>
  <c r="Q1024" i="43"/>
  <c r="Q1025" i="43"/>
  <c r="Q1026" i="43"/>
  <c r="Q1027" i="43"/>
  <c r="Q1028" i="43"/>
  <c r="Q1029" i="43"/>
  <c r="Q1030" i="43"/>
  <c r="Q1031" i="43"/>
  <c r="Q1032" i="43"/>
  <c r="Q1033" i="43"/>
  <c r="Q1034" i="43"/>
  <c r="Q1035" i="43"/>
  <c r="Q1036" i="43"/>
  <c r="Q1037" i="43"/>
  <c r="Q1038" i="43"/>
  <c r="Q1039" i="43"/>
  <c r="Q1040" i="43"/>
  <c r="Q1041" i="43"/>
  <c r="Q1042" i="43"/>
  <c r="Q1043" i="43"/>
  <c r="Q1044" i="43"/>
  <c r="Q1045" i="43"/>
  <c r="Q1046" i="43"/>
  <c r="Q1047" i="43"/>
  <c r="Q1048" i="43"/>
  <c r="Q1049" i="43"/>
  <c r="Q1050" i="43"/>
  <c r="Q1051" i="43"/>
  <c r="Q1052" i="43"/>
  <c r="Q1053" i="43"/>
  <c r="Q1054" i="43"/>
  <c r="Q1055" i="43"/>
  <c r="Q1056" i="43"/>
  <c r="Q1057" i="43"/>
  <c r="Q1058" i="43"/>
  <c r="Q1059" i="43"/>
  <c r="Q1060" i="43"/>
  <c r="Q1061" i="43"/>
  <c r="Q1062" i="43"/>
  <c r="Q1063" i="43"/>
  <c r="Q1064" i="43"/>
  <c r="Q1065" i="43"/>
  <c r="Q1066" i="43"/>
  <c r="Q1067" i="43"/>
  <c r="Q1068" i="43"/>
  <c r="Q1069" i="43"/>
  <c r="Q1070" i="43"/>
  <c r="Q1071" i="43"/>
  <c r="Q1072" i="43"/>
  <c r="Q1073" i="43"/>
  <c r="Q1074" i="43"/>
  <c r="Q1075" i="43"/>
  <c r="Q1076" i="43"/>
  <c r="Q1077" i="43"/>
  <c r="Q1078" i="43"/>
  <c r="Q1079" i="43"/>
  <c r="Q1080" i="43"/>
  <c r="Q1081" i="43"/>
  <c r="Q1082" i="43"/>
  <c r="Q1083" i="43"/>
  <c r="Q1084" i="43"/>
  <c r="Q1085" i="43"/>
  <c r="Q1086" i="43"/>
  <c r="Q1087" i="43"/>
  <c r="Q1088" i="43"/>
  <c r="Q1089" i="43"/>
  <c r="Q1090" i="43"/>
  <c r="Q1091" i="43"/>
  <c r="Q1092" i="43"/>
  <c r="Q1093" i="43"/>
  <c r="Q1094" i="43"/>
  <c r="Q1095" i="43"/>
  <c r="Q1096" i="43"/>
  <c r="Q1097" i="43"/>
  <c r="Q1098" i="43"/>
  <c r="Q1099" i="43"/>
  <c r="Q1100" i="43"/>
  <c r="Q1101" i="43"/>
  <c r="Q1102" i="43"/>
  <c r="Q1103" i="43"/>
  <c r="Q1104" i="43"/>
  <c r="Q1105" i="43"/>
  <c r="Q1106" i="43"/>
  <c r="Q1107" i="43"/>
  <c r="Q1108" i="43"/>
  <c r="Q1109" i="43"/>
  <c r="Q1110" i="43"/>
  <c r="Q1111" i="43"/>
  <c r="Q1112" i="43"/>
  <c r="Q1113" i="43"/>
  <c r="Q1114" i="43"/>
  <c r="Q1115" i="43"/>
  <c r="Q1116" i="43"/>
  <c r="Q1117" i="43"/>
  <c r="Q1118" i="43"/>
  <c r="Q1119" i="43"/>
  <c r="Q1120" i="43"/>
  <c r="Q1121" i="43"/>
  <c r="Q1122" i="43"/>
  <c r="Q1123" i="43"/>
  <c r="Q1124" i="43"/>
  <c r="Q1125" i="43"/>
  <c r="Q1126" i="43"/>
  <c r="Q1127" i="43"/>
  <c r="Q1128" i="43"/>
  <c r="Q1129" i="43"/>
  <c r="Q1130" i="43"/>
  <c r="Q1131" i="43"/>
  <c r="Q1132" i="43"/>
  <c r="P4" i="43"/>
  <c r="P5" i="43"/>
  <c r="P6" i="43"/>
  <c r="P7" i="43"/>
  <c r="P8" i="43"/>
  <c r="P9" i="43"/>
  <c r="P10" i="43"/>
  <c r="P11" i="43"/>
  <c r="P12" i="43"/>
  <c r="P13" i="43"/>
  <c r="P14" i="43"/>
  <c r="P15" i="43"/>
  <c r="P16" i="43"/>
  <c r="P17" i="43"/>
  <c r="P18" i="43"/>
  <c r="P19" i="43"/>
  <c r="P20" i="43"/>
  <c r="P21" i="43"/>
  <c r="P22" i="43"/>
  <c r="P23" i="43"/>
  <c r="P24" i="43"/>
  <c r="P25" i="43"/>
  <c r="P26" i="43"/>
  <c r="P27" i="43"/>
  <c r="P28" i="43"/>
  <c r="P29" i="43"/>
  <c r="P30" i="43"/>
  <c r="P31" i="43"/>
  <c r="P32" i="43"/>
  <c r="P33" i="43"/>
  <c r="P34" i="43"/>
  <c r="P35" i="43"/>
  <c r="P36" i="43"/>
  <c r="P37" i="43"/>
  <c r="P38" i="43"/>
  <c r="P39" i="43"/>
  <c r="P40" i="43"/>
  <c r="P41" i="43"/>
  <c r="P42" i="43"/>
  <c r="P43" i="43"/>
  <c r="P44" i="43"/>
  <c r="P45" i="43"/>
  <c r="P46" i="43"/>
  <c r="P47" i="43"/>
  <c r="P48" i="43"/>
  <c r="P49" i="43"/>
  <c r="P50" i="43"/>
  <c r="P51" i="43"/>
  <c r="P52" i="43"/>
  <c r="P53" i="43"/>
  <c r="P54" i="43"/>
  <c r="P55" i="43"/>
  <c r="P56" i="43"/>
  <c r="P57" i="43"/>
  <c r="P58" i="43"/>
  <c r="P59" i="43"/>
  <c r="P60" i="43"/>
  <c r="P61" i="43"/>
  <c r="P62" i="43"/>
  <c r="P63" i="43"/>
  <c r="P64" i="43"/>
  <c r="P65" i="43"/>
  <c r="P66" i="43"/>
  <c r="P67" i="43"/>
  <c r="P68" i="43"/>
  <c r="P69" i="43"/>
  <c r="P70" i="43"/>
  <c r="P71" i="43"/>
  <c r="P72" i="43"/>
  <c r="P73" i="43"/>
  <c r="P74" i="43"/>
  <c r="P75" i="43"/>
  <c r="P76" i="43"/>
  <c r="P77" i="43"/>
  <c r="P78" i="43"/>
  <c r="P79" i="43"/>
  <c r="P80" i="43"/>
  <c r="P81" i="43"/>
  <c r="P82" i="43"/>
  <c r="P83" i="43"/>
  <c r="P84" i="43"/>
  <c r="P85" i="43"/>
  <c r="P86" i="43"/>
  <c r="P87" i="43"/>
  <c r="P88" i="43"/>
  <c r="P89" i="43"/>
  <c r="P90" i="43"/>
  <c r="P91" i="43"/>
  <c r="P92" i="43"/>
  <c r="P93" i="43"/>
  <c r="P94" i="43"/>
  <c r="P95" i="43"/>
  <c r="P96" i="43"/>
  <c r="P97" i="43"/>
  <c r="P98" i="43"/>
  <c r="P99" i="43"/>
  <c r="P100" i="43"/>
  <c r="P101" i="43"/>
  <c r="P102" i="43"/>
  <c r="P103" i="43"/>
  <c r="P104" i="43"/>
  <c r="P105" i="43"/>
  <c r="P106" i="43"/>
  <c r="P107" i="43"/>
  <c r="P108" i="43"/>
  <c r="P109" i="43"/>
  <c r="P110" i="43"/>
  <c r="P111" i="43"/>
  <c r="P112" i="43"/>
  <c r="P113" i="43"/>
  <c r="P114" i="43"/>
  <c r="P115" i="43"/>
  <c r="P116" i="43"/>
  <c r="P117" i="43"/>
  <c r="P118" i="43"/>
  <c r="P119" i="43"/>
  <c r="P120" i="43"/>
  <c r="P121" i="43"/>
  <c r="P122" i="43"/>
  <c r="P123" i="43"/>
  <c r="P124" i="43"/>
  <c r="P125" i="43"/>
  <c r="P126" i="43"/>
  <c r="P127" i="43"/>
  <c r="P128" i="43"/>
  <c r="P129" i="43"/>
  <c r="P130" i="43"/>
  <c r="P131" i="43"/>
  <c r="P132" i="43"/>
  <c r="P133" i="43"/>
  <c r="P134" i="43"/>
  <c r="P135" i="43"/>
  <c r="P136" i="43"/>
  <c r="P137" i="43"/>
  <c r="P138" i="43"/>
  <c r="P139" i="43"/>
  <c r="P140" i="43"/>
  <c r="P141" i="43"/>
  <c r="P142" i="43"/>
  <c r="P143" i="43"/>
  <c r="P144" i="43"/>
  <c r="P145" i="43"/>
  <c r="P146" i="43"/>
  <c r="P147" i="43"/>
  <c r="P148" i="43"/>
  <c r="P149" i="43"/>
  <c r="P150" i="43"/>
  <c r="P151" i="43"/>
  <c r="P152" i="43"/>
  <c r="P153" i="43"/>
  <c r="P154" i="43"/>
  <c r="P155" i="43"/>
  <c r="P156" i="43"/>
  <c r="P157" i="43"/>
  <c r="P158" i="43"/>
  <c r="P159" i="43"/>
  <c r="P160" i="43"/>
  <c r="P161" i="43"/>
  <c r="P162" i="43"/>
  <c r="P163" i="43"/>
  <c r="P164" i="43"/>
  <c r="P165" i="43"/>
  <c r="P166" i="43"/>
  <c r="P167" i="43"/>
  <c r="P168" i="43"/>
  <c r="P169" i="43"/>
  <c r="P170" i="43"/>
  <c r="P171" i="43"/>
  <c r="P172" i="43"/>
  <c r="P173" i="43"/>
  <c r="P174" i="43"/>
  <c r="P175" i="43"/>
  <c r="P176" i="43"/>
  <c r="P177" i="43"/>
  <c r="P178" i="43"/>
  <c r="P179" i="43"/>
  <c r="P180" i="43"/>
  <c r="P181" i="43"/>
  <c r="P182" i="43"/>
  <c r="P183" i="43"/>
  <c r="P184" i="43"/>
  <c r="P185" i="43"/>
  <c r="P186" i="43"/>
  <c r="P187" i="43"/>
  <c r="P188" i="43"/>
  <c r="P189" i="43"/>
  <c r="P190" i="43"/>
  <c r="P191" i="43"/>
  <c r="P192" i="43"/>
  <c r="P193" i="43"/>
  <c r="P194" i="43"/>
  <c r="P195" i="43"/>
  <c r="P196" i="43"/>
  <c r="P197" i="43"/>
  <c r="P198" i="43"/>
  <c r="P199" i="43"/>
  <c r="P200" i="43"/>
  <c r="P201" i="43"/>
  <c r="P202" i="43"/>
  <c r="P203" i="43"/>
  <c r="P204" i="43"/>
  <c r="P205" i="43"/>
  <c r="P206" i="43"/>
  <c r="P207" i="43"/>
  <c r="P208" i="43"/>
  <c r="P209" i="43"/>
  <c r="P210" i="43"/>
  <c r="P211" i="43"/>
  <c r="P212" i="43"/>
  <c r="P213" i="43"/>
  <c r="P214" i="43"/>
  <c r="P215" i="43"/>
  <c r="P216" i="43"/>
  <c r="P217" i="43"/>
  <c r="P218" i="43"/>
  <c r="P219" i="43"/>
  <c r="P220" i="43"/>
  <c r="P221" i="43"/>
  <c r="P222" i="43"/>
  <c r="P223" i="43"/>
  <c r="P224" i="43"/>
  <c r="P225" i="43"/>
  <c r="P226" i="43"/>
  <c r="P227" i="43"/>
  <c r="P228" i="43"/>
  <c r="P229" i="43"/>
  <c r="P230" i="43"/>
  <c r="P231" i="43"/>
  <c r="P232" i="43"/>
  <c r="P233" i="43"/>
  <c r="P234" i="43"/>
  <c r="P235" i="43"/>
  <c r="P236" i="43"/>
  <c r="P237" i="43"/>
  <c r="P238" i="43"/>
  <c r="P239" i="43"/>
  <c r="P240" i="43"/>
  <c r="P241" i="43"/>
  <c r="P242" i="43"/>
  <c r="P243" i="43"/>
  <c r="P244" i="43"/>
  <c r="P245" i="43"/>
  <c r="P246" i="43"/>
  <c r="P247" i="43"/>
  <c r="P248" i="43"/>
  <c r="P249" i="43"/>
  <c r="P250" i="43"/>
  <c r="P251" i="43"/>
  <c r="P252" i="43"/>
  <c r="P253" i="43"/>
  <c r="P254" i="43"/>
  <c r="P255" i="43"/>
  <c r="P256" i="43"/>
  <c r="P257" i="43"/>
  <c r="P258" i="43"/>
  <c r="P259" i="43"/>
  <c r="P260" i="43"/>
  <c r="P261" i="43"/>
  <c r="P262" i="43"/>
  <c r="P263" i="43"/>
  <c r="P264" i="43"/>
  <c r="P265" i="43"/>
  <c r="P266" i="43"/>
  <c r="P267" i="43"/>
  <c r="P268" i="43"/>
  <c r="P269" i="43"/>
  <c r="P270" i="43"/>
  <c r="P271" i="43"/>
  <c r="P272" i="43"/>
  <c r="P273" i="43"/>
  <c r="P274" i="43"/>
  <c r="P275" i="43"/>
  <c r="P276" i="43"/>
  <c r="P277" i="43"/>
  <c r="P278" i="43"/>
  <c r="P279" i="43"/>
  <c r="P280" i="43"/>
  <c r="P281" i="43"/>
  <c r="P282" i="43"/>
  <c r="P283" i="43"/>
  <c r="P284" i="43"/>
  <c r="P285" i="43"/>
  <c r="P286" i="43"/>
  <c r="P287" i="43"/>
  <c r="P288" i="43"/>
  <c r="P289" i="43"/>
  <c r="P290" i="43"/>
  <c r="P291" i="43"/>
  <c r="P292" i="43"/>
  <c r="P293" i="43"/>
  <c r="P294" i="43"/>
  <c r="P295" i="43"/>
  <c r="P296" i="43"/>
  <c r="P297" i="43"/>
  <c r="P298" i="43"/>
  <c r="P299" i="43"/>
  <c r="P300" i="43"/>
  <c r="P301" i="43"/>
  <c r="P302" i="43"/>
  <c r="P303" i="43"/>
  <c r="P304" i="43"/>
  <c r="P305" i="43"/>
  <c r="P306" i="43"/>
  <c r="P307" i="43"/>
  <c r="P308" i="43"/>
  <c r="P309" i="43"/>
  <c r="P310" i="43"/>
  <c r="P311" i="43"/>
  <c r="P312" i="43"/>
  <c r="P313" i="43"/>
  <c r="P314" i="43"/>
  <c r="P315" i="43"/>
  <c r="P316" i="43"/>
  <c r="P317" i="43"/>
  <c r="P318" i="43"/>
  <c r="P319" i="43"/>
  <c r="P320" i="43"/>
  <c r="P321" i="43"/>
  <c r="P322" i="43"/>
  <c r="P323" i="43"/>
  <c r="P324" i="43"/>
  <c r="P325" i="43"/>
  <c r="P326" i="43"/>
  <c r="P327" i="43"/>
  <c r="P328" i="43"/>
  <c r="P329" i="43"/>
  <c r="P330" i="43"/>
  <c r="P331" i="43"/>
  <c r="P332" i="43"/>
  <c r="P333" i="43"/>
  <c r="P334" i="43"/>
  <c r="P335" i="43"/>
  <c r="P336" i="43"/>
  <c r="P337" i="43"/>
  <c r="P338" i="43"/>
  <c r="P339" i="43"/>
  <c r="P340" i="43"/>
  <c r="P341" i="43"/>
  <c r="P342" i="43"/>
  <c r="P343" i="43"/>
  <c r="P344" i="43"/>
  <c r="P345" i="43"/>
  <c r="P346" i="43"/>
  <c r="P347" i="43"/>
  <c r="P348" i="43"/>
  <c r="P349" i="43"/>
  <c r="P350" i="43"/>
  <c r="P351" i="43"/>
  <c r="P352" i="43"/>
  <c r="P353" i="43"/>
  <c r="P354" i="43"/>
  <c r="P355" i="43"/>
  <c r="P356" i="43"/>
  <c r="P357" i="43"/>
  <c r="P358" i="43"/>
  <c r="P359" i="43"/>
  <c r="P360" i="43"/>
  <c r="P361" i="43"/>
  <c r="P362" i="43"/>
  <c r="P363" i="43"/>
  <c r="P364" i="43"/>
  <c r="P365" i="43"/>
  <c r="P366" i="43"/>
  <c r="P367" i="43"/>
  <c r="P368" i="43"/>
  <c r="P369" i="43"/>
  <c r="P370" i="43"/>
  <c r="P371" i="43"/>
  <c r="P372" i="43"/>
  <c r="P373" i="43"/>
  <c r="P374" i="43"/>
  <c r="P375" i="43"/>
  <c r="P376" i="43"/>
  <c r="P377" i="43"/>
  <c r="P378" i="43"/>
  <c r="P379" i="43"/>
  <c r="P380" i="43"/>
  <c r="P381" i="43"/>
  <c r="P382" i="43"/>
  <c r="P383" i="43"/>
  <c r="P384" i="43"/>
  <c r="P385" i="43"/>
  <c r="P386" i="43"/>
  <c r="P387" i="43"/>
  <c r="P388" i="43"/>
  <c r="P389" i="43"/>
  <c r="P390" i="43"/>
  <c r="P391" i="43"/>
  <c r="P392" i="43"/>
  <c r="P393" i="43"/>
  <c r="P394" i="43"/>
  <c r="P395" i="43"/>
  <c r="P396" i="43"/>
  <c r="P397" i="43"/>
  <c r="P398" i="43"/>
  <c r="P399" i="43"/>
  <c r="P400" i="43"/>
  <c r="P401" i="43"/>
  <c r="P402" i="43"/>
  <c r="P403" i="43"/>
  <c r="P404" i="43"/>
  <c r="P405" i="43"/>
  <c r="P406" i="43"/>
  <c r="P407" i="43"/>
  <c r="P408" i="43"/>
  <c r="P409" i="43"/>
  <c r="P410" i="43"/>
  <c r="P411" i="43"/>
  <c r="P412" i="43"/>
  <c r="P413" i="43"/>
  <c r="P414" i="43"/>
  <c r="P415" i="43"/>
  <c r="P416" i="43"/>
  <c r="P417" i="43"/>
  <c r="P418" i="43"/>
  <c r="P419" i="43"/>
  <c r="P420" i="43"/>
  <c r="P421" i="43"/>
  <c r="P422" i="43"/>
  <c r="P423" i="43"/>
  <c r="P424" i="43"/>
  <c r="P425" i="43"/>
  <c r="P426" i="43"/>
  <c r="P427" i="43"/>
  <c r="P428" i="43"/>
  <c r="P429" i="43"/>
  <c r="P430" i="43"/>
  <c r="P431" i="43"/>
  <c r="P432" i="43"/>
  <c r="P433" i="43"/>
  <c r="P434" i="43"/>
  <c r="P435" i="43"/>
  <c r="P436" i="43"/>
  <c r="P437" i="43"/>
  <c r="P438" i="43"/>
  <c r="P439" i="43"/>
  <c r="P440" i="43"/>
  <c r="P441" i="43"/>
  <c r="P442" i="43"/>
  <c r="P443" i="43"/>
  <c r="P444" i="43"/>
  <c r="P445" i="43"/>
  <c r="P446" i="43"/>
  <c r="P447" i="43"/>
  <c r="P448" i="43"/>
  <c r="P449" i="43"/>
  <c r="P450" i="43"/>
  <c r="P451" i="43"/>
  <c r="P452" i="43"/>
  <c r="P453" i="43"/>
  <c r="P454" i="43"/>
  <c r="P455" i="43"/>
  <c r="P456" i="43"/>
  <c r="P457" i="43"/>
  <c r="P458" i="43"/>
  <c r="P459" i="43"/>
  <c r="P460" i="43"/>
  <c r="P461" i="43"/>
  <c r="P462" i="43"/>
  <c r="P463" i="43"/>
  <c r="P464" i="43"/>
  <c r="P465" i="43"/>
  <c r="P466" i="43"/>
  <c r="P467" i="43"/>
  <c r="P468" i="43"/>
  <c r="P469" i="43"/>
  <c r="P470" i="43"/>
  <c r="P471" i="43"/>
  <c r="P472" i="43"/>
  <c r="P473" i="43"/>
  <c r="P474" i="43"/>
  <c r="P475" i="43"/>
  <c r="P476" i="43"/>
  <c r="P477" i="43"/>
  <c r="P478" i="43"/>
  <c r="P479" i="43"/>
  <c r="P480" i="43"/>
  <c r="P481" i="43"/>
  <c r="P482" i="43"/>
  <c r="P483" i="43"/>
  <c r="P484" i="43"/>
  <c r="P485" i="43"/>
  <c r="P486" i="43"/>
  <c r="P487" i="43"/>
  <c r="P488" i="43"/>
  <c r="P489" i="43"/>
  <c r="P490" i="43"/>
  <c r="P491" i="43"/>
  <c r="P492" i="43"/>
  <c r="P493" i="43"/>
  <c r="P494" i="43"/>
  <c r="P495" i="43"/>
  <c r="P496" i="43"/>
  <c r="P497" i="43"/>
  <c r="P498" i="43"/>
  <c r="P499" i="43"/>
  <c r="P500" i="43"/>
  <c r="P501" i="43"/>
  <c r="P502" i="43"/>
  <c r="P503" i="43"/>
  <c r="P504" i="43"/>
  <c r="P505" i="43"/>
  <c r="P506" i="43"/>
  <c r="P507" i="43"/>
  <c r="P508" i="43"/>
  <c r="P509" i="43"/>
  <c r="P510" i="43"/>
  <c r="P511" i="43"/>
  <c r="P512" i="43"/>
  <c r="P513" i="43"/>
  <c r="P514" i="43"/>
  <c r="P515" i="43"/>
  <c r="P516" i="43"/>
  <c r="P517" i="43"/>
  <c r="P518" i="43"/>
  <c r="P519" i="43"/>
  <c r="P520" i="43"/>
  <c r="P521" i="43"/>
  <c r="P522" i="43"/>
  <c r="P523" i="43"/>
  <c r="P524" i="43"/>
  <c r="P525" i="43"/>
  <c r="P526" i="43"/>
  <c r="P527" i="43"/>
  <c r="P528" i="43"/>
  <c r="P529" i="43"/>
  <c r="P530" i="43"/>
  <c r="P531" i="43"/>
  <c r="P532" i="43"/>
  <c r="P533" i="43"/>
  <c r="P534" i="43"/>
  <c r="P535" i="43"/>
  <c r="P536" i="43"/>
  <c r="P537" i="43"/>
  <c r="P538" i="43"/>
  <c r="P539" i="43"/>
  <c r="P540" i="43"/>
  <c r="P541" i="43"/>
  <c r="P542" i="43"/>
  <c r="P543" i="43"/>
  <c r="P544" i="43"/>
  <c r="P545" i="43"/>
  <c r="P546" i="43"/>
  <c r="P547" i="43"/>
  <c r="P548" i="43"/>
  <c r="P549" i="43"/>
  <c r="P550" i="43"/>
  <c r="P551" i="43"/>
  <c r="P552" i="43"/>
  <c r="P553" i="43"/>
  <c r="P554" i="43"/>
  <c r="P555" i="43"/>
  <c r="P556" i="43"/>
  <c r="P557" i="43"/>
  <c r="P558" i="43"/>
  <c r="P559" i="43"/>
  <c r="P560" i="43"/>
  <c r="P561" i="43"/>
  <c r="P562" i="43"/>
  <c r="P563" i="43"/>
  <c r="P564" i="43"/>
  <c r="P565" i="43"/>
  <c r="P566" i="43"/>
  <c r="P567" i="43"/>
  <c r="P568" i="43"/>
  <c r="P569" i="43"/>
  <c r="P570" i="43"/>
  <c r="P571" i="43"/>
  <c r="P572" i="43"/>
  <c r="P573" i="43"/>
  <c r="P574" i="43"/>
  <c r="P575" i="43"/>
  <c r="P576" i="43"/>
  <c r="P577" i="43"/>
  <c r="P578" i="43"/>
  <c r="P579" i="43"/>
  <c r="P580" i="43"/>
  <c r="P581" i="43"/>
  <c r="P582" i="43"/>
  <c r="P583" i="43"/>
  <c r="P584" i="43"/>
  <c r="P585" i="43"/>
  <c r="P586" i="43"/>
  <c r="P587" i="43"/>
  <c r="P588" i="43"/>
  <c r="P589" i="43"/>
  <c r="P590" i="43"/>
  <c r="P591" i="43"/>
  <c r="P592" i="43"/>
  <c r="P593" i="43"/>
  <c r="P594" i="43"/>
  <c r="P595" i="43"/>
  <c r="P596" i="43"/>
  <c r="P597" i="43"/>
  <c r="P598" i="43"/>
  <c r="P599" i="43"/>
  <c r="P600" i="43"/>
  <c r="P601" i="43"/>
  <c r="P602" i="43"/>
  <c r="P603" i="43"/>
  <c r="P604" i="43"/>
  <c r="P605" i="43"/>
  <c r="P606" i="43"/>
  <c r="P607" i="43"/>
  <c r="P608" i="43"/>
  <c r="P609" i="43"/>
  <c r="P610" i="43"/>
  <c r="P611" i="43"/>
  <c r="P612" i="43"/>
  <c r="P613" i="43"/>
  <c r="P614" i="43"/>
  <c r="P615" i="43"/>
  <c r="P616" i="43"/>
  <c r="P617" i="43"/>
  <c r="P618" i="43"/>
  <c r="P619" i="43"/>
  <c r="P620" i="43"/>
  <c r="P621" i="43"/>
  <c r="P622" i="43"/>
  <c r="P623" i="43"/>
  <c r="P624" i="43"/>
  <c r="P625" i="43"/>
  <c r="P626" i="43"/>
  <c r="P627" i="43"/>
  <c r="P628" i="43"/>
  <c r="P629" i="43"/>
  <c r="P630" i="43"/>
  <c r="P631" i="43"/>
  <c r="P632" i="43"/>
  <c r="P633" i="43"/>
  <c r="P634" i="43"/>
  <c r="P635" i="43"/>
  <c r="P636" i="43"/>
  <c r="P637" i="43"/>
  <c r="P638" i="43"/>
  <c r="P639" i="43"/>
  <c r="P640" i="43"/>
  <c r="P641" i="43"/>
  <c r="P642" i="43"/>
  <c r="P643" i="43"/>
  <c r="P644" i="43"/>
  <c r="P645" i="43"/>
  <c r="P646" i="43"/>
  <c r="P647" i="43"/>
  <c r="P648" i="43"/>
  <c r="P649" i="43"/>
  <c r="P650" i="43"/>
  <c r="P651" i="43"/>
  <c r="P652" i="43"/>
  <c r="P653" i="43"/>
  <c r="P654" i="43"/>
  <c r="P655" i="43"/>
  <c r="P656" i="43"/>
  <c r="P657" i="43"/>
  <c r="P658" i="43"/>
  <c r="P659" i="43"/>
  <c r="P660" i="43"/>
  <c r="P661" i="43"/>
  <c r="P662" i="43"/>
  <c r="P663" i="43"/>
  <c r="P664" i="43"/>
  <c r="P665" i="43"/>
  <c r="P666" i="43"/>
  <c r="P667" i="43"/>
  <c r="P668" i="43"/>
  <c r="P669" i="43"/>
  <c r="P670" i="43"/>
  <c r="P671" i="43"/>
  <c r="P672" i="43"/>
  <c r="P673" i="43"/>
  <c r="P674" i="43"/>
  <c r="P675" i="43"/>
  <c r="P676" i="43"/>
  <c r="P677" i="43"/>
  <c r="P678" i="43"/>
  <c r="P679" i="43"/>
  <c r="P680" i="43"/>
  <c r="P681" i="43"/>
  <c r="P682" i="43"/>
  <c r="P683" i="43"/>
  <c r="P684" i="43"/>
  <c r="P685" i="43"/>
  <c r="P686" i="43"/>
  <c r="P687" i="43"/>
  <c r="P688" i="43"/>
  <c r="P689" i="43"/>
  <c r="P690" i="43"/>
  <c r="P691" i="43"/>
  <c r="P692" i="43"/>
  <c r="P693" i="43"/>
  <c r="P694" i="43"/>
  <c r="P695" i="43"/>
  <c r="P696" i="43"/>
  <c r="P697" i="43"/>
  <c r="P698" i="43"/>
  <c r="P699" i="43"/>
  <c r="P700" i="43"/>
  <c r="P701" i="43"/>
  <c r="P702" i="43"/>
  <c r="P703" i="43"/>
  <c r="P704" i="43"/>
  <c r="P705" i="43"/>
  <c r="P706" i="43"/>
  <c r="P707" i="43"/>
  <c r="P708" i="43"/>
  <c r="P709" i="43"/>
  <c r="P710" i="43"/>
  <c r="P711" i="43"/>
  <c r="P712" i="43"/>
  <c r="P713" i="43"/>
  <c r="P714" i="43"/>
  <c r="P715" i="43"/>
  <c r="P716" i="43"/>
  <c r="P717" i="43"/>
  <c r="P718" i="43"/>
  <c r="P719" i="43"/>
  <c r="P720" i="43"/>
  <c r="P721" i="43"/>
  <c r="P722" i="43"/>
  <c r="P723" i="43"/>
  <c r="P724" i="43"/>
  <c r="P725" i="43"/>
  <c r="P726" i="43"/>
  <c r="P727" i="43"/>
  <c r="P728" i="43"/>
  <c r="P729" i="43"/>
  <c r="P730" i="43"/>
  <c r="P731" i="43"/>
  <c r="P732" i="43"/>
  <c r="P733" i="43"/>
  <c r="P734" i="43"/>
  <c r="P735" i="43"/>
  <c r="P736" i="43"/>
  <c r="P737" i="43"/>
  <c r="P738" i="43"/>
  <c r="P739" i="43"/>
  <c r="P740" i="43"/>
  <c r="P741" i="43"/>
  <c r="P742" i="43"/>
  <c r="P743" i="43"/>
  <c r="P744" i="43"/>
  <c r="P745" i="43"/>
  <c r="P746" i="43"/>
  <c r="P747" i="43"/>
  <c r="P748" i="43"/>
  <c r="P749" i="43"/>
  <c r="P750" i="43"/>
  <c r="P751" i="43"/>
  <c r="P752" i="43"/>
  <c r="P753" i="43"/>
  <c r="P754" i="43"/>
  <c r="P755" i="43"/>
  <c r="P756" i="43"/>
  <c r="P757" i="43"/>
  <c r="P758" i="43"/>
  <c r="P759" i="43"/>
  <c r="P760" i="43"/>
  <c r="P761" i="43"/>
  <c r="P762" i="43"/>
  <c r="P763" i="43"/>
  <c r="P764" i="43"/>
  <c r="P765" i="43"/>
  <c r="P766" i="43"/>
  <c r="P767" i="43"/>
  <c r="P768" i="43"/>
  <c r="P769" i="43"/>
  <c r="P770" i="43"/>
  <c r="P771" i="43"/>
  <c r="P772" i="43"/>
  <c r="P773" i="43"/>
  <c r="P774" i="43"/>
  <c r="P775" i="43"/>
  <c r="P776" i="43"/>
  <c r="P777" i="43"/>
  <c r="P778" i="43"/>
  <c r="P779" i="43"/>
  <c r="P780" i="43"/>
  <c r="P781" i="43"/>
  <c r="P782" i="43"/>
  <c r="P783" i="43"/>
  <c r="P784" i="43"/>
  <c r="P785" i="43"/>
  <c r="P786" i="43"/>
  <c r="P787" i="43"/>
  <c r="P788" i="43"/>
  <c r="P789" i="43"/>
  <c r="P790" i="43"/>
  <c r="P791" i="43"/>
  <c r="P792" i="43"/>
  <c r="P793" i="43"/>
  <c r="P794" i="43"/>
  <c r="P795" i="43"/>
  <c r="P796" i="43"/>
  <c r="P797" i="43"/>
  <c r="P798" i="43"/>
  <c r="P799" i="43"/>
  <c r="P800" i="43"/>
  <c r="P801" i="43"/>
  <c r="P802" i="43"/>
  <c r="P803" i="43"/>
  <c r="P804" i="43"/>
  <c r="P805" i="43"/>
  <c r="P806" i="43"/>
  <c r="P807" i="43"/>
  <c r="P808" i="43"/>
  <c r="P809" i="43"/>
  <c r="P810" i="43"/>
  <c r="P811" i="43"/>
  <c r="P812" i="43"/>
  <c r="P813" i="43"/>
  <c r="P814" i="43"/>
  <c r="P815" i="43"/>
  <c r="P816" i="43"/>
  <c r="P817" i="43"/>
  <c r="P818" i="43"/>
  <c r="P819" i="43"/>
  <c r="P820" i="43"/>
  <c r="P821" i="43"/>
  <c r="P822" i="43"/>
  <c r="P823" i="43"/>
  <c r="P824" i="43"/>
  <c r="P825" i="43"/>
  <c r="P826" i="43"/>
  <c r="P827" i="43"/>
  <c r="P828" i="43"/>
  <c r="P829" i="43"/>
  <c r="P830" i="43"/>
  <c r="P831" i="43"/>
  <c r="P832" i="43"/>
  <c r="P833" i="43"/>
  <c r="P834" i="43"/>
  <c r="P835" i="43"/>
  <c r="P836" i="43"/>
  <c r="P837" i="43"/>
  <c r="P838" i="43"/>
  <c r="P839" i="43"/>
  <c r="P840" i="43"/>
  <c r="P841" i="43"/>
  <c r="P842" i="43"/>
  <c r="P843" i="43"/>
  <c r="P844" i="43"/>
  <c r="P845" i="43"/>
  <c r="P846" i="43"/>
  <c r="P847" i="43"/>
  <c r="P848" i="43"/>
  <c r="P849" i="43"/>
  <c r="P850" i="43"/>
  <c r="P851" i="43"/>
  <c r="P852" i="43"/>
  <c r="P853" i="43"/>
  <c r="P854" i="43"/>
  <c r="P855" i="43"/>
  <c r="P856" i="43"/>
  <c r="P857" i="43"/>
  <c r="P858" i="43"/>
  <c r="P859" i="43"/>
  <c r="P860" i="43"/>
  <c r="P861" i="43"/>
  <c r="P862" i="43"/>
  <c r="P863" i="43"/>
  <c r="P864" i="43"/>
  <c r="P865" i="43"/>
  <c r="P866" i="43"/>
  <c r="P867" i="43"/>
  <c r="P868" i="43"/>
  <c r="P869" i="43"/>
  <c r="P870" i="43"/>
  <c r="P871" i="43"/>
  <c r="P872" i="43"/>
  <c r="P873" i="43"/>
  <c r="P874" i="43"/>
  <c r="P875" i="43"/>
  <c r="P876" i="43"/>
  <c r="P877" i="43"/>
  <c r="P878" i="43"/>
  <c r="P879" i="43"/>
  <c r="P880" i="43"/>
  <c r="P881" i="43"/>
  <c r="P882" i="43"/>
  <c r="P883" i="43"/>
  <c r="P884" i="43"/>
  <c r="P885" i="43"/>
  <c r="P886" i="43"/>
  <c r="P887" i="43"/>
  <c r="P888" i="43"/>
  <c r="P889" i="43"/>
  <c r="P890" i="43"/>
  <c r="P891" i="43"/>
  <c r="P892" i="43"/>
  <c r="P893" i="43"/>
  <c r="P894" i="43"/>
  <c r="P895" i="43"/>
  <c r="P896" i="43"/>
  <c r="P897" i="43"/>
  <c r="P898" i="43"/>
  <c r="P899" i="43"/>
  <c r="P900" i="43"/>
  <c r="P901" i="43"/>
  <c r="P902" i="43"/>
  <c r="P903" i="43"/>
  <c r="P904" i="43"/>
  <c r="P905" i="43"/>
  <c r="P906" i="43"/>
  <c r="P907" i="43"/>
  <c r="P908" i="43"/>
  <c r="P909" i="43"/>
  <c r="P910" i="43"/>
  <c r="P911" i="43"/>
  <c r="P912" i="43"/>
  <c r="P913" i="43"/>
  <c r="P914" i="43"/>
  <c r="P915" i="43"/>
  <c r="P916" i="43"/>
  <c r="P917" i="43"/>
  <c r="P918" i="43"/>
  <c r="P919" i="43"/>
  <c r="P920" i="43"/>
  <c r="P921" i="43"/>
  <c r="P922" i="43"/>
  <c r="P923" i="43"/>
  <c r="P924" i="43"/>
  <c r="P925" i="43"/>
  <c r="P926" i="43"/>
  <c r="P927" i="43"/>
  <c r="P928" i="43"/>
  <c r="P929" i="43"/>
  <c r="P930" i="43"/>
  <c r="P931" i="43"/>
  <c r="P932" i="43"/>
  <c r="P933" i="43"/>
  <c r="P934" i="43"/>
  <c r="P935" i="43"/>
  <c r="P936" i="43"/>
  <c r="P937" i="43"/>
  <c r="P938" i="43"/>
  <c r="P939" i="43"/>
  <c r="P940" i="43"/>
  <c r="P941" i="43"/>
  <c r="P942" i="43"/>
  <c r="P943" i="43"/>
  <c r="P944" i="43"/>
  <c r="P945" i="43"/>
  <c r="P946" i="43"/>
  <c r="P947" i="43"/>
  <c r="P948" i="43"/>
  <c r="P949" i="43"/>
  <c r="P950" i="43"/>
  <c r="P951" i="43"/>
  <c r="P952" i="43"/>
  <c r="P953" i="43"/>
  <c r="P954" i="43"/>
  <c r="P955" i="43"/>
  <c r="P956" i="43"/>
  <c r="P957" i="43"/>
  <c r="P958" i="43"/>
  <c r="P959" i="43"/>
  <c r="P960" i="43"/>
  <c r="P961" i="43"/>
  <c r="P962" i="43"/>
  <c r="P963" i="43"/>
  <c r="P964" i="43"/>
  <c r="P965" i="43"/>
  <c r="P966" i="43"/>
  <c r="P967" i="43"/>
  <c r="P968" i="43"/>
  <c r="P969" i="43"/>
  <c r="P970" i="43"/>
  <c r="P971" i="43"/>
  <c r="P972" i="43"/>
  <c r="P973" i="43"/>
  <c r="P974" i="43"/>
  <c r="P975" i="43"/>
  <c r="P976" i="43"/>
  <c r="P977" i="43"/>
  <c r="P978" i="43"/>
  <c r="P979" i="43"/>
  <c r="P980" i="43"/>
  <c r="P981" i="43"/>
  <c r="P982" i="43"/>
  <c r="P983" i="43"/>
  <c r="P984" i="43"/>
  <c r="P985" i="43"/>
  <c r="P986" i="43"/>
  <c r="P987" i="43"/>
  <c r="P988" i="43"/>
  <c r="P989" i="43"/>
  <c r="P990" i="43"/>
  <c r="P991" i="43"/>
  <c r="P992" i="43"/>
  <c r="P993" i="43"/>
  <c r="P994" i="43"/>
  <c r="P995" i="43"/>
  <c r="P996" i="43"/>
  <c r="P997" i="43"/>
  <c r="P998" i="43"/>
  <c r="P999" i="43"/>
  <c r="P1000" i="43"/>
  <c r="P1001" i="43"/>
  <c r="P1002" i="43"/>
  <c r="P1003" i="43"/>
  <c r="P1004" i="43"/>
  <c r="P1005" i="43"/>
  <c r="P1006" i="43"/>
  <c r="P1007" i="43"/>
  <c r="P1008" i="43"/>
  <c r="P1009" i="43"/>
  <c r="P1010" i="43"/>
  <c r="P1011" i="43"/>
  <c r="P1012" i="43"/>
  <c r="P1013" i="43"/>
  <c r="P1014" i="43"/>
  <c r="P1015" i="43"/>
  <c r="P1016" i="43"/>
  <c r="P1017" i="43"/>
  <c r="P1018" i="43"/>
  <c r="P1019" i="43"/>
  <c r="P1020" i="43"/>
  <c r="P1021" i="43"/>
  <c r="P1022" i="43"/>
  <c r="P1023" i="43"/>
  <c r="P1024" i="43"/>
  <c r="P1025" i="43"/>
  <c r="P1026" i="43"/>
  <c r="P1027" i="43"/>
  <c r="P1028" i="43"/>
  <c r="P1029" i="43"/>
  <c r="P1030" i="43"/>
  <c r="P1031" i="43"/>
  <c r="P1032" i="43"/>
  <c r="P1033" i="43"/>
  <c r="P1034" i="43"/>
  <c r="P1035" i="43"/>
  <c r="P1036" i="43"/>
  <c r="P1037" i="43"/>
  <c r="P1038" i="43"/>
  <c r="P1039" i="43"/>
  <c r="P1040" i="43"/>
  <c r="P1041" i="43"/>
  <c r="P1042" i="43"/>
  <c r="P1043" i="43"/>
  <c r="P1044" i="43"/>
  <c r="P1045" i="43"/>
  <c r="P1046" i="43"/>
  <c r="P1047" i="43"/>
  <c r="P1048" i="43"/>
  <c r="P1049" i="43"/>
  <c r="P1050" i="43"/>
  <c r="P1051" i="43"/>
  <c r="P1052" i="43"/>
  <c r="P1053" i="43"/>
  <c r="P1054" i="43"/>
  <c r="P1055" i="43"/>
  <c r="P1056" i="43"/>
  <c r="P1057" i="43"/>
  <c r="P1058" i="43"/>
  <c r="P1059" i="43"/>
  <c r="P1060" i="43"/>
  <c r="P1061" i="43"/>
  <c r="P1062" i="43"/>
  <c r="P1063" i="43"/>
  <c r="P1064" i="43"/>
  <c r="P1065" i="43"/>
  <c r="P1066" i="43"/>
  <c r="P1067" i="43"/>
  <c r="P1068" i="43"/>
  <c r="P1069" i="43"/>
  <c r="P1070" i="43"/>
  <c r="P1071" i="43"/>
  <c r="P1072" i="43"/>
  <c r="P1073" i="43"/>
  <c r="P1074" i="43"/>
  <c r="P1075" i="43"/>
  <c r="P1076" i="43"/>
  <c r="P1077" i="43"/>
  <c r="P1078" i="43"/>
  <c r="P1079" i="43"/>
  <c r="P1080" i="43"/>
  <c r="P1081" i="43"/>
  <c r="P1082" i="43"/>
  <c r="P1083" i="43"/>
  <c r="P1084" i="43"/>
  <c r="P1085" i="43"/>
  <c r="P1086" i="43"/>
  <c r="P1087" i="43"/>
  <c r="P1088" i="43"/>
  <c r="P1089" i="43"/>
  <c r="P1090" i="43"/>
  <c r="P1091" i="43"/>
  <c r="P1092" i="43"/>
  <c r="P1093" i="43"/>
  <c r="P1094" i="43"/>
  <c r="P1095" i="43"/>
  <c r="P1096" i="43"/>
  <c r="P1097" i="43"/>
  <c r="P1098" i="43"/>
  <c r="P1099" i="43"/>
  <c r="P1100" i="43"/>
  <c r="P1101" i="43"/>
  <c r="P1102" i="43"/>
  <c r="P1103" i="43"/>
  <c r="P1104" i="43"/>
  <c r="P1105" i="43"/>
  <c r="P1106" i="43"/>
  <c r="P1107" i="43"/>
  <c r="P1108" i="43"/>
  <c r="P1109" i="43"/>
  <c r="P1110" i="43"/>
  <c r="P1111" i="43"/>
  <c r="P1112" i="43"/>
  <c r="P1113" i="43"/>
  <c r="P1114" i="43"/>
  <c r="P1115" i="43"/>
  <c r="P1116" i="43"/>
  <c r="P1117" i="43"/>
  <c r="P1118" i="43"/>
  <c r="P1119" i="43"/>
  <c r="P1120" i="43"/>
  <c r="P1121" i="43"/>
  <c r="P1122" i="43"/>
  <c r="P1123" i="43"/>
  <c r="P1124" i="43"/>
  <c r="P1125" i="43"/>
  <c r="P1126" i="43"/>
  <c r="P1127" i="43"/>
  <c r="P1128" i="43"/>
  <c r="P1129" i="43"/>
  <c r="P1130" i="43"/>
  <c r="P1131" i="43"/>
  <c r="P1132" i="43"/>
  <c r="P3" i="43"/>
  <c r="AB4" i="43" s="1"/>
  <c r="Q3" i="43"/>
  <c r="AB5" i="43" s="1"/>
  <c r="R3" i="43"/>
  <c r="AB6" i="43" s="1"/>
  <c r="S3" i="43"/>
  <c r="AB7" i="43" s="1"/>
  <c r="O3" i="43"/>
  <c r="AB3" i="43" s="1"/>
  <c r="O4" i="43"/>
  <c r="O5" i="43"/>
  <c r="O6" i="43"/>
  <c r="O7" i="43"/>
  <c r="O8" i="43"/>
  <c r="O9" i="43"/>
  <c r="O10" i="43"/>
  <c r="O11" i="43"/>
  <c r="O12" i="43"/>
  <c r="O13" i="43"/>
  <c r="O14" i="43"/>
  <c r="O15" i="43"/>
  <c r="O16" i="43"/>
  <c r="O17" i="43"/>
  <c r="O18" i="43"/>
  <c r="O19" i="43"/>
  <c r="O20" i="43"/>
  <c r="O21" i="43"/>
  <c r="O22" i="43"/>
  <c r="O23" i="43"/>
  <c r="O24" i="43"/>
  <c r="O25" i="43"/>
  <c r="O26" i="43"/>
  <c r="O27" i="43"/>
  <c r="O28" i="43"/>
  <c r="O29" i="43"/>
  <c r="O30" i="43"/>
  <c r="O31" i="43"/>
  <c r="O32" i="43"/>
  <c r="O33" i="43"/>
  <c r="O34" i="43"/>
  <c r="O35" i="43"/>
  <c r="O36" i="43"/>
  <c r="O37" i="43"/>
  <c r="O38" i="43"/>
  <c r="O39" i="43"/>
  <c r="O40" i="43"/>
  <c r="O41" i="43"/>
  <c r="O42" i="43"/>
  <c r="O43" i="43"/>
  <c r="O44" i="43"/>
  <c r="O45" i="43"/>
  <c r="O46" i="43"/>
  <c r="O47" i="43"/>
  <c r="O48" i="43"/>
  <c r="O49" i="43"/>
  <c r="O50" i="43"/>
  <c r="O51" i="43"/>
  <c r="O52" i="43"/>
  <c r="O53" i="43"/>
  <c r="O54" i="43"/>
  <c r="O55" i="43"/>
  <c r="O56" i="43"/>
  <c r="O57" i="43"/>
  <c r="O58" i="43"/>
  <c r="O59" i="43"/>
  <c r="O60" i="43"/>
  <c r="O61" i="43"/>
  <c r="O62" i="43"/>
  <c r="O63" i="43"/>
  <c r="O64" i="43"/>
  <c r="O65" i="43"/>
  <c r="O66" i="43"/>
  <c r="O67" i="43"/>
  <c r="O68" i="43"/>
  <c r="O69" i="43"/>
  <c r="O70" i="43"/>
  <c r="O71" i="43"/>
  <c r="O72" i="43"/>
  <c r="O73" i="43"/>
  <c r="O74" i="43"/>
  <c r="O75" i="43"/>
  <c r="O76" i="43"/>
  <c r="O77" i="43"/>
  <c r="O78" i="43"/>
  <c r="O79" i="43"/>
  <c r="O80" i="43"/>
  <c r="O81" i="43"/>
  <c r="O82" i="43"/>
  <c r="O83" i="43"/>
  <c r="O84" i="43"/>
  <c r="O85" i="43"/>
  <c r="O86" i="43"/>
  <c r="O87" i="43"/>
  <c r="O88" i="43"/>
  <c r="O89" i="43"/>
  <c r="O90" i="43"/>
  <c r="O91" i="43"/>
  <c r="O92" i="43"/>
  <c r="O93" i="43"/>
  <c r="O94" i="43"/>
  <c r="O95" i="43"/>
  <c r="O96" i="43"/>
  <c r="O97" i="43"/>
  <c r="O98" i="43"/>
  <c r="O99" i="43"/>
  <c r="O100" i="43"/>
  <c r="O101" i="43"/>
  <c r="O102" i="43"/>
  <c r="O103" i="43"/>
  <c r="O104" i="43"/>
  <c r="O105" i="43"/>
  <c r="O106" i="43"/>
  <c r="O107" i="43"/>
  <c r="O108" i="43"/>
  <c r="O109" i="43"/>
  <c r="O110" i="43"/>
  <c r="O111" i="43"/>
  <c r="O112" i="43"/>
  <c r="O113" i="43"/>
  <c r="O114" i="43"/>
  <c r="O115" i="43"/>
  <c r="O116" i="43"/>
  <c r="O117" i="43"/>
  <c r="O118" i="43"/>
  <c r="O119" i="43"/>
  <c r="O120" i="43"/>
  <c r="O121" i="43"/>
  <c r="O122" i="43"/>
  <c r="O123" i="43"/>
  <c r="O124" i="43"/>
  <c r="O125" i="43"/>
  <c r="O126" i="43"/>
  <c r="O127" i="43"/>
  <c r="O128" i="43"/>
  <c r="O129" i="43"/>
  <c r="O130" i="43"/>
  <c r="O131" i="43"/>
  <c r="O132" i="43"/>
  <c r="O133" i="43"/>
  <c r="O134" i="43"/>
  <c r="O135" i="43"/>
  <c r="O136" i="43"/>
  <c r="O137" i="43"/>
  <c r="O138" i="43"/>
  <c r="O139" i="43"/>
  <c r="O140" i="43"/>
  <c r="O141" i="43"/>
  <c r="O142" i="43"/>
  <c r="O143" i="43"/>
  <c r="O144" i="43"/>
  <c r="O145" i="43"/>
  <c r="O146" i="43"/>
  <c r="O147" i="43"/>
  <c r="O148" i="43"/>
  <c r="O149" i="43"/>
  <c r="O150" i="43"/>
  <c r="O151" i="43"/>
  <c r="O152" i="43"/>
  <c r="O153" i="43"/>
  <c r="O154" i="43"/>
  <c r="O155" i="43"/>
  <c r="O156" i="43"/>
  <c r="O157" i="43"/>
  <c r="O158" i="43"/>
  <c r="O159" i="43"/>
  <c r="O160" i="43"/>
  <c r="O161" i="43"/>
  <c r="O162" i="43"/>
  <c r="O163" i="43"/>
  <c r="O164" i="43"/>
  <c r="O165" i="43"/>
  <c r="O166" i="43"/>
  <c r="O167" i="43"/>
  <c r="O168" i="43"/>
  <c r="O169" i="43"/>
  <c r="O170" i="43"/>
  <c r="O171" i="43"/>
  <c r="O172" i="43"/>
  <c r="O173" i="43"/>
  <c r="O174" i="43"/>
  <c r="O175" i="43"/>
  <c r="O176" i="43"/>
  <c r="O177" i="43"/>
  <c r="O178" i="43"/>
  <c r="O179" i="43"/>
  <c r="O180" i="43"/>
  <c r="O181" i="43"/>
  <c r="O182" i="43"/>
  <c r="O183" i="43"/>
  <c r="O184" i="43"/>
  <c r="O185" i="43"/>
  <c r="O186" i="43"/>
  <c r="O187" i="43"/>
  <c r="O188" i="43"/>
  <c r="O189" i="43"/>
  <c r="O190" i="43"/>
  <c r="O191" i="43"/>
  <c r="O192" i="43"/>
  <c r="O193" i="43"/>
  <c r="O194" i="43"/>
  <c r="O195" i="43"/>
  <c r="O196" i="43"/>
  <c r="O197" i="43"/>
  <c r="O198" i="43"/>
  <c r="O199" i="43"/>
  <c r="O200" i="43"/>
  <c r="O201" i="43"/>
  <c r="O202" i="43"/>
  <c r="O203" i="43"/>
  <c r="O204" i="43"/>
  <c r="O205" i="43"/>
  <c r="O206" i="43"/>
  <c r="O207" i="43"/>
  <c r="O208" i="43"/>
  <c r="O209" i="43"/>
  <c r="O210" i="43"/>
  <c r="O211" i="43"/>
  <c r="O212" i="43"/>
  <c r="O213" i="43"/>
  <c r="O214" i="43"/>
  <c r="O215" i="43"/>
  <c r="O216" i="43"/>
  <c r="O217" i="43"/>
  <c r="O218" i="43"/>
  <c r="O219" i="43"/>
  <c r="O220" i="43"/>
  <c r="O221" i="43"/>
  <c r="O222" i="43"/>
  <c r="O223" i="43"/>
  <c r="O224" i="43"/>
  <c r="O225" i="43"/>
  <c r="O226" i="43"/>
  <c r="O227" i="43"/>
  <c r="O228" i="43"/>
  <c r="O229" i="43"/>
  <c r="O230" i="43"/>
  <c r="O231" i="43"/>
  <c r="O232" i="43"/>
  <c r="O233" i="43"/>
  <c r="O234" i="43"/>
  <c r="O235" i="43"/>
  <c r="O236" i="43"/>
  <c r="O237" i="43"/>
  <c r="O238" i="43"/>
  <c r="O239" i="43"/>
  <c r="O240" i="43"/>
  <c r="O241" i="43"/>
  <c r="O242" i="43"/>
  <c r="O243" i="43"/>
  <c r="O244" i="43"/>
  <c r="O245" i="43"/>
  <c r="O246" i="43"/>
  <c r="O247" i="43"/>
  <c r="O248" i="43"/>
  <c r="O249" i="43"/>
  <c r="O250" i="43"/>
  <c r="O251" i="43"/>
  <c r="O252" i="43"/>
  <c r="O253" i="43"/>
  <c r="O254" i="43"/>
  <c r="O255" i="43"/>
  <c r="O256" i="43"/>
  <c r="O257" i="43"/>
  <c r="O258" i="43"/>
  <c r="O259" i="43"/>
  <c r="O260" i="43"/>
  <c r="O261" i="43"/>
  <c r="O262" i="43"/>
  <c r="O263" i="43"/>
  <c r="O264" i="43"/>
  <c r="O265" i="43"/>
  <c r="O266" i="43"/>
  <c r="O267" i="43"/>
  <c r="O268" i="43"/>
  <c r="O269" i="43"/>
  <c r="O270" i="43"/>
  <c r="O271" i="43"/>
  <c r="O272" i="43"/>
  <c r="O273" i="43"/>
  <c r="O274" i="43"/>
  <c r="O275" i="43"/>
  <c r="O276" i="43"/>
  <c r="O277" i="43"/>
  <c r="O278" i="43"/>
  <c r="O279" i="43"/>
  <c r="O280" i="43"/>
  <c r="O281" i="43"/>
  <c r="O282" i="43"/>
  <c r="O283" i="43"/>
  <c r="O284" i="43"/>
  <c r="O285" i="43"/>
  <c r="O286" i="43"/>
  <c r="O287" i="43"/>
  <c r="O288" i="43"/>
  <c r="O289" i="43"/>
  <c r="O290" i="43"/>
  <c r="O291" i="43"/>
  <c r="O292" i="43"/>
  <c r="O293" i="43"/>
  <c r="O294" i="43"/>
  <c r="O295" i="43"/>
  <c r="O296" i="43"/>
  <c r="O297" i="43"/>
  <c r="O298" i="43"/>
  <c r="O299" i="43"/>
  <c r="O300" i="43"/>
  <c r="O301" i="43"/>
  <c r="O302" i="43"/>
  <c r="O303" i="43"/>
  <c r="O304" i="43"/>
  <c r="O305" i="43"/>
  <c r="O306" i="43"/>
  <c r="O307" i="43"/>
  <c r="O308" i="43"/>
  <c r="O309" i="43"/>
  <c r="O310" i="43"/>
  <c r="O311" i="43"/>
  <c r="O312" i="43"/>
  <c r="O313" i="43"/>
  <c r="O314" i="43"/>
  <c r="O315" i="43"/>
  <c r="O316" i="43"/>
  <c r="O317" i="43"/>
  <c r="O318" i="43"/>
  <c r="O319" i="43"/>
  <c r="O320" i="43"/>
  <c r="O321" i="43"/>
  <c r="O322" i="43"/>
  <c r="O323" i="43"/>
  <c r="O324" i="43"/>
  <c r="O325" i="43"/>
  <c r="O326" i="43"/>
  <c r="O327" i="43"/>
  <c r="O328" i="43"/>
  <c r="O329" i="43"/>
  <c r="O330" i="43"/>
  <c r="O331" i="43"/>
  <c r="O332" i="43"/>
  <c r="O333" i="43"/>
  <c r="O334" i="43"/>
  <c r="O335" i="43"/>
  <c r="O336" i="43"/>
  <c r="O337" i="43"/>
  <c r="O338" i="43"/>
  <c r="O339" i="43"/>
  <c r="O340" i="43"/>
  <c r="O341" i="43"/>
  <c r="O342" i="43"/>
  <c r="O343" i="43"/>
  <c r="O344" i="43"/>
  <c r="O345" i="43"/>
  <c r="O346" i="43"/>
  <c r="O347" i="43"/>
  <c r="O348" i="43"/>
  <c r="O349" i="43"/>
  <c r="O350" i="43"/>
  <c r="O351" i="43"/>
  <c r="O352" i="43"/>
  <c r="O353" i="43"/>
  <c r="O354" i="43"/>
  <c r="O355" i="43"/>
  <c r="O356" i="43"/>
  <c r="O357" i="43"/>
  <c r="O358" i="43"/>
  <c r="O359" i="43"/>
  <c r="O360" i="43"/>
  <c r="O361" i="43"/>
  <c r="O362" i="43"/>
  <c r="O363" i="43"/>
  <c r="O364" i="43"/>
  <c r="O365" i="43"/>
  <c r="O366" i="43"/>
  <c r="O367" i="43"/>
  <c r="O368" i="43"/>
  <c r="O369" i="43"/>
  <c r="O370" i="43"/>
  <c r="O371" i="43"/>
  <c r="O372" i="43"/>
  <c r="O373" i="43"/>
  <c r="O374" i="43"/>
  <c r="O375" i="43"/>
  <c r="O376" i="43"/>
  <c r="O377" i="43"/>
  <c r="O378" i="43"/>
  <c r="O379" i="43"/>
  <c r="O380" i="43"/>
  <c r="O381" i="43"/>
  <c r="O382" i="43"/>
  <c r="O383" i="43"/>
  <c r="O384" i="43"/>
  <c r="O385" i="43"/>
  <c r="O386" i="43"/>
  <c r="O387" i="43"/>
  <c r="O388" i="43"/>
  <c r="O389" i="43"/>
  <c r="O390" i="43"/>
  <c r="O391" i="43"/>
  <c r="O392" i="43"/>
  <c r="O393" i="43"/>
  <c r="O394" i="43"/>
  <c r="O395" i="43"/>
  <c r="O396" i="43"/>
  <c r="O397" i="43"/>
  <c r="O398" i="43"/>
  <c r="O399" i="43"/>
  <c r="O400" i="43"/>
  <c r="O401" i="43"/>
  <c r="O402" i="43"/>
  <c r="O403" i="43"/>
  <c r="O404" i="43"/>
  <c r="O405" i="43"/>
  <c r="O406" i="43"/>
  <c r="O407" i="43"/>
  <c r="O408" i="43"/>
  <c r="O409" i="43"/>
  <c r="O410" i="43"/>
  <c r="O411" i="43"/>
  <c r="O412" i="43"/>
  <c r="O413" i="43"/>
  <c r="O414" i="43"/>
  <c r="O415" i="43"/>
  <c r="O416" i="43"/>
  <c r="O417" i="43"/>
  <c r="O418" i="43"/>
  <c r="O419" i="43"/>
  <c r="O420" i="43"/>
  <c r="O421" i="43"/>
  <c r="O422" i="43"/>
  <c r="O423" i="43"/>
  <c r="O424" i="43"/>
  <c r="O425" i="43"/>
  <c r="O426" i="43"/>
  <c r="O427" i="43"/>
  <c r="O428" i="43"/>
  <c r="O429" i="43"/>
  <c r="O430" i="43"/>
  <c r="O431" i="43"/>
  <c r="O432" i="43"/>
  <c r="O433" i="43"/>
  <c r="O434" i="43"/>
  <c r="O435" i="43"/>
  <c r="O436" i="43"/>
  <c r="O437" i="43"/>
  <c r="O438" i="43"/>
  <c r="O439" i="43"/>
  <c r="O440" i="43"/>
  <c r="O441" i="43"/>
  <c r="O442" i="43"/>
  <c r="O443" i="43"/>
  <c r="O444" i="43"/>
  <c r="O445" i="43"/>
  <c r="O446" i="43"/>
  <c r="O447" i="43"/>
  <c r="O448" i="43"/>
  <c r="O449" i="43"/>
  <c r="O450" i="43"/>
  <c r="O451" i="43"/>
  <c r="O452" i="43"/>
  <c r="O453" i="43"/>
  <c r="O454" i="43"/>
  <c r="O455" i="43"/>
  <c r="O456" i="43"/>
  <c r="O457" i="43"/>
  <c r="O458" i="43"/>
  <c r="O459" i="43"/>
  <c r="O460" i="43"/>
  <c r="O461" i="43"/>
  <c r="O462" i="43"/>
  <c r="O463" i="43"/>
  <c r="O464" i="43"/>
  <c r="O465" i="43"/>
  <c r="O466" i="43"/>
  <c r="O467" i="43"/>
  <c r="O468" i="43"/>
  <c r="O469" i="43"/>
  <c r="O470" i="43"/>
  <c r="O471" i="43"/>
  <c r="O472" i="43"/>
  <c r="O473" i="43"/>
  <c r="O474" i="43"/>
  <c r="O475" i="43"/>
  <c r="O476" i="43"/>
  <c r="O477" i="43"/>
  <c r="O478" i="43"/>
  <c r="O479" i="43"/>
  <c r="O480" i="43"/>
  <c r="O481" i="43"/>
  <c r="O482" i="43"/>
  <c r="O483" i="43"/>
  <c r="O484" i="43"/>
  <c r="O485" i="43"/>
  <c r="O486" i="43"/>
  <c r="O487" i="43"/>
  <c r="O488" i="43"/>
  <c r="O489" i="43"/>
  <c r="O490" i="43"/>
  <c r="O491" i="43"/>
  <c r="O492" i="43"/>
  <c r="O493" i="43"/>
  <c r="O494" i="43"/>
  <c r="O495" i="43"/>
  <c r="O496" i="43"/>
  <c r="O497" i="43"/>
  <c r="O498" i="43"/>
  <c r="O499" i="43"/>
  <c r="O500" i="43"/>
  <c r="O501" i="43"/>
  <c r="O502" i="43"/>
  <c r="O503" i="43"/>
  <c r="O504" i="43"/>
  <c r="O505" i="43"/>
  <c r="O506" i="43"/>
  <c r="O507" i="43"/>
  <c r="O508" i="43"/>
  <c r="O509" i="43"/>
  <c r="O510" i="43"/>
  <c r="O511" i="43"/>
  <c r="O512" i="43"/>
  <c r="O513" i="43"/>
  <c r="O514" i="43"/>
  <c r="O515" i="43"/>
  <c r="O516" i="43"/>
  <c r="O517" i="43"/>
  <c r="O518" i="43"/>
  <c r="O519" i="43"/>
  <c r="O520" i="43"/>
  <c r="O521" i="43"/>
  <c r="O522" i="43"/>
  <c r="O523" i="43"/>
  <c r="O524" i="43"/>
  <c r="O525" i="43"/>
  <c r="O526" i="43"/>
  <c r="O527" i="43"/>
  <c r="O528" i="43"/>
  <c r="O529" i="43"/>
  <c r="O530" i="43"/>
  <c r="O531" i="43"/>
  <c r="O532" i="43"/>
  <c r="O533" i="43"/>
  <c r="O534" i="43"/>
  <c r="O535" i="43"/>
  <c r="O536" i="43"/>
  <c r="O537" i="43"/>
  <c r="O538" i="43"/>
  <c r="O539" i="43"/>
  <c r="O540" i="43"/>
  <c r="O541" i="43"/>
  <c r="O542" i="43"/>
  <c r="O543" i="43"/>
  <c r="O544" i="43"/>
  <c r="O545" i="43"/>
  <c r="O546" i="43"/>
  <c r="O547" i="43"/>
  <c r="O548" i="43"/>
  <c r="O549" i="43"/>
  <c r="O550" i="43"/>
  <c r="O551" i="43"/>
  <c r="O552" i="43"/>
  <c r="O553" i="43"/>
  <c r="O554" i="43"/>
  <c r="O555" i="43"/>
  <c r="O556" i="43"/>
  <c r="O557" i="43"/>
  <c r="O558" i="43"/>
  <c r="O559" i="43"/>
  <c r="O560" i="43"/>
  <c r="O561" i="43"/>
  <c r="O562" i="43"/>
  <c r="O563" i="43"/>
  <c r="O564" i="43"/>
  <c r="O565" i="43"/>
  <c r="O566" i="43"/>
  <c r="O567" i="43"/>
  <c r="O568" i="43"/>
  <c r="O569" i="43"/>
  <c r="O570" i="43"/>
  <c r="O571" i="43"/>
  <c r="O572" i="43"/>
  <c r="O573" i="43"/>
  <c r="O574" i="43"/>
  <c r="O575" i="43"/>
  <c r="O576" i="43"/>
  <c r="O577" i="43"/>
  <c r="O578" i="43"/>
  <c r="O579" i="43"/>
  <c r="O580" i="43"/>
  <c r="O581" i="43"/>
  <c r="O582" i="43"/>
  <c r="O583" i="43"/>
  <c r="O584" i="43"/>
  <c r="O585" i="43"/>
  <c r="O586" i="43"/>
  <c r="O587" i="43"/>
  <c r="O588" i="43"/>
  <c r="O589" i="43"/>
  <c r="O590" i="43"/>
  <c r="O591" i="43"/>
  <c r="O592" i="43"/>
  <c r="O593" i="43"/>
  <c r="O594" i="43"/>
  <c r="O595" i="43"/>
  <c r="O596" i="43"/>
  <c r="O597" i="43"/>
  <c r="O598" i="43"/>
  <c r="O599" i="43"/>
  <c r="O600" i="43"/>
  <c r="O601" i="43"/>
  <c r="O602" i="43"/>
  <c r="O603" i="43"/>
  <c r="O604" i="43"/>
  <c r="O605" i="43"/>
  <c r="O606" i="43"/>
  <c r="O607" i="43"/>
  <c r="O608" i="43"/>
  <c r="O609" i="43"/>
  <c r="O610" i="43"/>
  <c r="O611" i="43"/>
  <c r="O612" i="43"/>
  <c r="O613" i="43"/>
  <c r="O614" i="43"/>
  <c r="O615" i="43"/>
  <c r="O616" i="43"/>
  <c r="O617" i="43"/>
  <c r="O618" i="43"/>
  <c r="O619" i="43"/>
  <c r="O620" i="43"/>
  <c r="O621" i="43"/>
  <c r="O622" i="43"/>
  <c r="O623" i="43"/>
  <c r="O624" i="43"/>
  <c r="O625" i="43"/>
  <c r="O626" i="43"/>
  <c r="O627" i="43"/>
  <c r="O628" i="43"/>
  <c r="O629" i="43"/>
  <c r="O630" i="43"/>
  <c r="O631" i="43"/>
  <c r="O632" i="43"/>
  <c r="O633" i="43"/>
  <c r="O634" i="43"/>
  <c r="O635" i="43"/>
  <c r="O636" i="43"/>
  <c r="O637" i="43"/>
  <c r="O638" i="43"/>
  <c r="O639" i="43"/>
  <c r="O640" i="43"/>
  <c r="O641" i="43"/>
  <c r="O642" i="43"/>
  <c r="O643" i="43"/>
  <c r="O644" i="43"/>
  <c r="O645" i="43"/>
  <c r="O646" i="43"/>
  <c r="O647" i="43"/>
  <c r="O648" i="43"/>
  <c r="O649" i="43"/>
  <c r="O650" i="43"/>
  <c r="O651" i="43"/>
  <c r="O652" i="43"/>
  <c r="O653" i="43"/>
  <c r="O654" i="43"/>
  <c r="O655" i="43"/>
  <c r="O656" i="43"/>
  <c r="O657" i="43"/>
  <c r="O658" i="43"/>
  <c r="O659" i="43"/>
  <c r="O660" i="43"/>
  <c r="O661" i="43"/>
  <c r="O662" i="43"/>
  <c r="O663" i="43"/>
  <c r="O664" i="43"/>
  <c r="O665" i="43"/>
  <c r="O666" i="43"/>
  <c r="O667" i="43"/>
  <c r="O668" i="43"/>
  <c r="O669" i="43"/>
  <c r="O670" i="43"/>
  <c r="O671" i="43"/>
  <c r="O672" i="43"/>
  <c r="O673" i="43"/>
  <c r="O674" i="43"/>
  <c r="O675" i="43"/>
  <c r="O676" i="43"/>
  <c r="O677" i="43"/>
  <c r="O678" i="43"/>
  <c r="O679" i="43"/>
  <c r="O680" i="43"/>
  <c r="O681" i="43"/>
  <c r="O682" i="43"/>
  <c r="O683" i="43"/>
  <c r="O684" i="43"/>
  <c r="O685" i="43"/>
  <c r="O686" i="43"/>
  <c r="O687" i="43"/>
  <c r="O688" i="43"/>
  <c r="O689" i="43"/>
  <c r="O690" i="43"/>
  <c r="O691" i="43"/>
  <c r="O692" i="43"/>
  <c r="O693" i="43"/>
  <c r="O694" i="43"/>
  <c r="O695" i="43"/>
  <c r="O696" i="43"/>
  <c r="O697" i="43"/>
  <c r="O698" i="43"/>
  <c r="O699" i="43"/>
  <c r="O700" i="43"/>
  <c r="O701" i="43"/>
  <c r="O702" i="43"/>
  <c r="O703" i="43"/>
  <c r="O704" i="43"/>
  <c r="O705" i="43"/>
  <c r="O706" i="43"/>
  <c r="O707" i="43"/>
  <c r="O708" i="43"/>
  <c r="O709" i="43"/>
  <c r="O710" i="43"/>
  <c r="O711" i="43"/>
  <c r="O712" i="43"/>
  <c r="O713" i="43"/>
  <c r="O714" i="43"/>
  <c r="O715" i="43"/>
  <c r="O716" i="43"/>
  <c r="O717" i="43"/>
  <c r="O718" i="43"/>
  <c r="O719" i="43"/>
  <c r="O720" i="43"/>
  <c r="O721" i="43"/>
  <c r="O722" i="43"/>
  <c r="O723" i="43"/>
  <c r="O724" i="43"/>
  <c r="O725" i="43"/>
  <c r="O726" i="43"/>
  <c r="O727" i="43"/>
  <c r="O728" i="43"/>
  <c r="O729" i="43"/>
  <c r="O730" i="43"/>
  <c r="O731" i="43"/>
  <c r="O732" i="43"/>
  <c r="O733" i="43"/>
  <c r="O734" i="43"/>
  <c r="O735" i="43"/>
  <c r="O736" i="43"/>
  <c r="O737" i="43"/>
  <c r="O738" i="43"/>
  <c r="O739" i="43"/>
  <c r="O740" i="43"/>
  <c r="O741" i="43"/>
  <c r="O742" i="43"/>
  <c r="O743" i="43"/>
  <c r="O744" i="43"/>
  <c r="O745" i="43"/>
  <c r="O746" i="43"/>
  <c r="O747" i="43"/>
  <c r="O748" i="43"/>
  <c r="O749" i="43"/>
  <c r="O750" i="43"/>
  <c r="O751" i="43"/>
  <c r="O752" i="43"/>
  <c r="O753" i="43"/>
  <c r="O754" i="43"/>
  <c r="O755" i="43"/>
  <c r="O756" i="43"/>
  <c r="O757" i="43"/>
  <c r="O758" i="43"/>
  <c r="O759" i="43"/>
  <c r="O760" i="43"/>
  <c r="O761" i="43"/>
  <c r="O762" i="43"/>
  <c r="O763" i="43"/>
  <c r="O764" i="43"/>
  <c r="O765" i="43"/>
  <c r="O766" i="43"/>
  <c r="O767" i="43"/>
  <c r="O768" i="43"/>
  <c r="O769" i="43"/>
  <c r="O770" i="43"/>
  <c r="O771" i="43"/>
  <c r="O772" i="43"/>
  <c r="O773" i="43"/>
  <c r="O774" i="43"/>
  <c r="O775" i="43"/>
  <c r="O776" i="43"/>
  <c r="O777" i="43"/>
  <c r="O778" i="43"/>
  <c r="O779" i="43"/>
  <c r="O780" i="43"/>
  <c r="O781" i="43"/>
  <c r="O782" i="43"/>
  <c r="O783" i="43"/>
  <c r="O784" i="43"/>
  <c r="O785" i="43"/>
  <c r="O786" i="43"/>
  <c r="O787" i="43"/>
  <c r="O788" i="43"/>
  <c r="O789" i="43"/>
  <c r="O790" i="43"/>
  <c r="O791" i="43"/>
  <c r="O792" i="43"/>
  <c r="O793" i="43"/>
  <c r="O794" i="43"/>
  <c r="O795" i="43"/>
  <c r="O796" i="43"/>
  <c r="O797" i="43"/>
  <c r="O798" i="43"/>
  <c r="O799" i="43"/>
  <c r="O800" i="43"/>
  <c r="O801" i="43"/>
  <c r="O802" i="43"/>
  <c r="O803" i="43"/>
  <c r="O804" i="43"/>
  <c r="O805" i="43"/>
  <c r="O806" i="43"/>
  <c r="O807" i="43"/>
  <c r="O808" i="43"/>
  <c r="O809" i="43"/>
  <c r="O810" i="43"/>
  <c r="O811" i="43"/>
  <c r="O812" i="43"/>
  <c r="O813" i="43"/>
  <c r="O814" i="43"/>
  <c r="O815" i="43"/>
  <c r="O816" i="43"/>
  <c r="O817" i="43"/>
  <c r="O818" i="43"/>
  <c r="O819" i="43"/>
  <c r="O820" i="43"/>
  <c r="O821" i="43"/>
  <c r="O822" i="43"/>
  <c r="O823" i="43"/>
  <c r="O824" i="43"/>
  <c r="O825" i="43"/>
  <c r="O826" i="43"/>
  <c r="O827" i="43"/>
  <c r="O828" i="43"/>
  <c r="O829" i="43"/>
  <c r="O830" i="43"/>
  <c r="O831" i="43"/>
  <c r="O832" i="43"/>
  <c r="O833" i="43"/>
  <c r="O834" i="43"/>
  <c r="O835" i="43"/>
  <c r="O836" i="43"/>
  <c r="O837" i="43"/>
  <c r="O838" i="43"/>
  <c r="O839" i="43"/>
  <c r="O840" i="43"/>
  <c r="O841" i="43"/>
  <c r="O842" i="43"/>
  <c r="O843" i="43"/>
  <c r="O844" i="43"/>
  <c r="O845" i="43"/>
  <c r="O846" i="43"/>
  <c r="O847" i="43"/>
  <c r="O848" i="43"/>
  <c r="O849" i="43"/>
  <c r="O850" i="43"/>
  <c r="O851" i="43"/>
  <c r="O852" i="43"/>
  <c r="O853" i="43"/>
  <c r="O854" i="43"/>
  <c r="O855" i="43"/>
  <c r="O856" i="43"/>
  <c r="O857" i="43"/>
  <c r="O858" i="43"/>
  <c r="O859" i="43"/>
  <c r="O860" i="43"/>
  <c r="O861" i="43"/>
  <c r="O862" i="43"/>
  <c r="O863" i="43"/>
  <c r="O864" i="43"/>
  <c r="O865" i="43"/>
  <c r="O866" i="43"/>
  <c r="O867" i="43"/>
  <c r="O868" i="43"/>
  <c r="O869" i="43"/>
  <c r="O870" i="43"/>
  <c r="O871" i="43"/>
  <c r="O872" i="43"/>
  <c r="O873" i="43"/>
  <c r="O874" i="43"/>
  <c r="O875" i="43"/>
  <c r="O876" i="43"/>
  <c r="O877" i="43"/>
  <c r="O878" i="43"/>
  <c r="O879" i="43"/>
  <c r="O880" i="43"/>
  <c r="O881" i="43"/>
  <c r="O882" i="43"/>
  <c r="O883" i="43"/>
  <c r="O884" i="43"/>
  <c r="O885" i="43"/>
  <c r="O886" i="43"/>
  <c r="O887" i="43"/>
  <c r="O888" i="43"/>
  <c r="O889" i="43"/>
  <c r="O890" i="43"/>
  <c r="O891" i="43"/>
  <c r="O892" i="43"/>
  <c r="O893" i="43"/>
  <c r="O894" i="43"/>
  <c r="O895" i="43"/>
  <c r="O896" i="43"/>
  <c r="O897" i="43"/>
  <c r="O898" i="43"/>
  <c r="O899" i="43"/>
  <c r="O900" i="43"/>
  <c r="O901" i="43"/>
  <c r="O902" i="43"/>
  <c r="O903" i="43"/>
  <c r="O904" i="43"/>
  <c r="O905" i="43"/>
  <c r="O906" i="43"/>
  <c r="O907" i="43"/>
  <c r="O908" i="43"/>
  <c r="O909" i="43"/>
  <c r="O910" i="43"/>
  <c r="O911" i="43"/>
  <c r="O912" i="43"/>
  <c r="O913" i="43"/>
  <c r="O914" i="43"/>
  <c r="O915" i="43"/>
  <c r="O916" i="43"/>
  <c r="O917" i="43"/>
  <c r="O918" i="43"/>
  <c r="O919" i="43"/>
  <c r="O920" i="43"/>
  <c r="O921" i="43"/>
  <c r="O922" i="43"/>
  <c r="O923" i="43"/>
  <c r="O924" i="43"/>
  <c r="O925" i="43"/>
  <c r="O926" i="43"/>
  <c r="O927" i="43"/>
  <c r="O928" i="43"/>
  <c r="O929" i="43"/>
  <c r="O930" i="43"/>
  <c r="O931" i="43"/>
  <c r="O932" i="43"/>
  <c r="O933" i="43"/>
  <c r="O934" i="43"/>
  <c r="O935" i="43"/>
  <c r="O936" i="43"/>
  <c r="O937" i="43"/>
  <c r="O938" i="43"/>
  <c r="O939" i="43"/>
  <c r="O940" i="43"/>
  <c r="O941" i="43"/>
  <c r="O942" i="43"/>
  <c r="O943" i="43"/>
  <c r="O944" i="43"/>
  <c r="O945" i="43"/>
  <c r="O946" i="43"/>
  <c r="O947" i="43"/>
  <c r="O948" i="43"/>
  <c r="O949" i="43"/>
  <c r="O950" i="43"/>
  <c r="O951" i="43"/>
  <c r="O952" i="43"/>
  <c r="O953" i="43"/>
  <c r="O954" i="43"/>
  <c r="O955" i="43"/>
  <c r="O956" i="43"/>
  <c r="O957" i="43"/>
  <c r="O958" i="43"/>
  <c r="O959" i="43"/>
  <c r="O960" i="43"/>
  <c r="O961" i="43"/>
  <c r="O962" i="43"/>
  <c r="O963" i="43"/>
  <c r="O964" i="43"/>
  <c r="O965" i="43"/>
  <c r="O966" i="43"/>
  <c r="O967" i="43"/>
  <c r="O968" i="43"/>
  <c r="O969" i="43"/>
  <c r="O970" i="43"/>
  <c r="O971" i="43"/>
  <c r="O972" i="43"/>
  <c r="O973" i="43"/>
  <c r="O974" i="43"/>
  <c r="O975" i="43"/>
  <c r="O976" i="43"/>
  <c r="O977" i="43"/>
  <c r="O978" i="43"/>
  <c r="O979" i="43"/>
  <c r="O980" i="43"/>
  <c r="O981" i="43"/>
  <c r="O982" i="43"/>
  <c r="O983" i="43"/>
  <c r="O984" i="43"/>
  <c r="O985" i="43"/>
  <c r="O986" i="43"/>
  <c r="O987" i="43"/>
  <c r="O988" i="43"/>
  <c r="O989" i="43"/>
  <c r="O990" i="43"/>
  <c r="O991" i="43"/>
  <c r="O992" i="43"/>
  <c r="O993" i="43"/>
  <c r="O994" i="43"/>
  <c r="O995" i="43"/>
  <c r="O996" i="43"/>
  <c r="O997" i="43"/>
  <c r="O998" i="43"/>
  <c r="O999" i="43"/>
  <c r="O1000" i="43"/>
  <c r="O1001" i="43"/>
  <c r="O1002" i="43"/>
  <c r="O1003" i="43"/>
  <c r="O1004" i="43"/>
  <c r="O1005" i="43"/>
  <c r="O1006" i="43"/>
  <c r="O1007" i="43"/>
  <c r="O1008" i="43"/>
  <c r="O1009" i="43"/>
  <c r="O1010" i="43"/>
  <c r="O1011" i="43"/>
  <c r="O1012" i="43"/>
  <c r="O1013" i="43"/>
  <c r="O1014" i="43"/>
  <c r="O1015" i="43"/>
  <c r="O1016" i="43"/>
  <c r="O1017" i="43"/>
  <c r="O1018" i="43"/>
  <c r="O1019" i="43"/>
  <c r="O1020" i="43"/>
  <c r="O1021" i="43"/>
  <c r="O1022" i="43"/>
  <c r="O1023" i="43"/>
  <c r="O1024" i="43"/>
  <c r="O1025" i="43"/>
  <c r="O1026" i="43"/>
  <c r="O1027" i="43"/>
  <c r="O1028" i="43"/>
  <c r="O1029" i="43"/>
  <c r="O1030" i="43"/>
  <c r="O1031" i="43"/>
  <c r="O1032" i="43"/>
  <c r="O1033" i="43"/>
  <c r="O1034" i="43"/>
  <c r="O1035" i="43"/>
  <c r="O1036" i="43"/>
  <c r="O1037" i="43"/>
  <c r="O1038" i="43"/>
  <c r="O1039" i="43"/>
  <c r="O1040" i="43"/>
  <c r="O1041" i="43"/>
  <c r="O1042" i="43"/>
  <c r="O1043" i="43"/>
  <c r="O1044" i="43"/>
  <c r="O1045" i="43"/>
  <c r="O1046" i="43"/>
  <c r="O1047" i="43"/>
  <c r="O1048" i="43"/>
  <c r="O1049" i="43"/>
  <c r="O1050" i="43"/>
  <c r="O1051" i="43"/>
  <c r="O1052" i="43"/>
  <c r="O1053" i="43"/>
  <c r="O1054" i="43"/>
  <c r="O1055" i="43"/>
  <c r="O1056" i="43"/>
  <c r="O1057" i="43"/>
  <c r="O1058" i="43"/>
  <c r="O1059" i="43"/>
  <c r="O1060" i="43"/>
  <c r="O1061" i="43"/>
  <c r="O1062" i="43"/>
  <c r="O1063" i="43"/>
  <c r="O1064" i="43"/>
  <c r="O1065" i="43"/>
  <c r="O1066" i="43"/>
  <c r="O1067" i="43"/>
  <c r="O1068" i="43"/>
  <c r="O1069" i="43"/>
  <c r="O1070" i="43"/>
  <c r="O1071" i="43"/>
  <c r="O1072" i="43"/>
  <c r="O1073" i="43"/>
  <c r="O1074" i="43"/>
  <c r="O1075" i="43"/>
  <c r="O1076" i="43"/>
  <c r="O1077" i="43"/>
  <c r="O1078" i="43"/>
  <c r="O1079" i="43"/>
  <c r="O1080" i="43"/>
  <c r="O1081" i="43"/>
  <c r="O1082" i="43"/>
  <c r="O1083" i="43"/>
  <c r="O1084" i="43"/>
  <c r="O1085" i="43"/>
  <c r="O1086" i="43"/>
  <c r="O1087" i="43"/>
  <c r="O1088" i="43"/>
  <c r="O1089" i="43"/>
  <c r="O1090" i="43"/>
  <c r="O1091" i="43"/>
  <c r="O1092" i="43"/>
  <c r="O1093" i="43"/>
  <c r="O1094" i="43"/>
  <c r="O1095" i="43"/>
  <c r="O1096" i="43"/>
  <c r="O1097" i="43"/>
  <c r="O1098" i="43"/>
  <c r="O1099" i="43"/>
  <c r="O1100" i="43"/>
  <c r="O1101" i="43"/>
  <c r="O1102" i="43"/>
  <c r="O1103" i="43"/>
  <c r="O1104" i="43"/>
  <c r="O1105" i="43"/>
  <c r="O1106" i="43"/>
  <c r="O1107" i="43"/>
  <c r="O1108" i="43"/>
  <c r="O1109" i="43"/>
  <c r="O1110" i="43"/>
  <c r="O1111" i="43"/>
  <c r="O1112" i="43"/>
  <c r="O1113" i="43"/>
  <c r="O1114" i="43"/>
  <c r="O1115" i="43"/>
  <c r="O1116" i="43"/>
  <c r="O1117" i="43"/>
  <c r="O1118" i="43"/>
  <c r="O1119" i="43"/>
  <c r="O1120" i="43"/>
  <c r="O1121" i="43"/>
  <c r="O1122" i="43"/>
  <c r="O1123" i="43"/>
  <c r="O1124" i="43"/>
  <c r="O1125" i="43"/>
  <c r="O1126" i="43"/>
  <c r="O1127" i="43"/>
  <c r="O1128" i="43"/>
  <c r="O1129" i="43"/>
  <c r="O1130" i="43"/>
  <c r="O1131" i="43"/>
  <c r="O1132" i="43"/>
  <c r="Y4" i="43"/>
  <c r="W6" i="43" l="1"/>
  <c r="Y6" i="43" s="1"/>
  <c r="W7" i="43"/>
  <c r="Y7" i="43" s="1"/>
  <c r="W5" i="43"/>
  <c r="Y5" i="43" s="1"/>
  <c r="W4" i="43"/>
  <c r="W3" i="43"/>
  <c r="Y3" i="43" s="1"/>
  <c r="F321" i="13" l="1"/>
  <c r="F336" i="13"/>
  <c r="F390" i="13"/>
  <c r="F361" i="13"/>
  <c r="F403" i="13"/>
  <c r="F313" i="13"/>
  <c r="F392" i="13"/>
  <c r="F357" i="13"/>
  <c r="F406" i="13"/>
  <c r="F355" i="13"/>
  <c r="F393" i="13"/>
  <c r="F253" i="13"/>
  <c r="F338" i="13"/>
  <c r="F396" i="13"/>
  <c r="F310" i="13"/>
  <c r="F319" i="13"/>
  <c r="F389" i="13"/>
  <c r="F407" i="13"/>
  <c r="P407" i="13" s="1"/>
  <c r="F354" i="13"/>
  <c r="F400" i="13"/>
  <c r="F388" i="13"/>
  <c r="F272" i="13"/>
  <c r="F366" i="13"/>
  <c r="F408" i="13"/>
  <c r="F409" i="13"/>
  <c r="F410" i="13"/>
  <c r="F411" i="13"/>
  <c r="F412" i="13"/>
  <c r="F413" i="13"/>
  <c r="P413" i="13" s="1"/>
  <c r="F414" i="13"/>
  <c r="P414" i="13" s="1"/>
  <c r="F415" i="13"/>
  <c r="F416" i="13"/>
  <c r="F417" i="13"/>
  <c r="F374" i="13"/>
  <c r="F219" i="13"/>
  <c r="F292" i="13"/>
  <c r="F363" i="13"/>
  <c r="F398" i="13"/>
  <c r="F316" i="13"/>
  <c r="F380" i="13"/>
  <c r="F401" i="13"/>
  <c r="F307" i="13"/>
  <c r="F397" i="13"/>
  <c r="F345" i="13"/>
  <c r="F339" i="13"/>
  <c r="F249" i="13"/>
  <c r="F335" i="13"/>
  <c r="F418" i="13"/>
  <c r="F419" i="13"/>
  <c r="F420" i="13"/>
  <c r="F421" i="13"/>
  <c r="F422" i="13"/>
  <c r="F423" i="13"/>
  <c r="F424" i="13"/>
  <c r="F425" i="13"/>
  <c r="F426" i="13"/>
  <c r="F427" i="13"/>
  <c r="F428" i="13"/>
  <c r="F429" i="13"/>
  <c r="P429" i="13" s="1"/>
  <c r="F430" i="13"/>
  <c r="F431" i="13"/>
  <c r="F324" i="13"/>
  <c r="F202" i="13"/>
  <c r="F342" i="13"/>
  <c r="F288" i="13"/>
  <c r="F285" i="13"/>
  <c r="F239" i="13"/>
  <c r="F265" i="13"/>
  <c r="F375" i="13"/>
  <c r="F356" i="13"/>
  <c r="F260" i="13"/>
  <c r="F280" i="13"/>
  <c r="F91" i="13"/>
  <c r="F432" i="13"/>
  <c r="F106" i="13"/>
  <c r="F433" i="13"/>
  <c r="F76" i="13"/>
  <c r="F83" i="13"/>
  <c r="F434" i="13"/>
  <c r="F435" i="13"/>
  <c r="F436" i="13"/>
  <c r="F437" i="13"/>
  <c r="F438" i="13"/>
  <c r="F439" i="13"/>
  <c r="F440" i="13"/>
  <c r="F441" i="13"/>
  <c r="F442" i="13"/>
  <c r="F443" i="13"/>
  <c r="F444" i="13"/>
  <c r="P444" i="13" s="1"/>
  <c r="F445" i="13"/>
  <c r="F376" i="13"/>
  <c r="F446" i="13"/>
  <c r="F320" i="13"/>
  <c r="F134" i="13"/>
  <c r="F337" i="13"/>
  <c r="F447" i="13"/>
  <c r="F448" i="13"/>
  <c r="F449" i="13"/>
  <c r="F450" i="13"/>
  <c r="F451" i="13"/>
  <c r="F252" i="13"/>
  <c r="F452" i="13"/>
  <c r="F453" i="13"/>
  <c r="F454" i="13"/>
  <c r="F455" i="13"/>
  <c r="F328" i="13"/>
  <c r="F456" i="13"/>
  <c r="F457" i="13"/>
  <c r="F370" i="13"/>
  <c r="F458" i="13"/>
  <c r="F459" i="13"/>
  <c r="F210" i="13"/>
  <c r="F378" i="13"/>
  <c r="F237" i="13"/>
  <c r="F101" i="13"/>
  <c r="F460" i="13"/>
  <c r="F461" i="13"/>
  <c r="F111" i="13"/>
  <c r="F462" i="13"/>
  <c r="F463" i="13"/>
  <c r="F464" i="13"/>
  <c r="F465" i="13"/>
  <c r="F466" i="13"/>
  <c r="F467" i="13"/>
  <c r="F468" i="13"/>
  <c r="F469" i="13"/>
  <c r="F2" i="13"/>
  <c r="F470" i="13"/>
  <c r="F9" i="13"/>
  <c r="F471" i="13"/>
  <c r="F472" i="13"/>
  <c r="F473" i="13"/>
  <c r="F474" i="13"/>
  <c r="P474" i="13" s="1"/>
  <c r="F475" i="13"/>
  <c r="F476" i="13"/>
  <c r="F477" i="13"/>
  <c r="F478" i="13"/>
  <c r="F479" i="13"/>
  <c r="F480" i="13"/>
  <c r="P480" i="13" s="1"/>
  <c r="F481" i="13"/>
  <c r="F482" i="13"/>
  <c r="F483" i="13"/>
  <c r="F484" i="13"/>
  <c r="F485" i="13"/>
  <c r="F486" i="13"/>
  <c r="F487" i="13"/>
  <c r="F488" i="13"/>
  <c r="F489" i="13"/>
  <c r="F490" i="13"/>
  <c r="F491" i="13"/>
  <c r="F352" i="13"/>
  <c r="F371" i="13"/>
  <c r="F492" i="13"/>
  <c r="F391" i="13"/>
  <c r="F404" i="13"/>
  <c r="F493" i="13"/>
  <c r="F494" i="13"/>
  <c r="F495" i="13"/>
  <c r="F496" i="13"/>
  <c r="F497" i="13"/>
  <c r="F344" i="13"/>
  <c r="F498" i="13"/>
  <c r="F499" i="13"/>
  <c r="F500" i="13"/>
  <c r="F331" i="13"/>
  <c r="F387" i="13"/>
  <c r="F501" i="13"/>
  <c r="F502" i="13"/>
  <c r="F364" i="13"/>
  <c r="F333" i="13"/>
  <c r="F503" i="13"/>
  <c r="F332" i="13"/>
  <c r="F504" i="13"/>
  <c r="F505" i="13"/>
  <c r="F506" i="13"/>
  <c r="F507" i="13"/>
  <c r="F271" i="13"/>
  <c r="F508" i="13"/>
  <c r="F368" i="13"/>
  <c r="F351" i="13"/>
  <c r="F509" i="13"/>
  <c r="F359" i="13"/>
  <c r="F290" i="13"/>
  <c r="F304" i="13"/>
  <c r="F510" i="13"/>
  <c r="F162" i="13"/>
  <c r="F112" i="13"/>
  <c r="F511" i="13"/>
  <c r="F512" i="13"/>
  <c r="F513" i="13"/>
  <c r="F514" i="13"/>
  <c r="F515" i="13"/>
  <c r="F516" i="13"/>
  <c r="F517" i="13"/>
  <c r="F518" i="13"/>
  <c r="F383" i="13"/>
  <c r="F519" i="13"/>
  <c r="F520" i="13"/>
  <c r="F266" i="13"/>
  <c r="F521" i="13"/>
  <c r="F385" i="13"/>
  <c r="F522" i="13"/>
  <c r="F523" i="13"/>
  <c r="F524" i="13"/>
  <c r="F525" i="13"/>
  <c r="F526" i="13"/>
  <c r="F527" i="13"/>
  <c r="F528" i="13"/>
  <c r="F529" i="13"/>
  <c r="F530" i="13"/>
  <c r="F531" i="13"/>
  <c r="F532" i="13"/>
  <c r="F533" i="13"/>
  <c r="F270" i="13"/>
  <c r="F534" i="13"/>
  <c r="F535" i="13"/>
  <c r="F536" i="13"/>
  <c r="F174" i="13"/>
  <c r="F537" i="13"/>
  <c r="F538" i="13"/>
  <c r="F200" i="13"/>
  <c r="F167" i="13"/>
  <c r="P167" i="13" s="1"/>
  <c r="F278" i="13"/>
  <c r="F539" i="13"/>
  <c r="F540" i="13"/>
  <c r="F541" i="13"/>
  <c r="F231" i="13"/>
  <c r="F542" i="13"/>
  <c r="F221" i="13"/>
  <c r="F181" i="13"/>
  <c r="F164" i="13"/>
  <c r="F543" i="13"/>
  <c r="F296" i="13"/>
  <c r="F544" i="13"/>
  <c r="F545" i="13"/>
  <c r="F546" i="13"/>
  <c r="F325" i="13"/>
  <c r="F547" i="13"/>
  <c r="F548" i="13"/>
  <c r="F549" i="13"/>
  <c r="F550" i="13"/>
  <c r="F551" i="13"/>
  <c r="F552" i="13"/>
  <c r="F553" i="13"/>
  <c r="F554" i="13"/>
  <c r="F555" i="13"/>
  <c r="F214" i="13"/>
  <c r="F159" i="13"/>
  <c r="F165" i="13"/>
  <c r="F556" i="13"/>
  <c r="F182" i="13"/>
  <c r="F372" i="13"/>
  <c r="F557" i="13"/>
  <c r="F104" i="13"/>
  <c r="F86" i="13"/>
  <c r="F113" i="13"/>
  <c r="F153" i="13"/>
  <c r="F132" i="13"/>
  <c r="F558" i="13"/>
  <c r="F95" i="13"/>
  <c r="F559" i="13"/>
  <c r="F560" i="13"/>
  <c r="F87" i="13"/>
  <c r="F227" i="13"/>
  <c r="F561" i="13"/>
  <c r="F562" i="13"/>
  <c r="F563" i="13"/>
  <c r="F564" i="13"/>
  <c r="F565" i="13"/>
  <c r="F85" i="13"/>
  <c r="F102" i="13"/>
  <c r="F566" i="13"/>
  <c r="F567" i="13"/>
  <c r="F568" i="13"/>
  <c r="F236" i="13"/>
  <c r="F284" i="13"/>
  <c r="F118" i="13"/>
  <c r="F569" i="13"/>
  <c r="F235" i="13"/>
  <c r="P235" i="13" s="1"/>
  <c r="F570" i="13"/>
  <c r="F291" i="13"/>
  <c r="F326" i="13"/>
  <c r="F205" i="13"/>
  <c r="F571" i="13"/>
  <c r="F149" i="13"/>
  <c r="F341" i="13"/>
  <c r="F258" i="13"/>
  <c r="P258" i="13" s="1"/>
  <c r="F572" i="13"/>
  <c r="F203" i="13"/>
  <c r="F97" i="13"/>
  <c r="F573" i="13"/>
  <c r="F574" i="13"/>
  <c r="F575" i="13"/>
  <c r="F79" i="13"/>
  <c r="F88" i="13"/>
  <c r="F98" i="13"/>
  <c r="F576" i="13"/>
  <c r="F577" i="13"/>
  <c r="F578" i="13"/>
  <c r="F353" i="13"/>
  <c r="F579" i="13"/>
  <c r="F110" i="13"/>
  <c r="F274" i="13"/>
  <c r="F580" i="13"/>
  <c r="F581" i="13"/>
  <c r="F582" i="13"/>
  <c r="F583" i="13"/>
  <c r="F584" i="13"/>
  <c r="F287" i="13"/>
  <c r="F585" i="13"/>
  <c r="F586" i="13"/>
  <c r="F275" i="13"/>
  <c r="F587" i="13"/>
  <c r="F141" i="13"/>
  <c r="F172" i="13"/>
  <c r="F119" i="13"/>
  <c r="F588" i="13"/>
  <c r="F127" i="13"/>
  <c r="F12" i="13"/>
  <c r="F157" i="13"/>
  <c r="F589" i="13"/>
  <c r="F590" i="13"/>
  <c r="F591" i="13"/>
  <c r="F592" i="13"/>
  <c r="F593" i="13"/>
  <c r="F254" i="13"/>
  <c r="F92" i="13"/>
  <c r="F594" i="13"/>
  <c r="F595" i="13"/>
  <c r="F596" i="13"/>
  <c r="F597" i="13"/>
  <c r="F598" i="13"/>
  <c r="F163" i="13"/>
  <c r="F599" i="13"/>
  <c r="F204" i="13"/>
  <c r="F600" i="13"/>
  <c r="F601" i="13"/>
  <c r="F128" i="13"/>
  <c r="F142" i="13"/>
  <c r="F602" i="13"/>
  <c r="F603" i="13"/>
  <c r="F604" i="13"/>
  <c r="F605" i="13"/>
  <c r="F606" i="13"/>
  <c r="F607" i="13"/>
  <c r="F168" i="13"/>
  <c r="F4" i="13"/>
  <c r="F608" i="13"/>
  <c r="F609" i="13"/>
  <c r="F75" i="13"/>
  <c r="F10" i="13"/>
  <c r="F610" i="13"/>
  <c r="F611" i="13"/>
  <c r="F220" i="13"/>
  <c r="F94" i="13"/>
  <c r="F612" i="13"/>
  <c r="F613" i="13"/>
  <c r="F614" i="13"/>
  <c r="F615" i="13"/>
  <c r="F138" i="13"/>
  <c r="F616" i="13"/>
  <c r="F617" i="13"/>
  <c r="F257" i="13"/>
  <c r="F618" i="13"/>
  <c r="F619" i="13"/>
  <c r="P619" i="13" s="1"/>
  <c r="F620" i="13"/>
  <c r="F621" i="13"/>
  <c r="F622" i="13"/>
  <c r="F623" i="13"/>
  <c r="F624" i="13"/>
  <c r="F625" i="13"/>
  <c r="F626" i="13"/>
  <c r="F627" i="13"/>
  <c r="F628" i="13"/>
  <c r="F377" i="13"/>
  <c r="F178" i="13"/>
  <c r="P178" i="13" s="1"/>
  <c r="F629" i="13"/>
  <c r="F630" i="13"/>
  <c r="F631" i="13"/>
  <c r="F14" i="13"/>
  <c r="F15" i="13"/>
  <c r="F632" i="13"/>
  <c r="F16" i="13"/>
  <c r="F633" i="13"/>
  <c r="F634" i="13"/>
  <c r="F17" i="13"/>
  <c r="F18" i="13"/>
  <c r="F19" i="13"/>
  <c r="F268" i="13"/>
  <c r="F635" i="13"/>
  <c r="F273" i="13"/>
  <c r="F317" i="13"/>
  <c r="F311" i="13"/>
  <c r="F293" i="13"/>
  <c r="F217" i="13"/>
  <c r="F73" i="13"/>
  <c r="F169" i="13"/>
  <c r="F20" i="13"/>
  <c r="F636" i="13"/>
  <c r="F21" i="13"/>
  <c r="F637" i="13"/>
  <c r="F22" i="13"/>
  <c r="F23" i="13"/>
  <c r="F638" i="13"/>
  <c r="F299" i="13"/>
  <c r="F639" i="13"/>
  <c r="F246" i="13"/>
  <c r="F213" i="13"/>
  <c r="F640" i="13"/>
  <c r="F369" i="13"/>
  <c r="F641" i="13"/>
  <c r="F314" i="13"/>
  <c r="F642" i="13"/>
  <c r="F643" i="13"/>
  <c r="F24" i="13"/>
  <c r="F207" i="13"/>
  <c r="F644" i="13"/>
  <c r="F645" i="13"/>
  <c r="F646" i="13"/>
  <c r="F647" i="13"/>
  <c r="F648" i="13"/>
  <c r="F649" i="13"/>
  <c r="F650" i="13"/>
  <c r="F133" i="13"/>
  <c r="F173" i="13"/>
  <c r="F262" i="13"/>
  <c r="F305" i="13"/>
  <c r="F25" i="13"/>
  <c r="F26" i="13"/>
  <c r="F27" i="13"/>
  <c r="F28" i="13"/>
  <c r="F651" i="13"/>
  <c r="F7" i="13"/>
  <c r="F652" i="13"/>
  <c r="F84" i="13"/>
  <c r="F156" i="13"/>
  <c r="F189" i="13"/>
  <c r="F653" i="13"/>
  <c r="F654" i="13"/>
  <c r="F29" i="13"/>
  <c r="F655" i="13"/>
  <c r="F656" i="13"/>
  <c r="F657" i="13"/>
  <c r="F658" i="13"/>
  <c r="F659" i="13"/>
  <c r="F660" i="13"/>
  <c r="F228" i="13"/>
  <c r="F661" i="13"/>
  <c r="F300" i="13"/>
  <c r="F662" i="13"/>
  <c r="F183" i="13"/>
  <c r="F663" i="13"/>
  <c r="P663" i="13" s="1"/>
  <c r="F100" i="13"/>
  <c r="F664" i="13"/>
  <c r="F136" i="13"/>
  <c r="F665" i="13"/>
  <c r="P665" i="13" s="1"/>
  <c r="F666" i="13"/>
  <c r="F667" i="13"/>
  <c r="F30" i="13"/>
  <c r="F256" i="13"/>
  <c r="P256" i="13" s="1"/>
  <c r="F74" i="13"/>
  <c r="F668" i="13"/>
  <c r="F669" i="13"/>
  <c r="F670" i="13"/>
  <c r="P670" i="13" s="1"/>
  <c r="F671" i="13"/>
  <c r="F672" i="13"/>
  <c r="F123" i="13"/>
  <c r="F673" i="13"/>
  <c r="P673" i="13" s="1"/>
  <c r="F674" i="13"/>
  <c r="F206" i="13"/>
  <c r="F117" i="13"/>
  <c r="F675" i="13"/>
  <c r="P675" i="13" s="1"/>
  <c r="F155" i="13"/>
  <c r="F201" i="13"/>
  <c r="F151" i="13"/>
  <c r="F198" i="13"/>
  <c r="P198" i="13" s="1"/>
  <c r="F676" i="13"/>
  <c r="F82" i="13"/>
  <c r="F677" i="13"/>
  <c r="F327" i="13"/>
  <c r="F678" i="13"/>
  <c r="F233" i="13"/>
  <c r="F31" i="13"/>
  <c r="F242" i="13"/>
  <c r="F184" i="13"/>
  <c r="F679" i="13"/>
  <c r="F680" i="13"/>
  <c r="F681" i="13"/>
  <c r="F349" i="13"/>
  <c r="F209" i="13"/>
  <c r="F185" i="13"/>
  <c r="F682" i="13"/>
  <c r="P682" i="13" s="1"/>
  <c r="F683" i="13"/>
  <c r="F190" i="13"/>
  <c r="F211" i="13"/>
  <c r="F684" i="13"/>
  <c r="F208" i="13"/>
  <c r="F685" i="13"/>
  <c r="F158" i="13"/>
  <c r="F224" i="13"/>
  <c r="F686" i="13"/>
  <c r="F687" i="13"/>
  <c r="P687" i="13" s="1"/>
  <c r="F688" i="13"/>
  <c r="F689" i="13"/>
  <c r="F690" i="13"/>
  <c r="F691" i="13"/>
  <c r="F692" i="13"/>
  <c r="F170" i="13"/>
  <c r="F148" i="13"/>
  <c r="F693" i="13"/>
  <c r="F694" i="13"/>
  <c r="F695" i="13"/>
  <c r="F180" i="13"/>
  <c r="P180" i="13" s="1"/>
  <c r="F188" i="13"/>
  <c r="F32" i="13"/>
  <c r="F696" i="13"/>
  <c r="F697" i="13"/>
  <c r="F698" i="13"/>
  <c r="F699" i="13"/>
  <c r="F700" i="13"/>
  <c r="F218" i="13"/>
  <c r="F701" i="13"/>
  <c r="F702" i="13"/>
  <c r="F703" i="13"/>
  <c r="F704" i="13"/>
  <c r="F705" i="13"/>
  <c r="F706" i="13"/>
  <c r="F707" i="13"/>
  <c r="F708" i="13"/>
  <c r="F192" i="13"/>
  <c r="F709" i="13"/>
  <c r="F215" i="13"/>
  <c r="F710" i="13"/>
  <c r="F711" i="13"/>
  <c r="F712" i="13"/>
  <c r="F80" i="13"/>
  <c r="F194" i="13"/>
  <c r="F240" i="13"/>
  <c r="F713" i="13"/>
  <c r="F714" i="13"/>
  <c r="F715" i="13"/>
  <c r="F716" i="13"/>
  <c r="F717" i="13"/>
  <c r="F143" i="13"/>
  <c r="F718" i="13"/>
  <c r="F719" i="13"/>
  <c r="F720" i="13"/>
  <c r="F33" i="13"/>
  <c r="F721" i="13"/>
  <c r="F347" i="13"/>
  <c r="F360" i="13"/>
  <c r="F722" i="13"/>
  <c r="F294" i="13"/>
  <c r="P294" i="13" s="1"/>
  <c r="F723" i="13"/>
  <c r="F724" i="13"/>
  <c r="F34" i="13"/>
  <c r="F35" i="13"/>
  <c r="F234" i="13"/>
  <c r="F725" i="13"/>
  <c r="F726" i="13"/>
  <c r="F727" i="13"/>
  <c r="F386" i="13"/>
  <c r="F350" i="13"/>
  <c r="F728" i="13"/>
  <c r="F729" i="13"/>
  <c r="F730" i="13"/>
  <c r="F731" i="13"/>
  <c r="F732" i="13"/>
  <c r="F733" i="13"/>
  <c r="F734" i="13"/>
  <c r="F735" i="13"/>
  <c r="F736" i="13"/>
  <c r="F737" i="13"/>
  <c r="F738" i="13"/>
  <c r="F199" i="13"/>
  <c r="F739" i="13"/>
  <c r="F740" i="13"/>
  <c r="F741" i="13"/>
  <c r="F742" i="13"/>
  <c r="F743" i="13"/>
  <c r="F744" i="13"/>
  <c r="F745" i="13"/>
  <c r="F746" i="13"/>
  <c r="F747" i="13"/>
  <c r="F748" i="13"/>
  <c r="F749" i="13"/>
  <c r="F750" i="13"/>
  <c r="F751" i="13"/>
  <c r="F115" i="13"/>
  <c r="F752" i="13"/>
  <c r="F187" i="13"/>
  <c r="F36" i="13"/>
  <c r="F99" i="13"/>
  <c r="F283" i="13"/>
  <c r="F753" i="13"/>
  <c r="F754" i="13"/>
  <c r="F405" i="13"/>
  <c r="F755" i="13"/>
  <c r="F756" i="13"/>
  <c r="F757" i="13"/>
  <c r="F758" i="13"/>
  <c r="F759" i="13"/>
  <c r="F760" i="13"/>
  <c r="F761" i="13"/>
  <c r="F762" i="13"/>
  <c r="F763" i="13"/>
  <c r="F764" i="13"/>
  <c r="F765" i="13"/>
  <c r="F766" i="13"/>
  <c r="F767" i="13"/>
  <c r="F768" i="13"/>
  <c r="F769" i="13"/>
  <c r="F770" i="13"/>
  <c r="F771" i="13"/>
  <c r="F772" i="13"/>
  <c r="F114" i="13"/>
  <c r="F773" i="13"/>
  <c r="F774" i="13"/>
  <c r="F160" i="13"/>
  <c r="F37" i="13"/>
  <c r="F775" i="13"/>
  <c r="F776" i="13"/>
  <c r="F777" i="13"/>
  <c r="F778" i="13"/>
  <c r="F779" i="13"/>
  <c r="F131" i="13"/>
  <c r="F780" i="13"/>
  <c r="F781" i="13"/>
  <c r="F782" i="13"/>
  <c r="F783" i="13"/>
  <c r="F191" i="13"/>
  <c r="F784" i="13"/>
  <c r="F785" i="13"/>
  <c r="F786" i="13"/>
  <c r="F787" i="13"/>
  <c r="F788" i="13"/>
  <c r="F789" i="13"/>
  <c r="F790" i="13"/>
  <c r="F791" i="13"/>
  <c r="F792" i="13"/>
  <c r="F793" i="13"/>
  <c r="F794" i="13"/>
  <c r="F795" i="13"/>
  <c r="F796" i="13"/>
  <c r="F797" i="13"/>
  <c r="F798" i="13"/>
  <c r="F799" i="13"/>
  <c r="F800" i="13"/>
  <c r="F801" i="13"/>
  <c r="F295" i="13"/>
  <c r="F802" i="13"/>
  <c r="F303" i="13"/>
  <c r="F803" i="13"/>
  <c r="F346" i="13"/>
  <c r="F315" i="13"/>
  <c r="F804" i="13"/>
  <c r="F805" i="13"/>
  <c r="F806" i="13"/>
  <c r="F807" i="13"/>
  <c r="F808" i="13"/>
  <c r="F809" i="13"/>
  <c r="F810" i="13"/>
  <c r="F811" i="13"/>
  <c r="F812" i="13"/>
  <c r="F813" i="13"/>
  <c r="F814" i="13"/>
  <c r="F815" i="13"/>
  <c r="F816" i="13"/>
  <c r="F817" i="13"/>
  <c r="F818" i="13"/>
  <c r="F819" i="13"/>
  <c r="F348" i="13"/>
  <c r="F384" i="13"/>
  <c r="P384" i="13" s="1"/>
  <c r="F820" i="13"/>
  <c r="F38" i="13"/>
  <c r="F394" i="13"/>
  <c r="F821" i="13"/>
  <c r="F78" i="13"/>
  <c r="F822" i="13"/>
  <c r="F823" i="13"/>
  <c r="F824" i="13"/>
  <c r="F825" i="13"/>
  <c r="F241" i="13"/>
  <c r="F39" i="13"/>
  <c r="F826" i="13"/>
  <c r="F827" i="13"/>
  <c r="F828" i="13"/>
  <c r="F829" i="13"/>
  <c r="F830" i="13"/>
  <c r="F831" i="13"/>
  <c r="F832" i="13"/>
  <c r="F833" i="13"/>
  <c r="F834" i="13"/>
  <c r="F835" i="13"/>
  <c r="F836" i="13"/>
  <c r="F40" i="13"/>
  <c r="F41" i="13"/>
  <c r="F837" i="13"/>
  <c r="F838" i="13"/>
  <c r="F399" i="13"/>
  <c r="F839" i="13"/>
  <c r="F365" i="13"/>
  <c r="F340" i="13"/>
  <c r="F116" i="13"/>
  <c r="F109" i="13"/>
  <c r="F5" i="13"/>
  <c r="F81" i="13"/>
  <c r="F840" i="13"/>
  <c r="F3" i="13"/>
  <c r="F124" i="13"/>
  <c r="F841" i="13"/>
  <c r="F842" i="13"/>
  <c r="F402" i="13"/>
  <c r="F843" i="13"/>
  <c r="F216" i="13"/>
  <c r="F844" i="13"/>
  <c r="F845" i="13"/>
  <c r="F846" i="13"/>
  <c r="F847" i="13"/>
  <c r="F42" i="13"/>
  <c r="F848" i="13"/>
  <c r="F43" i="13"/>
  <c r="F44" i="13"/>
  <c r="F849" i="13"/>
  <c r="F850" i="13"/>
  <c r="F245" i="13"/>
  <c r="F851" i="13"/>
  <c r="F852" i="13"/>
  <c r="F853" i="13"/>
  <c r="F854" i="13"/>
  <c r="F395" i="13"/>
  <c r="F855" i="13"/>
  <c r="F856" i="13"/>
  <c r="F857" i="13"/>
  <c r="F858" i="13"/>
  <c r="F322" i="13"/>
  <c r="F859" i="13"/>
  <c r="F860" i="13"/>
  <c r="F861" i="13"/>
  <c r="F862" i="13"/>
  <c r="F863" i="13"/>
  <c r="F864" i="13"/>
  <c r="F865" i="13"/>
  <c r="F866" i="13"/>
  <c r="F867" i="13"/>
  <c r="F868" i="13"/>
  <c r="F869" i="13"/>
  <c r="F870" i="13"/>
  <c r="F871" i="13"/>
  <c r="F872" i="13"/>
  <c r="F873" i="13"/>
  <c r="F45" i="13"/>
  <c r="F874" i="13"/>
  <c r="F875" i="13"/>
  <c r="F876" i="13"/>
  <c r="F877" i="13"/>
  <c r="F878" i="13"/>
  <c r="F879" i="13"/>
  <c r="F880" i="13"/>
  <c r="F276" i="13"/>
  <c r="F195" i="13"/>
  <c r="F881" i="13"/>
  <c r="F882" i="13"/>
  <c r="F883" i="13"/>
  <c r="F884" i="13"/>
  <c r="P884" i="13" s="1"/>
  <c r="F885" i="13"/>
  <c r="F212" i="13"/>
  <c r="F6" i="13"/>
  <c r="F886" i="13"/>
  <c r="F887" i="13"/>
  <c r="F888" i="13"/>
  <c r="F46" i="13"/>
  <c r="P46" i="13" s="1"/>
  <c r="F47" i="13"/>
  <c r="F48" i="13"/>
  <c r="F49" i="13"/>
  <c r="F50" i="13"/>
  <c r="F889" i="13"/>
  <c r="F890" i="13"/>
  <c r="F891" i="13"/>
  <c r="F892" i="13"/>
  <c r="F893" i="13"/>
  <c r="F323" i="13"/>
  <c r="F362" i="13"/>
  <c r="F894" i="13"/>
  <c r="F895" i="13"/>
  <c r="F137" i="13"/>
  <c r="F51" i="13"/>
  <c r="F896" i="13"/>
  <c r="F897" i="13"/>
  <c r="F898" i="13"/>
  <c r="F222" i="13"/>
  <c r="F146" i="13"/>
  <c r="F899" i="13"/>
  <c r="F900" i="13"/>
  <c r="F901" i="13"/>
  <c r="F312" i="13"/>
  <c r="F171" i="13"/>
  <c r="F902" i="13"/>
  <c r="F903" i="13"/>
  <c r="F145" i="13"/>
  <c r="F904" i="13"/>
  <c r="F905" i="13"/>
  <c r="F906" i="13"/>
  <c r="F154" i="13"/>
  <c r="F147" i="13"/>
  <c r="F907" i="13"/>
  <c r="F908" i="13"/>
  <c r="F909" i="13"/>
  <c r="F910" i="13"/>
  <c r="F911" i="13"/>
  <c r="F912" i="13"/>
  <c r="F913" i="13"/>
  <c r="F914" i="13"/>
  <c r="F140" i="13"/>
  <c r="F77" i="13"/>
  <c r="F915" i="13"/>
  <c r="F916" i="13"/>
  <c r="F917" i="13"/>
  <c r="F52" i="13"/>
  <c r="F53" i="13"/>
  <c r="F13" i="13"/>
  <c r="F54" i="13"/>
  <c r="F55" i="13"/>
  <c r="F918" i="13"/>
  <c r="F919" i="13"/>
  <c r="F920" i="13"/>
  <c r="F921" i="13"/>
  <c r="F922" i="13"/>
  <c r="F923" i="13"/>
  <c r="F924" i="13"/>
  <c r="F56" i="13"/>
  <c r="F925" i="13"/>
  <c r="F926" i="13"/>
  <c r="F57" i="13"/>
  <c r="F927" i="13"/>
  <c r="F928" i="13"/>
  <c r="F929" i="13"/>
  <c r="F930" i="13"/>
  <c r="F931" i="13"/>
  <c r="F932" i="13"/>
  <c r="F933" i="13"/>
  <c r="F934" i="13"/>
  <c r="F935" i="13"/>
  <c r="F936" i="13"/>
  <c r="F937" i="13"/>
  <c r="F58" i="13"/>
  <c r="F938" i="13"/>
  <c r="F939" i="13"/>
  <c r="F940" i="13"/>
  <c r="F941" i="13"/>
  <c r="F11" i="13"/>
  <c r="F942" i="13"/>
  <c r="F90" i="13"/>
  <c r="F943" i="13"/>
  <c r="F944" i="13"/>
  <c r="F945" i="13"/>
  <c r="F946" i="13"/>
  <c r="F947" i="13"/>
  <c r="F247" i="13"/>
  <c r="F948" i="13"/>
  <c r="F949" i="13"/>
  <c r="F950" i="13"/>
  <c r="F951" i="13"/>
  <c r="F952" i="13"/>
  <c r="F953" i="13"/>
  <c r="F954" i="13"/>
  <c r="F955" i="13"/>
  <c r="F956" i="13"/>
  <c r="F281" i="13"/>
  <c r="F957" i="13"/>
  <c r="F958" i="13"/>
  <c r="F382" i="13"/>
  <c r="F379" i="13"/>
  <c r="F959" i="13"/>
  <c r="F298" i="13"/>
  <c r="F960" i="13"/>
  <c r="F961" i="13"/>
  <c r="F962" i="13"/>
  <c r="F963" i="13"/>
  <c r="F964" i="13"/>
  <c r="F965" i="13"/>
  <c r="F966" i="13"/>
  <c r="F967" i="13"/>
  <c r="F968" i="13"/>
  <c r="F969" i="13"/>
  <c r="F970" i="13"/>
  <c r="F971" i="13"/>
  <c r="F972" i="13"/>
  <c r="F973" i="13"/>
  <c r="F232" i="13"/>
  <c r="F974" i="13"/>
  <c r="F975" i="13"/>
  <c r="F976" i="13"/>
  <c r="F977" i="13"/>
  <c r="F59" i="13"/>
  <c r="F978" i="13"/>
  <c r="F979" i="13"/>
  <c r="F980" i="13"/>
  <c r="F981" i="13"/>
  <c r="F982" i="13"/>
  <c r="F983" i="13"/>
  <c r="F984" i="13"/>
  <c r="F985" i="13"/>
  <c r="F986" i="13"/>
  <c r="F987" i="13"/>
  <c r="F988" i="13"/>
  <c r="F989" i="13"/>
  <c r="F89" i="13"/>
  <c r="P89" i="13" s="1"/>
  <c r="F990" i="13"/>
  <c r="F991" i="13"/>
  <c r="F992" i="13"/>
  <c r="F993" i="13"/>
  <c r="F994" i="13"/>
  <c r="F995" i="13"/>
  <c r="F255" i="13"/>
  <c r="F277" i="13"/>
  <c r="F996" i="13"/>
  <c r="F997" i="13"/>
  <c r="F998" i="13"/>
  <c r="F330" i="13"/>
  <c r="F999" i="13"/>
  <c r="P999" i="13" s="1"/>
  <c r="F1000" i="13"/>
  <c r="F1001" i="13"/>
  <c r="F1002" i="13"/>
  <c r="F1003" i="13"/>
  <c r="F1004" i="13"/>
  <c r="F1005" i="13"/>
  <c r="F318" i="13"/>
  <c r="F1006" i="13"/>
  <c r="F1007" i="13"/>
  <c r="F1008" i="13"/>
  <c r="F1009" i="13"/>
  <c r="F1010" i="13"/>
  <c r="F1011" i="13"/>
  <c r="F269" i="13"/>
  <c r="P269" i="13" s="1"/>
  <c r="F308" i="13"/>
  <c r="F367" i="13"/>
  <c r="P367" i="13" s="1"/>
  <c r="F306" i="13"/>
  <c r="F60" i="13"/>
  <c r="F230" i="13"/>
  <c r="F1012" i="13"/>
  <c r="F61" i="13"/>
  <c r="F343" i="13"/>
  <c r="F243" i="13"/>
  <c r="F62" i="13"/>
  <c r="F250" i="13"/>
  <c r="P250" i="13" s="1"/>
  <c r="F1013" i="13"/>
  <c r="F63" i="13"/>
  <c r="F334" i="13"/>
  <c r="F1014" i="13"/>
  <c r="F238" i="13"/>
  <c r="F1015" i="13"/>
  <c r="F64" i="13"/>
  <c r="F279" i="13"/>
  <c r="F1016" i="13"/>
  <c r="F1017" i="13"/>
  <c r="F225" i="13"/>
  <c r="F65" i="13"/>
  <c r="F1018" i="13"/>
  <c r="F1019" i="13"/>
  <c r="F301" i="13"/>
  <c r="F1020" i="13"/>
  <c r="F1021" i="13"/>
  <c r="F1022" i="13"/>
  <c r="F177" i="13"/>
  <c r="F373" i="13"/>
  <c r="F264" i="13"/>
  <c r="F1023" i="13"/>
  <c r="F381" i="13"/>
  <c r="F1024" i="13"/>
  <c r="F1025" i="13"/>
  <c r="F309" i="13"/>
  <c r="F1026" i="13"/>
  <c r="F1027" i="13"/>
  <c r="F197" i="13"/>
  <c r="F166" i="13"/>
  <c r="F152" i="13"/>
  <c r="F144" i="13"/>
  <c r="F1028" i="13"/>
  <c r="F1029" i="13"/>
  <c r="F1030" i="13"/>
  <c r="F1031" i="13"/>
  <c r="F1032" i="13"/>
  <c r="F1033" i="13"/>
  <c r="F1034" i="13"/>
  <c r="F1035" i="13"/>
  <c r="F1036" i="13"/>
  <c r="F1037" i="13"/>
  <c r="F226" i="13"/>
  <c r="F66" i="13"/>
  <c r="F263" i="13"/>
  <c r="F282" i="13"/>
  <c r="F267" i="13"/>
  <c r="F129" i="13"/>
  <c r="F130" i="13"/>
  <c r="F135" i="13"/>
  <c r="F103" i="13"/>
  <c r="F1038" i="13"/>
  <c r="F67" i="13"/>
  <c r="F1039" i="13"/>
  <c r="F1040" i="13"/>
  <c r="F1041" i="13"/>
  <c r="F8" i="13"/>
  <c r="F1042" i="13"/>
  <c r="F1043" i="13"/>
  <c r="F1044" i="13"/>
  <c r="F1045" i="13"/>
  <c r="F1046" i="13"/>
  <c r="F126" i="13"/>
  <c r="F1047" i="13"/>
  <c r="F1048" i="13"/>
  <c r="F244" i="13"/>
  <c r="F289" i="13"/>
  <c r="F121" i="13"/>
  <c r="F1049" i="13"/>
  <c r="F1050" i="13"/>
  <c r="F1051" i="13"/>
  <c r="F1052" i="13"/>
  <c r="F1053" i="13"/>
  <c r="F139" i="13"/>
  <c r="F1054" i="13"/>
  <c r="F1055" i="13"/>
  <c r="F1056" i="13"/>
  <c r="F1057" i="13"/>
  <c r="F176" i="13"/>
  <c r="F1058" i="13"/>
  <c r="F1059" i="13"/>
  <c r="F186" i="13"/>
  <c r="F1060" i="13"/>
  <c r="F1061" i="13"/>
  <c r="F93" i="13"/>
  <c r="F108" i="13"/>
  <c r="F105" i="13"/>
  <c r="F1062" i="13"/>
  <c r="F358" i="13"/>
  <c r="F1063" i="13"/>
  <c r="F1064" i="13"/>
  <c r="F1065" i="13"/>
  <c r="F1066" i="13"/>
  <c r="F179" i="13"/>
  <c r="F1067" i="13"/>
  <c r="F68" i="13"/>
  <c r="F1068" i="13"/>
  <c r="F1069" i="13"/>
  <c r="F1070" i="13"/>
  <c r="F1071" i="13"/>
  <c r="F1072" i="13"/>
  <c r="F1073" i="13"/>
  <c r="F1074" i="13"/>
  <c r="F1075" i="13"/>
  <c r="F1076" i="13"/>
  <c r="F1077" i="13"/>
  <c r="F1078" i="13"/>
  <c r="F1079" i="13"/>
  <c r="F1080" i="13"/>
  <c r="F1081" i="13"/>
  <c r="F1082" i="13"/>
  <c r="F1083" i="13"/>
  <c r="F1084" i="13"/>
  <c r="F1085" i="13"/>
  <c r="F1086" i="13"/>
  <c r="F1087" i="13"/>
  <c r="F248" i="13"/>
  <c r="F69" i="13"/>
  <c r="F229" i="13"/>
  <c r="F1088" i="13"/>
  <c r="F193" i="13"/>
  <c r="F1089" i="13"/>
  <c r="F1090" i="13"/>
  <c r="F1091" i="13"/>
  <c r="F1092" i="13"/>
  <c r="F1093" i="13"/>
  <c r="F1094" i="13"/>
  <c r="F1095" i="13"/>
  <c r="F223" i="13"/>
  <c r="F1096" i="13"/>
  <c r="F1097" i="13"/>
  <c r="F1098" i="13"/>
  <c r="F125" i="13"/>
  <c r="F70" i="13"/>
  <c r="F297" i="13"/>
  <c r="F1099" i="13"/>
  <c r="F261" i="13"/>
  <c r="F1100" i="13"/>
  <c r="F1101" i="13"/>
  <c r="F107" i="13"/>
  <c r="F1102" i="13"/>
  <c r="F1103" i="13"/>
  <c r="F1104" i="13"/>
  <c r="F1105" i="13"/>
  <c r="F71" i="13"/>
  <c r="F1106" i="13"/>
  <c r="F1107" i="13"/>
  <c r="F1108" i="13"/>
  <c r="F1109" i="13"/>
  <c r="F1110" i="13"/>
  <c r="F1111" i="13"/>
  <c r="F72" i="13"/>
  <c r="F1112" i="13"/>
  <c r="F286" i="13"/>
  <c r="F1113" i="13"/>
  <c r="F1114" i="13"/>
  <c r="F251" i="13"/>
  <c r="F1115" i="13"/>
  <c r="F1116" i="13"/>
  <c r="F196" i="13"/>
  <c r="F1117" i="13"/>
  <c r="F1118" i="13"/>
  <c r="F161" i="13"/>
  <c r="F122" i="13"/>
  <c r="F150" i="13"/>
  <c r="F1119" i="13"/>
  <c r="F1120" i="13"/>
  <c r="F1121" i="13"/>
  <c r="F1122" i="13"/>
  <c r="F175" i="13"/>
  <c r="F1123" i="13"/>
  <c r="F1124" i="13"/>
  <c r="F1125" i="13"/>
  <c r="F1126" i="13"/>
  <c r="F302" i="13"/>
  <c r="F1127" i="13"/>
  <c r="F96" i="13"/>
  <c r="F120" i="13"/>
  <c r="F1128" i="13"/>
  <c r="F1129" i="13"/>
  <c r="F1130" i="13"/>
  <c r="F1131" i="13"/>
  <c r="F259" i="13"/>
  <c r="P70" i="13" l="1"/>
  <c r="O70" i="13" s="1"/>
  <c r="P1057" i="13"/>
  <c r="O1057" i="13" s="1"/>
  <c r="P1019" i="13"/>
  <c r="O1019" i="13" s="1"/>
  <c r="P986" i="13"/>
  <c r="O986" i="13" s="1"/>
  <c r="P932" i="13"/>
  <c r="O932" i="13" s="1"/>
  <c r="P145" i="13"/>
  <c r="O145" i="13" s="1"/>
  <c r="P866" i="13"/>
  <c r="O866" i="13" s="1"/>
  <c r="P829" i="13"/>
  <c r="O829" i="13" s="1"/>
  <c r="P143" i="13"/>
  <c r="O143" i="13" s="1"/>
  <c r="P707" i="13"/>
  <c r="O707" i="13" s="1"/>
  <c r="P651" i="13"/>
  <c r="O651" i="13" s="1"/>
  <c r="P207" i="13"/>
  <c r="O207" i="13" s="1"/>
  <c r="P610" i="13"/>
  <c r="O610" i="13" s="1"/>
  <c r="P570" i="13"/>
  <c r="O570" i="13" s="1"/>
  <c r="P543" i="13"/>
  <c r="O543" i="13" s="1"/>
  <c r="P528" i="13"/>
  <c r="O528" i="13" s="1"/>
  <c r="P485" i="13"/>
  <c r="O485" i="13" s="1"/>
  <c r="P435" i="13"/>
  <c r="O435" i="13" s="1"/>
  <c r="P418" i="13"/>
  <c r="O418" i="13" s="1"/>
  <c r="P357" i="13"/>
  <c r="O357" i="13" s="1"/>
  <c r="P1125" i="13"/>
  <c r="O1125" i="13" s="1"/>
  <c r="P1102" i="13"/>
  <c r="O1102" i="13" s="1"/>
  <c r="P1092" i="13"/>
  <c r="O1092" i="13" s="1"/>
  <c r="P248" i="13"/>
  <c r="O248" i="13" s="1"/>
  <c r="P1080" i="13"/>
  <c r="O1080" i="13" s="1"/>
  <c r="P1072" i="13"/>
  <c r="O1072" i="13" s="1"/>
  <c r="P1066" i="13"/>
  <c r="O1066" i="13" s="1"/>
  <c r="P93" i="13"/>
  <c r="O93" i="13" s="1"/>
  <c r="P1056" i="13"/>
  <c r="O1056" i="13" s="1"/>
  <c r="P1049" i="13"/>
  <c r="O1049" i="13" s="1"/>
  <c r="P1045" i="13"/>
  <c r="O1045" i="13" s="1"/>
  <c r="P67" i="13"/>
  <c r="O67" i="13" s="1"/>
  <c r="P263" i="13"/>
  <c r="O263" i="13" s="1"/>
  <c r="P1032" i="13"/>
  <c r="O1032" i="13" s="1"/>
  <c r="P197" i="13"/>
  <c r="O197" i="13" s="1"/>
  <c r="P264" i="13"/>
  <c r="O264" i="13" s="1"/>
  <c r="P1018" i="13"/>
  <c r="O1018" i="13" s="1"/>
  <c r="P238" i="13"/>
  <c r="O238" i="13" s="1"/>
  <c r="P343" i="13"/>
  <c r="O343" i="13" s="1"/>
  <c r="P1005" i="13"/>
  <c r="O1005" i="13" s="1"/>
  <c r="P998" i="13"/>
  <c r="O998" i="13" s="1"/>
  <c r="P992" i="13"/>
  <c r="O992" i="13" s="1"/>
  <c r="P985" i="13"/>
  <c r="O985" i="13" s="1"/>
  <c r="P59" i="13"/>
  <c r="O59" i="13" s="1"/>
  <c r="P971" i="13"/>
  <c r="O971" i="13" s="1"/>
  <c r="P963" i="13"/>
  <c r="O963" i="13" s="1"/>
  <c r="P958" i="13"/>
  <c r="O958" i="13" s="1"/>
  <c r="P951" i="13"/>
  <c r="O951" i="13" s="1"/>
  <c r="P944" i="13"/>
  <c r="O944" i="13" s="1"/>
  <c r="P938" i="13"/>
  <c r="O938" i="13" s="1"/>
  <c r="P931" i="13"/>
  <c r="O931" i="13" s="1"/>
  <c r="P56" i="13"/>
  <c r="O56" i="13" s="1"/>
  <c r="P55" i="13"/>
  <c r="O55" i="13" s="1"/>
  <c r="P77" i="13"/>
  <c r="O77" i="13" s="1"/>
  <c r="P908" i="13"/>
  <c r="O908" i="13" s="1"/>
  <c r="P903" i="13"/>
  <c r="O903" i="13" s="1"/>
  <c r="P222" i="13"/>
  <c r="O222" i="13" s="1"/>
  <c r="P362" i="13"/>
  <c r="O362" i="13" s="1"/>
  <c r="P49" i="13"/>
  <c r="O49" i="13" s="1"/>
  <c r="P212" i="13"/>
  <c r="O212" i="13" s="1"/>
  <c r="P880" i="13"/>
  <c r="O880" i="13" s="1"/>
  <c r="P873" i="13"/>
  <c r="O873" i="13" s="1"/>
  <c r="P865" i="13"/>
  <c r="O865" i="13" s="1"/>
  <c r="P858" i="13"/>
  <c r="O858" i="13" s="1"/>
  <c r="P851" i="13"/>
  <c r="O851" i="13" s="1"/>
  <c r="P847" i="13"/>
  <c r="O847" i="13" s="1"/>
  <c r="P841" i="13"/>
  <c r="O841" i="13" s="1"/>
  <c r="P340" i="13"/>
  <c r="O340" i="13" s="1"/>
  <c r="P836" i="13"/>
  <c r="O836" i="13" s="1"/>
  <c r="P828" i="13"/>
  <c r="O828" i="13" s="1"/>
  <c r="P822" i="13"/>
  <c r="O822" i="13" s="1"/>
  <c r="P819" i="13"/>
  <c r="O819" i="13" s="1"/>
  <c r="P811" i="13"/>
  <c r="O811" i="13" s="1"/>
  <c r="P315" i="13"/>
  <c r="O315" i="13" s="1"/>
  <c r="P799" i="13"/>
  <c r="O799" i="13" s="1"/>
  <c r="P791" i="13"/>
  <c r="O791" i="13" s="1"/>
  <c r="P191" i="13"/>
  <c r="O191" i="13" s="1"/>
  <c r="P777" i="13"/>
  <c r="O777" i="13" s="1"/>
  <c r="P772" i="13"/>
  <c r="O772" i="13" s="1"/>
  <c r="P764" i="13"/>
  <c r="O764" i="13" s="1"/>
  <c r="P756" i="13"/>
  <c r="O756" i="13" s="1"/>
  <c r="P187" i="13"/>
  <c r="O187" i="13" s="1"/>
  <c r="P746" i="13"/>
  <c r="O746" i="13" s="1"/>
  <c r="P199" i="13"/>
  <c r="O199" i="13" s="1"/>
  <c r="P731" i="13"/>
  <c r="O731" i="13" s="1"/>
  <c r="P725" i="13"/>
  <c r="O725" i="13" s="1"/>
  <c r="P360" i="13"/>
  <c r="O360" i="13" s="1"/>
  <c r="P717" i="13"/>
  <c r="O717" i="13" s="1"/>
  <c r="P712" i="13"/>
  <c r="O712" i="13" s="1"/>
  <c r="P706" i="13"/>
  <c r="O706" i="13" s="1"/>
  <c r="P699" i="13"/>
  <c r="O699" i="13" s="1"/>
  <c r="P694" i="13"/>
  <c r="O694" i="13" s="1"/>
  <c r="P688" i="13"/>
  <c r="O688" i="13" s="1"/>
  <c r="P211" i="13"/>
  <c r="O211" i="13" s="1"/>
  <c r="P680" i="13"/>
  <c r="O680" i="13" s="1"/>
  <c r="P677" i="13"/>
  <c r="O677" i="13" s="1"/>
  <c r="P117" i="13"/>
  <c r="O117" i="13" s="1"/>
  <c r="P669" i="13"/>
  <c r="O669" i="13" s="1"/>
  <c r="P136" i="13"/>
  <c r="O136" i="13" s="1"/>
  <c r="P228" i="13"/>
  <c r="O228" i="13" s="1"/>
  <c r="P654" i="13"/>
  <c r="O654" i="13" s="1"/>
  <c r="P28" i="13"/>
  <c r="O28" i="13" s="1"/>
  <c r="P650" i="13"/>
  <c r="O650" i="13" s="1"/>
  <c r="P24" i="13"/>
  <c r="O24" i="13" s="1"/>
  <c r="P246" i="13"/>
  <c r="O246" i="13" s="1"/>
  <c r="P636" i="13"/>
  <c r="O636" i="13" s="1"/>
  <c r="P273" i="13"/>
  <c r="O273" i="13" s="1"/>
  <c r="P16" i="13"/>
  <c r="O16" i="13" s="1"/>
  <c r="P377" i="13"/>
  <c r="O377" i="13" s="1"/>
  <c r="P621" i="13"/>
  <c r="O621" i="13" s="1"/>
  <c r="P615" i="13"/>
  <c r="O615" i="13" s="1"/>
  <c r="P10" i="13"/>
  <c r="O10" i="13" s="1"/>
  <c r="P605" i="13"/>
  <c r="O605" i="13" s="1"/>
  <c r="P204" i="13"/>
  <c r="O204" i="13" s="1"/>
  <c r="P92" i="13"/>
  <c r="O92" i="13" s="1"/>
  <c r="P12" i="13"/>
  <c r="O12" i="13" s="1"/>
  <c r="P586" i="13"/>
  <c r="O586" i="13" s="1"/>
  <c r="P274" i="13"/>
  <c r="O274" i="13" s="1"/>
  <c r="P88" i="13"/>
  <c r="O88" i="13" s="1"/>
  <c r="P102" i="13"/>
  <c r="O102" i="13" s="1"/>
  <c r="P87" i="13"/>
  <c r="O87" i="13" s="1"/>
  <c r="P86" i="13"/>
  <c r="O86" i="13" s="1"/>
  <c r="P214" i="13"/>
  <c r="O214" i="13" s="1"/>
  <c r="P548" i="13"/>
  <c r="O548" i="13" s="1"/>
  <c r="P164" i="13"/>
  <c r="O164" i="13" s="1"/>
  <c r="P278" i="13"/>
  <c r="O278" i="13" s="1"/>
  <c r="P534" i="13"/>
  <c r="O534" i="13" s="1"/>
  <c r="P527" i="13"/>
  <c r="O527" i="13" s="1"/>
  <c r="P266" i="13"/>
  <c r="O266" i="13" s="1"/>
  <c r="P514" i="13"/>
  <c r="O514" i="13" s="1"/>
  <c r="P290" i="13"/>
  <c r="O290" i="13" s="1"/>
  <c r="P506" i="13"/>
  <c r="O506" i="13" s="1"/>
  <c r="P501" i="13"/>
  <c r="O501" i="13" s="1"/>
  <c r="P496" i="13"/>
  <c r="O496" i="13" s="1"/>
  <c r="P352" i="13"/>
  <c r="O352" i="13" s="1"/>
  <c r="P484" i="13"/>
  <c r="O484" i="13" s="1"/>
  <c r="P476" i="13"/>
  <c r="O476" i="13" s="1"/>
  <c r="P2" i="13"/>
  <c r="O2" i="13" s="1"/>
  <c r="P462" i="13"/>
  <c r="O462" i="13" s="1"/>
  <c r="P459" i="13"/>
  <c r="O459" i="13" s="1"/>
  <c r="P453" i="13"/>
  <c r="O453" i="13" s="1"/>
  <c r="P337" i="13"/>
  <c r="O337" i="13" s="1"/>
  <c r="P442" i="13"/>
  <c r="O442" i="13" s="1"/>
  <c r="P434" i="13"/>
  <c r="O434" i="13" s="1"/>
  <c r="P260" i="13"/>
  <c r="O260" i="13" s="1"/>
  <c r="P202" i="13"/>
  <c r="O202" i="13" s="1"/>
  <c r="P425" i="13"/>
  <c r="O425" i="13" s="1"/>
  <c r="P335" i="13"/>
  <c r="O335" i="13" s="1"/>
  <c r="P316" i="13"/>
  <c r="O316" i="13" s="1"/>
  <c r="P415" i="13"/>
  <c r="O415" i="13" s="1"/>
  <c r="P366" i="13"/>
  <c r="O366" i="13" s="1"/>
  <c r="P310" i="13"/>
  <c r="O310" i="13" s="1"/>
  <c r="P392" i="13"/>
  <c r="O392" i="13" s="1"/>
  <c r="P1119" i="13"/>
  <c r="O1119" i="13" s="1"/>
  <c r="P1081" i="13"/>
  <c r="O1081" i="13" s="1"/>
  <c r="P1039" i="13"/>
  <c r="O1039" i="13" s="1"/>
  <c r="P972" i="13"/>
  <c r="O972" i="13" s="1"/>
  <c r="P918" i="13"/>
  <c r="O918" i="13" s="1"/>
  <c r="P146" i="13"/>
  <c r="O146" i="13" s="1"/>
  <c r="P322" i="13"/>
  <c r="O322" i="13" s="1"/>
  <c r="P823" i="13"/>
  <c r="O823" i="13" s="1"/>
  <c r="P800" i="13"/>
  <c r="O800" i="13" s="1"/>
  <c r="P114" i="13"/>
  <c r="O114" i="13" s="1"/>
  <c r="P36" i="13"/>
  <c r="O36" i="13" s="1"/>
  <c r="P695" i="13"/>
  <c r="O695" i="13" s="1"/>
  <c r="P213" i="13"/>
  <c r="O213" i="13" s="1"/>
  <c r="P138" i="13"/>
  <c r="O138" i="13" s="1"/>
  <c r="P580" i="13"/>
  <c r="O580" i="13" s="1"/>
  <c r="P113" i="13"/>
  <c r="O113" i="13" s="1"/>
  <c r="P497" i="13"/>
  <c r="O497" i="13" s="1"/>
  <c r="P463" i="13"/>
  <c r="O463" i="13" s="1"/>
  <c r="P443" i="13"/>
  <c r="O443" i="13" s="1"/>
  <c r="P426" i="13"/>
  <c r="O426" i="13" s="1"/>
  <c r="P408" i="13"/>
  <c r="O408" i="13" s="1"/>
  <c r="P150" i="13"/>
  <c r="O150" i="13" s="1"/>
  <c r="P125" i="13"/>
  <c r="O125" i="13" s="1"/>
  <c r="P1129" i="13"/>
  <c r="O1129" i="13" s="1"/>
  <c r="P1124" i="13"/>
  <c r="O1124" i="13" s="1"/>
  <c r="P122" i="13"/>
  <c r="O122" i="13" s="1"/>
  <c r="P1114" i="13"/>
  <c r="O1114" i="13" s="1"/>
  <c r="P1108" i="13"/>
  <c r="O1108" i="13" s="1"/>
  <c r="P107" i="13"/>
  <c r="O107" i="13" s="1"/>
  <c r="P1098" i="13"/>
  <c r="O1098" i="13" s="1"/>
  <c r="P1091" i="13"/>
  <c r="O1091" i="13" s="1"/>
  <c r="P1087" i="13"/>
  <c r="O1087" i="13" s="1"/>
  <c r="P1079" i="13"/>
  <c r="O1079" i="13" s="1"/>
  <c r="P1071" i="13"/>
  <c r="O1071" i="13" s="1"/>
  <c r="P1065" i="13"/>
  <c r="O1065" i="13" s="1"/>
  <c r="P1061" i="13"/>
  <c r="O1061" i="13" s="1"/>
  <c r="P1055" i="13"/>
  <c r="O1055" i="13" s="1"/>
  <c r="P121" i="13"/>
  <c r="O121" i="13" s="1"/>
  <c r="P1044" i="13"/>
  <c r="O1044" i="13" s="1"/>
  <c r="P1038" i="13"/>
  <c r="O1038" i="13" s="1"/>
  <c r="P66" i="13"/>
  <c r="O66" i="13" s="1"/>
  <c r="P1031" i="13"/>
  <c r="O1031" i="13" s="1"/>
  <c r="P1027" i="13"/>
  <c r="O1027" i="13" s="1"/>
  <c r="P373" i="13"/>
  <c r="O373" i="13" s="1"/>
  <c r="P65" i="13"/>
  <c r="O65" i="13" s="1"/>
  <c r="P1014" i="13"/>
  <c r="O1014" i="13" s="1"/>
  <c r="P61" i="13"/>
  <c r="O61" i="13" s="1"/>
  <c r="P1011" i="13"/>
  <c r="O1011" i="13" s="1"/>
  <c r="P1004" i="13"/>
  <c r="O1004" i="13" s="1"/>
  <c r="P997" i="13"/>
  <c r="O997" i="13" s="1"/>
  <c r="P991" i="13"/>
  <c r="O991" i="13" s="1"/>
  <c r="P984" i="13"/>
  <c r="O984" i="13" s="1"/>
  <c r="P977" i="13"/>
  <c r="O977" i="13" s="1"/>
  <c r="P970" i="13"/>
  <c r="O970" i="13" s="1"/>
  <c r="P962" i="13"/>
  <c r="O962" i="13" s="1"/>
  <c r="P957" i="13"/>
  <c r="O957" i="13" s="1"/>
  <c r="P950" i="13"/>
  <c r="O950" i="13" s="1"/>
  <c r="P943" i="13"/>
  <c r="O943" i="13" s="1"/>
  <c r="P58" i="13"/>
  <c r="O58" i="13" s="1"/>
  <c r="P930" i="13"/>
  <c r="O930" i="13" s="1"/>
  <c r="P924" i="13"/>
  <c r="O924" i="13" s="1"/>
  <c r="P54" i="13"/>
  <c r="O54" i="13" s="1"/>
  <c r="P140" i="13"/>
  <c r="O140" i="13" s="1"/>
  <c r="P907" i="13"/>
  <c r="O907" i="13" s="1"/>
  <c r="P902" i="13"/>
  <c r="O902" i="13" s="1"/>
  <c r="P898" i="13"/>
  <c r="O898" i="13" s="1"/>
  <c r="P323" i="13"/>
  <c r="O323" i="13" s="1"/>
  <c r="P48" i="13"/>
  <c r="O48" i="13" s="1"/>
  <c r="P885" i="13"/>
  <c r="O885" i="13" s="1"/>
  <c r="P879" i="13"/>
  <c r="O879" i="13" s="1"/>
  <c r="P872" i="13"/>
  <c r="O872" i="13" s="1"/>
  <c r="P864" i="13"/>
  <c r="O864" i="13" s="1"/>
  <c r="P857" i="13"/>
  <c r="O857" i="13" s="1"/>
  <c r="P245" i="13"/>
  <c r="O245" i="13" s="1"/>
  <c r="P846" i="13"/>
  <c r="O846" i="13" s="1"/>
  <c r="P124" i="13"/>
  <c r="O124" i="13" s="1"/>
  <c r="P365" i="13"/>
  <c r="O365" i="13" s="1"/>
  <c r="P835" i="13"/>
  <c r="O835" i="13" s="1"/>
  <c r="P827" i="13"/>
  <c r="O827" i="13" s="1"/>
  <c r="P78" i="13"/>
  <c r="O78" i="13" s="1"/>
  <c r="P818" i="13"/>
  <c r="O818" i="13" s="1"/>
  <c r="P810" i="13"/>
  <c r="O810" i="13" s="1"/>
  <c r="P346" i="13"/>
  <c r="O346" i="13" s="1"/>
  <c r="P798" i="13"/>
  <c r="O798" i="13" s="1"/>
  <c r="P790" i="13"/>
  <c r="O790" i="13" s="1"/>
  <c r="P783" i="13"/>
  <c r="O783" i="13" s="1"/>
  <c r="P776" i="13"/>
  <c r="O776" i="13" s="1"/>
  <c r="P771" i="13"/>
  <c r="O771" i="13" s="1"/>
  <c r="P763" i="13"/>
  <c r="O763" i="13" s="1"/>
  <c r="P755" i="13"/>
  <c r="O755" i="13" s="1"/>
  <c r="P752" i="13"/>
  <c r="O752" i="13" s="1"/>
  <c r="P745" i="13"/>
  <c r="O745" i="13" s="1"/>
  <c r="P738" i="13"/>
  <c r="O738" i="13" s="1"/>
  <c r="P730" i="13"/>
  <c r="O730" i="13" s="1"/>
  <c r="P234" i="13"/>
  <c r="O234" i="13" s="1"/>
  <c r="P347" i="13"/>
  <c r="O347" i="13" s="1"/>
  <c r="P716" i="13"/>
  <c r="O716" i="13" s="1"/>
  <c r="P711" i="13"/>
  <c r="O711" i="13" s="1"/>
  <c r="P705" i="13"/>
  <c r="O705" i="13" s="1"/>
  <c r="P698" i="13"/>
  <c r="O698" i="13" s="1"/>
  <c r="P693" i="13"/>
  <c r="O693" i="13" s="1"/>
  <c r="P190" i="13"/>
  <c r="O190" i="13" s="1"/>
  <c r="P679" i="13"/>
  <c r="O679" i="13" s="1"/>
  <c r="P82" i="13"/>
  <c r="O82" i="13" s="1"/>
  <c r="P206" i="13"/>
  <c r="O206" i="13" s="1"/>
  <c r="P668" i="13"/>
  <c r="O668" i="13" s="1"/>
  <c r="P664" i="13"/>
  <c r="O664" i="13" s="1"/>
  <c r="P660" i="13"/>
  <c r="O660" i="13" s="1"/>
  <c r="P653" i="13"/>
  <c r="O653" i="13" s="1"/>
  <c r="P27" i="13"/>
  <c r="O27" i="13" s="1"/>
  <c r="P649" i="13"/>
  <c r="O649" i="13" s="1"/>
  <c r="P643" i="13"/>
  <c r="O643" i="13" s="1"/>
  <c r="P639" i="13"/>
  <c r="O639" i="13" s="1"/>
  <c r="P20" i="13"/>
  <c r="O20" i="13" s="1"/>
  <c r="P635" i="13"/>
  <c r="O635" i="13" s="1"/>
  <c r="P632" i="13"/>
  <c r="O632" i="13" s="1"/>
  <c r="P628" i="13"/>
  <c r="O628" i="13" s="1"/>
  <c r="P620" i="13"/>
  <c r="O620" i="13" s="1"/>
  <c r="P614" i="13"/>
  <c r="O614" i="13" s="1"/>
  <c r="P75" i="13"/>
  <c r="O75" i="13" s="1"/>
  <c r="P604" i="13"/>
  <c r="O604" i="13" s="1"/>
  <c r="P599" i="13"/>
  <c r="O599" i="13" s="1"/>
  <c r="P254" i="13"/>
  <c r="O254" i="13" s="1"/>
  <c r="P127" i="13"/>
  <c r="O127" i="13" s="1"/>
  <c r="P585" i="13"/>
  <c r="O585" i="13" s="1"/>
  <c r="P110" i="13"/>
  <c r="O110" i="13" s="1"/>
  <c r="P79" i="13"/>
  <c r="O79" i="13" s="1"/>
  <c r="P341" i="13"/>
  <c r="O341" i="13" s="1"/>
  <c r="P569" i="13"/>
  <c r="O569" i="13" s="1"/>
  <c r="P85" i="13"/>
  <c r="O85" i="13" s="1"/>
  <c r="P560" i="13"/>
  <c r="O560" i="13" s="1"/>
  <c r="P104" i="13"/>
  <c r="O104" i="13" s="1"/>
  <c r="P555" i="13"/>
  <c r="O555" i="13" s="1"/>
  <c r="P547" i="13"/>
  <c r="O547" i="13" s="1"/>
  <c r="P181" i="13"/>
  <c r="O181" i="13" s="1"/>
  <c r="P270" i="13"/>
  <c r="O270" i="13" s="1"/>
  <c r="P526" i="13"/>
  <c r="O526" i="13" s="1"/>
  <c r="P520" i="13"/>
  <c r="O520" i="13" s="1"/>
  <c r="P513" i="13"/>
  <c r="O513" i="13" s="1"/>
  <c r="P359" i="13"/>
  <c r="O359" i="13" s="1"/>
  <c r="P505" i="13"/>
  <c r="O505" i="13" s="1"/>
  <c r="P387" i="13"/>
  <c r="O387" i="13" s="1"/>
  <c r="P495" i="13"/>
  <c r="O495" i="13" s="1"/>
  <c r="P491" i="13"/>
  <c r="O491" i="13" s="1"/>
  <c r="P483" i="13"/>
  <c r="O483" i="13" s="1"/>
  <c r="P475" i="13"/>
  <c r="O475" i="13" s="1"/>
  <c r="P469" i="13"/>
  <c r="O469" i="13" s="1"/>
  <c r="P111" i="13"/>
  <c r="O111" i="13" s="1"/>
  <c r="P458" i="13"/>
  <c r="O458" i="13" s="1"/>
  <c r="P452" i="13"/>
  <c r="O452" i="13" s="1"/>
  <c r="P134" i="13"/>
  <c r="O134" i="13" s="1"/>
  <c r="P441" i="13"/>
  <c r="O441" i="13" s="1"/>
  <c r="P83" i="13"/>
  <c r="O83" i="13" s="1"/>
  <c r="P356" i="13"/>
  <c r="O356" i="13" s="1"/>
  <c r="P324" i="13"/>
  <c r="O324" i="13" s="1"/>
  <c r="P424" i="13"/>
  <c r="O424" i="13" s="1"/>
  <c r="P249" i="13"/>
  <c r="O249" i="13" s="1"/>
  <c r="P398" i="13"/>
  <c r="O398" i="13" s="1"/>
  <c r="P272" i="13"/>
  <c r="O272" i="13" s="1"/>
  <c r="P396" i="13"/>
  <c r="O396" i="13" s="1"/>
  <c r="P313" i="13"/>
  <c r="O313" i="13" s="1"/>
  <c r="P1126" i="13"/>
  <c r="O1126" i="13" s="1"/>
  <c r="P69" i="13"/>
  <c r="O69" i="13" s="1"/>
  <c r="P1046" i="13"/>
  <c r="O1046" i="13" s="1"/>
  <c r="P1015" i="13"/>
  <c r="O1015" i="13" s="1"/>
  <c r="P978" i="13"/>
  <c r="O978" i="13" s="1"/>
  <c r="P925" i="13"/>
  <c r="O925" i="13" s="1"/>
  <c r="P276" i="13"/>
  <c r="O276" i="13" s="1"/>
  <c r="P116" i="13"/>
  <c r="O116" i="13" s="1"/>
  <c r="P812" i="13"/>
  <c r="O812" i="13" s="1"/>
  <c r="P784" i="13"/>
  <c r="O784" i="13" s="1"/>
  <c r="P757" i="13"/>
  <c r="O757" i="13" s="1"/>
  <c r="P739" i="13"/>
  <c r="O739" i="13" s="1"/>
  <c r="P700" i="13"/>
  <c r="O700" i="13" s="1"/>
  <c r="P327" i="13"/>
  <c r="O327" i="13" s="1"/>
  <c r="P661" i="13"/>
  <c r="O661" i="13" s="1"/>
  <c r="P157" i="13"/>
  <c r="O157" i="13" s="1"/>
  <c r="P227" i="13"/>
  <c r="O227" i="13" s="1"/>
  <c r="P515" i="13"/>
  <c r="O515" i="13" s="1"/>
  <c r="P304" i="13"/>
  <c r="O304" i="13" s="1"/>
  <c r="P477" i="13"/>
  <c r="O477" i="13" s="1"/>
  <c r="P454" i="13"/>
  <c r="O454" i="13" s="1"/>
  <c r="P280" i="13"/>
  <c r="O280" i="13" s="1"/>
  <c r="P416" i="13"/>
  <c r="O416" i="13" s="1"/>
  <c r="P1130" i="13"/>
  <c r="O1130" i="13" s="1"/>
  <c r="P1128" i="13"/>
  <c r="O1128" i="13" s="1"/>
  <c r="P1123" i="13"/>
  <c r="O1123" i="13" s="1"/>
  <c r="P161" i="13"/>
  <c r="O161" i="13" s="1"/>
  <c r="P1113" i="13"/>
  <c r="O1113" i="13" s="1"/>
  <c r="P1107" i="13"/>
  <c r="O1107" i="13" s="1"/>
  <c r="P1101" i="13"/>
  <c r="O1101" i="13" s="1"/>
  <c r="P1097" i="13"/>
  <c r="O1097" i="13" s="1"/>
  <c r="P1090" i="13"/>
  <c r="O1090" i="13" s="1"/>
  <c r="P1086" i="13"/>
  <c r="O1086" i="13" s="1"/>
  <c r="P1078" i="13"/>
  <c r="O1078" i="13" s="1"/>
  <c r="P1070" i="13"/>
  <c r="O1070" i="13" s="1"/>
  <c r="P1064" i="13"/>
  <c r="O1064" i="13" s="1"/>
  <c r="P1060" i="13"/>
  <c r="O1060" i="13" s="1"/>
  <c r="P1054" i="13"/>
  <c r="O1054" i="13" s="1"/>
  <c r="P289" i="13"/>
  <c r="O289" i="13" s="1"/>
  <c r="P1043" i="13"/>
  <c r="O1043" i="13" s="1"/>
  <c r="P103" i="13"/>
  <c r="O103" i="13" s="1"/>
  <c r="P226" i="13"/>
  <c r="O226" i="13" s="1"/>
  <c r="P1030" i="13"/>
  <c r="O1030" i="13" s="1"/>
  <c r="P1026" i="13"/>
  <c r="O1026" i="13" s="1"/>
  <c r="P177" i="13"/>
  <c r="O177" i="13" s="1"/>
  <c r="P225" i="13"/>
  <c r="O225" i="13" s="1"/>
  <c r="P334" i="13"/>
  <c r="O334" i="13" s="1"/>
  <c r="P1012" i="13"/>
  <c r="O1012" i="13" s="1"/>
  <c r="P1010" i="13"/>
  <c r="O1010" i="13" s="1"/>
  <c r="P1003" i="13"/>
  <c r="O1003" i="13" s="1"/>
  <c r="P996" i="13"/>
  <c r="O996" i="13" s="1"/>
  <c r="P990" i="13"/>
  <c r="O990" i="13" s="1"/>
  <c r="P983" i="13"/>
  <c r="O983" i="13" s="1"/>
  <c r="P976" i="13"/>
  <c r="O976" i="13" s="1"/>
  <c r="P969" i="13"/>
  <c r="O969" i="13" s="1"/>
  <c r="P961" i="13"/>
  <c r="O961" i="13" s="1"/>
  <c r="P281" i="13"/>
  <c r="O281" i="13" s="1"/>
  <c r="P949" i="13"/>
  <c r="O949" i="13" s="1"/>
  <c r="P90" i="13"/>
  <c r="O90" i="13" s="1"/>
  <c r="P937" i="13"/>
  <c r="O937" i="13" s="1"/>
  <c r="P929" i="13"/>
  <c r="O929" i="13" s="1"/>
  <c r="P923" i="13"/>
  <c r="O923" i="13" s="1"/>
  <c r="P13" i="13"/>
  <c r="O13" i="13" s="1"/>
  <c r="P914" i="13"/>
  <c r="O914" i="13" s="1"/>
  <c r="P147" i="13"/>
  <c r="O147" i="13" s="1"/>
  <c r="P171" i="13"/>
  <c r="O171" i="13" s="1"/>
  <c r="P897" i="13"/>
  <c r="O897" i="13" s="1"/>
  <c r="P893" i="13"/>
  <c r="O893" i="13" s="1"/>
  <c r="P47" i="13"/>
  <c r="O47" i="13" s="1"/>
  <c r="P878" i="13"/>
  <c r="O878" i="13" s="1"/>
  <c r="P871" i="13"/>
  <c r="O871" i="13" s="1"/>
  <c r="P863" i="13"/>
  <c r="O863" i="13" s="1"/>
  <c r="P856" i="13"/>
  <c r="O856" i="13" s="1"/>
  <c r="P850" i="13"/>
  <c r="O850" i="13" s="1"/>
  <c r="P845" i="13"/>
  <c r="O845" i="13" s="1"/>
  <c r="P3" i="13"/>
  <c r="O3" i="13" s="1"/>
  <c r="P839" i="13"/>
  <c r="O839" i="13" s="1"/>
  <c r="P834" i="13"/>
  <c r="O834" i="13" s="1"/>
  <c r="P826" i="13"/>
  <c r="O826" i="13" s="1"/>
  <c r="P821" i="13"/>
  <c r="O821" i="13" s="1"/>
  <c r="P817" i="13"/>
  <c r="O817" i="13" s="1"/>
  <c r="P809" i="13"/>
  <c r="O809" i="13" s="1"/>
  <c r="P803" i="13"/>
  <c r="O803" i="13" s="1"/>
  <c r="P797" i="13"/>
  <c r="O797" i="13" s="1"/>
  <c r="P789" i="13"/>
  <c r="O789" i="13" s="1"/>
  <c r="P782" i="13"/>
  <c r="O782" i="13" s="1"/>
  <c r="P775" i="13"/>
  <c r="O775" i="13" s="1"/>
  <c r="P770" i="13"/>
  <c r="O770" i="13" s="1"/>
  <c r="P762" i="13"/>
  <c r="O762" i="13" s="1"/>
  <c r="P405" i="13"/>
  <c r="O405" i="13" s="1"/>
  <c r="P115" i="13"/>
  <c r="O115" i="13" s="1"/>
  <c r="P744" i="13"/>
  <c r="O744" i="13" s="1"/>
  <c r="P737" i="13"/>
  <c r="O737" i="13" s="1"/>
  <c r="P729" i="13"/>
  <c r="O729" i="13" s="1"/>
  <c r="P35" i="13"/>
  <c r="O35" i="13" s="1"/>
  <c r="P721" i="13"/>
  <c r="O721" i="13" s="1"/>
  <c r="P715" i="13"/>
  <c r="O715" i="13" s="1"/>
  <c r="P710" i="13"/>
  <c r="O710" i="13" s="1"/>
  <c r="P704" i="13"/>
  <c r="O704" i="13" s="1"/>
  <c r="P697" i="13"/>
  <c r="O697" i="13" s="1"/>
  <c r="P148" i="13"/>
  <c r="O148" i="13" s="1"/>
  <c r="P686" i="13"/>
  <c r="O686" i="13" s="1"/>
  <c r="P683" i="13"/>
  <c r="O683" i="13" s="1"/>
  <c r="P184" i="13"/>
  <c r="O184" i="13" s="1"/>
  <c r="P676" i="13"/>
  <c r="O676" i="13" s="1"/>
  <c r="P674" i="13"/>
  <c r="O674" i="13" s="1"/>
  <c r="P74" i="13"/>
  <c r="O74" i="13" s="1"/>
  <c r="P100" i="13"/>
  <c r="O100" i="13" s="1"/>
  <c r="P659" i="13"/>
  <c r="O659" i="13" s="1"/>
  <c r="P189" i="13"/>
  <c r="O189" i="13" s="1"/>
  <c r="P26" i="13"/>
  <c r="O26" i="13" s="1"/>
  <c r="P648" i="13"/>
  <c r="O648" i="13" s="1"/>
  <c r="P642" i="13"/>
  <c r="O642" i="13" s="1"/>
  <c r="P299" i="13"/>
  <c r="O299" i="13" s="1"/>
  <c r="P169" i="13"/>
  <c r="O169" i="13" s="1"/>
  <c r="P268" i="13"/>
  <c r="O268" i="13" s="1"/>
  <c r="P15" i="13"/>
  <c r="O15" i="13" s="1"/>
  <c r="P627" i="13"/>
  <c r="O627" i="13" s="1"/>
  <c r="P613" i="13"/>
  <c r="O613" i="13" s="1"/>
  <c r="P609" i="13"/>
  <c r="O609" i="13" s="1"/>
  <c r="P603" i="13"/>
  <c r="O603" i="13" s="1"/>
  <c r="P163" i="13"/>
  <c r="O163" i="13" s="1"/>
  <c r="P593" i="13"/>
  <c r="O593" i="13" s="1"/>
  <c r="P588" i="13"/>
  <c r="O588" i="13" s="1"/>
  <c r="P287" i="13"/>
  <c r="O287" i="13" s="1"/>
  <c r="P579" i="13"/>
  <c r="O579" i="13" s="1"/>
  <c r="P575" i="13"/>
  <c r="O575" i="13" s="1"/>
  <c r="P149" i="13"/>
  <c r="O149" i="13" s="1"/>
  <c r="P118" i="13"/>
  <c r="O118" i="13" s="1"/>
  <c r="P565" i="13"/>
  <c r="O565" i="13" s="1"/>
  <c r="P559" i="13"/>
  <c r="O559" i="13" s="1"/>
  <c r="P557" i="13"/>
  <c r="O557" i="13" s="1"/>
  <c r="P554" i="13"/>
  <c r="O554" i="13" s="1"/>
  <c r="P325" i="13"/>
  <c r="O325" i="13" s="1"/>
  <c r="P221" i="13"/>
  <c r="O221" i="13" s="1"/>
  <c r="P200" i="13"/>
  <c r="O200" i="13" s="1"/>
  <c r="P533" i="13"/>
  <c r="O533" i="13" s="1"/>
  <c r="P525" i="13"/>
  <c r="O525" i="13" s="1"/>
  <c r="P519" i="13"/>
  <c r="O519" i="13" s="1"/>
  <c r="P512" i="13"/>
  <c r="O512" i="13" s="1"/>
  <c r="P509" i="13"/>
  <c r="O509" i="13" s="1"/>
  <c r="P504" i="13"/>
  <c r="O504" i="13" s="1"/>
  <c r="P331" i="13"/>
  <c r="O331" i="13" s="1"/>
  <c r="P494" i="13"/>
  <c r="O494" i="13" s="1"/>
  <c r="P490" i="13"/>
  <c r="O490" i="13" s="1"/>
  <c r="P482" i="13"/>
  <c r="O482" i="13" s="1"/>
  <c r="P468" i="13"/>
  <c r="O468" i="13" s="1"/>
  <c r="P461" i="13"/>
  <c r="O461" i="13" s="1"/>
  <c r="P370" i="13"/>
  <c r="O370" i="13" s="1"/>
  <c r="P252" i="13"/>
  <c r="O252" i="13" s="1"/>
  <c r="P320" i="13"/>
  <c r="O320" i="13" s="1"/>
  <c r="P440" i="13"/>
  <c r="O440" i="13" s="1"/>
  <c r="P76" i="13"/>
  <c r="O76" i="13" s="1"/>
  <c r="P375" i="13"/>
  <c r="O375" i="13" s="1"/>
  <c r="P431" i="13"/>
  <c r="O431" i="13" s="1"/>
  <c r="P423" i="13"/>
  <c r="O423" i="13" s="1"/>
  <c r="P339" i="13"/>
  <c r="O339" i="13" s="1"/>
  <c r="P363" i="13"/>
  <c r="O363" i="13" s="1"/>
  <c r="P388" i="13"/>
  <c r="O388" i="13" s="1"/>
  <c r="P338" i="13"/>
  <c r="O338" i="13" s="1"/>
  <c r="P403" i="13"/>
  <c r="O403" i="13" s="1"/>
  <c r="P1110" i="13"/>
  <c r="O1110" i="13" s="1"/>
  <c r="P179" i="13"/>
  <c r="O179" i="13" s="1"/>
  <c r="P1033" i="13"/>
  <c r="O1033" i="13" s="1"/>
  <c r="P964" i="13"/>
  <c r="O964" i="13" s="1"/>
  <c r="P945" i="13"/>
  <c r="O945" i="13" s="1"/>
  <c r="P6" i="13"/>
  <c r="O6" i="13" s="1"/>
  <c r="P842" i="13"/>
  <c r="O842" i="13" s="1"/>
  <c r="P722" i="13"/>
  <c r="O722" i="13" s="1"/>
  <c r="P681" i="13"/>
  <c r="O681" i="13" s="1"/>
  <c r="P21" i="13"/>
  <c r="O21" i="13" s="1"/>
  <c r="P606" i="13"/>
  <c r="O606" i="13" s="1"/>
  <c r="P98" i="13"/>
  <c r="O98" i="13" s="1"/>
  <c r="P159" i="13"/>
  <c r="O159" i="13" s="1"/>
  <c r="P539" i="13"/>
  <c r="O539" i="13" s="1"/>
  <c r="P521" i="13"/>
  <c r="O521" i="13" s="1"/>
  <c r="P507" i="13"/>
  <c r="O507" i="13" s="1"/>
  <c r="P470" i="13"/>
  <c r="O470" i="13" s="1"/>
  <c r="P447" i="13"/>
  <c r="O447" i="13" s="1"/>
  <c r="P342" i="13"/>
  <c r="O342" i="13" s="1"/>
  <c r="P319" i="13"/>
  <c r="O319" i="13" s="1"/>
  <c r="P251" i="13"/>
  <c r="O251" i="13" s="1"/>
  <c r="P1109" i="13"/>
  <c r="O1109" i="13" s="1"/>
  <c r="P120" i="13"/>
  <c r="O120" i="13" s="1"/>
  <c r="P175" i="13"/>
  <c r="O175" i="13" s="1"/>
  <c r="P1118" i="13"/>
  <c r="O1118" i="13" s="1"/>
  <c r="P286" i="13"/>
  <c r="O286" i="13" s="1"/>
  <c r="P1106" i="13"/>
  <c r="O1106" i="13" s="1"/>
  <c r="P1100" i="13"/>
  <c r="O1100" i="13" s="1"/>
  <c r="P1096" i="13"/>
  <c r="O1096" i="13" s="1"/>
  <c r="P1089" i="13"/>
  <c r="O1089" i="13" s="1"/>
  <c r="P1085" i="13"/>
  <c r="O1085" i="13" s="1"/>
  <c r="P1077" i="13"/>
  <c r="O1077" i="13" s="1"/>
  <c r="P1069" i="13"/>
  <c r="O1069" i="13" s="1"/>
  <c r="P1063" i="13"/>
  <c r="O1063" i="13" s="1"/>
  <c r="P186" i="13"/>
  <c r="O186" i="13" s="1"/>
  <c r="P139" i="13"/>
  <c r="O139" i="13" s="1"/>
  <c r="P244" i="13"/>
  <c r="O244" i="13" s="1"/>
  <c r="P1042" i="13"/>
  <c r="O1042" i="13" s="1"/>
  <c r="P135" i="13"/>
  <c r="O135" i="13" s="1"/>
  <c r="P1037" i="13"/>
  <c r="O1037" i="13" s="1"/>
  <c r="P1029" i="13"/>
  <c r="O1029" i="13" s="1"/>
  <c r="P309" i="13"/>
  <c r="O309" i="13" s="1"/>
  <c r="P1022" i="13"/>
  <c r="O1022" i="13" s="1"/>
  <c r="P1017" i="13"/>
  <c r="O1017" i="13" s="1"/>
  <c r="P63" i="13"/>
  <c r="O63" i="13" s="1"/>
  <c r="P230" i="13"/>
  <c r="O230" i="13" s="1"/>
  <c r="P1009" i="13"/>
  <c r="O1009" i="13" s="1"/>
  <c r="P1002" i="13"/>
  <c r="O1002" i="13" s="1"/>
  <c r="P277" i="13"/>
  <c r="O277" i="13" s="1"/>
  <c r="P982" i="13"/>
  <c r="O982" i="13" s="1"/>
  <c r="P975" i="13"/>
  <c r="O975" i="13" s="1"/>
  <c r="P968" i="13"/>
  <c r="O968" i="13" s="1"/>
  <c r="P960" i="13"/>
  <c r="O960" i="13" s="1"/>
  <c r="P956" i="13"/>
  <c r="O956" i="13" s="1"/>
  <c r="P948" i="13"/>
  <c r="O948" i="13" s="1"/>
  <c r="P942" i="13"/>
  <c r="O942" i="13" s="1"/>
  <c r="P936" i="13"/>
  <c r="O936" i="13" s="1"/>
  <c r="P928" i="13"/>
  <c r="O928" i="13" s="1"/>
  <c r="P922" i="13"/>
  <c r="O922" i="13" s="1"/>
  <c r="P53" i="13"/>
  <c r="O53" i="13" s="1"/>
  <c r="P913" i="13"/>
  <c r="O913" i="13" s="1"/>
  <c r="P154" i="13"/>
  <c r="O154" i="13" s="1"/>
  <c r="P312" i="13"/>
  <c r="O312" i="13" s="1"/>
  <c r="P896" i="13"/>
  <c r="O896" i="13" s="1"/>
  <c r="P892" i="13"/>
  <c r="O892" i="13" s="1"/>
  <c r="P883" i="13"/>
  <c r="O883" i="13" s="1"/>
  <c r="P877" i="13"/>
  <c r="O877" i="13" s="1"/>
  <c r="P870" i="13"/>
  <c r="O870" i="13" s="1"/>
  <c r="P862" i="13"/>
  <c r="O862" i="13" s="1"/>
  <c r="P855" i="13"/>
  <c r="O855" i="13" s="1"/>
  <c r="P849" i="13"/>
  <c r="O849" i="13" s="1"/>
  <c r="P844" i="13"/>
  <c r="O844" i="13" s="1"/>
  <c r="P840" i="13"/>
  <c r="O840" i="13" s="1"/>
  <c r="P399" i="13"/>
  <c r="O399" i="13" s="1"/>
  <c r="P833" i="13"/>
  <c r="O833" i="13" s="1"/>
  <c r="P39" i="13"/>
  <c r="O39" i="13" s="1"/>
  <c r="P394" i="13"/>
  <c r="O394" i="13" s="1"/>
  <c r="P816" i="13"/>
  <c r="O816" i="13" s="1"/>
  <c r="P808" i="13"/>
  <c r="O808" i="13" s="1"/>
  <c r="P303" i="13"/>
  <c r="O303" i="13" s="1"/>
  <c r="P796" i="13"/>
  <c r="O796" i="13" s="1"/>
  <c r="P788" i="13"/>
  <c r="O788" i="13" s="1"/>
  <c r="P781" i="13"/>
  <c r="O781" i="13" s="1"/>
  <c r="P37" i="13"/>
  <c r="O37" i="13" s="1"/>
  <c r="P769" i="13"/>
  <c r="O769" i="13" s="1"/>
  <c r="P761" i="13"/>
  <c r="O761" i="13" s="1"/>
  <c r="P754" i="13"/>
  <c r="O754" i="13" s="1"/>
  <c r="P751" i="13"/>
  <c r="O751" i="13" s="1"/>
  <c r="P743" i="13"/>
  <c r="O743" i="13" s="1"/>
  <c r="P736" i="13"/>
  <c r="O736" i="13" s="1"/>
  <c r="P728" i="13"/>
  <c r="O728" i="13" s="1"/>
  <c r="P34" i="13"/>
  <c r="O34" i="13" s="1"/>
  <c r="P33" i="13"/>
  <c r="O33" i="13" s="1"/>
  <c r="P714" i="13"/>
  <c r="O714" i="13" s="1"/>
  <c r="P215" i="13"/>
  <c r="O215" i="13" s="1"/>
  <c r="P703" i="13"/>
  <c r="O703" i="13" s="1"/>
  <c r="P696" i="13"/>
  <c r="O696" i="13" s="1"/>
  <c r="P170" i="13"/>
  <c r="O170" i="13" s="1"/>
  <c r="P224" i="13"/>
  <c r="O224" i="13" s="1"/>
  <c r="P242" i="13"/>
  <c r="O242" i="13" s="1"/>
  <c r="P658" i="13"/>
  <c r="O658" i="13" s="1"/>
  <c r="P156" i="13"/>
  <c r="O156" i="13" s="1"/>
  <c r="P25" i="13"/>
  <c r="O25" i="13" s="1"/>
  <c r="P647" i="13"/>
  <c r="O647" i="13" s="1"/>
  <c r="P314" i="13"/>
  <c r="O314" i="13" s="1"/>
  <c r="P638" i="13"/>
  <c r="O638" i="13" s="1"/>
  <c r="P73" i="13"/>
  <c r="O73" i="13" s="1"/>
  <c r="P19" i="13"/>
  <c r="O19" i="13" s="1"/>
  <c r="P14" i="13"/>
  <c r="O14" i="13" s="1"/>
  <c r="P626" i="13"/>
  <c r="O626" i="13" s="1"/>
  <c r="P618" i="13"/>
  <c r="O618" i="13" s="1"/>
  <c r="P612" i="13"/>
  <c r="O612" i="13" s="1"/>
  <c r="P608" i="13"/>
  <c r="O608" i="13" s="1"/>
  <c r="P602" i="13"/>
  <c r="O602" i="13" s="1"/>
  <c r="P598" i="13"/>
  <c r="O598" i="13" s="1"/>
  <c r="P592" i="13"/>
  <c r="O592" i="13" s="1"/>
  <c r="P119" i="13"/>
  <c r="O119" i="13" s="1"/>
  <c r="P584" i="13"/>
  <c r="O584" i="13" s="1"/>
  <c r="P353" i="13"/>
  <c r="O353" i="13" s="1"/>
  <c r="P574" i="13"/>
  <c r="O574" i="13" s="1"/>
  <c r="P571" i="13"/>
  <c r="O571" i="13" s="1"/>
  <c r="P284" i="13"/>
  <c r="O284" i="13" s="1"/>
  <c r="P564" i="13"/>
  <c r="O564" i="13" s="1"/>
  <c r="P95" i="13"/>
  <c r="O95" i="13" s="1"/>
  <c r="P372" i="13"/>
  <c r="O372" i="13" s="1"/>
  <c r="P553" i="13"/>
  <c r="O553" i="13" s="1"/>
  <c r="P546" i="13"/>
  <c r="O546" i="13" s="1"/>
  <c r="P542" i="13"/>
  <c r="O542" i="13" s="1"/>
  <c r="P538" i="13"/>
  <c r="O538" i="13" s="1"/>
  <c r="P532" i="13"/>
  <c r="O532" i="13" s="1"/>
  <c r="P524" i="13"/>
  <c r="O524" i="13" s="1"/>
  <c r="P383" i="13"/>
  <c r="O383" i="13" s="1"/>
  <c r="P511" i="13"/>
  <c r="O511" i="13" s="1"/>
  <c r="P351" i="13"/>
  <c r="O351" i="13" s="1"/>
  <c r="P332" i="13"/>
  <c r="O332" i="13" s="1"/>
  <c r="P500" i="13"/>
  <c r="O500" i="13" s="1"/>
  <c r="P493" i="13"/>
  <c r="O493" i="13" s="1"/>
  <c r="P489" i="13"/>
  <c r="O489" i="13" s="1"/>
  <c r="P481" i="13"/>
  <c r="O481" i="13" s="1"/>
  <c r="P473" i="13"/>
  <c r="O473" i="13" s="1"/>
  <c r="P467" i="13"/>
  <c r="O467" i="13" s="1"/>
  <c r="P460" i="13"/>
  <c r="O460" i="13" s="1"/>
  <c r="P457" i="13"/>
  <c r="O457" i="13" s="1"/>
  <c r="P451" i="13"/>
  <c r="O451" i="13" s="1"/>
  <c r="P446" i="13"/>
  <c r="O446" i="13" s="1"/>
  <c r="P439" i="13"/>
  <c r="O439" i="13" s="1"/>
  <c r="P433" i="13"/>
  <c r="O433" i="13" s="1"/>
  <c r="P265" i="13"/>
  <c r="O265" i="13" s="1"/>
  <c r="P430" i="13"/>
  <c r="O430" i="13" s="1"/>
  <c r="P422" i="13"/>
  <c r="O422" i="13" s="1"/>
  <c r="P345" i="13"/>
  <c r="O345" i="13" s="1"/>
  <c r="P292" i="13"/>
  <c r="O292" i="13" s="1"/>
  <c r="P412" i="13"/>
  <c r="O412" i="13" s="1"/>
  <c r="P400" i="13"/>
  <c r="O400" i="13" s="1"/>
  <c r="P253" i="13"/>
  <c r="O253" i="13" s="1"/>
  <c r="P361" i="13"/>
  <c r="O361" i="13" s="1"/>
  <c r="P1103" i="13"/>
  <c r="O1103" i="13" s="1"/>
  <c r="P108" i="13"/>
  <c r="O108" i="13" s="1"/>
  <c r="P166" i="13"/>
  <c r="O166" i="13" s="1"/>
  <c r="P993" i="13"/>
  <c r="O993" i="13" s="1"/>
  <c r="P939" i="13"/>
  <c r="O939" i="13" s="1"/>
  <c r="P909" i="13"/>
  <c r="O909" i="13" s="1"/>
  <c r="P45" i="13"/>
  <c r="O45" i="13" s="1"/>
  <c r="P40" i="13"/>
  <c r="O40" i="13" s="1"/>
  <c r="P804" i="13"/>
  <c r="O804" i="13" s="1"/>
  <c r="P778" i="13"/>
  <c r="O778" i="13" s="1"/>
  <c r="P726" i="13"/>
  <c r="O726" i="13" s="1"/>
  <c r="P684" i="13"/>
  <c r="O684" i="13" s="1"/>
  <c r="P317" i="13"/>
  <c r="O317" i="13" s="1"/>
  <c r="P600" i="13"/>
  <c r="O600" i="13" s="1"/>
  <c r="P572" i="13"/>
  <c r="O572" i="13" s="1"/>
  <c r="P549" i="13"/>
  <c r="O549" i="13" s="1"/>
  <c r="P371" i="13"/>
  <c r="O371" i="13" s="1"/>
  <c r="P210" i="13"/>
  <c r="O210" i="13" s="1"/>
  <c r="P380" i="13"/>
  <c r="O380" i="13" s="1"/>
  <c r="P96" i="13"/>
  <c r="O96" i="13" s="1"/>
  <c r="P1122" i="13"/>
  <c r="O1122" i="13" s="1"/>
  <c r="P1117" i="13"/>
  <c r="O1117" i="13" s="1"/>
  <c r="P1112" i="13"/>
  <c r="O1112" i="13" s="1"/>
  <c r="P71" i="13"/>
  <c r="O71" i="13" s="1"/>
  <c r="P261" i="13"/>
  <c r="O261" i="13" s="1"/>
  <c r="P223" i="13"/>
  <c r="O223" i="13" s="1"/>
  <c r="P193" i="13"/>
  <c r="O193" i="13" s="1"/>
  <c r="P1084" i="13"/>
  <c r="O1084" i="13" s="1"/>
  <c r="P1076" i="13"/>
  <c r="O1076" i="13" s="1"/>
  <c r="P1068" i="13"/>
  <c r="O1068" i="13" s="1"/>
  <c r="P358" i="13"/>
  <c r="O358" i="13" s="1"/>
  <c r="P1059" i="13"/>
  <c r="O1059" i="13" s="1"/>
  <c r="P1053" i="13"/>
  <c r="O1053" i="13" s="1"/>
  <c r="P1048" i="13"/>
  <c r="O1048" i="13" s="1"/>
  <c r="P8" i="13"/>
  <c r="O8" i="13" s="1"/>
  <c r="P130" i="13"/>
  <c r="O130" i="13" s="1"/>
  <c r="P1036" i="13"/>
  <c r="O1036" i="13" s="1"/>
  <c r="P1028" i="13"/>
  <c r="O1028" i="13" s="1"/>
  <c r="P1025" i="13"/>
  <c r="O1025" i="13" s="1"/>
  <c r="P1021" i="13"/>
  <c r="O1021" i="13" s="1"/>
  <c r="P1016" i="13"/>
  <c r="O1016" i="13" s="1"/>
  <c r="P1013" i="13"/>
  <c r="O1013" i="13" s="1"/>
  <c r="P60" i="13"/>
  <c r="O60" i="13" s="1"/>
  <c r="P1008" i="13"/>
  <c r="O1008" i="13" s="1"/>
  <c r="P1001" i="13"/>
  <c r="O1001" i="13" s="1"/>
  <c r="P255" i="13"/>
  <c r="O255" i="13" s="1"/>
  <c r="P989" i="13"/>
  <c r="O989" i="13" s="1"/>
  <c r="P981" i="13"/>
  <c r="O981" i="13" s="1"/>
  <c r="P974" i="13"/>
  <c r="O974" i="13" s="1"/>
  <c r="P967" i="13"/>
  <c r="O967" i="13" s="1"/>
  <c r="P298" i="13"/>
  <c r="O298" i="13" s="1"/>
  <c r="P955" i="13"/>
  <c r="O955" i="13" s="1"/>
  <c r="P247" i="13"/>
  <c r="O247" i="13" s="1"/>
  <c r="P11" i="13"/>
  <c r="O11" i="13" s="1"/>
  <c r="P935" i="13"/>
  <c r="O935" i="13" s="1"/>
  <c r="P927" i="13"/>
  <c r="O927" i="13" s="1"/>
  <c r="P921" i="13"/>
  <c r="O921" i="13" s="1"/>
  <c r="P52" i="13"/>
  <c r="O52" i="13" s="1"/>
  <c r="P912" i="13"/>
  <c r="O912" i="13" s="1"/>
  <c r="P906" i="13"/>
  <c r="O906" i="13" s="1"/>
  <c r="P901" i="13"/>
  <c r="O901" i="13" s="1"/>
  <c r="P51" i="13"/>
  <c r="O51" i="13" s="1"/>
  <c r="P891" i="13"/>
  <c r="O891" i="13" s="1"/>
  <c r="P888" i="13"/>
  <c r="O888" i="13" s="1"/>
  <c r="P882" i="13"/>
  <c r="O882" i="13" s="1"/>
  <c r="P876" i="13"/>
  <c r="O876" i="13" s="1"/>
  <c r="P869" i="13"/>
  <c r="O869" i="13" s="1"/>
  <c r="P861" i="13"/>
  <c r="O861" i="13" s="1"/>
  <c r="P395" i="13"/>
  <c r="O395" i="13" s="1"/>
  <c r="P44" i="13"/>
  <c r="O44" i="13" s="1"/>
  <c r="P216" i="13"/>
  <c r="O216" i="13" s="1"/>
  <c r="P81" i="13"/>
  <c r="O81" i="13" s="1"/>
  <c r="P838" i="13"/>
  <c r="O838" i="13" s="1"/>
  <c r="P832" i="13"/>
  <c r="O832" i="13" s="1"/>
  <c r="P241" i="13"/>
  <c r="O241" i="13" s="1"/>
  <c r="P38" i="13"/>
  <c r="O38" i="13" s="1"/>
  <c r="P815" i="13"/>
  <c r="O815" i="13" s="1"/>
  <c r="P807" i="13"/>
  <c r="O807" i="13" s="1"/>
  <c r="P802" i="13"/>
  <c r="O802" i="13" s="1"/>
  <c r="P795" i="13"/>
  <c r="O795" i="13" s="1"/>
  <c r="P787" i="13"/>
  <c r="O787" i="13" s="1"/>
  <c r="P780" i="13"/>
  <c r="O780" i="13" s="1"/>
  <c r="P160" i="13"/>
  <c r="O160" i="13" s="1"/>
  <c r="P768" i="13"/>
  <c r="O768" i="13" s="1"/>
  <c r="P760" i="13"/>
  <c r="O760" i="13" s="1"/>
  <c r="P753" i="13"/>
  <c r="O753" i="13" s="1"/>
  <c r="P750" i="13"/>
  <c r="O750" i="13" s="1"/>
  <c r="P742" i="13"/>
  <c r="O742" i="13" s="1"/>
  <c r="P735" i="13"/>
  <c r="O735" i="13" s="1"/>
  <c r="P350" i="13"/>
  <c r="O350" i="13" s="1"/>
  <c r="P724" i="13"/>
  <c r="O724" i="13" s="1"/>
  <c r="P720" i="13"/>
  <c r="O720" i="13" s="1"/>
  <c r="P713" i="13"/>
  <c r="O713" i="13" s="1"/>
  <c r="P709" i="13"/>
  <c r="O709" i="13" s="1"/>
  <c r="P702" i="13"/>
  <c r="O702" i="13" s="1"/>
  <c r="P32" i="13"/>
  <c r="O32" i="13" s="1"/>
  <c r="P692" i="13"/>
  <c r="O692" i="13" s="1"/>
  <c r="P158" i="13"/>
  <c r="O158" i="13" s="1"/>
  <c r="P185" i="13"/>
  <c r="O185" i="13" s="1"/>
  <c r="P31" i="13"/>
  <c r="O31" i="13" s="1"/>
  <c r="P151" i="13"/>
  <c r="O151" i="13" s="1"/>
  <c r="P123" i="13"/>
  <c r="O123" i="13" s="1"/>
  <c r="P30" i="13"/>
  <c r="O30" i="13" s="1"/>
  <c r="P183" i="13"/>
  <c r="O183" i="13" s="1"/>
  <c r="P657" i="13"/>
  <c r="O657" i="13" s="1"/>
  <c r="P84" i="13"/>
  <c r="O84" i="13" s="1"/>
  <c r="P305" i="13"/>
  <c r="O305" i="13" s="1"/>
  <c r="P646" i="13"/>
  <c r="O646" i="13" s="1"/>
  <c r="P641" i="13"/>
  <c r="O641" i="13" s="1"/>
  <c r="P23" i="13"/>
  <c r="O23" i="13" s="1"/>
  <c r="P217" i="13"/>
  <c r="O217" i="13" s="1"/>
  <c r="P18" i="13"/>
  <c r="O18" i="13" s="1"/>
  <c r="P631" i="13"/>
  <c r="O631" i="13" s="1"/>
  <c r="P625" i="13"/>
  <c r="O625" i="13" s="1"/>
  <c r="P257" i="13"/>
  <c r="O257" i="13" s="1"/>
  <c r="P94" i="13"/>
  <c r="O94" i="13" s="1"/>
  <c r="P4" i="13"/>
  <c r="O4" i="13" s="1"/>
  <c r="P142" i="13"/>
  <c r="O142" i="13" s="1"/>
  <c r="P597" i="13"/>
  <c r="O597" i="13" s="1"/>
  <c r="P591" i="13"/>
  <c r="O591" i="13" s="1"/>
  <c r="P172" i="13"/>
  <c r="O172" i="13" s="1"/>
  <c r="P583" i="13"/>
  <c r="O583" i="13" s="1"/>
  <c r="P578" i="13"/>
  <c r="O578" i="13" s="1"/>
  <c r="P573" i="13"/>
  <c r="O573" i="13" s="1"/>
  <c r="P205" i="13"/>
  <c r="O205" i="13" s="1"/>
  <c r="P236" i="13"/>
  <c r="O236" i="13" s="1"/>
  <c r="P563" i="13"/>
  <c r="O563" i="13" s="1"/>
  <c r="P558" i="13"/>
  <c r="O558" i="13" s="1"/>
  <c r="P182" i="13"/>
  <c r="O182" i="13" s="1"/>
  <c r="P552" i="13"/>
  <c r="O552" i="13" s="1"/>
  <c r="P545" i="13"/>
  <c r="O545" i="13" s="1"/>
  <c r="P231" i="13"/>
  <c r="O231" i="13" s="1"/>
  <c r="P537" i="13"/>
  <c r="O537" i="13" s="1"/>
  <c r="P531" i="13"/>
  <c r="O531" i="13" s="1"/>
  <c r="P523" i="13"/>
  <c r="O523" i="13" s="1"/>
  <c r="P518" i="13"/>
  <c r="O518" i="13" s="1"/>
  <c r="P112" i="13"/>
  <c r="O112" i="13" s="1"/>
  <c r="P368" i="13"/>
  <c r="O368" i="13" s="1"/>
  <c r="P503" i="13"/>
  <c r="O503" i="13" s="1"/>
  <c r="P499" i="13"/>
  <c r="O499" i="13" s="1"/>
  <c r="P404" i="13"/>
  <c r="O404" i="13" s="1"/>
  <c r="P488" i="13"/>
  <c r="O488" i="13" s="1"/>
  <c r="P472" i="13"/>
  <c r="O472" i="13" s="1"/>
  <c r="P466" i="13"/>
  <c r="O466" i="13" s="1"/>
  <c r="P101" i="13"/>
  <c r="O101" i="13" s="1"/>
  <c r="P456" i="13"/>
  <c r="O456" i="13" s="1"/>
  <c r="P450" i="13"/>
  <c r="O450" i="13" s="1"/>
  <c r="P376" i="13"/>
  <c r="O376" i="13" s="1"/>
  <c r="P438" i="13"/>
  <c r="O438" i="13" s="1"/>
  <c r="P106" i="13"/>
  <c r="O106" i="13" s="1"/>
  <c r="P239" i="13"/>
  <c r="O239" i="13" s="1"/>
  <c r="P421" i="13"/>
  <c r="O421" i="13" s="1"/>
  <c r="P397" i="13"/>
  <c r="O397" i="13" s="1"/>
  <c r="P219" i="13"/>
  <c r="O219" i="13" s="1"/>
  <c r="P411" i="13"/>
  <c r="O411" i="13" s="1"/>
  <c r="P354" i="13"/>
  <c r="O354" i="13" s="1"/>
  <c r="P393" i="13"/>
  <c r="O393" i="13" s="1"/>
  <c r="P390" i="13"/>
  <c r="O390" i="13" s="1"/>
  <c r="P1131" i="13"/>
  <c r="O1131" i="13" s="1"/>
  <c r="P1093" i="13"/>
  <c r="O1093" i="13" s="1"/>
  <c r="P1050" i="13"/>
  <c r="O1050" i="13" s="1"/>
  <c r="P1023" i="13"/>
  <c r="O1023" i="13" s="1"/>
  <c r="P243" i="13"/>
  <c r="O243" i="13" s="1"/>
  <c r="P308" i="13"/>
  <c r="O308" i="13" s="1"/>
  <c r="P318" i="13"/>
  <c r="O318" i="13" s="1"/>
  <c r="P330" i="13"/>
  <c r="O330" i="13" s="1"/>
  <c r="P952" i="13"/>
  <c r="O952" i="13" s="1"/>
  <c r="P50" i="13"/>
  <c r="O50" i="13" s="1"/>
  <c r="P42" i="13"/>
  <c r="O42" i="13" s="1"/>
  <c r="P732" i="13"/>
  <c r="O732" i="13" s="1"/>
  <c r="P80" i="13"/>
  <c r="O80" i="13" s="1"/>
  <c r="P29" i="13"/>
  <c r="O29" i="13" s="1"/>
  <c r="P633" i="13"/>
  <c r="O633" i="13" s="1"/>
  <c r="P594" i="13"/>
  <c r="O594" i="13" s="1"/>
  <c r="P566" i="13"/>
  <c r="O566" i="13" s="1"/>
  <c r="P535" i="13"/>
  <c r="O535" i="13" s="1"/>
  <c r="P1127" i="13"/>
  <c r="O1127" i="13" s="1"/>
  <c r="P196" i="13"/>
  <c r="O196" i="13" s="1"/>
  <c r="P1105" i="13"/>
  <c r="O1105" i="13" s="1"/>
  <c r="P1095" i="13"/>
  <c r="O1095" i="13" s="1"/>
  <c r="P1083" i="13"/>
  <c r="O1083" i="13" s="1"/>
  <c r="P68" i="13"/>
  <c r="O68" i="13" s="1"/>
  <c r="P1058" i="13"/>
  <c r="O1058" i="13" s="1"/>
  <c r="P1047" i="13"/>
  <c r="O1047" i="13" s="1"/>
  <c r="P129" i="13"/>
  <c r="O129" i="13" s="1"/>
  <c r="P144" i="13"/>
  <c r="O144" i="13" s="1"/>
  <c r="P1020" i="13"/>
  <c r="O1020" i="13" s="1"/>
  <c r="P306" i="13"/>
  <c r="O306" i="13" s="1"/>
  <c r="P1007" i="13"/>
  <c r="O1007" i="13" s="1"/>
  <c r="P1000" i="13"/>
  <c r="O1000" i="13" s="1"/>
  <c r="P995" i="13"/>
  <c r="O995" i="13" s="1"/>
  <c r="P988" i="13"/>
  <c r="O988" i="13" s="1"/>
  <c r="P980" i="13"/>
  <c r="O980" i="13" s="1"/>
  <c r="P232" i="13"/>
  <c r="O232" i="13" s="1"/>
  <c r="P966" i="13"/>
  <c r="O966" i="13" s="1"/>
  <c r="P959" i="13"/>
  <c r="O959" i="13" s="1"/>
  <c r="P954" i="13"/>
  <c r="O954" i="13" s="1"/>
  <c r="P947" i="13"/>
  <c r="O947" i="13" s="1"/>
  <c r="P941" i="13"/>
  <c r="O941" i="13" s="1"/>
  <c r="P934" i="13"/>
  <c r="O934" i="13" s="1"/>
  <c r="P57" i="13"/>
  <c r="O57" i="13" s="1"/>
  <c r="P920" i="13"/>
  <c r="O920" i="13" s="1"/>
  <c r="P917" i="13"/>
  <c r="O917" i="13" s="1"/>
  <c r="P911" i="13"/>
  <c r="O911" i="13" s="1"/>
  <c r="P905" i="13"/>
  <c r="O905" i="13" s="1"/>
  <c r="P900" i="13"/>
  <c r="O900" i="13" s="1"/>
  <c r="P137" i="13"/>
  <c r="O137" i="13" s="1"/>
  <c r="P890" i="13"/>
  <c r="O890" i="13" s="1"/>
  <c r="P887" i="13"/>
  <c r="O887" i="13" s="1"/>
  <c r="P881" i="13"/>
  <c r="O881" i="13" s="1"/>
  <c r="P875" i="13"/>
  <c r="O875" i="13" s="1"/>
  <c r="P868" i="13"/>
  <c r="O868" i="13" s="1"/>
  <c r="P860" i="13"/>
  <c r="O860" i="13" s="1"/>
  <c r="P854" i="13"/>
  <c r="O854" i="13" s="1"/>
  <c r="P43" i="13"/>
  <c r="O43" i="13" s="1"/>
  <c r="P843" i="13"/>
  <c r="O843" i="13" s="1"/>
  <c r="P5" i="13"/>
  <c r="O5" i="13" s="1"/>
  <c r="P837" i="13"/>
  <c r="O837" i="13" s="1"/>
  <c r="P831" i="13"/>
  <c r="O831" i="13" s="1"/>
  <c r="P825" i="13"/>
  <c r="O825" i="13" s="1"/>
  <c r="P820" i="13"/>
  <c r="O820" i="13" s="1"/>
  <c r="P814" i="13"/>
  <c r="O814" i="13" s="1"/>
  <c r="P806" i="13"/>
  <c r="O806" i="13" s="1"/>
  <c r="P295" i="13"/>
  <c r="O295" i="13" s="1"/>
  <c r="P794" i="13"/>
  <c r="O794" i="13" s="1"/>
  <c r="P786" i="13"/>
  <c r="O786" i="13" s="1"/>
  <c r="P131" i="13"/>
  <c r="O131" i="13" s="1"/>
  <c r="P774" i="13"/>
  <c r="O774" i="13" s="1"/>
  <c r="P767" i="13"/>
  <c r="O767" i="13" s="1"/>
  <c r="P759" i="13"/>
  <c r="O759" i="13" s="1"/>
  <c r="P283" i="13"/>
  <c r="O283" i="13" s="1"/>
  <c r="P749" i="13"/>
  <c r="O749" i="13" s="1"/>
  <c r="P741" i="13"/>
  <c r="O741" i="13" s="1"/>
  <c r="P734" i="13"/>
  <c r="O734" i="13" s="1"/>
  <c r="P386" i="13"/>
  <c r="O386" i="13" s="1"/>
  <c r="P723" i="13"/>
  <c r="O723" i="13" s="1"/>
  <c r="P719" i="13"/>
  <c r="O719" i="13" s="1"/>
  <c r="P240" i="13"/>
  <c r="O240" i="13" s="1"/>
  <c r="P192" i="13"/>
  <c r="O192" i="13" s="1"/>
  <c r="P701" i="13"/>
  <c r="O701" i="13" s="1"/>
  <c r="P188" i="13"/>
  <c r="O188" i="13" s="1"/>
  <c r="P691" i="13"/>
  <c r="O691" i="13" s="1"/>
  <c r="P685" i="13"/>
  <c r="O685" i="13" s="1"/>
  <c r="P209" i="13"/>
  <c r="O209" i="13" s="1"/>
  <c r="P233" i="13"/>
  <c r="O233" i="13" s="1"/>
  <c r="P201" i="13"/>
  <c r="O201" i="13" s="1"/>
  <c r="P672" i="13"/>
  <c r="O672" i="13" s="1"/>
  <c r="P667" i="13"/>
  <c r="O667" i="13" s="1"/>
  <c r="P662" i="13"/>
  <c r="O662" i="13" s="1"/>
  <c r="P656" i="13"/>
  <c r="O656" i="13" s="1"/>
  <c r="P652" i="13"/>
  <c r="O652" i="13" s="1"/>
  <c r="P262" i="13"/>
  <c r="O262" i="13" s="1"/>
  <c r="P645" i="13"/>
  <c r="O645" i="13" s="1"/>
  <c r="P369" i="13"/>
  <c r="O369" i="13" s="1"/>
  <c r="P22" i="13"/>
  <c r="O22" i="13" s="1"/>
  <c r="P293" i="13"/>
  <c r="O293" i="13" s="1"/>
  <c r="P17" i="13"/>
  <c r="O17" i="13" s="1"/>
  <c r="P630" i="13"/>
  <c r="O630" i="13" s="1"/>
  <c r="P624" i="13"/>
  <c r="O624" i="13" s="1"/>
  <c r="P617" i="13"/>
  <c r="O617" i="13" s="1"/>
  <c r="P220" i="13"/>
  <c r="O220" i="13" s="1"/>
  <c r="P168" i="13"/>
  <c r="O168" i="13" s="1"/>
  <c r="P128" i="13"/>
  <c r="O128" i="13" s="1"/>
  <c r="P596" i="13"/>
  <c r="O596" i="13" s="1"/>
  <c r="P590" i="13"/>
  <c r="O590" i="13" s="1"/>
  <c r="P141" i="13"/>
  <c r="O141" i="13" s="1"/>
  <c r="P582" i="13"/>
  <c r="O582" i="13" s="1"/>
  <c r="P577" i="13"/>
  <c r="O577" i="13" s="1"/>
  <c r="P97" i="13"/>
  <c r="O97" i="13" s="1"/>
  <c r="P326" i="13"/>
  <c r="O326" i="13" s="1"/>
  <c r="P568" i="13"/>
  <c r="O568" i="13" s="1"/>
  <c r="P562" i="13"/>
  <c r="O562" i="13" s="1"/>
  <c r="P132" i="13"/>
  <c r="O132" i="13" s="1"/>
  <c r="P556" i="13"/>
  <c r="O556" i="13" s="1"/>
  <c r="P551" i="13"/>
  <c r="O551" i="13" s="1"/>
  <c r="P544" i="13"/>
  <c r="O544" i="13" s="1"/>
  <c r="P541" i="13"/>
  <c r="O541" i="13" s="1"/>
  <c r="P174" i="13"/>
  <c r="O174" i="13" s="1"/>
  <c r="P530" i="13"/>
  <c r="O530" i="13" s="1"/>
  <c r="P522" i="13"/>
  <c r="O522" i="13" s="1"/>
  <c r="P517" i="13"/>
  <c r="O517" i="13" s="1"/>
  <c r="P162" i="13"/>
  <c r="O162" i="13" s="1"/>
  <c r="P508" i="13"/>
  <c r="O508" i="13" s="1"/>
  <c r="P333" i="13"/>
  <c r="O333" i="13" s="1"/>
  <c r="P498" i="13"/>
  <c r="O498" i="13" s="1"/>
  <c r="P391" i="13"/>
  <c r="O391" i="13" s="1"/>
  <c r="P487" i="13"/>
  <c r="O487" i="13" s="1"/>
  <c r="P479" i="13"/>
  <c r="O479" i="13" s="1"/>
  <c r="P471" i="13"/>
  <c r="O471" i="13" s="1"/>
  <c r="P465" i="13"/>
  <c r="O465" i="13" s="1"/>
  <c r="P237" i="13"/>
  <c r="O237" i="13" s="1"/>
  <c r="P328" i="13"/>
  <c r="O328" i="13" s="1"/>
  <c r="P449" i="13"/>
  <c r="O449" i="13" s="1"/>
  <c r="P445" i="13"/>
  <c r="O445" i="13" s="1"/>
  <c r="P437" i="13"/>
  <c r="O437" i="13" s="1"/>
  <c r="P432" i="13"/>
  <c r="O432" i="13" s="1"/>
  <c r="P285" i="13"/>
  <c r="O285" i="13" s="1"/>
  <c r="P428" i="13"/>
  <c r="O428" i="13" s="1"/>
  <c r="P420" i="13"/>
  <c r="O420" i="13" s="1"/>
  <c r="P307" i="13"/>
  <c r="O307" i="13" s="1"/>
  <c r="P374" i="13"/>
  <c r="O374" i="13" s="1"/>
  <c r="P410" i="13"/>
  <c r="O410" i="13" s="1"/>
  <c r="P355" i="13"/>
  <c r="O355" i="13" s="1"/>
  <c r="P336" i="13"/>
  <c r="O336" i="13" s="1"/>
  <c r="P1115" i="13"/>
  <c r="O1115" i="13" s="1"/>
  <c r="P1073" i="13"/>
  <c r="O1073" i="13" s="1"/>
  <c r="P282" i="13"/>
  <c r="O282" i="13" s="1"/>
  <c r="P382" i="13"/>
  <c r="O382" i="13" s="1"/>
  <c r="P915" i="13"/>
  <c r="O915" i="13" s="1"/>
  <c r="P894" i="13"/>
  <c r="O894" i="13" s="1"/>
  <c r="P852" i="13"/>
  <c r="O852" i="13" s="1"/>
  <c r="P348" i="13"/>
  <c r="O348" i="13" s="1"/>
  <c r="P792" i="13"/>
  <c r="O792" i="13" s="1"/>
  <c r="P765" i="13"/>
  <c r="O765" i="13" s="1"/>
  <c r="P747" i="13"/>
  <c r="O747" i="13" s="1"/>
  <c r="P689" i="13"/>
  <c r="O689" i="13" s="1"/>
  <c r="P133" i="13"/>
  <c r="O133" i="13" s="1"/>
  <c r="P622" i="13"/>
  <c r="O622" i="13" s="1"/>
  <c r="P275" i="13"/>
  <c r="O275" i="13" s="1"/>
  <c r="P502" i="13"/>
  <c r="O502" i="13" s="1"/>
  <c r="P1121" i="13"/>
  <c r="O1121" i="13" s="1"/>
  <c r="P72" i="13"/>
  <c r="O72" i="13" s="1"/>
  <c r="P1099" i="13"/>
  <c r="O1099" i="13" s="1"/>
  <c r="P1088" i="13"/>
  <c r="O1088" i="13" s="1"/>
  <c r="P1075" i="13"/>
  <c r="O1075" i="13" s="1"/>
  <c r="P1062" i="13"/>
  <c r="O1062" i="13" s="1"/>
  <c r="P1052" i="13"/>
  <c r="O1052" i="13" s="1"/>
  <c r="P1041" i="13"/>
  <c r="O1041" i="13" s="1"/>
  <c r="P1035" i="13"/>
  <c r="O1035" i="13" s="1"/>
  <c r="P1024" i="13"/>
  <c r="O1024" i="13" s="1"/>
  <c r="P279" i="13"/>
  <c r="O279" i="13" s="1"/>
  <c r="P259" i="13"/>
  <c r="O259" i="13" s="1"/>
  <c r="P302" i="13"/>
  <c r="O302" i="13" s="1"/>
  <c r="P1120" i="13"/>
  <c r="O1120" i="13" s="1"/>
  <c r="P1116" i="13"/>
  <c r="O1116" i="13" s="1"/>
  <c r="P1111" i="13"/>
  <c r="O1111" i="13" s="1"/>
  <c r="P1104" i="13"/>
  <c r="O1104" i="13" s="1"/>
  <c r="P297" i="13"/>
  <c r="O297" i="13" s="1"/>
  <c r="P1094" i="13"/>
  <c r="O1094" i="13" s="1"/>
  <c r="P229" i="13"/>
  <c r="O229" i="13" s="1"/>
  <c r="P1082" i="13"/>
  <c r="O1082" i="13" s="1"/>
  <c r="P1074" i="13"/>
  <c r="O1074" i="13" s="1"/>
  <c r="P1067" i="13"/>
  <c r="O1067" i="13" s="1"/>
  <c r="P105" i="13"/>
  <c r="O105" i="13" s="1"/>
  <c r="P176" i="13"/>
  <c r="O176" i="13" s="1"/>
  <c r="P1051" i="13"/>
  <c r="O1051" i="13" s="1"/>
  <c r="P126" i="13"/>
  <c r="O126" i="13" s="1"/>
  <c r="P1040" i="13"/>
  <c r="O1040" i="13" s="1"/>
  <c r="P267" i="13"/>
  <c r="O267" i="13" s="1"/>
  <c r="P1034" i="13"/>
  <c r="O1034" i="13" s="1"/>
  <c r="P152" i="13"/>
  <c r="O152" i="13" s="1"/>
  <c r="P381" i="13"/>
  <c r="O381" i="13" s="1"/>
  <c r="P301" i="13"/>
  <c r="O301" i="13" s="1"/>
  <c r="P64" i="13"/>
  <c r="O64" i="13" s="1"/>
  <c r="P62" i="13"/>
  <c r="O62" i="13" s="1"/>
  <c r="P1006" i="13"/>
  <c r="O1006" i="13" s="1"/>
  <c r="P994" i="13"/>
  <c r="O994" i="13" s="1"/>
  <c r="P987" i="13"/>
  <c r="O987" i="13" s="1"/>
  <c r="P979" i="13"/>
  <c r="O979" i="13" s="1"/>
  <c r="P973" i="13"/>
  <c r="O973" i="13" s="1"/>
  <c r="P965" i="13"/>
  <c r="O965" i="13" s="1"/>
  <c r="P379" i="13"/>
  <c r="O379" i="13" s="1"/>
  <c r="P953" i="13"/>
  <c r="O953" i="13" s="1"/>
  <c r="P946" i="13"/>
  <c r="O946" i="13" s="1"/>
  <c r="P940" i="13"/>
  <c r="O940" i="13" s="1"/>
  <c r="P933" i="13"/>
  <c r="O933" i="13" s="1"/>
  <c r="P926" i="13"/>
  <c r="O926" i="13" s="1"/>
  <c r="P919" i="13"/>
  <c r="O919" i="13" s="1"/>
  <c r="P916" i="13"/>
  <c r="O916" i="13" s="1"/>
  <c r="P910" i="13"/>
  <c r="O910" i="13" s="1"/>
  <c r="P904" i="13"/>
  <c r="O904" i="13" s="1"/>
  <c r="P899" i="13"/>
  <c r="O899" i="13" s="1"/>
  <c r="P895" i="13"/>
  <c r="O895" i="13" s="1"/>
  <c r="P889" i="13"/>
  <c r="O889" i="13" s="1"/>
  <c r="P886" i="13"/>
  <c r="O886" i="13" s="1"/>
  <c r="P195" i="13"/>
  <c r="O195" i="13" s="1"/>
  <c r="P874" i="13"/>
  <c r="O874" i="13" s="1"/>
  <c r="P867" i="13"/>
  <c r="O867" i="13" s="1"/>
  <c r="P859" i="13"/>
  <c r="O859" i="13" s="1"/>
  <c r="P853" i="13"/>
  <c r="O853" i="13" s="1"/>
  <c r="P848" i="13"/>
  <c r="O848" i="13" s="1"/>
  <c r="P402" i="13"/>
  <c r="O402" i="13" s="1"/>
  <c r="P109" i="13"/>
  <c r="O109" i="13" s="1"/>
  <c r="P41" i="13"/>
  <c r="O41" i="13" s="1"/>
  <c r="P830" i="13"/>
  <c r="O830" i="13" s="1"/>
  <c r="P824" i="13"/>
  <c r="O824" i="13" s="1"/>
  <c r="P813" i="13"/>
  <c r="O813" i="13" s="1"/>
  <c r="P805" i="13"/>
  <c r="O805" i="13" s="1"/>
  <c r="P801" i="13"/>
  <c r="O801" i="13" s="1"/>
  <c r="P793" i="13"/>
  <c r="O793" i="13" s="1"/>
  <c r="P785" i="13"/>
  <c r="O785" i="13" s="1"/>
  <c r="P779" i="13"/>
  <c r="O779" i="13" s="1"/>
  <c r="P773" i="13"/>
  <c r="O773" i="13" s="1"/>
  <c r="P766" i="13"/>
  <c r="O766" i="13" s="1"/>
  <c r="P758" i="13"/>
  <c r="O758" i="13" s="1"/>
  <c r="P99" i="13"/>
  <c r="O99" i="13" s="1"/>
  <c r="P748" i="13"/>
  <c r="O748" i="13" s="1"/>
  <c r="P740" i="13"/>
  <c r="O740" i="13" s="1"/>
  <c r="P733" i="13"/>
  <c r="O733" i="13" s="1"/>
  <c r="P727" i="13"/>
  <c r="O727" i="13" s="1"/>
  <c r="P718" i="13"/>
  <c r="O718" i="13" s="1"/>
  <c r="P194" i="13"/>
  <c r="O194" i="13" s="1"/>
  <c r="P708" i="13"/>
  <c r="O708" i="13" s="1"/>
  <c r="P218" i="13"/>
  <c r="O218" i="13" s="1"/>
  <c r="P690" i="13"/>
  <c r="O690" i="13" s="1"/>
  <c r="P208" i="13"/>
  <c r="O208" i="13" s="1"/>
  <c r="P349" i="13"/>
  <c r="O349" i="13" s="1"/>
  <c r="P678" i="13"/>
  <c r="O678" i="13" s="1"/>
  <c r="P155" i="13"/>
  <c r="O155" i="13" s="1"/>
  <c r="P671" i="13"/>
  <c r="O671" i="13" s="1"/>
  <c r="P666" i="13"/>
  <c r="O666" i="13" s="1"/>
  <c r="P300" i="13"/>
  <c r="O300" i="13" s="1"/>
  <c r="P655" i="13"/>
  <c r="O655" i="13" s="1"/>
  <c r="P7" i="13"/>
  <c r="O7" i="13" s="1"/>
  <c r="P173" i="13"/>
  <c r="O173" i="13" s="1"/>
  <c r="P644" i="13"/>
  <c r="O644" i="13" s="1"/>
  <c r="P640" i="13"/>
  <c r="O640" i="13" s="1"/>
  <c r="P637" i="13"/>
  <c r="O637" i="13" s="1"/>
  <c r="P311" i="13"/>
  <c r="O311" i="13" s="1"/>
  <c r="P634" i="13"/>
  <c r="O634" i="13" s="1"/>
  <c r="P629" i="13"/>
  <c r="O629" i="13" s="1"/>
  <c r="P623" i="13"/>
  <c r="O623" i="13" s="1"/>
  <c r="P616" i="13"/>
  <c r="O616" i="13" s="1"/>
  <c r="P611" i="13"/>
  <c r="O611" i="13" s="1"/>
  <c r="P607" i="13"/>
  <c r="O607" i="13" s="1"/>
  <c r="P601" i="13"/>
  <c r="O601" i="13" s="1"/>
  <c r="P595" i="13"/>
  <c r="O595" i="13" s="1"/>
  <c r="P589" i="13"/>
  <c r="O589" i="13" s="1"/>
  <c r="P587" i="13"/>
  <c r="O587" i="13" s="1"/>
  <c r="P581" i="13"/>
  <c r="O581" i="13" s="1"/>
  <c r="P576" i="13"/>
  <c r="O576" i="13" s="1"/>
  <c r="P203" i="13"/>
  <c r="O203" i="13" s="1"/>
  <c r="P291" i="13"/>
  <c r="O291" i="13" s="1"/>
  <c r="P567" i="13"/>
  <c r="O567" i="13" s="1"/>
  <c r="P561" i="13"/>
  <c r="O561" i="13" s="1"/>
  <c r="P153" i="13"/>
  <c r="O153" i="13" s="1"/>
  <c r="P165" i="13"/>
  <c r="O165" i="13" s="1"/>
  <c r="P550" i="13"/>
  <c r="O550" i="13" s="1"/>
  <c r="P296" i="13"/>
  <c r="O296" i="13" s="1"/>
  <c r="P540" i="13"/>
  <c r="O540" i="13" s="1"/>
  <c r="P536" i="13"/>
  <c r="O536" i="13" s="1"/>
  <c r="P529" i="13"/>
  <c r="O529" i="13" s="1"/>
  <c r="P385" i="13"/>
  <c r="O385" i="13" s="1"/>
  <c r="P516" i="13"/>
  <c r="O516" i="13" s="1"/>
  <c r="P510" i="13"/>
  <c r="O510" i="13" s="1"/>
  <c r="P271" i="13"/>
  <c r="O271" i="13" s="1"/>
  <c r="P364" i="13"/>
  <c r="O364" i="13" s="1"/>
  <c r="P344" i="13"/>
  <c r="O344" i="13" s="1"/>
  <c r="P492" i="13"/>
  <c r="O492" i="13" s="1"/>
  <c r="P486" i="13"/>
  <c r="O486" i="13" s="1"/>
  <c r="P478" i="13"/>
  <c r="O478" i="13" s="1"/>
  <c r="P9" i="13"/>
  <c r="O9" i="13" s="1"/>
  <c r="P464" i="13"/>
  <c r="O464" i="13" s="1"/>
  <c r="P378" i="13"/>
  <c r="O378" i="13" s="1"/>
  <c r="P455" i="13"/>
  <c r="O455" i="13" s="1"/>
  <c r="P448" i="13"/>
  <c r="O448" i="13" s="1"/>
  <c r="P436" i="13"/>
  <c r="O436" i="13" s="1"/>
  <c r="P91" i="13"/>
  <c r="O91" i="13" s="1"/>
  <c r="P288" i="13"/>
  <c r="O288" i="13" s="1"/>
  <c r="P427" i="13"/>
  <c r="O427" i="13" s="1"/>
  <c r="P419" i="13"/>
  <c r="O419" i="13" s="1"/>
  <c r="P401" i="13"/>
  <c r="O401" i="13" s="1"/>
  <c r="P417" i="13"/>
  <c r="O417" i="13" s="1"/>
  <c r="P409" i="13"/>
  <c r="O409" i="13" s="1"/>
  <c r="P389" i="13"/>
  <c r="O389" i="13" s="1"/>
  <c r="P406" i="13"/>
  <c r="O406" i="13" s="1"/>
  <c r="P321" i="13"/>
  <c r="O321" i="13" s="1"/>
  <c r="O367" i="13"/>
  <c r="O269" i="13"/>
  <c r="O250" i="13"/>
  <c r="O884" i="13"/>
  <c r="O384" i="13"/>
  <c r="O687" i="13"/>
  <c r="O235" i="13"/>
  <c r="O429" i="13"/>
  <c r="O414" i="13"/>
  <c r="O407" i="13"/>
  <c r="O89" i="13"/>
  <c r="O999" i="13"/>
  <c r="O46" i="13"/>
  <c r="O294" i="13"/>
  <c r="O180" i="13"/>
  <c r="O178" i="13"/>
  <c r="O682" i="13"/>
  <c r="O670" i="13"/>
  <c r="O673" i="13"/>
  <c r="O663" i="13"/>
  <c r="O675" i="13"/>
  <c r="O665" i="13"/>
  <c r="O198" i="13"/>
  <c r="O256" i="13"/>
  <c r="O619" i="13"/>
  <c r="O258" i="13"/>
  <c r="O167" i="13"/>
  <c r="O474" i="13"/>
  <c r="O480" i="13"/>
  <c r="O444" i="13"/>
  <c r="O413" i="13"/>
  <c r="C321" i="13" l="1"/>
  <c r="C336" i="13"/>
  <c r="C390" i="13"/>
  <c r="C361" i="13"/>
  <c r="C403" i="13"/>
  <c r="C313" i="13"/>
  <c r="C392" i="13"/>
  <c r="C357" i="13"/>
  <c r="C406" i="13"/>
  <c r="AQ406" i="13" s="1"/>
  <c r="C355" i="13"/>
  <c r="C393" i="13"/>
  <c r="C253" i="13"/>
  <c r="C338" i="13"/>
  <c r="C396" i="13"/>
  <c r="C310" i="13"/>
  <c r="C319" i="13"/>
  <c r="C389" i="13"/>
  <c r="C407" i="13"/>
  <c r="AQ407" i="13" s="1"/>
  <c r="C354" i="13"/>
  <c r="C400" i="13"/>
  <c r="C388" i="13"/>
  <c r="C272" i="13"/>
  <c r="C366" i="13"/>
  <c r="C408" i="13"/>
  <c r="AQ408" i="13" s="1"/>
  <c r="C409" i="13"/>
  <c r="AQ409" i="13" s="1"/>
  <c r="C410" i="13"/>
  <c r="AQ410" i="13" s="1"/>
  <c r="C411" i="13"/>
  <c r="AQ411" i="13" s="1"/>
  <c r="C412" i="13"/>
  <c r="AQ412" i="13" s="1"/>
  <c r="C413" i="13"/>
  <c r="AQ413" i="13" s="1"/>
  <c r="C414" i="13"/>
  <c r="AQ414" i="13" s="1"/>
  <c r="C415" i="13"/>
  <c r="AQ415" i="13" s="1"/>
  <c r="C416" i="13"/>
  <c r="AQ416" i="13" s="1"/>
  <c r="C417" i="13"/>
  <c r="AQ417" i="13" s="1"/>
  <c r="C374" i="13"/>
  <c r="C219" i="13"/>
  <c r="C292" i="13"/>
  <c r="C363" i="13"/>
  <c r="C398" i="13"/>
  <c r="C316" i="13"/>
  <c r="C380" i="13"/>
  <c r="C401" i="13"/>
  <c r="C307" i="13"/>
  <c r="C397" i="13"/>
  <c r="C345" i="13"/>
  <c r="C339" i="13"/>
  <c r="C249" i="13"/>
  <c r="C335" i="13"/>
  <c r="C418" i="13"/>
  <c r="AQ418" i="13" s="1"/>
  <c r="C419" i="13"/>
  <c r="AQ419" i="13" s="1"/>
  <c r="C420" i="13"/>
  <c r="AQ420" i="13" s="1"/>
  <c r="C421" i="13"/>
  <c r="AQ421" i="13" s="1"/>
  <c r="C422" i="13"/>
  <c r="AQ422" i="13" s="1"/>
  <c r="C423" i="13"/>
  <c r="AQ423" i="13" s="1"/>
  <c r="C424" i="13"/>
  <c r="AQ424" i="13" s="1"/>
  <c r="C425" i="13"/>
  <c r="AQ425" i="13" s="1"/>
  <c r="C426" i="13"/>
  <c r="AQ426" i="13" s="1"/>
  <c r="C427" i="13"/>
  <c r="AQ427" i="13" s="1"/>
  <c r="C428" i="13"/>
  <c r="AQ428" i="13" s="1"/>
  <c r="C429" i="13"/>
  <c r="AQ429" i="13" s="1"/>
  <c r="C430" i="13"/>
  <c r="AQ430" i="13" s="1"/>
  <c r="C431" i="13"/>
  <c r="AQ431" i="13" s="1"/>
  <c r="C324" i="13"/>
  <c r="C202" i="13"/>
  <c r="C342" i="13"/>
  <c r="C288" i="13"/>
  <c r="C285" i="13"/>
  <c r="C239" i="13"/>
  <c r="C265" i="13"/>
  <c r="C375" i="13"/>
  <c r="C356" i="13"/>
  <c r="C260" i="13"/>
  <c r="C280" i="13"/>
  <c r="C91" i="13"/>
  <c r="C432" i="13"/>
  <c r="AQ432" i="13" s="1"/>
  <c r="C106" i="13"/>
  <c r="C433" i="13"/>
  <c r="AQ433" i="13" s="1"/>
  <c r="C76" i="13"/>
  <c r="C83" i="13"/>
  <c r="C434" i="13"/>
  <c r="AQ434" i="13" s="1"/>
  <c r="C435" i="13"/>
  <c r="AQ435" i="13" s="1"/>
  <c r="C436" i="13"/>
  <c r="AQ436" i="13" s="1"/>
  <c r="C437" i="13"/>
  <c r="AQ437" i="13" s="1"/>
  <c r="C438" i="13"/>
  <c r="AQ438" i="13" s="1"/>
  <c r="C439" i="13"/>
  <c r="AQ439" i="13" s="1"/>
  <c r="C440" i="13"/>
  <c r="AQ440" i="13" s="1"/>
  <c r="C441" i="13"/>
  <c r="AQ441" i="13" s="1"/>
  <c r="C442" i="13"/>
  <c r="AQ442" i="13" s="1"/>
  <c r="C443" i="13"/>
  <c r="AQ443" i="13" s="1"/>
  <c r="C444" i="13"/>
  <c r="AQ444" i="13" s="1"/>
  <c r="C445" i="13"/>
  <c r="AQ445" i="13" s="1"/>
  <c r="C376" i="13"/>
  <c r="C446" i="13"/>
  <c r="AQ446" i="13" s="1"/>
  <c r="C320" i="13"/>
  <c r="C134" i="13"/>
  <c r="C337" i="13"/>
  <c r="C447" i="13"/>
  <c r="AQ447" i="13" s="1"/>
  <c r="C448" i="13"/>
  <c r="AQ448" i="13" s="1"/>
  <c r="C449" i="13"/>
  <c r="AQ449" i="13" s="1"/>
  <c r="C450" i="13"/>
  <c r="AQ450" i="13" s="1"/>
  <c r="C451" i="13"/>
  <c r="AQ451" i="13" s="1"/>
  <c r="C252" i="13"/>
  <c r="C452" i="13"/>
  <c r="AQ452" i="13" s="1"/>
  <c r="C453" i="13"/>
  <c r="AQ453" i="13" s="1"/>
  <c r="C454" i="13"/>
  <c r="AQ454" i="13" s="1"/>
  <c r="C455" i="13"/>
  <c r="AQ455" i="13" s="1"/>
  <c r="C328" i="13"/>
  <c r="C456" i="13"/>
  <c r="AQ456" i="13" s="1"/>
  <c r="C457" i="13"/>
  <c r="AQ457" i="13" s="1"/>
  <c r="C370" i="13"/>
  <c r="C458" i="13"/>
  <c r="AQ458" i="13" s="1"/>
  <c r="C459" i="13"/>
  <c r="AQ459" i="13" s="1"/>
  <c r="C210" i="13"/>
  <c r="C378" i="13"/>
  <c r="C237" i="13"/>
  <c r="C101" i="13"/>
  <c r="C460" i="13"/>
  <c r="AQ460" i="13" s="1"/>
  <c r="C461" i="13"/>
  <c r="AQ461" i="13" s="1"/>
  <c r="C111" i="13"/>
  <c r="C462" i="13"/>
  <c r="AQ462" i="13" s="1"/>
  <c r="C463" i="13"/>
  <c r="AQ463" i="13" s="1"/>
  <c r="C464" i="13"/>
  <c r="AQ464" i="13" s="1"/>
  <c r="C465" i="13"/>
  <c r="AQ465" i="13" s="1"/>
  <c r="C466" i="13"/>
  <c r="AQ466" i="13" s="1"/>
  <c r="C467" i="13"/>
  <c r="AQ467" i="13" s="1"/>
  <c r="C468" i="13"/>
  <c r="AQ468" i="13" s="1"/>
  <c r="C469" i="13"/>
  <c r="AQ469" i="13" s="1"/>
  <c r="C2" i="13"/>
  <c r="C470" i="13"/>
  <c r="AQ470" i="13" s="1"/>
  <c r="C9" i="13"/>
  <c r="C471" i="13"/>
  <c r="AQ471" i="13" s="1"/>
  <c r="C472" i="13"/>
  <c r="AQ472" i="13" s="1"/>
  <c r="C473" i="13"/>
  <c r="AQ473" i="13" s="1"/>
  <c r="C474" i="13"/>
  <c r="AQ474" i="13" s="1"/>
  <c r="C475" i="13"/>
  <c r="AQ475" i="13" s="1"/>
  <c r="C476" i="13"/>
  <c r="AQ476" i="13" s="1"/>
  <c r="C477" i="13"/>
  <c r="AQ477" i="13" s="1"/>
  <c r="C478" i="13"/>
  <c r="AQ478" i="13" s="1"/>
  <c r="C479" i="13"/>
  <c r="AQ479" i="13" s="1"/>
  <c r="C480" i="13"/>
  <c r="AQ480" i="13" s="1"/>
  <c r="C481" i="13"/>
  <c r="AQ481" i="13" s="1"/>
  <c r="C482" i="13"/>
  <c r="AQ482" i="13" s="1"/>
  <c r="C483" i="13"/>
  <c r="AQ483" i="13" s="1"/>
  <c r="C484" i="13"/>
  <c r="AQ484" i="13" s="1"/>
  <c r="C485" i="13"/>
  <c r="AQ485" i="13" s="1"/>
  <c r="C486" i="13"/>
  <c r="AQ486" i="13" s="1"/>
  <c r="C487" i="13"/>
  <c r="AQ487" i="13" s="1"/>
  <c r="C488" i="13"/>
  <c r="AQ488" i="13" s="1"/>
  <c r="C489" i="13"/>
  <c r="AQ489" i="13" s="1"/>
  <c r="C490" i="13"/>
  <c r="AQ490" i="13" s="1"/>
  <c r="C491" i="13"/>
  <c r="AQ491" i="13" s="1"/>
  <c r="C352" i="13"/>
  <c r="C371" i="13"/>
  <c r="C492" i="13"/>
  <c r="AQ492" i="13" s="1"/>
  <c r="C391" i="13"/>
  <c r="C404" i="13"/>
  <c r="C493" i="13"/>
  <c r="AQ493" i="13" s="1"/>
  <c r="C494" i="13"/>
  <c r="AQ494" i="13" s="1"/>
  <c r="C495" i="13"/>
  <c r="AQ495" i="13" s="1"/>
  <c r="C496" i="13"/>
  <c r="AQ496" i="13" s="1"/>
  <c r="C497" i="13"/>
  <c r="AQ497" i="13" s="1"/>
  <c r="C344" i="13"/>
  <c r="C498" i="13"/>
  <c r="AQ498" i="13" s="1"/>
  <c r="C499" i="13"/>
  <c r="AQ499" i="13" s="1"/>
  <c r="C500" i="13"/>
  <c r="AQ500" i="13" s="1"/>
  <c r="C331" i="13"/>
  <c r="C387" i="13"/>
  <c r="C501" i="13"/>
  <c r="AQ501" i="13" s="1"/>
  <c r="C502" i="13"/>
  <c r="AQ502" i="13" s="1"/>
  <c r="C364" i="13"/>
  <c r="C333" i="13"/>
  <c r="C503" i="13"/>
  <c r="AQ503" i="13" s="1"/>
  <c r="C332" i="13"/>
  <c r="C504" i="13"/>
  <c r="AQ504" i="13" s="1"/>
  <c r="C505" i="13"/>
  <c r="AQ505" i="13" s="1"/>
  <c r="C506" i="13"/>
  <c r="AQ506" i="13" s="1"/>
  <c r="C507" i="13"/>
  <c r="AQ507" i="13" s="1"/>
  <c r="C271" i="13"/>
  <c r="C508" i="13"/>
  <c r="AQ508" i="13" s="1"/>
  <c r="C368" i="13"/>
  <c r="C351" i="13"/>
  <c r="C509" i="13"/>
  <c r="AQ509" i="13" s="1"/>
  <c r="C359" i="13"/>
  <c r="C290" i="13"/>
  <c r="C304" i="13"/>
  <c r="C510" i="13"/>
  <c r="AQ510" i="13" s="1"/>
  <c r="C162" i="13"/>
  <c r="C112" i="13"/>
  <c r="C511" i="13"/>
  <c r="AQ511" i="13" s="1"/>
  <c r="C512" i="13"/>
  <c r="AQ512" i="13" s="1"/>
  <c r="C513" i="13"/>
  <c r="AQ513" i="13" s="1"/>
  <c r="C514" i="13"/>
  <c r="AQ514" i="13" s="1"/>
  <c r="C515" i="13"/>
  <c r="AQ515" i="13" s="1"/>
  <c r="C516" i="13"/>
  <c r="AQ516" i="13" s="1"/>
  <c r="C517" i="13"/>
  <c r="AQ517" i="13" s="1"/>
  <c r="C518" i="13"/>
  <c r="AQ518" i="13" s="1"/>
  <c r="C383" i="13"/>
  <c r="C519" i="13"/>
  <c r="AQ519" i="13" s="1"/>
  <c r="C520" i="13"/>
  <c r="AQ520" i="13" s="1"/>
  <c r="C266" i="13"/>
  <c r="C521" i="13"/>
  <c r="AQ521" i="13" s="1"/>
  <c r="C385" i="13"/>
  <c r="C522" i="13"/>
  <c r="AQ522" i="13" s="1"/>
  <c r="C523" i="13"/>
  <c r="AQ523" i="13" s="1"/>
  <c r="C524" i="13"/>
  <c r="AQ524" i="13" s="1"/>
  <c r="C525" i="13"/>
  <c r="AQ525" i="13" s="1"/>
  <c r="C526" i="13"/>
  <c r="AQ526" i="13" s="1"/>
  <c r="C527" i="13"/>
  <c r="AQ527" i="13" s="1"/>
  <c r="C528" i="13"/>
  <c r="AQ528" i="13" s="1"/>
  <c r="C529" i="13"/>
  <c r="AQ529" i="13" s="1"/>
  <c r="C530" i="13"/>
  <c r="AQ530" i="13" s="1"/>
  <c r="C531" i="13"/>
  <c r="AQ531" i="13" s="1"/>
  <c r="C532" i="13"/>
  <c r="AQ532" i="13" s="1"/>
  <c r="C533" i="13"/>
  <c r="AQ533" i="13" s="1"/>
  <c r="C270" i="13"/>
  <c r="C534" i="13"/>
  <c r="AQ534" i="13" s="1"/>
  <c r="C535" i="13"/>
  <c r="AQ535" i="13" s="1"/>
  <c r="C536" i="13"/>
  <c r="AQ536" i="13" s="1"/>
  <c r="C174" i="13"/>
  <c r="C537" i="13"/>
  <c r="AQ537" i="13" s="1"/>
  <c r="C538" i="13"/>
  <c r="AQ538" i="13" s="1"/>
  <c r="C200" i="13"/>
  <c r="C167" i="13"/>
  <c r="C278" i="13"/>
  <c r="C539" i="13"/>
  <c r="AQ539" i="13" s="1"/>
  <c r="C540" i="13"/>
  <c r="AQ540" i="13" s="1"/>
  <c r="C541" i="13"/>
  <c r="AQ541" i="13" s="1"/>
  <c r="C231" i="13"/>
  <c r="C542" i="13"/>
  <c r="AQ542" i="13" s="1"/>
  <c r="C221" i="13"/>
  <c r="C181" i="13"/>
  <c r="C164" i="13"/>
  <c r="C543" i="13"/>
  <c r="AQ543" i="13" s="1"/>
  <c r="C296" i="13"/>
  <c r="C544" i="13"/>
  <c r="AQ544" i="13" s="1"/>
  <c r="C545" i="13"/>
  <c r="AQ545" i="13" s="1"/>
  <c r="C546" i="13"/>
  <c r="AQ546" i="13" s="1"/>
  <c r="C325" i="13"/>
  <c r="C547" i="13"/>
  <c r="AQ547" i="13" s="1"/>
  <c r="C548" i="13"/>
  <c r="AQ548" i="13" s="1"/>
  <c r="C549" i="13"/>
  <c r="AQ549" i="13" s="1"/>
  <c r="C550" i="13"/>
  <c r="AQ550" i="13" s="1"/>
  <c r="C551" i="13"/>
  <c r="AQ551" i="13" s="1"/>
  <c r="C552" i="13"/>
  <c r="AQ552" i="13" s="1"/>
  <c r="C553" i="13"/>
  <c r="AQ553" i="13" s="1"/>
  <c r="C554" i="13"/>
  <c r="AQ554" i="13" s="1"/>
  <c r="C555" i="13"/>
  <c r="AQ555" i="13" s="1"/>
  <c r="C214" i="13"/>
  <c r="C159" i="13"/>
  <c r="C165" i="13"/>
  <c r="C556" i="13"/>
  <c r="AQ556" i="13" s="1"/>
  <c r="C182" i="13"/>
  <c r="C372" i="13"/>
  <c r="C557" i="13"/>
  <c r="AQ557" i="13" s="1"/>
  <c r="C104" i="13"/>
  <c r="C86" i="13"/>
  <c r="C113" i="13"/>
  <c r="C153" i="13"/>
  <c r="C132" i="13"/>
  <c r="C558" i="13"/>
  <c r="AQ558" i="13" s="1"/>
  <c r="C95" i="13"/>
  <c r="C559" i="13"/>
  <c r="AQ559" i="13" s="1"/>
  <c r="C560" i="13"/>
  <c r="AQ560" i="13" s="1"/>
  <c r="C87" i="13"/>
  <c r="C227" i="13"/>
  <c r="C561" i="13"/>
  <c r="AQ561" i="13" s="1"/>
  <c r="C562" i="13"/>
  <c r="AQ562" i="13" s="1"/>
  <c r="C563" i="13"/>
  <c r="AQ563" i="13" s="1"/>
  <c r="C564" i="13"/>
  <c r="AQ564" i="13" s="1"/>
  <c r="C565" i="13"/>
  <c r="AQ565" i="13" s="1"/>
  <c r="C85" i="13"/>
  <c r="C102" i="13"/>
  <c r="C566" i="13"/>
  <c r="AQ566" i="13" s="1"/>
  <c r="C567" i="13"/>
  <c r="AQ567" i="13" s="1"/>
  <c r="C568" i="13"/>
  <c r="AQ568" i="13" s="1"/>
  <c r="C236" i="13"/>
  <c r="C284" i="13"/>
  <c r="C118" i="13"/>
  <c r="C569" i="13"/>
  <c r="AQ569" i="13" s="1"/>
  <c r="C235" i="13"/>
  <c r="C570" i="13"/>
  <c r="AQ570" i="13" s="1"/>
  <c r="C291" i="13"/>
  <c r="C326" i="13"/>
  <c r="C205" i="13"/>
  <c r="C571" i="13"/>
  <c r="AQ571" i="13" s="1"/>
  <c r="C149" i="13"/>
  <c r="C341" i="13"/>
  <c r="C258" i="13"/>
  <c r="C572" i="13"/>
  <c r="AQ572" i="13" s="1"/>
  <c r="C203" i="13"/>
  <c r="C97" i="13"/>
  <c r="C573" i="13"/>
  <c r="AQ573" i="13" s="1"/>
  <c r="C574" i="13"/>
  <c r="AQ574" i="13" s="1"/>
  <c r="C575" i="13"/>
  <c r="AQ575" i="13" s="1"/>
  <c r="C79" i="13"/>
  <c r="C88" i="13"/>
  <c r="C98" i="13"/>
  <c r="C576" i="13"/>
  <c r="AQ576" i="13" s="1"/>
  <c r="C577" i="13"/>
  <c r="AQ577" i="13" s="1"/>
  <c r="C578" i="13"/>
  <c r="AQ578" i="13" s="1"/>
  <c r="C353" i="13"/>
  <c r="C579" i="13"/>
  <c r="AQ579" i="13" s="1"/>
  <c r="C110" i="13"/>
  <c r="C274" i="13"/>
  <c r="C580" i="13"/>
  <c r="AQ580" i="13" s="1"/>
  <c r="C581" i="13"/>
  <c r="AQ581" i="13" s="1"/>
  <c r="C582" i="13"/>
  <c r="AQ582" i="13" s="1"/>
  <c r="C583" i="13"/>
  <c r="AQ583" i="13" s="1"/>
  <c r="C584" i="13"/>
  <c r="AQ584" i="13" s="1"/>
  <c r="C287" i="13"/>
  <c r="C585" i="13"/>
  <c r="AQ585" i="13" s="1"/>
  <c r="C586" i="13"/>
  <c r="AQ586" i="13" s="1"/>
  <c r="C275" i="13"/>
  <c r="C587" i="13"/>
  <c r="AQ587" i="13" s="1"/>
  <c r="C141" i="13"/>
  <c r="C172" i="13"/>
  <c r="C119" i="13"/>
  <c r="C588" i="13"/>
  <c r="AQ588" i="13" s="1"/>
  <c r="C127" i="13"/>
  <c r="C12" i="13"/>
  <c r="C157" i="13"/>
  <c r="C589" i="13"/>
  <c r="AQ589" i="13" s="1"/>
  <c r="C590" i="13"/>
  <c r="AQ590" i="13" s="1"/>
  <c r="C591" i="13"/>
  <c r="AQ591" i="13" s="1"/>
  <c r="C592" i="13"/>
  <c r="AQ592" i="13" s="1"/>
  <c r="C593" i="13"/>
  <c r="AQ593" i="13" s="1"/>
  <c r="C254" i="13"/>
  <c r="C92" i="13"/>
  <c r="C594" i="13"/>
  <c r="AQ594" i="13" s="1"/>
  <c r="C595" i="13"/>
  <c r="AQ595" i="13" s="1"/>
  <c r="C596" i="13"/>
  <c r="AQ596" i="13" s="1"/>
  <c r="C597" i="13"/>
  <c r="AQ597" i="13" s="1"/>
  <c r="C598" i="13"/>
  <c r="AQ598" i="13" s="1"/>
  <c r="C163" i="13"/>
  <c r="C599" i="13"/>
  <c r="AQ599" i="13" s="1"/>
  <c r="C204" i="13"/>
  <c r="C600" i="13"/>
  <c r="AQ600" i="13" s="1"/>
  <c r="C601" i="13"/>
  <c r="AQ601" i="13" s="1"/>
  <c r="C128" i="13"/>
  <c r="C142" i="13"/>
  <c r="C602" i="13"/>
  <c r="AQ602" i="13" s="1"/>
  <c r="C603" i="13"/>
  <c r="AQ603" i="13" s="1"/>
  <c r="C604" i="13"/>
  <c r="AQ604" i="13" s="1"/>
  <c r="C605" i="13"/>
  <c r="AQ605" i="13" s="1"/>
  <c r="C606" i="13"/>
  <c r="AQ606" i="13" s="1"/>
  <c r="C607" i="13"/>
  <c r="AQ607" i="13" s="1"/>
  <c r="C168" i="13"/>
  <c r="C4" i="13"/>
  <c r="C608" i="13"/>
  <c r="AQ608" i="13" s="1"/>
  <c r="C609" i="13"/>
  <c r="AQ609" i="13" s="1"/>
  <c r="C75" i="13"/>
  <c r="C10" i="13"/>
  <c r="C610" i="13"/>
  <c r="AQ610" i="13" s="1"/>
  <c r="C611" i="13"/>
  <c r="AQ611" i="13" s="1"/>
  <c r="C220" i="13"/>
  <c r="C94" i="13"/>
  <c r="C612" i="13"/>
  <c r="AQ612" i="13" s="1"/>
  <c r="C613" i="13"/>
  <c r="AQ613" i="13" s="1"/>
  <c r="C614" i="13"/>
  <c r="AQ614" i="13" s="1"/>
  <c r="C615" i="13"/>
  <c r="AQ615" i="13" s="1"/>
  <c r="C138" i="13"/>
  <c r="C616" i="13"/>
  <c r="AQ616" i="13" s="1"/>
  <c r="C617" i="13"/>
  <c r="AQ617" i="13" s="1"/>
  <c r="C257" i="13"/>
  <c r="C618" i="13"/>
  <c r="AQ618" i="13" s="1"/>
  <c r="C619" i="13"/>
  <c r="AQ619" i="13" s="1"/>
  <c r="C620" i="13"/>
  <c r="AQ620" i="13" s="1"/>
  <c r="C621" i="13"/>
  <c r="AQ621" i="13" s="1"/>
  <c r="C622" i="13"/>
  <c r="AQ622" i="13" s="1"/>
  <c r="C623" i="13"/>
  <c r="AQ623" i="13" s="1"/>
  <c r="C624" i="13"/>
  <c r="AQ624" i="13" s="1"/>
  <c r="C625" i="13"/>
  <c r="AQ625" i="13" s="1"/>
  <c r="C626" i="13"/>
  <c r="AQ626" i="13" s="1"/>
  <c r="C627" i="13"/>
  <c r="AQ627" i="13" s="1"/>
  <c r="C628" i="13"/>
  <c r="AQ628" i="13" s="1"/>
  <c r="C377" i="13"/>
  <c r="C178" i="13"/>
  <c r="C629" i="13"/>
  <c r="AQ629" i="13" s="1"/>
  <c r="C630" i="13"/>
  <c r="AQ630" i="13" s="1"/>
  <c r="C631" i="13"/>
  <c r="AQ631" i="13" s="1"/>
  <c r="C14" i="13"/>
  <c r="C15" i="13"/>
  <c r="C632" i="13"/>
  <c r="AQ632" i="13" s="1"/>
  <c r="C16" i="13"/>
  <c r="C633" i="13"/>
  <c r="AQ633" i="13" s="1"/>
  <c r="C634" i="13"/>
  <c r="AQ634" i="13" s="1"/>
  <c r="C17" i="13"/>
  <c r="C18" i="13"/>
  <c r="C19" i="13"/>
  <c r="C268" i="13"/>
  <c r="C635" i="13"/>
  <c r="AQ635" i="13" s="1"/>
  <c r="C273" i="13"/>
  <c r="C317" i="13"/>
  <c r="C311" i="13"/>
  <c r="C293" i="13"/>
  <c r="C217" i="13"/>
  <c r="C73" i="13"/>
  <c r="C169" i="13"/>
  <c r="C20" i="13"/>
  <c r="C636" i="13"/>
  <c r="AQ636" i="13" s="1"/>
  <c r="C21" i="13"/>
  <c r="C637" i="13"/>
  <c r="AQ637" i="13" s="1"/>
  <c r="C22" i="13"/>
  <c r="C23" i="13"/>
  <c r="C638" i="13"/>
  <c r="AQ638" i="13" s="1"/>
  <c r="C299" i="13"/>
  <c r="C639" i="13"/>
  <c r="AQ639" i="13" s="1"/>
  <c r="C246" i="13"/>
  <c r="C213" i="13"/>
  <c r="C640" i="13"/>
  <c r="AQ640" i="13" s="1"/>
  <c r="C369" i="13"/>
  <c r="C641" i="13"/>
  <c r="AQ641" i="13" s="1"/>
  <c r="C314" i="13"/>
  <c r="C642" i="13"/>
  <c r="AQ642" i="13" s="1"/>
  <c r="C643" i="13"/>
  <c r="AQ643" i="13" s="1"/>
  <c r="C24" i="13"/>
  <c r="C207" i="13"/>
  <c r="C644" i="13"/>
  <c r="AQ644" i="13" s="1"/>
  <c r="C645" i="13"/>
  <c r="AQ645" i="13" s="1"/>
  <c r="C646" i="13"/>
  <c r="AQ646" i="13" s="1"/>
  <c r="C647" i="13"/>
  <c r="AQ647" i="13" s="1"/>
  <c r="C648" i="13"/>
  <c r="AQ648" i="13" s="1"/>
  <c r="C649" i="13"/>
  <c r="AQ649" i="13" s="1"/>
  <c r="C650" i="13"/>
  <c r="AQ650" i="13" s="1"/>
  <c r="C133" i="13"/>
  <c r="C173" i="13"/>
  <c r="C262" i="13"/>
  <c r="C305" i="13"/>
  <c r="C25" i="13"/>
  <c r="C26" i="13"/>
  <c r="C27" i="13"/>
  <c r="C28" i="13"/>
  <c r="C651" i="13"/>
  <c r="AQ651" i="13" s="1"/>
  <c r="C7" i="13"/>
  <c r="C652" i="13"/>
  <c r="AQ652" i="13" s="1"/>
  <c r="C84" i="13"/>
  <c r="C156" i="13"/>
  <c r="C189" i="13"/>
  <c r="C653" i="13"/>
  <c r="AQ653" i="13" s="1"/>
  <c r="C654" i="13"/>
  <c r="AQ654" i="13" s="1"/>
  <c r="C29" i="13"/>
  <c r="C655" i="13"/>
  <c r="AQ655" i="13" s="1"/>
  <c r="C656" i="13"/>
  <c r="AQ656" i="13" s="1"/>
  <c r="C657" i="13"/>
  <c r="AQ657" i="13" s="1"/>
  <c r="C658" i="13"/>
  <c r="AQ658" i="13" s="1"/>
  <c r="C659" i="13"/>
  <c r="AQ659" i="13" s="1"/>
  <c r="C660" i="13"/>
  <c r="AQ660" i="13" s="1"/>
  <c r="C228" i="13"/>
  <c r="C661" i="13"/>
  <c r="AQ661" i="13" s="1"/>
  <c r="C300" i="13"/>
  <c r="C662" i="13"/>
  <c r="AQ662" i="13" s="1"/>
  <c r="C183" i="13"/>
  <c r="C663" i="13"/>
  <c r="AQ663" i="13" s="1"/>
  <c r="C100" i="13"/>
  <c r="C664" i="13"/>
  <c r="AQ664" i="13" s="1"/>
  <c r="C136" i="13"/>
  <c r="C665" i="13"/>
  <c r="AQ665" i="13" s="1"/>
  <c r="C666" i="13"/>
  <c r="AQ666" i="13" s="1"/>
  <c r="C667" i="13"/>
  <c r="AQ667" i="13" s="1"/>
  <c r="C30" i="13"/>
  <c r="C256" i="13"/>
  <c r="C74" i="13"/>
  <c r="C668" i="13"/>
  <c r="AQ668" i="13" s="1"/>
  <c r="C669" i="13"/>
  <c r="AQ669" i="13" s="1"/>
  <c r="C670" i="13"/>
  <c r="AQ670" i="13" s="1"/>
  <c r="C671" i="13"/>
  <c r="AQ671" i="13" s="1"/>
  <c r="C672" i="13"/>
  <c r="AQ672" i="13" s="1"/>
  <c r="C123" i="13"/>
  <c r="C673" i="13"/>
  <c r="AQ673" i="13" s="1"/>
  <c r="C674" i="13"/>
  <c r="AQ674" i="13" s="1"/>
  <c r="C206" i="13"/>
  <c r="C117" i="13"/>
  <c r="C675" i="13"/>
  <c r="AQ675" i="13" s="1"/>
  <c r="C155" i="13"/>
  <c r="C201" i="13"/>
  <c r="C151" i="13"/>
  <c r="C198" i="13"/>
  <c r="C676" i="13"/>
  <c r="AQ676" i="13" s="1"/>
  <c r="C82" i="13"/>
  <c r="C677" i="13"/>
  <c r="AQ677" i="13" s="1"/>
  <c r="C327" i="13"/>
  <c r="C678" i="13"/>
  <c r="AQ678" i="13" s="1"/>
  <c r="C233" i="13"/>
  <c r="C31" i="13"/>
  <c r="C242" i="13"/>
  <c r="C184" i="13"/>
  <c r="C679" i="13"/>
  <c r="AQ679" i="13" s="1"/>
  <c r="C680" i="13"/>
  <c r="AQ680" i="13" s="1"/>
  <c r="C681" i="13"/>
  <c r="AQ681" i="13" s="1"/>
  <c r="C349" i="13"/>
  <c r="C209" i="13"/>
  <c r="C185" i="13"/>
  <c r="C682" i="13"/>
  <c r="AQ682" i="13" s="1"/>
  <c r="C683" i="13"/>
  <c r="AQ683" i="13" s="1"/>
  <c r="C190" i="13"/>
  <c r="C211" i="13"/>
  <c r="C684" i="13"/>
  <c r="AQ684" i="13" s="1"/>
  <c r="C208" i="13"/>
  <c r="C685" i="13"/>
  <c r="AQ685" i="13" s="1"/>
  <c r="C158" i="13"/>
  <c r="C224" i="13"/>
  <c r="C686" i="13"/>
  <c r="AQ686" i="13" s="1"/>
  <c r="C687" i="13"/>
  <c r="AQ687" i="13" s="1"/>
  <c r="C688" i="13"/>
  <c r="AQ688" i="13" s="1"/>
  <c r="C689" i="13"/>
  <c r="AQ689" i="13" s="1"/>
  <c r="C690" i="13"/>
  <c r="AQ690" i="13" s="1"/>
  <c r="C691" i="13"/>
  <c r="AQ691" i="13" s="1"/>
  <c r="C692" i="13"/>
  <c r="AQ692" i="13" s="1"/>
  <c r="C170" i="13"/>
  <c r="C148" i="13"/>
  <c r="C693" i="13"/>
  <c r="AQ693" i="13" s="1"/>
  <c r="C694" i="13"/>
  <c r="AQ694" i="13" s="1"/>
  <c r="C695" i="13"/>
  <c r="AQ695" i="13" s="1"/>
  <c r="C180" i="13"/>
  <c r="C188" i="13"/>
  <c r="C32" i="13"/>
  <c r="C696" i="13"/>
  <c r="AQ696" i="13" s="1"/>
  <c r="C697" i="13"/>
  <c r="AQ697" i="13" s="1"/>
  <c r="C698" i="13"/>
  <c r="AQ698" i="13" s="1"/>
  <c r="C699" i="13"/>
  <c r="AQ699" i="13" s="1"/>
  <c r="C700" i="13"/>
  <c r="AQ700" i="13" s="1"/>
  <c r="C218" i="13"/>
  <c r="C701" i="13"/>
  <c r="AQ701" i="13" s="1"/>
  <c r="C702" i="13"/>
  <c r="AQ702" i="13" s="1"/>
  <c r="C703" i="13"/>
  <c r="AQ703" i="13" s="1"/>
  <c r="C704" i="13"/>
  <c r="AQ704" i="13" s="1"/>
  <c r="C705" i="13"/>
  <c r="AQ705" i="13" s="1"/>
  <c r="C706" i="13"/>
  <c r="AQ706" i="13" s="1"/>
  <c r="C707" i="13"/>
  <c r="AQ707" i="13" s="1"/>
  <c r="C708" i="13"/>
  <c r="AQ708" i="13" s="1"/>
  <c r="C192" i="13"/>
  <c r="C709" i="13"/>
  <c r="AQ709" i="13" s="1"/>
  <c r="C215" i="13"/>
  <c r="C710" i="13"/>
  <c r="AQ710" i="13" s="1"/>
  <c r="C711" i="13"/>
  <c r="AQ711" i="13" s="1"/>
  <c r="C712" i="13"/>
  <c r="AQ712" i="13" s="1"/>
  <c r="C80" i="13"/>
  <c r="C194" i="13"/>
  <c r="C240" i="13"/>
  <c r="C713" i="13"/>
  <c r="AQ713" i="13" s="1"/>
  <c r="C714" i="13"/>
  <c r="AQ714" i="13" s="1"/>
  <c r="C715" i="13"/>
  <c r="AQ715" i="13" s="1"/>
  <c r="C716" i="13"/>
  <c r="AQ716" i="13" s="1"/>
  <c r="C717" i="13"/>
  <c r="AQ717" i="13" s="1"/>
  <c r="C143" i="13"/>
  <c r="C718" i="13"/>
  <c r="AQ718" i="13" s="1"/>
  <c r="C719" i="13"/>
  <c r="AQ719" i="13" s="1"/>
  <c r="C720" i="13"/>
  <c r="AQ720" i="13" s="1"/>
  <c r="C33" i="13"/>
  <c r="C721" i="13"/>
  <c r="AQ721" i="13" s="1"/>
  <c r="C347" i="13"/>
  <c r="C360" i="13"/>
  <c r="C722" i="13"/>
  <c r="AQ722" i="13" s="1"/>
  <c r="C294" i="13"/>
  <c r="C723" i="13"/>
  <c r="AQ723" i="13" s="1"/>
  <c r="C724" i="13"/>
  <c r="AQ724" i="13" s="1"/>
  <c r="C34" i="13"/>
  <c r="C35" i="13"/>
  <c r="C234" i="13"/>
  <c r="C725" i="13"/>
  <c r="AQ725" i="13" s="1"/>
  <c r="C726" i="13"/>
  <c r="AQ726" i="13" s="1"/>
  <c r="C727" i="13"/>
  <c r="AQ727" i="13" s="1"/>
  <c r="C386" i="13"/>
  <c r="C350" i="13"/>
  <c r="C728" i="13"/>
  <c r="AQ728" i="13" s="1"/>
  <c r="C729" i="13"/>
  <c r="AQ729" i="13" s="1"/>
  <c r="C730" i="13"/>
  <c r="AQ730" i="13" s="1"/>
  <c r="C731" i="13"/>
  <c r="AQ731" i="13" s="1"/>
  <c r="C732" i="13"/>
  <c r="AQ732" i="13" s="1"/>
  <c r="C733" i="13"/>
  <c r="AQ733" i="13" s="1"/>
  <c r="C734" i="13"/>
  <c r="AQ734" i="13" s="1"/>
  <c r="C735" i="13"/>
  <c r="AQ735" i="13" s="1"/>
  <c r="C736" i="13"/>
  <c r="AQ736" i="13" s="1"/>
  <c r="C737" i="13"/>
  <c r="AQ737" i="13" s="1"/>
  <c r="C738" i="13"/>
  <c r="AQ738" i="13" s="1"/>
  <c r="C199" i="13"/>
  <c r="C739" i="13"/>
  <c r="AQ739" i="13" s="1"/>
  <c r="C740" i="13"/>
  <c r="AQ740" i="13" s="1"/>
  <c r="C741" i="13"/>
  <c r="AQ741" i="13" s="1"/>
  <c r="C742" i="13"/>
  <c r="AQ742" i="13" s="1"/>
  <c r="C743" i="13"/>
  <c r="AQ743" i="13" s="1"/>
  <c r="C744" i="13"/>
  <c r="AQ744" i="13" s="1"/>
  <c r="C745" i="13"/>
  <c r="AQ745" i="13" s="1"/>
  <c r="C746" i="13"/>
  <c r="AQ746" i="13" s="1"/>
  <c r="C747" i="13"/>
  <c r="AQ747" i="13" s="1"/>
  <c r="C748" i="13"/>
  <c r="AQ748" i="13" s="1"/>
  <c r="C749" i="13"/>
  <c r="AQ749" i="13" s="1"/>
  <c r="C750" i="13"/>
  <c r="AQ750" i="13" s="1"/>
  <c r="C751" i="13"/>
  <c r="AQ751" i="13" s="1"/>
  <c r="C115" i="13"/>
  <c r="C752" i="13"/>
  <c r="AQ752" i="13" s="1"/>
  <c r="C187" i="13"/>
  <c r="C36" i="13"/>
  <c r="C99" i="13"/>
  <c r="C283" i="13"/>
  <c r="C753" i="13"/>
  <c r="AQ753" i="13" s="1"/>
  <c r="C754" i="13"/>
  <c r="AQ754" i="13" s="1"/>
  <c r="C405" i="13"/>
  <c r="C755" i="13"/>
  <c r="AQ755" i="13" s="1"/>
  <c r="C756" i="13"/>
  <c r="AQ756" i="13" s="1"/>
  <c r="C757" i="13"/>
  <c r="AQ757" i="13" s="1"/>
  <c r="C758" i="13"/>
  <c r="AQ758" i="13" s="1"/>
  <c r="C759" i="13"/>
  <c r="AQ759" i="13" s="1"/>
  <c r="C760" i="13"/>
  <c r="AQ760" i="13" s="1"/>
  <c r="C761" i="13"/>
  <c r="AQ761" i="13" s="1"/>
  <c r="C762" i="13"/>
  <c r="AQ762" i="13" s="1"/>
  <c r="C763" i="13"/>
  <c r="AQ763" i="13" s="1"/>
  <c r="C764" i="13"/>
  <c r="AQ764" i="13" s="1"/>
  <c r="C765" i="13"/>
  <c r="AQ765" i="13" s="1"/>
  <c r="C766" i="13"/>
  <c r="AQ766" i="13" s="1"/>
  <c r="C767" i="13"/>
  <c r="AQ767" i="13" s="1"/>
  <c r="C768" i="13"/>
  <c r="AQ768" i="13" s="1"/>
  <c r="C769" i="13"/>
  <c r="AQ769" i="13" s="1"/>
  <c r="C770" i="13"/>
  <c r="AQ770" i="13" s="1"/>
  <c r="C771" i="13"/>
  <c r="AQ771" i="13" s="1"/>
  <c r="C772" i="13"/>
  <c r="AQ772" i="13" s="1"/>
  <c r="C114" i="13"/>
  <c r="C773" i="13"/>
  <c r="AQ773" i="13" s="1"/>
  <c r="C774" i="13"/>
  <c r="AQ774" i="13" s="1"/>
  <c r="C160" i="13"/>
  <c r="C37" i="13"/>
  <c r="C775" i="13"/>
  <c r="AQ775" i="13" s="1"/>
  <c r="C776" i="13"/>
  <c r="AQ776" i="13" s="1"/>
  <c r="C777" i="13"/>
  <c r="AQ777" i="13" s="1"/>
  <c r="C778" i="13"/>
  <c r="AQ778" i="13" s="1"/>
  <c r="C779" i="13"/>
  <c r="AQ779" i="13" s="1"/>
  <c r="C131" i="13"/>
  <c r="C780" i="13"/>
  <c r="AQ780" i="13" s="1"/>
  <c r="C781" i="13"/>
  <c r="AQ781" i="13" s="1"/>
  <c r="C782" i="13"/>
  <c r="AQ782" i="13" s="1"/>
  <c r="C783" i="13"/>
  <c r="AQ783" i="13" s="1"/>
  <c r="C191" i="13"/>
  <c r="C784" i="13"/>
  <c r="AQ784" i="13" s="1"/>
  <c r="C785" i="13"/>
  <c r="AQ785" i="13" s="1"/>
  <c r="C786" i="13"/>
  <c r="AQ786" i="13" s="1"/>
  <c r="C787" i="13"/>
  <c r="AQ787" i="13" s="1"/>
  <c r="C788" i="13"/>
  <c r="AQ788" i="13" s="1"/>
  <c r="C789" i="13"/>
  <c r="AQ789" i="13" s="1"/>
  <c r="C790" i="13"/>
  <c r="AQ790" i="13" s="1"/>
  <c r="C791" i="13"/>
  <c r="AQ791" i="13" s="1"/>
  <c r="C792" i="13"/>
  <c r="AQ792" i="13" s="1"/>
  <c r="C793" i="13"/>
  <c r="AQ793" i="13" s="1"/>
  <c r="C794" i="13"/>
  <c r="AQ794" i="13" s="1"/>
  <c r="C795" i="13"/>
  <c r="AQ795" i="13" s="1"/>
  <c r="C796" i="13"/>
  <c r="AQ796" i="13" s="1"/>
  <c r="C797" i="13"/>
  <c r="AQ797" i="13" s="1"/>
  <c r="C798" i="13"/>
  <c r="AQ798" i="13" s="1"/>
  <c r="C799" i="13"/>
  <c r="AQ799" i="13" s="1"/>
  <c r="C800" i="13"/>
  <c r="AQ800" i="13" s="1"/>
  <c r="C801" i="13"/>
  <c r="AQ801" i="13" s="1"/>
  <c r="C295" i="13"/>
  <c r="C802" i="13"/>
  <c r="AQ802" i="13" s="1"/>
  <c r="C303" i="13"/>
  <c r="C803" i="13"/>
  <c r="AQ803" i="13" s="1"/>
  <c r="C346" i="13"/>
  <c r="C315" i="13"/>
  <c r="C804" i="13"/>
  <c r="AQ804" i="13" s="1"/>
  <c r="C805" i="13"/>
  <c r="AQ805" i="13" s="1"/>
  <c r="C806" i="13"/>
  <c r="AQ806" i="13" s="1"/>
  <c r="C807" i="13"/>
  <c r="AQ807" i="13" s="1"/>
  <c r="C808" i="13"/>
  <c r="AQ808" i="13" s="1"/>
  <c r="C809" i="13"/>
  <c r="AQ809" i="13" s="1"/>
  <c r="C810" i="13"/>
  <c r="AQ810" i="13" s="1"/>
  <c r="C811" i="13"/>
  <c r="AQ811" i="13" s="1"/>
  <c r="C812" i="13"/>
  <c r="AQ812" i="13" s="1"/>
  <c r="C813" i="13"/>
  <c r="AQ813" i="13" s="1"/>
  <c r="C814" i="13"/>
  <c r="AQ814" i="13" s="1"/>
  <c r="C815" i="13"/>
  <c r="AQ815" i="13" s="1"/>
  <c r="C816" i="13"/>
  <c r="AQ816" i="13" s="1"/>
  <c r="C817" i="13"/>
  <c r="AQ817" i="13" s="1"/>
  <c r="C818" i="13"/>
  <c r="AQ818" i="13" s="1"/>
  <c r="C819" i="13"/>
  <c r="AQ819" i="13" s="1"/>
  <c r="C348" i="13"/>
  <c r="C384" i="13"/>
  <c r="C820" i="13"/>
  <c r="AQ820" i="13" s="1"/>
  <c r="C38" i="13"/>
  <c r="C394" i="13"/>
  <c r="C821" i="13"/>
  <c r="AQ821" i="13" s="1"/>
  <c r="C78" i="13"/>
  <c r="C822" i="13"/>
  <c r="AQ822" i="13" s="1"/>
  <c r="C823" i="13"/>
  <c r="AQ823" i="13" s="1"/>
  <c r="C824" i="13"/>
  <c r="AQ824" i="13" s="1"/>
  <c r="C825" i="13"/>
  <c r="AQ825" i="13" s="1"/>
  <c r="C241" i="13"/>
  <c r="C39" i="13"/>
  <c r="C826" i="13"/>
  <c r="AQ826" i="13" s="1"/>
  <c r="C827" i="13"/>
  <c r="AQ827" i="13" s="1"/>
  <c r="C828" i="13"/>
  <c r="AQ828" i="13" s="1"/>
  <c r="C829" i="13"/>
  <c r="AQ829" i="13" s="1"/>
  <c r="C830" i="13"/>
  <c r="AQ830" i="13" s="1"/>
  <c r="C831" i="13"/>
  <c r="AQ831" i="13" s="1"/>
  <c r="C832" i="13"/>
  <c r="AQ832" i="13" s="1"/>
  <c r="C833" i="13"/>
  <c r="AQ833" i="13" s="1"/>
  <c r="C834" i="13"/>
  <c r="AQ834" i="13" s="1"/>
  <c r="C835" i="13"/>
  <c r="AQ835" i="13" s="1"/>
  <c r="C836" i="13"/>
  <c r="AQ836" i="13" s="1"/>
  <c r="C40" i="13"/>
  <c r="C41" i="13"/>
  <c r="C837" i="13"/>
  <c r="AQ837" i="13" s="1"/>
  <c r="C838" i="13"/>
  <c r="AQ838" i="13" s="1"/>
  <c r="C399" i="13"/>
  <c r="C839" i="13"/>
  <c r="AQ839" i="13" s="1"/>
  <c r="C365" i="13"/>
  <c r="C340" i="13"/>
  <c r="C116" i="13"/>
  <c r="C109" i="13"/>
  <c r="C5" i="13"/>
  <c r="C81" i="13"/>
  <c r="C840" i="13"/>
  <c r="AQ840" i="13" s="1"/>
  <c r="C3" i="13"/>
  <c r="C124" i="13"/>
  <c r="C841" i="13"/>
  <c r="AQ841" i="13" s="1"/>
  <c r="C842" i="13"/>
  <c r="AQ842" i="13" s="1"/>
  <c r="C402" i="13"/>
  <c r="C843" i="13"/>
  <c r="AQ843" i="13" s="1"/>
  <c r="C216" i="13"/>
  <c r="C844" i="13"/>
  <c r="AQ844" i="13" s="1"/>
  <c r="C845" i="13"/>
  <c r="AQ845" i="13" s="1"/>
  <c r="C846" i="13"/>
  <c r="AQ846" i="13" s="1"/>
  <c r="C847" i="13"/>
  <c r="AQ847" i="13" s="1"/>
  <c r="C42" i="13"/>
  <c r="C848" i="13"/>
  <c r="AQ848" i="13" s="1"/>
  <c r="C43" i="13"/>
  <c r="C44" i="13"/>
  <c r="C849" i="13"/>
  <c r="AQ849" i="13" s="1"/>
  <c r="C850" i="13"/>
  <c r="AQ850" i="13" s="1"/>
  <c r="C245" i="13"/>
  <c r="C851" i="13"/>
  <c r="AQ851" i="13" s="1"/>
  <c r="C852" i="13"/>
  <c r="AQ852" i="13" s="1"/>
  <c r="C853" i="13"/>
  <c r="AQ853" i="13" s="1"/>
  <c r="C854" i="13"/>
  <c r="AQ854" i="13" s="1"/>
  <c r="C395" i="13"/>
  <c r="C855" i="13"/>
  <c r="AQ855" i="13" s="1"/>
  <c r="C856" i="13"/>
  <c r="AQ856" i="13" s="1"/>
  <c r="C857" i="13"/>
  <c r="AQ857" i="13" s="1"/>
  <c r="C858" i="13"/>
  <c r="AQ858" i="13" s="1"/>
  <c r="C322" i="13"/>
  <c r="C859" i="13"/>
  <c r="AQ859" i="13" s="1"/>
  <c r="C860" i="13"/>
  <c r="AQ860" i="13" s="1"/>
  <c r="C861" i="13"/>
  <c r="AQ861" i="13" s="1"/>
  <c r="C862" i="13"/>
  <c r="AQ862" i="13" s="1"/>
  <c r="C863" i="13"/>
  <c r="AQ863" i="13" s="1"/>
  <c r="C864" i="13"/>
  <c r="AQ864" i="13" s="1"/>
  <c r="C865" i="13"/>
  <c r="AQ865" i="13" s="1"/>
  <c r="C866" i="13"/>
  <c r="AQ866" i="13" s="1"/>
  <c r="C867" i="13"/>
  <c r="AQ867" i="13" s="1"/>
  <c r="C868" i="13"/>
  <c r="AQ868" i="13" s="1"/>
  <c r="C869" i="13"/>
  <c r="AQ869" i="13" s="1"/>
  <c r="C870" i="13"/>
  <c r="AQ870" i="13" s="1"/>
  <c r="C871" i="13"/>
  <c r="AQ871" i="13" s="1"/>
  <c r="C872" i="13"/>
  <c r="AQ872" i="13" s="1"/>
  <c r="C873" i="13"/>
  <c r="AQ873" i="13" s="1"/>
  <c r="C45" i="13"/>
  <c r="C874" i="13"/>
  <c r="AQ874" i="13" s="1"/>
  <c r="C875" i="13"/>
  <c r="AQ875" i="13" s="1"/>
  <c r="C876" i="13"/>
  <c r="AQ876" i="13" s="1"/>
  <c r="C877" i="13"/>
  <c r="AQ877" i="13" s="1"/>
  <c r="C878" i="13"/>
  <c r="AQ878" i="13" s="1"/>
  <c r="C879" i="13"/>
  <c r="AQ879" i="13" s="1"/>
  <c r="C880" i="13"/>
  <c r="AQ880" i="13" s="1"/>
  <c r="C276" i="13"/>
  <c r="C195" i="13"/>
  <c r="C881" i="13"/>
  <c r="AQ881" i="13" s="1"/>
  <c r="C882" i="13"/>
  <c r="AQ882" i="13" s="1"/>
  <c r="C883" i="13"/>
  <c r="AQ883" i="13" s="1"/>
  <c r="C884" i="13"/>
  <c r="AQ884" i="13" s="1"/>
  <c r="C885" i="13"/>
  <c r="AQ885" i="13" s="1"/>
  <c r="C212" i="13"/>
  <c r="C6" i="13"/>
  <c r="C886" i="13"/>
  <c r="AQ886" i="13" s="1"/>
  <c r="C887" i="13"/>
  <c r="AQ887" i="13" s="1"/>
  <c r="C888" i="13"/>
  <c r="AQ888" i="13" s="1"/>
  <c r="C46" i="13"/>
  <c r="C47" i="13"/>
  <c r="C48" i="13"/>
  <c r="C49" i="13"/>
  <c r="C50" i="13"/>
  <c r="C889" i="13"/>
  <c r="AQ889" i="13" s="1"/>
  <c r="C890" i="13"/>
  <c r="AQ890" i="13" s="1"/>
  <c r="C891" i="13"/>
  <c r="AQ891" i="13" s="1"/>
  <c r="C892" i="13"/>
  <c r="AQ892" i="13" s="1"/>
  <c r="C893" i="13"/>
  <c r="AQ893" i="13" s="1"/>
  <c r="C323" i="13"/>
  <c r="C362" i="13"/>
  <c r="C894" i="13"/>
  <c r="AQ894" i="13" s="1"/>
  <c r="C895" i="13"/>
  <c r="AQ895" i="13" s="1"/>
  <c r="C137" i="13"/>
  <c r="C51" i="13"/>
  <c r="C896" i="13"/>
  <c r="AQ896" i="13" s="1"/>
  <c r="C897" i="13"/>
  <c r="AQ897" i="13" s="1"/>
  <c r="C898" i="13"/>
  <c r="AQ898" i="13" s="1"/>
  <c r="C222" i="13"/>
  <c r="C146" i="13"/>
  <c r="C899" i="13"/>
  <c r="AQ899" i="13" s="1"/>
  <c r="C900" i="13"/>
  <c r="AQ900" i="13" s="1"/>
  <c r="C901" i="13"/>
  <c r="AQ901" i="13" s="1"/>
  <c r="C312" i="13"/>
  <c r="C171" i="13"/>
  <c r="C902" i="13"/>
  <c r="AQ902" i="13" s="1"/>
  <c r="C903" i="13"/>
  <c r="AQ903" i="13" s="1"/>
  <c r="C145" i="13"/>
  <c r="C904" i="13"/>
  <c r="AQ904" i="13" s="1"/>
  <c r="C905" i="13"/>
  <c r="AQ905" i="13" s="1"/>
  <c r="C906" i="13"/>
  <c r="AQ906" i="13" s="1"/>
  <c r="C154" i="13"/>
  <c r="C147" i="13"/>
  <c r="C907" i="13"/>
  <c r="AQ907" i="13" s="1"/>
  <c r="C908" i="13"/>
  <c r="AQ908" i="13" s="1"/>
  <c r="C909" i="13"/>
  <c r="AQ909" i="13" s="1"/>
  <c r="C910" i="13"/>
  <c r="AQ910" i="13" s="1"/>
  <c r="C911" i="13"/>
  <c r="AQ911" i="13" s="1"/>
  <c r="C912" i="13"/>
  <c r="AQ912" i="13" s="1"/>
  <c r="C913" i="13"/>
  <c r="AQ913" i="13" s="1"/>
  <c r="C914" i="13"/>
  <c r="AQ914" i="13" s="1"/>
  <c r="C140" i="13"/>
  <c r="C77" i="13"/>
  <c r="C915" i="13"/>
  <c r="AQ915" i="13" s="1"/>
  <c r="C916" i="13"/>
  <c r="AQ916" i="13" s="1"/>
  <c r="C917" i="13"/>
  <c r="AQ917" i="13" s="1"/>
  <c r="C52" i="13"/>
  <c r="C53" i="13"/>
  <c r="C13" i="13"/>
  <c r="C54" i="13"/>
  <c r="C55" i="13"/>
  <c r="C918" i="13"/>
  <c r="AQ918" i="13" s="1"/>
  <c r="C919" i="13"/>
  <c r="AQ919" i="13" s="1"/>
  <c r="C920" i="13"/>
  <c r="AQ920" i="13" s="1"/>
  <c r="C921" i="13"/>
  <c r="AQ921" i="13" s="1"/>
  <c r="C922" i="13"/>
  <c r="AQ922" i="13" s="1"/>
  <c r="C923" i="13"/>
  <c r="AQ923" i="13" s="1"/>
  <c r="C924" i="13"/>
  <c r="AQ924" i="13" s="1"/>
  <c r="C56" i="13"/>
  <c r="C925" i="13"/>
  <c r="AQ925" i="13" s="1"/>
  <c r="C926" i="13"/>
  <c r="AQ926" i="13" s="1"/>
  <c r="C57" i="13"/>
  <c r="C927" i="13"/>
  <c r="AQ927" i="13" s="1"/>
  <c r="C928" i="13"/>
  <c r="AQ928" i="13" s="1"/>
  <c r="C929" i="13"/>
  <c r="AQ929" i="13" s="1"/>
  <c r="C930" i="13"/>
  <c r="AQ930" i="13" s="1"/>
  <c r="C931" i="13"/>
  <c r="AQ931" i="13" s="1"/>
  <c r="C932" i="13"/>
  <c r="AQ932" i="13" s="1"/>
  <c r="C933" i="13"/>
  <c r="AQ933" i="13" s="1"/>
  <c r="C934" i="13"/>
  <c r="AQ934" i="13" s="1"/>
  <c r="C935" i="13"/>
  <c r="AQ935" i="13" s="1"/>
  <c r="C936" i="13"/>
  <c r="AQ936" i="13" s="1"/>
  <c r="C937" i="13"/>
  <c r="AQ937" i="13" s="1"/>
  <c r="C58" i="13"/>
  <c r="C938" i="13"/>
  <c r="AQ938" i="13" s="1"/>
  <c r="C939" i="13"/>
  <c r="AQ939" i="13" s="1"/>
  <c r="C940" i="13"/>
  <c r="AQ940" i="13" s="1"/>
  <c r="C941" i="13"/>
  <c r="AQ941" i="13" s="1"/>
  <c r="C11" i="13"/>
  <c r="C942" i="13"/>
  <c r="AQ942" i="13" s="1"/>
  <c r="C90" i="13"/>
  <c r="C943" i="13"/>
  <c r="AQ943" i="13" s="1"/>
  <c r="C944" i="13"/>
  <c r="AQ944" i="13" s="1"/>
  <c r="C945" i="13"/>
  <c r="AQ945" i="13" s="1"/>
  <c r="C946" i="13"/>
  <c r="AQ946" i="13" s="1"/>
  <c r="C947" i="13"/>
  <c r="AQ947" i="13" s="1"/>
  <c r="C247" i="13"/>
  <c r="C948" i="13"/>
  <c r="AQ948" i="13" s="1"/>
  <c r="C949" i="13"/>
  <c r="AQ949" i="13" s="1"/>
  <c r="C950" i="13"/>
  <c r="AQ950" i="13" s="1"/>
  <c r="C951" i="13"/>
  <c r="AQ951" i="13" s="1"/>
  <c r="C952" i="13"/>
  <c r="AQ952" i="13" s="1"/>
  <c r="C953" i="13"/>
  <c r="AQ953" i="13" s="1"/>
  <c r="C954" i="13"/>
  <c r="AQ954" i="13" s="1"/>
  <c r="C955" i="13"/>
  <c r="AQ955" i="13" s="1"/>
  <c r="C956" i="13"/>
  <c r="AQ956" i="13" s="1"/>
  <c r="C281" i="13"/>
  <c r="C957" i="13"/>
  <c r="AQ957" i="13" s="1"/>
  <c r="C958" i="13"/>
  <c r="AQ958" i="13" s="1"/>
  <c r="C382" i="13"/>
  <c r="C379" i="13"/>
  <c r="C959" i="13"/>
  <c r="AQ959" i="13" s="1"/>
  <c r="C298" i="13"/>
  <c r="C960" i="13"/>
  <c r="AQ960" i="13" s="1"/>
  <c r="C961" i="13"/>
  <c r="AQ961" i="13" s="1"/>
  <c r="C962" i="13"/>
  <c r="AQ962" i="13" s="1"/>
  <c r="C963" i="13"/>
  <c r="AQ963" i="13" s="1"/>
  <c r="C964" i="13"/>
  <c r="AQ964" i="13" s="1"/>
  <c r="C965" i="13"/>
  <c r="AQ965" i="13" s="1"/>
  <c r="C966" i="13"/>
  <c r="AQ966" i="13" s="1"/>
  <c r="C967" i="13"/>
  <c r="AQ967" i="13" s="1"/>
  <c r="C968" i="13"/>
  <c r="AQ968" i="13" s="1"/>
  <c r="C969" i="13"/>
  <c r="AQ969" i="13" s="1"/>
  <c r="C970" i="13"/>
  <c r="AQ970" i="13" s="1"/>
  <c r="C971" i="13"/>
  <c r="AQ971" i="13" s="1"/>
  <c r="C972" i="13"/>
  <c r="AQ972" i="13" s="1"/>
  <c r="C973" i="13"/>
  <c r="AQ973" i="13" s="1"/>
  <c r="C232" i="13"/>
  <c r="C974" i="13"/>
  <c r="AQ974" i="13" s="1"/>
  <c r="C975" i="13"/>
  <c r="AQ975" i="13" s="1"/>
  <c r="C976" i="13"/>
  <c r="AQ976" i="13" s="1"/>
  <c r="C977" i="13"/>
  <c r="AQ977" i="13" s="1"/>
  <c r="C59" i="13"/>
  <c r="C978" i="13"/>
  <c r="AQ978" i="13" s="1"/>
  <c r="C979" i="13"/>
  <c r="AQ979" i="13" s="1"/>
  <c r="C980" i="13"/>
  <c r="AQ980" i="13" s="1"/>
  <c r="C981" i="13"/>
  <c r="AQ981" i="13" s="1"/>
  <c r="C982" i="13"/>
  <c r="AQ982" i="13" s="1"/>
  <c r="C983" i="13"/>
  <c r="AQ983" i="13" s="1"/>
  <c r="C984" i="13"/>
  <c r="AQ984" i="13" s="1"/>
  <c r="C985" i="13"/>
  <c r="AQ985" i="13" s="1"/>
  <c r="C986" i="13"/>
  <c r="AQ986" i="13" s="1"/>
  <c r="C987" i="13"/>
  <c r="AQ987" i="13" s="1"/>
  <c r="C988" i="13"/>
  <c r="AQ988" i="13" s="1"/>
  <c r="C989" i="13"/>
  <c r="AQ989" i="13" s="1"/>
  <c r="C89" i="13"/>
  <c r="C990" i="13"/>
  <c r="AQ990" i="13" s="1"/>
  <c r="C991" i="13"/>
  <c r="AQ991" i="13" s="1"/>
  <c r="C992" i="13"/>
  <c r="AQ992" i="13" s="1"/>
  <c r="C993" i="13"/>
  <c r="AQ993" i="13" s="1"/>
  <c r="C994" i="13"/>
  <c r="AQ994" i="13" s="1"/>
  <c r="C995" i="13"/>
  <c r="AQ995" i="13" s="1"/>
  <c r="C255" i="13"/>
  <c r="C277" i="13"/>
  <c r="C996" i="13"/>
  <c r="AQ996" i="13" s="1"/>
  <c r="C997" i="13"/>
  <c r="AQ997" i="13" s="1"/>
  <c r="C998" i="13"/>
  <c r="AQ998" i="13" s="1"/>
  <c r="C330" i="13"/>
  <c r="C999" i="13"/>
  <c r="AQ999" i="13" s="1"/>
  <c r="C1000" i="13"/>
  <c r="AQ1000" i="13" s="1"/>
  <c r="C1001" i="13"/>
  <c r="AQ1001" i="13" s="1"/>
  <c r="C1002" i="13"/>
  <c r="AQ1002" i="13" s="1"/>
  <c r="C1003" i="13"/>
  <c r="AQ1003" i="13" s="1"/>
  <c r="C1004" i="13"/>
  <c r="AQ1004" i="13" s="1"/>
  <c r="C1005" i="13"/>
  <c r="AQ1005" i="13" s="1"/>
  <c r="C318" i="13"/>
  <c r="C1006" i="13"/>
  <c r="AQ1006" i="13" s="1"/>
  <c r="C1007" i="13"/>
  <c r="AQ1007" i="13" s="1"/>
  <c r="C1008" i="13"/>
  <c r="AQ1008" i="13" s="1"/>
  <c r="C1009" i="13"/>
  <c r="AQ1009" i="13" s="1"/>
  <c r="C1010" i="13"/>
  <c r="AQ1010" i="13" s="1"/>
  <c r="C1011" i="13"/>
  <c r="AQ1011" i="13" s="1"/>
  <c r="C269" i="13"/>
  <c r="C308" i="13"/>
  <c r="C367" i="13"/>
  <c r="C306" i="13"/>
  <c r="C60" i="13"/>
  <c r="C230" i="13"/>
  <c r="C1012" i="13"/>
  <c r="AQ1012" i="13" s="1"/>
  <c r="C61" i="13"/>
  <c r="C343" i="13"/>
  <c r="C243" i="13"/>
  <c r="C62" i="13"/>
  <c r="C250" i="13"/>
  <c r="C1013" i="13"/>
  <c r="AQ1013" i="13" s="1"/>
  <c r="C63" i="13"/>
  <c r="C334" i="13"/>
  <c r="C1014" i="13"/>
  <c r="AQ1014" i="13" s="1"/>
  <c r="C238" i="13"/>
  <c r="C1015" i="13"/>
  <c r="AQ1015" i="13" s="1"/>
  <c r="C64" i="13"/>
  <c r="C279" i="13"/>
  <c r="C1016" i="13"/>
  <c r="AQ1016" i="13" s="1"/>
  <c r="C1017" i="13"/>
  <c r="AQ1017" i="13" s="1"/>
  <c r="C225" i="13"/>
  <c r="C65" i="13"/>
  <c r="C1018" i="13"/>
  <c r="AQ1018" i="13" s="1"/>
  <c r="C1019" i="13"/>
  <c r="AQ1019" i="13" s="1"/>
  <c r="C301" i="13"/>
  <c r="C1020" i="13"/>
  <c r="AQ1020" i="13" s="1"/>
  <c r="C1021" i="13"/>
  <c r="AQ1021" i="13" s="1"/>
  <c r="C1022" i="13"/>
  <c r="AQ1022" i="13" s="1"/>
  <c r="C177" i="13"/>
  <c r="C373" i="13"/>
  <c r="C264" i="13"/>
  <c r="C1023" i="13"/>
  <c r="AQ1023" i="13" s="1"/>
  <c r="C381" i="13"/>
  <c r="C1024" i="13"/>
  <c r="AQ1024" i="13" s="1"/>
  <c r="C1025" i="13"/>
  <c r="AQ1025" i="13" s="1"/>
  <c r="C309" i="13"/>
  <c r="C1026" i="13"/>
  <c r="AQ1026" i="13" s="1"/>
  <c r="C1027" i="13"/>
  <c r="AQ1027" i="13" s="1"/>
  <c r="C197" i="13"/>
  <c r="C166" i="13"/>
  <c r="C152" i="13"/>
  <c r="C144" i="13"/>
  <c r="C1028" i="13"/>
  <c r="AQ1028" i="13" s="1"/>
  <c r="C1029" i="13"/>
  <c r="AQ1029" i="13" s="1"/>
  <c r="C1030" i="13"/>
  <c r="AQ1030" i="13" s="1"/>
  <c r="C1031" i="13"/>
  <c r="AQ1031" i="13" s="1"/>
  <c r="C1032" i="13"/>
  <c r="AQ1032" i="13" s="1"/>
  <c r="C1033" i="13"/>
  <c r="AQ1033" i="13" s="1"/>
  <c r="C1034" i="13"/>
  <c r="AQ1034" i="13" s="1"/>
  <c r="C1035" i="13"/>
  <c r="AQ1035" i="13" s="1"/>
  <c r="C1036" i="13"/>
  <c r="AQ1036" i="13" s="1"/>
  <c r="C1037" i="13"/>
  <c r="AQ1037" i="13" s="1"/>
  <c r="C226" i="13"/>
  <c r="C66" i="13"/>
  <c r="C263" i="13"/>
  <c r="C282" i="13"/>
  <c r="C267" i="13"/>
  <c r="C129" i="13"/>
  <c r="C130" i="13"/>
  <c r="C135" i="13"/>
  <c r="C103" i="13"/>
  <c r="C1038" i="13"/>
  <c r="AQ1038" i="13" s="1"/>
  <c r="C67" i="13"/>
  <c r="C1039" i="13"/>
  <c r="AQ1039" i="13" s="1"/>
  <c r="C1040" i="13"/>
  <c r="AQ1040" i="13" s="1"/>
  <c r="C1041" i="13"/>
  <c r="AQ1041" i="13" s="1"/>
  <c r="C8" i="13"/>
  <c r="C1042" i="13"/>
  <c r="AQ1042" i="13" s="1"/>
  <c r="C1043" i="13"/>
  <c r="AQ1043" i="13" s="1"/>
  <c r="C1044" i="13"/>
  <c r="AQ1044" i="13" s="1"/>
  <c r="C1045" i="13"/>
  <c r="AQ1045" i="13" s="1"/>
  <c r="C1046" i="13"/>
  <c r="AQ1046" i="13" s="1"/>
  <c r="C126" i="13"/>
  <c r="C1047" i="13"/>
  <c r="AQ1047" i="13" s="1"/>
  <c r="C1048" i="13"/>
  <c r="AQ1048" i="13" s="1"/>
  <c r="C244" i="13"/>
  <c r="C289" i="13"/>
  <c r="C121" i="13"/>
  <c r="C1049" i="13"/>
  <c r="AQ1049" i="13" s="1"/>
  <c r="C1050" i="13"/>
  <c r="AQ1050" i="13" s="1"/>
  <c r="C1051" i="13"/>
  <c r="AQ1051" i="13" s="1"/>
  <c r="C1052" i="13"/>
  <c r="AQ1052" i="13" s="1"/>
  <c r="C1053" i="13"/>
  <c r="AQ1053" i="13" s="1"/>
  <c r="C139" i="13"/>
  <c r="C1054" i="13"/>
  <c r="AQ1054" i="13" s="1"/>
  <c r="C1055" i="13"/>
  <c r="AQ1055" i="13" s="1"/>
  <c r="C1056" i="13"/>
  <c r="AQ1056" i="13" s="1"/>
  <c r="C1057" i="13"/>
  <c r="AQ1057" i="13" s="1"/>
  <c r="C176" i="13"/>
  <c r="C1058" i="13"/>
  <c r="AQ1058" i="13" s="1"/>
  <c r="C1059" i="13"/>
  <c r="AQ1059" i="13" s="1"/>
  <c r="C186" i="13"/>
  <c r="C1060" i="13"/>
  <c r="AQ1060" i="13" s="1"/>
  <c r="C1061" i="13"/>
  <c r="AQ1061" i="13" s="1"/>
  <c r="C93" i="13"/>
  <c r="C108" i="13"/>
  <c r="C105" i="13"/>
  <c r="C1062" i="13"/>
  <c r="AQ1062" i="13" s="1"/>
  <c r="C358" i="13"/>
  <c r="C1063" i="13"/>
  <c r="AQ1063" i="13" s="1"/>
  <c r="C1064" i="13"/>
  <c r="AQ1064" i="13" s="1"/>
  <c r="C1065" i="13"/>
  <c r="AQ1065" i="13" s="1"/>
  <c r="C1066" i="13"/>
  <c r="AQ1066" i="13" s="1"/>
  <c r="C179" i="13"/>
  <c r="C1067" i="13"/>
  <c r="AQ1067" i="13" s="1"/>
  <c r="C68" i="13"/>
  <c r="C1068" i="13"/>
  <c r="AQ1068" i="13" s="1"/>
  <c r="C1069" i="13"/>
  <c r="AQ1069" i="13" s="1"/>
  <c r="C1070" i="13"/>
  <c r="AQ1070" i="13" s="1"/>
  <c r="C1071" i="13"/>
  <c r="AQ1071" i="13" s="1"/>
  <c r="C1072" i="13"/>
  <c r="AQ1072" i="13" s="1"/>
  <c r="C1073" i="13"/>
  <c r="AQ1073" i="13" s="1"/>
  <c r="C1074" i="13"/>
  <c r="AQ1074" i="13" s="1"/>
  <c r="C1075" i="13"/>
  <c r="AQ1075" i="13" s="1"/>
  <c r="C1076" i="13"/>
  <c r="AQ1076" i="13" s="1"/>
  <c r="C1077" i="13"/>
  <c r="AQ1077" i="13" s="1"/>
  <c r="C1078" i="13"/>
  <c r="AQ1078" i="13" s="1"/>
  <c r="C1079" i="13"/>
  <c r="AQ1079" i="13" s="1"/>
  <c r="C1080" i="13"/>
  <c r="AQ1080" i="13" s="1"/>
  <c r="C1081" i="13"/>
  <c r="AQ1081" i="13" s="1"/>
  <c r="C1082" i="13"/>
  <c r="AQ1082" i="13" s="1"/>
  <c r="C1083" i="13"/>
  <c r="AQ1083" i="13" s="1"/>
  <c r="C1084" i="13"/>
  <c r="AQ1084" i="13" s="1"/>
  <c r="C1085" i="13"/>
  <c r="AQ1085" i="13" s="1"/>
  <c r="C1086" i="13"/>
  <c r="AQ1086" i="13" s="1"/>
  <c r="C1087" i="13"/>
  <c r="AQ1087" i="13" s="1"/>
  <c r="C248" i="13"/>
  <c r="C69" i="13"/>
  <c r="C229" i="13"/>
  <c r="C1088" i="13"/>
  <c r="AQ1088" i="13" s="1"/>
  <c r="C193" i="13"/>
  <c r="C1089" i="13"/>
  <c r="AQ1089" i="13" s="1"/>
  <c r="C1090" i="13"/>
  <c r="AQ1090" i="13" s="1"/>
  <c r="C1091" i="13"/>
  <c r="AQ1091" i="13" s="1"/>
  <c r="C1092" i="13"/>
  <c r="AQ1092" i="13" s="1"/>
  <c r="C1093" i="13"/>
  <c r="AQ1093" i="13" s="1"/>
  <c r="C1094" i="13"/>
  <c r="AQ1094" i="13" s="1"/>
  <c r="C1095" i="13"/>
  <c r="AQ1095" i="13" s="1"/>
  <c r="C223" i="13"/>
  <c r="C1096" i="13"/>
  <c r="AQ1096" i="13" s="1"/>
  <c r="C1097" i="13"/>
  <c r="AQ1097" i="13" s="1"/>
  <c r="C1098" i="13"/>
  <c r="AQ1098" i="13" s="1"/>
  <c r="C125" i="13"/>
  <c r="C70" i="13"/>
  <c r="C297" i="13"/>
  <c r="C1099" i="13"/>
  <c r="AQ1099" i="13" s="1"/>
  <c r="C261" i="13"/>
  <c r="C1100" i="13"/>
  <c r="AQ1100" i="13" s="1"/>
  <c r="C1101" i="13"/>
  <c r="AQ1101" i="13" s="1"/>
  <c r="C107" i="13"/>
  <c r="C1102" i="13"/>
  <c r="AQ1102" i="13" s="1"/>
  <c r="C1103" i="13"/>
  <c r="AQ1103" i="13" s="1"/>
  <c r="C1104" i="13"/>
  <c r="AQ1104" i="13" s="1"/>
  <c r="C1105" i="13"/>
  <c r="AQ1105" i="13" s="1"/>
  <c r="C71" i="13"/>
  <c r="C1106" i="13"/>
  <c r="AQ1106" i="13" s="1"/>
  <c r="C1107" i="13"/>
  <c r="AQ1107" i="13" s="1"/>
  <c r="C1108" i="13"/>
  <c r="AQ1108" i="13" s="1"/>
  <c r="C1109" i="13"/>
  <c r="AQ1109" i="13" s="1"/>
  <c r="C1110" i="13"/>
  <c r="AQ1110" i="13" s="1"/>
  <c r="C1111" i="13"/>
  <c r="AQ1111" i="13" s="1"/>
  <c r="C72" i="13"/>
  <c r="C1112" i="13"/>
  <c r="AQ1112" i="13" s="1"/>
  <c r="C286" i="13"/>
  <c r="C1113" i="13"/>
  <c r="AQ1113" i="13" s="1"/>
  <c r="C1114" i="13"/>
  <c r="AQ1114" i="13" s="1"/>
  <c r="C251" i="13"/>
  <c r="C1115" i="13"/>
  <c r="AQ1115" i="13" s="1"/>
  <c r="C1116" i="13"/>
  <c r="AQ1116" i="13" s="1"/>
  <c r="C196" i="13"/>
  <c r="C1117" i="13"/>
  <c r="AQ1117" i="13" s="1"/>
  <c r="C1118" i="13"/>
  <c r="AQ1118" i="13" s="1"/>
  <c r="C161" i="13"/>
  <c r="C122" i="13"/>
  <c r="C150" i="13"/>
  <c r="C1119" i="13"/>
  <c r="AQ1119" i="13" s="1"/>
  <c r="C1120" i="13"/>
  <c r="AQ1120" i="13" s="1"/>
  <c r="C1121" i="13"/>
  <c r="AQ1121" i="13" s="1"/>
  <c r="C1122" i="13"/>
  <c r="AQ1122" i="13" s="1"/>
  <c r="C175" i="13"/>
  <c r="C1123" i="13"/>
  <c r="AQ1123" i="13" s="1"/>
  <c r="C1124" i="13"/>
  <c r="AQ1124" i="13" s="1"/>
  <c r="C1125" i="13"/>
  <c r="AQ1125" i="13" s="1"/>
  <c r="C1126" i="13"/>
  <c r="AQ1126" i="13" s="1"/>
  <c r="C302" i="13"/>
  <c r="C1127" i="13"/>
  <c r="AQ1127" i="13" s="1"/>
  <c r="C96" i="13"/>
  <c r="C120" i="13"/>
  <c r="C1128" i="13"/>
  <c r="AQ1128" i="13" s="1"/>
  <c r="C1129" i="13"/>
  <c r="AQ1129" i="13" s="1"/>
  <c r="C1130" i="13"/>
  <c r="AQ1130" i="13" s="1"/>
  <c r="C1131" i="13"/>
  <c r="AQ1131" i="13" s="1"/>
  <c r="C259" i="13"/>
  <c r="C329" i="13"/>
  <c r="D321" i="13"/>
  <c r="D336" i="13"/>
  <c r="D390" i="13"/>
  <c r="D361" i="13"/>
  <c r="D403" i="13"/>
  <c r="D313" i="13"/>
  <c r="D392" i="13"/>
  <c r="D357" i="13"/>
  <c r="D406" i="13"/>
  <c r="D355" i="13"/>
  <c r="D393" i="13"/>
  <c r="D253" i="13"/>
  <c r="D338" i="13"/>
  <c r="D396" i="13"/>
  <c r="D310" i="13"/>
  <c r="D319" i="13"/>
  <c r="D389" i="13"/>
  <c r="D407" i="13"/>
  <c r="D354" i="13"/>
  <c r="D400" i="13"/>
  <c r="D388" i="13"/>
  <c r="D272" i="13"/>
  <c r="D366" i="13"/>
  <c r="D408" i="13"/>
  <c r="D409" i="13"/>
  <c r="D410" i="13"/>
  <c r="D411" i="13"/>
  <c r="D412" i="13"/>
  <c r="D413" i="13"/>
  <c r="D414" i="13"/>
  <c r="D415" i="13"/>
  <c r="D416" i="13"/>
  <c r="D417" i="13"/>
  <c r="D374" i="13"/>
  <c r="D219" i="13"/>
  <c r="D292" i="13"/>
  <c r="D363" i="13"/>
  <c r="D398" i="13"/>
  <c r="D316" i="13"/>
  <c r="D380" i="13"/>
  <c r="D401" i="13"/>
  <c r="D307" i="13"/>
  <c r="D397" i="13"/>
  <c r="D345" i="13"/>
  <c r="D339" i="13"/>
  <c r="D249" i="13"/>
  <c r="D335" i="13"/>
  <c r="D418" i="13"/>
  <c r="D419" i="13"/>
  <c r="D420" i="13"/>
  <c r="D421" i="13"/>
  <c r="D422" i="13"/>
  <c r="D423" i="13"/>
  <c r="D424" i="13"/>
  <c r="D425" i="13"/>
  <c r="D426" i="13"/>
  <c r="D427" i="13"/>
  <c r="D428" i="13"/>
  <c r="D429" i="13"/>
  <c r="D430" i="13"/>
  <c r="D431" i="13"/>
  <c r="D324" i="13"/>
  <c r="D202" i="13"/>
  <c r="D342" i="13"/>
  <c r="D288" i="13"/>
  <c r="D285" i="13"/>
  <c r="D239" i="13"/>
  <c r="D265" i="13"/>
  <c r="D375" i="13"/>
  <c r="D356" i="13"/>
  <c r="D260" i="13"/>
  <c r="D280" i="13"/>
  <c r="D91" i="13"/>
  <c r="D432" i="13"/>
  <c r="D106" i="13"/>
  <c r="D433" i="13"/>
  <c r="D76" i="13"/>
  <c r="D83" i="13"/>
  <c r="D434" i="13"/>
  <c r="D435" i="13"/>
  <c r="D436" i="13"/>
  <c r="D437" i="13"/>
  <c r="D438" i="13"/>
  <c r="D439" i="13"/>
  <c r="D440" i="13"/>
  <c r="D441" i="13"/>
  <c r="D442" i="13"/>
  <c r="D443" i="13"/>
  <c r="D444" i="13"/>
  <c r="D445" i="13"/>
  <c r="D376" i="13"/>
  <c r="D446" i="13"/>
  <c r="D320" i="13"/>
  <c r="D134" i="13"/>
  <c r="D337" i="13"/>
  <c r="D447" i="13"/>
  <c r="D448" i="13"/>
  <c r="D449" i="13"/>
  <c r="D450" i="13"/>
  <c r="D451" i="13"/>
  <c r="D252" i="13"/>
  <c r="D452" i="13"/>
  <c r="D453" i="13"/>
  <c r="D454" i="13"/>
  <c r="D455" i="13"/>
  <c r="D328" i="13"/>
  <c r="D456" i="13"/>
  <c r="D457" i="13"/>
  <c r="D370" i="13"/>
  <c r="D458" i="13"/>
  <c r="D459" i="13"/>
  <c r="D210" i="13"/>
  <c r="D378" i="13"/>
  <c r="D237" i="13"/>
  <c r="D101" i="13"/>
  <c r="D460" i="13"/>
  <c r="D461" i="13"/>
  <c r="D111" i="13"/>
  <c r="D462" i="13"/>
  <c r="D463" i="13"/>
  <c r="D464" i="13"/>
  <c r="D465" i="13"/>
  <c r="D466" i="13"/>
  <c r="D467" i="13"/>
  <c r="D468" i="13"/>
  <c r="D469" i="13"/>
  <c r="D2" i="13"/>
  <c r="D470" i="13"/>
  <c r="D9" i="13"/>
  <c r="D471" i="13"/>
  <c r="D472" i="13"/>
  <c r="D473" i="13"/>
  <c r="D474" i="13"/>
  <c r="D475" i="13"/>
  <c r="D476" i="13"/>
  <c r="D477" i="13"/>
  <c r="D478" i="13"/>
  <c r="D479" i="13"/>
  <c r="D480" i="13"/>
  <c r="D481" i="13"/>
  <c r="D482" i="13"/>
  <c r="D483" i="13"/>
  <c r="D484" i="13"/>
  <c r="D485" i="13"/>
  <c r="D486" i="13"/>
  <c r="D487" i="13"/>
  <c r="D488" i="13"/>
  <c r="D489" i="13"/>
  <c r="D490" i="13"/>
  <c r="D491" i="13"/>
  <c r="D352" i="13"/>
  <c r="D371" i="13"/>
  <c r="D492" i="13"/>
  <c r="D391" i="13"/>
  <c r="D404" i="13"/>
  <c r="D493" i="13"/>
  <c r="D494" i="13"/>
  <c r="D495" i="13"/>
  <c r="D496" i="13"/>
  <c r="D497" i="13"/>
  <c r="D344" i="13"/>
  <c r="D498" i="13"/>
  <c r="D499" i="13"/>
  <c r="D500" i="13"/>
  <c r="D331" i="13"/>
  <c r="D387" i="13"/>
  <c r="D501" i="13"/>
  <c r="D502" i="13"/>
  <c r="D364" i="13"/>
  <c r="D333" i="13"/>
  <c r="D503" i="13"/>
  <c r="D332" i="13"/>
  <c r="D504" i="13"/>
  <c r="D505" i="13"/>
  <c r="D506" i="13"/>
  <c r="D507" i="13"/>
  <c r="D271" i="13"/>
  <c r="D508" i="13"/>
  <c r="D368" i="13"/>
  <c r="D351" i="13"/>
  <c r="D509" i="13"/>
  <c r="D359" i="13"/>
  <c r="D290" i="13"/>
  <c r="D304" i="13"/>
  <c r="D510" i="13"/>
  <c r="D162" i="13"/>
  <c r="D112" i="13"/>
  <c r="D511" i="13"/>
  <c r="D512" i="13"/>
  <c r="D513" i="13"/>
  <c r="D514" i="13"/>
  <c r="D515" i="13"/>
  <c r="D516" i="13"/>
  <c r="D517" i="13"/>
  <c r="D518" i="13"/>
  <c r="D383" i="13"/>
  <c r="D519" i="13"/>
  <c r="D520" i="13"/>
  <c r="D266" i="13"/>
  <c r="D521" i="13"/>
  <c r="D385" i="13"/>
  <c r="D522" i="13"/>
  <c r="D523" i="13"/>
  <c r="D524" i="13"/>
  <c r="D525" i="13"/>
  <c r="D526" i="13"/>
  <c r="D527" i="13"/>
  <c r="D528" i="13"/>
  <c r="D529" i="13"/>
  <c r="D530" i="13"/>
  <c r="D531" i="13"/>
  <c r="D532" i="13"/>
  <c r="D533" i="13"/>
  <c r="D270" i="13"/>
  <c r="D534" i="13"/>
  <c r="D535" i="13"/>
  <c r="D536" i="13"/>
  <c r="D174" i="13"/>
  <c r="D537" i="13"/>
  <c r="D538" i="13"/>
  <c r="D200" i="13"/>
  <c r="D167" i="13"/>
  <c r="D278" i="13"/>
  <c r="D539" i="13"/>
  <c r="D540" i="13"/>
  <c r="D541" i="13"/>
  <c r="D231" i="13"/>
  <c r="D542" i="13"/>
  <c r="D221" i="13"/>
  <c r="D181" i="13"/>
  <c r="D164" i="13"/>
  <c r="D543" i="13"/>
  <c r="D296" i="13"/>
  <c r="D544" i="13"/>
  <c r="D545" i="13"/>
  <c r="D546" i="13"/>
  <c r="D325" i="13"/>
  <c r="D547" i="13"/>
  <c r="D548" i="13"/>
  <c r="D549" i="13"/>
  <c r="D550" i="13"/>
  <c r="D551" i="13"/>
  <c r="D552" i="13"/>
  <c r="D553" i="13"/>
  <c r="D554" i="13"/>
  <c r="D555" i="13"/>
  <c r="D214" i="13"/>
  <c r="D159" i="13"/>
  <c r="D165" i="13"/>
  <c r="D556" i="13"/>
  <c r="D182" i="13"/>
  <c r="D372" i="13"/>
  <c r="D557" i="13"/>
  <c r="D104" i="13"/>
  <c r="D86" i="13"/>
  <c r="D113" i="13"/>
  <c r="D153" i="13"/>
  <c r="D132" i="13"/>
  <c r="D558" i="13"/>
  <c r="D95" i="13"/>
  <c r="D559" i="13"/>
  <c r="D560" i="13"/>
  <c r="D87" i="13"/>
  <c r="D227" i="13"/>
  <c r="D561" i="13"/>
  <c r="D562" i="13"/>
  <c r="D563" i="13"/>
  <c r="D564" i="13"/>
  <c r="D565" i="13"/>
  <c r="D85" i="13"/>
  <c r="D102" i="13"/>
  <c r="D566" i="13"/>
  <c r="D567" i="13"/>
  <c r="D568" i="13"/>
  <c r="D236" i="13"/>
  <c r="D284" i="13"/>
  <c r="D118" i="13"/>
  <c r="D569" i="13"/>
  <c r="D235" i="13"/>
  <c r="D570" i="13"/>
  <c r="D291" i="13"/>
  <c r="D326" i="13"/>
  <c r="D205" i="13"/>
  <c r="D571" i="13"/>
  <c r="D149" i="13"/>
  <c r="D341" i="13"/>
  <c r="D258" i="13"/>
  <c r="D572" i="13"/>
  <c r="D203" i="13"/>
  <c r="D97" i="13"/>
  <c r="D573" i="13"/>
  <c r="D574" i="13"/>
  <c r="D575" i="13"/>
  <c r="D79" i="13"/>
  <c r="D88" i="13"/>
  <c r="D98" i="13"/>
  <c r="D576" i="13"/>
  <c r="D577" i="13"/>
  <c r="D578" i="13"/>
  <c r="D353" i="13"/>
  <c r="D579" i="13"/>
  <c r="D110" i="13"/>
  <c r="D274" i="13"/>
  <c r="D580" i="13"/>
  <c r="D581" i="13"/>
  <c r="D582" i="13"/>
  <c r="D583" i="13"/>
  <c r="D584" i="13"/>
  <c r="D287" i="13"/>
  <c r="D585" i="13"/>
  <c r="D586" i="13"/>
  <c r="D275" i="13"/>
  <c r="D587" i="13"/>
  <c r="D141" i="13"/>
  <c r="D172" i="13"/>
  <c r="D119" i="13"/>
  <c r="D588" i="13"/>
  <c r="D127" i="13"/>
  <c r="D12" i="13"/>
  <c r="D157" i="13"/>
  <c r="D589" i="13"/>
  <c r="D590" i="13"/>
  <c r="D591" i="13"/>
  <c r="D592" i="13"/>
  <c r="D593" i="13"/>
  <c r="D254" i="13"/>
  <c r="D92" i="13"/>
  <c r="D594" i="13"/>
  <c r="D595" i="13"/>
  <c r="D596" i="13"/>
  <c r="D597" i="13"/>
  <c r="D598" i="13"/>
  <c r="D163" i="13"/>
  <c r="D599" i="13"/>
  <c r="D204" i="13"/>
  <c r="D600" i="13"/>
  <c r="D601" i="13"/>
  <c r="D128" i="13"/>
  <c r="D142" i="13"/>
  <c r="D602" i="13"/>
  <c r="D603" i="13"/>
  <c r="D604" i="13"/>
  <c r="D605" i="13"/>
  <c r="D606" i="13"/>
  <c r="D607" i="13"/>
  <c r="D168" i="13"/>
  <c r="D4" i="13"/>
  <c r="D608" i="13"/>
  <c r="D609" i="13"/>
  <c r="D75" i="13"/>
  <c r="D10" i="13"/>
  <c r="D610" i="13"/>
  <c r="D611" i="13"/>
  <c r="D220" i="13"/>
  <c r="D94" i="13"/>
  <c r="D612" i="13"/>
  <c r="D613" i="13"/>
  <c r="D614" i="13"/>
  <c r="D615" i="13"/>
  <c r="D138" i="13"/>
  <c r="D616" i="13"/>
  <c r="D617" i="13"/>
  <c r="D257" i="13"/>
  <c r="D618" i="13"/>
  <c r="D619" i="13"/>
  <c r="D620" i="13"/>
  <c r="D621" i="13"/>
  <c r="D622" i="13"/>
  <c r="D623" i="13"/>
  <c r="D624" i="13"/>
  <c r="D625" i="13"/>
  <c r="D626" i="13"/>
  <c r="D627" i="13"/>
  <c r="D628" i="13"/>
  <c r="D377" i="13"/>
  <c r="D178" i="13"/>
  <c r="D629" i="13"/>
  <c r="D630" i="13"/>
  <c r="D631" i="13"/>
  <c r="D14" i="13"/>
  <c r="D15" i="13"/>
  <c r="D632" i="13"/>
  <c r="D16" i="13"/>
  <c r="D633" i="13"/>
  <c r="D634" i="13"/>
  <c r="D17" i="13"/>
  <c r="D18" i="13"/>
  <c r="D19" i="13"/>
  <c r="D268" i="13"/>
  <c r="D635" i="13"/>
  <c r="D273" i="13"/>
  <c r="D317" i="13"/>
  <c r="D311" i="13"/>
  <c r="D293" i="13"/>
  <c r="D217" i="13"/>
  <c r="D73" i="13"/>
  <c r="D169" i="13"/>
  <c r="D20" i="13"/>
  <c r="D636" i="13"/>
  <c r="D21" i="13"/>
  <c r="D637" i="13"/>
  <c r="D22" i="13"/>
  <c r="D23" i="13"/>
  <c r="D638" i="13"/>
  <c r="D299" i="13"/>
  <c r="D639" i="13"/>
  <c r="D246" i="13"/>
  <c r="D213" i="13"/>
  <c r="D640" i="13"/>
  <c r="D369" i="13"/>
  <c r="D641" i="13"/>
  <c r="D314" i="13"/>
  <c r="D642" i="13"/>
  <c r="D643" i="13"/>
  <c r="D24" i="13"/>
  <c r="D207" i="13"/>
  <c r="D644" i="13"/>
  <c r="D645" i="13"/>
  <c r="D646" i="13"/>
  <c r="D647" i="13"/>
  <c r="D648" i="13"/>
  <c r="D649" i="13"/>
  <c r="D650" i="13"/>
  <c r="D133" i="13"/>
  <c r="D173" i="13"/>
  <c r="D262" i="13"/>
  <c r="D305" i="13"/>
  <c r="D25" i="13"/>
  <c r="D26" i="13"/>
  <c r="D27" i="13"/>
  <c r="D28" i="13"/>
  <c r="D651" i="13"/>
  <c r="D7" i="13"/>
  <c r="D652" i="13"/>
  <c r="D84" i="13"/>
  <c r="D156" i="13"/>
  <c r="D189" i="13"/>
  <c r="D653" i="13"/>
  <c r="D654" i="13"/>
  <c r="D29" i="13"/>
  <c r="D655" i="13"/>
  <c r="D656" i="13"/>
  <c r="D657" i="13"/>
  <c r="D658" i="13"/>
  <c r="D659" i="13"/>
  <c r="D660" i="13"/>
  <c r="D228" i="13"/>
  <c r="D661" i="13"/>
  <c r="D300" i="13"/>
  <c r="D662" i="13"/>
  <c r="D183" i="13"/>
  <c r="D663" i="13"/>
  <c r="D100" i="13"/>
  <c r="D664" i="13"/>
  <c r="D136" i="13"/>
  <c r="D665" i="13"/>
  <c r="D666" i="13"/>
  <c r="D667" i="13"/>
  <c r="D30" i="13"/>
  <c r="D256" i="13"/>
  <c r="D74" i="13"/>
  <c r="D668" i="13"/>
  <c r="D669" i="13"/>
  <c r="D670" i="13"/>
  <c r="D671" i="13"/>
  <c r="D672" i="13"/>
  <c r="D123" i="13"/>
  <c r="D673" i="13"/>
  <c r="D674" i="13"/>
  <c r="D206" i="13"/>
  <c r="D117" i="13"/>
  <c r="D675" i="13"/>
  <c r="D155" i="13"/>
  <c r="D201" i="13"/>
  <c r="D151" i="13"/>
  <c r="D198" i="13"/>
  <c r="D676" i="13"/>
  <c r="D82" i="13"/>
  <c r="D677" i="13"/>
  <c r="D327" i="13"/>
  <c r="D678" i="13"/>
  <c r="D233" i="13"/>
  <c r="D31" i="13"/>
  <c r="D242" i="13"/>
  <c r="D184" i="13"/>
  <c r="D679" i="13"/>
  <c r="D680" i="13"/>
  <c r="D681" i="13"/>
  <c r="D349" i="13"/>
  <c r="D209" i="13"/>
  <c r="D185" i="13"/>
  <c r="D682" i="13"/>
  <c r="D683" i="13"/>
  <c r="D190" i="13"/>
  <c r="D211" i="13"/>
  <c r="D684" i="13"/>
  <c r="D208" i="13"/>
  <c r="D685" i="13"/>
  <c r="D158" i="13"/>
  <c r="D224" i="13"/>
  <c r="D686" i="13"/>
  <c r="D687" i="13"/>
  <c r="D688" i="13"/>
  <c r="D689" i="13"/>
  <c r="D690" i="13"/>
  <c r="D691" i="13"/>
  <c r="D692" i="13"/>
  <c r="D170" i="13"/>
  <c r="D148" i="13"/>
  <c r="D693" i="13"/>
  <c r="D694" i="13"/>
  <c r="D695" i="13"/>
  <c r="D180" i="13"/>
  <c r="D188" i="13"/>
  <c r="D32" i="13"/>
  <c r="D696" i="13"/>
  <c r="D697" i="13"/>
  <c r="D698" i="13"/>
  <c r="D699" i="13"/>
  <c r="D700" i="13"/>
  <c r="D218" i="13"/>
  <c r="D701" i="13"/>
  <c r="D702" i="13"/>
  <c r="D703" i="13"/>
  <c r="D704" i="13"/>
  <c r="D705" i="13"/>
  <c r="D706" i="13"/>
  <c r="D707" i="13"/>
  <c r="D708" i="13"/>
  <c r="D192" i="13"/>
  <c r="D709" i="13"/>
  <c r="D215" i="13"/>
  <c r="D710" i="13"/>
  <c r="D711" i="13"/>
  <c r="D712" i="13"/>
  <c r="D80" i="13"/>
  <c r="D194" i="13"/>
  <c r="D240" i="13"/>
  <c r="D713" i="13"/>
  <c r="D714" i="13"/>
  <c r="D715" i="13"/>
  <c r="D716" i="13"/>
  <c r="D717" i="13"/>
  <c r="D143" i="13"/>
  <c r="D718" i="13"/>
  <c r="D719" i="13"/>
  <c r="D720" i="13"/>
  <c r="D33" i="13"/>
  <c r="D721" i="13"/>
  <c r="D347" i="13"/>
  <c r="D360" i="13"/>
  <c r="D722" i="13"/>
  <c r="D294" i="13"/>
  <c r="D723" i="13"/>
  <c r="D724" i="13"/>
  <c r="D34" i="13"/>
  <c r="D35" i="13"/>
  <c r="D234" i="13"/>
  <c r="D725" i="13"/>
  <c r="D726" i="13"/>
  <c r="D727" i="13"/>
  <c r="D386" i="13"/>
  <c r="D350" i="13"/>
  <c r="D728" i="13"/>
  <c r="D729" i="13"/>
  <c r="D730" i="13"/>
  <c r="D731" i="13"/>
  <c r="D732" i="13"/>
  <c r="D733" i="13"/>
  <c r="D734" i="13"/>
  <c r="D735" i="13"/>
  <c r="D736" i="13"/>
  <c r="D737" i="13"/>
  <c r="D738" i="13"/>
  <c r="D199" i="13"/>
  <c r="D739" i="13"/>
  <c r="D740" i="13"/>
  <c r="D741" i="13"/>
  <c r="D742" i="13"/>
  <c r="D743" i="13"/>
  <c r="D744" i="13"/>
  <c r="D745" i="13"/>
  <c r="D746" i="13"/>
  <c r="D747" i="13"/>
  <c r="D748" i="13"/>
  <c r="D749" i="13"/>
  <c r="D750" i="13"/>
  <c r="D751" i="13"/>
  <c r="D115" i="13"/>
  <c r="D752" i="13"/>
  <c r="D187" i="13"/>
  <c r="D36" i="13"/>
  <c r="D99" i="13"/>
  <c r="D283" i="13"/>
  <c r="D753" i="13"/>
  <c r="D754" i="13"/>
  <c r="D405" i="13"/>
  <c r="D755" i="13"/>
  <c r="D756" i="13"/>
  <c r="D757" i="13"/>
  <c r="D758" i="13"/>
  <c r="D759" i="13"/>
  <c r="D760" i="13"/>
  <c r="D761" i="13"/>
  <c r="D762" i="13"/>
  <c r="D763" i="13"/>
  <c r="D764" i="13"/>
  <c r="D765" i="13"/>
  <c r="D766" i="13"/>
  <c r="D767" i="13"/>
  <c r="D768" i="13"/>
  <c r="D769" i="13"/>
  <c r="D770" i="13"/>
  <c r="D771" i="13"/>
  <c r="D772" i="13"/>
  <c r="D114" i="13"/>
  <c r="D773" i="13"/>
  <c r="D774" i="13"/>
  <c r="D160" i="13"/>
  <c r="D37" i="13"/>
  <c r="D775" i="13"/>
  <c r="D776" i="13"/>
  <c r="D777" i="13"/>
  <c r="D778" i="13"/>
  <c r="D779" i="13"/>
  <c r="D131" i="13"/>
  <c r="D780" i="13"/>
  <c r="D781" i="13"/>
  <c r="D782" i="13"/>
  <c r="D783" i="13"/>
  <c r="D191" i="13"/>
  <c r="D784" i="13"/>
  <c r="D785" i="13"/>
  <c r="D786" i="13"/>
  <c r="D787" i="13"/>
  <c r="D788" i="13"/>
  <c r="D789" i="13"/>
  <c r="D790" i="13"/>
  <c r="D791" i="13"/>
  <c r="D792" i="13"/>
  <c r="D793" i="13"/>
  <c r="D794" i="13"/>
  <c r="D795" i="13"/>
  <c r="D796" i="13"/>
  <c r="D797" i="13"/>
  <c r="D798" i="13"/>
  <c r="D799" i="13"/>
  <c r="D800" i="13"/>
  <c r="D801" i="13"/>
  <c r="D295" i="13"/>
  <c r="D802" i="13"/>
  <c r="D303" i="13"/>
  <c r="D803" i="13"/>
  <c r="D346" i="13"/>
  <c r="D315" i="13"/>
  <c r="D804" i="13"/>
  <c r="D805" i="13"/>
  <c r="D806" i="13"/>
  <c r="D807" i="13"/>
  <c r="D808" i="13"/>
  <c r="D809" i="13"/>
  <c r="D810" i="13"/>
  <c r="D811" i="13"/>
  <c r="D812" i="13"/>
  <c r="D813" i="13"/>
  <c r="D814" i="13"/>
  <c r="D815" i="13"/>
  <c r="D816" i="13"/>
  <c r="D817" i="13"/>
  <c r="D818" i="13"/>
  <c r="D819" i="13"/>
  <c r="D348" i="13"/>
  <c r="D384" i="13"/>
  <c r="D820" i="13"/>
  <c r="D38" i="13"/>
  <c r="D394" i="13"/>
  <c r="D821" i="13"/>
  <c r="D78" i="13"/>
  <c r="D822" i="13"/>
  <c r="D823" i="13"/>
  <c r="D824" i="13"/>
  <c r="D825" i="13"/>
  <c r="D241" i="13"/>
  <c r="D39" i="13"/>
  <c r="D826" i="13"/>
  <c r="D827" i="13"/>
  <c r="D828" i="13"/>
  <c r="D829" i="13"/>
  <c r="D830" i="13"/>
  <c r="D831" i="13"/>
  <c r="D832" i="13"/>
  <c r="D833" i="13"/>
  <c r="D834" i="13"/>
  <c r="D835" i="13"/>
  <c r="D836" i="13"/>
  <c r="D40" i="13"/>
  <c r="D41" i="13"/>
  <c r="D837" i="13"/>
  <c r="D838" i="13"/>
  <c r="D399" i="13"/>
  <c r="D839" i="13"/>
  <c r="D365" i="13"/>
  <c r="D340" i="13"/>
  <c r="D116" i="13"/>
  <c r="D109" i="13"/>
  <c r="D5" i="13"/>
  <c r="D81" i="13"/>
  <c r="D840" i="13"/>
  <c r="D3" i="13"/>
  <c r="D124" i="13"/>
  <c r="D841" i="13"/>
  <c r="D842" i="13"/>
  <c r="D402" i="13"/>
  <c r="D843" i="13"/>
  <c r="D216" i="13"/>
  <c r="D844" i="13"/>
  <c r="D845" i="13"/>
  <c r="D846" i="13"/>
  <c r="D847" i="13"/>
  <c r="D42" i="13"/>
  <c r="D848" i="13"/>
  <c r="D43" i="13"/>
  <c r="D44" i="13"/>
  <c r="D849" i="13"/>
  <c r="D850" i="13"/>
  <c r="D245" i="13"/>
  <c r="D851" i="13"/>
  <c r="D852" i="13"/>
  <c r="D853" i="13"/>
  <c r="D854" i="13"/>
  <c r="D395" i="13"/>
  <c r="D855" i="13"/>
  <c r="D856" i="13"/>
  <c r="D857" i="13"/>
  <c r="D858" i="13"/>
  <c r="D322" i="13"/>
  <c r="D859" i="13"/>
  <c r="D860" i="13"/>
  <c r="D861" i="13"/>
  <c r="D862" i="13"/>
  <c r="D863" i="13"/>
  <c r="D864" i="13"/>
  <c r="D865" i="13"/>
  <c r="D866" i="13"/>
  <c r="D867" i="13"/>
  <c r="D868" i="13"/>
  <c r="D869" i="13"/>
  <c r="D870" i="13"/>
  <c r="D871" i="13"/>
  <c r="D872" i="13"/>
  <c r="D873" i="13"/>
  <c r="D45" i="13"/>
  <c r="D874" i="13"/>
  <c r="D875" i="13"/>
  <c r="D876" i="13"/>
  <c r="D877" i="13"/>
  <c r="D878" i="13"/>
  <c r="D879" i="13"/>
  <c r="D880" i="13"/>
  <c r="D276" i="13"/>
  <c r="D195" i="13"/>
  <c r="D881" i="13"/>
  <c r="D882" i="13"/>
  <c r="D883" i="13"/>
  <c r="D884" i="13"/>
  <c r="D885" i="13"/>
  <c r="D212" i="13"/>
  <c r="D6" i="13"/>
  <c r="D886" i="13"/>
  <c r="D887" i="13"/>
  <c r="D888" i="13"/>
  <c r="D46" i="13"/>
  <c r="D47" i="13"/>
  <c r="D48" i="13"/>
  <c r="D49" i="13"/>
  <c r="D50" i="13"/>
  <c r="D889" i="13"/>
  <c r="D890" i="13"/>
  <c r="D891" i="13"/>
  <c r="D892" i="13"/>
  <c r="D893" i="13"/>
  <c r="D323" i="13"/>
  <c r="D362" i="13"/>
  <c r="D894" i="13"/>
  <c r="D895" i="13"/>
  <c r="D137" i="13"/>
  <c r="D51" i="13"/>
  <c r="D896" i="13"/>
  <c r="D897" i="13"/>
  <c r="D898" i="13"/>
  <c r="D222" i="13"/>
  <c r="D146" i="13"/>
  <c r="D899" i="13"/>
  <c r="D900" i="13"/>
  <c r="D901" i="13"/>
  <c r="D312" i="13"/>
  <c r="D171" i="13"/>
  <c r="D902" i="13"/>
  <c r="D903" i="13"/>
  <c r="D145" i="13"/>
  <c r="D904" i="13"/>
  <c r="D905" i="13"/>
  <c r="D906" i="13"/>
  <c r="D154" i="13"/>
  <c r="D147" i="13"/>
  <c r="D907" i="13"/>
  <c r="D908" i="13"/>
  <c r="D909" i="13"/>
  <c r="D910" i="13"/>
  <c r="D911" i="13"/>
  <c r="D912" i="13"/>
  <c r="D913" i="13"/>
  <c r="D914" i="13"/>
  <c r="D140" i="13"/>
  <c r="D77" i="13"/>
  <c r="D915" i="13"/>
  <c r="D916" i="13"/>
  <c r="D917" i="13"/>
  <c r="D52" i="13"/>
  <c r="D53" i="13"/>
  <c r="D13" i="13"/>
  <c r="D54" i="13"/>
  <c r="D55" i="13"/>
  <c r="D918" i="13"/>
  <c r="D919" i="13"/>
  <c r="D920" i="13"/>
  <c r="D921" i="13"/>
  <c r="D922" i="13"/>
  <c r="D923" i="13"/>
  <c r="D924" i="13"/>
  <c r="D56" i="13"/>
  <c r="D925" i="13"/>
  <c r="D926" i="13"/>
  <c r="D57" i="13"/>
  <c r="D927" i="13"/>
  <c r="D928" i="13"/>
  <c r="D929" i="13"/>
  <c r="D930" i="13"/>
  <c r="D931" i="13"/>
  <c r="D932" i="13"/>
  <c r="D933" i="13"/>
  <c r="D934" i="13"/>
  <c r="D935" i="13"/>
  <c r="D936" i="13"/>
  <c r="D937" i="13"/>
  <c r="D58" i="13"/>
  <c r="D938" i="13"/>
  <c r="D939" i="13"/>
  <c r="D940" i="13"/>
  <c r="D941" i="13"/>
  <c r="D11" i="13"/>
  <c r="D942" i="13"/>
  <c r="D90" i="13"/>
  <c r="D943" i="13"/>
  <c r="D944" i="13"/>
  <c r="D945" i="13"/>
  <c r="D946" i="13"/>
  <c r="D947" i="13"/>
  <c r="D247" i="13"/>
  <c r="D948" i="13"/>
  <c r="D949" i="13"/>
  <c r="D950" i="13"/>
  <c r="D951" i="13"/>
  <c r="D952" i="13"/>
  <c r="D953" i="13"/>
  <c r="D954" i="13"/>
  <c r="D955" i="13"/>
  <c r="D956" i="13"/>
  <c r="D281" i="13"/>
  <c r="D957" i="13"/>
  <c r="D958" i="13"/>
  <c r="D382" i="13"/>
  <c r="D379" i="13"/>
  <c r="D959" i="13"/>
  <c r="D298" i="13"/>
  <c r="D960" i="13"/>
  <c r="D961" i="13"/>
  <c r="D962" i="13"/>
  <c r="D963" i="13"/>
  <c r="D964" i="13"/>
  <c r="D965" i="13"/>
  <c r="D966" i="13"/>
  <c r="D967" i="13"/>
  <c r="D968" i="13"/>
  <c r="D969" i="13"/>
  <c r="D970" i="13"/>
  <c r="D971" i="13"/>
  <c r="D972" i="13"/>
  <c r="D973" i="13"/>
  <c r="D232" i="13"/>
  <c r="D974" i="13"/>
  <c r="D975" i="13"/>
  <c r="D976" i="13"/>
  <c r="D977" i="13"/>
  <c r="D59" i="13"/>
  <c r="D978" i="13"/>
  <c r="D979" i="13"/>
  <c r="D980" i="13"/>
  <c r="D981" i="13"/>
  <c r="D982" i="13"/>
  <c r="D983" i="13"/>
  <c r="D984" i="13"/>
  <c r="D985" i="13"/>
  <c r="D986" i="13"/>
  <c r="D987" i="13"/>
  <c r="D988" i="13"/>
  <c r="D989" i="13"/>
  <c r="D89" i="13"/>
  <c r="D990" i="13"/>
  <c r="D991" i="13"/>
  <c r="D992" i="13"/>
  <c r="D993" i="13"/>
  <c r="D994" i="13"/>
  <c r="D995" i="13"/>
  <c r="D255" i="13"/>
  <c r="D277" i="13"/>
  <c r="D996" i="13"/>
  <c r="D997" i="13"/>
  <c r="D998" i="13"/>
  <c r="D330" i="13"/>
  <c r="D999" i="13"/>
  <c r="D1000" i="13"/>
  <c r="D1001" i="13"/>
  <c r="D1002" i="13"/>
  <c r="D1003" i="13"/>
  <c r="D1004" i="13"/>
  <c r="D1005" i="13"/>
  <c r="D318" i="13"/>
  <c r="D1006" i="13"/>
  <c r="D1007" i="13"/>
  <c r="D1008" i="13"/>
  <c r="D1009" i="13"/>
  <c r="D1010" i="13"/>
  <c r="D1011" i="13"/>
  <c r="D269" i="13"/>
  <c r="D308" i="13"/>
  <c r="D367" i="13"/>
  <c r="D306" i="13"/>
  <c r="D60" i="13"/>
  <c r="D230" i="13"/>
  <c r="D1012" i="13"/>
  <c r="D61" i="13"/>
  <c r="D343" i="13"/>
  <c r="D243" i="13"/>
  <c r="D62" i="13"/>
  <c r="D250" i="13"/>
  <c r="D1013" i="13"/>
  <c r="D63" i="13"/>
  <c r="D334" i="13"/>
  <c r="D1014" i="13"/>
  <c r="D238" i="13"/>
  <c r="D1015" i="13"/>
  <c r="D64" i="13"/>
  <c r="D279" i="13"/>
  <c r="D1016" i="13"/>
  <c r="D1017" i="13"/>
  <c r="D225" i="13"/>
  <c r="D65" i="13"/>
  <c r="D1018" i="13"/>
  <c r="D1019" i="13"/>
  <c r="D301" i="13"/>
  <c r="D1020" i="13"/>
  <c r="D1021" i="13"/>
  <c r="D1022" i="13"/>
  <c r="D177" i="13"/>
  <c r="D373" i="13"/>
  <c r="D264" i="13"/>
  <c r="D1023" i="13"/>
  <c r="D381" i="13"/>
  <c r="D1024" i="13"/>
  <c r="D1025" i="13"/>
  <c r="D309" i="13"/>
  <c r="D1026" i="13"/>
  <c r="D1027" i="13"/>
  <c r="D197" i="13"/>
  <c r="D166" i="13"/>
  <c r="D152" i="13"/>
  <c r="D144" i="13"/>
  <c r="D1028" i="13"/>
  <c r="D1029" i="13"/>
  <c r="D1030" i="13"/>
  <c r="D1031" i="13"/>
  <c r="D1032" i="13"/>
  <c r="D1033" i="13"/>
  <c r="D1034" i="13"/>
  <c r="D1035" i="13"/>
  <c r="D1036" i="13"/>
  <c r="D1037" i="13"/>
  <c r="D226" i="13"/>
  <c r="D66" i="13"/>
  <c r="D263" i="13"/>
  <c r="D282" i="13"/>
  <c r="D267" i="13"/>
  <c r="D129" i="13"/>
  <c r="D130" i="13"/>
  <c r="D135" i="13"/>
  <c r="D103" i="13"/>
  <c r="D1038" i="13"/>
  <c r="D67" i="13"/>
  <c r="D1039" i="13"/>
  <c r="D1040" i="13"/>
  <c r="D1041" i="13"/>
  <c r="D8" i="13"/>
  <c r="D1042" i="13"/>
  <c r="D1043" i="13"/>
  <c r="D1044" i="13"/>
  <c r="D1045" i="13"/>
  <c r="D1046" i="13"/>
  <c r="D126" i="13"/>
  <c r="D1047" i="13"/>
  <c r="D1048" i="13"/>
  <c r="D244" i="13"/>
  <c r="D289" i="13"/>
  <c r="D121" i="13"/>
  <c r="D1049" i="13"/>
  <c r="D1050" i="13"/>
  <c r="D1051" i="13"/>
  <c r="D1052" i="13"/>
  <c r="D1053" i="13"/>
  <c r="D139" i="13"/>
  <c r="D1054" i="13"/>
  <c r="D1055" i="13"/>
  <c r="D1056" i="13"/>
  <c r="D1057" i="13"/>
  <c r="D176" i="13"/>
  <c r="D1058" i="13"/>
  <c r="D1059" i="13"/>
  <c r="D186" i="13"/>
  <c r="D1060" i="13"/>
  <c r="D1061" i="13"/>
  <c r="D93" i="13"/>
  <c r="D108" i="13"/>
  <c r="D105" i="13"/>
  <c r="D1062" i="13"/>
  <c r="D358" i="13"/>
  <c r="D1063" i="13"/>
  <c r="D1064" i="13"/>
  <c r="D1065" i="13"/>
  <c r="D1066" i="13"/>
  <c r="D179" i="13"/>
  <c r="D1067" i="13"/>
  <c r="D68" i="13"/>
  <c r="D1068" i="13"/>
  <c r="D1069" i="13"/>
  <c r="D1070" i="13"/>
  <c r="D1071" i="13"/>
  <c r="D1072" i="13"/>
  <c r="D1073" i="13"/>
  <c r="D1074" i="13"/>
  <c r="D1075" i="13"/>
  <c r="D1076" i="13"/>
  <c r="D1077" i="13"/>
  <c r="D1078" i="13"/>
  <c r="D1079" i="13"/>
  <c r="D1080" i="13"/>
  <c r="D1081" i="13"/>
  <c r="D1082" i="13"/>
  <c r="D1083" i="13"/>
  <c r="D1084" i="13"/>
  <c r="D1085" i="13"/>
  <c r="D1086" i="13"/>
  <c r="D1087" i="13"/>
  <c r="D248" i="13"/>
  <c r="D69" i="13"/>
  <c r="D229" i="13"/>
  <c r="D1088" i="13"/>
  <c r="D193" i="13"/>
  <c r="D1089" i="13"/>
  <c r="D1090" i="13"/>
  <c r="D1091" i="13"/>
  <c r="D1092" i="13"/>
  <c r="D1093" i="13"/>
  <c r="D1094" i="13"/>
  <c r="D1095" i="13"/>
  <c r="D223" i="13"/>
  <c r="D1096" i="13"/>
  <c r="D1097" i="13"/>
  <c r="D1098" i="13"/>
  <c r="D125" i="13"/>
  <c r="D70" i="13"/>
  <c r="D297" i="13"/>
  <c r="D1099" i="13"/>
  <c r="D261" i="13"/>
  <c r="D1100" i="13"/>
  <c r="D1101" i="13"/>
  <c r="D107" i="13"/>
  <c r="D1102" i="13"/>
  <c r="D1103" i="13"/>
  <c r="D1104" i="13"/>
  <c r="D1105" i="13"/>
  <c r="D71" i="13"/>
  <c r="D1106" i="13"/>
  <c r="D1107" i="13"/>
  <c r="D1108" i="13"/>
  <c r="D1109" i="13"/>
  <c r="D1110" i="13"/>
  <c r="D1111" i="13"/>
  <c r="D72" i="13"/>
  <c r="D1112" i="13"/>
  <c r="D286" i="13"/>
  <c r="D1113" i="13"/>
  <c r="D1114" i="13"/>
  <c r="D251" i="13"/>
  <c r="D1115" i="13"/>
  <c r="D1116" i="13"/>
  <c r="D196" i="13"/>
  <c r="D1117" i="13"/>
  <c r="D1118" i="13"/>
  <c r="D161" i="13"/>
  <c r="D122" i="13"/>
  <c r="D150" i="13"/>
  <c r="D1119" i="13"/>
  <c r="D1120" i="13"/>
  <c r="D1121" i="13"/>
  <c r="D1122" i="13"/>
  <c r="D175" i="13"/>
  <c r="D1123" i="13"/>
  <c r="D1124" i="13"/>
  <c r="D1125" i="13"/>
  <c r="D1126" i="13"/>
  <c r="D302" i="13"/>
  <c r="D1127" i="13"/>
  <c r="D96" i="13"/>
  <c r="D120" i="13"/>
  <c r="D1128" i="13"/>
  <c r="D1129" i="13"/>
  <c r="D1130" i="13"/>
  <c r="D1131" i="13"/>
  <c r="D259" i="13"/>
  <c r="D329" i="13"/>
  <c r="F329" i="13" l="1"/>
  <c r="P329" i="13" s="1"/>
  <c r="I651" i="43" l="1"/>
  <c r="J651" i="43"/>
  <c r="K651" i="43"/>
  <c r="L651" i="43"/>
  <c r="M651" i="43"/>
  <c r="I230" i="43"/>
  <c r="J230" i="43"/>
  <c r="K230" i="43"/>
  <c r="L230" i="43"/>
  <c r="M230" i="43"/>
  <c r="I728" i="43"/>
  <c r="J728" i="43"/>
  <c r="K728" i="43"/>
  <c r="L728" i="43"/>
  <c r="M728" i="43"/>
  <c r="I438" i="43"/>
  <c r="T438" i="43" s="1"/>
  <c r="J438" i="43"/>
  <c r="K438" i="43"/>
  <c r="L438" i="43"/>
  <c r="M438" i="43"/>
  <c r="I729" i="43"/>
  <c r="J729" i="43"/>
  <c r="K729" i="43"/>
  <c r="L729" i="43"/>
  <c r="M729" i="43"/>
  <c r="I630" i="43"/>
  <c r="J630" i="43"/>
  <c r="K630" i="43"/>
  <c r="L630" i="43"/>
  <c r="M630" i="43"/>
  <c r="I915" i="43"/>
  <c r="J915" i="43"/>
  <c r="K915" i="43"/>
  <c r="L915" i="43"/>
  <c r="M915" i="43"/>
  <c r="I976" i="43"/>
  <c r="T976" i="43" s="1"/>
  <c r="J976" i="43"/>
  <c r="K976" i="43"/>
  <c r="L976" i="43"/>
  <c r="M976" i="43"/>
  <c r="I916" i="43"/>
  <c r="J916" i="43"/>
  <c r="K916" i="43"/>
  <c r="L916" i="43"/>
  <c r="M916" i="43"/>
  <c r="I51" i="43"/>
  <c r="J51" i="43"/>
  <c r="K51" i="43"/>
  <c r="L51" i="43"/>
  <c r="M51" i="43"/>
  <c r="I39" i="43"/>
  <c r="J39" i="43"/>
  <c r="K39" i="43"/>
  <c r="L39" i="43"/>
  <c r="M39" i="43"/>
  <c r="I20" i="43"/>
  <c r="J20" i="43"/>
  <c r="K20" i="43"/>
  <c r="L20" i="43"/>
  <c r="M20" i="43"/>
  <c r="I713" i="43"/>
  <c r="J713" i="43"/>
  <c r="K713" i="43"/>
  <c r="L713" i="43"/>
  <c r="M713" i="43"/>
  <c r="I727" i="43"/>
  <c r="J727" i="43"/>
  <c r="K727" i="43"/>
  <c r="L727" i="43"/>
  <c r="M727" i="43"/>
  <c r="I164" i="43"/>
  <c r="J164" i="43"/>
  <c r="K164" i="43"/>
  <c r="L164" i="43"/>
  <c r="M164" i="43"/>
  <c r="I309" i="43"/>
  <c r="T309" i="43" s="1"/>
  <c r="J309" i="43"/>
  <c r="K309" i="43"/>
  <c r="L309" i="43"/>
  <c r="M309" i="43"/>
  <c r="I48" i="43"/>
  <c r="J48" i="43"/>
  <c r="K48" i="43"/>
  <c r="L48" i="43"/>
  <c r="M48" i="43"/>
  <c r="I929" i="43"/>
  <c r="J929" i="43"/>
  <c r="K929" i="43"/>
  <c r="L929" i="43"/>
  <c r="M929" i="43"/>
  <c r="I851" i="43"/>
  <c r="J851" i="43"/>
  <c r="K851" i="43"/>
  <c r="L851" i="43"/>
  <c r="M851" i="43"/>
  <c r="I930" i="43"/>
  <c r="J930" i="43"/>
  <c r="K930" i="43"/>
  <c r="L930" i="43"/>
  <c r="M930" i="43"/>
  <c r="I263" i="43"/>
  <c r="J263" i="43"/>
  <c r="K263" i="43"/>
  <c r="L263" i="43"/>
  <c r="M263" i="43"/>
  <c r="I327" i="43"/>
  <c r="J327" i="43"/>
  <c r="K327" i="43"/>
  <c r="L327" i="43"/>
  <c r="M327" i="43"/>
  <c r="I322" i="43"/>
  <c r="J322" i="43"/>
  <c r="K322" i="43"/>
  <c r="L322" i="43"/>
  <c r="M322" i="43"/>
  <c r="I984" i="43"/>
  <c r="T984" i="43" s="1"/>
  <c r="J984" i="43"/>
  <c r="K984" i="43"/>
  <c r="L984" i="43"/>
  <c r="M984" i="43"/>
  <c r="I18" i="43"/>
  <c r="J18" i="43"/>
  <c r="K18" i="43"/>
  <c r="L18" i="43"/>
  <c r="M18" i="43"/>
  <c r="I153" i="43"/>
  <c r="J153" i="43"/>
  <c r="K153" i="43"/>
  <c r="L153" i="43"/>
  <c r="M153" i="43"/>
  <c r="I611" i="43"/>
  <c r="J611" i="43"/>
  <c r="K611" i="43"/>
  <c r="L611" i="43"/>
  <c r="M611" i="43"/>
  <c r="I161" i="43"/>
  <c r="T161" i="43" s="1"/>
  <c r="J161" i="43"/>
  <c r="K161" i="43"/>
  <c r="L161" i="43"/>
  <c r="M161" i="43"/>
  <c r="I178" i="43"/>
  <c r="J178" i="43"/>
  <c r="K178" i="43"/>
  <c r="L178" i="43"/>
  <c r="M178" i="43"/>
  <c r="I457" i="43"/>
  <c r="J457" i="43"/>
  <c r="K457" i="43"/>
  <c r="L457" i="43"/>
  <c r="M457" i="43"/>
  <c r="I638" i="43"/>
  <c r="J638" i="43"/>
  <c r="K638" i="43"/>
  <c r="L638" i="43"/>
  <c r="M638" i="43"/>
  <c r="I179" i="43"/>
  <c r="T179" i="43" s="1"/>
  <c r="J179" i="43"/>
  <c r="K179" i="43"/>
  <c r="L179" i="43"/>
  <c r="M179" i="43"/>
  <c r="I814" i="43"/>
  <c r="J814" i="43"/>
  <c r="K814" i="43"/>
  <c r="L814" i="43"/>
  <c r="M814" i="43"/>
  <c r="I340" i="43"/>
  <c r="J340" i="43"/>
  <c r="K340" i="43"/>
  <c r="L340" i="43"/>
  <c r="M340" i="43"/>
  <c r="I735" i="43"/>
  <c r="J735" i="43"/>
  <c r="K735" i="43"/>
  <c r="L735" i="43"/>
  <c r="M735" i="43"/>
  <c r="I515" i="43"/>
  <c r="T515" i="43" s="1"/>
  <c r="J515" i="43"/>
  <c r="K515" i="43"/>
  <c r="L515" i="43"/>
  <c r="M515" i="43"/>
  <c r="I962" i="43"/>
  <c r="J962" i="43"/>
  <c r="K962" i="43"/>
  <c r="L962" i="43"/>
  <c r="M962" i="43"/>
  <c r="I694" i="43"/>
  <c r="J694" i="43"/>
  <c r="K694" i="43"/>
  <c r="L694" i="43"/>
  <c r="M694" i="43"/>
  <c r="I543" i="43"/>
  <c r="J543" i="43"/>
  <c r="K543" i="43"/>
  <c r="L543" i="43"/>
  <c r="M543" i="43"/>
  <c r="I637" i="43"/>
  <c r="T637" i="43" s="1"/>
  <c r="J637" i="43"/>
  <c r="K637" i="43"/>
  <c r="L637" i="43"/>
  <c r="M637" i="43"/>
  <c r="I66" i="43"/>
  <c r="J66" i="43"/>
  <c r="K66" i="43"/>
  <c r="L66" i="43"/>
  <c r="M66" i="43"/>
  <c r="I494" i="43"/>
  <c r="J494" i="43"/>
  <c r="K494" i="43"/>
  <c r="L494" i="43"/>
  <c r="M494" i="43"/>
  <c r="I598" i="43"/>
  <c r="J598" i="43"/>
  <c r="K598" i="43"/>
  <c r="L598" i="43"/>
  <c r="M598" i="43"/>
  <c r="I882" i="43"/>
  <c r="J882" i="43"/>
  <c r="K882" i="43"/>
  <c r="L882" i="43"/>
  <c r="M882" i="43"/>
  <c r="I958" i="43"/>
  <c r="J958" i="43"/>
  <c r="K958" i="43"/>
  <c r="L958" i="43"/>
  <c r="M958" i="43"/>
  <c r="I553" i="43"/>
  <c r="J553" i="43"/>
  <c r="K553" i="43"/>
  <c r="L553" i="43"/>
  <c r="M553" i="43"/>
  <c r="I707" i="43"/>
  <c r="J707" i="43"/>
  <c r="K707" i="43"/>
  <c r="L707" i="43"/>
  <c r="M707" i="43"/>
  <c r="I445" i="43"/>
  <c r="T445" i="43" s="1"/>
  <c r="J445" i="43"/>
  <c r="K445" i="43"/>
  <c r="L445" i="43"/>
  <c r="M445" i="43"/>
  <c r="I833" i="43"/>
  <c r="J833" i="43"/>
  <c r="K833" i="43"/>
  <c r="L833" i="43"/>
  <c r="M833" i="43"/>
  <c r="I427" i="43"/>
  <c r="J427" i="43"/>
  <c r="K427" i="43"/>
  <c r="L427" i="43"/>
  <c r="M427" i="43"/>
  <c r="I455" i="43"/>
  <c r="J455" i="43"/>
  <c r="K455" i="43"/>
  <c r="L455" i="43"/>
  <c r="M455" i="43"/>
  <c r="I763" i="43"/>
  <c r="T763" i="43" s="1"/>
  <c r="J763" i="43"/>
  <c r="K763" i="43"/>
  <c r="L763" i="43"/>
  <c r="M763" i="43"/>
  <c r="I709" i="43"/>
  <c r="J709" i="43"/>
  <c r="K709" i="43"/>
  <c r="L709" i="43"/>
  <c r="M709" i="43"/>
  <c r="I478" i="43"/>
  <c r="J478" i="43"/>
  <c r="K478" i="43"/>
  <c r="L478" i="43"/>
  <c r="M478" i="43"/>
  <c r="I968" i="43"/>
  <c r="J968" i="43"/>
  <c r="K968" i="43"/>
  <c r="L968" i="43"/>
  <c r="M968" i="43"/>
  <c r="I500" i="43"/>
  <c r="T500" i="43" s="1"/>
  <c r="J500" i="43"/>
  <c r="K500" i="43"/>
  <c r="L500" i="43"/>
  <c r="M500" i="43"/>
  <c r="I807" i="43"/>
  <c r="J807" i="43"/>
  <c r="K807" i="43"/>
  <c r="L807" i="43"/>
  <c r="M807" i="43"/>
  <c r="I423" i="43"/>
  <c r="J423" i="43"/>
  <c r="K423" i="43"/>
  <c r="L423" i="43"/>
  <c r="M423" i="43"/>
  <c r="I607" i="43"/>
  <c r="J607" i="43"/>
  <c r="K607" i="43"/>
  <c r="L607" i="43"/>
  <c r="M607" i="43"/>
  <c r="I688" i="43"/>
  <c r="T688" i="43" s="1"/>
  <c r="J688" i="43"/>
  <c r="K688" i="43"/>
  <c r="L688" i="43"/>
  <c r="M688" i="43"/>
  <c r="I461" i="43"/>
  <c r="J461" i="43"/>
  <c r="K461" i="43"/>
  <c r="L461" i="43"/>
  <c r="M461" i="43"/>
  <c r="I610" i="43"/>
  <c r="J610" i="43"/>
  <c r="K610" i="43"/>
  <c r="L610" i="43"/>
  <c r="M610" i="43"/>
  <c r="I953" i="43"/>
  <c r="J953" i="43"/>
  <c r="K953" i="43"/>
  <c r="L953" i="43"/>
  <c r="M953" i="43"/>
  <c r="I407" i="43"/>
  <c r="T407" i="43" s="1"/>
  <c r="J407" i="43"/>
  <c r="K407" i="43"/>
  <c r="L407" i="43"/>
  <c r="M407" i="43"/>
  <c r="I341" i="43"/>
  <c r="J341" i="43"/>
  <c r="K341" i="43"/>
  <c r="L341" i="43"/>
  <c r="M341" i="43"/>
  <c r="I997" i="43"/>
  <c r="J997" i="43"/>
  <c r="K997" i="43"/>
  <c r="L997" i="43"/>
  <c r="M997" i="43"/>
  <c r="I257" i="43"/>
  <c r="J257" i="43"/>
  <c r="K257" i="43"/>
  <c r="L257" i="43"/>
  <c r="M257" i="43"/>
  <c r="I342" i="43"/>
  <c r="J342" i="43"/>
  <c r="K342" i="43"/>
  <c r="L342" i="43"/>
  <c r="M342" i="43"/>
  <c r="I586" i="43"/>
  <c r="J586" i="43"/>
  <c r="K586" i="43"/>
  <c r="L586" i="43"/>
  <c r="M586" i="43"/>
  <c r="I190" i="43"/>
  <c r="J190" i="43"/>
  <c r="K190" i="43"/>
  <c r="L190" i="43"/>
  <c r="M190" i="43"/>
  <c r="I31" i="43"/>
  <c r="J31" i="43"/>
  <c r="K31" i="43"/>
  <c r="L31" i="43"/>
  <c r="M31" i="43"/>
  <c r="I151" i="43"/>
  <c r="T151" i="43" s="1"/>
  <c r="J151" i="43"/>
  <c r="K151" i="43"/>
  <c r="L151" i="43"/>
  <c r="M151" i="43"/>
  <c r="I133" i="43"/>
  <c r="J133" i="43"/>
  <c r="K133" i="43"/>
  <c r="L133" i="43"/>
  <c r="M133" i="43"/>
  <c r="I251" i="43"/>
  <c r="J251" i="43"/>
  <c r="K251" i="43"/>
  <c r="L251" i="43"/>
  <c r="M251" i="43"/>
  <c r="I234" i="43"/>
  <c r="J234" i="43"/>
  <c r="K234" i="43"/>
  <c r="L234" i="43"/>
  <c r="M234" i="43"/>
  <c r="I294" i="43"/>
  <c r="T294" i="43" s="1"/>
  <c r="J294" i="43"/>
  <c r="K294" i="43"/>
  <c r="L294" i="43"/>
  <c r="M294" i="43"/>
  <c r="I332" i="43"/>
  <c r="J332" i="43"/>
  <c r="K332" i="43"/>
  <c r="L332" i="43"/>
  <c r="M332" i="43"/>
  <c r="I998" i="43"/>
  <c r="J998" i="43"/>
  <c r="K998" i="43"/>
  <c r="L998" i="43"/>
  <c r="M998" i="43"/>
  <c r="I187" i="43"/>
  <c r="J187" i="43"/>
  <c r="K187" i="43"/>
  <c r="L187" i="43"/>
  <c r="M187" i="43"/>
  <c r="I295" i="43"/>
  <c r="T295" i="43" s="1"/>
  <c r="J295" i="43"/>
  <c r="K295" i="43"/>
  <c r="L295" i="43"/>
  <c r="M295" i="43"/>
  <c r="I783" i="43"/>
  <c r="J783" i="43"/>
  <c r="K783" i="43"/>
  <c r="L783" i="43"/>
  <c r="M783" i="43"/>
  <c r="I829" i="43"/>
  <c r="J829" i="43"/>
  <c r="K829" i="43"/>
  <c r="L829" i="43"/>
  <c r="M829" i="43"/>
  <c r="I290" i="43"/>
  <c r="J290" i="43"/>
  <c r="K290" i="43"/>
  <c r="L290" i="43"/>
  <c r="M290" i="43"/>
  <c r="I895" i="43"/>
  <c r="J895" i="43"/>
  <c r="K895" i="43"/>
  <c r="L895" i="43"/>
  <c r="M895" i="43"/>
  <c r="I832" i="43"/>
  <c r="J832" i="43"/>
  <c r="K832" i="43"/>
  <c r="L832" i="43"/>
  <c r="M832" i="43"/>
  <c r="I988" i="43"/>
  <c r="J988" i="43"/>
  <c r="K988" i="43"/>
  <c r="L988" i="43"/>
  <c r="M988" i="43"/>
  <c r="I999" i="43"/>
  <c r="J999" i="43"/>
  <c r="K999" i="43"/>
  <c r="L999" i="43"/>
  <c r="M999" i="43"/>
  <c r="I74" i="43"/>
  <c r="J74" i="43"/>
  <c r="K74" i="43"/>
  <c r="L74" i="43"/>
  <c r="M74" i="43"/>
  <c r="I138" i="43"/>
  <c r="J138" i="43"/>
  <c r="K138" i="43"/>
  <c r="L138" i="43"/>
  <c r="M138" i="43"/>
  <c r="I880" i="43"/>
  <c r="J880" i="43"/>
  <c r="K880" i="43"/>
  <c r="L880" i="43"/>
  <c r="M880" i="43"/>
  <c r="I43" i="43"/>
  <c r="J43" i="43"/>
  <c r="K43" i="43"/>
  <c r="L43" i="43"/>
  <c r="M43" i="43"/>
  <c r="I510" i="43"/>
  <c r="T510" i="43" s="1"/>
  <c r="J510" i="43"/>
  <c r="K510" i="43"/>
  <c r="L510" i="43"/>
  <c r="M510" i="43"/>
  <c r="I405" i="43"/>
  <c r="J405" i="43"/>
  <c r="K405" i="43"/>
  <c r="L405" i="43"/>
  <c r="M405" i="43"/>
  <c r="I343" i="43"/>
  <c r="J343" i="43"/>
  <c r="K343" i="43"/>
  <c r="L343" i="43"/>
  <c r="M343" i="43"/>
  <c r="I473" i="43"/>
  <c r="J473" i="43"/>
  <c r="K473" i="43"/>
  <c r="L473" i="43"/>
  <c r="M473" i="43"/>
  <c r="I83" i="43"/>
  <c r="J83" i="43"/>
  <c r="K83" i="43"/>
  <c r="L83" i="43"/>
  <c r="M83" i="43"/>
  <c r="I1000" i="43"/>
  <c r="J1000" i="43"/>
  <c r="K1000" i="43"/>
  <c r="L1000" i="43"/>
  <c r="M1000" i="43"/>
  <c r="I816" i="43"/>
  <c r="J816" i="43"/>
  <c r="K816" i="43"/>
  <c r="L816" i="43"/>
  <c r="M816" i="43"/>
  <c r="I943" i="43"/>
  <c r="J943" i="43"/>
  <c r="K943" i="43"/>
  <c r="L943" i="43"/>
  <c r="M943" i="43"/>
  <c r="I676" i="43"/>
  <c r="T676" i="43" s="1"/>
  <c r="J676" i="43"/>
  <c r="K676" i="43"/>
  <c r="L676" i="43"/>
  <c r="M676" i="43"/>
  <c r="I545" i="43"/>
  <c r="J545" i="43"/>
  <c r="K545" i="43"/>
  <c r="L545" i="43"/>
  <c r="M545" i="43"/>
  <c r="I344" i="43"/>
  <c r="J344" i="43"/>
  <c r="K344" i="43"/>
  <c r="L344" i="43"/>
  <c r="M344" i="43"/>
  <c r="I321" i="43"/>
  <c r="J321" i="43"/>
  <c r="K321" i="43"/>
  <c r="L321" i="43"/>
  <c r="M321" i="43"/>
  <c r="I585" i="43"/>
  <c r="T585" i="43" s="1"/>
  <c r="J585" i="43"/>
  <c r="K585" i="43"/>
  <c r="L585" i="43"/>
  <c r="M585" i="43"/>
  <c r="I1001" i="43"/>
  <c r="J1001" i="43"/>
  <c r="K1001" i="43"/>
  <c r="L1001" i="43"/>
  <c r="M1001" i="43"/>
  <c r="I981" i="43"/>
  <c r="J981" i="43"/>
  <c r="K981" i="43"/>
  <c r="L981" i="43"/>
  <c r="M981" i="43"/>
  <c r="I906" i="43"/>
  <c r="J906" i="43"/>
  <c r="K906" i="43"/>
  <c r="L906" i="43"/>
  <c r="M906" i="43"/>
  <c r="I622" i="43"/>
  <c r="T622" i="43" s="1"/>
  <c r="J622" i="43"/>
  <c r="K622" i="43"/>
  <c r="L622" i="43"/>
  <c r="M622" i="43"/>
  <c r="I566" i="43"/>
  <c r="J566" i="43"/>
  <c r="K566" i="43"/>
  <c r="L566" i="43"/>
  <c r="M566" i="43"/>
  <c r="I475" i="43"/>
  <c r="J475" i="43"/>
  <c r="K475" i="43"/>
  <c r="L475" i="43"/>
  <c r="M475" i="43"/>
  <c r="I1002" i="43"/>
  <c r="J1002" i="43"/>
  <c r="K1002" i="43"/>
  <c r="L1002" i="43"/>
  <c r="M1002" i="43"/>
  <c r="I1003" i="43"/>
  <c r="T1003" i="43" s="1"/>
  <c r="J1003" i="43"/>
  <c r="K1003" i="43"/>
  <c r="L1003" i="43"/>
  <c r="M1003" i="43"/>
  <c r="I1004" i="43"/>
  <c r="J1004" i="43"/>
  <c r="K1004" i="43"/>
  <c r="L1004" i="43"/>
  <c r="M1004" i="43"/>
  <c r="I634" i="43"/>
  <c r="J634" i="43"/>
  <c r="K634" i="43"/>
  <c r="L634" i="43"/>
  <c r="M634" i="43"/>
  <c r="I1005" i="43"/>
  <c r="J1005" i="43"/>
  <c r="K1005" i="43"/>
  <c r="L1005" i="43"/>
  <c r="M1005" i="43"/>
  <c r="I549" i="43"/>
  <c r="J549" i="43"/>
  <c r="K549" i="43"/>
  <c r="L549" i="43"/>
  <c r="M549" i="43"/>
  <c r="I860" i="43"/>
  <c r="J860" i="43"/>
  <c r="K860" i="43"/>
  <c r="L860" i="43"/>
  <c r="M860" i="43"/>
  <c r="I758" i="43"/>
  <c r="J758" i="43"/>
  <c r="K758" i="43"/>
  <c r="L758" i="43"/>
  <c r="M758" i="43"/>
  <c r="I525" i="43"/>
  <c r="J525" i="43"/>
  <c r="K525" i="43"/>
  <c r="L525" i="43"/>
  <c r="M525" i="43"/>
  <c r="I345" i="43"/>
  <c r="T345" i="43" s="1"/>
  <c r="J345" i="43"/>
  <c r="K345" i="43"/>
  <c r="L345" i="43"/>
  <c r="M345" i="43"/>
  <c r="I1006" i="43"/>
  <c r="J1006" i="43"/>
  <c r="K1006" i="43"/>
  <c r="L1006" i="43"/>
  <c r="M1006" i="43"/>
  <c r="I992" i="43"/>
  <c r="J992" i="43"/>
  <c r="K992" i="43"/>
  <c r="L992" i="43"/>
  <c r="M992" i="43"/>
  <c r="I552" i="43"/>
  <c r="J552" i="43"/>
  <c r="K552" i="43"/>
  <c r="L552" i="43"/>
  <c r="M552" i="43"/>
  <c r="I643" i="43"/>
  <c r="J643" i="43"/>
  <c r="K643" i="43"/>
  <c r="L643" i="43"/>
  <c r="M643" i="43"/>
  <c r="I476" i="43"/>
  <c r="J476" i="43"/>
  <c r="K476" i="43"/>
  <c r="L476" i="43"/>
  <c r="M476" i="43"/>
  <c r="I974" i="43"/>
  <c r="J974" i="43"/>
  <c r="K974" i="43"/>
  <c r="L974" i="43"/>
  <c r="M974" i="43"/>
  <c r="I564" i="43"/>
  <c r="J564" i="43"/>
  <c r="K564" i="43"/>
  <c r="L564" i="43"/>
  <c r="M564" i="43"/>
  <c r="I689" i="43"/>
  <c r="T689" i="43" s="1"/>
  <c r="J689" i="43"/>
  <c r="K689" i="43"/>
  <c r="L689" i="43"/>
  <c r="M689" i="43"/>
  <c r="I665" i="43"/>
  <c r="J665" i="43"/>
  <c r="K665" i="43"/>
  <c r="L665" i="43"/>
  <c r="M665" i="43"/>
  <c r="I810" i="43"/>
  <c r="J810" i="43"/>
  <c r="K810" i="43"/>
  <c r="L810" i="43"/>
  <c r="M810" i="43"/>
  <c r="I806" i="43"/>
  <c r="J806" i="43"/>
  <c r="K806" i="43"/>
  <c r="L806" i="43"/>
  <c r="M806" i="43"/>
  <c r="I819" i="43"/>
  <c r="T819" i="43" s="1"/>
  <c r="J819" i="43"/>
  <c r="K819" i="43"/>
  <c r="L819" i="43"/>
  <c r="M819" i="43"/>
  <c r="I936" i="43"/>
  <c r="J936" i="43"/>
  <c r="K936" i="43"/>
  <c r="L936" i="43"/>
  <c r="M936" i="43"/>
  <c r="I937" i="43"/>
  <c r="J937" i="43"/>
  <c r="K937" i="43"/>
  <c r="L937" i="43"/>
  <c r="M937" i="43"/>
  <c r="I590" i="43"/>
  <c r="J590" i="43"/>
  <c r="K590" i="43"/>
  <c r="L590" i="43"/>
  <c r="M590" i="43"/>
  <c r="I734" i="43"/>
  <c r="T734" i="43" s="1"/>
  <c r="J734" i="43"/>
  <c r="K734" i="43"/>
  <c r="L734" i="43"/>
  <c r="M734" i="43"/>
  <c r="I812" i="43"/>
  <c r="J812" i="43"/>
  <c r="K812" i="43"/>
  <c r="L812" i="43"/>
  <c r="M812" i="43"/>
  <c r="I1007" i="43"/>
  <c r="J1007" i="43"/>
  <c r="K1007" i="43"/>
  <c r="L1007" i="43"/>
  <c r="M1007" i="43"/>
  <c r="I1008" i="43"/>
  <c r="J1008" i="43"/>
  <c r="K1008" i="43"/>
  <c r="L1008" i="43"/>
  <c r="M1008" i="43"/>
  <c r="I795" i="43"/>
  <c r="J795" i="43"/>
  <c r="K795" i="43"/>
  <c r="L795" i="43"/>
  <c r="M795" i="43"/>
  <c r="I794" i="43"/>
  <c r="J794" i="43"/>
  <c r="K794" i="43"/>
  <c r="L794" i="43"/>
  <c r="M794" i="43"/>
  <c r="I1009" i="43"/>
  <c r="J1009" i="43"/>
  <c r="K1009" i="43"/>
  <c r="L1009" i="43"/>
  <c r="M1009" i="43"/>
  <c r="I1010" i="43"/>
  <c r="J1010" i="43"/>
  <c r="K1010" i="43"/>
  <c r="L1010" i="43"/>
  <c r="M1010" i="43"/>
  <c r="I616" i="43"/>
  <c r="J616" i="43"/>
  <c r="K616" i="43"/>
  <c r="L616" i="43"/>
  <c r="M616" i="43"/>
  <c r="I143" i="43"/>
  <c r="J143" i="43"/>
  <c r="K143" i="43"/>
  <c r="L143" i="43"/>
  <c r="M143" i="43"/>
  <c r="I1011" i="43"/>
  <c r="J1011" i="43"/>
  <c r="K1011" i="43"/>
  <c r="L1011" i="43"/>
  <c r="M1011" i="43"/>
  <c r="I419" i="43"/>
  <c r="J419" i="43"/>
  <c r="K419" i="43"/>
  <c r="L419" i="43"/>
  <c r="M419" i="43"/>
  <c r="I1012" i="43"/>
  <c r="T1012" i="43" s="1"/>
  <c r="J1012" i="43"/>
  <c r="K1012" i="43"/>
  <c r="L1012" i="43"/>
  <c r="M1012" i="43"/>
  <c r="I946" i="43"/>
  <c r="J946" i="43"/>
  <c r="K946" i="43"/>
  <c r="L946" i="43"/>
  <c r="M946" i="43"/>
  <c r="I1013" i="43"/>
  <c r="J1013" i="43"/>
  <c r="K1013" i="43"/>
  <c r="L1013" i="43"/>
  <c r="M1013" i="43"/>
  <c r="I1014" i="43"/>
  <c r="J1014" i="43"/>
  <c r="K1014" i="43"/>
  <c r="L1014" i="43"/>
  <c r="M1014" i="43"/>
  <c r="I702" i="43"/>
  <c r="T702" i="43" s="1"/>
  <c r="J702" i="43"/>
  <c r="K702" i="43"/>
  <c r="L702" i="43"/>
  <c r="M702" i="43"/>
  <c r="I30" i="43"/>
  <c r="J30" i="43"/>
  <c r="K30" i="43"/>
  <c r="L30" i="43"/>
  <c r="M30" i="43"/>
  <c r="I452" i="43"/>
  <c r="J452" i="43"/>
  <c r="K452" i="43"/>
  <c r="L452" i="43"/>
  <c r="M452" i="43"/>
  <c r="I687" i="43"/>
  <c r="J687" i="43"/>
  <c r="K687" i="43"/>
  <c r="L687" i="43"/>
  <c r="M687" i="43"/>
  <c r="I581" i="43"/>
  <c r="T581" i="43" s="1"/>
  <c r="J581" i="43"/>
  <c r="K581" i="43"/>
  <c r="L581" i="43"/>
  <c r="M581" i="43"/>
  <c r="I604" i="43"/>
  <c r="J604" i="43"/>
  <c r="K604" i="43"/>
  <c r="L604" i="43"/>
  <c r="M604" i="43"/>
  <c r="I528" i="43"/>
  <c r="J528" i="43"/>
  <c r="K528" i="43"/>
  <c r="L528" i="43"/>
  <c r="M528" i="43"/>
  <c r="I704" i="43"/>
  <c r="J704" i="43"/>
  <c r="K704" i="43"/>
  <c r="L704" i="43"/>
  <c r="M704" i="43"/>
  <c r="I1015" i="43"/>
  <c r="T1015" i="43" s="1"/>
  <c r="J1015" i="43"/>
  <c r="K1015" i="43"/>
  <c r="L1015" i="43"/>
  <c r="M1015" i="43"/>
  <c r="I678" i="43"/>
  <c r="J678" i="43"/>
  <c r="K678" i="43"/>
  <c r="L678" i="43"/>
  <c r="M678" i="43"/>
  <c r="I446" i="43"/>
  <c r="J446" i="43"/>
  <c r="K446" i="43"/>
  <c r="L446" i="43"/>
  <c r="M446" i="43"/>
  <c r="I509" i="43"/>
  <c r="J509" i="43"/>
  <c r="K509" i="43"/>
  <c r="L509" i="43"/>
  <c r="M509" i="43"/>
  <c r="I818" i="43"/>
  <c r="J818" i="43"/>
  <c r="K818" i="43"/>
  <c r="L818" i="43"/>
  <c r="M818" i="43"/>
  <c r="I477" i="43"/>
  <c r="J477" i="43"/>
  <c r="K477" i="43"/>
  <c r="L477" i="43"/>
  <c r="M477" i="43"/>
  <c r="I578" i="43"/>
  <c r="J578" i="43"/>
  <c r="K578" i="43"/>
  <c r="L578" i="43"/>
  <c r="M578" i="43"/>
  <c r="I627" i="43"/>
  <c r="J627" i="43"/>
  <c r="K627" i="43"/>
  <c r="L627" i="43"/>
  <c r="M627" i="43"/>
  <c r="I733" i="43"/>
  <c r="J733" i="43"/>
  <c r="K733" i="43"/>
  <c r="L733" i="43"/>
  <c r="M733" i="43"/>
  <c r="I635" i="43"/>
  <c r="J635" i="43"/>
  <c r="K635" i="43"/>
  <c r="L635" i="43"/>
  <c r="M635" i="43"/>
  <c r="I1016" i="43"/>
  <c r="J1016" i="43"/>
  <c r="K1016" i="43"/>
  <c r="L1016" i="43"/>
  <c r="M1016" i="43"/>
  <c r="I1017" i="43"/>
  <c r="J1017" i="43"/>
  <c r="K1017" i="43"/>
  <c r="L1017" i="43"/>
  <c r="M1017" i="43"/>
  <c r="I346" i="43"/>
  <c r="T346" i="43" s="1"/>
  <c r="J346" i="43"/>
  <c r="K346" i="43"/>
  <c r="L346" i="43"/>
  <c r="M346" i="43"/>
  <c r="I928" i="43"/>
  <c r="J928" i="43"/>
  <c r="K928" i="43"/>
  <c r="L928" i="43"/>
  <c r="M928" i="43"/>
  <c r="I1018" i="43"/>
  <c r="J1018" i="43"/>
  <c r="K1018" i="43"/>
  <c r="L1018" i="43"/>
  <c r="M1018" i="43"/>
  <c r="I1019" i="43"/>
  <c r="J1019" i="43"/>
  <c r="K1019" i="43"/>
  <c r="L1019" i="43"/>
  <c r="M1019" i="43"/>
  <c r="I1020" i="43"/>
  <c r="T1020" i="43" s="1"/>
  <c r="J1020" i="43"/>
  <c r="K1020" i="43"/>
  <c r="L1020" i="43"/>
  <c r="M1020" i="43"/>
  <c r="I171" i="43"/>
  <c r="J171" i="43"/>
  <c r="K171" i="43"/>
  <c r="L171" i="43"/>
  <c r="M171" i="43"/>
  <c r="I199" i="43"/>
  <c r="J199" i="43"/>
  <c r="K199" i="43"/>
  <c r="L199" i="43"/>
  <c r="M199" i="43"/>
  <c r="I854" i="43"/>
  <c r="J854" i="43"/>
  <c r="K854" i="43"/>
  <c r="L854" i="43"/>
  <c r="M854" i="43"/>
  <c r="I897" i="43"/>
  <c r="T897" i="43" s="1"/>
  <c r="J897" i="43"/>
  <c r="K897" i="43"/>
  <c r="L897" i="43"/>
  <c r="M897" i="43"/>
  <c r="I980" i="43"/>
  <c r="J980" i="43"/>
  <c r="K980" i="43"/>
  <c r="L980" i="43"/>
  <c r="M980" i="43"/>
  <c r="I318" i="43"/>
  <c r="J318" i="43"/>
  <c r="K318" i="43"/>
  <c r="L318" i="43"/>
  <c r="M318" i="43"/>
  <c r="I154" i="43"/>
  <c r="J154" i="43"/>
  <c r="K154" i="43"/>
  <c r="L154" i="43"/>
  <c r="M154" i="43"/>
  <c r="I347" i="43"/>
  <c r="T347" i="43" s="1"/>
  <c r="J347" i="43"/>
  <c r="K347" i="43"/>
  <c r="L347" i="43"/>
  <c r="M347" i="43"/>
  <c r="I612" i="43"/>
  <c r="J612" i="43"/>
  <c r="K612" i="43"/>
  <c r="L612" i="43"/>
  <c r="M612" i="43"/>
  <c r="I834" i="43"/>
  <c r="J834" i="43"/>
  <c r="K834" i="43"/>
  <c r="L834" i="43"/>
  <c r="M834" i="43"/>
  <c r="I712" i="43"/>
  <c r="J712" i="43"/>
  <c r="K712" i="43"/>
  <c r="L712" i="43"/>
  <c r="M712" i="43"/>
  <c r="I336" i="43"/>
  <c r="T336" i="43" s="1"/>
  <c r="J336" i="43"/>
  <c r="K336" i="43"/>
  <c r="L336" i="43"/>
  <c r="M336" i="43"/>
  <c r="I898" i="43"/>
  <c r="J898" i="43"/>
  <c r="K898" i="43"/>
  <c r="L898" i="43"/>
  <c r="M898" i="43"/>
  <c r="I826" i="43"/>
  <c r="J826" i="43"/>
  <c r="K826" i="43"/>
  <c r="L826" i="43"/>
  <c r="M826" i="43"/>
  <c r="I918" i="43"/>
  <c r="J918" i="43"/>
  <c r="K918" i="43"/>
  <c r="L918" i="43"/>
  <c r="M918" i="43"/>
  <c r="I548" i="43"/>
  <c r="T548" i="43" s="1"/>
  <c r="J548" i="43"/>
  <c r="K548" i="43"/>
  <c r="L548" i="43"/>
  <c r="M548" i="43"/>
  <c r="I337" i="43"/>
  <c r="J337" i="43"/>
  <c r="K337" i="43"/>
  <c r="L337" i="43"/>
  <c r="M337" i="43"/>
  <c r="I180" i="43"/>
  <c r="J180" i="43"/>
  <c r="K180" i="43"/>
  <c r="L180" i="43"/>
  <c r="M180" i="43"/>
  <c r="I181" i="43"/>
  <c r="J181" i="43"/>
  <c r="K181" i="43"/>
  <c r="L181" i="43"/>
  <c r="M181" i="43"/>
  <c r="I206" i="43"/>
  <c r="T206" i="43" s="1"/>
  <c r="J206" i="43"/>
  <c r="K206" i="43"/>
  <c r="L206" i="43"/>
  <c r="M206" i="43"/>
  <c r="I623" i="43"/>
  <c r="J623" i="43"/>
  <c r="K623" i="43"/>
  <c r="L623" i="43"/>
  <c r="M623" i="43"/>
  <c r="I67" i="43"/>
  <c r="J67" i="43"/>
  <c r="K67" i="43"/>
  <c r="L67" i="43"/>
  <c r="M67" i="43"/>
  <c r="I182" i="43"/>
  <c r="J182" i="43"/>
  <c r="K182" i="43"/>
  <c r="L182" i="43"/>
  <c r="M182" i="43"/>
  <c r="I53" i="43"/>
  <c r="T53" i="43" s="1"/>
  <c r="J53" i="43"/>
  <c r="K53" i="43"/>
  <c r="L53" i="43"/>
  <c r="M53" i="43"/>
  <c r="I93" i="43"/>
  <c r="J93" i="43"/>
  <c r="K93" i="43"/>
  <c r="L93" i="43"/>
  <c r="M93" i="43"/>
  <c r="I207" i="43"/>
  <c r="J207" i="43"/>
  <c r="K207" i="43"/>
  <c r="L207" i="43"/>
  <c r="M207" i="43"/>
  <c r="I292" i="43"/>
  <c r="J292" i="43"/>
  <c r="K292" i="43"/>
  <c r="L292" i="43"/>
  <c r="M292" i="43"/>
  <c r="I145" i="43"/>
  <c r="T145" i="43" s="1"/>
  <c r="J145" i="43"/>
  <c r="K145" i="43"/>
  <c r="L145" i="43"/>
  <c r="M145" i="43"/>
  <c r="I244" i="43"/>
  <c r="J244" i="43"/>
  <c r="K244" i="43"/>
  <c r="L244" i="43"/>
  <c r="M244" i="43"/>
  <c r="I245" i="43"/>
  <c r="J245" i="43"/>
  <c r="K245" i="43"/>
  <c r="L245" i="43"/>
  <c r="M245" i="43"/>
  <c r="I126" i="43"/>
  <c r="J126" i="43"/>
  <c r="K126" i="43"/>
  <c r="L126" i="43"/>
  <c r="M126" i="43"/>
  <c r="I579" i="43"/>
  <c r="T579" i="43" s="1"/>
  <c r="J579" i="43"/>
  <c r="K579" i="43"/>
  <c r="L579" i="43"/>
  <c r="M579" i="43"/>
  <c r="I1021" i="43"/>
  <c r="J1021" i="43"/>
  <c r="K1021" i="43"/>
  <c r="L1021" i="43"/>
  <c r="M1021" i="43"/>
  <c r="I663" i="43"/>
  <c r="J663" i="43"/>
  <c r="K663" i="43"/>
  <c r="L663" i="43"/>
  <c r="M663" i="43"/>
  <c r="I852" i="43"/>
  <c r="J852" i="43"/>
  <c r="K852" i="43"/>
  <c r="L852" i="43"/>
  <c r="M852" i="43"/>
  <c r="I1022" i="43"/>
  <c r="T1022" i="43" s="1"/>
  <c r="J1022" i="43"/>
  <c r="K1022" i="43"/>
  <c r="L1022" i="43"/>
  <c r="M1022" i="43"/>
  <c r="I847" i="43"/>
  <c r="J847" i="43"/>
  <c r="K847" i="43"/>
  <c r="L847" i="43"/>
  <c r="M847" i="43"/>
  <c r="I530" i="43"/>
  <c r="J530" i="43"/>
  <c r="K530" i="43"/>
  <c r="L530" i="43"/>
  <c r="M530" i="43"/>
  <c r="I14" i="43"/>
  <c r="J14" i="43"/>
  <c r="K14" i="43"/>
  <c r="L14" i="43"/>
  <c r="M14" i="43"/>
  <c r="I653" i="43"/>
  <c r="T653" i="43" s="1"/>
  <c r="J653" i="43"/>
  <c r="K653" i="43"/>
  <c r="L653" i="43"/>
  <c r="M653" i="43"/>
  <c r="I804" i="43"/>
  <c r="J804" i="43"/>
  <c r="K804" i="43"/>
  <c r="L804" i="43"/>
  <c r="M804" i="43"/>
  <c r="I156" i="43"/>
  <c r="J156" i="43"/>
  <c r="K156" i="43"/>
  <c r="L156" i="43"/>
  <c r="M156" i="43"/>
  <c r="I1023" i="43"/>
  <c r="J1023" i="43"/>
  <c r="K1023" i="43"/>
  <c r="L1023" i="43"/>
  <c r="M1023" i="43"/>
  <c r="I57" i="43"/>
  <c r="T57" i="43" s="1"/>
  <c r="J57" i="43"/>
  <c r="K57" i="43"/>
  <c r="L57" i="43"/>
  <c r="M57" i="43"/>
  <c r="I1024" i="43"/>
  <c r="J1024" i="43"/>
  <c r="K1024" i="43"/>
  <c r="L1024" i="43"/>
  <c r="M1024" i="43"/>
  <c r="I822" i="43"/>
  <c r="J822" i="43"/>
  <c r="K822" i="43"/>
  <c r="L822" i="43"/>
  <c r="M822" i="43"/>
  <c r="I863" i="43"/>
  <c r="J863" i="43"/>
  <c r="K863" i="43"/>
  <c r="L863" i="43"/>
  <c r="M863" i="43"/>
  <c r="I879" i="43"/>
  <c r="T879" i="43" s="1"/>
  <c r="J879" i="43"/>
  <c r="K879" i="43"/>
  <c r="L879" i="43"/>
  <c r="M879" i="43"/>
  <c r="I348" i="43"/>
  <c r="J348" i="43"/>
  <c r="K348" i="43"/>
  <c r="L348" i="43"/>
  <c r="M348" i="43"/>
  <c r="I228" i="43"/>
  <c r="J228" i="43"/>
  <c r="K228" i="43"/>
  <c r="L228" i="43"/>
  <c r="M228" i="43"/>
  <c r="I268" i="43"/>
  <c r="J268" i="43"/>
  <c r="K268" i="43"/>
  <c r="L268" i="43"/>
  <c r="M268" i="43"/>
  <c r="I208" i="43"/>
  <c r="T208" i="43" s="1"/>
  <c r="J208" i="43"/>
  <c r="K208" i="43"/>
  <c r="L208" i="43"/>
  <c r="M208" i="43"/>
  <c r="I947" i="43"/>
  <c r="J947" i="43"/>
  <c r="K947" i="43"/>
  <c r="L947" i="43"/>
  <c r="M947" i="43"/>
  <c r="I209" i="43"/>
  <c r="J209" i="43"/>
  <c r="K209" i="43"/>
  <c r="L209" i="43"/>
  <c r="M209" i="43"/>
  <c r="I146" i="43"/>
  <c r="J146" i="43"/>
  <c r="K146" i="43"/>
  <c r="L146" i="43"/>
  <c r="M146" i="43"/>
  <c r="I560" i="43"/>
  <c r="T560" i="43" s="1"/>
  <c r="J560" i="43"/>
  <c r="K560" i="43"/>
  <c r="L560" i="43"/>
  <c r="M560" i="43"/>
  <c r="I68" i="43"/>
  <c r="J68" i="43"/>
  <c r="K68" i="43"/>
  <c r="L68" i="43"/>
  <c r="M68" i="43"/>
  <c r="I183" i="43"/>
  <c r="J183" i="43"/>
  <c r="K183" i="43"/>
  <c r="L183" i="43"/>
  <c r="M183" i="43"/>
  <c r="I221" i="43"/>
  <c r="J221" i="43"/>
  <c r="K221" i="43"/>
  <c r="L221" i="43"/>
  <c r="M221" i="43"/>
  <c r="I708" i="43"/>
  <c r="T708" i="43" s="1"/>
  <c r="J708" i="43"/>
  <c r="K708" i="43"/>
  <c r="L708" i="43"/>
  <c r="M708" i="43"/>
  <c r="I798" i="43"/>
  <c r="J798" i="43"/>
  <c r="K798" i="43"/>
  <c r="L798" i="43"/>
  <c r="M798" i="43"/>
  <c r="I246" i="43"/>
  <c r="J246" i="43"/>
  <c r="K246" i="43"/>
  <c r="L246" i="43"/>
  <c r="M246" i="43"/>
  <c r="I891" i="43"/>
  <c r="J891" i="43"/>
  <c r="K891" i="43"/>
  <c r="L891" i="43"/>
  <c r="M891" i="43"/>
  <c r="I522" i="43"/>
  <c r="T522" i="43" s="1"/>
  <c r="J522" i="43"/>
  <c r="K522" i="43"/>
  <c r="L522" i="43"/>
  <c r="M522" i="43"/>
  <c r="I349" i="43"/>
  <c r="J349" i="43"/>
  <c r="K349" i="43"/>
  <c r="L349" i="43"/>
  <c r="M349" i="43"/>
  <c r="I350" i="43"/>
  <c r="J350" i="43"/>
  <c r="K350" i="43"/>
  <c r="L350" i="43"/>
  <c r="M350" i="43"/>
  <c r="I1025" i="43"/>
  <c r="J1025" i="43"/>
  <c r="K1025" i="43"/>
  <c r="L1025" i="43"/>
  <c r="M1025" i="43"/>
  <c r="I205" i="43"/>
  <c r="J205" i="43"/>
  <c r="K205" i="43"/>
  <c r="L205" i="43"/>
  <c r="M205" i="43"/>
  <c r="I351" i="43"/>
  <c r="J351" i="43"/>
  <c r="K351" i="43"/>
  <c r="L351" i="43"/>
  <c r="M351" i="43"/>
  <c r="I801" i="43"/>
  <c r="J801" i="43"/>
  <c r="K801" i="43"/>
  <c r="L801" i="43"/>
  <c r="M801" i="43"/>
  <c r="I70" i="43"/>
  <c r="J70" i="43"/>
  <c r="K70" i="43"/>
  <c r="L70" i="43"/>
  <c r="M70" i="43"/>
  <c r="I846" i="43"/>
  <c r="T846" i="43" s="1"/>
  <c r="J846" i="43"/>
  <c r="K846" i="43"/>
  <c r="L846" i="43"/>
  <c r="M846" i="43"/>
  <c r="I964" i="43"/>
  <c r="J964" i="43"/>
  <c r="K964" i="43"/>
  <c r="L964" i="43"/>
  <c r="M964" i="43"/>
  <c r="I534" i="43"/>
  <c r="J534" i="43"/>
  <c r="K534" i="43"/>
  <c r="L534" i="43"/>
  <c r="M534" i="43"/>
  <c r="I1026" i="43"/>
  <c r="J1026" i="43"/>
  <c r="K1026" i="43"/>
  <c r="L1026" i="43"/>
  <c r="M1026" i="43"/>
  <c r="I1027" i="43"/>
  <c r="T1027" i="43" s="1"/>
  <c r="J1027" i="43"/>
  <c r="K1027" i="43"/>
  <c r="L1027" i="43"/>
  <c r="M1027" i="43"/>
  <c r="I539" i="43"/>
  <c r="J539" i="43"/>
  <c r="K539" i="43"/>
  <c r="L539" i="43"/>
  <c r="M539" i="43"/>
  <c r="I279" i="43"/>
  <c r="J279" i="43"/>
  <c r="K279" i="43"/>
  <c r="L279" i="43"/>
  <c r="M279" i="43"/>
  <c r="I778" i="43"/>
  <c r="J778" i="43"/>
  <c r="K778" i="43"/>
  <c r="L778" i="43"/>
  <c r="M778" i="43"/>
  <c r="I189" i="43"/>
  <c r="T189" i="43" s="1"/>
  <c r="J189" i="43"/>
  <c r="K189" i="43"/>
  <c r="L189" i="43"/>
  <c r="M189" i="43"/>
  <c r="I231" i="43"/>
  <c r="J231" i="43"/>
  <c r="K231" i="43"/>
  <c r="L231" i="43"/>
  <c r="M231" i="43"/>
  <c r="I672" i="43"/>
  <c r="J672" i="43"/>
  <c r="K672" i="43"/>
  <c r="L672" i="43"/>
  <c r="M672" i="43"/>
  <c r="I247" i="43"/>
  <c r="J247" i="43"/>
  <c r="K247" i="43"/>
  <c r="L247" i="43"/>
  <c r="M247" i="43"/>
  <c r="I827" i="43"/>
  <c r="T827" i="43" s="1"/>
  <c r="J827" i="43"/>
  <c r="K827" i="43"/>
  <c r="L827" i="43"/>
  <c r="M827" i="43"/>
  <c r="I575" i="43"/>
  <c r="J575" i="43"/>
  <c r="K575" i="43"/>
  <c r="L575" i="43"/>
  <c r="M575" i="43"/>
  <c r="I127" i="43"/>
  <c r="J127" i="43"/>
  <c r="K127" i="43"/>
  <c r="L127" i="43"/>
  <c r="M127" i="43"/>
  <c r="I466" i="43"/>
  <c r="J466" i="43"/>
  <c r="K466" i="43"/>
  <c r="L466" i="43"/>
  <c r="M466" i="43"/>
  <c r="I657" i="43"/>
  <c r="T657" i="43" s="1"/>
  <c r="J657" i="43"/>
  <c r="K657" i="43"/>
  <c r="L657" i="43"/>
  <c r="M657" i="43"/>
  <c r="I1028" i="43"/>
  <c r="J1028" i="43"/>
  <c r="K1028" i="43"/>
  <c r="L1028" i="43"/>
  <c r="M1028" i="43"/>
  <c r="I158" i="43"/>
  <c r="J158" i="43"/>
  <c r="K158" i="43"/>
  <c r="L158" i="43"/>
  <c r="M158" i="43"/>
  <c r="I537" i="43"/>
  <c r="J537" i="43"/>
  <c r="K537" i="43"/>
  <c r="L537" i="43"/>
  <c r="M537" i="43"/>
  <c r="I1029" i="43"/>
  <c r="T1029" i="43" s="1"/>
  <c r="J1029" i="43"/>
  <c r="K1029" i="43"/>
  <c r="L1029" i="43"/>
  <c r="M1029" i="43"/>
  <c r="I89" i="43"/>
  <c r="J89" i="43"/>
  <c r="K89" i="43"/>
  <c r="L89" i="43"/>
  <c r="M89" i="43"/>
  <c r="I1030" i="43"/>
  <c r="J1030" i="43"/>
  <c r="K1030" i="43"/>
  <c r="L1030" i="43"/>
  <c r="M1030" i="43"/>
  <c r="I1031" i="43"/>
  <c r="J1031" i="43"/>
  <c r="K1031" i="43"/>
  <c r="L1031" i="43"/>
  <c r="M1031" i="43"/>
  <c r="I352" i="43"/>
  <c r="T352" i="43" s="1"/>
  <c r="J352" i="43"/>
  <c r="K352" i="43"/>
  <c r="L352" i="43"/>
  <c r="M352" i="43"/>
  <c r="I436" i="43"/>
  <c r="J436" i="43"/>
  <c r="K436" i="43"/>
  <c r="L436" i="43"/>
  <c r="M436" i="43"/>
  <c r="I890" i="43"/>
  <c r="J890" i="43"/>
  <c r="K890" i="43"/>
  <c r="L890" i="43"/>
  <c r="M890" i="43"/>
  <c r="I784" i="43"/>
  <c r="J784" i="43"/>
  <c r="K784" i="43"/>
  <c r="L784" i="43"/>
  <c r="M784" i="43"/>
  <c r="I1032" i="43"/>
  <c r="T1032" i="43" s="1"/>
  <c r="J1032" i="43"/>
  <c r="K1032" i="43"/>
  <c r="L1032" i="43"/>
  <c r="M1032" i="43"/>
  <c r="I570" i="43"/>
  <c r="J570" i="43"/>
  <c r="K570" i="43"/>
  <c r="L570" i="43"/>
  <c r="M570" i="43"/>
  <c r="I1033" i="43"/>
  <c r="J1033" i="43"/>
  <c r="K1033" i="43"/>
  <c r="L1033" i="43"/>
  <c r="M1033" i="43"/>
  <c r="I1034" i="43"/>
  <c r="J1034" i="43"/>
  <c r="K1034" i="43"/>
  <c r="L1034" i="43"/>
  <c r="M1034" i="43"/>
  <c r="I440" i="43"/>
  <c r="T440" i="43" s="1"/>
  <c r="J440" i="43"/>
  <c r="K440" i="43"/>
  <c r="L440" i="43"/>
  <c r="M440" i="43"/>
  <c r="I474" i="43"/>
  <c r="J474" i="43"/>
  <c r="K474" i="43"/>
  <c r="L474" i="43"/>
  <c r="M474" i="43"/>
  <c r="I463" i="43"/>
  <c r="J463" i="43"/>
  <c r="K463" i="43"/>
  <c r="L463" i="43"/>
  <c r="M463" i="43"/>
  <c r="I504" i="43"/>
  <c r="J504" i="43"/>
  <c r="K504" i="43"/>
  <c r="L504" i="43"/>
  <c r="M504" i="43"/>
  <c r="I872" i="43"/>
  <c r="T872" i="43" s="1"/>
  <c r="J872" i="43"/>
  <c r="K872" i="43"/>
  <c r="L872" i="43"/>
  <c r="M872" i="43"/>
  <c r="I931" i="43"/>
  <c r="J931" i="43"/>
  <c r="K931" i="43"/>
  <c r="L931" i="43"/>
  <c r="M931" i="43"/>
  <c r="I909" i="43"/>
  <c r="J909" i="43"/>
  <c r="K909" i="43"/>
  <c r="L909" i="43"/>
  <c r="M909" i="43"/>
  <c r="I959" i="43"/>
  <c r="J959" i="43"/>
  <c r="K959" i="43"/>
  <c r="L959" i="43"/>
  <c r="M959" i="43"/>
  <c r="I353" i="43"/>
  <c r="J353" i="43"/>
  <c r="K353" i="43"/>
  <c r="L353" i="43"/>
  <c r="M353" i="43"/>
  <c r="I354" i="43"/>
  <c r="J354" i="43"/>
  <c r="K354" i="43"/>
  <c r="L354" i="43"/>
  <c r="M354" i="43"/>
  <c r="I355" i="43"/>
  <c r="J355" i="43"/>
  <c r="K355" i="43"/>
  <c r="L355" i="43"/>
  <c r="M355" i="43"/>
  <c r="I679" i="43"/>
  <c r="J679" i="43"/>
  <c r="K679" i="43"/>
  <c r="L679" i="43"/>
  <c r="M679" i="43"/>
  <c r="I426" i="43"/>
  <c r="T426" i="43" s="1"/>
  <c r="J426" i="43"/>
  <c r="K426" i="43"/>
  <c r="L426" i="43"/>
  <c r="M426" i="43"/>
  <c r="I414" i="43"/>
  <c r="J414" i="43"/>
  <c r="K414" i="43"/>
  <c r="L414" i="43"/>
  <c r="M414" i="43"/>
  <c r="I472" i="43"/>
  <c r="J472" i="43"/>
  <c r="K472" i="43"/>
  <c r="L472" i="43"/>
  <c r="M472" i="43"/>
  <c r="I766" i="43"/>
  <c r="J766" i="43"/>
  <c r="K766" i="43"/>
  <c r="L766" i="43"/>
  <c r="M766" i="43"/>
  <c r="I944" i="43"/>
  <c r="T944" i="43" s="1"/>
  <c r="J944" i="43"/>
  <c r="K944" i="43"/>
  <c r="L944" i="43"/>
  <c r="M944" i="43"/>
  <c r="I896" i="43"/>
  <c r="J896" i="43"/>
  <c r="K896" i="43"/>
  <c r="L896" i="43"/>
  <c r="M896" i="43"/>
  <c r="I513" i="43"/>
  <c r="J513" i="43"/>
  <c r="K513" i="43"/>
  <c r="L513" i="43"/>
  <c r="M513" i="43"/>
  <c r="I555" i="43"/>
  <c r="J555" i="43"/>
  <c r="K555" i="43"/>
  <c r="L555" i="43"/>
  <c r="M555" i="43"/>
  <c r="I40" i="43"/>
  <c r="T40" i="43" s="1"/>
  <c r="J40" i="43"/>
  <c r="K40" i="43"/>
  <c r="L40" i="43"/>
  <c r="M40" i="43"/>
  <c r="I24" i="43"/>
  <c r="J24" i="43"/>
  <c r="K24" i="43"/>
  <c r="L24" i="43"/>
  <c r="M24" i="43"/>
  <c r="I15" i="43"/>
  <c r="J15" i="43"/>
  <c r="K15" i="43"/>
  <c r="L15" i="43"/>
  <c r="M15" i="43"/>
  <c r="I49" i="43"/>
  <c r="J49" i="43"/>
  <c r="K49" i="43"/>
  <c r="L49" i="43"/>
  <c r="M49" i="43"/>
  <c r="I315" i="43"/>
  <c r="T315" i="43" s="1"/>
  <c r="J315" i="43"/>
  <c r="K315" i="43"/>
  <c r="L315" i="43"/>
  <c r="M315" i="43"/>
  <c r="I1035" i="43"/>
  <c r="J1035" i="43"/>
  <c r="K1035" i="43"/>
  <c r="L1035" i="43"/>
  <c r="M1035" i="43"/>
  <c r="I582" i="43"/>
  <c r="J582" i="43"/>
  <c r="K582" i="43"/>
  <c r="L582" i="43"/>
  <c r="M582" i="43"/>
  <c r="I92" i="43"/>
  <c r="J92" i="43"/>
  <c r="K92" i="43"/>
  <c r="L92" i="43"/>
  <c r="M92" i="43"/>
  <c r="I577" i="43"/>
  <c r="T577" i="43" s="1"/>
  <c r="J577" i="43"/>
  <c r="K577" i="43"/>
  <c r="L577" i="43"/>
  <c r="M577" i="43"/>
  <c r="I316" i="43"/>
  <c r="J316" i="43"/>
  <c r="K316" i="43"/>
  <c r="L316" i="43"/>
  <c r="M316" i="43"/>
  <c r="I899" i="43"/>
  <c r="J899" i="43"/>
  <c r="K899" i="43"/>
  <c r="L899" i="43"/>
  <c r="M899" i="43"/>
  <c r="I558" i="43"/>
  <c r="J558" i="43"/>
  <c r="K558" i="43"/>
  <c r="L558" i="43"/>
  <c r="M558" i="43"/>
  <c r="I273" i="43"/>
  <c r="T273" i="43" s="1"/>
  <c r="J273" i="43"/>
  <c r="K273" i="43"/>
  <c r="L273" i="43"/>
  <c r="M273" i="43"/>
  <c r="I310" i="43"/>
  <c r="J310" i="43"/>
  <c r="K310" i="43"/>
  <c r="L310" i="43"/>
  <c r="M310" i="43"/>
  <c r="I1036" i="43"/>
  <c r="J1036" i="43"/>
  <c r="K1036" i="43"/>
  <c r="L1036" i="43"/>
  <c r="M1036" i="43"/>
  <c r="I1037" i="43"/>
  <c r="J1037" i="43"/>
  <c r="K1037" i="43"/>
  <c r="L1037" i="43"/>
  <c r="M1037" i="43"/>
  <c r="I995" i="43"/>
  <c r="J995" i="43"/>
  <c r="K995" i="43"/>
  <c r="L995" i="43"/>
  <c r="M995" i="43"/>
  <c r="I356" i="43"/>
  <c r="J356" i="43"/>
  <c r="K356" i="43"/>
  <c r="L356" i="43"/>
  <c r="M356" i="43"/>
  <c r="I1038" i="43"/>
  <c r="J1038" i="43"/>
  <c r="K1038" i="43"/>
  <c r="L1038" i="43"/>
  <c r="M1038" i="43"/>
  <c r="I990" i="43"/>
  <c r="J990" i="43"/>
  <c r="K990" i="43"/>
  <c r="L990" i="43"/>
  <c r="M990" i="43"/>
  <c r="I335" i="43"/>
  <c r="J335" i="43"/>
  <c r="K335" i="43"/>
  <c r="L335" i="43"/>
  <c r="M335" i="43"/>
  <c r="I1039" i="43"/>
  <c r="J1039" i="43"/>
  <c r="K1039" i="43"/>
  <c r="L1039" i="43"/>
  <c r="M1039" i="43"/>
  <c r="I261" i="43"/>
  <c r="J261" i="43"/>
  <c r="K261" i="43"/>
  <c r="L261" i="43"/>
  <c r="M261" i="43"/>
  <c r="I222" i="43"/>
  <c r="J222" i="43"/>
  <c r="K222" i="43"/>
  <c r="L222" i="43"/>
  <c r="M222" i="43"/>
  <c r="I110" i="43"/>
  <c r="T110" i="43" s="1"/>
  <c r="J110" i="43"/>
  <c r="K110" i="43"/>
  <c r="L110" i="43"/>
  <c r="M110" i="43"/>
  <c r="I163" i="43"/>
  <c r="J163" i="43"/>
  <c r="K163" i="43"/>
  <c r="L163" i="43"/>
  <c r="M163" i="43"/>
  <c r="I214" i="43"/>
  <c r="J214" i="43"/>
  <c r="K214" i="43"/>
  <c r="L214" i="43"/>
  <c r="M214" i="43"/>
  <c r="I167" i="43"/>
  <c r="J167" i="43"/>
  <c r="K167" i="43"/>
  <c r="L167" i="43"/>
  <c r="M167" i="43"/>
  <c r="I330" i="43"/>
  <c r="T330" i="43" s="1"/>
  <c r="J330" i="43"/>
  <c r="K330" i="43"/>
  <c r="L330" i="43"/>
  <c r="M330" i="43"/>
  <c r="I319" i="43"/>
  <c r="J319" i="43"/>
  <c r="K319" i="43"/>
  <c r="L319" i="43"/>
  <c r="M319" i="43"/>
  <c r="I1040" i="43"/>
  <c r="J1040" i="43"/>
  <c r="K1040" i="43"/>
  <c r="L1040" i="43"/>
  <c r="M1040" i="43"/>
  <c r="I1041" i="43"/>
  <c r="J1041" i="43"/>
  <c r="K1041" i="43"/>
  <c r="L1041" i="43"/>
  <c r="M1041" i="43"/>
  <c r="I1042" i="43"/>
  <c r="T1042" i="43" s="1"/>
  <c r="J1042" i="43"/>
  <c r="K1042" i="43"/>
  <c r="L1042" i="43"/>
  <c r="M1042" i="43"/>
  <c r="I112" i="43"/>
  <c r="J112" i="43"/>
  <c r="K112" i="43"/>
  <c r="L112" i="43"/>
  <c r="M112" i="43"/>
  <c r="I80" i="43"/>
  <c r="J80" i="43"/>
  <c r="K80" i="43"/>
  <c r="L80" i="43"/>
  <c r="M80" i="43"/>
  <c r="I969" i="43"/>
  <c r="J969" i="43"/>
  <c r="K969" i="43"/>
  <c r="L969" i="43"/>
  <c r="M969" i="43"/>
  <c r="I790" i="43"/>
  <c r="T790" i="43" s="1"/>
  <c r="J790" i="43"/>
  <c r="K790" i="43"/>
  <c r="L790" i="43"/>
  <c r="M790" i="43"/>
  <c r="I1043" i="43"/>
  <c r="J1043" i="43"/>
  <c r="K1043" i="43"/>
  <c r="L1043" i="43"/>
  <c r="M1043" i="43"/>
  <c r="I977" i="43"/>
  <c r="J977" i="43"/>
  <c r="K977" i="43"/>
  <c r="L977" i="43"/>
  <c r="M977" i="43"/>
  <c r="I1044" i="43"/>
  <c r="J1044" i="43"/>
  <c r="K1044" i="43"/>
  <c r="L1044" i="43"/>
  <c r="M1044" i="43"/>
  <c r="I465" i="43"/>
  <c r="J465" i="43"/>
  <c r="K465" i="43"/>
  <c r="L465" i="43"/>
  <c r="M465" i="43"/>
  <c r="I22" i="43"/>
  <c r="J22" i="43"/>
  <c r="K22" i="43"/>
  <c r="L22" i="43"/>
  <c r="M22" i="43"/>
  <c r="I85" i="43"/>
  <c r="J85" i="43"/>
  <c r="K85" i="43"/>
  <c r="L85" i="43"/>
  <c r="M85" i="43"/>
  <c r="I224" i="43"/>
  <c r="J224" i="43"/>
  <c r="K224" i="43"/>
  <c r="L224" i="43"/>
  <c r="M224" i="43"/>
  <c r="I33" i="43"/>
  <c r="T33" i="43" s="1"/>
  <c r="J33" i="43"/>
  <c r="K33" i="43"/>
  <c r="L33" i="43"/>
  <c r="M33" i="43"/>
  <c r="I59" i="43"/>
  <c r="J59" i="43"/>
  <c r="K59" i="43"/>
  <c r="L59" i="43"/>
  <c r="M59" i="43"/>
  <c r="I192" i="43"/>
  <c r="J192" i="43"/>
  <c r="K192" i="43"/>
  <c r="L192" i="43"/>
  <c r="M192" i="43"/>
  <c r="I173" i="43"/>
  <c r="J173" i="43"/>
  <c r="K173" i="43"/>
  <c r="L173" i="43"/>
  <c r="M173" i="43"/>
  <c r="I78" i="43"/>
  <c r="T78" i="43" s="1"/>
  <c r="J78" i="43"/>
  <c r="K78" i="43"/>
  <c r="L78" i="43"/>
  <c r="M78" i="43"/>
  <c r="I115" i="43"/>
  <c r="J115" i="43"/>
  <c r="K115" i="43"/>
  <c r="L115" i="43"/>
  <c r="M115" i="43"/>
  <c r="I1045" i="43"/>
  <c r="J1045" i="43"/>
  <c r="K1045" i="43"/>
  <c r="L1045" i="43"/>
  <c r="M1045" i="43"/>
  <c r="I122" i="43"/>
  <c r="J122" i="43"/>
  <c r="K122" i="43"/>
  <c r="L122" i="43"/>
  <c r="M122" i="43"/>
  <c r="I281" i="43"/>
  <c r="T281" i="43" s="1"/>
  <c r="J281" i="43"/>
  <c r="K281" i="43"/>
  <c r="L281" i="43"/>
  <c r="M281" i="43"/>
  <c r="I217" i="43"/>
  <c r="J217" i="43"/>
  <c r="K217" i="43"/>
  <c r="L217" i="43"/>
  <c r="M217" i="43"/>
  <c r="I282" i="43"/>
  <c r="J282" i="43"/>
  <c r="K282" i="43"/>
  <c r="L282" i="43"/>
  <c r="M282" i="43"/>
  <c r="I1046" i="43"/>
  <c r="J1046" i="43"/>
  <c r="K1046" i="43"/>
  <c r="L1046" i="43"/>
  <c r="M1046" i="43"/>
  <c r="I1047" i="43"/>
  <c r="T1047" i="43" s="1"/>
  <c r="J1047" i="43"/>
  <c r="K1047" i="43"/>
  <c r="L1047" i="43"/>
  <c r="M1047" i="43"/>
  <c r="I283" i="43"/>
  <c r="J283" i="43"/>
  <c r="K283" i="43"/>
  <c r="L283" i="43"/>
  <c r="M283" i="43"/>
  <c r="I550" i="43"/>
  <c r="J550" i="43"/>
  <c r="K550" i="43"/>
  <c r="L550" i="43"/>
  <c r="M550" i="43"/>
  <c r="I77" i="43"/>
  <c r="J77" i="43"/>
  <c r="K77" i="43"/>
  <c r="L77" i="43"/>
  <c r="M77" i="43"/>
  <c r="I303" i="43"/>
  <c r="T303" i="43" s="1"/>
  <c r="J303" i="43"/>
  <c r="K303" i="43"/>
  <c r="L303" i="43"/>
  <c r="M303" i="43"/>
  <c r="I284" i="43"/>
  <c r="J284" i="43"/>
  <c r="K284" i="43"/>
  <c r="L284" i="43"/>
  <c r="M284" i="43"/>
  <c r="I84" i="43"/>
  <c r="J84" i="43"/>
  <c r="K84" i="43"/>
  <c r="L84" i="43"/>
  <c r="M84" i="43"/>
  <c r="I197" i="43"/>
  <c r="J197" i="43"/>
  <c r="K197" i="43"/>
  <c r="L197" i="43"/>
  <c r="M197" i="43"/>
  <c r="I177" i="43"/>
  <c r="T177" i="43" s="1"/>
  <c r="J177" i="43"/>
  <c r="K177" i="43"/>
  <c r="L177" i="43"/>
  <c r="M177" i="43"/>
  <c r="I248" i="43"/>
  <c r="J248" i="43"/>
  <c r="K248" i="43"/>
  <c r="L248" i="43"/>
  <c r="M248" i="43"/>
  <c r="I202" i="43"/>
  <c r="J202" i="43"/>
  <c r="K202" i="43"/>
  <c r="L202" i="43"/>
  <c r="M202" i="43"/>
  <c r="I258" i="43"/>
  <c r="J258" i="43"/>
  <c r="K258" i="43"/>
  <c r="L258" i="43"/>
  <c r="M258" i="43"/>
  <c r="I276" i="43"/>
  <c r="T276" i="43" s="1"/>
  <c r="J276" i="43"/>
  <c r="K276" i="43"/>
  <c r="L276" i="43"/>
  <c r="M276" i="43"/>
  <c r="I264" i="43"/>
  <c r="J264" i="43"/>
  <c r="K264" i="43"/>
  <c r="L264" i="43"/>
  <c r="M264" i="43"/>
  <c r="I285" i="43"/>
  <c r="J285" i="43"/>
  <c r="K285" i="43"/>
  <c r="L285" i="43"/>
  <c r="M285" i="43"/>
  <c r="I103" i="43"/>
  <c r="J103" i="43"/>
  <c r="K103" i="43"/>
  <c r="L103" i="43"/>
  <c r="M103" i="43"/>
  <c r="I325" i="43"/>
  <c r="T325" i="43" s="1"/>
  <c r="J325" i="43"/>
  <c r="K325" i="43"/>
  <c r="L325" i="43"/>
  <c r="M325" i="43"/>
  <c r="I286" i="43"/>
  <c r="J286" i="43"/>
  <c r="K286" i="43"/>
  <c r="L286" i="43"/>
  <c r="M286" i="43"/>
  <c r="I159" i="43"/>
  <c r="J159" i="43"/>
  <c r="K159" i="43"/>
  <c r="L159" i="43"/>
  <c r="M159" i="43"/>
  <c r="I218" i="43"/>
  <c r="J218" i="43"/>
  <c r="K218" i="43"/>
  <c r="L218" i="43"/>
  <c r="M218" i="43"/>
  <c r="I326" i="43"/>
  <c r="T326" i="43" s="1"/>
  <c r="J326" i="43"/>
  <c r="K326" i="43"/>
  <c r="L326" i="43"/>
  <c r="M326" i="43"/>
  <c r="I593" i="43"/>
  <c r="J593" i="43"/>
  <c r="K593" i="43"/>
  <c r="L593" i="43"/>
  <c r="M593" i="43"/>
  <c r="I1048" i="43"/>
  <c r="J1048" i="43"/>
  <c r="K1048" i="43"/>
  <c r="L1048" i="43"/>
  <c r="M1048" i="43"/>
  <c r="I1049" i="43"/>
  <c r="J1049" i="43"/>
  <c r="K1049" i="43"/>
  <c r="L1049" i="43"/>
  <c r="M1049" i="43"/>
  <c r="I1050" i="43"/>
  <c r="T1050" i="43" s="1"/>
  <c r="J1050" i="43"/>
  <c r="K1050" i="43"/>
  <c r="L1050" i="43"/>
  <c r="M1050" i="43"/>
  <c r="I64" i="43"/>
  <c r="J64" i="43"/>
  <c r="K64" i="43"/>
  <c r="L64" i="43"/>
  <c r="M64" i="43"/>
  <c r="I1051" i="43"/>
  <c r="J1051" i="43"/>
  <c r="K1051" i="43"/>
  <c r="L1051" i="43"/>
  <c r="M1051" i="43"/>
  <c r="I1052" i="43"/>
  <c r="J1052" i="43"/>
  <c r="K1052" i="43"/>
  <c r="L1052" i="43"/>
  <c r="M1052" i="43"/>
  <c r="I986" i="43"/>
  <c r="T986" i="43" s="1"/>
  <c r="J986" i="43"/>
  <c r="K986" i="43"/>
  <c r="L986" i="43"/>
  <c r="M986" i="43"/>
  <c r="I878" i="43"/>
  <c r="J878" i="43"/>
  <c r="K878" i="43"/>
  <c r="L878" i="43"/>
  <c r="M878" i="43"/>
  <c r="I868" i="43"/>
  <c r="J868" i="43"/>
  <c r="K868" i="43"/>
  <c r="L868" i="43"/>
  <c r="M868" i="43"/>
  <c r="I841" i="43"/>
  <c r="J841" i="43"/>
  <c r="K841" i="43"/>
  <c r="L841" i="43"/>
  <c r="M841" i="43"/>
  <c r="I357" i="43"/>
  <c r="T357" i="43" s="1"/>
  <c r="J357" i="43"/>
  <c r="K357" i="43"/>
  <c r="L357" i="43"/>
  <c r="M357" i="43"/>
  <c r="I720" i="43"/>
  <c r="J720" i="43"/>
  <c r="K720" i="43"/>
  <c r="L720" i="43"/>
  <c r="M720" i="43"/>
  <c r="I4" i="43"/>
  <c r="J4" i="43"/>
  <c r="K4" i="43"/>
  <c r="L4" i="43"/>
  <c r="M4" i="43"/>
  <c r="I289" i="43"/>
  <c r="J289" i="43"/>
  <c r="K289" i="43"/>
  <c r="L289" i="43"/>
  <c r="M289" i="43"/>
  <c r="I1053" i="43"/>
  <c r="J1053" i="43"/>
  <c r="K1053" i="43"/>
  <c r="L1053" i="43"/>
  <c r="M1053" i="43"/>
  <c r="I148" i="43"/>
  <c r="J148" i="43"/>
  <c r="K148" i="43"/>
  <c r="L148" i="43"/>
  <c r="M148" i="43"/>
  <c r="I769" i="43"/>
  <c r="J769" i="43"/>
  <c r="K769" i="43"/>
  <c r="L769" i="43"/>
  <c r="M769" i="43"/>
  <c r="I203" i="43"/>
  <c r="J203" i="43"/>
  <c r="K203" i="43"/>
  <c r="L203" i="43"/>
  <c r="M203" i="43"/>
  <c r="I1054" i="43"/>
  <c r="T1054" i="43" s="1"/>
  <c r="J1054" i="43"/>
  <c r="K1054" i="43"/>
  <c r="L1054" i="43"/>
  <c r="M1054" i="43"/>
  <c r="I223" i="43"/>
  <c r="J223" i="43"/>
  <c r="K223" i="43"/>
  <c r="L223" i="43"/>
  <c r="M223" i="43"/>
  <c r="I1055" i="43"/>
  <c r="J1055" i="43"/>
  <c r="K1055" i="43"/>
  <c r="L1055" i="43"/>
  <c r="M1055" i="43"/>
  <c r="I869" i="43"/>
  <c r="J869" i="43"/>
  <c r="K869" i="43"/>
  <c r="L869" i="43"/>
  <c r="M869" i="43"/>
  <c r="I991" i="43"/>
  <c r="T991" i="43" s="1"/>
  <c r="J991" i="43"/>
  <c r="K991" i="43"/>
  <c r="L991" i="43"/>
  <c r="M991" i="43"/>
  <c r="I204" i="43"/>
  <c r="J204" i="43"/>
  <c r="K204" i="43"/>
  <c r="L204" i="43"/>
  <c r="M204" i="43"/>
  <c r="I333" i="43"/>
  <c r="J333" i="43"/>
  <c r="K333" i="43"/>
  <c r="L333" i="43"/>
  <c r="M333" i="43"/>
  <c r="I249" i="43"/>
  <c r="J249" i="43"/>
  <c r="K249" i="43"/>
  <c r="L249" i="43"/>
  <c r="M249" i="43"/>
  <c r="I989" i="43"/>
  <c r="T989" i="43" s="1"/>
  <c r="J989" i="43"/>
  <c r="K989" i="43"/>
  <c r="L989" i="43"/>
  <c r="M989" i="43"/>
  <c r="I219" i="43"/>
  <c r="J219" i="43"/>
  <c r="K219" i="43"/>
  <c r="L219" i="43"/>
  <c r="M219" i="43"/>
  <c r="I1056" i="43"/>
  <c r="J1056" i="43"/>
  <c r="K1056" i="43"/>
  <c r="L1056" i="43"/>
  <c r="M1056" i="43"/>
  <c r="I755" i="43"/>
  <c r="J755" i="43"/>
  <c r="K755" i="43"/>
  <c r="L755" i="43"/>
  <c r="M755" i="43"/>
  <c r="I121" i="43"/>
  <c r="T121" i="43" s="1"/>
  <c r="J121" i="43"/>
  <c r="K121" i="43"/>
  <c r="L121" i="43"/>
  <c r="M121" i="43"/>
  <c r="I255" i="43"/>
  <c r="J255" i="43"/>
  <c r="K255" i="43"/>
  <c r="L255" i="43"/>
  <c r="M255" i="43"/>
  <c r="I117" i="43"/>
  <c r="J117" i="43"/>
  <c r="K117" i="43"/>
  <c r="L117" i="43"/>
  <c r="M117" i="43"/>
  <c r="I63" i="43"/>
  <c r="J63" i="43"/>
  <c r="K63" i="43"/>
  <c r="L63" i="43"/>
  <c r="M63" i="43"/>
  <c r="I629" i="43"/>
  <c r="T629" i="43" s="1"/>
  <c r="J629" i="43"/>
  <c r="K629" i="43"/>
  <c r="L629" i="43"/>
  <c r="M629" i="43"/>
  <c r="I1057" i="43"/>
  <c r="J1057" i="43"/>
  <c r="K1057" i="43"/>
  <c r="L1057" i="43"/>
  <c r="M1057" i="43"/>
  <c r="I242" i="43"/>
  <c r="J242" i="43"/>
  <c r="K242" i="43"/>
  <c r="L242" i="43"/>
  <c r="M242" i="43"/>
  <c r="I118" i="43"/>
  <c r="J118" i="43"/>
  <c r="K118" i="43"/>
  <c r="L118" i="43"/>
  <c r="M118" i="43"/>
  <c r="I95" i="43"/>
  <c r="J95" i="43"/>
  <c r="K95" i="43"/>
  <c r="L95" i="43"/>
  <c r="M95" i="43"/>
  <c r="I680" i="43"/>
  <c r="J680" i="43"/>
  <c r="K680" i="43"/>
  <c r="L680" i="43"/>
  <c r="M680" i="43"/>
  <c r="I413" i="43"/>
  <c r="J413" i="43"/>
  <c r="K413" i="43"/>
  <c r="L413" i="43"/>
  <c r="M413" i="43"/>
  <c r="I779" i="43"/>
  <c r="J779" i="43"/>
  <c r="K779" i="43"/>
  <c r="L779" i="43"/>
  <c r="M779" i="43"/>
  <c r="I200" i="43"/>
  <c r="J200" i="43"/>
  <c r="K200" i="43"/>
  <c r="L200" i="43"/>
  <c r="M200" i="43"/>
  <c r="I323" i="43"/>
  <c r="J323" i="43"/>
  <c r="K323" i="43"/>
  <c r="L323" i="43"/>
  <c r="M323" i="43"/>
  <c r="I239" i="43"/>
  <c r="J239" i="43"/>
  <c r="K239" i="43"/>
  <c r="L239" i="43"/>
  <c r="M239" i="43"/>
  <c r="I304" i="43"/>
  <c r="J304" i="43"/>
  <c r="K304" i="43"/>
  <c r="L304" i="43"/>
  <c r="M304" i="43"/>
  <c r="I314" i="43"/>
  <c r="T314" i="43" s="1"/>
  <c r="J314" i="43"/>
  <c r="K314" i="43"/>
  <c r="L314" i="43"/>
  <c r="M314" i="43"/>
  <c r="I518" i="43"/>
  <c r="J518" i="43"/>
  <c r="K518" i="43"/>
  <c r="L518" i="43"/>
  <c r="M518" i="43"/>
  <c r="I144" i="43"/>
  <c r="J144" i="43"/>
  <c r="K144" i="43"/>
  <c r="L144" i="43"/>
  <c r="M144" i="43"/>
  <c r="I124" i="43"/>
  <c r="J124" i="43"/>
  <c r="K124" i="43"/>
  <c r="L124" i="43"/>
  <c r="M124" i="43"/>
  <c r="I654" i="43"/>
  <c r="T654" i="43" s="1"/>
  <c r="J654" i="43"/>
  <c r="K654" i="43"/>
  <c r="L654" i="43"/>
  <c r="M654" i="43"/>
  <c r="I837" i="43"/>
  <c r="J837" i="43"/>
  <c r="K837" i="43"/>
  <c r="L837" i="43"/>
  <c r="M837" i="43"/>
  <c r="I621" i="43"/>
  <c r="J621" i="43"/>
  <c r="K621" i="43"/>
  <c r="L621" i="43"/>
  <c r="M621" i="43"/>
  <c r="I824" i="43"/>
  <c r="J824" i="43"/>
  <c r="K824" i="43"/>
  <c r="L824" i="43"/>
  <c r="M824" i="43"/>
  <c r="I1058" i="43"/>
  <c r="T1058" i="43" s="1"/>
  <c r="J1058" i="43"/>
  <c r="K1058" i="43"/>
  <c r="L1058" i="43"/>
  <c r="M1058" i="43"/>
  <c r="I603" i="43"/>
  <c r="J603" i="43"/>
  <c r="K603" i="43"/>
  <c r="L603" i="43"/>
  <c r="M603" i="43"/>
  <c r="I666" i="43"/>
  <c r="J666" i="43"/>
  <c r="K666" i="43"/>
  <c r="L666" i="43"/>
  <c r="M666" i="43"/>
  <c r="I770" i="43"/>
  <c r="J770" i="43"/>
  <c r="K770" i="43"/>
  <c r="L770" i="43"/>
  <c r="M770" i="43"/>
  <c r="I838" i="43"/>
  <c r="T838" i="43" s="1"/>
  <c r="J838" i="43"/>
  <c r="K838" i="43"/>
  <c r="L838" i="43"/>
  <c r="M838" i="43"/>
  <c r="I684" i="43"/>
  <c r="J684" i="43"/>
  <c r="K684" i="43"/>
  <c r="L684" i="43"/>
  <c r="M684" i="43"/>
  <c r="I839" i="43"/>
  <c r="J839" i="43"/>
  <c r="K839" i="43"/>
  <c r="L839" i="43"/>
  <c r="M839" i="43"/>
  <c r="I98" i="43"/>
  <c r="J98" i="43"/>
  <c r="K98" i="43"/>
  <c r="L98" i="43"/>
  <c r="M98" i="43"/>
  <c r="I210" i="43"/>
  <c r="T210" i="43" s="1"/>
  <c r="J210" i="43"/>
  <c r="K210" i="43"/>
  <c r="L210" i="43"/>
  <c r="M210" i="43"/>
  <c r="I736" i="43"/>
  <c r="J736" i="43"/>
  <c r="K736" i="43"/>
  <c r="L736" i="43"/>
  <c r="M736" i="43"/>
  <c r="I901" i="43"/>
  <c r="J901" i="43"/>
  <c r="K901" i="43"/>
  <c r="L901" i="43"/>
  <c r="M901" i="43"/>
  <c r="I265" i="43"/>
  <c r="J265" i="43"/>
  <c r="K265" i="43"/>
  <c r="L265" i="43"/>
  <c r="M265" i="43"/>
  <c r="I842" i="43"/>
  <c r="J842" i="43"/>
  <c r="K842" i="43"/>
  <c r="L842" i="43"/>
  <c r="M842" i="43"/>
  <c r="I142" i="43"/>
  <c r="J142" i="43"/>
  <c r="K142" i="43"/>
  <c r="L142" i="43"/>
  <c r="M142" i="43"/>
  <c r="I902" i="43"/>
  <c r="J902" i="43"/>
  <c r="K902" i="43"/>
  <c r="L902" i="43"/>
  <c r="M902" i="43"/>
  <c r="I328" i="43"/>
  <c r="J328" i="43"/>
  <c r="K328" i="43"/>
  <c r="L328" i="43"/>
  <c r="M328" i="43"/>
  <c r="I536" i="43"/>
  <c r="T536" i="43" s="1"/>
  <c r="J536" i="43"/>
  <c r="K536" i="43"/>
  <c r="L536" i="43"/>
  <c r="M536" i="43"/>
  <c r="I601" i="43"/>
  <c r="J601" i="43"/>
  <c r="K601" i="43"/>
  <c r="L601" i="43"/>
  <c r="M601" i="43"/>
  <c r="I625" i="43"/>
  <c r="J625" i="43"/>
  <c r="K625" i="43"/>
  <c r="L625" i="43"/>
  <c r="M625" i="43"/>
  <c r="I307" i="43"/>
  <c r="J307" i="43"/>
  <c r="K307" i="43"/>
  <c r="L307" i="43"/>
  <c r="M307" i="43"/>
  <c r="I312" i="43"/>
  <c r="T312" i="43" s="1"/>
  <c r="J312" i="43"/>
  <c r="K312" i="43"/>
  <c r="L312" i="43"/>
  <c r="M312" i="43"/>
  <c r="I975" i="43"/>
  <c r="J975" i="43"/>
  <c r="K975" i="43"/>
  <c r="L975" i="43"/>
  <c r="M975" i="43"/>
  <c r="I921" i="43"/>
  <c r="J921" i="43"/>
  <c r="K921" i="43"/>
  <c r="L921" i="43"/>
  <c r="M921" i="43"/>
  <c r="I278" i="43"/>
  <c r="J278" i="43"/>
  <c r="K278" i="43"/>
  <c r="L278" i="43"/>
  <c r="M278" i="43"/>
  <c r="I21" i="43"/>
  <c r="J21" i="43"/>
  <c r="K21" i="43"/>
  <c r="L21" i="43"/>
  <c r="M21" i="43"/>
  <c r="I139" i="43"/>
  <c r="J139" i="43"/>
  <c r="K139" i="43"/>
  <c r="L139" i="43"/>
  <c r="M139" i="43"/>
  <c r="I193" i="43"/>
  <c r="J193" i="43"/>
  <c r="K193" i="43"/>
  <c r="L193" i="43"/>
  <c r="M193" i="43"/>
  <c r="I1059" i="43"/>
  <c r="J1059" i="43"/>
  <c r="K1059" i="43"/>
  <c r="L1059" i="43"/>
  <c r="M1059" i="43"/>
  <c r="I45" i="43"/>
  <c r="T45" i="43" s="1"/>
  <c r="J45" i="43"/>
  <c r="K45" i="43"/>
  <c r="L45" i="43"/>
  <c r="M45" i="43"/>
  <c r="I76" i="43"/>
  <c r="J76" i="43"/>
  <c r="K76" i="43"/>
  <c r="L76" i="43"/>
  <c r="M76" i="43"/>
  <c r="I596" i="43"/>
  <c r="J596" i="43"/>
  <c r="K596" i="43"/>
  <c r="L596" i="43"/>
  <c r="M596" i="43"/>
  <c r="I805" i="43"/>
  <c r="J805" i="43"/>
  <c r="K805" i="43"/>
  <c r="L805" i="43"/>
  <c r="M805" i="43"/>
  <c r="I479" i="43"/>
  <c r="T479" i="43" s="1"/>
  <c r="J479" i="43"/>
  <c r="K479" i="43"/>
  <c r="L479" i="43"/>
  <c r="M479" i="43"/>
  <c r="I241" i="43"/>
  <c r="J241" i="43"/>
  <c r="K241" i="43"/>
  <c r="L241" i="43"/>
  <c r="M241" i="43"/>
  <c r="I1060" i="43"/>
  <c r="J1060" i="43"/>
  <c r="K1060" i="43"/>
  <c r="L1060" i="43"/>
  <c r="M1060" i="43"/>
  <c r="I58" i="43"/>
  <c r="J58" i="43"/>
  <c r="K58" i="43"/>
  <c r="L58" i="43"/>
  <c r="M58" i="43"/>
  <c r="I56" i="43"/>
  <c r="T56" i="43" s="1"/>
  <c r="J56" i="43"/>
  <c r="K56" i="43"/>
  <c r="L56" i="43"/>
  <c r="M56" i="43"/>
  <c r="I614" i="43"/>
  <c r="J614" i="43"/>
  <c r="K614" i="43"/>
  <c r="L614" i="43"/>
  <c r="M614" i="43"/>
  <c r="I483" i="43"/>
  <c r="J483" i="43"/>
  <c r="K483" i="43"/>
  <c r="L483" i="43"/>
  <c r="M483" i="43"/>
  <c r="I572" i="43"/>
  <c r="J572" i="43"/>
  <c r="K572" i="43"/>
  <c r="L572" i="43"/>
  <c r="M572" i="43"/>
  <c r="I225" i="43"/>
  <c r="J225" i="43"/>
  <c r="K225" i="43"/>
  <c r="L225" i="43"/>
  <c r="M225" i="43"/>
  <c r="I529" i="43"/>
  <c r="J529" i="43"/>
  <c r="K529" i="43"/>
  <c r="L529" i="43"/>
  <c r="M529" i="43"/>
  <c r="I116" i="43"/>
  <c r="J116" i="43"/>
  <c r="K116" i="43"/>
  <c r="L116" i="43"/>
  <c r="M116" i="43"/>
  <c r="I65" i="43"/>
  <c r="J65" i="43"/>
  <c r="K65" i="43"/>
  <c r="L65" i="43"/>
  <c r="M65" i="43"/>
  <c r="I298" i="43"/>
  <c r="J298" i="43"/>
  <c r="K298" i="43"/>
  <c r="L298" i="43"/>
  <c r="M298" i="43"/>
  <c r="I259" i="43"/>
  <c r="J259" i="43"/>
  <c r="K259" i="43"/>
  <c r="L259" i="43"/>
  <c r="M259" i="43"/>
  <c r="I1061" i="43"/>
  <c r="J1061" i="43"/>
  <c r="K1061" i="43"/>
  <c r="L1061" i="43"/>
  <c r="M1061" i="43"/>
  <c r="I211" i="43"/>
  <c r="J211" i="43"/>
  <c r="K211" i="43"/>
  <c r="L211" i="43"/>
  <c r="M211" i="43"/>
  <c r="I129" i="43"/>
  <c r="J129" i="43"/>
  <c r="K129" i="43"/>
  <c r="L129" i="43"/>
  <c r="M129" i="43"/>
  <c r="I212" i="43"/>
  <c r="J212" i="43"/>
  <c r="K212" i="43"/>
  <c r="L212" i="43"/>
  <c r="M212" i="43"/>
  <c r="I176" i="43"/>
  <c r="J176" i="43"/>
  <c r="K176" i="43"/>
  <c r="L176" i="43"/>
  <c r="M176" i="43"/>
  <c r="I125" i="43"/>
  <c r="J125" i="43"/>
  <c r="K125" i="43"/>
  <c r="L125" i="43"/>
  <c r="M125" i="43"/>
  <c r="I746" i="43"/>
  <c r="T746" i="43" s="1"/>
  <c r="J746" i="43"/>
  <c r="K746" i="43"/>
  <c r="L746" i="43"/>
  <c r="M746" i="43"/>
  <c r="I605" i="43"/>
  <c r="J605" i="43"/>
  <c r="K605" i="43"/>
  <c r="L605" i="43"/>
  <c r="M605" i="43"/>
  <c r="I773" i="43"/>
  <c r="J773" i="43"/>
  <c r="K773" i="43"/>
  <c r="L773" i="43"/>
  <c r="M773" i="43"/>
  <c r="I884" i="43"/>
  <c r="J884" i="43"/>
  <c r="K884" i="43"/>
  <c r="L884" i="43"/>
  <c r="M884" i="43"/>
  <c r="I764" i="43"/>
  <c r="T764" i="43" s="1"/>
  <c r="J764" i="43"/>
  <c r="K764" i="43"/>
  <c r="L764" i="43"/>
  <c r="M764" i="43"/>
  <c r="I287" i="43"/>
  <c r="J287" i="43"/>
  <c r="K287" i="43"/>
  <c r="L287" i="43"/>
  <c r="M287" i="43"/>
  <c r="I903" i="43"/>
  <c r="J903" i="43"/>
  <c r="K903" i="43"/>
  <c r="L903" i="43"/>
  <c r="M903" i="43"/>
  <c r="I235" i="43"/>
  <c r="J235" i="43"/>
  <c r="K235" i="43"/>
  <c r="L235" i="43"/>
  <c r="M235" i="43"/>
  <c r="I160" i="43"/>
  <c r="T160" i="43" s="1"/>
  <c r="J160" i="43"/>
  <c r="K160" i="43"/>
  <c r="L160" i="43"/>
  <c r="M160" i="43"/>
  <c r="I1062" i="43"/>
  <c r="J1062" i="43"/>
  <c r="K1062" i="43"/>
  <c r="L1062" i="43"/>
  <c r="M1062" i="43"/>
  <c r="I1063" i="43"/>
  <c r="J1063" i="43"/>
  <c r="K1063" i="43"/>
  <c r="L1063" i="43"/>
  <c r="M1063" i="43"/>
  <c r="I28" i="43"/>
  <c r="J28" i="43"/>
  <c r="K28" i="43"/>
  <c r="L28" i="43"/>
  <c r="M28" i="43"/>
  <c r="I940" i="43"/>
  <c r="T940" i="43" s="1"/>
  <c r="J940" i="43"/>
  <c r="K940" i="43"/>
  <c r="L940" i="43"/>
  <c r="M940" i="43"/>
  <c r="I706" i="43"/>
  <c r="J706" i="43"/>
  <c r="K706" i="43"/>
  <c r="L706" i="43"/>
  <c r="M706" i="43"/>
  <c r="I288" i="43"/>
  <c r="J288" i="43"/>
  <c r="K288" i="43"/>
  <c r="L288" i="43"/>
  <c r="M288" i="43"/>
  <c r="I104" i="43"/>
  <c r="J104" i="43"/>
  <c r="K104" i="43"/>
  <c r="L104" i="43"/>
  <c r="M104" i="43"/>
  <c r="I131" i="43"/>
  <c r="J131" i="43"/>
  <c r="K131" i="43"/>
  <c r="L131" i="43"/>
  <c r="M131" i="43"/>
  <c r="I1064" i="43"/>
  <c r="J1064" i="43"/>
  <c r="K1064" i="43"/>
  <c r="L1064" i="43"/>
  <c r="M1064" i="43"/>
  <c r="I1065" i="43"/>
  <c r="J1065" i="43"/>
  <c r="K1065" i="43"/>
  <c r="L1065" i="43"/>
  <c r="M1065" i="43"/>
  <c r="I659" i="43"/>
  <c r="J659" i="43"/>
  <c r="K659" i="43"/>
  <c r="L659" i="43"/>
  <c r="M659" i="43"/>
  <c r="I213" i="43"/>
  <c r="T213" i="43" s="1"/>
  <c r="J213" i="43"/>
  <c r="K213" i="43"/>
  <c r="L213" i="43"/>
  <c r="M213" i="43"/>
  <c r="I42" i="43"/>
  <c r="J42" i="43"/>
  <c r="K42" i="43"/>
  <c r="L42" i="43"/>
  <c r="M42" i="43"/>
  <c r="I87" i="43"/>
  <c r="J87" i="43"/>
  <c r="K87" i="43"/>
  <c r="L87" i="43"/>
  <c r="M87" i="43"/>
  <c r="I744" i="43"/>
  <c r="J744" i="43"/>
  <c r="K744" i="43"/>
  <c r="L744" i="43"/>
  <c r="M744" i="43"/>
  <c r="I29" i="43"/>
  <c r="T29" i="43" s="1"/>
  <c r="J29" i="43"/>
  <c r="K29" i="43"/>
  <c r="L29" i="43"/>
  <c r="M29" i="43"/>
  <c r="I270" i="43"/>
  <c r="J270" i="43"/>
  <c r="K270" i="43"/>
  <c r="L270" i="43"/>
  <c r="M270" i="43"/>
  <c r="I1066" i="43"/>
  <c r="J1066" i="43"/>
  <c r="K1066" i="43"/>
  <c r="L1066" i="43"/>
  <c r="M1066" i="43"/>
  <c r="I1067" i="43"/>
  <c r="J1067" i="43"/>
  <c r="K1067" i="43"/>
  <c r="L1067" i="43"/>
  <c r="M1067" i="43"/>
  <c r="I220" i="43"/>
  <c r="T220" i="43" s="1"/>
  <c r="J220" i="43"/>
  <c r="K220" i="43"/>
  <c r="L220" i="43"/>
  <c r="M220" i="43"/>
  <c r="I1068" i="43"/>
  <c r="J1068" i="43"/>
  <c r="K1068" i="43"/>
  <c r="L1068" i="43"/>
  <c r="M1068" i="43"/>
  <c r="I881" i="43"/>
  <c r="J881" i="43"/>
  <c r="K881" i="43"/>
  <c r="L881" i="43"/>
  <c r="M881" i="43"/>
  <c r="I34" i="43"/>
  <c r="J34" i="43"/>
  <c r="K34" i="43"/>
  <c r="L34" i="43"/>
  <c r="M34" i="43"/>
  <c r="I105" i="43"/>
  <c r="T105" i="43" s="1"/>
  <c r="J105" i="43"/>
  <c r="K105" i="43"/>
  <c r="L105" i="43"/>
  <c r="M105" i="43"/>
  <c r="I17" i="43"/>
  <c r="J17" i="43"/>
  <c r="K17" i="43"/>
  <c r="L17" i="43"/>
  <c r="M17" i="43"/>
  <c r="I46" i="43"/>
  <c r="J46" i="43"/>
  <c r="K46" i="43"/>
  <c r="L46" i="43"/>
  <c r="M46" i="43"/>
  <c r="I215" i="43"/>
  <c r="J215" i="43"/>
  <c r="K215" i="43"/>
  <c r="L215" i="43"/>
  <c r="M215" i="43"/>
  <c r="I252" i="43"/>
  <c r="T252" i="43" s="1"/>
  <c r="J252" i="43"/>
  <c r="K252" i="43"/>
  <c r="L252" i="43"/>
  <c r="M252" i="43"/>
  <c r="I811" i="43"/>
  <c r="J811" i="43"/>
  <c r="K811" i="43"/>
  <c r="L811" i="43"/>
  <c r="M811" i="43"/>
  <c r="I54" i="43"/>
  <c r="J54" i="43"/>
  <c r="K54" i="43"/>
  <c r="L54" i="43"/>
  <c r="M54" i="43"/>
  <c r="I253" i="43"/>
  <c r="J253" i="43"/>
  <c r="K253" i="43"/>
  <c r="L253" i="43"/>
  <c r="M253" i="43"/>
  <c r="I848" i="43"/>
  <c r="T848" i="43" s="1"/>
  <c r="J848" i="43"/>
  <c r="K848" i="43"/>
  <c r="L848" i="43"/>
  <c r="M848" i="43"/>
  <c r="I830" i="43"/>
  <c r="J830" i="43"/>
  <c r="K830" i="43"/>
  <c r="L830" i="43"/>
  <c r="M830" i="43"/>
  <c r="I274" i="43"/>
  <c r="J274" i="43"/>
  <c r="K274" i="43"/>
  <c r="L274" i="43"/>
  <c r="M274" i="43"/>
  <c r="I232" i="43"/>
  <c r="J232" i="43"/>
  <c r="K232" i="43"/>
  <c r="L232" i="43"/>
  <c r="M232" i="43"/>
  <c r="I358" i="43"/>
  <c r="J358" i="43"/>
  <c r="K358" i="43"/>
  <c r="L358" i="43"/>
  <c r="M358" i="43"/>
  <c r="I359" i="43"/>
  <c r="J359" i="43"/>
  <c r="K359" i="43"/>
  <c r="L359" i="43"/>
  <c r="M359" i="43"/>
  <c r="I662" i="43"/>
  <c r="J662" i="43"/>
  <c r="K662" i="43"/>
  <c r="L662" i="43"/>
  <c r="M662" i="43"/>
  <c r="I721" i="43"/>
  <c r="J721" i="43"/>
  <c r="K721" i="43"/>
  <c r="L721" i="43"/>
  <c r="M721" i="43"/>
  <c r="I1069" i="43"/>
  <c r="T1069" i="43" s="1"/>
  <c r="J1069" i="43"/>
  <c r="K1069" i="43"/>
  <c r="L1069" i="43"/>
  <c r="M1069" i="43"/>
  <c r="I311" i="43"/>
  <c r="J311" i="43"/>
  <c r="K311" i="43"/>
  <c r="L311" i="43"/>
  <c r="M311" i="43"/>
  <c r="I864" i="43"/>
  <c r="J864" i="43"/>
  <c r="K864" i="43"/>
  <c r="L864" i="43"/>
  <c r="M864" i="43"/>
  <c r="I140" i="43"/>
  <c r="J140" i="43"/>
  <c r="K140" i="43"/>
  <c r="L140" i="43"/>
  <c r="M140" i="43"/>
  <c r="I109" i="43"/>
  <c r="T109" i="43" s="1"/>
  <c r="J109" i="43"/>
  <c r="K109" i="43"/>
  <c r="L109" i="43"/>
  <c r="M109" i="43"/>
  <c r="I149" i="43"/>
  <c r="J149" i="43"/>
  <c r="K149" i="43"/>
  <c r="L149" i="43"/>
  <c r="M149" i="43"/>
  <c r="I201" i="43"/>
  <c r="J201" i="43"/>
  <c r="K201" i="43"/>
  <c r="L201" i="43"/>
  <c r="M201" i="43"/>
  <c r="I128" i="43"/>
  <c r="J128" i="43"/>
  <c r="K128" i="43"/>
  <c r="L128" i="43"/>
  <c r="M128" i="43"/>
  <c r="I1070" i="43"/>
  <c r="T1070" i="43" s="1"/>
  <c r="J1070" i="43"/>
  <c r="K1070" i="43"/>
  <c r="L1070" i="43"/>
  <c r="M1070" i="43"/>
  <c r="I175" i="43"/>
  <c r="J175" i="43"/>
  <c r="K175" i="43"/>
  <c r="L175" i="43"/>
  <c r="M175" i="43"/>
  <c r="I360" i="43"/>
  <c r="J360" i="43"/>
  <c r="K360" i="43"/>
  <c r="L360" i="43"/>
  <c r="M360" i="43"/>
  <c r="I1071" i="43"/>
  <c r="J1071" i="43"/>
  <c r="K1071" i="43"/>
  <c r="L1071" i="43"/>
  <c r="M1071" i="43"/>
  <c r="I291" i="43"/>
  <c r="T291" i="43" s="1"/>
  <c r="J291" i="43"/>
  <c r="K291" i="43"/>
  <c r="L291" i="43"/>
  <c r="M291" i="43"/>
  <c r="I41" i="43"/>
  <c r="J41" i="43"/>
  <c r="K41" i="43"/>
  <c r="L41" i="43"/>
  <c r="M41" i="43"/>
  <c r="I644" i="43"/>
  <c r="J644" i="43"/>
  <c r="K644" i="43"/>
  <c r="L644" i="43"/>
  <c r="M644" i="43"/>
  <c r="I361" i="43"/>
  <c r="J361" i="43"/>
  <c r="K361" i="43"/>
  <c r="L361" i="43"/>
  <c r="M361" i="43"/>
  <c r="I102" i="43"/>
  <c r="T102" i="43" s="1"/>
  <c r="J102" i="43"/>
  <c r="K102" i="43"/>
  <c r="L102" i="43"/>
  <c r="M102" i="43"/>
  <c r="I1072" i="43"/>
  <c r="J1072" i="43"/>
  <c r="K1072" i="43"/>
  <c r="L1072" i="43"/>
  <c r="M1072" i="43"/>
  <c r="I194" i="43"/>
  <c r="J194" i="43"/>
  <c r="K194" i="43"/>
  <c r="L194" i="43"/>
  <c r="M194" i="43"/>
  <c r="I107" i="43"/>
  <c r="J107" i="43"/>
  <c r="K107" i="43"/>
  <c r="L107" i="43"/>
  <c r="M107" i="43"/>
  <c r="I108" i="43"/>
  <c r="T108" i="43" s="1"/>
  <c r="J108" i="43"/>
  <c r="K108" i="43"/>
  <c r="L108" i="43"/>
  <c r="M108" i="43"/>
  <c r="I669" i="43"/>
  <c r="J669" i="43"/>
  <c r="K669" i="43"/>
  <c r="L669" i="43"/>
  <c r="M669" i="43"/>
  <c r="I467" i="43"/>
  <c r="J467" i="43"/>
  <c r="K467" i="43"/>
  <c r="L467" i="43"/>
  <c r="M467" i="43"/>
  <c r="I362" i="43"/>
  <c r="J362" i="43"/>
  <c r="K362" i="43"/>
  <c r="L362" i="43"/>
  <c r="M362" i="43"/>
  <c r="I567" i="43"/>
  <c r="T567" i="43" s="1"/>
  <c r="J567" i="43"/>
  <c r="K567" i="43"/>
  <c r="L567" i="43"/>
  <c r="M567" i="43"/>
  <c r="I645" i="43"/>
  <c r="J645" i="43"/>
  <c r="K645" i="43"/>
  <c r="L645" i="43"/>
  <c r="M645" i="43"/>
  <c r="I130" i="43"/>
  <c r="J130" i="43"/>
  <c r="K130" i="43"/>
  <c r="L130" i="43"/>
  <c r="M130" i="43"/>
  <c r="I172" i="43"/>
  <c r="J172" i="43"/>
  <c r="K172" i="43"/>
  <c r="L172" i="43"/>
  <c r="M172" i="43"/>
  <c r="I306" i="43"/>
  <c r="T306" i="43" s="1"/>
  <c r="J306" i="43"/>
  <c r="K306" i="43"/>
  <c r="L306" i="43"/>
  <c r="M306" i="43"/>
  <c r="I861" i="43"/>
  <c r="J861" i="43"/>
  <c r="K861" i="43"/>
  <c r="L861" i="43"/>
  <c r="M861" i="43"/>
  <c r="I782" i="43"/>
  <c r="J782" i="43"/>
  <c r="K782" i="43"/>
  <c r="L782" i="43"/>
  <c r="M782" i="43"/>
  <c r="I742" i="43"/>
  <c r="J742" i="43"/>
  <c r="K742" i="43"/>
  <c r="L742" i="43"/>
  <c r="M742" i="43"/>
  <c r="I1073" i="43"/>
  <c r="T1073" i="43" s="1"/>
  <c r="J1073" i="43"/>
  <c r="K1073" i="43"/>
  <c r="L1073" i="43"/>
  <c r="M1073" i="43"/>
  <c r="I617" i="43"/>
  <c r="J617" i="43"/>
  <c r="K617" i="43"/>
  <c r="L617" i="43"/>
  <c r="M617" i="43"/>
  <c r="I1074" i="43"/>
  <c r="J1074" i="43"/>
  <c r="K1074" i="43"/>
  <c r="L1074" i="43"/>
  <c r="M1074" i="43"/>
  <c r="I1075" i="43"/>
  <c r="J1075" i="43"/>
  <c r="K1075" i="43"/>
  <c r="L1075" i="43"/>
  <c r="M1075" i="43"/>
  <c r="I1076" i="43"/>
  <c r="T1076" i="43" s="1"/>
  <c r="J1076" i="43"/>
  <c r="K1076" i="43"/>
  <c r="L1076" i="43"/>
  <c r="M1076" i="43"/>
  <c r="I1077" i="43"/>
  <c r="J1077" i="43"/>
  <c r="K1077" i="43"/>
  <c r="L1077" i="43"/>
  <c r="M1077" i="43"/>
  <c r="I299" i="43"/>
  <c r="J299" i="43"/>
  <c r="K299" i="43"/>
  <c r="L299" i="43"/>
  <c r="M299" i="43"/>
  <c r="I262" i="43"/>
  <c r="J262" i="43"/>
  <c r="K262" i="43"/>
  <c r="L262" i="43"/>
  <c r="M262" i="43"/>
  <c r="I300" i="43"/>
  <c r="T300" i="43" s="1"/>
  <c r="J300" i="43"/>
  <c r="K300" i="43"/>
  <c r="L300" i="43"/>
  <c r="M300" i="43"/>
  <c r="I363" i="43"/>
  <c r="J363" i="43"/>
  <c r="K363" i="43"/>
  <c r="L363" i="43"/>
  <c r="M363" i="43"/>
  <c r="I12" i="43"/>
  <c r="J12" i="43"/>
  <c r="K12" i="43"/>
  <c r="L12" i="43"/>
  <c r="M12" i="43"/>
  <c r="I499" i="43"/>
  <c r="J499" i="43"/>
  <c r="K499" i="43"/>
  <c r="L499" i="43"/>
  <c r="M499" i="43"/>
  <c r="I458" i="43"/>
  <c r="T458" i="43" s="1"/>
  <c r="J458" i="43"/>
  <c r="K458" i="43"/>
  <c r="L458" i="43"/>
  <c r="M458" i="43"/>
  <c r="I497" i="43"/>
  <c r="J497" i="43"/>
  <c r="K497" i="43"/>
  <c r="L497" i="43"/>
  <c r="M497" i="43"/>
  <c r="I730" i="43"/>
  <c r="J730" i="43"/>
  <c r="K730" i="43"/>
  <c r="L730" i="43"/>
  <c r="M730" i="43"/>
  <c r="I716" i="43"/>
  <c r="J716" i="43"/>
  <c r="K716" i="43"/>
  <c r="L716" i="43"/>
  <c r="M716" i="43"/>
  <c r="I751" i="43"/>
  <c r="J751" i="43"/>
  <c r="K751" i="43"/>
  <c r="L751" i="43"/>
  <c r="M751" i="43"/>
  <c r="I883" i="43"/>
  <c r="J883" i="43"/>
  <c r="K883" i="43"/>
  <c r="L883" i="43"/>
  <c r="M883" i="43"/>
  <c r="I165" i="43"/>
  <c r="J165" i="43"/>
  <c r="K165" i="43"/>
  <c r="L165" i="43"/>
  <c r="M165" i="43"/>
  <c r="I932" i="43"/>
  <c r="J932" i="43"/>
  <c r="K932" i="43"/>
  <c r="L932" i="43"/>
  <c r="M932" i="43"/>
  <c r="I364" i="43"/>
  <c r="T364" i="43" s="1"/>
  <c r="J364" i="43"/>
  <c r="K364" i="43"/>
  <c r="L364" i="43"/>
  <c r="M364" i="43"/>
  <c r="I450" i="43"/>
  <c r="J450" i="43"/>
  <c r="K450" i="43"/>
  <c r="L450" i="43"/>
  <c r="M450" i="43"/>
  <c r="I876" i="43"/>
  <c r="J876" i="43"/>
  <c r="K876" i="43"/>
  <c r="L876" i="43"/>
  <c r="M876" i="43"/>
  <c r="I1078" i="43"/>
  <c r="J1078" i="43"/>
  <c r="K1078" i="43"/>
  <c r="L1078" i="43"/>
  <c r="M1078" i="43"/>
  <c r="I456" i="43"/>
  <c r="J456" i="43"/>
  <c r="K456" i="43"/>
  <c r="L456" i="43"/>
  <c r="M456" i="43"/>
  <c r="I437" i="43"/>
  <c r="J437" i="43"/>
  <c r="K437" i="43"/>
  <c r="L437" i="43"/>
  <c r="M437" i="43"/>
  <c r="I44" i="43"/>
  <c r="J44" i="43"/>
  <c r="K44" i="43"/>
  <c r="L44" i="43"/>
  <c r="M44" i="43"/>
  <c r="I406" i="43"/>
  <c r="J406" i="43"/>
  <c r="K406" i="43"/>
  <c r="L406" i="43"/>
  <c r="M406" i="43"/>
  <c r="I6" i="43"/>
  <c r="T6" i="43" s="1"/>
  <c r="J6" i="43"/>
  <c r="K6" i="43"/>
  <c r="L6" i="43"/>
  <c r="M6" i="43"/>
  <c r="I453" i="43"/>
  <c r="J453" i="43"/>
  <c r="K453" i="43"/>
  <c r="L453" i="43"/>
  <c r="M453" i="43"/>
  <c r="I301" i="43"/>
  <c r="J301" i="43"/>
  <c r="K301" i="43"/>
  <c r="L301" i="43"/>
  <c r="M301" i="43"/>
  <c r="I451" i="43"/>
  <c r="J451" i="43"/>
  <c r="K451" i="43"/>
  <c r="L451" i="43"/>
  <c r="M451" i="43"/>
  <c r="I492" i="43"/>
  <c r="T492" i="43" s="1"/>
  <c r="J492" i="43"/>
  <c r="K492" i="43"/>
  <c r="L492" i="43"/>
  <c r="M492" i="43"/>
  <c r="I1079" i="43"/>
  <c r="J1079" i="43"/>
  <c r="K1079" i="43"/>
  <c r="L1079" i="43"/>
  <c r="M1079" i="43"/>
  <c r="I365" i="43"/>
  <c r="J365" i="43"/>
  <c r="K365" i="43"/>
  <c r="L365" i="43"/>
  <c r="M365" i="43"/>
  <c r="I1080" i="43"/>
  <c r="J1080" i="43"/>
  <c r="K1080" i="43"/>
  <c r="L1080" i="43"/>
  <c r="M1080" i="43"/>
  <c r="I366" i="43"/>
  <c r="T366" i="43" s="1"/>
  <c r="J366" i="43"/>
  <c r="K366" i="43"/>
  <c r="L366" i="43"/>
  <c r="M366" i="43"/>
  <c r="I1081" i="43"/>
  <c r="J1081" i="43"/>
  <c r="K1081" i="43"/>
  <c r="L1081" i="43"/>
  <c r="M1081" i="43"/>
  <c r="I894" i="43"/>
  <c r="J894" i="43"/>
  <c r="K894" i="43"/>
  <c r="L894" i="43"/>
  <c r="M894" i="43"/>
  <c r="I925" i="43"/>
  <c r="J925" i="43"/>
  <c r="K925" i="43"/>
  <c r="L925" i="43"/>
  <c r="M925" i="43"/>
  <c r="I488" i="43"/>
  <c r="T488" i="43" s="1"/>
  <c r="J488" i="43"/>
  <c r="K488" i="43"/>
  <c r="L488" i="43"/>
  <c r="M488" i="43"/>
  <c r="I502" i="43"/>
  <c r="J502" i="43"/>
  <c r="K502" i="43"/>
  <c r="L502" i="43"/>
  <c r="M502" i="43"/>
  <c r="I705" i="43"/>
  <c r="J705" i="43"/>
  <c r="K705" i="43"/>
  <c r="L705" i="43"/>
  <c r="M705" i="43"/>
  <c r="I599" i="43"/>
  <c r="J599" i="43"/>
  <c r="K599" i="43"/>
  <c r="L599" i="43"/>
  <c r="M599" i="43"/>
  <c r="I641" i="43"/>
  <c r="T641" i="43" s="1"/>
  <c r="J641" i="43"/>
  <c r="K641" i="43"/>
  <c r="L641" i="43"/>
  <c r="M641" i="43"/>
  <c r="I760" i="43"/>
  <c r="J760" i="43"/>
  <c r="K760" i="43"/>
  <c r="L760" i="43"/>
  <c r="M760" i="43"/>
  <c r="I954" i="43"/>
  <c r="J954" i="43"/>
  <c r="K954" i="43"/>
  <c r="L954" i="43"/>
  <c r="M954" i="43"/>
  <c r="I888" i="43"/>
  <c r="J888" i="43"/>
  <c r="K888" i="43"/>
  <c r="L888" i="43"/>
  <c r="M888" i="43"/>
  <c r="I956" i="43"/>
  <c r="T956" i="43" s="1"/>
  <c r="J956" i="43"/>
  <c r="K956" i="43"/>
  <c r="L956" i="43"/>
  <c r="M956" i="43"/>
  <c r="I507" i="43"/>
  <c r="J507" i="43"/>
  <c r="K507" i="43"/>
  <c r="L507" i="43"/>
  <c r="M507" i="43"/>
  <c r="I367" i="43"/>
  <c r="J367" i="43"/>
  <c r="K367" i="43"/>
  <c r="L367" i="43"/>
  <c r="M367" i="43"/>
  <c r="I960" i="43"/>
  <c r="J960" i="43"/>
  <c r="K960" i="43"/>
  <c r="L960" i="43"/>
  <c r="M960" i="43"/>
  <c r="I526" i="43"/>
  <c r="J526" i="43"/>
  <c r="K526" i="43"/>
  <c r="L526" i="43"/>
  <c r="M526" i="43"/>
  <c r="I870" i="43"/>
  <c r="J870" i="43"/>
  <c r="K870" i="43"/>
  <c r="L870" i="43"/>
  <c r="M870" i="43"/>
  <c r="I844" i="43"/>
  <c r="J844" i="43"/>
  <c r="K844" i="43"/>
  <c r="L844" i="43"/>
  <c r="M844" i="43"/>
  <c r="I934" i="43"/>
  <c r="J934" i="43"/>
  <c r="K934" i="43"/>
  <c r="L934" i="43"/>
  <c r="M934" i="43"/>
  <c r="I401" i="43"/>
  <c r="J401" i="43"/>
  <c r="K401" i="43"/>
  <c r="L401" i="43"/>
  <c r="M401" i="43"/>
  <c r="I136" i="43"/>
  <c r="J136" i="43"/>
  <c r="K136" i="43"/>
  <c r="L136" i="43"/>
  <c r="M136" i="43"/>
  <c r="I673" i="43"/>
  <c r="J673" i="43"/>
  <c r="K673" i="43"/>
  <c r="L673" i="43"/>
  <c r="M673" i="43"/>
  <c r="I701" i="43"/>
  <c r="J701" i="43"/>
  <c r="K701" i="43"/>
  <c r="L701" i="43"/>
  <c r="M701" i="43"/>
  <c r="I546" i="43"/>
  <c r="J546" i="43"/>
  <c r="K546" i="43"/>
  <c r="L546" i="43"/>
  <c r="M546" i="43"/>
  <c r="I856" i="43"/>
  <c r="J856" i="43"/>
  <c r="K856" i="43"/>
  <c r="L856" i="43"/>
  <c r="M856" i="43"/>
  <c r="I471" i="43"/>
  <c r="J471" i="43"/>
  <c r="K471" i="43"/>
  <c r="L471" i="43"/>
  <c r="M471" i="43"/>
  <c r="I661" i="43"/>
  <c r="J661" i="43"/>
  <c r="K661" i="43"/>
  <c r="L661" i="43"/>
  <c r="M661" i="43"/>
  <c r="I917" i="43"/>
  <c r="T917" i="43" s="1"/>
  <c r="J917" i="43"/>
  <c r="K917" i="43"/>
  <c r="L917" i="43"/>
  <c r="M917" i="43"/>
  <c r="I574" i="43"/>
  <c r="J574" i="43"/>
  <c r="K574" i="43"/>
  <c r="L574" i="43"/>
  <c r="M574" i="43"/>
  <c r="I1082" i="43"/>
  <c r="J1082" i="43"/>
  <c r="K1082" i="43"/>
  <c r="L1082" i="43"/>
  <c r="M1082" i="43"/>
  <c r="I334" i="43"/>
  <c r="J334" i="43"/>
  <c r="K334" i="43"/>
  <c r="L334" i="43"/>
  <c r="M334" i="43"/>
  <c r="I710" i="43"/>
  <c r="T710" i="43" s="1"/>
  <c r="J710" i="43"/>
  <c r="K710" i="43"/>
  <c r="L710" i="43"/>
  <c r="M710" i="43"/>
  <c r="I717" i="43"/>
  <c r="J717" i="43"/>
  <c r="K717" i="43"/>
  <c r="L717" i="43"/>
  <c r="M717" i="43"/>
  <c r="I541" i="43"/>
  <c r="J541" i="43"/>
  <c r="K541" i="43"/>
  <c r="L541" i="43"/>
  <c r="M541" i="43"/>
  <c r="I675" i="43"/>
  <c r="J675" i="43"/>
  <c r="K675" i="43"/>
  <c r="L675" i="43"/>
  <c r="M675" i="43"/>
  <c r="I871" i="43"/>
  <c r="J871" i="43"/>
  <c r="K871" i="43"/>
  <c r="L871" i="43"/>
  <c r="M871" i="43"/>
  <c r="I594" i="43"/>
  <c r="J594" i="43"/>
  <c r="K594" i="43"/>
  <c r="L594" i="43"/>
  <c r="M594" i="43"/>
  <c r="I493" i="43"/>
  <c r="J493" i="43"/>
  <c r="K493" i="43"/>
  <c r="L493" i="43"/>
  <c r="M493" i="43"/>
  <c r="I533" i="43"/>
  <c r="J533" i="43"/>
  <c r="K533" i="43"/>
  <c r="L533" i="43"/>
  <c r="M533" i="43"/>
  <c r="I650" i="43"/>
  <c r="T650" i="43" s="1"/>
  <c r="J650" i="43"/>
  <c r="K650" i="43"/>
  <c r="L650" i="43"/>
  <c r="M650" i="43"/>
  <c r="I503" i="43"/>
  <c r="J503" i="43"/>
  <c r="K503" i="43"/>
  <c r="L503" i="43"/>
  <c r="M503" i="43"/>
  <c r="I409" i="43"/>
  <c r="J409" i="43"/>
  <c r="K409" i="43"/>
  <c r="L409" i="43"/>
  <c r="M409" i="43"/>
  <c r="I32" i="43"/>
  <c r="J32" i="43"/>
  <c r="K32" i="43"/>
  <c r="L32" i="43"/>
  <c r="M32" i="43"/>
  <c r="I714" i="43"/>
  <c r="T714" i="43" s="1"/>
  <c r="J714" i="43"/>
  <c r="K714" i="43"/>
  <c r="L714" i="43"/>
  <c r="M714" i="43"/>
  <c r="I100" i="43"/>
  <c r="J100" i="43"/>
  <c r="K100" i="43"/>
  <c r="L100" i="43"/>
  <c r="M100" i="43"/>
  <c r="I768" i="43"/>
  <c r="J768" i="43"/>
  <c r="K768" i="43"/>
  <c r="L768" i="43"/>
  <c r="M768" i="43"/>
  <c r="I722" i="43"/>
  <c r="J722" i="43"/>
  <c r="K722" i="43"/>
  <c r="L722" i="43"/>
  <c r="M722" i="43"/>
  <c r="I803" i="43"/>
  <c r="J803" i="43"/>
  <c r="K803" i="43"/>
  <c r="L803" i="43"/>
  <c r="M803" i="43"/>
  <c r="I802" i="43"/>
  <c r="J802" i="43"/>
  <c r="K802" i="43"/>
  <c r="L802" i="43"/>
  <c r="M802" i="43"/>
  <c r="I82" i="43"/>
  <c r="J82" i="43"/>
  <c r="K82" i="43"/>
  <c r="L82" i="43"/>
  <c r="M82" i="43"/>
  <c r="I60" i="43"/>
  <c r="J60" i="43"/>
  <c r="K60" i="43"/>
  <c r="L60" i="43"/>
  <c r="M60" i="43"/>
  <c r="I188" i="43"/>
  <c r="T188" i="43" s="1"/>
  <c r="J188" i="43"/>
  <c r="K188" i="43"/>
  <c r="L188" i="43"/>
  <c r="M188" i="43"/>
  <c r="I90" i="43"/>
  <c r="J90" i="43"/>
  <c r="K90" i="43"/>
  <c r="L90" i="43"/>
  <c r="M90" i="43"/>
  <c r="I412" i="43"/>
  <c r="J412" i="43"/>
  <c r="K412" i="43"/>
  <c r="L412" i="43"/>
  <c r="M412" i="43"/>
  <c r="I759" i="43"/>
  <c r="J759" i="43"/>
  <c r="K759" i="43"/>
  <c r="L759" i="43"/>
  <c r="M759" i="43"/>
  <c r="I296" i="43"/>
  <c r="T296" i="43" s="1"/>
  <c r="J296" i="43"/>
  <c r="K296" i="43"/>
  <c r="L296" i="43"/>
  <c r="M296" i="43"/>
  <c r="I667" i="43"/>
  <c r="J667" i="43"/>
  <c r="K667" i="43"/>
  <c r="L667" i="43"/>
  <c r="M667" i="43"/>
  <c r="I908" i="43"/>
  <c r="J908" i="43"/>
  <c r="K908" i="43"/>
  <c r="L908" i="43"/>
  <c r="M908" i="43"/>
  <c r="I134" i="43"/>
  <c r="J134" i="43"/>
  <c r="K134" i="43"/>
  <c r="L134" i="43"/>
  <c r="M134" i="43"/>
  <c r="I120" i="43"/>
  <c r="T120" i="43" s="1"/>
  <c r="J120" i="43"/>
  <c r="K120" i="43"/>
  <c r="L120" i="43"/>
  <c r="M120" i="43"/>
  <c r="I26" i="43"/>
  <c r="J26" i="43"/>
  <c r="K26" i="43"/>
  <c r="L26" i="43"/>
  <c r="M26" i="43"/>
  <c r="I1083" i="43"/>
  <c r="J1083" i="43"/>
  <c r="K1083" i="43"/>
  <c r="L1083" i="43"/>
  <c r="M1083" i="43"/>
  <c r="I169" i="43"/>
  <c r="J169" i="43"/>
  <c r="K169" i="43"/>
  <c r="L169" i="43"/>
  <c r="M169" i="43"/>
  <c r="I297" i="43"/>
  <c r="T297" i="43" s="1"/>
  <c r="J297" i="43"/>
  <c r="K297" i="43"/>
  <c r="L297" i="43"/>
  <c r="M297" i="43"/>
  <c r="I91" i="43"/>
  <c r="J91" i="43"/>
  <c r="K91" i="43"/>
  <c r="L91" i="43"/>
  <c r="M91" i="43"/>
  <c r="I914" i="43"/>
  <c r="J914" i="43"/>
  <c r="K914" i="43"/>
  <c r="L914" i="43"/>
  <c r="M914" i="43"/>
  <c r="I184" i="43"/>
  <c r="J184" i="43"/>
  <c r="K184" i="43"/>
  <c r="L184" i="43"/>
  <c r="M184" i="43"/>
  <c r="I111" i="43"/>
  <c r="T111" i="43" s="1"/>
  <c r="J111" i="43"/>
  <c r="K111" i="43"/>
  <c r="L111" i="43"/>
  <c r="M111" i="43"/>
  <c r="I459" i="43"/>
  <c r="J459" i="43"/>
  <c r="K459" i="43"/>
  <c r="L459" i="43"/>
  <c r="M459" i="43"/>
  <c r="I227" i="43"/>
  <c r="J227" i="43"/>
  <c r="K227" i="43"/>
  <c r="L227" i="43"/>
  <c r="M227" i="43"/>
  <c r="I305" i="43"/>
  <c r="J305" i="43"/>
  <c r="K305" i="43"/>
  <c r="L305" i="43"/>
  <c r="M305" i="43"/>
  <c r="I910" i="43"/>
  <c r="T910" i="43" s="1"/>
  <c r="J910" i="43"/>
  <c r="K910" i="43"/>
  <c r="L910" i="43"/>
  <c r="M910" i="43"/>
  <c r="I813" i="43"/>
  <c r="J813" i="43"/>
  <c r="K813" i="43"/>
  <c r="L813" i="43"/>
  <c r="M813" i="43"/>
  <c r="I855" i="43"/>
  <c r="J855" i="43"/>
  <c r="K855" i="43"/>
  <c r="L855" i="43"/>
  <c r="M855" i="43"/>
  <c r="I922" i="43"/>
  <c r="J922" i="43"/>
  <c r="K922" i="43"/>
  <c r="L922" i="43"/>
  <c r="M922" i="43"/>
  <c r="I982" i="43"/>
  <c r="T982" i="43" s="1"/>
  <c r="J982" i="43"/>
  <c r="K982" i="43"/>
  <c r="L982" i="43"/>
  <c r="M982" i="43"/>
  <c r="I799" i="43"/>
  <c r="J799" i="43"/>
  <c r="K799" i="43"/>
  <c r="L799" i="43"/>
  <c r="M799" i="43"/>
  <c r="I920" i="43"/>
  <c r="J920" i="43"/>
  <c r="K920" i="43"/>
  <c r="L920" i="43"/>
  <c r="M920" i="43"/>
  <c r="I923" i="43"/>
  <c r="J923" i="43"/>
  <c r="K923" i="43"/>
  <c r="L923" i="43"/>
  <c r="M923" i="43"/>
  <c r="I845" i="43"/>
  <c r="T845" i="43" s="1"/>
  <c r="J845" i="43"/>
  <c r="K845" i="43"/>
  <c r="L845" i="43"/>
  <c r="M845" i="43"/>
  <c r="I320" i="43"/>
  <c r="J320" i="43"/>
  <c r="K320" i="43"/>
  <c r="L320" i="43"/>
  <c r="M320" i="43"/>
  <c r="I949" i="43"/>
  <c r="J949" i="43"/>
  <c r="K949" i="43"/>
  <c r="L949" i="43"/>
  <c r="M949" i="43"/>
  <c r="I329" i="43"/>
  <c r="J329" i="43"/>
  <c r="K329" i="43"/>
  <c r="L329" i="43"/>
  <c r="M329" i="43"/>
  <c r="I368" i="43"/>
  <c r="T368" i="43" s="1"/>
  <c r="J368" i="43"/>
  <c r="K368" i="43"/>
  <c r="L368" i="43"/>
  <c r="M368" i="43"/>
  <c r="I1084" i="43"/>
  <c r="J1084" i="43"/>
  <c r="K1084" i="43"/>
  <c r="L1084" i="43"/>
  <c r="M1084" i="43"/>
  <c r="I369" i="43"/>
  <c r="J369" i="43"/>
  <c r="K369" i="43"/>
  <c r="L369" i="43"/>
  <c r="M369" i="43"/>
  <c r="I1085" i="43"/>
  <c r="J1085" i="43"/>
  <c r="K1085" i="43"/>
  <c r="L1085" i="43"/>
  <c r="M1085" i="43"/>
  <c r="I370" i="43"/>
  <c r="T370" i="43" s="1"/>
  <c r="J370" i="43"/>
  <c r="K370" i="43"/>
  <c r="L370" i="43"/>
  <c r="M370" i="43"/>
  <c r="I371" i="43"/>
  <c r="J371" i="43"/>
  <c r="K371" i="43"/>
  <c r="L371" i="43"/>
  <c r="M371" i="43"/>
  <c r="I372" i="43"/>
  <c r="J372" i="43"/>
  <c r="K372" i="43"/>
  <c r="L372" i="43"/>
  <c r="M372" i="43"/>
  <c r="I1086" i="43"/>
  <c r="J1086" i="43"/>
  <c r="K1086" i="43"/>
  <c r="L1086" i="43"/>
  <c r="M1086" i="43"/>
  <c r="I373" i="43"/>
  <c r="T373" i="43" s="1"/>
  <c r="J373" i="43"/>
  <c r="K373" i="43"/>
  <c r="L373" i="43"/>
  <c r="M373" i="43"/>
  <c r="I907" i="43"/>
  <c r="J907" i="43"/>
  <c r="K907" i="43"/>
  <c r="L907" i="43"/>
  <c r="M907" i="43"/>
  <c r="I331" i="43"/>
  <c r="J331" i="43"/>
  <c r="K331" i="43"/>
  <c r="L331" i="43"/>
  <c r="M331" i="43"/>
  <c r="I979" i="43"/>
  <c r="J979" i="43"/>
  <c r="K979" i="43"/>
  <c r="L979" i="43"/>
  <c r="M979" i="43"/>
  <c r="I970" i="43"/>
  <c r="T970" i="43" s="1"/>
  <c r="J970" i="43"/>
  <c r="K970" i="43"/>
  <c r="L970" i="43"/>
  <c r="M970" i="43"/>
  <c r="I972" i="43"/>
  <c r="J972" i="43"/>
  <c r="K972" i="43"/>
  <c r="L972" i="43"/>
  <c r="M972" i="43"/>
  <c r="I905" i="43"/>
  <c r="J905" i="43"/>
  <c r="K905" i="43"/>
  <c r="L905" i="43"/>
  <c r="M905" i="43"/>
  <c r="I1087" i="43"/>
  <c r="J1087" i="43"/>
  <c r="K1087" i="43"/>
  <c r="L1087" i="43"/>
  <c r="M1087" i="43"/>
  <c r="I524" i="43"/>
  <c r="J524" i="43"/>
  <c r="K524" i="43"/>
  <c r="L524" i="43"/>
  <c r="M524" i="43"/>
  <c r="I668" i="43"/>
  <c r="J668" i="43"/>
  <c r="K668" i="43"/>
  <c r="L668" i="43"/>
  <c r="M668" i="43"/>
  <c r="I683" i="43"/>
  <c r="J683" i="43"/>
  <c r="K683" i="43"/>
  <c r="L683" i="43"/>
  <c r="M683" i="43"/>
  <c r="I429" i="43"/>
  <c r="J429" i="43"/>
  <c r="K429" i="43"/>
  <c r="L429" i="43"/>
  <c r="M429" i="43"/>
  <c r="I516" i="43"/>
  <c r="T516" i="43" s="1"/>
  <c r="J516" i="43"/>
  <c r="K516" i="43"/>
  <c r="L516" i="43"/>
  <c r="M516" i="43"/>
  <c r="I519" i="43"/>
  <c r="J519" i="43"/>
  <c r="K519" i="43"/>
  <c r="L519" i="43"/>
  <c r="M519" i="43"/>
  <c r="I551" i="43"/>
  <c r="J551" i="43"/>
  <c r="K551" i="43"/>
  <c r="L551" i="43"/>
  <c r="M551" i="43"/>
  <c r="I1088" i="43"/>
  <c r="J1088" i="43"/>
  <c r="K1088" i="43"/>
  <c r="L1088" i="43"/>
  <c r="M1088" i="43"/>
  <c r="I935" i="43"/>
  <c r="J935" i="43"/>
  <c r="K935" i="43"/>
  <c r="L935" i="43"/>
  <c r="M935" i="43"/>
  <c r="I374" i="43"/>
  <c r="J374" i="43"/>
  <c r="K374" i="43"/>
  <c r="L374" i="43"/>
  <c r="M374" i="43"/>
  <c r="I1089" i="43"/>
  <c r="J1089" i="43"/>
  <c r="K1089" i="43"/>
  <c r="L1089" i="43"/>
  <c r="M1089" i="43"/>
  <c r="I260" i="43"/>
  <c r="J260" i="43"/>
  <c r="K260" i="43"/>
  <c r="L260" i="43"/>
  <c r="M260" i="43"/>
  <c r="I978" i="43"/>
  <c r="T978" i="43" s="1"/>
  <c r="J978" i="43"/>
  <c r="K978" i="43"/>
  <c r="L978" i="43"/>
  <c r="M978" i="43"/>
  <c r="I926" i="43"/>
  <c r="J926" i="43"/>
  <c r="K926" i="43"/>
  <c r="L926" i="43"/>
  <c r="M926" i="43"/>
  <c r="I686" i="43"/>
  <c r="J686" i="43"/>
  <c r="K686" i="43"/>
  <c r="L686" i="43"/>
  <c r="M686" i="43"/>
  <c r="I583" i="43"/>
  <c r="J583" i="43"/>
  <c r="K583" i="43"/>
  <c r="L583" i="43"/>
  <c r="M583" i="43"/>
  <c r="I724" i="43"/>
  <c r="J724" i="43"/>
  <c r="K724" i="43"/>
  <c r="L724" i="43"/>
  <c r="M724" i="43"/>
  <c r="I168" i="43"/>
  <c r="J168" i="43"/>
  <c r="K168" i="43"/>
  <c r="L168" i="43"/>
  <c r="M168" i="43"/>
  <c r="I97" i="43"/>
  <c r="J97" i="43"/>
  <c r="K97" i="43"/>
  <c r="L97" i="43"/>
  <c r="M97" i="43"/>
  <c r="I271" i="43"/>
  <c r="J271" i="43"/>
  <c r="K271" i="43"/>
  <c r="L271" i="43"/>
  <c r="M271" i="43"/>
  <c r="I9" i="43"/>
  <c r="T9" i="43" s="1"/>
  <c r="J9" i="43"/>
  <c r="L9" i="43"/>
  <c r="M9" i="43"/>
  <c r="I185" i="43"/>
  <c r="J185" i="43"/>
  <c r="K185" i="43"/>
  <c r="L185" i="43"/>
  <c r="M185" i="43"/>
  <c r="I152" i="43"/>
  <c r="J152" i="43"/>
  <c r="K152" i="43"/>
  <c r="L152" i="43"/>
  <c r="M152" i="43"/>
  <c r="I656" i="43"/>
  <c r="J656" i="43"/>
  <c r="K656" i="43"/>
  <c r="L656" i="43"/>
  <c r="M656" i="43"/>
  <c r="I875" i="43"/>
  <c r="J875" i="43"/>
  <c r="K875" i="43"/>
  <c r="L875" i="43"/>
  <c r="M875" i="43"/>
  <c r="I800" i="43"/>
  <c r="J800" i="43"/>
  <c r="K800" i="43"/>
  <c r="L800" i="43"/>
  <c r="M800" i="43"/>
  <c r="I484" i="43"/>
  <c r="J484" i="43"/>
  <c r="K484" i="43"/>
  <c r="L484" i="43"/>
  <c r="M484" i="43"/>
  <c r="I55" i="43"/>
  <c r="J55" i="43"/>
  <c r="K55" i="43"/>
  <c r="L55" i="43"/>
  <c r="M55" i="43"/>
  <c r="I815" i="43"/>
  <c r="T815" i="43" s="1"/>
  <c r="J815" i="43"/>
  <c r="K815" i="43"/>
  <c r="L815" i="43"/>
  <c r="M815" i="43"/>
  <c r="I639" i="43"/>
  <c r="J639" i="43"/>
  <c r="K639" i="43"/>
  <c r="L639" i="43"/>
  <c r="M639" i="43"/>
  <c r="I162" i="43"/>
  <c r="J162" i="43"/>
  <c r="K162" i="43"/>
  <c r="L162" i="43"/>
  <c r="M162" i="43"/>
  <c r="I101" i="43"/>
  <c r="J101" i="43"/>
  <c r="K101" i="43"/>
  <c r="L101" i="43"/>
  <c r="M101" i="43"/>
  <c r="I752" i="43"/>
  <c r="T752" i="43" s="1"/>
  <c r="J752" i="43"/>
  <c r="K752" i="43"/>
  <c r="L752" i="43"/>
  <c r="M752" i="43"/>
  <c r="I75" i="43"/>
  <c r="J75" i="43"/>
  <c r="K75" i="43"/>
  <c r="L75" i="43"/>
  <c r="M75" i="43"/>
  <c r="I114" i="43"/>
  <c r="J114" i="43"/>
  <c r="K114" i="43"/>
  <c r="L114" i="43"/>
  <c r="M114" i="43"/>
  <c r="I174" i="43"/>
  <c r="J174" i="43"/>
  <c r="K174" i="43"/>
  <c r="L174" i="43"/>
  <c r="M174" i="43"/>
  <c r="I62" i="43"/>
  <c r="T62" i="43" s="1"/>
  <c r="J62" i="43"/>
  <c r="K62" i="43"/>
  <c r="L62" i="43"/>
  <c r="M62" i="43"/>
  <c r="I19" i="43"/>
  <c r="J19" i="43"/>
  <c r="K19" i="43"/>
  <c r="L19" i="43"/>
  <c r="M19" i="43"/>
  <c r="I81" i="43"/>
  <c r="J81" i="43"/>
  <c r="K81" i="43"/>
  <c r="L81" i="43"/>
  <c r="M81" i="43"/>
  <c r="I460" i="43"/>
  <c r="J460" i="43"/>
  <c r="K460" i="43"/>
  <c r="L460" i="43"/>
  <c r="M460" i="43"/>
  <c r="I375" i="43"/>
  <c r="T375" i="43" s="1"/>
  <c r="J375" i="43"/>
  <c r="K375" i="43"/>
  <c r="L375" i="43"/>
  <c r="M375" i="43"/>
  <c r="I16" i="43"/>
  <c r="J16" i="43"/>
  <c r="K16" i="43"/>
  <c r="L16" i="43"/>
  <c r="M16" i="43"/>
  <c r="I602" i="43"/>
  <c r="J602" i="43"/>
  <c r="K602" i="43"/>
  <c r="L602" i="43"/>
  <c r="M602" i="43"/>
  <c r="I747" i="43"/>
  <c r="J747" i="43"/>
  <c r="K747" i="43"/>
  <c r="L747" i="43"/>
  <c r="M747" i="43"/>
  <c r="I38" i="43"/>
  <c r="T38" i="43" s="1"/>
  <c r="J38" i="43"/>
  <c r="K38" i="43"/>
  <c r="L38" i="43"/>
  <c r="M38" i="43"/>
  <c r="I400" i="43"/>
  <c r="J400" i="43"/>
  <c r="K400" i="43"/>
  <c r="L400" i="43"/>
  <c r="M400" i="43"/>
  <c r="I739" i="43"/>
  <c r="J739" i="43"/>
  <c r="K739" i="43"/>
  <c r="L739" i="43"/>
  <c r="M739" i="43"/>
  <c r="I547" i="43"/>
  <c r="J547" i="43"/>
  <c r="K547" i="43"/>
  <c r="L547" i="43"/>
  <c r="M547" i="43"/>
  <c r="I254" i="43"/>
  <c r="T254" i="43" s="1"/>
  <c r="J254" i="43"/>
  <c r="K254" i="43"/>
  <c r="L254" i="43"/>
  <c r="M254" i="43"/>
  <c r="I47" i="43"/>
  <c r="J47" i="43"/>
  <c r="K47" i="43"/>
  <c r="L47" i="43"/>
  <c r="M47" i="43"/>
  <c r="I147" i="43"/>
  <c r="J147" i="43"/>
  <c r="K147" i="43"/>
  <c r="L147" i="43"/>
  <c r="M147" i="43"/>
  <c r="I761" i="43"/>
  <c r="J761" i="43"/>
  <c r="K761" i="43"/>
  <c r="L761" i="43"/>
  <c r="M761" i="43"/>
  <c r="I73" i="43"/>
  <c r="T73" i="43" s="1"/>
  <c r="J73" i="43"/>
  <c r="K73" i="43"/>
  <c r="L73" i="43"/>
  <c r="M73" i="43"/>
  <c r="I642" i="43"/>
  <c r="J642" i="43"/>
  <c r="K642" i="43"/>
  <c r="L642" i="43"/>
  <c r="M642" i="43"/>
  <c r="I731" i="43"/>
  <c r="J731" i="43"/>
  <c r="K731" i="43"/>
  <c r="L731" i="43"/>
  <c r="M731" i="43"/>
  <c r="I677" i="43"/>
  <c r="J677" i="43"/>
  <c r="K677" i="43"/>
  <c r="L677" i="43"/>
  <c r="M677" i="43"/>
  <c r="I376" i="43"/>
  <c r="T376" i="43" s="1"/>
  <c r="J376" i="43"/>
  <c r="K376" i="43"/>
  <c r="L376" i="43"/>
  <c r="M376" i="43"/>
  <c r="I377" i="43"/>
  <c r="J377" i="43"/>
  <c r="K377" i="43"/>
  <c r="L377" i="43"/>
  <c r="M377" i="43"/>
  <c r="I272" i="43"/>
  <c r="J272" i="43"/>
  <c r="K272" i="43"/>
  <c r="L272" i="43"/>
  <c r="M272" i="43"/>
  <c r="I559" i="43"/>
  <c r="J559" i="43"/>
  <c r="K559" i="43"/>
  <c r="L559" i="43"/>
  <c r="M559" i="43"/>
  <c r="I23" i="43"/>
  <c r="T23" i="43" s="1"/>
  <c r="J23" i="43"/>
  <c r="K23" i="43"/>
  <c r="L23" i="43"/>
  <c r="M23" i="43"/>
  <c r="I27" i="43"/>
  <c r="J27" i="43"/>
  <c r="K27" i="43"/>
  <c r="L27" i="43"/>
  <c r="M27" i="43"/>
  <c r="I485" i="43"/>
  <c r="J485" i="43"/>
  <c r="K485" i="43"/>
  <c r="L485" i="43"/>
  <c r="M485" i="43"/>
  <c r="I238" i="43"/>
  <c r="J238" i="43"/>
  <c r="K238" i="43"/>
  <c r="L238" i="43"/>
  <c r="M238" i="43"/>
  <c r="I198" i="43"/>
  <c r="T198" i="43" s="1"/>
  <c r="J198" i="43"/>
  <c r="K198" i="43"/>
  <c r="L198" i="43"/>
  <c r="M198" i="43"/>
  <c r="I859" i="43"/>
  <c r="J859" i="43"/>
  <c r="K859" i="43"/>
  <c r="L859" i="43"/>
  <c r="M859" i="43"/>
  <c r="I186" i="43"/>
  <c r="J186" i="43"/>
  <c r="K186" i="43"/>
  <c r="L186" i="43"/>
  <c r="M186" i="43"/>
  <c r="I973" i="43"/>
  <c r="J973" i="43"/>
  <c r="K973" i="43"/>
  <c r="L973" i="43"/>
  <c r="M973" i="43"/>
  <c r="I36" i="43"/>
  <c r="T36" i="43" s="1"/>
  <c r="J36" i="43"/>
  <c r="K36" i="43"/>
  <c r="L36" i="43"/>
  <c r="M36" i="43"/>
  <c r="I428" i="43"/>
  <c r="J428" i="43"/>
  <c r="K428" i="43"/>
  <c r="L428" i="43"/>
  <c r="M428" i="43"/>
  <c r="I106" i="43"/>
  <c r="J106" i="43"/>
  <c r="K106" i="43"/>
  <c r="L106" i="43"/>
  <c r="M106" i="43"/>
  <c r="I141" i="43"/>
  <c r="J141" i="43"/>
  <c r="K141" i="43"/>
  <c r="L141" i="43"/>
  <c r="M141" i="43"/>
  <c r="I50" i="43"/>
  <c r="T50" i="43" s="1"/>
  <c r="J50" i="43"/>
  <c r="K50" i="43"/>
  <c r="L50" i="43"/>
  <c r="M50" i="43"/>
  <c r="I157" i="43"/>
  <c r="J157" i="43"/>
  <c r="K157" i="43"/>
  <c r="L157" i="43"/>
  <c r="M157" i="43"/>
  <c r="I196" i="43"/>
  <c r="J196" i="43"/>
  <c r="K196" i="43"/>
  <c r="L196" i="43"/>
  <c r="M196" i="43"/>
  <c r="I517" i="43"/>
  <c r="J517" i="43"/>
  <c r="K517" i="43"/>
  <c r="L517" i="43"/>
  <c r="M517" i="43"/>
  <c r="I753" i="43"/>
  <c r="T753" i="43" s="1"/>
  <c r="J753" i="43"/>
  <c r="K753" i="43"/>
  <c r="L753" i="43"/>
  <c r="M753" i="43"/>
  <c r="I774" i="43"/>
  <c r="J774" i="43"/>
  <c r="K774" i="43"/>
  <c r="L774" i="43"/>
  <c r="M774" i="43"/>
  <c r="I674" i="43"/>
  <c r="J674" i="43"/>
  <c r="K674" i="43"/>
  <c r="L674" i="43"/>
  <c r="M674" i="43"/>
  <c r="I416" i="43"/>
  <c r="J416" i="43"/>
  <c r="K416" i="43"/>
  <c r="L416" i="43"/>
  <c r="M416" i="43"/>
  <c r="I226" i="43"/>
  <c r="T226" i="43" s="1"/>
  <c r="J226" i="43"/>
  <c r="K226" i="43"/>
  <c r="L226" i="43"/>
  <c r="M226" i="43"/>
  <c r="I699" i="43"/>
  <c r="J699" i="43"/>
  <c r="K699" i="43"/>
  <c r="L699" i="43"/>
  <c r="M699" i="43"/>
  <c r="I468" i="43"/>
  <c r="J468" i="43"/>
  <c r="K468" i="43"/>
  <c r="L468" i="43"/>
  <c r="M468" i="43"/>
  <c r="I1090" i="43"/>
  <c r="J1090" i="43"/>
  <c r="K1090" i="43"/>
  <c r="L1090" i="43"/>
  <c r="M1090" i="43"/>
  <c r="I767" i="43"/>
  <c r="J767" i="43"/>
  <c r="K767" i="43"/>
  <c r="L767" i="43"/>
  <c r="M767" i="43"/>
  <c r="I697" i="43"/>
  <c r="J697" i="43"/>
  <c r="K697" i="43"/>
  <c r="L697" i="43"/>
  <c r="M697" i="43"/>
  <c r="I786" i="43"/>
  <c r="J786" i="43"/>
  <c r="K786" i="43"/>
  <c r="L786" i="43"/>
  <c r="M786" i="43"/>
  <c r="I521" i="43"/>
  <c r="J521" i="43"/>
  <c r="K521" i="43"/>
  <c r="L521" i="43"/>
  <c r="M521" i="43"/>
  <c r="I402" i="43"/>
  <c r="T402" i="43" s="1"/>
  <c r="J402" i="43"/>
  <c r="K402" i="43"/>
  <c r="L402" i="43"/>
  <c r="M402" i="43"/>
  <c r="I886" i="43"/>
  <c r="J886" i="43"/>
  <c r="K886" i="43"/>
  <c r="L886" i="43"/>
  <c r="M886" i="43"/>
  <c r="I649" i="43"/>
  <c r="J649" i="43"/>
  <c r="K649" i="43"/>
  <c r="L649" i="43"/>
  <c r="M649" i="43"/>
  <c r="I443" i="43"/>
  <c r="J443" i="43"/>
  <c r="K443" i="43"/>
  <c r="L443" i="43"/>
  <c r="M443" i="43"/>
  <c r="I620" i="43"/>
  <c r="T620" i="43" s="1"/>
  <c r="J620" i="43"/>
  <c r="K620" i="43"/>
  <c r="L620" i="43"/>
  <c r="M620" i="43"/>
  <c r="I615" i="43"/>
  <c r="J615" i="43"/>
  <c r="K615" i="43"/>
  <c r="L615" i="43"/>
  <c r="M615" i="43"/>
  <c r="I889" i="43"/>
  <c r="J889" i="43"/>
  <c r="K889" i="43"/>
  <c r="L889" i="43"/>
  <c r="M889" i="43"/>
  <c r="I411" i="43"/>
  <c r="J411" i="43"/>
  <c r="K411" i="43"/>
  <c r="L411" i="43"/>
  <c r="M411" i="43"/>
  <c r="I490" i="43"/>
  <c r="T490" i="43" s="1"/>
  <c r="J490" i="43"/>
  <c r="K490" i="43"/>
  <c r="L490" i="43"/>
  <c r="M490" i="43"/>
  <c r="I648" i="43"/>
  <c r="J648" i="43"/>
  <c r="K648" i="43"/>
  <c r="L648" i="43"/>
  <c r="M648" i="43"/>
  <c r="I1091" i="43"/>
  <c r="J1091" i="43"/>
  <c r="K1091" i="43"/>
  <c r="L1091" i="43"/>
  <c r="M1091" i="43"/>
  <c r="I430" i="43"/>
  <c r="J430" i="43"/>
  <c r="K430" i="43"/>
  <c r="L430" i="43"/>
  <c r="M430" i="43"/>
  <c r="I431" i="43"/>
  <c r="T431" i="43" s="1"/>
  <c r="J431" i="43"/>
  <c r="K431" i="43"/>
  <c r="L431" i="43"/>
  <c r="M431" i="43"/>
  <c r="I737" i="43"/>
  <c r="J737" i="43"/>
  <c r="K737" i="43"/>
  <c r="L737" i="43"/>
  <c r="M737" i="43"/>
  <c r="I796" i="43"/>
  <c r="J796" i="43"/>
  <c r="K796" i="43"/>
  <c r="L796" i="43"/>
  <c r="M796" i="43"/>
  <c r="I597" i="43"/>
  <c r="J597" i="43"/>
  <c r="K597" i="43"/>
  <c r="L597" i="43"/>
  <c r="M597" i="43"/>
  <c r="I434" i="43"/>
  <c r="T434" i="43" s="1"/>
  <c r="J434" i="43"/>
  <c r="K434" i="43"/>
  <c r="L434" i="43"/>
  <c r="M434" i="43"/>
  <c r="I948" i="43"/>
  <c r="J948" i="43"/>
  <c r="K948" i="43"/>
  <c r="L948" i="43"/>
  <c r="M948" i="43"/>
  <c r="I682" i="43"/>
  <c r="J682" i="43"/>
  <c r="K682" i="43"/>
  <c r="L682" i="43"/>
  <c r="M682" i="43"/>
  <c r="I496" i="43"/>
  <c r="J496" i="43"/>
  <c r="K496" i="43"/>
  <c r="L496" i="43"/>
  <c r="M496" i="43"/>
  <c r="I462" i="43"/>
  <c r="J462" i="43"/>
  <c r="K462" i="43"/>
  <c r="L462" i="43"/>
  <c r="M462" i="43"/>
  <c r="I748" i="43"/>
  <c r="J748" i="43"/>
  <c r="K748" i="43"/>
  <c r="L748" i="43"/>
  <c r="M748" i="43"/>
  <c r="I113" i="43"/>
  <c r="J113" i="43"/>
  <c r="K113" i="43"/>
  <c r="L113" i="43"/>
  <c r="M113" i="43"/>
  <c r="I873" i="43"/>
  <c r="J873" i="43"/>
  <c r="K873" i="43"/>
  <c r="L873" i="43"/>
  <c r="M873" i="43"/>
  <c r="I480" i="43"/>
  <c r="J480" i="43"/>
  <c r="K480" i="43"/>
  <c r="L480" i="43"/>
  <c r="M480" i="43"/>
  <c r="I439" i="43"/>
  <c r="J439" i="43"/>
  <c r="K439" i="43"/>
  <c r="L439" i="43"/>
  <c r="M439" i="43"/>
  <c r="I608" i="43"/>
  <c r="J608" i="43"/>
  <c r="K608" i="43"/>
  <c r="L608" i="43"/>
  <c r="M608" i="43"/>
  <c r="I569" i="43"/>
  <c r="J569" i="43"/>
  <c r="K569" i="43"/>
  <c r="L569" i="43"/>
  <c r="M569" i="43"/>
  <c r="I481" i="43"/>
  <c r="T481" i="43" s="1"/>
  <c r="J481" i="43"/>
  <c r="K481" i="43"/>
  <c r="L481" i="43"/>
  <c r="M481" i="43"/>
  <c r="I850" i="43"/>
  <c r="J850" i="43"/>
  <c r="K850" i="43"/>
  <c r="L850" i="43"/>
  <c r="M850" i="43"/>
  <c r="I505" i="43"/>
  <c r="J505" i="43"/>
  <c r="K505" i="43"/>
  <c r="L505" i="43"/>
  <c r="M505" i="43"/>
  <c r="I685" i="43"/>
  <c r="J685" i="43"/>
  <c r="K685" i="43"/>
  <c r="L685" i="43"/>
  <c r="M685" i="43"/>
  <c r="I195" i="43"/>
  <c r="T195" i="43" s="1"/>
  <c r="J195" i="43"/>
  <c r="K195" i="43"/>
  <c r="L195" i="43"/>
  <c r="M195" i="43"/>
  <c r="I554" i="43"/>
  <c r="J554" i="43"/>
  <c r="K554" i="43"/>
  <c r="L554" i="43"/>
  <c r="M554" i="43"/>
  <c r="I544" i="43"/>
  <c r="J544" i="43"/>
  <c r="K544" i="43"/>
  <c r="L544" i="43"/>
  <c r="M544" i="43"/>
  <c r="I791" i="43"/>
  <c r="J791" i="43"/>
  <c r="K791" i="43"/>
  <c r="L791" i="43"/>
  <c r="M791" i="43"/>
  <c r="I776" i="43"/>
  <c r="J776" i="43"/>
  <c r="K776" i="43"/>
  <c r="L776" i="43"/>
  <c r="M776" i="43"/>
  <c r="I433" i="43"/>
  <c r="J433" i="43"/>
  <c r="K433" i="43"/>
  <c r="L433" i="43"/>
  <c r="M433" i="43"/>
  <c r="I424" i="43"/>
  <c r="J424" i="43"/>
  <c r="K424" i="43"/>
  <c r="L424" i="43"/>
  <c r="M424" i="43"/>
  <c r="I756" i="43"/>
  <c r="J756" i="43"/>
  <c r="K756" i="43"/>
  <c r="L756" i="43"/>
  <c r="M756" i="43"/>
  <c r="I777" i="43"/>
  <c r="T777" i="43" s="1"/>
  <c r="J777" i="43"/>
  <c r="K777" i="43"/>
  <c r="L777" i="43"/>
  <c r="M777" i="43"/>
  <c r="I609" i="43"/>
  <c r="J609" i="43"/>
  <c r="K609" i="43"/>
  <c r="L609" i="43"/>
  <c r="M609" i="43"/>
  <c r="I655" i="43"/>
  <c r="J655" i="43"/>
  <c r="K655" i="43"/>
  <c r="L655" i="43"/>
  <c r="M655" i="43"/>
  <c r="I13" i="43"/>
  <c r="J13" i="43"/>
  <c r="K13" i="43"/>
  <c r="L13" i="43"/>
  <c r="M13" i="43"/>
  <c r="I540" i="43"/>
  <c r="T540" i="43" s="1"/>
  <c r="J540" i="43"/>
  <c r="K540" i="43"/>
  <c r="L540" i="43"/>
  <c r="M540" i="43"/>
  <c r="I442" i="43"/>
  <c r="J442" i="43"/>
  <c r="K442" i="43"/>
  <c r="L442" i="43"/>
  <c r="M442" i="43"/>
  <c r="I8" i="43"/>
  <c r="J8" i="43"/>
  <c r="K8" i="43"/>
  <c r="L8" i="43"/>
  <c r="M8" i="43"/>
  <c r="I1092" i="43"/>
  <c r="J1092" i="43"/>
  <c r="K1092" i="43"/>
  <c r="L1092" i="43"/>
  <c r="M1092" i="43"/>
  <c r="I216" i="43"/>
  <c r="T216" i="43" s="1"/>
  <c r="J216" i="43"/>
  <c r="K216" i="43"/>
  <c r="L216" i="43"/>
  <c r="M216" i="43"/>
  <c r="I280" i="43"/>
  <c r="J280" i="43"/>
  <c r="K280" i="43"/>
  <c r="L280" i="43"/>
  <c r="M280" i="43"/>
  <c r="I308" i="43"/>
  <c r="J308" i="43"/>
  <c r="K308" i="43"/>
  <c r="L308" i="43"/>
  <c r="M308" i="43"/>
  <c r="I740" i="43"/>
  <c r="J740" i="43"/>
  <c r="K740" i="43"/>
  <c r="L740" i="43"/>
  <c r="M740" i="43"/>
  <c r="I994" i="43"/>
  <c r="T994" i="43" s="1"/>
  <c r="J994" i="43"/>
  <c r="K994" i="43"/>
  <c r="L994" i="43"/>
  <c r="M994" i="43"/>
  <c r="I378" i="43"/>
  <c r="J378" i="43"/>
  <c r="K378" i="43"/>
  <c r="L378" i="43"/>
  <c r="M378" i="43"/>
  <c r="I961" i="43"/>
  <c r="J961" i="43"/>
  <c r="K961" i="43"/>
  <c r="L961" i="43"/>
  <c r="M961" i="43"/>
  <c r="I1093" i="43"/>
  <c r="J1093" i="43"/>
  <c r="K1093" i="43"/>
  <c r="L1093" i="43"/>
  <c r="M1093" i="43"/>
  <c r="I781" i="43"/>
  <c r="J781" i="43"/>
  <c r="K781" i="43"/>
  <c r="L781" i="43"/>
  <c r="M781" i="43"/>
  <c r="I823" i="43"/>
  <c r="J823" i="43"/>
  <c r="K823" i="43"/>
  <c r="L823" i="43"/>
  <c r="M823" i="43"/>
  <c r="I293" i="43"/>
  <c r="J293" i="43"/>
  <c r="K293" i="43"/>
  <c r="L293" i="43"/>
  <c r="M293" i="43"/>
  <c r="I741" i="43"/>
  <c r="J741" i="43"/>
  <c r="K741" i="43"/>
  <c r="L741" i="43"/>
  <c r="M741" i="43"/>
  <c r="I317" i="43"/>
  <c r="T317" i="43" s="1"/>
  <c r="J317" i="43"/>
  <c r="K317" i="43"/>
  <c r="L317" i="43"/>
  <c r="M317" i="43"/>
  <c r="I266" i="43"/>
  <c r="J266" i="43"/>
  <c r="K266" i="43"/>
  <c r="L266" i="43"/>
  <c r="M266" i="43"/>
  <c r="I631" i="43"/>
  <c r="J631" i="43"/>
  <c r="K631" i="43"/>
  <c r="L631" i="43"/>
  <c r="M631" i="43"/>
  <c r="I696" i="43"/>
  <c r="J696" i="43"/>
  <c r="K696" i="43"/>
  <c r="L696" i="43"/>
  <c r="M696" i="43"/>
  <c r="I508" i="43"/>
  <c r="J508" i="43"/>
  <c r="K508" i="43"/>
  <c r="L508" i="43"/>
  <c r="M508" i="43"/>
  <c r="I765" i="43"/>
  <c r="J765" i="43"/>
  <c r="K765" i="43"/>
  <c r="L765" i="43"/>
  <c r="M765" i="43"/>
  <c r="I435" i="43"/>
  <c r="J435" i="43"/>
  <c r="K435" i="43"/>
  <c r="L435" i="43"/>
  <c r="M435" i="43"/>
  <c r="I417" i="43"/>
  <c r="J417" i="43"/>
  <c r="K417" i="43"/>
  <c r="L417" i="43"/>
  <c r="M417" i="43"/>
  <c r="I432" i="43"/>
  <c r="J432" i="43"/>
  <c r="K432" i="43"/>
  <c r="L432" i="43"/>
  <c r="M432" i="43"/>
  <c r="I584" i="43"/>
  <c r="J584" i="43"/>
  <c r="K584" i="43"/>
  <c r="L584" i="43"/>
  <c r="M584" i="43"/>
  <c r="I86" i="43"/>
  <c r="J86" i="43"/>
  <c r="K86" i="43"/>
  <c r="L86" i="43"/>
  <c r="M86" i="43"/>
  <c r="I996" i="43"/>
  <c r="J996" i="43"/>
  <c r="K996" i="43"/>
  <c r="L996" i="43"/>
  <c r="M996" i="43"/>
  <c r="I486" i="43"/>
  <c r="T486" i="43" s="1"/>
  <c r="J486" i="43"/>
  <c r="K486" i="43"/>
  <c r="L486" i="43"/>
  <c r="M486" i="43"/>
  <c r="I1094" i="43"/>
  <c r="J1094" i="43"/>
  <c r="K1094" i="43"/>
  <c r="L1094" i="43"/>
  <c r="M1094" i="43"/>
  <c r="I945" i="43"/>
  <c r="J945" i="43"/>
  <c r="K945" i="43"/>
  <c r="L945" i="43"/>
  <c r="M945" i="43"/>
  <c r="I711" i="43"/>
  <c r="J711" i="43"/>
  <c r="K711" i="43"/>
  <c r="L711" i="43"/>
  <c r="M711" i="43"/>
  <c r="I1095" i="43"/>
  <c r="T1095" i="43" s="1"/>
  <c r="J1095" i="43"/>
  <c r="K1095" i="43"/>
  <c r="L1095" i="43"/>
  <c r="M1095" i="43"/>
  <c r="I700" i="43"/>
  <c r="J700" i="43"/>
  <c r="K700" i="43"/>
  <c r="L700" i="43"/>
  <c r="M700" i="43"/>
  <c r="I595" i="43"/>
  <c r="J595" i="43"/>
  <c r="K595" i="43"/>
  <c r="L595" i="43"/>
  <c r="M595" i="43"/>
  <c r="I743" i="43"/>
  <c r="J743" i="43"/>
  <c r="K743" i="43"/>
  <c r="L743" i="43"/>
  <c r="M743" i="43"/>
  <c r="I556" i="43"/>
  <c r="T556" i="43" s="1"/>
  <c r="J556" i="43"/>
  <c r="K556" i="43"/>
  <c r="L556" i="43"/>
  <c r="M556" i="43"/>
  <c r="I71" i="43"/>
  <c r="J71" i="43"/>
  <c r="K71" i="43"/>
  <c r="L71" i="43"/>
  <c r="M71" i="43"/>
  <c r="I660" i="43"/>
  <c r="J660" i="43"/>
  <c r="K660" i="43"/>
  <c r="L660" i="43"/>
  <c r="M660" i="43"/>
  <c r="I785" i="43"/>
  <c r="J785" i="43"/>
  <c r="K785" i="43"/>
  <c r="L785" i="43"/>
  <c r="M785" i="43"/>
  <c r="I379" i="43"/>
  <c r="J379" i="43"/>
  <c r="K379" i="43"/>
  <c r="L379" i="43"/>
  <c r="M379" i="43"/>
  <c r="I857" i="43"/>
  <c r="J857" i="43"/>
  <c r="K857" i="43"/>
  <c r="L857" i="43"/>
  <c r="M857" i="43"/>
  <c r="I269" i="43"/>
  <c r="J269" i="43"/>
  <c r="K269" i="43"/>
  <c r="L269" i="43"/>
  <c r="M269" i="43"/>
  <c r="I1096" i="43"/>
  <c r="J1096" i="43"/>
  <c r="K1096" i="43"/>
  <c r="L1096" i="43"/>
  <c r="M1096" i="43"/>
  <c r="I1097" i="43"/>
  <c r="T1097" i="43" s="1"/>
  <c r="J1097" i="43"/>
  <c r="K1097" i="43"/>
  <c r="L1097" i="43"/>
  <c r="M1097" i="43"/>
  <c r="I1098" i="43"/>
  <c r="J1098" i="43"/>
  <c r="K1098" i="43"/>
  <c r="L1098" i="43"/>
  <c r="M1098" i="43"/>
  <c r="I754" i="43"/>
  <c r="J754" i="43"/>
  <c r="K754" i="43"/>
  <c r="L754" i="43"/>
  <c r="M754" i="43"/>
  <c r="I580" i="43"/>
  <c r="J580" i="43"/>
  <c r="K580" i="43"/>
  <c r="L580" i="43"/>
  <c r="M580" i="43"/>
  <c r="I628" i="43"/>
  <c r="T628" i="43" s="1"/>
  <c r="J628" i="43"/>
  <c r="K628" i="43"/>
  <c r="L628" i="43"/>
  <c r="M628" i="43"/>
  <c r="I487" i="43"/>
  <c r="J487" i="43"/>
  <c r="K487" i="43"/>
  <c r="L487" i="43"/>
  <c r="M487" i="43"/>
  <c r="I952" i="43"/>
  <c r="J952" i="43"/>
  <c r="K952" i="43"/>
  <c r="L952" i="43"/>
  <c r="M952" i="43"/>
  <c r="I1099" i="43"/>
  <c r="J1099" i="43"/>
  <c r="K1099" i="43"/>
  <c r="L1099" i="43"/>
  <c r="M1099" i="43"/>
  <c r="I447" i="43"/>
  <c r="J447" i="43"/>
  <c r="K447" i="43"/>
  <c r="L447" i="43"/>
  <c r="M447" i="43"/>
  <c r="I1100" i="43"/>
  <c r="J1100" i="43"/>
  <c r="K1100" i="43"/>
  <c r="L1100" i="43"/>
  <c r="M1100" i="43"/>
  <c r="I464" i="43"/>
  <c r="J464" i="43"/>
  <c r="K464" i="43"/>
  <c r="L464" i="43"/>
  <c r="M464" i="43"/>
  <c r="I762" i="43"/>
  <c r="J762" i="43"/>
  <c r="K762" i="43"/>
  <c r="L762" i="43"/>
  <c r="M762" i="43"/>
  <c r="I576" i="43"/>
  <c r="T576" i="43" s="1"/>
  <c r="J576" i="43"/>
  <c r="K576" i="43"/>
  <c r="L576" i="43"/>
  <c r="M576" i="43"/>
  <c r="I538" i="43"/>
  <c r="J538" i="43"/>
  <c r="K538" i="43"/>
  <c r="L538" i="43"/>
  <c r="M538" i="43"/>
  <c r="I561" i="43"/>
  <c r="J561" i="43"/>
  <c r="K561" i="43"/>
  <c r="L561" i="43"/>
  <c r="M561" i="43"/>
  <c r="I887" i="43"/>
  <c r="J887" i="43"/>
  <c r="K887" i="43"/>
  <c r="L887" i="43"/>
  <c r="M887" i="43"/>
  <c r="I788" i="43"/>
  <c r="T788" i="43" s="1"/>
  <c r="J788" i="43"/>
  <c r="K788" i="43"/>
  <c r="L788" i="43"/>
  <c r="M788" i="43"/>
  <c r="I723" i="43"/>
  <c r="J723" i="43"/>
  <c r="K723" i="43"/>
  <c r="L723" i="43"/>
  <c r="M723" i="43"/>
  <c r="I858" i="43"/>
  <c r="J858" i="43"/>
  <c r="K858" i="43"/>
  <c r="L858" i="43"/>
  <c r="M858" i="43"/>
  <c r="I633" i="43"/>
  <c r="J633" i="43"/>
  <c r="K633" i="43"/>
  <c r="L633" i="43"/>
  <c r="M633" i="43"/>
  <c r="I1101" i="43"/>
  <c r="T1101" i="43" s="1"/>
  <c r="J1101" i="43"/>
  <c r="K1101" i="43"/>
  <c r="L1101" i="43"/>
  <c r="M1101" i="43"/>
  <c r="I787" i="43"/>
  <c r="J787" i="43"/>
  <c r="K787" i="43"/>
  <c r="L787" i="43"/>
  <c r="M787" i="43"/>
  <c r="I1102" i="43"/>
  <c r="J1102" i="43"/>
  <c r="K1102" i="43"/>
  <c r="L1102" i="43"/>
  <c r="M1102" i="43"/>
  <c r="I775" i="43"/>
  <c r="J775" i="43"/>
  <c r="K775" i="43"/>
  <c r="L775" i="43"/>
  <c r="M775" i="43"/>
  <c r="I96" i="43"/>
  <c r="J96" i="43"/>
  <c r="K96" i="43"/>
  <c r="L96" i="43"/>
  <c r="M96" i="43"/>
  <c r="I135" i="43"/>
  <c r="J135" i="43"/>
  <c r="K135" i="43"/>
  <c r="L135" i="43"/>
  <c r="M135" i="43"/>
  <c r="I993" i="43"/>
  <c r="J993" i="43"/>
  <c r="K993" i="43"/>
  <c r="L993" i="43"/>
  <c r="M993" i="43"/>
  <c r="I965" i="43"/>
  <c r="J965" i="43"/>
  <c r="K965" i="43"/>
  <c r="L965" i="43"/>
  <c r="M965" i="43"/>
  <c r="I1103" i="43"/>
  <c r="T1103" i="43" s="1"/>
  <c r="J1103" i="43"/>
  <c r="K1103" i="43"/>
  <c r="L1103" i="43"/>
  <c r="M1103" i="43"/>
  <c r="I380" i="43"/>
  <c r="J380" i="43"/>
  <c r="K380" i="43"/>
  <c r="L380" i="43"/>
  <c r="M380" i="43"/>
  <c r="I1104" i="43"/>
  <c r="J1104" i="43"/>
  <c r="K1104" i="43"/>
  <c r="L1104" i="43"/>
  <c r="M1104" i="43"/>
  <c r="I1105" i="43"/>
  <c r="J1105" i="43"/>
  <c r="K1105" i="43"/>
  <c r="L1105" i="43"/>
  <c r="M1105" i="43"/>
  <c r="I166" i="43"/>
  <c r="T166" i="43" s="1"/>
  <c r="J166" i="43"/>
  <c r="K166" i="43"/>
  <c r="L166" i="43"/>
  <c r="M166" i="43"/>
  <c r="I381" i="43"/>
  <c r="J381" i="43"/>
  <c r="K381" i="43"/>
  <c r="L381" i="43"/>
  <c r="M381" i="43"/>
  <c r="I137" i="43"/>
  <c r="J137" i="43"/>
  <c r="K137" i="43"/>
  <c r="L137" i="43"/>
  <c r="M137" i="43"/>
  <c r="I1106" i="43"/>
  <c r="J1106" i="43"/>
  <c r="K1106" i="43"/>
  <c r="L1106" i="43"/>
  <c r="M1106" i="43"/>
  <c r="I820" i="43"/>
  <c r="T820" i="43" s="1"/>
  <c r="J820" i="43"/>
  <c r="K820" i="43"/>
  <c r="L820" i="43"/>
  <c r="M820" i="43"/>
  <c r="I94" i="43"/>
  <c r="J94" i="43"/>
  <c r="K94" i="43"/>
  <c r="L94" i="43"/>
  <c r="M94" i="43"/>
  <c r="I275" i="43"/>
  <c r="J275" i="43"/>
  <c r="K275" i="43"/>
  <c r="L275" i="43"/>
  <c r="M275" i="43"/>
  <c r="I37" i="43"/>
  <c r="J37" i="43"/>
  <c r="K37" i="43"/>
  <c r="L37" i="43"/>
  <c r="M37" i="43"/>
  <c r="I339" i="43"/>
  <c r="T339" i="43" s="1"/>
  <c r="J339" i="43"/>
  <c r="K339" i="43"/>
  <c r="L339" i="43"/>
  <c r="M339" i="43"/>
  <c r="I10" i="43"/>
  <c r="J10" i="43"/>
  <c r="K10" i="43"/>
  <c r="L10" i="43"/>
  <c r="M10" i="43"/>
  <c r="I1107" i="43"/>
  <c r="J1107" i="43"/>
  <c r="K1107" i="43"/>
  <c r="L1107" i="43"/>
  <c r="M1107" i="43"/>
  <c r="I69" i="43"/>
  <c r="J69" i="43"/>
  <c r="K69" i="43"/>
  <c r="L69" i="43"/>
  <c r="M69" i="43"/>
  <c r="I7" i="43"/>
  <c r="T7" i="43" s="1"/>
  <c r="J7" i="43"/>
  <c r="K7" i="43"/>
  <c r="L7" i="43"/>
  <c r="M7" i="43"/>
  <c r="I5" i="43"/>
  <c r="J5" i="43"/>
  <c r="K5" i="43"/>
  <c r="L5" i="43"/>
  <c r="M5" i="43"/>
  <c r="I256" i="43"/>
  <c r="J256" i="43"/>
  <c r="K256" i="43"/>
  <c r="L256" i="43"/>
  <c r="M256" i="43"/>
  <c r="I562" i="43"/>
  <c r="J562" i="43"/>
  <c r="K562" i="43"/>
  <c r="L562" i="43"/>
  <c r="M562" i="43"/>
  <c r="I1108" i="43"/>
  <c r="T1108" i="43" s="1"/>
  <c r="J1108" i="43"/>
  <c r="K1108" i="43"/>
  <c r="L1108" i="43"/>
  <c r="M1108" i="43"/>
  <c r="I532" i="43"/>
  <c r="J532" i="43"/>
  <c r="K532" i="43"/>
  <c r="L532" i="43"/>
  <c r="M532" i="43"/>
  <c r="I482" i="43"/>
  <c r="J482" i="43"/>
  <c r="K482" i="43"/>
  <c r="L482" i="43"/>
  <c r="M482" i="43"/>
  <c r="I563" i="43"/>
  <c r="J563" i="43"/>
  <c r="K563" i="43"/>
  <c r="L563" i="43"/>
  <c r="M563" i="43"/>
  <c r="I72" i="43"/>
  <c r="T72" i="43" s="1"/>
  <c r="J72" i="43"/>
  <c r="K72" i="43"/>
  <c r="L72" i="43"/>
  <c r="M72" i="43"/>
  <c r="I229" i="43"/>
  <c r="J229" i="43"/>
  <c r="K229" i="43"/>
  <c r="L229" i="43"/>
  <c r="M229" i="43"/>
  <c r="I267" i="43"/>
  <c r="J267" i="43"/>
  <c r="K267" i="43"/>
  <c r="L267" i="43"/>
  <c r="M267" i="43"/>
  <c r="I237" i="43"/>
  <c r="J237" i="43"/>
  <c r="K237" i="43"/>
  <c r="L237" i="43"/>
  <c r="M237" i="43"/>
  <c r="I313" i="43"/>
  <c r="T313" i="43" s="1"/>
  <c r="J313" i="43"/>
  <c r="K313" i="43"/>
  <c r="L313" i="43"/>
  <c r="M313" i="43"/>
  <c r="I277" i="43"/>
  <c r="J277" i="43"/>
  <c r="K277" i="43"/>
  <c r="L277" i="43"/>
  <c r="M277" i="43"/>
  <c r="I670" i="43"/>
  <c r="J670" i="43"/>
  <c r="K670" i="43"/>
  <c r="L670" i="43"/>
  <c r="M670" i="43"/>
  <c r="I1109" i="43"/>
  <c r="J1109" i="43"/>
  <c r="K1109" i="43"/>
  <c r="L1109" i="43"/>
  <c r="M1109" i="43"/>
  <c r="I1110" i="43"/>
  <c r="T1110" i="43" s="1"/>
  <c r="J1110" i="43"/>
  <c r="K1110" i="43"/>
  <c r="L1110" i="43"/>
  <c r="M1110" i="43"/>
  <c r="I693" i="43"/>
  <c r="J693" i="43"/>
  <c r="K693" i="43"/>
  <c r="L693" i="43"/>
  <c r="M693" i="43"/>
  <c r="I233" i="43"/>
  <c r="J233" i="43"/>
  <c r="K233" i="43"/>
  <c r="L233" i="43"/>
  <c r="M233" i="43"/>
  <c r="I911" i="43"/>
  <c r="J911" i="43"/>
  <c r="K911" i="43"/>
  <c r="L911" i="43"/>
  <c r="M911" i="43"/>
  <c r="I843" i="43"/>
  <c r="T843" i="43" s="1"/>
  <c r="J843" i="43"/>
  <c r="K843" i="43"/>
  <c r="L843" i="43"/>
  <c r="M843" i="43"/>
  <c r="I942" i="43"/>
  <c r="J942" i="43"/>
  <c r="K942" i="43"/>
  <c r="L942" i="43"/>
  <c r="M942" i="43"/>
  <c r="I382" i="43"/>
  <c r="J382" i="43"/>
  <c r="K382" i="43"/>
  <c r="L382" i="43"/>
  <c r="M382" i="43"/>
  <c r="I1111" i="43"/>
  <c r="J1111" i="43"/>
  <c r="K1111" i="43"/>
  <c r="L1111" i="43"/>
  <c r="M1111" i="43"/>
  <c r="I52" i="43"/>
  <c r="T52" i="43" s="1"/>
  <c r="J52" i="43"/>
  <c r="K52" i="43"/>
  <c r="L52" i="43"/>
  <c r="M52" i="43"/>
  <c r="I950" i="43"/>
  <c r="J950" i="43"/>
  <c r="K950" i="43"/>
  <c r="L950" i="43"/>
  <c r="M950" i="43"/>
  <c r="I690" i="43"/>
  <c r="J690" i="43"/>
  <c r="K690" i="43"/>
  <c r="L690" i="43"/>
  <c r="M690" i="43"/>
  <c r="I951" i="43"/>
  <c r="J951" i="43"/>
  <c r="K951" i="43"/>
  <c r="L951" i="43"/>
  <c r="M951" i="43"/>
  <c r="I792" i="43"/>
  <c r="T792" i="43" s="1"/>
  <c r="J792" i="43"/>
  <c r="K792" i="43"/>
  <c r="L792" i="43"/>
  <c r="M792" i="43"/>
  <c r="I853" i="43"/>
  <c r="J853" i="43"/>
  <c r="K853" i="43"/>
  <c r="L853" i="43"/>
  <c r="M853" i="43"/>
  <c r="I338" i="43"/>
  <c r="J338" i="43"/>
  <c r="K338" i="43"/>
  <c r="L338" i="43"/>
  <c r="M338" i="43"/>
  <c r="I302" i="43"/>
  <c r="J302" i="43"/>
  <c r="K302" i="43"/>
  <c r="L302" i="43"/>
  <c r="M302" i="43"/>
  <c r="I658" i="43"/>
  <c r="T658" i="43" s="1"/>
  <c r="J658" i="43"/>
  <c r="K658" i="43"/>
  <c r="L658" i="43"/>
  <c r="M658" i="43"/>
  <c r="I624" i="43"/>
  <c r="J624" i="43"/>
  <c r="K624" i="43"/>
  <c r="L624" i="43"/>
  <c r="M624" i="43"/>
  <c r="I79" i="43"/>
  <c r="J79" i="43"/>
  <c r="K79" i="43"/>
  <c r="L79" i="43"/>
  <c r="M79" i="43"/>
  <c r="I236" i="43"/>
  <c r="J236" i="43"/>
  <c r="K236" i="43"/>
  <c r="L236" i="43"/>
  <c r="M236" i="43"/>
  <c r="I647" i="43"/>
  <c r="T647" i="43" s="1"/>
  <c r="J647" i="43"/>
  <c r="K647" i="43"/>
  <c r="L647" i="43"/>
  <c r="M647" i="43"/>
  <c r="I793" i="43"/>
  <c r="J793" i="43"/>
  <c r="K793" i="43"/>
  <c r="L793" i="43"/>
  <c r="M793" i="43"/>
  <c r="I448" i="43"/>
  <c r="J448" i="43"/>
  <c r="K448" i="43"/>
  <c r="L448" i="43"/>
  <c r="M448" i="43"/>
  <c r="I501" i="43"/>
  <c r="J501" i="43"/>
  <c r="K501" i="43"/>
  <c r="L501" i="43"/>
  <c r="M501" i="43"/>
  <c r="I25" i="43"/>
  <c r="T25" i="43" s="1"/>
  <c r="J25" i="43"/>
  <c r="K25" i="43"/>
  <c r="L25" i="43"/>
  <c r="M25" i="43"/>
  <c r="I191" i="43"/>
  <c r="J191" i="43"/>
  <c r="K191" i="43"/>
  <c r="L191" i="43"/>
  <c r="M191" i="43"/>
  <c r="I250" i="43"/>
  <c r="J250" i="43"/>
  <c r="K250" i="43"/>
  <c r="L250" i="43"/>
  <c r="M250" i="43"/>
  <c r="I470" i="43"/>
  <c r="J470" i="43"/>
  <c r="K470" i="43"/>
  <c r="L470" i="43"/>
  <c r="M470" i="43"/>
  <c r="I123" i="43"/>
  <c r="T123" i="43" s="1"/>
  <c r="J123" i="43"/>
  <c r="K123" i="43"/>
  <c r="L123" i="43"/>
  <c r="M123" i="43"/>
  <c r="I927" i="43"/>
  <c r="J927" i="43"/>
  <c r="K927" i="43"/>
  <c r="L927" i="43"/>
  <c r="M927" i="43"/>
  <c r="I828" i="43"/>
  <c r="J828" i="43"/>
  <c r="K828" i="43"/>
  <c r="L828" i="43"/>
  <c r="M828" i="43"/>
  <c r="I955" i="43"/>
  <c r="J955" i="43"/>
  <c r="K955" i="43"/>
  <c r="L955" i="43"/>
  <c r="M955" i="43"/>
  <c r="I904" i="43"/>
  <c r="T904" i="43" s="1"/>
  <c r="J904" i="43"/>
  <c r="K904" i="43"/>
  <c r="L904" i="43"/>
  <c r="M904" i="43"/>
  <c r="I840" i="43"/>
  <c r="J840" i="43"/>
  <c r="K840" i="43"/>
  <c r="L840" i="43"/>
  <c r="M840" i="43"/>
  <c r="I324" i="43"/>
  <c r="J324" i="43"/>
  <c r="K324" i="43"/>
  <c r="L324" i="43"/>
  <c r="M324" i="43"/>
  <c r="I849" i="43"/>
  <c r="J849" i="43"/>
  <c r="K849" i="43"/>
  <c r="L849" i="43"/>
  <c r="M849" i="43"/>
  <c r="I88" i="43"/>
  <c r="T88" i="43" s="1"/>
  <c r="J88" i="43"/>
  <c r="K88" i="43"/>
  <c r="L88" i="43"/>
  <c r="M88" i="43"/>
  <c r="I240" i="43"/>
  <c r="J240" i="43"/>
  <c r="K240" i="43"/>
  <c r="L240" i="43"/>
  <c r="M240" i="43"/>
  <c r="I155" i="43"/>
  <c r="J155" i="43"/>
  <c r="K155" i="43"/>
  <c r="L155" i="43"/>
  <c r="M155" i="43"/>
  <c r="I971" i="43"/>
  <c r="J971" i="43"/>
  <c r="K971" i="43"/>
  <c r="L971" i="43"/>
  <c r="M971" i="43"/>
  <c r="I1112" i="43"/>
  <c r="T1112" i="43" s="1"/>
  <c r="J1112" i="43"/>
  <c r="K1112" i="43"/>
  <c r="L1112" i="43"/>
  <c r="M1112" i="43"/>
  <c r="I983" i="43"/>
  <c r="J983" i="43"/>
  <c r="K983" i="43"/>
  <c r="L983" i="43"/>
  <c r="M983" i="43"/>
  <c r="I726" i="43"/>
  <c r="J726" i="43"/>
  <c r="K726" i="43"/>
  <c r="L726" i="43"/>
  <c r="M726" i="43"/>
  <c r="I383" i="43"/>
  <c r="J383" i="43"/>
  <c r="K383" i="43"/>
  <c r="L383" i="43"/>
  <c r="M383" i="43"/>
  <c r="I985" i="43"/>
  <c r="J985" i="43"/>
  <c r="K985" i="43"/>
  <c r="L985" i="43"/>
  <c r="M985" i="43"/>
  <c r="I809" i="43"/>
  <c r="J809" i="43"/>
  <c r="K809" i="43"/>
  <c r="L809" i="43"/>
  <c r="M809" i="43"/>
  <c r="I738" i="43"/>
  <c r="J738" i="43"/>
  <c r="K738" i="43"/>
  <c r="L738" i="43"/>
  <c r="M738" i="43"/>
  <c r="I797" i="43"/>
  <c r="J797" i="43"/>
  <c r="K797" i="43"/>
  <c r="L797" i="43"/>
  <c r="M797" i="43"/>
  <c r="I835" i="43"/>
  <c r="T835" i="43" s="1"/>
  <c r="J835" i="43"/>
  <c r="K835" i="43"/>
  <c r="L835" i="43"/>
  <c r="M835" i="43"/>
  <c r="I384" i="43"/>
  <c r="J384" i="43"/>
  <c r="K384" i="43"/>
  <c r="L384" i="43"/>
  <c r="M384" i="43"/>
  <c r="I385" i="43"/>
  <c r="J385" i="43"/>
  <c r="K385" i="43"/>
  <c r="L385" i="43"/>
  <c r="M385" i="43"/>
  <c r="I1113" i="43"/>
  <c r="J1113" i="43"/>
  <c r="K1113" i="43"/>
  <c r="L1113" i="43"/>
  <c r="M1113" i="43"/>
  <c r="I386" i="43"/>
  <c r="J386" i="43"/>
  <c r="K386" i="43"/>
  <c r="L386" i="43"/>
  <c r="M386" i="43"/>
  <c r="I387" i="43"/>
  <c r="J387" i="43"/>
  <c r="K387" i="43"/>
  <c r="L387" i="43"/>
  <c r="M387" i="43"/>
  <c r="I912" i="43"/>
  <c r="J912" i="43"/>
  <c r="K912" i="43"/>
  <c r="L912" i="43"/>
  <c r="M912" i="43"/>
  <c r="I512" i="43"/>
  <c r="J512" i="43"/>
  <c r="K512" i="43"/>
  <c r="L512" i="43"/>
  <c r="M512" i="43"/>
  <c r="I587" i="43"/>
  <c r="J587" i="43"/>
  <c r="K587" i="43"/>
  <c r="L587" i="43"/>
  <c r="M587" i="43"/>
  <c r="I865" i="43"/>
  <c r="J865" i="43"/>
  <c r="K865" i="43"/>
  <c r="L865" i="43"/>
  <c r="M865" i="43"/>
  <c r="I491" i="43"/>
  <c r="J491" i="43"/>
  <c r="K491" i="43"/>
  <c r="L491" i="43"/>
  <c r="M491" i="43"/>
  <c r="I150" i="43"/>
  <c r="J150" i="43"/>
  <c r="K150" i="43"/>
  <c r="L150" i="43"/>
  <c r="M150" i="43"/>
  <c r="I565" i="43"/>
  <c r="T565" i="43" s="1"/>
  <c r="J565" i="43"/>
  <c r="K565" i="43"/>
  <c r="L565" i="43"/>
  <c r="M565" i="43"/>
  <c r="I913" i="43"/>
  <c r="J913" i="43"/>
  <c r="K913" i="43"/>
  <c r="L913" i="43"/>
  <c r="M913" i="43"/>
  <c r="I568" i="43"/>
  <c r="J568" i="43"/>
  <c r="K568" i="43"/>
  <c r="L568" i="43"/>
  <c r="M568" i="43"/>
  <c r="I511" i="43"/>
  <c r="J511" i="43"/>
  <c r="K511" i="43"/>
  <c r="L511" i="43"/>
  <c r="M511" i="43"/>
  <c r="I681" i="43"/>
  <c r="T681" i="43" s="1"/>
  <c r="J681" i="43"/>
  <c r="K681" i="43"/>
  <c r="L681" i="43"/>
  <c r="M681" i="43"/>
  <c r="I745" i="43"/>
  <c r="J745" i="43"/>
  <c r="K745" i="43"/>
  <c r="L745" i="43"/>
  <c r="M745" i="43"/>
  <c r="I732" i="43"/>
  <c r="J732" i="43"/>
  <c r="K732" i="43"/>
  <c r="L732" i="43"/>
  <c r="M732" i="43"/>
  <c r="I789" i="43"/>
  <c r="J789" i="43"/>
  <c r="K789" i="43"/>
  <c r="L789" i="43"/>
  <c r="M789" i="43"/>
  <c r="I498" i="43"/>
  <c r="J498" i="43"/>
  <c r="K498" i="43"/>
  <c r="L498" i="43"/>
  <c r="M498" i="43"/>
  <c r="I408" i="43"/>
  <c r="J408" i="43"/>
  <c r="K408" i="43"/>
  <c r="L408" i="43"/>
  <c r="M408" i="43"/>
  <c r="I831" i="43"/>
  <c r="J831" i="43"/>
  <c r="K831" i="43"/>
  <c r="L831" i="43"/>
  <c r="M831" i="43"/>
  <c r="I415" i="43"/>
  <c r="J415" i="43"/>
  <c r="K415" i="43"/>
  <c r="L415" i="43"/>
  <c r="M415" i="43"/>
  <c r="I719" i="43"/>
  <c r="T719" i="43" s="1"/>
  <c r="J719" i="43"/>
  <c r="K719" i="43"/>
  <c r="L719" i="43"/>
  <c r="M719" i="43"/>
  <c r="I444" i="43"/>
  <c r="J444" i="43"/>
  <c r="K444" i="43"/>
  <c r="L444" i="43"/>
  <c r="M444" i="43"/>
  <c r="I449" i="43"/>
  <c r="J449" i="43"/>
  <c r="K449" i="43"/>
  <c r="L449" i="43"/>
  <c r="M449" i="43"/>
  <c r="I1114" i="43"/>
  <c r="J1114" i="43"/>
  <c r="K1114" i="43"/>
  <c r="L1114" i="43"/>
  <c r="M1114" i="43"/>
  <c r="I514" i="43"/>
  <c r="J514" i="43"/>
  <c r="K514" i="43"/>
  <c r="L514" i="43"/>
  <c r="M514" i="43"/>
  <c r="I410" i="43"/>
  <c r="J410" i="43"/>
  <c r="K410" i="43"/>
  <c r="L410" i="43"/>
  <c r="M410" i="43"/>
  <c r="I892" i="43"/>
  <c r="J892" i="43"/>
  <c r="K892" i="43"/>
  <c r="L892" i="43"/>
  <c r="M892" i="43"/>
  <c r="I520" i="43"/>
  <c r="J520" i="43"/>
  <c r="K520" i="43"/>
  <c r="L520" i="43"/>
  <c r="M520" i="43"/>
  <c r="I399" i="43"/>
  <c r="T399" i="43" s="1"/>
  <c r="J399" i="43"/>
  <c r="K399" i="43"/>
  <c r="L399" i="43"/>
  <c r="M399" i="43"/>
  <c r="I618" i="43"/>
  <c r="J618" i="43"/>
  <c r="K618" i="43"/>
  <c r="L618" i="43"/>
  <c r="M618" i="43"/>
  <c r="I715" i="43"/>
  <c r="J715" i="43"/>
  <c r="K715" i="43"/>
  <c r="L715" i="43"/>
  <c r="M715" i="43"/>
  <c r="I495" i="43"/>
  <c r="J495" i="43"/>
  <c r="K495" i="43"/>
  <c r="L495" i="43"/>
  <c r="M495" i="43"/>
  <c r="I421" i="43"/>
  <c r="J421" i="43"/>
  <c r="K421" i="43"/>
  <c r="L421" i="43"/>
  <c r="M421" i="43"/>
  <c r="I454" i="43"/>
  <c r="J454" i="43"/>
  <c r="K454" i="43"/>
  <c r="L454" i="43"/>
  <c r="M454" i="43"/>
  <c r="I420" i="43"/>
  <c r="J420" i="43"/>
  <c r="K420" i="43"/>
  <c r="L420" i="43"/>
  <c r="M420" i="43"/>
  <c r="I527" i="43"/>
  <c r="J527" i="43"/>
  <c r="K527" i="43"/>
  <c r="L527" i="43"/>
  <c r="M527" i="43"/>
  <c r="I626" i="43"/>
  <c r="T626" i="43" s="1"/>
  <c r="J626" i="43"/>
  <c r="K626" i="43"/>
  <c r="L626" i="43"/>
  <c r="M626" i="43"/>
  <c r="I646" i="43"/>
  <c r="J646" i="43"/>
  <c r="K646" i="43"/>
  <c r="L646" i="43"/>
  <c r="M646" i="43"/>
  <c r="I422" i="43"/>
  <c r="J422" i="43"/>
  <c r="K422" i="43"/>
  <c r="L422" i="43"/>
  <c r="M422" i="43"/>
  <c r="I403" i="43"/>
  <c r="J403" i="43"/>
  <c r="K403" i="43"/>
  <c r="L403" i="43"/>
  <c r="M403" i="43"/>
  <c r="I425" i="43"/>
  <c r="T425" i="43" s="1"/>
  <c r="J425" i="43"/>
  <c r="K425" i="43"/>
  <c r="L425" i="43"/>
  <c r="M425" i="43"/>
  <c r="I418" i="43"/>
  <c r="J418" i="43"/>
  <c r="K418" i="43"/>
  <c r="L418" i="43"/>
  <c r="M418" i="43"/>
  <c r="I664" i="43"/>
  <c r="J664" i="43"/>
  <c r="K664" i="43"/>
  <c r="L664" i="43"/>
  <c r="M664" i="43"/>
  <c r="I636" i="43"/>
  <c r="J636" i="43"/>
  <c r="K636" i="43"/>
  <c r="L636" i="43"/>
  <c r="M636" i="43"/>
  <c r="I893" i="43"/>
  <c r="J893" i="43"/>
  <c r="K893" i="43"/>
  <c r="L893" i="43"/>
  <c r="M893" i="43"/>
  <c r="I924" i="43"/>
  <c r="J924" i="43"/>
  <c r="K924" i="43"/>
  <c r="L924" i="43"/>
  <c r="M924" i="43"/>
  <c r="I957" i="43"/>
  <c r="J957" i="43"/>
  <c r="K957" i="43"/>
  <c r="L957" i="43"/>
  <c r="M957" i="43"/>
  <c r="I671" i="43"/>
  <c r="J671" i="43"/>
  <c r="K671" i="43"/>
  <c r="L671" i="43"/>
  <c r="M671" i="43"/>
  <c r="I1115" i="43"/>
  <c r="T1115" i="43" s="1"/>
  <c r="J1115" i="43"/>
  <c r="K1115" i="43"/>
  <c r="L1115" i="43"/>
  <c r="M1115" i="43"/>
  <c r="I388" i="43"/>
  <c r="J388" i="43"/>
  <c r="K388" i="43"/>
  <c r="L388" i="43"/>
  <c r="M388" i="43"/>
  <c r="I1116" i="43"/>
  <c r="J1116" i="43"/>
  <c r="K1116" i="43"/>
  <c r="L1116" i="43"/>
  <c r="M1116" i="43"/>
  <c r="I573" i="43"/>
  <c r="J573" i="43"/>
  <c r="K573" i="43"/>
  <c r="L573" i="43"/>
  <c r="M573" i="43"/>
  <c r="I1117" i="43"/>
  <c r="T1117" i="43" s="1"/>
  <c r="J1117" i="43"/>
  <c r="K1117" i="43"/>
  <c r="L1117" i="43"/>
  <c r="M1117" i="43"/>
  <c r="I3" i="43"/>
  <c r="J3" i="43"/>
  <c r="K3" i="43"/>
  <c r="L3" i="43"/>
  <c r="M3" i="43"/>
  <c r="I592" i="43"/>
  <c r="J592" i="43"/>
  <c r="K592" i="43"/>
  <c r="L592" i="43"/>
  <c r="M592" i="43"/>
  <c r="I877" i="43"/>
  <c r="J877" i="43"/>
  <c r="K877" i="43"/>
  <c r="L877" i="43"/>
  <c r="M877" i="43"/>
  <c r="I1118" i="43"/>
  <c r="J1118" i="43"/>
  <c r="K1118" i="43"/>
  <c r="L1118" i="43"/>
  <c r="M1118" i="43"/>
  <c r="I1119" i="43"/>
  <c r="J1119" i="43"/>
  <c r="K1119" i="43"/>
  <c r="L1119" i="43"/>
  <c r="M1119" i="43"/>
  <c r="I1120" i="43"/>
  <c r="J1120" i="43"/>
  <c r="K1120" i="43"/>
  <c r="L1120" i="43"/>
  <c r="M1120" i="43"/>
  <c r="I389" i="43"/>
  <c r="J389" i="43"/>
  <c r="K389" i="43"/>
  <c r="L389" i="43"/>
  <c r="M389" i="43"/>
  <c r="I652" i="43"/>
  <c r="J652" i="43"/>
  <c r="K652" i="43"/>
  <c r="L652" i="43"/>
  <c r="M652" i="43"/>
  <c r="I963" i="43"/>
  <c r="J963" i="43"/>
  <c r="K963" i="43"/>
  <c r="L963" i="43"/>
  <c r="M963" i="43"/>
  <c r="I1121" i="43"/>
  <c r="J1121" i="43"/>
  <c r="K1121" i="43"/>
  <c r="L1121" i="43"/>
  <c r="M1121" i="43"/>
  <c r="I1122" i="43"/>
  <c r="J1122" i="43"/>
  <c r="K1122" i="43"/>
  <c r="L1122" i="43"/>
  <c r="M1122" i="43"/>
  <c r="I1123" i="43"/>
  <c r="T1123" i="43" s="1"/>
  <c r="J1123" i="43"/>
  <c r="K1123" i="43"/>
  <c r="L1123" i="43"/>
  <c r="M1123" i="43"/>
  <c r="I808" i="43"/>
  <c r="J808" i="43"/>
  <c r="K808" i="43"/>
  <c r="L808" i="43"/>
  <c r="M808" i="43"/>
  <c r="I589" i="43"/>
  <c r="J589" i="43"/>
  <c r="K589" i="43"/>
  <c r="L589" i="43"/>
  <c r="M589" i="43"/>
  <c r="I836" i="43"/>
  <c r="J836" i="43"/>
  <c r="K836" i="43"/>
  <c r="L836" i="43"/>
  <c r="M836" i="43"/>
  <c r="I600" i="43"/>
  <c r="J600" i="43"/>
  <c r="K600" i="43"/>
  <c r="L600" i="43"/>
  <c r="M600" i="43"/>
  <c r="I750" i="43"/>
  <c r="J750" i="43"/>
  <c r="K750" i="43"/>
  <c r="L750" i="43"/>
  <c r="M750" i="43"/>
  <c r="I523" i="43"/>
  <c r="J523" i="43"/>
  <c r="K523" i="43"/>
  <c r="L523" i="43"/>
  <c r="M523" i="43"/>
  <c r="I441" i="43"/>
  <c r="J441" i="43"/>
  <c r="K441" i="43"/>
  <c r="L441" i="43"/>
  <c r="M441" i="43"/>
  <c r="I780" i="43"/>
  <c r="T780" i="43" s="1"/>
  <c r="J780" i="43"/>
  <c r="K780" i="43"/>
  <c r="L780" i="43"/>
  <c r="M780" i="43"/>
  <c r="I1124" i="43"/>
  <c r="J1124" i="43"/>
  <c r="K1124" i="43"/>
  <c r="L1124" i="43"/>
  <c r="M1124" i="43"/>
  <c r="I404" i="43"/>
  <c r="J404" i="43"/>
  <c r="K404" i="43"/>
  <c r="L404" i="43"/>
  <c r="M404" i="43"/>
  <c r="I1125" i="43"/>
  <c r="J1125" i="43"/>
  <c r="K1125" i="43"/>
  <c r="L1125" i="43"/>
  <c r="M1125" i="43"/>
  <c r="I390" i="43"/>
  <c r="T390" i="43" s="1"/>
  <c r="J390" i="43"/>
  <c r="K390" i="43"/>
  <c r="L390" i="43"/>
  <c r="M390" i="43"/>
  <c r="I1126" i="43"/>
  <c r="J1126" i="43"/>
  <c r="K1126" i="43"/>
  <c r="L1126" i="43"/>
  <c r="M1126" i="43"/>
  <c r="I391" i="43"/>
  <c r="J391" i="43"/>
  <c r="K391" i="43"/>
  <c r="L391" i="43"/>
  <c r="M391" i="43"/>
  <c r="I392" i="43"/>
  <c r="J392" i="43"/>
  <c r="K392" i="43"/>
  <c r="L392" i="43"/>
  <c r="M392" i="43"/>
  <c r="I941" i="43"/>
  <c r="J941" i="43"/>
  <c r="K941" i="43"/>
  <c r="L941" i="43"/>
  <c r="M941" i="43"/>
  <c r="I11" i="43"/>
  <c r="J11" i="43"/>
  <c r="K11" i="43"/>
  <c r="L11" i="43"/>
  <c r="M11" i="43"/>
  <c r="I1127" i="43"/>
  <c r="J1127" i="43"/>
  <c r="K1127" i="43"/>
  <c r="L1127" i="43"/>
  <c r="M1127" i="43"/>
  <c r="I571" i="43"/>
  <c r="J571" i="43"/>
  <c r="K571" i="43"/>
  <c r="L571" i="43"/>
  <c r="M571" i="43"/>
  <c r="I613" i="43"/>
  <c r="T613" i="43" s="1"/>
  <c r="J613" i="43"/>
  <c r="K613" i="43"/>
  <c r="L613" i="43"/>
  <c r="M613" i="43"/>
  <c r="I393" i="43"/>
  <c r="J393" i="43"/>
  <c r="K393" i="43"/>
  <c r="L393" i="43"/>
  <c r="M393" i="43"/>
  <c r="I394" i="43"/>
  <c r="J394" i="43"/>
  <c r="K394" i="43"/>
  <c r="L394" i="43"/>
  <c r="M394" i="43"/>
  <c r="I987" i="43"/>
  <c r="J987" i="43"/>
  <c r="K987" i="43"/>
  <c r="L987" i="43"/>
  <c r="M987" i="43"/>
  <c r="I725" i="43"/>
  <c r="T725" i="43" s="1"/>
  <c r="J725" i="43"/>
  <c r="K725" i="43"/>
  <c r="L725" i="43"/>
  <c r="M725" i="43"/>
  <c r="I749" i="43"/>
  <c r="J749" i="43"/>
  <c r="K749" i="43"/>
  <c r="L749" i="43"/>
  <c r="M749" i="43"/>
  <c r="I757" i="43"/>
  <c r="J757" i="43"/>
  <c r="K757" i="43"/>
  <c r="L757" i="43"/>
  <c r="M757" i="43"/>
  <c r="I821" i="43"/>
  <c r="J821" i="43"/>
  <c r="K821" i="43"/>
  <c r="L821" i="43"/>
  <c r="M821" i="43"/>
  <c r="I874" i="43"/>
  <c r="T874" i="43" s="1"/>
  <c r="J874" i="43"/>
  <c r="K874" i="43"/>
  <c r="L874" i="43"/>
  <c r="M874" i="43"/>
  <c r="I933" i="43"/>
  <c r="J933" i="43"/>
  <c r="K933" i="43"/>
  <c r="L933" i="43"/>
  <c r="M933" i="43"/>
  <c r="I99" i="43"/>
  <c r="J99" i="43"/>
  <c r="K99" i="43"/>
  <c r="L99" i="43"/>
  <c r="M99" i="43"/>
  <c r="I170" i="43"/>
  <c r="J170" i="43"/>
  <c r="K170" i="43"/>
  <c r="L170" i="43"/>
  <c r="M170" i="43"/>
  <c r="I61" i="43"/>
  <c r="T61" i="43" s="1"/>
  <c r="J61" i="43"/>
  <c r="K61" i="43"/>
  <c r="L61" i="43"/>
  <c r="M61" i="43"/>
  <c r="I938" i="43"/>
  <c r="J938" i="43"/>
  <c r="K938" i="43"/>
  <c r="L938" i="43"/>
  <c r="M938" i="43"/>
  <c r="I588" i="43"/>
  <c r="J588" i="43"/>
  <c r="K588" i="43"/>
  <c r="L588" i="43"/>
  <c r="M588" i="43"/>
  <c r="I718" i="43"/>
  <c r="J718" i="43"/>
  <c r="K718" i="43"/>
  <c r="L718" i="43"/>
  <c r="M718" i="43"/>
  <c r="I691" i="43"/>
  <c r="T691" i="43" s="1"/>
  <c r="J691" i="43"/>
  <c r="K691" i="43"/>
  <c r="L691" i="43"/>
  <c r="M691" i="43"/>
  <c r="I698" i="43"/>
  <c r="J698" i="43"/>
  <c r="K698" i="43"/>
  <c r="L698" i="43"/>
  <c r="M698" i="43"/>
  <c r="I862" i="43"/>
  <c r="J862" i="43"/>
  <c r="K862" i="43"/>
  <c r="L862" i="43"/>
  <c r="M862" i="43"/>
  <c r="I591" i="43"/>
  <c r="J591" i="43"/>
  <c r="K591" i="43"/>
  <c r="L591" i="43"/>
  <c r="M591" i="43"/>
  <c r="I919" i="43"/>
  <c r="T919" i="43" s="1"/>
  <c r="J919" i="43"/>
  <c r="K919" i="43"/>
  <c r="L919" i="43"/>
  <c r="M919" i="43"/>
  <c r="I900" i="43"/>
  <c r="J900" i="43"/>
  <c r="K900" i="43"/>
  <c r="L900" i="43"/>
  <c r="M900" i="43"/>
  <c r="I557" i="43"/>
  <c r="J557" i="43"/>
  <c r="K557" i="43"/>
  <c r="L557" i="43"/>
  <c r="M557" i="43"/>
  <c r="I703" i="43"/>
  <c r="J703" i="43"/>
  <c r="K703" i="43"/>
  <c r="L703" i="43"/>
  <c r="M703" i="43"/>
  <c r="I866" i="43"/>
  <c r="T866" i="43" s="1"/>
  <c r="J866" i="43"/>
  <c r="K866" i="43"/>
  <c r="L866" i="43"/>
  <c r="M866" i="43"/>
  <c r="I817" i="43"/>
  <c r="J817" i="43"/>
  <c r="K817" i="43"/>
  <c r="L817" i="43"/>
  <c r="M817" i="43"/>
  <c r="I395" i="43"/>
  <c r="J395" i="43"/>
  <c r="K395" i="43"/>
  <c r="L395" i="43"/>
  <c r="M395" i="43"/>
  <c r="I771" i="43"/>
  <c r="J771" i="43"/>
  <c r="K771" i="43"/>
  <c r="L771" i="43"/>
  <c r="M771" i="43"/>
  <c r="I396" i="43"/>
  <c r="J396" i="43"/>
  <c r="K396" i="43"/>
  <c r="L396" i="43"/>
  <c r="M396" i="43"/>
  <c r="I966" i="43"/>
  <c r="J966" i="43"/>
  <c r="K966" i="43"/>
  <c r="L966" i="43"/>
  <c r="M966" i="43"/>
  <c r="I967" i="43"/>
  <c r="J967" i="43"/>
  <c r="K967" i="43"/>
  <c r="L967" i="43"/>
  <c r="M967" i="43"/>
  <c r="I825" i="43"/>
  <c r="J825" i="43"/>
  <c r="K825" i="43"/>
  <c r="L825" i="43"/>
  <c r="M825" i="43"/>
  <c r="I397" i="43"/>
  <c r="J397" i="43"/>
  <c r="K397" i="43"/>
  <c r="L397" i="43"/>
  <c r="M397" i="43"/>
  <c r="I772" i="43"/>
  <c r="J772" i="43"/>
  <c r="K772" i="43"/>
  <c r="L772" i="43"/>
  <c r="M772" i="43"/>
  <c r="I506" i="43"/>
  <c r="J506" i="43"/>
  <c r="K506" i="43"/>
  <c r="L506" i="43"/>
  <c r="M506" i="43"/>
  <c r="I531" i="43"/>
  <c r="J531" i="43"/>
  <c r="K531" i="43"/>
  <c r="L531" i="43"/>
  <c r="M531" i="43"/>
  <c r="I692" i="43"/>
  <c r="T692" i="43" s="1"/>
  <c r="J692" i="43"/>
  <c r="K692" i="43"/>
  <c r="L692" i="43"/>
  <c r="M692" i="43"/>
  <c r="I489" i="43"/>
  <c r="J489" i="43"/>
  <c r="K489" i="43"/>
  <c r="L489" i="43"/>
  <c r="M489" i="43"/>
  <c r="I939" i="43"/>
  <c r="J939" i="43"/>
  <c r="K939" i="43"/>
  <c r="L939" i="43"/>
  <c r="M939" i="43"/>
  <c r="I119" i="43"/>
  <c r="J119" i="43"/>
  <c r="K119" i="43"/>
  <c r="L119" i="43"/>
  <c r="M119" i="43"/>
  <c r="I619" i="43"/>
  <c r="T619" i="43" s="1"/>
  <c r="J619" i="43"/>
  <c r="K619" i="43"/>
  <c r="L619" i="43"/>
  <c r="M619" i="43"/>
  <c r="I867" i="43"/>
  <c r="J867" i="43"/>
  <c r="K867" i="43"/>
  <c r="L867" i="43"/>
  <c r="M867" i="43"/>
  <c r="I606" i="43"/>
  <c r="J606" i="43"/>
  <c r="K606" i="43"/>
  <c r="L606" i="43"/>
  <c r="M606" i="43"/>
  <c r="I35" i="43"/>
  <c r="J35" i="43"/>
  <c r="K35" i="43"/>
  <c r="L35" i="43"/>
  <c r="M35" i="43"/>
  <c r="I535" i="43"/>
  <c r="J535" i="43"/>
  <c r="K535" i="43"/>
  <c r="L535" i="43"/>
  <c r="M535" i="43"/>
  <c r="I132" i="43"/>
  <c r="J132" i="43"/>
  <c r="K132" i="43"/>
  <c r="L132" i="43"/>
  <c r="M132" i="43"/>
  <c r="I469" i="43"/>
  <c r="J469" i="43"/>
  <c r="K469" i="43"/>
  <c r="L469" i="43"/>
  <c r="M469" i="43"/>
  <c r="I695" i="43"/>
  <c r="J695" i="43"/>
  <c r="K695" i="43"/>
  <c r="L695" i="43"/>
  <c r="M695" i="43"/>
  <c r="I632" i="43"/>
  <c r="T632" i="43" s="1"/>
  <c r="J632" i="43"/>
  <c r="K632" i="43"/>
  <c r="L632" i="43"/>
  <c r="M632" i="43"/>
  <c r="I542" i="43"/>
  <c r="J542" i="43"/>
  <c r="K542" i="43"/>
  <c r="L542" i="43"/>
  <c r="M542" i="43"/>
  <c r="I885" i="43"/>
  <c r="J885" i="43"/>
  <c r="K885" i="43"/>
  <c r="L885" i="43"/>
  <c r="M885" i="43"/>
  <c r="I398" i="43"/>
  <c r="J398" i="43"/>
  <c r="K398" i="43"/>
  <c r="L398" i="43"/>
  <c r="M398" i="43"/>
  <c r="I1128" i="43"/>
  <c r="T1128" i="43" s="1"/>
  <c r="J1128" i="43"/>
  <c r="K1128" i="43"/>
  <c r="L1128" i="43"/>
  <c r="M1128" i="43"/>
  <c r="I1129" i="43"/>
  <c r="J1129" i="43"/>
  <c r="K1129" i="43"/>
  <c r="L1129" i="43"/>
  <c r="M1129" i="43"/>
  <c r="I1130" i="43"/>
  <c r="J1130" i="43"/>
  <c r="K1130" i="43"/>
  <c r="L1130" i="43"/>
  <c r="M1130" i="43"/>
  <c r="I1131" i="43"/>
  <c r="J1131" i="43"/>
  <c r="K1131" i="43"/>
  <c r="L1131" i="43"/>
  <c r="M1131" i="43"/>
  <c r="I1132" i="43"/>
  <c r="T1132" i="43" s="1"/>
  <c r="J1132" i="43"/>
  <c r="K1132" i="43"/>
  <c r="L1132" i="43"/>
  <c r="M1132" i="43"/>
  <c r="I243" i="43"/>
  <c r="J243" i="43"/>
  <c r="K243" i="43"/>
  <c r="L243" i="43"/>
  <c r="M243" i="43"/>
  <c r="J640" i="43"/>
  <c r="K640" i="43"/>
  <c r="L640" i="43"/>
  <c r="M640" i="43"/>
  <c r="I640" i="43"/>
  <c r="N651" i="43"/>
  <c r="N230" i="43"/>
  <c r="N728" i="43"/>
  <c r="N438" i="43"/>
  <c r="N729" i="43"/>
  <c r="N630" i="43"/>
  <c r="N915" i="43"/>
  <c r="N976" i="43"/>
  <c r="N916" i="43"/>
  <c r="N51" i="43"/>
  <c r="N39" i="43"/>
  <c r="N20" i="43"/>
  <c r="N713" i="43"/>
  <c r="N727" i="43"/>
  <c r="N164" i="43"/>
  <c r="N309" i="43"/>
  <c r="N48" i="43"/>
  <c r="N929" i="43"/>
  <c r="N851" i="43"/>
  <c r="N930" i="43"/>
  <c r="N263" i="43"/>
  <c r="N327" i="43"/>
  <c r="N322" i="43"/>
  <c r="N984" i="43"/>
  <c r="N18" i="43"/>
  <c r="N153" i="43"/>
  <c r="N611" i="43"/>
  <c r="N161" i="43"/>
  <c r="N178" i="43"/>
  <c r="N457" i="43"/>
  <c r="N638" i="43"/>
  <c r="N179" i="43"/>
  <c r="N814" i="43"/>
  <c r="N340" i="43"/>
  <c r="N735" i="43"/>
  <c r="N515" i="43"/>
  <c r="N962" i="43"/>
  <c r="N694" i="43"/>
  <c r="N543" i="43"/>
  <c r="N637" i="43"/>
  <c r="N66" i="43"/>
  <c r="N494" i="43"/>
  <c r="N598" i="43"/>
  <c r="N882" i="43"/>
  <c r="N958" i="43"/>
  <c r="N553" i="43"/>
  <c r="N707" i="43"/>
  <c r="N445" i="43"/>
  <c r="N833" i="43"/>
  <c r="N427" i="43"/>
  <c r="N455" i="43"/>
  <c r="N763" i="43"/>
  <c r="N709" i="43"/>
  <c r="N478" i="43"/>
  <c r="N968" i="43"/>
  <c r="N500" i="43"/>
  <c r="N807" i="43"/>
  <c r="N423" i="43"/>
  <c r="N607" i="43"/>
  <c r="N688" i="43"/>
  <c r="N461" i="43"/>
  <c r="N610" i="43"/>
  <c r="N953" i="43"/>
  <c r="N407" i="43"/>
  <c r="N341" i="43"/>
  <c r="N997" i="43"/>
  <c r="N257" i="43"/>
  <c r="N342" i="43"/>
  <c r="N586" i="43"/>
  <c r="N190" i="43"/>
  <c r="N31" i="43"/>
  <c r="N151" i="43"/>
  <c r="N133" i="43"/>
  <c r="N251" i="43"/>
  <c r="N234" i="43"/>
  <c r="N294" i="43"/>
  <c r="N332" i="43"/>
  <c r="N998" i="43"/>
  <c r="N187" i="43"/>
  <c r="N295" i="43"/>
  <c r="N783" i="43"/>
  <c r="N829" i="43"/>
  <c r="N290" i="43"/>
  <c r="N895" i="43"/>
  <c r="N832" i="43"/>
  <c r="N988" i="43"/>
  <c r="N999" i="43"/>
  <c r="N74" i="43"/>
  <c r="N138" i="43"/>
  <c r="N880" i="43"/>
  <c r="N43" i="43"/>
  <c r="N510" i="43"/>
  <c r="N405" i="43"/>
  <c r="N343" i="43"/>
  <c r="N473" i="43"/>
  <c r="N83" i="43"/>
  <c r="N1000" i="43"/>
  <c r="N816" i="43"/>
  <c r="N943" i="43"/>
  <c r="N676" i="43"/>
  <c r="N545" i="43"/>
  <c r="N344" i="43"/>
  <c r="N321" i="43"/>
  <c r="N585" i="43"/>
  <c r="N1001" i="43"/>
  <c r="N981" i="43"/>
  <c r="N906" i="43"/>
  <c r="N622" i="43"/>
  <c r="N566" i="43"/>
  <c r="N475" i="43"/>
  <c r="N1002" i="43"/>
  <c r="N1003" i="43"/>
  <c r="N1004" i="43"/>
  <c r="N634" i="43"/>
  <c r="N1005" i="43"/>
  <c r="N549" i="43"/>
  <c r="N860" i="43"/>
  <c r="N758" i="43"/>
  <c r="N525" i="43"/>
  <c r="N345" i="43"/>
  <c r="N1006" i="43"/>
  <c r="N992" i="43"/>
  <c r="N552" i="43"/>
  <c r="N643" i="43"/>
  <c r="N476" i="43"/>
  <c r="N974" i="43"/>
  <c r="N564" i="43"/>
  <c r="N689" i="43"/>
  <c r="N665" i="43"/>
  <c r="N810" i="43"/>
  <c r="N806" i="43"/>
  <c r="N819" i="43"/>
  <c r="N936" i="43"/>
  <c r="N937" i="43"/>
  <c r="N590" i="43"/>
  <c r="N734" i="43"/>
  <c r="N812" i="43"/>
  <c r="N1007" i="43"/>
  <c r="N1008" i="43"/>
  <c r="N795" i="43"/>
  <c r="N794" i="43"/>
  <c r="N1009" i="43"/>
  <c r="N1010" i="43"/>
  <c r="N616" i="43"/>
  <c r="N143" i="43"/>
  <c r="N1011" i="43"/>
  <c r="N419" i="43"/>
  <c r="N1012" i="43"/>
  <c r="N946" i="43"/>
  <c r="N1013" i="43"/>
  <c r="N1014" i="43"/>
  <c r="N702" i="43"/>
  <c r="N30" i="43"/>
  <c r="N452" i="43"/>
  <c r="N687" i="43"/>
  <c r="N581" i="43"/>
  <c r="N604" i="43"/>
  <c r="N528" i="43"/>
  <c r="N704" i="43"/>
  <c r="N1015" i="43"/>
  <c r="N678" i="43"/>
  <c r="N446" i="43"/>
  <c r="N509" i="43"/>
  <c r="N818" i="43"/>
  <c r="N477" i="43"/>
  <c r="N578" i="43"/>
  <c r="N627" i="43"/>
  <c r="N733" i="43"/>
  <c r="N635" i="43"/>
  <c r="N1016" i="43"/>
  <c r="N1017" i="43"/>
  <c r="N346" i="43"/>
  <c r="N928" i="43"/>
  <c r="N1018" i="43"/>
  <c r="N1019" i="43"/>
  <c r="N1020" i="43"/>
  <c r="N171" i="43"/>
  <c r="N199" i="43"/>
  <c r="N854" i="43"/>
  <c r="N897" i="43"/>
  <c r="N980" i="43"/>
  <c r="N318" i="43"/>
  <c r="N154" i="43"/>
  <c r="N347" i="43"/>
  <c r="N612" i="43"/>
  <c r="N834" i="43"/>
  <c r="N712" i="43"/>
  <c r="N336" i="43"/>
  <c r="N898" i="43"/>
  <c r="N826" i="43"/>
  <c r="N918" i="43"/>
  <c r="N548" i="43"/>
  <c r="N337" i="43"/>
  <c r="N180" i="43"/>
  <c r="N181" i="43"/>
  <c r="N206" i="43"/>
  <c r="N623" i="43"/>
  <c r="N67" i="43"/>
  <c r="N182" i="43"/>
  <c r="N53" i="43"/>
  <c r="N93" i="43"/>
  <c r="N207" i="43"/>
  <c r="N292" i="43"/>
  <c r="N145" i="43"/>
  <c r="N244" i="43"/>
  <c r="N245" i="43"/>
  <c r="N126" i="43"/>
  <c r="N579" i="43"/>
  <c r="N1021" i="43"/>
  <c r="N663" i="43"/>
  <c r="N852" i="43"/>
  <c r="N1022" i="43"/>
  <c r="N847" i="43"/>
  <c r="N530" i="43"/>
  <c r="N14" i="43"/>
  <c r="N653" i="43"/>
  <c r="N804" i="43"/>
  <c r="N156" i="43"/>
  <c r="N1023" i="43"/>
  <c r="N57" i="43"/>
  <c r="N1024" i="43"/>
  <c r="N822" i="43"/>
  <c r="N863" i="43"/>
  <c r="N879" i="43"/>
  <c r="N348" i="43"/>
  <c r="N228" i="43"/>
  <c r="N268" i="43"/>
  <c r="N208" i="43"/>
  <c r="N947" i="43"/>
  <c r="N209" i="43"/>
  <c r="N146" i="43"/>
  <c r="N560" i="43"/>
  <c r="N68" i="43"/>
  <c r="N183" i="43"/>
  <c r="N221" i="43"/>
  <c r="N708" i="43"/>
  <c r="N798" i="43"/>
  <c r="N246" i="43"/>
  <c r="N891" i="43"/>
  <c r="N522" i="43"/>
  <c r="N349" i="43"/>
  <c r="N350" i="43"/>
  <c r="N1025" i="43"/>
  <c r="N205" i="43"/>
  <c r="N351" i="43"/>
  <c r="N801" i="43"/>
  <c r="N70" i="43"/>
  <c r="N846" i="43"/>
  <c r="N964" i="43"/>
  <c r="N534" i="43"/>
  <c r="N1026" i="43"/>
  <c r="N1027" i="43"/>
  <c r="N539" i="43"/>
  <c r="N279" i="43"/>
  <c r="N778" i="43"/>
  <c r="N189" i="43"/>
  <c r="N231" i="43"/>
  <c r="N672" i="43"/>
  <c r="N247" i="43"/>
  <c r="N827" i="43"/>
  <c r="N575" i="43"/>
  <c r="N127" i="43"/>
  <c r="N466" i="43"/>
  <c r="N657" i="43"/>
  <c r="N1028" i="43"/>
  <c r="N158" i="43"/>
  <c r="N537" i="43"/>
  <c r="N1029" i="43"/>
  <c r="N89" i="43"/>
  <c r="N1030" i="43"/>
  <c r="N1031" i="43"/>
  <c r="N352" i="43"/>
  <c r="N436" i="43"/>
  <c r="N890" i="43"/>
  <c r="N784" i="43"/>
  <c r="N1032" i="43"/>
  <c r="N570" i="43"/>
  <c r="N1033" i="43"/>
  <c r="N1034" i="43"/>
  <c r="N440" i="43"/>
  <c r="N474" i="43"/>
  <c r="N463" i="43"/>
  <c r="N504" i="43"/>
  <c r="N872" i="43"/>
  <c r="N931" i="43"/>
  <c r="N909" i="43"/>
  <c r="N959" i="43"/>
  <c r="N353" i="43"/>
  <c r="N354" i="43"/>
  <c r="N355" i="43"/>
  <c r="N679" i="43"/>
  <c r="N426" i="43"/>
  <c r="N414" i="43"/>
  <c r="N472" i="43"/>
  <c r="N766" i="43"/>
  <c r="N944" i="43"/>
  <c r="N896" i="43"/>
  <c r="N513" i="43"/>
  <c r="N555" i="43"/>
  <c r="N40" i="43"/>
  <c r="N24" i="43"/>
  <c r="N15" i="43"/>
  <c r="N49" i="43"/>
  <c r="N315" i="43"/>
  <c r="N1035" i="43"/>
  <c r="N582" i="43"/>
  <c r="N92" i="43"/>
  <c r="N577" i="43"/>
  <c r="N316" i="43"/>
  <c r="N899" i="43"/>
  <c r="N558" i="43"/>
  <c r="N273" i="43"/>
  <c r="N310" i="43"/>
  <c r="N1036" i="43"/>
  <c r="N1037" i="43"/>
  <c r="N995" i="43"/>
  <c r="N356" i="43"/>
  <c r="N1038" i="43"/>
  <c r="N990" i="43"/>
  <c r="N335" i="43"/>
  <c r="N1039" i="43"/>
  <c r="N261" i="43"/>
  <c r="N222" i="43"/>
  <c r="N110" i="43"/>
  <c r="N163" i="43"/>
  <c r="N214" i="43"/>
  <c r="N167" i="43"/>
  <c r="N330" i="43"/>
  <c r="N319" i="43"/>
  <c r="N1040" i="43"/>
  <c r="N1041" i="43"/>
  <c r="N1042" i="43"/>
  <c r="N112" i="43"/>
  <c r="N80" i="43"/>
  <c r="N969" i="43"/>
  <c r="N790" i="43"/>
  <c r="N1043" i="43"/>
  <c r="N977" i="43"/>
  <c r="N1044" i="43"/>
  <c r="N465" i="43"/>
  <c r="N22" i="43"/>
  <c r="N85" i="43"/>
  <c r="N224" i="43"/>
  <c r="N33" i="43"/>
  <c r="N59" i="43"/>
  <c r="N192" i="43"/>
  <c r="N173" i="43"/>
  <c r="N78" i="43"/>
  <c r="N115" i="43"/>
  <c r="N1045" i="43"/>
  <c r="N122" i="43"/>
  <c r="N281" i="43"/>
  <c r="N217" i="43"/>
  <c r="N282" i="43"/>
  <c r="N1046" i="43"/>
  <c r="N1047" i="43"/>
  <c r="N283" i="43"/>
  <c r="N550" i="43"/>
  <c r="N77" i="43"/>
  <c r="N303" i="43"/>
  <c r="N284" i="43"/>
  <c r="N84" i="43"/>
  <c r="N197" i="43"/>
  <c r="N177" i="43"/>
  <c r="N248" i="43"/>
  <c r="N202" i="43"/>
  <c r="N258" i="43"/>
  <c r="N276" i="43"/>
  <c r="N264" i="43"/>
  <c r="N285" i="43"/>
  <c r="N103" i="43"/>
  <c r="N325" i="43"/>
  <c r="N286" i="43"/>
  <c r="N159" i="43"/>
  <c r="N218" i="43"/>
  <c r="N326" i="43"/>
  <c r="N593" i="43"/>
  <c r="N1048" i="43"/>
  <c r="N1049" i="43"/>
  <c r="N1050" i="43"/>
  <c r="N64" i="43"/>
  <c r="N1051" i="43"/>
  <c r="N1052" i="43"/>
  <c r="N986" i="43"/>
  <c r="N878" i="43"/>
  <c r="N868" i="43"/>
  <c r="N841" i="43"/>
  <c r="N357" i="43"/>
  <c r="N720" i="43"/>
  <c r="N4" i="43"/>
  <c r="N289" i="43"/>
  <c r="N1053" i="43"/>
  <c r="N148" i="43"/>
  <c r="N769" i="43"/>
  <c r="N203" i="43"/>
  <c r="N1054" i="43"/>
  <c r="N223" i="43"/>
  <c r="N1055" i="43"/>
  <c r="N869" i="43"/>
  <c r="N991" i="43"/>
  <c r="N204" i="43"/>
  <c r="N333" i="43"/>
  <c r="N249" i="43"/>
  <c r="N989" i="43"/>
  <c r="N219" i="43"/>
  <c r="N1056" i="43"/>
  <c r="N755" i="43"/>
  <c r="N121" i="43"/>
  <c r="N255" i="43"/>
  <c r="N117" i="43"/>
  <c r="N63" i="43"/>
  <c r="N629" i="43"/>
  <c r="N1057" i="43"/>
  <c r="N242" i="43"/>
  <c r="N118" i="43"/>
  <c r="N95" i="43"/>
  <c r="N680" i="43"/>
  <c r="N413" i="43"/>
  <c r="N779" i="43"/>
  <c r="N200" i="43"/>
  <c r="N323" i="43"/>
  <c r="N239" i="43"/>
  <c r="N304" i="43"/>
  <c r="N314" i="43"/>
  <c r="N518" i="43"/>
  <c r="N144" i="43"/>
  <c r="N124" i="43"/>
  <c r="N654" i="43"/>
  <c r="N837" i="43"/>
  <c r="N621" i="43"/>
  <c r="N824" i="43"/>
  <c r="N1058" i="43"/>
  <c r="N603" i="43"/>
  <c r="N666" i="43"/>
  <c r="N770" i="43"/>
  <c r="N838" i="43"/>
  <c r="N684" i="43"/>
  <c r="N839" i="43"/>
  <c r="N98" i="43"/>
  <c r="N210" i="43"/>
  <c r="N736" i="43"/>
  <c r="N901" i="43"/>
  <c r="N265" i="43"/>
  <c r="N842" i="43"/>
  <c r="N142" i="43"/>
  <c r="N902" i="43"/>
  <c r="N328" i="43"/>
  <c r="N536" i="43"/>
  <c r="N601" i="43"/>
  <c r="N625" i="43"/>
  <c r="N307" i="43"/>
  <c r="N312" i="43"/>
  <c r="N975" i="43"/>
  <c r="N921" i="43"/>
  <c r="N278" i="43"/>
  <c r="N21" i="43"/>
  <c r="N139" i="43"/>
  <c r="N193" i="43"/>
  <c r="N1059" i="43"/>
  <c r="N45" i="43"/>
  <c r="N76" i="43"/>
  <c r="N596" i="43"/>
  <c r="N805" i="43"/>
  <c r="N479" i="43"/>
  <c r="N241" i="43"/>
  <c r="N1060" i="43"/>
  <c r="N58" i="43"/>
  <c r="N56" i="43"/>
  <c r="N614" i="43"/>
  <c r="N483" i="43"/>
  <c r="N572" i="43"/>
  <c r="N225" i="43"/>
  <c r="N529" i="43"/>
  <c r="N116" i="43"/>
  <c r="N65" i="43"/>
  <c r="N298" i="43"/>
  <c r="N259" i="43"/>
  <c r="N1061" i="43"/>
  <c r="N211" i="43"/>
  <c r="N129" i="43"/>
  <c r="N212" i="43"/>
  <c r="N176" i="43"/>
  <c r="N125" i="43"/>
  <c r="N746" i="43"/>
  <c r="N605" i="43"/>
  <c r="N773" i="43"/>
  <c r="N884" i="43"/>
  <c r="N764" i="43"/>
  <c r="N287" i="43"/>
  <c r="N903" i="43"/>
  <c r="N235" i="43"/>
  <c r="N160" i="43"/>
  <c r="N1062" i="43"/>
  <c r="N1063" i="43"/>
  <c r="N28" i="43"/>
  <c r="N940" i="43"/>
  <c r="N706" i="43"/>
  <c r="N288" i="43"/>
  <c r="N104" i="43"/>
  <c r="N131" i="43"/>
  <c r="N1064" i="43"/>
  <c r="N1065" i="43"/>
  <c r="N659" i="43"/>
  <c r="N213" i="43"/>
  <c r="N42" i="43"/>
  <c r="N87" i="43"/>
  <c r="N744" i="43"/>
  <c r="N29" i="43"/>
  <c r="N270" i="43"/>
  <c r="N1066" i="43"/>
  <c r="N1067" i="43"/>
  <c r="N220" i="43"/>
  <c r="N1068" i="43"/>
  <c r="N881" i="43"/>
  <c r="N34" i="43"/>
  <c r="N105" i="43"/>
  <c r="N17" i="43"/>
  <c r="N46" i="43"/>
  <c r="N215" i="43"/>
  <c r="N252" i="43"/>
  <c r="N811" i="43"/>
  <c r="N54" i="43"/>
  <c r="N253" i="43"/>
  <c r="N848" i="43"/>
  <c r="N830" i="43"/>
  <c r="N274" i="43"/>
  <c r="N232" i="43"/>
  <c r="N358" i="43"/>
  <c r="N359" i="43"/>
  <c r="N662" i="43"/>
  <c r="N721" i="43"/>
  <c r="N1069" i="43"/>
  <c r="N311" i="43"/>
  <c r="N864" i="43"/>
  <c r="N140" i="43"/>
  <c r="N109" i="43"/>
  <c r="N149" i="43"/>
  <c r="N201" i="43"/>
  <c r="N128" i="43"/>
  <c r="N1070" i="43"/>
  <c r="N175" i="43"/>
  <c r="N360" i="43"/>
  <c r="N1071" i="43"/>
  <c r="N291" i="43"/>
  <c r="N41" i="43"/>
  <c r="N644" i="43"/>
  <c r="N361" i="43"/>
  <c r="N102" i="43"/>
  <c r="N1072" i="43"/>
  <c r="N194" i="43"/>
  <c r="N107" i="43"/>
  <c r="N108" i="43"/>
  <c r="N669" i="43"/>
  <c r="N467" i="43"/>
  <c r="N362" i="43"/>
  <c r="N567" i="43"/>
  <c r="N645" i="43"/>
  <c r="N130" i="43"/>
  <c r="N172" i="43"/>
  <c r="N306" i="43"/>
  <c r="N861" i="43"/>
  <c r="N782" i="43"/>
  <c r="N742" i="43"/>
  <c r="N1073" i="43"/>
  <c r="N617" i="43"/>
  <c r="N1074" i="43"/>
  <c r="N1075" i="43"/>
  <c r="N1076" i="43"/>
  <c r="N1077" i="43"/>
  <c r="N299" i="43"/>
  <c r="N262" i="43"/>
  <c r="N300" i="43"/>
  <c r="N363" i="43"/>
  <c r="N12" i="43"/>
  <c r="N499" i="43"/>
  <c r="N458" i="43"/>
  <c r="N497" i="43"/>
  <c r="N730" i="43"/>
  <c r="N716" i="43"/>
  <c r="N751" i="43"/>
  <c r="N883" i="43"/>
  <c r="N165" i="43"/>
  <c r="N932" i="43"/>
  <c r="N364" i="43"/>
  <c r="N450" i="43"/>
  <c r="N876" i="43"/>
  <c r="N1078" i="43"/>
  <c r="N456" i="43"/>
  <c r="N437" i="43"/>
  <c r="N44" i="43"/>
  <c r="N406" i="43"/>
  <c r="N6" i="43"/>
  <c r="N453" i="43"/>
  <c r="N301" i="43"/>
  <c r="N451" i="43"/>
  <c r="N492" i="43"/>
  <c r="N1079" i="43"/>
  <c r="N365" i="43"/>
  <c r="N1080" i="43"/>
  <c r="N366" i="43"/>
  <c r="N1081" i="43"/>
  <c r="N894" i="43"/>
  <c r="N925" i="43"/>
  <c r="N488" i="43"/>
  <c r="N502" i="43"/>
  <c r="N705" i="43"/>
  <c r="N599" i="43"/>
  <c r="N641" i="43"/>
  <c r="N760" i="43"/>
  <c r="N954" i="43"/>
  <c r="N888" i="43"/>
  <c r="N956" i="43"/>
  <c r="N507" i="43"/>
  <c r="N367" i="43"/>
  <c r="N960" i="43"/>
  <c r="N526" i="43"/>
  <c r="N870" i="43"/>
  <c r="N844" i="43"/>
  <c r="N934" i="43"/>
  <c r="N401" i="43"/>
  <c r="N136" i="43"/>
  <c r="N673" i="43"/>
  <c r="N701" i="43"/>
  <c r="N546" i="43"/>
  <c r="N856" i="43"/>
  <c r="N471" i="43"/>
  <c r="N661" i="43"/>
  <c r="N917" i="43"/>
  <c r="N574" i="43"/>
  <c r="N1082" i="43"/>
  <c r="N334" i="43"/>
  <c r="N710" i="43"/>
  <c r="N717" i="43"/>
  <c r="N541" i="43"/>
  <c r="N675" i="43"/>
  <c r="N871" i="43"/>
  <c r="N594" i="43"/>
  <c r="N493" i="43"/>
  <c r="N533" i="43"/>
  <c r="N650" i="43"/>
  <c r="N503" i="43"/>
  <c r="N409" i="43"/>
  <c r="N32" i="43"/>
  <c r="N714" i="43"/>
  <c r="N100" i="43"/>
  <c r="N768" i="43"/>
  <c r="N722" i="43"/>
  <c r="N803" i="43"/>
  <c r="N802" i="43"/>
  <c r="N82" i="43"/>
  <c r="N60" i="43"/>
  <c r="N188" i="43"/>
  <c r="N90" i="43"/>
  <c r="N412" i="43"/>
  <c r="N759" i="43"/>
  <c r="N296" i="43"/>
  <c r="N667" i="43"/>
  <c r="N908" i="43"/>
  <c r="N134" i="43"/>
  <c r="N120" i="43"/>
  <c r="N26" i="43"/>
  <c r="N1083" i="43"/>
  <c r="N169" i="43"/>
  <c r="N297" i="43"/>
  <c r="N91" i="43"/>
  <c r="N914" i="43"/>
  <c r="N184" i="43"/>
  <c r="N111" i="43"/>
  <c r="N459" i="43"/>
  <c r="N227" i="43"/>
  <c r="N305" i="43"/>
  <c r="N910" i="43"/>
  <c r="N813" i="43"/>
  <c r="N855" i="43"/>
  <c r="N922" i="43"/>
  <c r="N982" i="43"/>
  <c r="N799" i="43"/>
  <c r="N920" i="43"/>
  <c r="N923" i="43"/>
  <c r="N845" i="43"/>
  <c r="N320" i="43"/>
  <c r="N949" i="43"/>
  <c r="N329" i="43"/>
  <c r="N368" i="43"/>
  <c r="N1084" i="43"/>
  <c r="N369" i="43"/>
  <c r="N1085" i="43"/>
  <c r="N370" i="43"/>
  <c r="N371" i="43"/>
  <c r="N372" i="43"/>
  <c r="N1086" i="43"/>
  <c r="N373" i="43"/>
  <c r="N907" i="43"/>
  <c r="N331" i="43"/>
  <c r="N979" i="43"/>
  <c r="N970" i="43"/>
  <c r="N972" i="43"/>
  <c r="N905" i="43"/>
  <c r="N1087" i="43"/>
  <c r="N524" i="43"/>
  <c r="N668" i="43"/>
  <c r="N683" i="43"/>
  <c r="N429" i="43"/>
  <c r="N516" i="43"/>
  <c r="N519" i="43"/>
  <c r="N551" i="43"/>
  <c r="N1088" i="43"/>
  <c r="N935" i="43"/>
  <c r="N374" i="43"/>
  <c r="N1089" i="43"/>
  <c r="N260" i="43"/>
  <c r="N978" i="43"/>
  <c r="N926" i="43"/>
  <c r="N686" i="43"/>
  <c r="N583" i="43"/>
  <c r="N724" i="43"/>
  <c r="N168" i="43"/>
  <c r="N97" i="43"/>
  <c r="N271" i="43"/>
  <c r="N9" i="43"/>
  <c r="N185" i="43"/>
  <c r="N152" i="43"/>
  <c r="N656" i="43"/>
  <c r="N875" i="43"/>
  <c r="N800" i="43"/>
  <c r="N484" i="43"/>
  <c r="N55" i="43"/>
  <c r="N815" i="43"/>
  <c r="N639" i="43"/>
  <c r="N162" i="43"/>
  <c r="N101" i="43"/>
  <c r="N752" i="43"/>
  <c r="N75" i="43"/>
  <c r="N114" i="43"/>
  <c r="N174" i="43"/>
  <c r="N62" i="43"/>
  <c r="N19" i="43"/>
  <c r="N81" i="43"/>
  <c r="N460" i="43"/>
  <c r="N375" i="43"/>
  <c r="N16" i="43"/>
  <c r="N602" i="43"/>
  <c r="N747" i="43"/>
  <c r="N38" i="43"/>
  <c r="N400" i="43"/>
  <c r="N739" i="43"/>
  <c r="N547" i="43"/>
  <c r="N254" i="43"/>
  <c r="N47" i="43"/>
  <c r="N147" i="43"/>
  <c r="N761" i="43"/>
  <c r="N73" i="43"/>
  <c r="N642" i="43"/>
  <c r="N731" i="43"/>
  <c r="N677" i="43"/>
  <c r="N376" i="43"/>
  <c r="N377" i="43"/>
  <c r="N272" i="43"/>
  <c r="N559" i="43"/>
  <c r="N23" i="43"/>
  <c r="N27" i="43"/>
  <c r="N485" i="43"/>
  <c r="N238" i="43"/>
  <c r="N198" i="43"/>
  <c r="N859" i="43"/>
  <c r="N186" i="43"/>
  <c r="N973" i="43"/>
  <c r="N36" i="43"/>
  <c r="N428" i="43"/>
  <c r="N106" i="43"/>
  <c r="N141" i="43"/>
  <c r="N50" i="43"/>
  <c r="N157" i="43"/>
  <c r="N196" i="43"/>
  <c r="N517" i="43"/>
  <c r="N753" i="43"/>
  <c r="N774" i="43"/>
  <c r="N674" i="43"/>
  <c r="N416" i="43"/>
  <c r="N226" i="43"/>
  <c r="N699" i="43"/>
  <c r="N468" i="43"/>
  <c r="N1090" i="43"/>
  <c r="N767" i="43"/>
  <c r="N697" i="43"/>
  <c r="N786" i="43"/>
  <c r="N521" i="43"/>
  <c r="N402" i="43"/>
  <c r="N886" i="43"/>
  <c r="N649" i="43"/>
  <c r="N443" i="43"/>
  <c r="N620" i="43"/>
  <c r="N615" i="43"/>
  <c r="N889" i="43"/>
  <c r="N411" i="43"/>
  <c r="N490" i="43"/>
  <c r="N648" i="43"/>
  <c r="N1091" i="43"/>
  <c r="N430" i="43"/>
  <c r="N431" i="43"/>
  <c r="N737" i="43"/>
  <c r="N796" i="43"/>
  <c r="N597" i="43"/>
  <c r="N434" i="43"/>
  <c r="N948" i="43"/>
  <c r="N682" i="43"/>
  <c r="N496" i="43"/>
  <c r="N462" i="43"/>
  <c r="N748" i="43"/>
  <c r="N113" i="43"/>
  <c r="N873" i="43"/>
  <c r="N480" i="43"/>
  <c r="N439" i="43"/>
  <c r="N608" i="43"/>
  <c r="N569" i="43"/>
  <c r="N481" i="43"/>
  <c r="N850" i="43"/>
  <c r="N505" i="43"/>
  <c r="N685" i="43"/>
  <c r="N195" i="43"/>
  <c r="N554" i="43"/>
  <c r="N544" i="43"/>
  <c r="N791" i="43"/>
  <c r="N776" i="43"/>
  <c r="N433" i="43"/>
  <c r="N424" i="43"/>
  <c r="N756" i="43"/>
  <c r="N777" i="43"/>
  <c r="N609" i="43"/>
  <c r="N655" i="43"/>
  <c r="N13" i="43"/>
  <c r="N540" i="43"/>
  <c r="N442" i="43"/>
  <c r="N8" i="43"/>
  <c r="N1092" i="43"/>
  <c r="N216" i="43"/>
  <c r="N280" i="43"/>
  <c r="N308" i="43"/>
  <c r="N740" i="43"/>
  <c r="N994" i="43"/>
  <c r="N378" i="43"/>
  <c r="N961" i="43"/>
  <c r="N1093" i="43"/>
  <c r="N781" i="43"/>
  <c r="N823" i="43"/>
  <c r="N293" i="43"/>
  <c r="N741" i="43"/>
  <c r="N317" i="43"/>
  <c r="N266" i="43"/>
  <c r="N631" i="43"/>
  <c r="N696" i="43"/>
  <c r="N508" i="43"/>
  <c r="N765" i="43"/>
  <c r="N435" i="43"/>
  <c r="N417" i="43"/>
  <c r="N432" i="43"/>
  <c r="N584" i="43"/>
  <c r="N86" i="43"/>
  <c r="N996" i="43"/>
  <c r="N486" i="43"/>
  <c r="N1094" i="43"/>
  <c r="N945" i="43"/>
  <c r="N711" i="43"/>
  <c r="N1095" i="43"/>
  <c r="N700" i="43"/>
  <c r="N595" i="43"/>
  <c r="N743" i="43"/>
  <c r="N556" i="43"/>
  <c r="N71" i="43"/>
  <c r="N660" i="43"/>
  <c r="N785" i="43"/>
  <c r="N379" i="43"/>
  <c r="N857" i="43"/>
  <c r="N269" i="43"/>
  <c r="N1096" i="43"/>
  <c r="N1097" i="43"/>
  <c r="N1098" i="43"/>
  <c r="N754" i="43"/>
  <c r="N580" i="43"/>
  <c r="N628" i="43"/>
  <c r="N487" i="43"/>
  <c r="N952" i="43"/>
  <c r="N1099" i="43"/>
  <c r="N447" i="43"/>
  <c r="N1100" i="43"/>
  <c r="N464" i="43"/>
  <c r="N762" i="43"/>
  <c r="N576" i="43"/>
  <c r="N538" i="43"/>
  <c r="N561" i="43"/>
  <c r="N887" i="43"/>
  <c r="N788" i="43"/>
  <c r="N723" i="43"/>
  <c r="N858" i="43"/>
  <c r="N633" i="43"/>
  <c r="N1101" i="43"/>
  <c r="N787" i="43"/>
  <c r="N1102" i="43"/>
  <c r="N775" i="43"/>
  <c r="N96" i="43"/>
  <c r="N135" i="43"/>
  <c r="N993" i="43"/>
  <c r="N965" i="43"/>
  <c r="N1103" i="43"/>
  <c r="N380" i="43"/>
  <c r="N1104" i="43"/>
  <c r="N1105" i="43"/>
  <c r="N166" i="43"/>
  <c r="N381" i="43"/>
  <c r="N137" i="43"/>
  <c r="N1106" i="43"/>
  <c r="N820" i="43"/>
  <c r="N94" i="43"/>
  <c r="N275" i="43"/>
  <c r="N37" i="43"/>
  <c r="N339" i="43"/>
  <c r="N10" i="43"/>
  <c r="N1107" i="43"/>
  <c r="N69" i="43"/>
  <c r="N7" i="43"/>
  <c r="N5" i="43"/>
  <c r="N256" i="43"/>
  <c r="N562" i="43"/>
  <c r="N1108" i="43"/>
  <c r="N532" i="43"/>
  <c r="N482" i="43"/>
  <c r="N563" i="43"/>
  <c r="N72" i="43"/>
  <c r="N229" i="43"/>
  <c r="N267" i="43"/>
  <c r="N237" i="43"/>
  <c r="N313" i="43"/>
  <c r="N277" i="43"/>
  <c r="N670" i="43"/>
  <c r="N1109" i="43"/>
  <c r="N1110" i="43"/>
  <c r="N693" i="43"/>
  <c r="N233" i="43"/>
  <c r="N911" i="43"/>
  <c r="N843" i="43"/>
  <c r="N942" i="43"/>
  <c r="N382" i="43"/>
  <c r="N1111" i="43"/>
  <c r="N52" i="43"/>
  <c r="N950" i="43"/>
  <c r="N690" i="43"/>
  <c r="N951" i="43"/>
  <c r="N792" i="43"/>
  <c r="N853" i="43"/>
  <c r="N338" i="43"/>
  <c r="N302" i="43"/>
  <c r="N658" i="43"/>
  <c r="N624" i="43"/>
  <c r="N79" i="43"/>
  <c r="N236" i="43"/>
  <c r="N647" i="43"/>
  <c r="N793" i="43"/>
  <c r="N448" i="43"/>
  <c r="N501" i="43"/>
  <c r="N25" i="43"/>
  <c r="N191" i="43"/>
  <c r="N250" i="43"/>
  <c r="N470" i="43"/>
  <c r="N123" i="43"/>
  <c r="N927" i="43"/>
  <c r="N828" i="43"/>
  <c r="N955" i="43"/>
  <c r="N904" i="43"/>
  <c r="N840" i="43"/>
  <c r="N324" i="43"/>
  <c r="N849" i="43"/>
  <c r="N88" i="43"/>
  <c r="N240" i="43"/>
  <c r="N155" i="43"/>
  <c r="N971" i="43"/>
  <c r="N1112" i="43"/>
  <c r="N983" i="43"/>
  <c r="N726" i="43"/>
  <c r="N383" i="43"/>
  <c r="N985" i="43"/>
  <c r="N809" i="43"/>
  <c r="N738" i="43"/>
  <c r="N797" i="43"/>
  <c r="N835" i="43"/>
  <c r="N384" i="43"/>
  <c r="N385" i="43"/>
  <c r="N1113" i="43"/>
  <c r="N386" i="43"/>
  <c r="N387" i="43"/>
  <c r="N912" i="43"/>
  <c r="N512" i="43"/>
  <c r="N587" i="43"/>
  <c r="N865" i="43"/>
  <c r="N491" i="43"/>
  <c r="N150" i="43"/>
  <c r="N565" i="43"/>
  <c r="N913" i="43"/>
  <c r="N568" i="43"/>
  <c r="N511" i="43"/>
  <c r="N681" i="43"/>
  <c r="N745" i="43"/>
  <c r="N732" i="43"/>
  <c r="N789" i="43"/>
  <c r="N498" i="43"/>
  <c r="N408" i="43"/>
  <c r="N831" i="43"/>
  <c r="N415" i="43"/>
  <c r="N719" i="43"/>
  <c r="N444" i="43"/>
  <c r="N449" i="43"/>
  <c r="N1114" i="43"/>
  <c r="N514" i="43"/>
  <c r="N410" i="43"/>
  <c r="N892" i="43"/>
  <c r="N520" i="43"/>
  <c r="N399" i="43"/>
  <c r="N618" i="43"/>
  <c r="N715" i="43"/>
  <c r="N495" i="43"/>
  <c r="N421" i="43"/>
  <c r="N454" i="43"/>
  <c r="N420" i="43"/>
  <c r="N527" i="43"/>
  <c r="N626" i="43"/>
  <c r="N646" i="43"/>
  <c r="N422" i="43"/>
  <c r="N403" i="43"/>
  <c r="N425" i="43"/>
  <c r="N418" i="43"/>
  <c r="N664" i="43"/>
  <c r="N636" i="43"/>
  <c r="N893" i="43"/>
  <c r="N924" i="43"/>
  <c r="N957" i="43"/>
  <c r="N671" i="43"/>
  <c r="N1115" i="43"/>
  <c r="N388" i="43"/>
  <c r="N1116" i="43"/>
  <c r="N573" i="43"/>
  <c r="N1117" i="43"/>
  <c r="N3" i="43"/>
  <c r="N592" i="43"/>
  <c r="N877" i="43"/>
  <c r="N1118" i="43"/>
  <c r="N1119" i="43"/>
  <c r="N1120" i="43"/>
  <c r="N389" i="43"/>
  <c r="N652" i="43"/>
  <c r="N963" i="43"/>
  <c r="N1121" i="43"/>
  <c r="N1122" i="43"/>
  <c r="N1123" i="43"/>
  <c r="N808" i="43"/>
  <c r="N589" i="43"/>
  <c r="N836" i="43"/>
  <c r="N600" i="43"/>
  <c r="N750" i="43"/>
  <c r="N523" i="43"/>
  <c r="N441" i="43"/>
  <c r="N780" i="43"/>
  <c r="N1124" i="43"/>
  <c r="N404" i="43"/>
  <c r="N1125" i="43"/>
  <c r="N390" i="43"/>
  <c r="N1126" i="43"/>
  <c r="N391" i="43"/>
  <c r="N392" i="43"/>
  <c r="N941" i="43"/>
  <c r="N11" i="43"/>
  <c r="N1127" i="43"/>
  <c r="N571" i="43"/>
  <c r="N613" i="43"/>
  <c r="N393" i="43"/>
  <c r="N394" i="43"/>
  <c r="N987" i="43"/>
  <c r="N725" i="43"/>
  <c r="N749" i="43"/>
  <c r="N757" i="43"/>
  <c r="N821" i="43"/>
  <c r="N874" i="43"/>
  <c r="N933" i="43"/>
  <c r="N99" i="43"/>
  <c r="N170" i="43"/>
  <c r="N61" i="43"/>
  <c r="N938" i="43"/>
  <c r="N588" i="43"/>
  <c r="N718" i="43"/>
  <c r="N691" i="43"/>
  <c r="N698" i="43"/>
  <c r="N862" i="43"/>
  <c r="N591" i="43"/>
  <c r="N919" i="43"/>
  <c r="N900" i="43"/>
  <c r="N557" i="43"/>
  <c r="N703" i="43"/>
  <c r="N866" i="43"/>
  <c r="N817" i="43"/>
  <c r="N395" i="43"/>
  <c r="N771" i="43"/>
  <c r="N396" i="43"/>
  <c r="N966" i="43"/>
  <c r="N967" i="43"/>
  <c r="N825" i="43"/>
  <c r="N397" i="43"/>
  <c r="N772" i="43"/>
  <c r="N506" i="43"/>
  <c r="N531" i="43"/>
  <c r="N692" i="43"/>
  <c r="N489" i="43"/>
  <c r="N939" i="43"/>
  <c r="N119" i="43"/>
  <c r="N619" i="43"/>
  <c r="N867" i="43"/>
  <c r="N606" i="43"/>
  <c r="N35" i="43"/>
  <c r="N535" i="43"/>
  <c r="N132" i="43"/>
  <c r="N469" i="43"/>
  <c r="N695" i="43"/>
  <c r="N632" i="43"/>
  <c r="N542" i="43"/>
  <c r="N885" i="43"/>
  <c r="N398" i="43"/>
  <c r="N1128" i="43"/>
  <c r="N1129" i="43"/>
  <c r="N1130" i="43"/>
  <c r="N1131" i="43"/>
  <c r="N1132" i="43"/>
  <c r="N243" i="43"/>
  <c r="N640" i="43"/>
  <c r="L84" i="42"/>
  <c r="L85" i="42"/>
  <c r="L100" i="42"/>
  <c r="L102" i="42"/>
  <c r="L393" i="42"/>
  <c r="L52" i="42"/>
  <c r="L53" i="42"/>
  <c r="L66" i="42"/>
  <c r="L67" i="42"/>
  <c r="L113" i="42"/>
  <c r="L114" i="42"/>
  <c r="L115" i="42"/>
  <c r="L117" i="42"/>
  <c r="L276" i="42"/>
  <c r="L278" i="42"/>
  <c r="L291" i="42"/>
  <c r="L101" i="42"/>
  <c r="L103" i="42"/>
  <c r="L104" i="42"/>
  <c r="L108" i="42"/>
  <c r="L109" i="42"/>
  <c r="L118" i="42"/>
  <c r="L273" i="42"/>
  <c r="L274" i="42"/>
  <c r="L275" i="42"/>
  <c r="L277" i="42"/>
  <c r="L107" i="42"/>
  <c r="L392" i="42"/>
  <c r="L97" i="42"/>
  <c r="L304" i="42"/>
  <c r="L110" i="42"/>
  <c r="L111" i="42"/>
  <c r="L126" i="42"/>
  <c r="L226" i="42"/>
  <c r="L230" i="42"/>
  <c r="L231" i="42"/>
  <c r="L232" i="42"/>
  <c r="L280" i="42"/>
  <c r="L399" i="42"/>
  <c r="L401" i="42"/>
  <c r="L402" i="42"/>
  <c r="L201" i="42"/>
  <c r="L204" i="42"/>
  <c r="L205" i="42"/>
  <c r="L373" i="42"/>
  <c r="L68" i="42"/>
  <c r="L127" i="42"/>
  <c r="L128" i="42"/>
  <c r="L129" i="42"/>
  <c r="L199" i="42"/>
  <c r="L200" i="42"/>
  <c r="L317" i="42"/>
  <c r="L51" i="42"/>
  <c r="L105" i="42"/>
  <c r="L106" i="42"/>
  <c r="L116" i="42"/>
  <c r="L138" i="42"/>
  <c r="L202" i="42"/>
  <c r="L92" i="42"/>
  <c r="L94" i="42"/>
  <c r="L135" i="42"/>
  <c r="L136" i="42"/>
  <c r="L137" i="42"/>
  <c r="L171" i="42"/>
  <c r="L206" i="42"/>
  <c r="L400" i="42"/>
  <c r="L327" i="42"/>
  <c r="L58" i="42"/>
  <c r="L59" i="42"/>
  <c r="L60" i="42"/>
  <c r="L61" i="42"/>
  <c r="L95" i="42"/>
  <c r="L96" i="42"/>
  <c r="L112" i="42"/>
  <c r="L120" i="42"/>
  <c r="L123" i="42"/>
  <c r="L133" i="42"/>
  <c r="L145" i="42"/>
  <c r="L146" i="42"/>
  <c r="L147" i="42"/>
  <c r="L148" i="42"/>
  <c r="L156" i="42"/>
  <c r="L181" i="42"/>
  <c r="L196" i="42"/>
  <c r="L197" i="42"/>
  <c r="L198" i="42"/>
  <c r="L227" i="42"/>
  <c r="L228" i="42"/>
  <c r="L229" i="42"/>
  <c r="L233" i="42"/>
  <c r="L247" i="42"/>
  <c r="L248" i="42"/>
  <c r="L249" i="42"/>
  <c r="L250" i="42"/>
  <c r="L288" i="42"/>
  <c r="L289" i="42"/>
  <c r="L306" i="42"/>
  <c r="L307" i="42"/>
  <c r="L319" i="42"/>
  <c r="L375" i="42"/>
  <c r="L377" i="42"/>
  <c r="L378" i="42"/>
  <c r="L379" i="42"/>
  <c r="L380" i="42"/>
  <c r="L398" i="42"/>
  <c r="L403" i="42"/>
  <c r="L404" i="42"/>
  <c r="L405" i="42"/>
  <c r="L406" i="42"/>
  <c r="L367" i="42"/>
  <c r="L93" i="42"/>
  <c r="L132" i="42"/>
  <c r="L149" i="42"/>
  <c r="L150" i="42"/>
  <c r="L203" i="42"/>
  <c r="L370" i="42"/>
  <c r="L57" i="42"/>
  <c r="L119" i="42"/>
  <c r="L121" i="42"/>
  <c r="L122" i="42"/>
  <c r="L124" i="42"/>
  <c r="L125" i="42"/>
  <c r="L134" i="42"/>
  <c r="L303" i="42"/>
  <c r="L309" i="42"/>
  <c r="L369" i="42"/>
  <c r="L65" i="42"/>
  <c r="L207" i="42"/>
  <c r="L208" i="42"/>
  <c r="L305" i="42"/>
  <c r="L365" i="42"/>
  <c r="L366" i="42"/>
  <c r="L368" i="42"/>
  <c r="L371" i="42"/>
  <c r="L372" i="42"/>
  <c r="L374" i="42"/>
  <c r="L55" i="42"/>
  <c r="L257" i="42"/>
  <c r="L63" i="42"/>
  <c r="L64" i="42"/>
  <c r="L141" i="42"/>
  <c r="L151" i="42"/>
  <c r="L152" i="42"/>
  <c r="L351" i="42"/>
  <c r="L54" i="42"/>
  <c r="L62" i="42"/>
  <c r="L98" i="42"/>
  <c r="L99" i="42"/>
  <c r="L140" i="42"/>
  <c r="L142" i="42"/>
  <c r="L143" i="42"/>
  <c r="L144" i="42"/>
  <c r="L153" i="42"/>
  <c r="L154" i="42"/>
  <c r="L155" i="42"/>
  <c r="L245" i="42"/>
  <c r="L182" i="42"/>
  <c r="L183" i="42"/>
  <c r="L184" i="42"/>
  <c r="L185" i="42"/>
  <c r="L195" i="42"/>
  <c r="L382" i="42"/>
  <c r="L383" i="42"/>
  <c r="L385" i="42"/>
  <c r="L330" i="42"/>
  <c r="L193" i="42"/>
  <c r="L252" i="42"/>
  <c r="L253" i="42"/>
  <c r="L254" i="42"/>
  <c r="L255" i="42"/>
  <c r="L256" i="42"/>
  <c r="L328" i="42"/>
  <c r="L329" i="42"/>
  <c r="L190" i="42"/>
  <c r="L191" i="42"/>
  <c r="L192" i="42"/>
  <c r="L246" i="42"/>
  <c r="L265" i="42"/>
  <c r="L376" i="42"/>
  <c r="L397" i="42"/>
  <c r="L90" i="42"/>
  <c r="L91" i="42"/>
  <c r="L130" i="42"/>
  <c r="L131" i="42"/>
  <c r="L211" i="42"/>
  <c r="L213" i="42"/>
  <c r="L354" i="42"/>
  <c r="L299" i="42"/>
  <c r="L355" i="42"/>
  <c r="L209" i="42"/>
  <c r="L210" i="42"/>
  <c r="L212" i="42"/>
  <c r="L214" i="42"/>
  <c r="L215" i="42"/>
  <c r="L216" i="42"/>
  <c r="L217" i="42"/>
  <c r="L218" i="42"/>
  <c r="L219" i="42"/>
  <c r="L220" i="42"/>
  <c r="L221" i="42"/>
  <c r="L222" i="42"/>
  <c r="L223" i="42"/>
  <c r="L224" i="42"/>
  <c r="L225" i="42"/>
  <c r="L234" i="42"/>
  <c r="L320" i="42"/>
  <c r="L352" i="42"/>
  <c r="L353" i="42"/>
  <c r="L356" i="42"/>
  <c r="L357" i="42"/>
  <c r="L358" i="42"/>
  <c r="L359" i="42"/>
  <c r="L300" i="42"/>
  <c r="L301" i="42"/>
  <c r="L302" i="42"/>
  <c r="L308" i="42"/>
  <c r="L394" i="42"/>
  <c r="L395" i="42"/>
  <c r="L396" i="42"/>
  <c r="L314" i="42"/>
  <c r="L326" i="42"/>
  <c r="L281" i="42"/>
  <c r="L282" i="42"/>
  <c r="L283" i="42"/>
  <c r="L292" i="42"/>
  <c r="L293" i="42"/>
  <c r="L295" i="42"/>
  <c r="L296" i="42"/>
  <c r="L32" i="42"/>
  <c r="L34" i="42"/>
  <c r="L39" i="42"/>
  <c r="L41" i="42"/>
  <c r="L70" i="42"/>
  <c r="L73" i="42"/>
  <c r="L78" i="42"/>
  <c r="L79" i="42"/>
  <c r="L80" i="42"/>
  <c r="L87" i="42"/>
  <c r="L262" i="42"/>
  <c r="L343" i="42"/>
  <c r="L89" i="42"/>
  <c r="L258" i="42"/>
  <c r="L260" i="42"/>
  <c r="L237" i="42"/>
  <c r="L261" i="42"/>
  <c r="L72" i="42"/>
  <c r="L285" i="42"/>
  <c r="L294" i="42"/>
  <c r="L31" i="42"/>
  <c r="L37" i="42"/>
  <c r="L74" i="42"/>
  <c r="L279" i="42"/>
  <c r="L331" i="42"/>
  <c r="L339" i="42"/>
  <c r="L341" i="42"/>
  <c r="L71" i="42"/>
  <c r="L75" i="42"/>
  <c r="L76" i="42"/>
  <c r="L186" i="42"/>
  <c r="L187" i="42"/>
  <c r="L188" i="42"/>
  <c r="L189" i="42"/>
  <c r="L194" i="42"/>
  <c r="L269" i="42"/>
  <c r="L270" i="42"/>
  <c r="L271" i="42"/>
  <c r="L272" i="42"/>
  <c r="L284" i="42"/>
  <c r="L345" i="42"/>
  <c r="L346" i="42"/>
  <c r="L347" i="42"/>
  <c r="L263" i="42"/>
  <c r="L42" i="42"/>
  <c r="L43" i="42"/>
  <c r="L69" i="42"/>
  <c r="L82" i="42"/>
  <c r="L83" i="42"/>
  <c r="L157" i="42"/>
  <c r="L158" i="42"/>
  <c r="L159" i="42"/>
  <c r="L160" i="42"/>
  <c r="L161" i="42"/>
  <c r="L162" i="42"/>
  <c r="L169" i="42"/>
  <c r="L170" i="42"/>
  <c r="L177" i="42"/>
  <c r="L180" i="42"/>
  <c r="L236" i="42"/>
  <c r="L243" i="42"/>
  <c r="L244" i="42"/>
  <c r="L264" i="42"/>
  <c r="L287" i="42"/>
  <c r="L297" i="42"/>
  <c r="L298" i="42"/>
  <c r="L310" i="42"/>
  <c r="L311" i="42"/>
  <c r="L312" i="42"/>
  <c r="L313" i="42"/>
  <c r="L318" i="42"/>
  <c r="L384" i="42"/>
  <c r="L386" i="42"/>
  <c r="L387" i="42"/>
  <c r="L325" i="42"/>
  <c r="L344" i="42"/>
  <c r="L44" i="42"/>
  <c r="L286" i="42"/>
  <c r="L315" i="42"/>
  <c r="L316" i="42"/>
  <c r="L336" i="42"/>
  <c r="L349" i="42"/>
  <c r="L390" i="42"/>
  <c r="L7" i="42"/>
  <c r="L12" i="42"/>
  <c r="L81" i="42"/>
  <c r="L163" i="42"/>
  <c r="L164" i="42"/>
  <c r="L165" i="42"/>
  <c r="L166" i="42"/>
  <c r="L167" i="42"/>
  <c r="L168" i="42"/>
  <c r="L235" i="42"/>
  <c r="L242" i="42"/>
  <c r="L267" i="42"/>
  <c r="L268" i="42"/>
  <c r="L388" i="42"/>
  <c r="L3" i="42"/>
  <c r="L4" i="42"/>
  <c r="L5" i="42"/>
  <c r="L6" i="42"/>
  <c r="L8" i="42"/>
  <c r="L9" i="42"/>
  <c r="L10" i="42"/>
  <c r="L11" i="42"/>
  <c r="L13" i="42"/>
  <c r="L14" i="42"/>
  <c r="L15" i="42"/>
  <c r="L16" i="42"/>
  <c r="L17" i="42"/>
  <c r="L18" i="42"/>
  <c r="L20" i="42"/>
  <c r="L21" i="42"/>
  <c r="L22" i="42"/>
  <c r="L23" i="42"/>
  <c r="L24" i="42"/>
  <c r="L25" i="42"/>
  <c r="L26" i="42"/>
  <c r="L27" i="42"/>
  <c r="L28" i="42"/>
  <c r="L29" i="42"/>
  <c r="L33" i="42"/>
  <c r="L47" i="42"/>
  <c r="L48" i="42"/>
  <c r="L49" i="42"/>
  <c r="L77" i="42"/>
  <c r="L139" i="42"/>
  <c r="L172" i="42"/>
  <c r="L173" i="42"/>
  <c r="L174" i="42"/>
  <c r="L175" i="42"/>
  <c r="L266" i="42"/>
  <c r="L324" i="42"/>
  <c r="L332" i="42"/>
  <c r="L335" i="42"/>
  <c r="L348" i="42"/>
  <c r="L350" i="42"/>
  <c r="L360" i="42"/>
  <c r="L361" i="42"/>
  <c r="L362" i="42"/>
  <c r="L381" i="42"/>
  <c r="L389" i="42"/>
  <c r="L19" i="42"/>
  <c r="L30" i="42"/>
  <c r="L35" i="42"/>
  <c r="L36" i="42"/>
  <c r="L38" i="42"/>
  <c r="L40" i="42"/>
  <c r="L45" i="42"/>
  <c r="L46" i="42"/>
  <c r="L333" i="42"/>
  <c r="L176" i="42"/>
  <c r="L178" i="42"/>
  <c r="L179" i="42"/>
  <c r="L259" i="42"/>
  <c r="L334" i="42"/>
  <c r="L88" i="42"/>
  <c r="L240" i="42"/>
  <c r="L251" i="42"/>
  <c r="L321" i="42"/>
  <c r="L322" i="42"/>
  <c r="L323" i="42"/>
  <c r="L340" i="42"/>
  <c r="L342" i="42"/>
  <c r="L391" i="42"/>
  <c r="L86" i="42"/>
  <c r="L238" i="42"/>
  <c r="L239" i="42"/>
  <c r="L241" i="42"/>
  <c r="L290" i="42"/>
  <c r="L337" i="42"/>
  <c r="L338" i="42"/>
  <c r="L363" i="42"/>
  <c r="L364" i="42"/>
  <c r="L50" i="42"/>
  <c r="T600" i="43" l="1"/>
  <c r="T652" i="43"/>
  <c r="T1118" i="43"/>
  <c r="T893" i="43"/>
  <c r="T498" i="43"/>
  <c r="T985" i="43"/>
  <c r="T432" i="43"/>
  <c r="T480" i="43"/>
  <c r="T767" i="43"/>
  <c r="T803" i="43"/>
  <c r="T401" i="43"/>
  <c r="T131" i="43"/>
  <c r="T298" i="43"/>
  <c r="T200" i="43"/>
  <c r="T733" i="43"/>
  <c r="T643" i="43"/>
  <c r="T549" i="43"/>
  <c r="T83" i="43"/>
  <c r="T895" i="43"/>
  <c r="T342" i="43"/>
  <c r="T1131" i="43"/>
  <c r="T398" i="43"/>
  <c r="T695" i="43"/>
  <c r="T35" i="43"/>
  <c r="T119" i="43"/>
  <c r="T531" i="43"/>
  <c r="T825" i="43"/>
  <c r="T771" i="43"/>
  <c r="T703" i="43"/>
  <c r="T591" i="43"/>
  <c r="T718" i="43"/>
  <c r="T170" i="43"/>
  <c r="T821" i="43"/>
  <c r="T987" i="43"/>
  <c r="T571" i="43"/>
  <c r="T392" i="43"/>
  <c r="T1125" i="43"/>
  <c r="T441" i="43"/>
  <c r="T836" i="43"/>
  <c r="T1122" i="43"/>
  <c r="T389" i="43"/>
  <c r="T877" i="43"/>
  <c r="T573" i="43"/>
  <c r="T671" i="43"/>
  <c r="T636" i="43"/>
  <c r="T403" i="43"/>
  <c r="T527" i="43"/>
  <c r="T495" i="43"/>
  <c r="T520" i="43"/>
  <c r="T1114" i="43"/>
  <c r="T415" i="43"/>
  <c r="T789" i="43"/>
  <c r="T511" i="43"/>
  <c r="T150" i="43"/>
  <c r="T512" i="43"/>
  <c r="T1113" i="43"/>
  <c r="T797" i="43"/>
  <c r="T383" i="43"/>
  <c r="T971" i="43"/>
  <c r="T849" i="43"/>
  <c r="T955" i="43"/>
  <c r="T470" i="43"/>
  <c r="T501" i="43"/>
  <c r="T236" i="43"/>
  <c r="T302" i="43"/>
  <c r="T951" i="43"/>
  <c r="T1111" i="43"/>
  <c r="T911" i="43"/>
  <c r="T1109" i="43"/>
  <c r="T237" i="43"/>
  <c r="T563" i="43"/>
  <c r="T562" i="43"/>
  <c r="T69" i="43"/>
  <c r="T37" i="43"/>
  <c r="T1106" i="43"/>
  <c r="T1105" i="43"/>
  <c r="T965" i="43"/>
  <c r="T775" i="43"/>
  <c r="T633" i="43"/>
  <c r="T887" i="43"/>
  <c r="T762" i="43"/>
  <c r="T1099" i="43"/>
  <c r="T580" i="43"/>
  <c r="T1096" i="43"/>
  <c r="T785" i="43"/>
  <c r="T743" i="43"/>
  <c r="T711" i="43"/>
  <c r="T996" i="43"/>
  <c r="T417" i="43"/>
  <c r="T696" i="43"/>
  <c r="T741" i="43"/>
  <c r="T1093" i="43"/>
  <c r="T740" i="43"/>
  <c r="T1092" i="43"/>
  <c r="T13" i="43"/>
  <c r="T756" i="43"/>
  <c r="T791" i="43"/>
  <c r="T685" i="43"/>
  <c r="T569" i="43"/>
  <c r="T873" i="43"/>
  <c r="T496" i="43"/>
  <c r="T597" i="43"/>
  <c r="T430" i="43"/>
  <c r="T411" i="43"/>
  <c r="T443" i="43"/>
  <c r="T521" i="43"/>
  <c r="T1090" i="43"/>
  <c r="T416" i="43"/>
  <c r="T517" i="43"/>
  <c r="T141" i="43"/>
  <c r="T973" i="43"/>
  <c r="T238" i="43"/>
  <c r="T559" i="43"/>
  <c r="T677" i="43"/>
  <c r="T761" i="43"/>
  <c r="T547" i="43"/>
  <c r="T747" i="43"/>
  <c r="T460" i="43"/>
  <c r="T174" i="43"/>
  <c r="T101" i="43"/>
  <c r="T55" i="43"/>
  <c r="T656" i="43"/>
  <c r="T271" i="43"/>
  <c r="T583" i="43"/>
  <c r="T260" i="43"/>
  <c r="T1088" i="43"/>
  <c r="T429" i="43"/>
  <c r="T1087" i="43"/>
  <c r="T979" i="43"/>
  <c r="T1086" i="43"/>
  <c r="T1085" i="43"/>
  <c r="T329" i="43"/>
  <c r="T396" i="43"/>
  <c r="T421" i="43"/>
  <c r="T447" i="43"/>
  <c r="T379" i="43"/>
  <c r="T526" i="43"/>
  <c r="T225" i="43"/>
  <c r="T1053" i="43"/>
  <c r="T995" i="43"/>
  <c r="T353" i="43"/>
  <c r="T818" i="43"/>
  <c r="T795" i="43"/>
  <c r="T882" i="43"/>
  <c r="T640" i="43"/>
  <c r="T1130" i="43"/>
  <c r="T885" i="43"/>
  <c r="T469" i="43"/>
  <c r="T606" i="43"/>
  <c r="T939" i="43"/>
  <c r="T506" i="43"/>
  <c r="T967" i="43"/>
  <c r="T395" i="43"/>
  <c r="T557" i="43"/>
  <c r="T862" i="43"/>
  <c r="T588" i="43"/>
  <c r="T99" i="43"/>
  <c r="T757" i="43"/>
  <c r="T394" i="43"/>
  <c r="T1127" i="43"/>
  <c r="T391" i="43"/>
  <c r="T404" i="43"/>
  <c r="T523" i="43"/>
  <c r="T589" i="43"/>
  <c r="T1121" i="43"/>
  <c r="T1120" i="43"/>
  <c r="T592" i="43"/>
  <c r="T1116" i="43"/>
  <c r="T957" i="43"/>
  <c r="T664" i="43"/>
  <c r="T422" i="43"/>
  <c r="T420" i="43"/>
  <c r="T715" i="43"/>
  <c r="T892" i="43"/>
  <c r="T449" i="43"/>
  <c r="T831" i="43"/>
  <c r="T732" i="43"/>
  <c r="T568" i="43"/>
  <c r="T491" i="43"/>
  <c r="T912" i="43"/>
  <c r="T385" i="43"/>
  <c r="T738" i="43"/>
  <c r="T726" i="43"/>
  <c r="T155" i="43"/>
  <c r="T324" i="43"/>
  <c r="T828" i="43"/>
  <c r="T250" i="43"/>
  <c r="T448" i="43"/>
  <c r="T79" i="43"/>
  <c r="T338" i="43"/>
  <c r="T690" i="43"/>
  <c r="T382" i="43"/>
  <c r="T233" i="43"/>
  <c r="T670" i="43"/>
  <c r="T267" i="43"/>
  <c r="T482" i="43"/>
  <c r="T256" i="43"/>
  <c r="T1107" i="43"/>
  <c r="T275" i="43"/>
  <c r="T137" i="43"/>
  <c r="T1104" i="43"/>
  <c r="T993" i="43"/>
  <c r="T1102" i="43"/>
  <c r="T858" i="43"/>
  <c r="T561" i="43"/>
  <c r="T464" i="43"/>
  <c r="T952" i="43"/>
  <c r="T754" i="43"/>
  <c r="T269" i="43"/>
  <c r="T660" i="43"/>
  <c r="T595" i="43"/>
  <c r="T945" i="43"/>
  <c r="T86" i="43"/>
  <c r="T435" i="43"/>
  <c r="T631" i="43"/>
  <c r="T293" i="43"/>
  <c r="T961" i="43"/>
  <c r="T308" i="43"/>
  <c r="T8" i="43"/>
  <c r="T655" i="43"/>
  <c r="T424" i="43"/>
  <c r="T544" i="43"/>
  <c r="T505" i="43"/>
  <c r="T608" i="43"/>
  <c r="T113" i="43"/>
  <c r="T682" i="43"/>
  <c r="T535" i="43"/>
  <c r="T397" i="43"/>
  <c r="T941" i="43"/>
  <c r="T514" i="43"/>
  <c r="T587" i="43"/>
  <c r="T386" i="43"/>
  <c r="T96" i="43"/>
  <c r="T508" i="43"/>
  <c r="T781" i="43"/>
  <c r="T776" i="43"/>
  <c r="T462" i="43"/>
  <c r="T875" i="43"/>
  <c r="T724" i="43"/>
  <c r="T935" i="43"/>
  <c r="T524" i="43"/>
  <c r="T871" i="43"/>
  <c r="T546" i="43"/>
  <c r="T456" i="43"/>
  <c r="T751" i="43"/>
  <c r="T358" i="43"/>
  <c r="T129" i="43"/>
  <c r="T21" i="43"/>
  <c r="T842" i="43"/>
  <c r="T95" i="43"/>
  <c r="T465" i="43"/>
  <c r="T335" i="43"/>
  <c r="T205" i="43"/>
  <c r="T616" i="43"/>
  <c r="T74" i="43"/>
  <c r="T930" i="43"/>
  <c r="T20" i="43"/>
  <c r="T796" i="43"/>
  <c r="T1091" i="43"/>
  <c r="T889" i="43"/>
  <c r="T649" i="43"/>
  <c r="T786" i="43"/>
  <c r="T468" i="43"/>
  <c r="T674" i="43"/>
  <c r="T196" i="43"/>
  <c r="T106" i="43"/>
  <c r="T186" i="43"/>
  <c r="T485" i="43"/>
  <c r="T272" i="43"/>
  <c r="T731" i="43"/>
  <c r="T147" i="43"/>
  <c r="T739" i="43"/>
  <c r="T602" i="43"/>
  <c r="T81" i="43"/>
  <c r="T114" i="43"/>
  <c r="T162" i="43"/>
  <c r="T484" i="43"/>
  <c r="T152" i="43"/>
  <c r="T97" i="43"/>
  <c r="T686" i="43"/>
  <c r="T1089" i="43"/>
  <c r="T551" i="43"/>
  <c r="T683" i="43"/>
  <c r="T905" i="43"/>
  <c r="T331" i="43"/>
  <c r="T372" i="43"/>
  <c r="T369" i="43"/>
  <c r="T949" i="43"/>
  <c r="T920" i="43"/>
  <c r="T855" i="43"/>
  <c r="T227" i="43"/>
  <c r="T914" i="43"/>
  <c r="T1083" i="43"/>
  <c r="T908" i="43"/>
  <c r="T412" i="43"/>
  <c r="T82" i="43"/>
  <c r="T768" i="43"/>
  <c r="T409" i="43"/>
  <c r="T493" i="43"/>
  <c r="T541" i="43"/>
  <c r="T1082" i="43"/>
  <c r="T471" i="43"/>
  <c r="T673" i="43"/>
  <c r="T844" i="43"/>
  <c r="T367" i="43"/>
  <c r="T954" i="43"/>
  <c r="T705" i="43"/>
  <c r="T894" i="43"/>
  <c r="T365" i="43"/>
  <c r="T301" i="43"/>
  <c r="T44" i="43"/>
  <c r="T876" i="43"/>
  <c r="T165" i="43"/>
  <c r="T730" i="43"/>
  <c r="T12" i="43"/>
  <c r="T299" i="43"/>
  <c r="T1074" i="43"/>
  <c r="T782" i="43"/>
  <c r="T130" i="43"/>
  <c r="T467" i="43"/>
  <c r="T194" i="43"/>
  <c r="T644" i="43"/>
  <c r="T360" i="43"/>
  <c r="T201" i="43"/>
  <c r="T864" i="43"/>
  <c r="T662" i="43"/>
  <c r="T274" i="43"/>
  <c r="T54" i="43"/>
  <c r="T46" i="43"/>
  <c r="T881" i="43"/>
  <c r="T1066" i="43"/>
  <c r="T87" i="43"/>
  <c r="T1065" i="43"/>
  <c r="T288" i="43"/>
  <c r="T1063" i="43"/>
  <c r="T903" i="43"/>
  <c r="T773" i="43"/>
  <c r="T176" i="43"/>
  <c r="T1061" i="43"/>
  <c r="T116" i="43"/>
  <c r="T483" i="43"/>
  <c r="T1060" i="43"/>
  <c r="T596" i="43"/>
  <c r="T193" i="43"/>
  <c r="T921" i="43"/>
  <c r="T625" i="43"/>
  <c r="T902" i="43"/>
  <c r="T901" i="43"/>
  <c r="T839" i="43"/>
  <c r="T666" i="43"/>
  <c r="T621" i="43"/>
  <c r="T144" i="43"/>
  <c r="T239" i="43"/>
  <c r="T413" i="43"/>
  <c r="T242" i="43"/>
  <c r="T117" i="43"/>
  <c r="T1056" i="43"/>
  <c r="T333" i="43"/>
  <c r="T1055" i="43"/>
  <c r="T769" i="43"/>
  <c r="T4" i="43"/>
  <c r="T868" i="43"/>
  <c r="T1051" i="43"/>
  <c r="T1048" i="43"/>
  <c r="T159" i="43"/>
  <c r="T285" i="43"/>
  <c r="T202" i="43"/>
  <c r="T84" i="43"/>
  <c r="T550" i="43"/>
  <c r="T282" i="43"/>
  <c r="T1045" i="43"/>
  <c r="T192" i="43"/>
  <c r="T85" i="43"/>
  <c r="T977" i="43"/>
  <c r="T80" i="43"/>
  <c r="T1040" i="43"/>
  <c r="T214" i="43"/>
  <c r="T261" i="43"/>
  <c r="T1038" i="43"/>
  <c r="T1036" i="43"/>
  <c r="T899" i="43"/>
  <c r="T582" i="43"/>
  <c r="T15" i="43"/>
  <c r="T513" i="43"/>
  <c r="T472" i="43"/>
  <c r="T355" i="43"/>
  <c r="T909" i="43"/>
  <c r="T463" i="43"/>
  <c r="T1033" i="43"/>
  <c r="T890" i="43"/>
  <c r="T1030" i="43"/>
  <c r="T158" i="43"/>
  <c r="T127" i="43"/>
  <c r="T672" i="43"/>
  <c r="T279" i="43"/>
  <c r="T534" i="43"/>
  <c r="T801" i="43"/>
  <c r="T350" i="43"/>
  <c r="T246" i="43"/>
  <c r="T183" i="43"/>
  <c r="T209" i="43"/>
  <c r="T228" i="43"/>
  <c r="T822" i="43"/>
  <c r="T156" i="43"/>
  <c r="T530" i="43"/>
  <c r="T663" i="43"/>
  <c r="T245" i="43"/>
  <c r="T207" i="43"/>
  <c r="T67" i="43"/>
  <c r="T180" i="43"/>
  <c r="T826" i="43"/>
  <c r="T834" i="43"/>
  <c r="T318" i="43"/>
  <c r="T199" i="43"/>
  <c r="T1018" i="43"/>
  <c r="T1016" i="43"/>
  <c r="T578" i="43"/>
  <c r="T446" i="43"/>
  <c r="T528" i="43"/>
  <c r="T452" i="43"/>
  <c r="T1013" i="43"/>
  <c r="T1011" i="43"/>
  <c r="T1009" i="43"/>
  <c r="T1007" i="43"/>
  <c r="T937" i="43"/>
  <c r="T810" i="43"/>
  <c r="T974" i="43"/>
  <c r="T243" i="43"/>
  <c r="T1129" i="43"/>
  <c r="T542" i="43"/>
  <c r="T132" i="43"/>
  <c r="T867" i="43"/>
  <c r="T489" i="43"/>
  <c r="T772" i="43"/>
  <c r="T966" i="43"/>
  <c r="T817" i="43"/>
  <c r="T900" i="43"/>
  <c r="T698" i="43"/>
  <c r="T938" i="43"/>
  <c r="T933" i="43"/>
  <c r="T749" i="43"/>
  <c r="T393" i="43"/>
  <c r="T11" i="43"/>
  <c r="T1126" i="43"/>
  <c r="T1124" i="43"/>
  <c r="T750" i="43"/>
  <c r="T808" i="43"/>
  <c r="T963" i="43"/>
  <c r="T1119" i="43"/>
  <c r="T3" i="43"/>
  <c r="T388" i="43"/>
  <c r="T924" i="43"/>
  <c r="T418" i="43"/>
  <c r="T646" i="43"/>
  <c r="T454" i="43"/>
  <c r="T618" i="43"/>
  <c r="T410" i="43"/>
  <c r="T444" i="43"/>
  <c r="T408" i="43"/>
  <c r="T745" i="43"/>
  <c r="T913" i="43"/>
  <c r="T865" i="43"/>
  <c r="T387" i="43"/>
  <c r="T384" i="43"/>
  <c r="T809" i="43"/>
  <c r="T983" i="43"/>
  <c r="T240" i="43"/>
  <c r="T840" i="43"/>
  <c r="T927" i="43"/>
  <c r="T191" i="43"/>
  <c r="T793" i="43"/>
  <c r="T624" i="43"/>
  <c r="T853" i="43"/>
  <c r="T950" i="43"/>
  <c r="T942" i="43"/>
  <c r="T693" i="43"/>
  <c r="T277" i="43"/>
  <c r="T229" i="43"/>
  <c r="T532" i="43"/>
  <c r="T5" i="43"/>
  <c r="T10" i="43"/>
  <c r="T94" i="43"/>
  <c r="T381" i="43"/>
  <c r="T380" i="43"/>
  <c r="T135" i="43"/>
  <c r="T787" i="43"/>
  <c r="T723" i="43"/>
  <c r="T538" i="43"/>
  <c r="T1100" i="43"/>
  <c r="T487" i="43"/>
  <c r="T1098" i="43"/>
  <c r="T857" i="43"/>
  <c r="T71" i="43"/>
  <c r="T700" i="43"/>
  <c r="T1094" i="43"/>
  <c r="T584" i="43"/>
  <c r="T765" i="43"/>
  <c r="T266" i="43"/>
  <c r="T823" i="43"/>
  <c r="T378" i="43"/>
  <c r="T280" i="43"/>
  <c r="T442" i="43"/>
  <c r="T609" i="43"/>
  <c r="T433" i="43"/>
  <c r="T554" i="43"/>
  <c r="T850" i="43"/>
  <c r="T439" i="43"/>
  <c r="T748" i="43"/>
  <c r="T948" i="43"/>
  <c r="T737" i="43"/>
  <c r="T648" i="43"/>
  <c r="T615" i="43"/>
  <c r="T886" i="43"/>
  <c r="T697" i="43"/>
  <c r="T699" i="43"/>
  <c r="T774" i="43"/>
  <c r="T157" i="43"/>
  <c r="T428" i="43"/>
  <c r="T859" i="43"/>
  <c r="T27" i="43"/>
  <c r="T377" i="43"/>
  <c r="T642" i="43"/>
  <c r="T47" i="43"/>
  <c r="T400" i="43"/>
  <c r="T16" i="43"/>
  <c r="T19" i="43"/>
  <c r="T75" i="43"/>
  <c r="T639" i="43"/>
  <c r="T800" i="43"/>
  <c r="T185" i="43"/>
  <c r="T168" i="43"/>
  <c r="T926" i="43"/>
  <c r="T374" i="43"/>
  <c r="T519" i="43"/>
  <c r="T668" i="43"/>
  <c r="T972" i="43"/>
  <c r="T907" i="43"/>
  <c r="T371" i="43"/>
  <c r="T1084" i="43"/>
  <c r="T320" i="43"/>
  <c r="T799" i="43"/>
  <c r="T923" i="43"/>
  <c r="T922" i="43"/>
  <c r="T305" i="43"/>
  <c r="T184" i="43"/>
  <c r="T169" i="43"/>
  <c r="T134" i="43"/>
  <c r="T759" i="43"/>
  <c r="T60" i="43"/>
  <c r="T722" i="43"/>
  <c r="T32" i="43"/>
  <c r="T533" i="43"/>
  <c r="T675" i="43"/>
  <c r="T334" i="43"/>
  <c r="T661" i="43"/>
  <c r="T701" i="43"/>
  <c r="T934" i="43"/>
  <c r="T960" i="43"/>
  <c r="T888" i="43"/>
  <c r="T599" i="43"/>
  <c r="T925" i="43"/>
  <c r="T1080" i="43"/>
  <c r="T451" i="43"/>
  <c r="T406" i="43"/>
  <c r="T1078" i="43"/>
  <c r="T932" i="43"/>
  <c r="T716" i="43"/>
  <c r="T499" i="43"/>
  <c r="T262" i="43"/>
  <c r="T1075" i="43"/>
  <c r="T742" i="43"/>
  <c r="T172" i="43"/>
  <c r="T362" i="43"/>
  <c r="T107" i="43"/>
  <c r="T361" i="43"/>
  <c r="T1071" i="43"/>
  <c r="T128" i="43"/>
  <c r="T140" i="43"/>
  <c r="T721" i="43"/>
  <c r="T232" i="43"/>
  <c r="T253" i="43"/>
  <c r="T215" i="43"/>
  <c r="T34" i="43"/>
  <c r="T1067" i="43"/>
  <c r="T744" i="43"/>
  <c r="T659" i="43"/>
  <c r="T104" i="43"/>
  <c r="T28" i="43"/>
  <c r="T235" i="43"/>
  <c r="T884" i="43"/>
  <c r="T125" i="43"/>
  <c r="T211" i="43"/>
  <c r="T65" i="43"/>
  <c r="T572" i="43"/>
  <c r="T58" i="43"/>
  <c r="T805" i="43"/>
  <c r="T1059" i="43"/>
  <c r="T278" i="43"/>
  <c r="T307" i="43"/>
  <c r="T328" i="43"/>
  <c r="T265" i="43"/>
  <c r="T98" i="43"/>
  <c r="T770" i="43"/>
  <c r="T824" i="43"/>
  <c r="T124" i="43"/>
  <c r="T304" i="43"/>
  <c r="T779" i="43"/>
  <c r="T118" i="43"/>
  <c r="T63" i="43"/>
  <c r="T755" i="43"/>
  <c r="T249" i="43"/>
  <c r="T869" i="43"/>
  <c r="T203" i="43"/>
  <c r="T289" i="43"/>
  <c r="T841" i="43"/>
  <c r="T1052" i="43"/>
  <c r="T1049" i="43"/>
  <c r="T218" i="43"/>
  <c r="T103" i="43"/>
  <c r="T258" i="43"/>
  <c r="T197" i="43"/>
  <c r="T77" i="43"/>
  <c r="T1046" i="43"/>
  <c r="T122" i="43"/>
  <c r="T173" i="43"/>
  <c r="T224" i="43"/>
  <c r="T1044" i="43"/>
  <c r="T969" i="43"/>
  <c r="T1041" i="43"/>
  <c r="T167" i="43"/>
  <c r="T222" i="43"/>
  <c r="T990" i="43"/>
  <c r="T1037" i="43"/>
  <c r="T558" i="43"/>
  <c r="T92" i="43"/>
  <c r="T49" i="43"/>
  <c r="T555" i="43"/>
  <c r="T766" i="43"/>
  <c r="T679" i="43"/>
  <c r="T959" i="43"/>
  <c r="T504" i="43"/>
  <c r="T1034" i="43"/>
  <c r="T784" i="43"/>
  <c r="T1031" i="43"/>
  <c r="T537" i="43"/>
  <c r="T466" i="43"/>
  <c r="T247" i="43"/>
  <c r="T778" i="43"/>
  <c r="T1026" i="43"/>
  <c r="T70" i="43"/>
  <c r="T1025" i="43"/>
  <c r="T891" i="43"/>
  <c r="T221" i="43"/>
  <c r="T146" i="43"/>
  <c r="T268" i="43"/>
  <c r="T863" i="43"/>
  <c r="T1023" i="43"/>
  <c r="T14" i="43"/>
  <c r="T852" i="43"/>
  <c r="T126" i="43"/>
  <c r="T292" i="43"/>
  <c r="T182" i="43"/>
  <c r="T181" i="43"/>
  <c r="T918" i="43"/>
  <c r="T712" i="43"/>
  <c r="T154" i="43"/>
  <c r="T854" i="43"/>
  <c r="T1019" i="43"/>
  <c r="T1017" i="43"/>
  <c r="T627" i="43"/>
  <c r="T509" i="43"/>
  <c r="T704" i="43"/>
  <c r="T687" i="43"/>
  <c r="T1014" i="43"/>
  <c r="T419" i="43"/>
  <c r="T1010" i="43"/>
  <c r="T1008" i="43"/>
  <c r="T590" i="43"/>
  <c r="T806" i="43"/>
  <c r="T564" i="43"/>
  <c r="T552" i="43"/>
  <c r="T525" i="43"/>
  <c r="T1005" i="43"/>
  <c r="T1002" i="43"/>
  <c r="T906" i="43"/>
  <c r="T321" i="43"/>
  <c r="T943" i="43"/>
  <c r="T473" i="43"/>
  <c r="T43" i="43"/>
  <c r="T999" i="43"/>
  <c r="T290" i="43"/>
  <c r="T187" i="43"/>
  <c r="T234" i="43"/>
  <c r="T31" i="43"/>
  <c r="T257" i="43"/>
  <c r="T953" i="43"/>
  <c r="T607" i="43"/>
  <c r="T968" i="43"/>
  <c r="T455" i="43"/>
  <c r="T707" i="43"/>
  <c r="T598" i="43"/>
  <c r="T543" i="43"/>
  <c r="T735" i="43"/>
  <c r="T638" i="43"/>
  <c r="T611" i="43"/>
  <c r="T322" i="43"/>
  <c r="T851" i="43"/>
  <c r="T164" i="43"/>
  <c r="T39" i="43"/>
  <c r="T915" i="43"/>
  <c r="T728" i="43"/>
  <c r="T992" i="43"/>
  <c r="T758" i="43"/>
  <c r="T634" i="43"/>
  <c r="T475" i="43"/>
  <c r="T981" i="43"/>
  <c r="T344" i="43"/>
  <c r="T816" i="43"/>
  <c r="T343" i="43"/>
  <c r="T880" i="43"/>
  <c r="T988" i="43"/>
  <c r="T829" i="43"/>
  <c r="T998" i="43"/>
  <c r="T251" i="43"/>
  <c r="T190" i="43"/>
  <c r="T997" i="43"/>
  <c r="T610" i="43"/>
  <c r="T423" i="43"/>
  <c r="T478" i="43"/>
  <c r="T427" i="43"/>
  <c r="T553" i="43"/>
  <c r="T494" i="43"/>
  <c r="T694" i="43"/>
  <c r="T340" i="43"/>
  <c r="T457" i="43"/>
  <c r="T153" i="43"/>
  <c r="T327" i="43"/>
  <c r="T929" i="43"/>
  <c r="T727" i="43"/>
  <c r="T51" i="43"/>
  <c r="T630" i="43"/>
  <c r="T230" i="43"/>
  <c r="T813" i="43"/>
  <c r="T459" i="43"/>
  <c r="T91" i="43"/>
  <c r="T26" i="43"/>
  <c r="T667" i="43"/>
  <c r="T90" i="43"/>
  <c r="T802" i="43"/>
  <c r="T100" i="43"/>
  <c r="T503" i="43"/>
  <c r="T594" i="43"/>
  <c r="T717" i="43"/>
  <c r="T574" i="43"/>
  <c r="T856" i="43"/>
  <c r="T136" i="43"/>
  <c r="T870" i="43"/>
  <c r="T507" i="43"/>
  <c r="T760" i="43"/>
  <c r="T502" i="43"/>
  <c r="T1081" i="43"/>
  <c r="T1079" i="43"/>
  <c r="T453" i="43"/>
  <c r="T437" i="43"/>
  <c r="T450" i="43"/>
  <c r="T883" i="43"/>
  <c r="T497" i="43"/>
  <c r="T363" i="43"/>
  <c r="T1077" i="43"/>
  <c r="T617" i="43"/>
  <c r="T861" i="43"/>
  <c r="T645" i="43"/>
  <c r="T669" i="43"/>
  <c r="T1072" i="43"/>
  <c r="T41" i="43"/>
  <c r="T175" i="43"/>
  <c r="T149" i="43"/>
  <c r="T311" i="43"/>
  <c r="T359" i="43"/>
  <c r="T830" i="43"/>
  <c r="T811" i="43"/>
  <c r="T17" i="43"/>
  <c r="T1068" i="43"/>
  <c r="T270" i="43"/>
  <c r="T42" i="43"/>
  <c r="T1064" i="43"/>
  <c r="T706" i="43"/>
  <c r="T1062" i="43"/>
  <c r="T287" i="43"/>
  <c r="T605" i="43"/>
  <c r="T212" i="43"/>
  <c r="T259" i="43"/>
  <c r="T529" i="43"/>
  <c r="T614" i="43"/>
  <c r="T241" i="43"/>
  <c r="T76" i="43"/>
  <c r="T139" i="43"/>
  <c r="T975" i="43"/>
  <c r="T601" i="43"/>
  <c r="T142" i="43"/>
  <c r="T736" i="43"/>
  <c r="T684" i="43"/>
  <c r="T603" i="43"/>
  <c r="T837" i="43"/>
  <c r="T518" i="43"/>
  <c r="T323" i="43"/>
  <c r="T680" i="43"/>
  <c r="T1057" i="43"/>
  <c r="T255" i="43"/>
  <c r="T219" i="43"/>
  <c r="T204" i="43"/>
  <c r="T223" i="43"/>
  <c r="T148" i="43"/>
  <c r="T720" i="43"/>
  <c r="T878" i="43"/>
  <c r="T64" i="43"/>
  <c r="T593" i="43"/>
  <c r="T286" i="43"/>
  <c r="T264" i="43"/>
  <c r="T248" i="43"/>
  <c r="T284" i="43"/>
  <c r="T283" i="43"/>
  <c r="T217" i="43"/>
  <c r="T115" i="43"/>
  <c r="T59" i="43"/>
  <c r="T22" i="43"/>
  <c r="T1043" i="43"/>
  <c r="T112" i="43"/>
  <c r="T319" i="43"/>
  <c r="T163" i="43"/>
  <c r="T1039" i="43"/>
  <c r="T356" i="43"/>
  <c r="T310" i="43"/>
  <c r="T316" i="43"/>
  <c r="T1035" i="43"/>
  <c r="T24" i="43"/>
  <c r="T896" i="43"/>
  <c r="T414" i="43"/>
  <c r="T354" i="43"/>
  <c r="T931" i="43"/>
  <c r="T474" i="43"/>
  <c r="T570" i="43"/>
  <c r="T436" i="43"/>
  <c r="T89" i="43"/>
  <c r="T1028" i="43"/>
  <c r="T575" i="43"/>
  <c r="T231" i="43"/>
  <c r="T539" i="43"/>
  <c r="T964" i="43"/>
  <c r="T351" i="43"/>
  <c r="T349" i="43"/>
  <c r="T798" i="43"/>
  <c r="T68" i="43"/>
  <c r="T947" i="43"/>
  <c r="T348" i="43"/>
  <c r="T1024" i="43"/>
  <c r="T804" i="43"/>
  <c r="T847" i="43"/>
  <c r="T1021" i="43"/>
  <c r="T244" i="43"/>
  <c r="T93" i="43"/>
  <c r="T623" i="43"/>
  <c r="T337" i="43"/>
  <c r="T898" i="43"/>
  <c r="T612" i="43"/>
  <c r="T980" i="43"/>
  <c r="T171" i="43"/>
  <c r="T928" i="43"/>
  <c r="T635" i="43"/>
  <c r="T477" i="43"/>
  <c r="T678" i="43"/>
  <c r="T604" i="43"/>
  <c r="T30" i="43"/>
  <c r="T946" i="43"/>
  <c r="T143" i="43"/>
  <c r="T794" i="43"/>
  <c r="T812" i="43"/>
  <c r="T936" i="43"/>
  <c r="T665" i="43"/>
  <c r="T476" i="43"/>
  <c r="T1006" i="43"/>
  <c r="T860" i="43"/>
  <c r="T1004" i="43"/>
  <c r="T566" i="43"/>
  <c r="T1001" i="43"/>
  <c r="T545" i="43"/>
  <c r="T1000" i="43"/>
  <c r="T405" i="43"/>
  <c r="T138" i="43"/>
  <c r="T832" i="43"/>
  <c r="T783" i="43"/>
  <c r="T332" i="43"/>
  <c r="T133" i="43"/>
  <c r="T586" i="43"/>
  <c r="T341" i="43"/>
  <c r="T461" i="43"/>
  <c r="T807" i="43"/>
  <c r="T709" i="43"/>
  <c r="T833" i="43"/>
  <c r="T958" i="43"/>
  <c r="T66" i="43"/>
  <c r="T962" i="43"/>
  <c r="T814" i="43"/>
  <c r="T178" i="43"/>
  <c r="T18" i="43"/>
  <c r="T263" i="43"/>
  <c r="T48" i="43"/>
  <c r="T713" i="43"/>
  <c r="T916" i="43"/>
  <c r="T729" i="43"/>
  <c r="T651" i="43"/>
  <c r="O329" i="13"/>
  <c r="E376" i="13" l="1"/>
  <c r="E545" i="13"/>
  <c r="E378" i="13"/>
  <c r="E133" i="13"/>
  <c r="E546" i="13"/>
  <c r="E740" i="13"/>
  <c r="E440" i="13"/>
  <c r="E325" i="13"/>
  <c r="E257" i="13"/>
  <c r="E548" i="13"/>
  <c r="E444" i="13"/>
  <c r="E295" i="13"/>
  <c r="E593" i="13"/>
  <c r="E1021" i="13"/>
  <c r="E618" i="13"/>
  <c r="E441" i="13"/>
  <c r="E734" i="13"/>
  <c r="E594" i="13"/>
  <c r="E739" i="13"/>
  <c r="E614" i="13"/>
  <c r="E787" i="13"/>
  <c r="E439" i="13"/>
  <c r="E631" i="13"/>
  <c r="E438" i="13"/>
  <c r="E812" i="13"/>
  <c r="E466" i="13"/>
  <c r="E981" i="13"/>
  <c r="E611" i="13"/>
  <c r="E543" i="13"/>
  <c r="E377" i="13"/>
  <c r="E237" i="13"/>
  <c r="E620" i="13"/>
  <c r="E735" i="13"/>
  <c r="E798" i="13"/>
  <c r="E616" i="13"/>
  <c r="E733" i="13"/>
  <c r="E610" i="13"/>
  <c r="E897" i="13"/>
  <c r="E645" i="13"/>
  <c r="E979" i="13"/>
  <c r="E621" i="13"/>
  <c r="E737" i="13"/>
  <c r="E801" i="13"/>
  <c r="E445" i="13"/>
  <c r="E460" i="13"/>
  <c r="E896" i="13"/>
  <c r="E590" i="13"/>
  <c r="E986" i="13"/>
  <c r="E790" i="13"/>
  <c r="E794" i="13"/>
  <c r="E254" i="13"/>
  <c r="E917" i="13"/>
  <c r="E813" i="13"/>
  <c r="E982" i="13"/>
  <c r="E619" i="13"/>
  <c r="E443" i="13"/>
  <c r="E547" i="13"/>
  <c r="E598" i="13"/>
  <c r="E437" i="13"/>
  <c r="E446" i="13"/>
  <c r="E817" i="13"/>
  <c r="E736" i="13"/>
  <c r="E625" i="13"/>
  <c r="E816" i="13"/>
  <c r="E788" i="13"/>
  <c r="E980" i="13"/>
  <c r="E544" i="13"/>
  <c r="E296" i="13"/>
  <c r="E592" i="13"/>
  <c r="E589" i="13"/>
  <c r="E624" i="13"/>
  <c r="E600" i="13"/>
  <c r="E435" i="13"/>
  <c r="E791" i="13"/>
  <c r="E797" i="13"/>
  <c r="E101" i="13"/>
  <c r="E626" i="13"/>
  <c r="E612" i="13"/>
  <c r="E623" i="13"/>
  <c r="E220" i="13"/>
  <c r="E884" i="13"/>
  <c r="E789" i="13"/>
  <c r="E597" i="13"/>
  <c r="E802" i="13"/>
  <c r="E177" i="13"/>
  <c r="E1022" i="13"/>
  <c r="E596" i="13"/>
  <c r="E647" i="13"/>
  <c r="E157" i="13"/>
  <c r="E742" i="13"/>
  <c r="E785" i="13"/>
  <c r="E811" i="13"/>
  <c r="E622" i="13"/>
  <c r="E138" i="13"/>
  <c r="E885" i="13"/>
  <c r="E809" i="13"/>
  <c r="E617" i="13"/>
  <c r="E738" i="13"/>
  <c r="E94" i="13"/>
  <c r="E599" i="13"/>
  <c r="E436" i="13"/>
  <c r="E320" i="13"/>
  <c r="E199" i="13"/>
  <c r="E784" i="13"/>
  <c r="E786" i="13"/>
  <c r="E814" i="13"/>
  <c r="E615" i="13"/>
  <c r="E644" i="13"/>
  <c r="E262" i="13"/>
  <c r="E630" i="13"/>
  <c r="E636" i="13"/>
  <c r="E805" i="13"/>
  <c r="E463" i="13"/>
  <c r="E591" i="13"/>
  <c r="E595" i="13"/>
  <c r="E810" i="13"/>
  <c r="E808" i="13"/>
  <c r="E792" i="13"/>
  <c r="E795" i="13"/>
  <c r="E983" i="13"/>
  <c r="E815" i="13"/>
  <c r="E649" i="13"/>
  <c r="E727" i="13"/>
  <c r="E732" i="13"/>
  <c r="E799" i="13"/>
  <c r="E806" i="13"/>
  <c r="E796" i="13"/>
  <c r="E818" i="13"/>
  <c r="E793" i="13"/>
  <c r="E984" i="13"/>
  <c r="E987" i="13"/>
  <c r="E549" i="13"/>
  <c r="E1040" i="13"/>
  <c r="E613" i="13"/>
  <c r="E442" i="13"/>
  <c r="E807" i="13"/>
  <c r="E204" i="13"/>
  <c r="E92" i="13"/>
  <c r="E305" i="13"/>
  <c r="E173" i="13"/>
  <c r="E163" i="13"/>
  <c r="E800" i="13"/>
  <c r="E878" i="13"/>
  <c r="E879" i="13"/>
  <c r="E880" i="13"/>
  <c r="E352" i="13"/>
  <c r="E284" i="13"/>
  <c r="E153" i="13"/>
  <c r="E666" i="13"/>
  <c r="E707" i="13"/>
  <c r="E556" i="13"/>
  <c r="E206" i="13"/>
  <c r="E557" i="13"/>
  <c r="E216" i="13"/>
  <c r="E256" i="13"/>
  <c r="E171" i="13"/>
  <c r="E113" i="13"/>
  <c r="E574" i="13"/>
  <c r="E117" i="13"/>
  <c r="E104" i="13"/>
  <c r="E569" i="13"/>
  <c r="E577" i="13"/>
  <c r="E845" i="13"/>
  <c r="E87" i="13"/>
  <c r="E79" i="13"/>
  <c r="E215" i="13"/>
  <c r="E127" i="13"/>
  <c r="E846" i="13"/>
  <c r="E261" i="13"/>
  <c r="E558" i="13"/>
  <c r="E695" i="13"/>
  <c r="E575" i="13"/>
  <c r="E712" i="13"/>
  <c r="E601" i="13"/>
  <c r="E164" i="13"/>
  <c r="E668" i="13"/>
  <c r="E669" i="13"/>
  <c r="E588" i="13"/>
  <c r="E711" i="13"/>
  <c r="E550" i="13"/>
  <c r="E559" i="13"/>
  <c r="E665" i="13"/>
  <c r="E80" i="13"/>
  <c r="E180" i="13"/>
  <c r="E938" i="13"/>
  <c r="E1043" i="13"/>
  <c r="E567" i="13"/>
  <c r="E95" i="13"/>
  <c r="E289" i="13"/>
  <c r="E106" i="13"/>
  <c r="E1101" i="13"/>
  <c r="E433" i="13"/>
  <c r="E1078" i="13"/>
  <c r="E1121" i="13"/>
  <c r="E844" i="13"/>
  <c r="E566" i="13"/>
  <c r="E58" i="13"/>
  <c r="E1100" i="13"/>
  <c r="E578" i="13"/>
  <c r="E710" i="13"/>
  <c r="E1122" i="13"/>
  <c r="E1032" i="13"/>
  <c r="E150" i="13"/>
  <c r="E1082" i="13"/>
  <c r="E939" i="13"/>
  <c r="E88" i="13"/>
  <c r="E192" i="13"/>
  <c r="E1072" i="13"/>
  <c r="E136" i="13"/>
  <c r="E709" i="13"/>
  <c r="E1076" i="13"/>
  <c r="E1120" i="13"/>
  <c r="E667" i="13"/>
  <c r="E30" i="13"/>
  <c r="E1080" i="13"/>
  <c r="E1004" i="13"/>
  <c r="E98" i="13"/>
  <c r="E161" i="13"/>
  <c r="E86" i="13"/>
  <c r="E74" i="13"/>
  <c r="E97" i="13"/>
  <c r="E175" i="13"/>
  <c r="E674" i="13"/>
  <c r="E1123" i="13"/>
  <c r="E1071" i="13"/>
  <c r="E1069" i="13"/>
  <c r="E672" i="13"/>
  <c r="E68" i="13"/>
  <c r="E708" i="13"/>
  <c r="E228" i="13"/>
  <c r="E1119" i="13"/>
  <c r="E661" i="13"/>
  <c r="E651" i="13"/>
  <c r="E1085" i="13"/>
  <c r="E1079" i="13"/>
  <c r="E1083" i="13"/>
  <c r="E1073" i="13"/>
  <c r="E1087" i="13"/>
  <c r="E1075" i="13"/>
  <c r="E1077" i="13"/>
  <c r="E1081" i="13"/>
  <c r="E69" i="13"/>
  <c r="E1065" i="13"/>
  <c r="E1063" i="13"/>
  <c r="E179" i="13"/>
  <c r="E1088" i="13"/>
  <c r="E914" i="13"/>
  <c r="E542" i="13"/>
  <c r="E302" i="13"/>
  <c r="E259" i="13"/>
  <c r="E120" i="13"/>
  <c r="E96" i="13"/>
  <c r="E1129" i="13"/>
  <c r="E1127" i="13"/>
  <c r="E1131" i="13"/>
  <c r="E1130" i="13"/>
  <c r="E1128" i="13"/>
  <c r="E370" i="13"/>
  <c r="E608" i="13"/>
  <c r="E461" i="13"/>
  <c r="E4" i="13"/>
  <c r="E252" i="13"/>
  <c r="E586" i="13"/>
  <c r="E540" i="13"/>
  <c r="E480" i="13"/>
  <c r="E454" i="13"/>
  <c r="E287" i="13"/>
  <c r="E218" i="13"/>
  <c r="E456" i="13"/>
  <c r="E604" i="13"/>
  <c r="E602" i="13"/>
  <c r="E701" i="13"/>
  <c r="E670" i="13"/>
  <c r="E609" i="13"/>
  <c r="E1037" i="13"/>
  <c r="E583" i="13"/>
  <c r="E478" i="13"/>
  <c r="E300" i="13"/>
  <c r="E603" i="13"/>
  <c r="E341" i="13"/>
  <c r="E573" i="13"/>
  <c r="E551" i="13"/>
  <c r="E585" i="13"/>
  <c r="E552" i="13"/>
  <c r="E328" i="13"/>
  <c r="E168" i="13"/>
  <c r="E607" i="13"/>
  <c r="E459" i="13"/>
  <c r="E221" i="13"/>
  <c r="E275" i="13"/>
  <c r="E581" i="13"/>
  <c r="E482" i="13"/>
  <c r="E451" i="13"/>
  <c r="E1046" i="13"/>
  <c r="E902" i="13"/>
  <c r="E147" i="13"/>
  <c r="E274" i="13"/>
  <c r="E1000" i="13"/>
  <c r="E154" i="13"/>
  <c r="E142" i="13"/>
  <c r="E706" i="13"/>
  <c r="E929" i="13"/>
  <c r="E561" i="13"/>
  <c r="E555" i="13"/>
  <c r="E606" i="13"/>
  <c r="E231" i="13"/>
  <c r="E151" i="13"/>
  <c r="E539" i="13"/>
  <c r="E584" i="13"/>
  <c r="E698" i="13"/>
  <c r="E1042" i="13"/>
  <c r="E455" i="13"/>
  <c r="E605" i="13"/>
  <c r="E111" i="13"/>
  <c r="E699" i="13"/>
  <c r="E447" i="13"/>
  <c r="E664" i="13"/>
  <c r="E203" i="13"/>
  <c r="E167" i="13"/>
  <c r="E660" i="13"/>
  <c r="E188" i="13"/>
  <c r="E1003" i="13"/>
  <c r="E629" i="13"/>
  <c r="E8" i="13"/>
  <c r="E534" i="13"/>
  <c r="E696" i="13"/>
  <c r="E337" i="13"/>
  <c r="E582" i="13"/>
  <c r="E475" i="13"/>
  <c r="E563" i="13"/>
  <c r="E278" i="13"/>
  <c r="E201" i="13"/>
  <c r="E1005" i="13"/>
  <c r="E326" i="13"/>
  <c r="E291" i="13"/>
  <c r="E657" i="13"/>
  <c r="E462" i="13"/>
  <c r="E541" i="13"/>
  <c r="E560" i="13"/>
  <c r="E697" i="13"/>
  <c r="E312" i="13"/>
  <c r="E195" i="13"/>
  <c r="E1035" i="13"/>
  <c r="E671" i="13"/>
  <c r="E258" i="13"/>
  <c r="E675" i="13"/>
  <c r="E571" i="13"/>
  <c r="E472" i="13"/>
  <c r="E453" i="13"/>
  <c r="E953" i="13"/>
  <c r="E565" i="13"/>
  <c r="E145" i="13"/>
  <c r="E457" i="13"/>
  <c r="E1059" i="13"/>
  <c r="E205" i="13"/>
  <c r="E207" i="13"/>
  <c r="E468" i="13"/>
  <c r="E988" i="13"/>
  <c r="E283" i="13"/>
  <c r="E576" i="13"/>
  <c r="E1036" i="13"/>
  <c r="E903" i="13"/>
  <c r="E473" i="13"/>
  <c r="E129" i="13"/>
  <c r="E10" i="13"/>
  <c r="E538" i="13"/>
  <c r="E474" i="13"/>
  <c r="E126" i="13"/>
  <c r="E907" i="13"/>
  <c r="E1039" i="13"/>
  <c r="E141" i="13"/>
  <c r="E449" i="13"/>
  <c r="E122" i="13"/>
  <c r="E481" i="13"/>
  <c r="E989" i="13"/>
  <c r="E244" i="13"/>
  <c r="E194" i="13"/>
  <c r="E580" i="13"/>
  <c r="E128" i="13"/>
  <c r="E1038" i="13"/>
  <c r="E485" i="13"/>
  <c r="E1002" i="13"/>
  <c r="E1050" i="13"/>
  <c r="E464" i="13"/>
  <c r="E999" i="13"/>
  <c r="E1001" i="13"/>
  <c r="E628" i="13"/>
  <c r="E276" i="13"/>
  <c r="E186" i="13"/>
  <c r="E1044" i="13"/>
  <c r="E149" i="13"/>
  <c r="E172" i="13"/>
  <c r="E653" i="13"/>
  <c r="E940" i="13"/>
  <c r="E67" i="13"/>
  <c r="E467" i="13"/>
  <c r="E93" i="13"/>
  <c r="E702" i="13"/>
  <c r="E178" i="13"/>
  <c r="E1047" i="13"/>
  <c r="E183" i="13"/>
  <c r="E568" i="13"/>
  <c r="E483" i="13"/>
  <c r="E77" i="13"/>
  <c r="E458" i="13"/>
  <c r="E155" i="13"/>
  <c r="E952" i="13"/>
  <c r="E119" i="13"/>
  <c r="E187" i="13"/>
  <c r="E1051" i="13"/>
  <c r="E139" i="13"/>
  <c r="E484" i="13"/>
  <c r="E1067" i="13"/>
  <c r="E904" i="13"/>
  <c r="E32" i="13"/>
  <c r="E913" i="13"/>
  <c r="E572" i="13"/>
  <c r="E1074" i="13"/>
  <c r="E654" i="13"/>
  <c r="E130" i="13"/>
  <c r="E899" i="13"/>
  <c r="E486" i="13"/>
  <c r="E1031" i="13"/>
  <c r="E882" i="13"/>
  <c r="E465" i="13"/>
  <c r="E646" i="13"/>
  <c r="E1049" i="13"/>
  <c r="E1117" i="13"/>
  <c r="E905" i="13"/>
  <c r="E627" i="13"/>
  <c r="E487" i="13"/>
  <c r="E105" i="13"/>
  <c r="E941" i="13"/>
  <c r="E1116" i="13"/>
  <c r="E700" i="13"/>
  <c r="E479" i="13"/>
  <c r="E135" i="13"/>
  <c r="E121" i="13"/>
  <c r="E181" i="13"/>
  <c r="E227" i="13"/>
  <c r="E108" i="13"/>
  <c r="E1068" i="13"/>
  <c r="E1099" i="13"/>
  <c r="E1029" i="13"/>
  <c r="E1033" i="13"/>
  <c r="E1055" i="13"/>
  <c r="E1048" i="13"/>
  <c r="E648" i="13"/>
  <c r="E196" i="13"/>
  <c r="E703" i="13"/>
  <c r="E452" i="13"/>
  <c r="E1070" i="13"/>
  <c r="E1062" i="13"/>
  <c r="E659" i="13"/>
  <c r="E1102" i="13"/>
  <c r="E75" i="13"/>
  <c r="E951" i="13"/>
  <c r="E944" i="13"/>
  <c r="E471" i="13"/>
  <c r="E89" i="13"/>
  <c r="E915" i="13"/>
  <c r="E210" i="13"/>
  <c r="E881" i="13"/>
  <c r="E1115" i="13"/>
  <c r="E1054" i="13"/>
  <c r="E1056" i="13"/>
  <c r="E1061" i="13"/>
  <c r="E1030" i="13"/>
  <c r="E1058" i="13"/>
  <c r="E650" i="13"/>
  <c r="E942" i="13"/>
  <c r="E134" i="13"/>
  <c r="E943" i="13"/>
  <c r="E945" i="13"/>
  <c r="E1060" i="13"/>
  <c r="E906" i="13"/>
  <c r="E946" i="13"/>
  <c r="E947" i="13"/>
  <c r="E912" i="13"/>
  <c r="E1034" i="13"/>
  <c r="E20" i="13"/>
  <c r="E1118" i="13"/>
  <c r="E1103" i="13"/>
  <c r="E448" i="13"/>
  <c r="E90" i="13"/>
  <c r="E100" i="13"/>
  <c r="E103" i="13"/>
  <c r="E36" i="13"/>
  <c r="E123" i="13"/>
  <c r="E99" i="13"/>
  <c r="E949" i="13"/>
  <c r="E725" i="13"/>
  <c r="E662" i="13"/>
  <c r="E477" i="13"/>
  <c r="E1045" i="13"/>
  <c r="E570" i="13"/>
  <c r="E726" i="13"/>
  <c r="E950" i="13"/>
  <c r="E663" i="13"/>
  <c r="E910" i="13"/>
  <c r="E909" i="13"/>
  <c r="E883" i="13"/>
  <c r="E911" i="13"/>
  <c r="E450" i="13"/>
  <c r="E673" i="13"/>
  <c r="E476" i="13"/>
  <c r="E110" i="13"/>
  <c r="E678" i="13"/>
  <c r="E537" i="13"/>
  <c r="E353" i="13"/>
  <c r="E209" i="13"/>
  <c r="E692" i="13"/>
  <c r="E349" i="13"/>
  <c r="E690" i="13"/>
  <c r="E381" i="13"/>
  <c r="E689" i="13"/>
  <c r="E82" i="13"/>
  <c r="E327" i="13"/>
  <c r="E1112" i="13"/>
  <c r="E1113" i="13"/>
  <c r="E681" i="13"/>
  <c r="E682" i="13"/>
  <c r="E688" i="13"/>
  <c r="E693" i="13"/>
  <c r="E1023" i="13"/>
  <c r="E373" i="13"/>
  <c r="E1106" i="13"/>
  <c r="E677" i="13"/>
  <c r="E704" i="13"/>
  <c r="E535" i="13"/>
  <c r="E1041" i="13"/>
  <c r="E242" i="13"/>
  <c r="E705" i="13"/>
  <c r="E286" i="13"/>
  <c r="E685" i="13"/>
  <c r="E309" i="13"/>
  <c r="E683" i="13"/>
  <c r="E694" i="13"/>
  <c r="E680" i="13"/>
  <c r="E536" i="13"/>
  <c r="E251" i="13"/>
  <c r="E1107" i="13"/>
  <c r="E679" i="13"/>
  <c r="E1028" i="13"/>
  <c r="E197" i="13"/>
  <c r="E691" i="13"/>
  <c r="E200" i="13"/>
  <c r="E1114" i="13"/>
  <c r="E71" i="13"/>
  <c r="E1026" i="13"/>
  <c r="E687" i="13"/>
  <c r="E1093" i="13"/>
  <c r="E174" i="13"/>
  <c r="E247" i="13"/>
  <c r="E208" i="13"/>
  <c r="E184" i="13"/>
  <c r="E901" i="13"/>
  <c r="E211" i="13"/>
  <c r="E240" i="13"/>
  <c r="E900" i="13"/>
  <c r="E222" i="13"/>
  <c r="E152" i="13"/>
  <c r="E148" i="13"/>
  <c r="E1027" i="13"/>
  <c r="E72" i="13"/>
  <c r="E1108" i="13"/>
  <c r="E686" i="13"/>
  <c r="E166" i="13"/>
  <c r="E1092" i="13"/>
  <c r="E224" i="13"/>
  <c r="E140" i="13"/>
  <c r="E185" i="13"/>
  <c r="E264" i="13"/>
  <c r="E1109" i="13"/>
  <c r="E170" i="13"/>
  <c r="E1091" i="13"/>
  <c r="E894" i="13"/>
  <c r="E198" i="13"/>
  <c r="E1111" i="13"/>
  <c r="E741" i="13"/>
  <c r="E190" i="13"/>
  <c r="E158" i="13"/>
  <c r="E1064" i="13"/>
  <c r="E1104" i="13"/>
  <c r="E1110" i="13"/>
  <c r="E144" i="13"/>
  <c r="E31" i="13"/>
  <c r="E233" i="13"/>
  <c r="E948" i="13"/>
  <c r="E51" i="13"/>
  <c r="E895" i="13"/>
  <c r="E898" i="13"/>
  <c r="E146" i="13"/>
  <c r="E676" i="13"/>
  <c r="E684" i="13"/>
  <c r="E579" i="13"/>
  <c r="E137" i="13"/>
  <c r="E877" i="13"/>
  <c r="E1124" i="13"/>
  <c r="E1125" i="13"/>
  <c r="E392" i="13"/>
  <c r="E400" i="13"/>
  <c r="E403" i="13"/>
  <c r="E396" i="13"/>
  <c r="E390" i="13"/>
  <c r="E418" i="13"/>
  <c r="E415" i="13"/>
  <c r="E427" i="13"/>
  <c r="E430" i="13"/>
  <c r="E411" i="13"/>
  <c r="E374" i="13"/>
  <c r="E637" i="13"/>
  <c r="E408" i="13"/>
  <c r="E393" i="13"/>
  <c r="E265" i="13"/>
  <c r="E410" i="13"/>
  <c r="E361" i="13"/>
  <c r="E425" i="13"/>
  <c r="E232" i="13"/>
  <c r="E299" i="13"/>
  <c r="E314" i="13"/>
  <c r="E293" i="13"/>
  <c r="E253" i="13"/>
  <c r="E246" i="13"/>
  <c r="E1090" i="13"/>
  <c r="E1094" i="13"/>
  <c r="E635" i="13"/>
  <c r="E389" i="13"/>
  <c r="E345" i="13"/>
  <c r="E388" i="13"/>
  <c r="E12" i="13"/>
  <c r="E229" i="13"/>
  <c r="E1089" i="13"/>
  <c r="E954" i="13"/>
  <c r="E285" i="13"/>
  <c r="E53" i="13"/>
  <c r="E316" i="13"/>
  <c r="E339" i="13"/>
  <c r="E273" i="13"/>
  <c r="E356" i="13"/>
  <c r="E375" i="13"/>
  <c r="E834" i="13"/>
  <c r="E405" i="13"/>
  <c r="E336" i="13"/>
  <c r="E417" i="13"/>
  <c r="E416" i="13"/>
  <c r="E383" i="13"/>
  <c r="E354" i="13"/>
  <c r="E288" i="13"/>
  <c r="E829" i="13"/>
  <c r="E964" i="13"/>
  <c r="E398" i="13"/>
  <c r="E307" i="13"/>
  <c r="E719" i="13"/>
  <c r="E526" i="13"/>
  <c r="E928" i="13"/>
  <c r="E366" i="13"/>
  <c r="E1016" i="13"/>
  <c r="E638" i="13"/>
  <c r="E506" i="13"/>
  <c r="E335" i="13"/>
  <c r="E202" i="13"/>
  <c r="E319" i="13"/>
  <c r="E338" i="13"/>
  <c r="E862" i="13"/>
  <c r="E957" i="13"/>
  <c r="E722" i="13"/>
  <c r="E263" i="13"/>
  <c r="E282" i="13"/>
  <c r="E357" i="13"/>
  <c r="E419" i="13"/>
  <c r="E639" i="13"/>
  <c r="E497" i="13"/>
  <c r="E385" i="13"/>
  <c r="E317" i="13"/>
  <c r="E382" i="13"/>
  <c r="E363" i="13"/>
  <c r="E861" i="13"/>
  <c r="E1098" i="13"/>
  <c r="E54" i="13"/>
  <c r="E828" i="13"/>
  <c r="E272" i="13"/>
  <c r="E355" i="13"/>
  <c r="E972" i="13"/>
  <c r="E876" i="13"/>
  <c r="E922" i="13"/>
  <c r="E955" i="13"/>
  <c r="E1097" i="13"/>
  <c r="E11" i="13"/>
  <c r="E524" i="13"/>
  <c r="E310" i="13"/>
  <c r="E359" i="13"/>
  <c r="E516" i="13"/>
  <c r="E407" i="13"/>
  <c r="E731" i="13"/>
  <c r="E1025" i="13"/>
  <c r="E413" i="13"/>
  <c r="E52" i="13"/>
  <c r="E386" i="13"/>
  <c r="E729" i="13"/>
  <c r="E923" i="13"/>
  <c r="E960" i="13"/>
  <c r="E306" i="13"/>
  <c r="E503" i="13"/>
  <c r="E412" i="13"/>
  <c r="E313" i="13"/>
  <c r="E322" i="13"/>
  <c r="E488" i="13"/>
  <c r="E332" i="13"/>
  <c r="E833" i="13"/>
  <c r="E298" i="13"/>
  <c r="E428" i="13"/>
  <c r="E723" i="13"/>
  <c r="E414" i="13"/>
  <c r="E494" i="13"/>
  <c r="E292" i="13"/>
  <c r="E350" i="13"/>
  <c r="E1007" i="13"/>
  <c r="E420" i="13"/>
  <c r="E959" i="13"/>
  <c r="E919" i="13"/>
  <c r="E766" i="13"/>
  <c r="E304" i="13"/>
  <c r="E1017" i="13"/>
  <c r="E969" i="13"/>
  <c r="E965" i="13"/>
  <c r="E830" i="13"/>
  <c r="E656" i="13"/>
  <c r="E1006" i="13"/>
  <c r="E269" i="13"/>
  <c r="E937" i="13"/>
  <c r="E346" i="13"/>
  <c r="E720" i="13"/>
  <c r="E297" i="13"/>
  <c r="E1008" i="13"/>
  <c r="E329" i="13"/>
  <c r="E429" i="13"/>
  <c r="E334" i="13"/>
  <c r="E752" i="13"/>
  <c r="E14" i="13"/>
  <c r="E510" i="13"/>
  <c r="E290" i="13"/>
  <c r="E13" i="13"/>
  <c r="E924" i="13"/>
  <c r="E1009" i="13"/>
  <c r="E963" i="13"/>
  <c r="E280" i="13"/>
  <c r="E875" i="13"/>
  <c r="E360" i="13"/>
  <c r="E728" i="13"/>
  <c r="E715" i="13"/>
  <c r="E367" i="13"/>
  <c r="E379" i="13"/>
  <c r="E241" i="13"/>
  <c r="E970" i="13"/>
  <c r="E958" i="13"/>
  <c r="E962" i="13"/>
  <c r="E632" i="13"/>
  <c r="E234" i="13"/>
  <c r="E21" i="13"/>
  <c r="E866" i="13"/>
  <c r="E321" i="13"/>
  <c r="E891" i="13"/>
  <c r="E836" i="13"/>
  <c r="E369" i="13"/>
  <c r="E753" i="13"/>
  <c r="E250" i="13"/>
  <c r="E874" i="13"/>
  <c r="E323" i="13"/>
  <c r="E1105" i="13"/>
  <c r="E219" i="13"/>
  <c r="E933" i="13"/>
  <c r="E869" i="13"/>
  <c r="E971" i="13"/>
  <c r="E347" i="13"/>
  <c r="E730" i="13"/>
  <c r="E892" i="13"/>
  <c r="E932" i="13"/>
  <c r="E243" i="13"/>
  <c r="E225" i="13"/>
  <c r="E717" i="13"/>
  <c r="E832" i="13"/>
  <c r="E867" i="13"/>
  <c r="E294" i="13"/>
  <c r="E1010" i="13"/>
  <c r="E394" i="13"/>
  <c r="E311" i="13"/>
  <c r="E633" i="13"/>
  <c r="E1096" i="13"/>
  <c r="E967" i="13"/>
  <c r="E961" i="13"/>
  <c r="E19" i="13"/>
  <c r="E714" i="13"/>
  <c r="E409" i="13"/>
  <c r="E835" i="13"/>
  <c r="E859" i="13"/>
  <c r="E65" i="13"/>
  <c r="E217" i="13"/>
  <c r="E935" i="13"/>
  <c r="E893" i="13"/>
  <c r="E1066" i="13"/>
  <c r="E868" i="13"/>
  <c r="E865" i="13"/>
  <c r="E308" i="13"/>
  <c r="E371" i="13"/>
  <c r="E22" i="13"/>
  <c r="E56" i="13"/>
  <c r="E926" i="13"/>
  <c r="E268" i="13"/>
  <c r="E641" i="13"/>
  <c r="E1019" i="13"/>
  <c r="E716" i="13"/>
  <c r="E125" i="13"/>
  <c r="E33" i="13"/>
  <c r="E992" i="13"/>
  <c r="E918" i="13"/>
  <c r="E169" i="13"/>
  <c r="E925" i="13"/>
  <c r="E864" i="13"/>
  <c r="E17" i="13"/>
  <c r="E60" i="13"/>
  <c r="E956" i="13"/>
  <c r="E260" i="13"/>
  <c r="E267" i="13"/>
  <c r="E934" i="13"/>
  <c r="E358" i="13"/>
  <c r="E927" i="13"/>
  <c r="E724" i="13"/>
  <c r="E634" i="13"/>
  <c r="E301" i="13"/>
  <c r="E212" i="13"/>
  <c r="E713" i="13"/>
  <c r="E23" i="13"/>
  <c r="E213" i="13"/>
  <c r="E226" i="13"/>
  <c r="E61" i="13"/>
  <c r="E1011" i="13"/>
  <c r="E143" i="13"/>
  <c r="E991" i="13"/>
  <c r="E66" i="13"/>
  <c r="E994" i="13"/>
  <c r="E871" i="13"/>
  <c r="E57" i="13"/>
  <c r="E1020" i="13"/>
  <c r="E642" i="13"/>
  <c r="E993" i="13"/>
  <c r="E1012" i="13"/>
  <c r="E872" i="13"/>
  <c r="E827" i="13"/>
  <c r="E1086" i="13"/>
  <c r="E230" i="13"/>
  <c r="E24" i="13"/>
  <c r="E870" i="13"/>
  <c r="E281" i="13"/>
  <c r="E35" i="13"/>
  <c r="E974" i="13"/>
  <c r="E223" i="13"/>
  <c r="E248" i="13"/>
  <c r="E1084" i="13"/>
  <c r="E193" i="13"/>
  <c r="E70" i="13"/>
  <c r="E34" i="13"/>
  <c r="E966" i="13"/>
  <c r="E860" i="13"/>
  <c r="E873" i="13"/>
  <c r="E838" i="13"/>
  <c r="E239" i="13"/>
  <c r="E976" i="13"/>
  <c r="E825" i="13"/>
  <c r="E39" i="13"/>
  <c r="E362" i="13"/>
  <c r="E40" i="13"/>
  <c r="E45" i="13"/>
  <c r="E18" i="13"/>
  <c r="E15" i="13"/>
  <c r="E73" i="13"/>
  <c r="E16" i="13"/>
  <c r="E718" i="13"/>
  <c r="E826" i="13"/>
  <c r="E858" i="13"/>
  <c r="E754" i="13"/>
  <c r="E857" i="13"/>
  <c r="E837" i="13"/>
  <c r="E920" i="13"/>
  <c r="E908" i="13"/>
  <c r="E975" i="13"/>
  <c r="E406" i="13"/>
  <c r="E936" i="13"/>
  <c r="E968" i="13"/>
  <c r="E831" i="13"/>
  <c r="E819" i="13"/>
  <c r="E397" i="13"/>
  <c r="E368" i="13"/>
  <c r="E404" i="13"/>
  <c r="E351" i="13"/>
  <c r="E426" i="13"/>
  <c r="E803" i="13"/>
  <c r="E513" i="13"/>
  <c r="E529" i="13"/>
  <c r="E331" i="13"/>
  <c r="E401" i="13"/>
  <c r="E421" i="13"/>
  <c r="E842" i="13"/>
  <c r="E509" i="13"/>
  <c r="E380" i="13"/>
  <c r="E489" i="13"/>
  <c r="E530" i="13"/>
  <c r="E502" i="13"/>
  <c r="E315" i="13"/>
  <c r="E512" i="13"/>
  <c r="E528" i="13"/>
  <c r="E587" i="13"/>
  <c r="E402" i="13"/>
  <c r="E391" i="13"/>
  <c r="E519" i="13"/>
  <c r="E756" i="13"/>
  <c r="E521" i="13"/>
  <c r="E500" i="13"/>
  <c r="E533" i="13"/>
  <c r="E508" i="13"/>
  <c r="E518" i="13"/>
  <c r="E399" i="13"/>
  <c r="E504" i="13"/>
  <c r="E532" i="13"/>
  <c r="E422" i="13"/>
  <c r="E365" i="13"/>
  <c r="E55" i="13"/>
  <c r="E498" i="13"/>
  <c r="E495" i="13"/>
  <c r="E515" i="13"/>
  <c r="E843" i="13"/>
  <c r="E387" i="13"/>
  <c r="E839" i="13"/>
  <c r="E522" i="13"/>
  <c r="E340" i="13"/>
  <c r="E507" i="13"/>
  <c r="E764" i="13"/>
  <c r="E1095" i="13"/>
  <c r="E348" i="13"/>
  <c r="E520" i="13"/>
  <c r="E499" i="13"/>
  <c r="E270" i="13"/>
  <c r="E28" i="13"/>
  <c r="E767" i="13"/>
  <c r="E395" i="13"/>
  <c r="E921" i="13"/>
  <c r="E768" i="13"/>
  <c r="E760" i="13"/>
  <c r="E820" i="13"/>
  <c r="E384" i="13"/>
  <c r="E496" i="13"/>
  <c r="E43" i="13"/>
  <c r="E525" i="13"/>
  <c r="E343" i="13"/>
  <c r="E527" i="13"/>
  <c r="E41" i="13"/>
  <c r="E344" i="13"/>
  <c r="E1014" i="13"/>
  <c r="E505" i="13"/>
  <c r="E514" i="13"/>
  <c r="E762" i="13"/>
  <c r="E364" i="13"/>
  <c r="E852" i="13"/>
  <c r="E848" i="13"/>
  <c r="E245" i="13"/>
  <c r="E490" i="13"/>
  <c r="E777" i="13"/>
  <c r="E29" i="13"/>
  <c r="E640" i="13"/>
  <c r="E531" i="13"/>
  <c r="E517" i="13"/>
  <c r="E333" i="13"/>
  <c r="E42" i="13"/>
  <c r="E492" i="13"/>
  <c r="E491" i="13"/>
  <c r="E841" i="13"/>
  <c r="E44" i="13"/>
  <c r="E318" i="13"/>
  <c r="E431" i="13"/>
  <c r="E249" i="13"/>
  <c r="E424" i="13"/>
  <c r="E755" i="13"/>
  <c r="E523" i="13"/>
  <c r="E26" i="13"/>
  <c r="E342" i="13"/>
  <c r="E851" i="13"/>
  <c r="E279" i="13"/>
  <c r="E62" i="13"/>
  <c r="E25" i="13"/>
  <c r="E271" i="13"/>
  <c r="E854" i="13"/>
  <c r="E64" i="13"/>
  <c r="E266" i="13"/>
  <c r="E63" i="13"/>
  <c r="E890" i="13"/>
  <c r="E501" i="13"/>
  <c r="E493" i="13"/>
  <c r="E821" i="13"/>
  <c r="E303" i="13"/>
  <c r="E804" i="13"/>
  <c r="E324" i="13"/>
  <c r="E1015" i="13"/>
  <c r="E889" i="13"/>
  <c r="E1013" i="13"/>
  <c r="E27" i="13"/>
  <c r="E887" i="13"/>
  <c r="E855" i="13"/>
  <c r="E643" i="13"/>
  <c r="E759" i="13"/>
  <c r="E888" i="13"/>
  <c r="E856" i="13"/>
  <c r="E758" i="13"/>
  <c r="E721" i="13"/>
  <c r="E886" i="13"/>
  <c r="E849" i="13"/>
  <c r="E853" i="13"/>
  <c r="E1018" i="13"/>
  <c r="E761" i="13"/>
  <c r="E863" i="13"/>
  <c r="E423" i="13"/>
  <c r="E46" i="13"/>
  <c r="E50" i="13"/>
  <c r="E47" i="13"/>
  <c r="E850" i="13"/>
  <c r="E49" i="13"/>
  <c r="E48" i="13"/>
  <c r="E238" i="13"/>
  <c r="E59" i="13"/>
  <c r="E38" i="13"/>
  <c r="E765" i="13"/>
  <c r="E757" i="13"/>
  <c r="E763" i="13"/>
  <c r="E84" i="13"/>
  <c r="E658" i="13"/>
  <c r="E189" i="13"/>
  <c r="E160" i="13"/>
  <c r="E131" i="13"/>
  <c r="E191" i="13"/>
  <c r="E747" i="13"/>
  <c r="E931" i="13"/>
  <c r="E156" i="13"/>
  <c r="E998" i="13"/>
  <c r="E783" i="13"/>
  <c r="E745" i="13"/>
  <c r="E996" i="13"/>
  <c r="E997" i="13"/>
  <c r="E916" i="13"/>
  <c r="E779" i="13"/>
  <c r="E746" i="13"/>
  <c r="E822" i="13"/>
  <c r="E770" i="13"/>
  <c r="E744" i="13"/>
  <c r="E7" i="13"/>
  <c r="E749" i="13"/>
  <c r="E78" i="13"/>
  <c r="E985" i="13"/>
  <c r="E774" i="13"/>
  <c r="E748" i="13"/>
  <c r="E781" i="13"/>
  <c r="E775" i="13"/>
  <c r="E778" i="13"/>
  <c r="E652" i="13"/>
  <c r="E750" i="13"/>
  <c r="E823" i="13"/>
  <c r="E977" i="13"/>
  <c r="E655" i="13"/>
  <c r="E772" i="13"/>
  <c r="E773" i="13"/>
  <c r="E978" i="13"/>
  <c r="E780" i="13"/>
  <c r="E771" i="13"/>
  <c r="E990" i="13"/>
  <c r="E330" i="13"/>
  <c r="E114" i="13"/>
  <c r="E995" i="13"/>
  <c r="E782" i="13"/>
  <c r="E751" i="13"/>
  <c r="E115" i="13"/>
  <c r="E769" i="13"/>
  <c r="E776" i="13"/>
  <c r="E824" i="13"/>
  <c r="E973" i="13"/>
  <c r="E743" i="13"/>
  <c r="E277" i="13"/>
  <c r="E37" i="13"/>
  <c r="E930" i="13"/>
  <c r="E176" i="13"/>
  <c r="E255" i="13"/>
  <c r="E1053" i="13"/>
  <c r="E1057" i="13"/>
  <c r="E1052" i="13"/>
  <c r="E372" i="13"/>
  <c r="E214" i="13"/>
  <c r="E236" i="13"/>
  <c r="E91" i="13"/>
  <c r="E83" i="13"/>
  <c r="E159" i="13"/>
  <c r="E165" i="13"/>
  <c r="E235" i="13"/>
  <c r="E112" i="13"/>
  <c r="E162" i="13"/>
  <c r="E562" i="13"/>
  <c r="E470" i="13"/>
  <c r="E132" i="13"/>
  <c r="E553" i="13"/>
  <c r="E5" i="13"/>
  <c r="E847" i="13"/>
  <c r="E511" i="13"/>
  <c r="E2" i="13"/>
  <c r="E76" i="13"/>
  <c r="E124" i="13"/>
  <c r="E116" i="13"/>
  <c r="E469" i="13"/>
  <c r="E432" i="13"/>
  <c r="E182" i="13"/>
  <c r="E6" i="13"/>
  <c r="E564" i="13"/>
  <c r="E9" i="13"/>
  <c r="E554" i="13"/>
  <c r="E81" i="13"/>
  <c r="E102" i="13"/>
  <c r="E85" i="13"/>
  <c r="E109" i="13"/>
  <c r="E434" i="13"/>
  <c r="E3" i="13"/>
  <c r="E107" i="13"/>
  <c r="E840" i="13"/>
  <c r="E118" i="13"/>
  <c r="E1024" i="13"/>
  <c r="E1126" i="13"/>
  <c r="J1070" i="13" l="1"/>
  <c r="I1070" i="13"/>
  <c r="J1026" i="13"/>
  <c r="I1026" i="13"/>
  <c r="J669" i="13"/>
  <c r="I669" i="13"/>
  <c r="J232" i="13"/>
  <c r="I232" i="13"/>
  <c r="J679" i="13"/>
  <c r="I679" i="13"/>
  <c r="J369" i="13"/>
  <c r="I369" i="13"/>
  <c r="J166" i="13"/>
  <c r="I166" i="13"/>
  <c r="J231" i="13"/>
  <c r="I231" i="13"/>
  <c r="J218" i="13"/>
  <c r="I218" i="13"/>
  <c r="V218" i="13" s="1"/>
  <c r="U218" i="13" s="1"/>
  <c r="J765" i="13"/>
  <c r="I765" i="13"/>
  <c r="J667" i="13"/>
  <c r="I667" i="13"/>
  <c r="J913" i="13"/>
  <c r="I913" i="13"/>
  <c r="J916" i="13"/>
  <c r="I916" i="13"/>
  <c r="J804" i="13"/>
  <c r="I804" i="13"/>
  <c r="J530" i="13"/>
  <c r="I530" i="13"/>
  <c r="J543" i="13"/>
  <c r="I543" i="13"/>
  <c r="J888" i="13"/>
  <c r="I888" i="13"/>
  <c r="J514" i="13"/>
  <c r="I514" i="13"/>
  <c r="J1118" i="13"/>
  <c r="I1118" i="13"/>
  <c r="J193" i="13"/>
  <c r="I193" i="13"/>
  <c r="J448" i="13"/>
  <c r="I448" i="13"/>
  <c r="J49" i="13"/>
  <c r="I49" i="13"/>
  <c r="J86" i="13"/>
  <c r="I86" i="13"/>
  <c r="J15" i="13"/>
  <c r="I15" i="13"/>
  <c r="J38" i="13"/>
  <c r="I38" i="13"/>
  <c r="J118" i="13"/>
  <c r="I118" i="13"/>
  <c r="J71" i="13"/>
  <c r="I71" i="13"/>
  <c r="J1069" i="13"/>
  <c r="I1069" i="13"/>
  <c r="J1120" i="13"/>
  <c r="I1120" i="13"/>
  <c r="J794" i="13"/>
  <c r="I794" i="13"/>
  <c r="J1082" i="13"/>
  <c r="I1082" i="13"/>
  <c r="J1066" i="13"/>
  <c r="I1066" i="13"/>
  <c r="J1113" i="13"/>
  <c r="I1113" i="13"/>
  <c r="J251" i="13"/>
  <c r="I251" i="13"/>
  <c r="J1112" i="13"/>
  <c r="I1112" i="13"/>
  <c r="J57" i="13"/>
  <c r="I57" i="13"/>
  <c r="J65" i="13"/>
  <c r="I65" i="13"/>
  <c r="J1005" i="13"/>
  <c r="I1005" i="13"/>
  <c r="J560" i="13"/>
  <c r="I560" i="13"/>
  <c r="J867" i="13"/>
  <c r="I867" i="13"/>
  <c r="J267" i="13"/>
  <c r="I267" i="13"/>
  <c r="J250" i="13"/>
  <c r="I250" i="13"/>
  <c r="V250" i="13" s="1"/>
  <c r="U250" i="13" s="1"/>
  <c r="J716" i="13"/>
  <c r="I716" i="13"/>
  <c r="J1047" i="13"/>
  <c r="I1047" i="13"/>
  <c r="J343" i="13"/>
  <c r="I343" i="13"/>
  <c r="J348" i="13"/>
  <c r="I348" i="13"/>
  <c r="J387" i="13"/>
  <c r="I387" i="13"/>
  <c r="J402" i="13"/>
  <c r="I402" i="13"/>
  <c r="V402" i="13" s="1"/>
  <c r="U402" i="13" s="1"/>
  <c r="J573" i="13"/>
  <c r="I573" i="13"/>
  <c r="J819" i="13"/>
  <c r="I819" i="13"/>
  <c r="J518" i="13"/>
  <c r="I518" i="13"/>
  <c r="J886" i="13"/>
  <c r="I886" i="13"/>
  <c r="J64" i="13"/>
  <c r="I64" i="13"/>
  <c r="J777" i="13"/>
  <c r="I777" i="13"/>
  <c r="J1001" i="13"/>
  <c r="I1001" i="13"/>
  <c r="J577" i="13"/>
  <c r="I577" i="13"/>
  <c r="J946" i="13"/>
  <c r="I946" i="13"/>
  <c r="J531" i="13"/>
  <c r="I531" i="13"/>
  <c r="J527" i="13"/>
  <c r="I527" i="13"/>
  <c r="J829" i="13"/>
  <c r="I829" i="13"/>
  <c r="J1016" i="13"/>
  <c r="I1016" i="13"/>
  <c r="J747" i="13"/>
  <c r="I747" i="13"/>
  <c r="J101" i="13"/>
  <c r="I101" i="13"/>
  <c r="J247" i="13"/>
  <c r="I247" i="13"/>
  <c r="J140" i="13"/>
  <c r="I140" i="13"/>
  <c r="J153" i="13"/>
  <c r="I153" i="13"/>
  <c r="J79" i="13"/>
  <c r="I79" i="13"/>
  <c r="J216" i="13"/>
  <c r="I216" i="13"/>
  <c r="J298" i="13"/>
  <c r="I298" i="13"/>
  <c r="V298" i="13" s="1"/>
  <c r="U298" i="13" s="1"/>
  <c r="J373" i="13"/>
  <c r="I373" i="13"/>
  <c r="J370" i="13"/>
  <c r="I370" i="13"/>
  <c r="V370" i="13" s="1"/>
  <c r="U370" i="13" s="1"/>
  <c r="J31" i="13"/>
  <c r="I31" i="13"/>
  <c r="J136" i="13"/>
  <c r="I136" i="13"/>
  <c r="J361" i="13"/>
  <c r="I361" i="13"/>
  <c r="J152" i="13"/>
  <c r="I152" i="13"/>
  <c r="J210" i="13"/>
  <c r="I210" i="13"/>
  <c r="V210" i="13" s="1"/>
  <c r="U210" i="13" s="1"/>
  <c r="J275" i="13"/>
  <c r="I275" i="13"/>
  <c r="J386" i="13"/>
  <c r="I386" i="13"/>
  <c r="V386" i="13" s="1"/>
  <c r="U386" i="13" s="1"/>
  <c r="J33" i="13"/>
  <c r="I33" i="13"/>
  <c r="J144" i="13"/>
  <c r="I144" i="13"/>
  <c r="J314" i="13"/>
  <c r="I314" i="13"/>
  <c r="V314" i="13" s="1"/>
  <c r="U314" i="13" s="1"/>
  <c r="J80" i="13"/>
  <c r="I80" i="13"/>
  <c r="J198" i="13"/>
  <c r="I198" i="13"/>
  <c r="J181" i="13"/>
  <c r="I181" i="13"/>
  <c r="J325" i="13"/>
  <c r="I325" i="13"/>
  <c r="J138" i="13"/>
  <c r="I138" i="13"/>
  <c r="V138" i="13" s="1"/>
  <c r="U138" i="13" s="1"/>
  <c r="J116" i="13"/>
  <c r="I116" i="13"/>
  <c r="J159" i="13"/>
  <c r="I159" i="13"/>
  <c r="J54" i="13"/>
  <c r="I54" i="13"/>
  <c r="J237" i="13"/>
  <c r="I237" i="13"/>
  <c r="J352" i="13"/>
  <c r="I352" i="13"/>
  <c r="J258" i="13"/>
  <c r="I258" i="13"/>
  <c r="V258" i="13" s="1"/>
  <c r="U258" i="13" s="1"/>
  <c r="J353" i="13"/>
  <c r="I353" i="13"/>
  <c r="J12" i="13"/>
  <c r="I12" i="13"/>
  <c r="J273" i="13"/>
  <c r="I273" i="13"/>
  <c r="J321" i="13"/>
  <c r="I321" i="13"/>
  <c r="J336" i="13"/>
  <c r="I336" i="13"/>
  <c r="J398" i="13"/>
  <c r="I398" i="13"/>
  <c r="J477" i="13"/>
  <c r="I477" i="13"/>
  <c r="J1045" i="13"/>
  <c r="I1045" i="13"/>
  <c r="J837" i="13"/>
  <c r="I837" i="13"/>
  <c r="J1053" i="13"/>
  <c r="I1053" i="13"/>
  <c r="J1124" i="13"/>
  <c r="I1124" i="13"/>
  <c r="J511" i="13"/>
  <c r="I511" i="13"/>
  <c r="J1055" i="13"/>
  <c r="I1055" i="13"/>
  <c r="J641" i="13"/>
  <c r="I641" i="13"/>
  <c r="J971" i="13"/>
  <c r="I971" i="13"/>
  <c r="J722" i="13"/>
  <c r="I722" i="13"/>
  <c r="J753" i="13"/>
  <c r="I753" i="13"/>
  <c r="J781" i="13"/>
  <c r="I781" i="13"/>
  <c r="J1061" i="13"/>
  <c r="I1061" i="13"/>
  <c r="J599" i="13"/>
  <c r="I599" i="13"/>
  <c r="J624" i="13"/>
  <c r="I624" i="13"/>
  <c r="J628" i="13"/>
  <c r="I628" i="13"/>
  <c r="J591" i="13"/>
  <c r="I591" i="13"/>
  <c r="J648" i="13"/>
  <c r="I648" i="13"/>
  <c r="J434" i="13"/>
  <c r="I434" i="13"/>
  <c r="J980" i="13"/>
  <c r="I980" i="13"/>
  <c r="J932" i="13"/>
  <c r="I932" i="13"/>
  <c r="J907" i="13"/>
  <c r="I907" i="13"/>
  <c r="J615" i="13"/>
  <c r="I615" i="13"/>
  <c r="J572" i="13"/>
  <c r="I572" i="13"/>
  <c r="J963" i="13"/>
  <c r="I963" i="13"/>
  <c r="J791" i="13"/>
  <c r="I791" i="13"/>
  <c r="J845" i="13"/>
  <c r="I845" i="13"/>
  <c r="J893" i="13"/>
  <c r="I893" i="13"/>
  <c r="J549" i="13"/>
  <c r="I549" i="13"/>
  <c r="J730" i="13"/>
  <c r="I730" i="13"/>
  <c r="J437" i="13"/>
  <c r="I437" i="13"/>
  <c r="J759" i="13"/>
  <c r="I759" i="13"/>
  <c r="J620" i="13"/>
  <c r="I620" i="13"/>
  <c r="J952" i="13"/>
  <c r="I952" i="13"/>
  <c r="J614" i="13"/>
  <c r="I614" i="13"/>
  <c r="J820" i="13"/>
  <c r="I820" i="13"/>
  <c r="J492" i="13"/>
  <c r="I492" i="13"/>
  <c r="J459" i="13"/>
  <c r="I459" i="13"/>
  <c r="J760" i="13"/>
  <c r="I760" i="13"/>
  <c r="J408" i="13"/>
  <c r="I408" i="13"/>
  <c r="J1097" i="13"/>
  <c r="I1097" i="13"/>
  <c r="J1096" i="13"/>
  <c r="I1096" i="13"/>
  <c r="J740" i="13"/>
  <c r="I740" i="13"/>
  <c r="J733" i="13"/>
  <c r="I733" i="13"/>
  <c r="J739" i="13"/>
  <c r="I739" i="13"/>
  <c r="J728" i="13"/>
  <c r="I728" i="13"/>
  <c r="J418" i="13"/>
  <c r="I418" i="13"/>
  <c r="J440" i="13"/>
  <c r="I440" i="13"/>
  <c r="J968" i="13"/>
  <c r="I968" i="13"/>
  <c r="J812" i="13"/>
  <c r="I812" i="13"/>
  <c r="J678" i="13"/>
  <c r="I678" i="13"/>
  <c r="J550" i="13"/>
  <c r="I550" i="13"/>
  <c r="J694" i="13"/>
  <c r="I694" i="13"/>
  <c r="J672" i="13"/>
  <c r="I672" i="13"/>
  <c r="J616" i="13"/>
  <c r="I616" i="13"/>
  <c r="J656" i="13"/>
  <c r="I656" i="13"/>
  <c r="J538" i="13"/>
  <c r="I538" i="13"/>
  <c r="J605" i="13"/>
  <c r="I605" i="13"/>
  <c r="J638" i="13"/>
  <c r="I638" i="13"/>
  <c r="J506" i="13"/>
  <c r="I506" i="13"/>
  <c r="J735" i="13"/>
  <c r="I735" i="13"/>
  <c r="I90" i="13"/>
  <c r="V90" i="13" s="1"/>
  <c r="U90" i="13" s="1"/>
  <c r="J90" i="13"/>
  <c r="J1108" i="13"/>
  <c r="I1108" i="13"/>
  <c r="J918" i="13"/>
  <c r="I918" i="13"/>
  <c r="J891" i="13"/>
  <c r="I891" i="13"/>
  <c r="I26" i="13"/>
  <c r="J26" i="13"/>
  <c r="J875" i="13"/>
  <c r="I875" i="13"/>
  <c r="J407" i="13"/>
  <c r="I407" i="13"/>
  <c r="J303" i="13"/>
  <c r="I303" i="13"/>
  <c r="J272" i="13"/>
  <c r="I272" i="13"/>
  <c r="J380" i="13"/>
  <c r="I380" i="13"/>
  <c r="J83" i="13"/>
  <c r="I83" i="13"/>
  <c r="J9" i="13"/>
  <c r="I9" i="13"/>
  <c r="J158" i="13"/>
  <c r="I158" i="13"/>
  <c r="J1129" i="13"/>
  <c r="I1129" i="13"/>
  <c r="J874" i="13"/>
  <c r="I874" i="13"/>
  <c r="J481" i="13"/>
  <c r="I481" i="13"/>
  <c r="J868" i="13"/>
  <c r="I868" i="13"/>
  <c r="J466" i="13"/>
  <c r="I466" i="13"/>
  <c r="J595" i="13"/>
  <c r="I595" i="13"/>
  <c r="J528" i="13"/>
  <c r="I528" i="13"/>
  <c r="J529" i="13"/>
  <c r="I529" i="13"/>
  <c r="J548" i="13"/>
  <c r="I548" i="13"/>
  <c r="J439" i="13"/>
  <c r="I439" i="13"/>
  <c r="J474" i="13"/>
  <c r="I474" i="13"/>
  <c r="J814" i="13"/>
  <c r="I814" i="13"/>
  <c r="J505" i="13"/>
  <c r="I505" i="13"/>
  <c r="J1103" i="13"/>
  <c r="I1103" i="13"/>
  <c r="J1126" i="13"/>
  <c r="I1126" i="13"/>
  <c r="J176" i="13"/>
  <c r="I176" i="13"/>
  <c r="J1076" i="13"/>
  <c r="I1076" i="13"/>
  <c r="J1085" i="13"/>
  <c r="I1085" i="13"/>
  <c r="J1089" i="13"/>
  <c r="I1089" i="13"/>
  <c r="J1095" i="13"/>
  <c r="I1095" i="13"/>
  <c r="J1012" i="13"/>
  <c r="I1012" i="13"/>
  <c r="J869" i="13"/>
  <c r="I869" i="13"/>
  <c r="J463" i="13"/>
  <c r="I463" i="13"/>
  <c r="J1042" i="13"/>
  <c r="I1042" i="13"/>
  <c r="J1049" i="13"/>
  <c r="I1049" i="13"/>
  <c r="J135" i="13"/>
  <c r="I135" i="13"/>
  <c r="J557" i="13"/>
  <c r="I557" i="13"/>
  <c r="J1028" i="13"/>
  <c r="I1028" i="13"/>
  <c r="J717" i="13"/>
  <c r="I717" i="13"/>
  <c r="J1044" i="13"/>
  <c r="I1044" i="13"/>
  <c r="J496" i="13"/>
  <c r="I496" i="13"/>
  <c r="J385" i="13"/>
  <c r="I385" i="13"/>
  <c r="J689" i="13"/>
  <c r="I689" i="13"/>
  <c r="J360" i="13"/>
  <c r="I360" i="13"/>
  <c r="J382" i="13"/>
  <c r="I382" i="13"/>
  <c r="J521" i="13"/>
  <c r="I521" i="13"/>
  <c r="J849" i="13"/>
  <c r="I849" i="13"/>
  <c r="J27" i="13"/>
  <c r="I27" i="13"/>
  <c r="J41" i="13"/>
  <c r="I41" i="13"/>
  <c r="J245" i="13"/>
  <c r="I245" i="13"/>
  <c r="J998" i="13"/>
  <c r="I998" i="13"/>
  <c r="J1029" i="13"/>
  <c r="I1029" i="13"/>
  <c r="J774" i="13"/>
  <c r="I774" i="13"/>
  <c r="J969" i="13"/>
  <c r="I969" i="13"/>
  <c r="J1015" i="13"/>
  <c r="I1015" i="13"/>
  <c r="J842" i="13"/>
  <c r="I842" i="13"/>
  <c r="J562" i="13"/>
  <c r="I562" i="13"/>
  <c r="J156" i="13"/>
  <c r="I156" i="13"/>
  <c r="J301" i="13"/>
  <c r="I301" i="13"/>
  <c r="J189" i="13"/>
  <c r="I189" i="13"/>
  <c r="J102" i="13"/>
  <c r="I102" i="13"/>
  <c r="J112" i="13"/>
  <c r="I112" i="13"/>
  <c r="J4" i="13"/>
  <c r="I4" i="13"/>
  <c r="J320" i="13"/>
  <c r="I320" i="13"/>
  <c r="J328" i="13"/>
  <c r="I328" i="13"/>
  <c r="J396" i="13"/>
  <c r="I396" i="13"/>
  <c r="J17" i="13"/>
  <c r="I17" i="13"/>
  <c r="J146" i="13"/>
  <c r="I146" i="13"/>
  <c r="V146" i="13" s="1"/>
  <c r="U146" i="13" s="1"/>
  <c r="J186" i="13"/>
  <c r="I186" i="13"/>
  <c r="V186" i="13" s="1"/>
  <c r="U186" i="13" s="1"/>
  <c r="J160" i="13"/>
  <c r="I160" i="13"/>
  <c r="J155" i="13"/>
  <c r="I155" i="13"/>
  <c r="J291" i="13"/>
  <c r="I291" i="13"/>
  <c r="J311" i="13"/>
  <c r="I311" i="13"/>
  <c r="J200" i="13"/>
  <c r="I200" i="13"/>
  <c r="J270" i="13"/>
  <c r="I270" i="13"/>
  <c r="J304" i="13"/>
  <c r="I304" i="13"/>
  <c r="J84" i="13"/>
  <c r="I84" i="13"/>
  <c r="J223" i="13"/>
  <c r="I223" i="13"/>
  <c r="J221" i="13"/>
  <c r="I221" i="13"/>
  <c r="J92" i="13"/>
  <c r="I92" i="13"/>
  <c r="J121" i="13"/>
  <c r="I121" i="13"/>
  <c r="J201" i="13"/>
  <c r="I201" i="13"/>
  <c r="J195" i="13"/>
  <c r="I195" i="13"/>
  <c r="J283" i="13"/>
  <c r="I283" i="13"/>
  <c r="J289" i="13"/>
  <c r="I289" i="13"/>
  <c r="J119" i="13"/>
  <c r="I119" i="13"/>
  <c r="J293" i="13"/>
  <c r="I293" i="13"/>
  <c r="J342" i="13"/>
  <c r="I342" i="13"/>
  <c r="J332" i="13"/>
  <c r="I332" i="13"/>
  <c r="J378" i="13"/>
  <c r="I378" i="13"/>
  <c r="V378" i="13" s="1"/>
  <c r="U378" i="13" s="1"/>
  <c r="J329" i="13"/>
  <c r="I329" i="13"/>
  <c r="J335" i="13"/>
  <c r="I335" i="13"/>
  <c r="J403" i="13"/>
  <c r="I403" i="13"/>
  <c r="J858" i="13"/>
  <c r="I858" i="13"/>
  <c r="J570" i="13"/>
  <c r="I570" i="13"/>
  <c r="J920" i="13"/>
  <c r="I920" i="13"/>
  <c r="J1123" i="13"/>
  <c r="I1123" i="13"/>
  <c r="J1128" i="13"/>
  <c r="I1128" i="13"/>
  <c r="J840" i="13"/>
  <c r="I840" i="13"/>
  <c r="J984" i="13"/>
  <c r="I984" i="13"/>
  <c r="J738" i="13"/>
  <c r="I738" i="13"/>
  <c r="J596" i="13"/>
  <c r="I596" i="13"/>
  <c r="J489" i="13"/>
  <c r="I489" i="13"/>
  <c r="J490" i="13"/>
  <c r="I490" i="13"/>
  <c r="J485" i="13"/>
  <c r="I485" i="13"/>
  <c r="J588" i="13"/>
  <c r="I588" i="13"/>
  <c r="J808" i="13"/>
  <c r="I808" i="13"/>
  <c r="J688" i="13"/>
  <c r="I688" i="13"/>
  <c r="J602" i="13"/>
  <c r="I602" i="13"/>
  <c r="J566" i="13"/>
  <c r="I566" i="13"/>
  <c r="J465" i="13"/>
  <c r="I465" i="13"/>
  <c r="J555" i="13"/>
  <c r="I555" i="13"/>
  <c r="J988" i="13"/>
  <c r="I988" i="13"/>
  <c r="J780" i="13"/>
  <c r="I780" i="13"/>
  <c r="J827" i="13"/>
  <c r="I827" i="13"/>
  <c r="J436" i="13"/>
  <c r="I436" i="13"/>
  <c r="J654" i="13"/>
  <c r="I654" i="13"/>
  <c r="J710" i="13"/>
  <c r="I710" i="13"/>
  <c r="J433" i="13"/>
  <c r="I433" i="13"/>
  <c r="J470" i="13"/>
  <c r="I470" i="13"/>
  <c r="J934" i="13"/>
  <c r="I934" i="13"/>
  <c r="J935" i="13"/>
  <c r="I935" i="13"/>
  <c r="J700" i="13"/>
  <c r="I700" i="13"/>
  <c r="J742" i="13"/>
  <c r="I742" i="13"/>
  <c r="J928" i="13"/>
  <c r="I928" i="13"/>
  <c r="J498" i="13"/>
  <c r="I498" i="13"/>
  <c r="J732" i="13"/>
  <c r="I732" i="13"/>
  <c r="J921" i="13"/>
  <c r="I921" i="13"/>
  <c r="J697" i="13"/>
  <c r="I697" i="13"/>
  <c r="J600" i="13"/>
  <c r="I600" i="13"/>
  <c r="J618" i="13"/>
  <c r="I618" i="13"/>
  <c r="J704" i="13"/>
  <c r="I704" i="13"/>
  <c r="J420" i="13"/>
  <c r="I420" i="13"/>
  <c r="J737" i="13"/>
  <c r="I737" i="13"/>
  <c r="J424" i="13"/>
  <c r="I424" i="13"/>
  <c r="J507" i="13"/>
  <c r="I507" i="13"/>
  <c r="J509" i="13"/>
  <c r="I509" i="13"/>
  <c r="J993" i="13"/>
  <c r="I993" i="13"/>
  <c r="J545" i="13"/>
  <c r="I545" i="13"/>
  <c r="J603" i="13"/>
  <c r="I603" i="13"/>
  <c r="J534" i="13"/>
  <c r="I534" i="13"/>
  <c r="J831" i="13"/>
  <c r="I831" i="13"/>
  <c r="J611" i="13"/>
  <c r="I611" i="13"/>
  <c r="J487" i="13"/>
  <c r="I487" i="13"/>
  <c r="J1022" i="13"/>
  <c r="I1022" i="13"/>
  <c r="J443" i="13"/>
  <c r="I443" i="13"/>
  <c r="J526" i="13"/>
  <c r="I526" i="13"/>
  <c r="J581" i="13"/>
  <c r="I581" i="13"/>
  <c r="J621" i="13"/>
  <c r="I621" i="13"/>
  <c r="J655" i="13"/>
  <c r="I655" i="13"/>
  <c r="J995" i="13"/>
  <c r="I995" i="13"/>
  <c r="J743" i="13"/>
  <c r="I743" i="13"/>
  <c r="J1036" i="13"/>
  <c r="I1036" i="13"/>
  <c r="J745" i="13"/>
  <c r="I745" i="13"/>
  <c r="J175" i="13"/>
  <c r="I175" i="13"/>
  <c r="J1119" i="13"/>
  <c r="I1119" i="13"/>
  <c r="J870" i="13"/>
  <c r="I870" i="13"/>
  <c r="J559" i="13"/>
  <c r="I559" i="13"/>
  <c r="J671" i="13"/>
  <c r="I671" i="13"/>
  <c r="J756" i="13"/>
  <c r="I756" i="13"/>
  <c r="J942" i="13"/>
  <c r="I942" i="13"/>
  <c r="J129" i="13"/>
  <c r="I129" i="13"/>
  <c r="J20" i="13"/>
  <c r="I20" i="13"/>
  <c r="J67" i="13"/>
  <c r="I67" i="13"/>
  <c r="J295" i="13"/>
  <c r="I295" i="13"/>
  <c r="J1051" i="13"/>
  <c r="I1051" i="13"/>
  <c r="J1058" i="13"/>
  <c r="I1058" i="13"/>
  <c r="J792" i="13"/>
  <c r="I792" i="13"/>
  <c r="J553" i="13"/>
  <c r="I553" i="13"/>
  <c r="J957" i="13"/>
  <c r="I957" i="13"/>
  <c r="J422" i="13"/>
  <c r="I422" i="13"/>
  <c r="J535" i="13"/>
  <c r="I535" i="13"/>
  <c r="J830" i="13"/>
  <c r="I830" i="13"/>
  <c r="J70" i="13"/>
  <c r="I70" i="13"/>
  <c r="J976" i="13"/>
  <c r="I976" i="13"/>
  <c r="J74" i="13"/>
  <c r="I74" i="13"/>
  <c r="V74" i="13" s="1"/>
  <c r="U74" i="13" s="1"/>
  <c r="J100" i="13"/>
  <c r="I100" i="13"/>
  <c r="J1099" i="13"/>
  <c r="I1099" i="13"/>
  <c r="J1071" i="13"/>
  <c r="I1071" i="13"/>
  <c r="J1079" i="13"/>
  <c r="I1079" i="13"/>
  <c r="J229" i="13"/>
  <c r="I229" i="13"/>
  <c r="J929" i="13"/>
  <c r="I929" i="13"/>
  <c r="J1021" i="13"/>
  <c r="I1021" i="13"/>
  <c r="J930" i="13"/>
  <c r="I930" i="13"/>
  <c r="I34" i="13"/>
  <c r="J34" i="13"/>
  <c r="J579" i="13"/>
  <c r="I579" i="13"/>
  <c r="J238" i="13"/>
  <c r="I238" i="13"/>
  <c r="J362" i="13"/>
  <c r="I362" i="13"/>
  <c r="V362" i="13" s="1"/>
  <c r="U362" i="13" s="1"/>
  <c r="J73" i="13"/>
  <c r="I73" i="13"/>
  <c r="J255" i="13"/>
  <c r="I255" i="13"/>
  <c r="J1075" i="13"/>
  <c r="I1075" i="13"/>
  <c r="J131" i="13"/>
  <c r="I131" i="13"/>
  <c r="J1086" i="13"/>
  <c r="I1086" i="13"/>
  <c r="J973" i="13"/>
  <c r="I973" i="13"/>
  <c r="J1087" i="13"/>
  <c r="I1087" i="13"/>
  <c r="J1094" i="13"/>
  <c r="I1094" i="13"/>
  <c r="J1106" i="13"/>
  <c r="I1106" i="13"/>
  <c r="J1104" i="13"/>
  <c r="I1104" i="13"/>
  <c r="J1116" i="13"/>
  <c r="I1116" i="13"/>
  <c r="J944" i="13"/>
  <c r="I944" i="13"/>
  <c r="J61" i="13"/>
  <c r="I61" i="13"/>
  <c r="J861" i="13"/>
  <c r="I861" i="13"/>
  <c r="J281" i="13"/>
  <c r="I281" i="13"/>
  <c r="J551" i="13"/>
  <c r="I551" i="13"/>
  <c r="J940" i="13"/>
  <c r="I940" i="13"/>
  <c r="J212" i="13"/>
  <c r="I212" i="13"/>
  <c r="J1027" i="13"/>
  <c r="I1027" i="13"/>
  <c r="J230" i="13"/>
  <c r="I230" i="13"/>
  <c r="J552" i="13"/>
  <c r="I552" i="13"/>
  <c r="J524" i="13"/>
  <c r="I524" i="13"/>
  <c r="J536" i="13"/>
  <c r="I536" i="13"/>
  <c r="J571" i="13"/>
  <c r="I571" i="13"/>
  <c r="J691" i="13"/>
  <c r="I691" i="13"/>
  <c r="J881" i="13"/>
  <c r="I881" i="13"/>
  <c r="J516" i="13"/>
  <c r="I516" i="13"/>
  <c r="J446" i="13"/>
  <c r="I446" i="13"/>
  <c r="J887" i="13"/>
  <c r="I887" i="13"/>
  <c r="J851" i="13"/>
  <c r="I851" i="13"/>
  <c r="J43" i="13"/>
  <c r="I43" i="13"/>
  <c r="J333" i="13"/>
  <c r="I333" i="13"/>
  <c r="J997" i="13"/>
  <c r="I997" i="13"/>
  <c r="J453" i="13"/>
  <c r="I453" i="13"/>
  <c r="J696" i="13"/>
  <c r="I696" i="13"/>
  <c r="J495" i="13"/>
  <c r="I495" i="13"/>
  <c r="J533" i="13"/>
  <c r="I533" i="13"/>
  <c r="J404" i="13"/>
  <c r="I404" i="13"/>
  <c r="I58" i="13"/>
  <c r="V58" i="13" s="1"/>
  <c r="U58" i="13" s="1"/>
  <c r="J58" i="13"/>
  <c r="J180" i="13"/>
  <c r="I180" i="13"/>
  <c r="J306" i="13"/>
  <c r="I306" i="13"/>
  <c r="V306" i="13" s="1"/>
  <c r="U306" i="13" s="1"/>
  <c r="J104" i="13"/>
  <c r="I104" i="13"/>
  <c r="J3" i="13"/>
  <c r="I3" i="13"/>
  <c r="J220" i="13"/>
  <c r="I220" i="13"/>
  <c r="J296" i="13"/>
  <c r="I296" i="13"/>
  <c r="J249" i="13"/>
  <c r="I249" i="13"/>
  <c r="J252" i="13"/>
  <c r="I252" i="13"/>
  <c r="J292" i="13"/>
  <c r="I292" i="13"/>
  <c r="J75" i="13"/>
  <c r="I75" i="13"/>
  <c r="J169" i="13"/>
  <c r="I169" i="13"/>
  <c r="J76" i="13"/>
  <c r="I76" i="13"/>
  <c r="J182" i="13"/>
  <c r="I182" i="13"/>
  <c r="I106" i="13"/>
  <c r="V106" i="13" s="1"/>
  <c r="U106" i="13" s="1"/>
  <c r="J106" i="13"/>
  <c r="J278" i="13"/>
  <c r="I278" i="13"/>
  <c r="J392" i="13"/>
  <c r="I392" i="13"/>
  <c r="J285" i="13"/>
  <c r="I285" i="13"/>
  <c r="J213" i="13"/>
  <c r="I213" i="13"/>
  <c r="J174" i="13"/>
  <c r="I174" i="13"/>
  <c r="I122" i="13"/>
  <c r="V122" i="13" s="1"/>
  <c r="U122" i="13" s="1"/>
  <c r="J122" i="13"/>
  <c r="J225" i="13"/>
  <c r="I225" i="13"/>
  <c r="J215" i="13"/>
  <c r="I215" i="13"/>
  <c r="J126" i="13"/>
  <c r="I126" i="13"/>
  <c r="J277" i="13"/>
  <c r="I277" i="13"/>
  <c r="J149" i="13"/>
  <c r="I149" i="13"/>
  <c r="J19" i="13"/>
  <c r="I19" i="13"/>
  <c r="J331" i="13"/>
  <c r="I331" i="13"/>
  <c r="J151" i="13"/>
  <c r="I151" i="13"/>
  <c r="J206" i="13"/>
  <c r="I206" i="13"/>
  <c r="J254" i="13"/>
  <c r="I254" i="13"/>
  <c r="J228" i="13"/>
  <c r="I228" i="13"/>
  <c r="J363" i="13"/>
  <c r="I363" i="13"/>
  <c r="J260" i="13"/>
  <c r="I260" i="13"/>
  <c r="J401" i="13"/>
  <c r="I401" i="13"/>
  <c r="J235" i="13"/>
  <c r="I235" i="13"/>
  <c r="J949" i="13"/>
  <c r="I949" i="13"/>
  <c r="J754" i="13"/>
  <c r="I754" i="13"/>
  <c r="J726" i="13"/>
  <c r="I726" i="13"/>
  <c r="J908" i="13"/>
  <c r="I908" i="13"/>
  <c r="J1127" i="13"/>
  <c r="I1127" i="13"/>
  <c r="J936" i="13"/>
  <c r="I936" i="13"/>
  <c r="J486" i="13"/>
  <c r="I486" i="13"/>
  <c r="J684" i="13"/>
  <c r="I684" i="13"/>
  <c r="J1020" i="13"/>
  <c r="I1020" i="13"/>
  <c r="J832" i="13"/>
  <c r="I832" i="13"/>
  <c r="J1018" i="13"/>
  <c r="I1018" i="13"/>
  <c r="J431" i="13"/>
  <c r="I431" i="13"/>
  <c r="J480" i="13"/>
  <c r="I480" i="13"/>
  <c r="J901" i="13"/>
  <c r="I901" i="13"/>
  <c r="J695" i="13"/>
  <c r="I695" i="13"/>
  <c r="J409" i="13"/>
  <c r="I409" i="13"/>
  <c r="J578" i="13"/>
  <c r="I578" i="13"/>
  <c r="J415" i="13"/>
  <c r="I415" i="13"/>
  <c r="J824" i="13"/>
  <c r="I824" i="13"/>
  <c r="J703" i="13"/>
  <c r="I703" i="13"/>
  <c r="J836" i="13"/>
  <c r="I836" i="13"/>
  <c r="J775" i="13"/>
  <c r="I775" i="13"/>
  <c r="J788" i="13"/>
  <c r="I788" i="13"/>
  <c r="J627" i="13"/>
  <c r="I627" i="13"/>
  <c r="J761" i="13"/>
  <c r="I761" i="13"/>
  <c r="J962" i="13"/>
  <c r="I962" i="13"/>
  <c r="J685" i="13"/>
  <c r="I685" i="13"/>
  <c r="J467" i="13"/>
  <c r="I467" i="13"/>
  <c r="J989" i="13"/>
  <c r="I989" i="13"/>
  <c r="J727" i="13"/>
  <c r="I727" i="13"/>
  <c r="J592" i="13"/>
  <c r="I592" i="13"/>
  <c r="J601" i="13"/>
  <c r="I601" i="13"/>
  <c r="J746" i="13"/>
  <c r="I746" i="13"/>
  <c r="J933" i="13"/>
  <c r="I933" i="13"/>
  <c r="J922" i="13"/>
  <c r="I922" i="13"/>
  <c r="J959" i="13"/>
  <c r="I959" i="13"/>
  <c r="J818" i="13"/>
  <c r="I818" i="13"/>
  <c r="J748" i="13"/>
  <c r="I748" i="13"/>
  <c r="J585" i="13"/>
  <c r="I585" i="13"/>
  <c r="J821" i="13"/>
  <c r="I821" i="13"/>
  <c r="J750" i="13"/>
  <c r="I750" i="13"/>
  <c r="J657" i="13"/>
  <c r="I657" i="13"/>
  <c r="J954" i="13"/>
  <c r="I954" i="13"/>
  <c r="J520" i="13"/>
  <c r="I520" i="13"/>
  <c r="J594" i="13"/>
  <c r="I594" i="13"/>
  <c r="J508" i="13"/>
  <c r="I508" i="13"/>
  <c r="J731" i="13"/>
  <c r="I731" i="13"/>
  <c r="J429" i="13"/>
  <c r="I429" i="13"/>
  <c r="J430" i="13"/>
  <c r="I430" i="13"/>
  <c r="J1052" i="13"/>
  <c r="I1052" i="13"/>
  <c r="J633" i="13"/>
  <c r="I633" i="13"/>
  <c r="J983" i="13"/>
  <c r="I983" i="13"/>
  <c r="J903" i="13"/>
  <c r="I903" i="13"/>
  <c r="J445" i="13"/>
  <c r="I445" i="13"/>
  <c r="J598" i="13"/>
  <c r="I598" i="13"/>
  <c r="J793" i="13"/>
  <c r="I793" i="13"/>
  <c r="J622" i="13"/>
  <c r="I622" i="13"/>
  <c r="J779" i="13"/>
  <c r="I779" i="13"/>
  <c r="J435" i="13"/>
  <c r="I435" i="13"/>
  <c r="J822" i="13"/>
  <c r="I822" i="13"/>
  <c r="J749" i="13"/>
  <c r="I749" i="13"/>
  <c r="J1008" i="13"/>
  <c r="I1008" i="13"/>
  <c r="J179" i="13"/>
  <c r="I179" i="13"/>
  <c r="J1102" i="13"/>
  <c r="I1102" i="13"/>
  <c r="J877" i="13"/>
  <c r="I877" i="13"/>
  <c r="J862" i="13"/>
  <c r="I862" i="13"/>
  <c r="J844" i="13"/>
  <c r="I844" i="13"/>
  <c r="J856" i="13"/>
  <c r="I856" i="13"/>
  <c r="J395" i="13"/>
  <c r="I395" i="13"/>
  <c r="J133" i="13"/>
  <c r="I133" i="13"/>
  <c r="J276" i="13"/>
  <c r="I276" i="13"/>
  <c r="J209" i="13"/>
  <c r="I209" i="13"/>
  <c r="J257" i="13"/>
  <c r="I257" i="13"/>
  <c r="J391" i="13"/>
  <c r="I391" i="13"/>
  <c r="J397" i="13"/>
  <c r="I397" i="13"/>
  <c r="J674" i="13"/>
  <c r="I674" i="13"/>
  <c r="J741" i="13"/>
  <c r="I741" i="13"/>
  <c r="J630" i="13"/>
  <c r="I630" i="13"/>
  <c r="J854" i="13"/>
  <c r="I854" i="13"/>
  <c r="J896" i="13"/>
  <c r="I896" i="13"/>
  <c r="J412" i="13"/>
  <c r="I412" i="13"/>
  <c r="J637" i="13"/>
  <c r="I637" i="13"/>
  <c r="J476" i="13"/>
  <c r="I476" i="13"/>
  <c r="J1059" i="13"/>
  <c r="I1059" i="13"/>
  <c r="J161" i="13"/>
  <c r="I161" i="13"/>
  <c r="J966" i="13"/>
  <c r="I966" i="13"/>
  <c r="J46" i="13"/>
  <c r="I46" i="13"/>
  <c r="J825" i="13"/>
  <c r="I825" i="13"/>
  <c r="J96" i="13"/>
  <c r="I96" i="13"/>
  <c r="J103" i="13"/>
  <c r="I103" i="13"/>
  <c r="J163" i="13"/>
  <c r="I163" i="13"/>
  <c r="J1083" i="13"/>
  <c r="I1083" i="13"/>
  <c r="J1077" i="13"/>
  <c r="I1077" i="13"/>
  <c r="J196" i="13"/>
  <c r="I196" i="13"/>
  <c r="J1115" i="13"/>
  <c r="I1115" i="13"/>
  <c r="J1072" i="13"/>
  <c r="I1072" i="13"/>
  <c r="J1067" i="13"/>
  <c r="I1067" i="13"/>
  <c r="J978" i="13"/>
  <c r="I978" i="13"/>
  <c r="J1109" i="13"/>
  <c r="I1109" i="13"/>
  <c r="J985" i="13"/>
  <c r="I985" i="13"/>
  <c r="J60" i="13"/>
  <c r="I60" i="13"/>
  <c r="J56" i="13"/>
  <c r="I56" i="13"/>
  <c r="J714" i="13"/>
  <c r="I714" i="13"/>
  <c r="J322" i="13"/>
  <c r="I322" i="13"/>
  <c r="J1003" i="13"/>
  <c r="I1003" i="13"/>
  <c r="J164" i="13"/>
  <c r="I164" i="13"/>
  <c r="J789" i="13"/>
  <c r="I789" i="13"/>
  <c r="J171" i="13"/>
  <c r="I171" i="13"/>
  <c r="J383" i="13"/>
  <c r="I383" i="13"/>
  <c r="J785" i="13"/>
  <c r="I785" i="13"/>
  <c r="J680" i="13"/>
  <c r="I680" i="13"/>
  <c r="J582" i="13"/>
  <c r="I582" i="13"/>
  <c r="J563" i="13"/>
  <c r="I563" i="13"/>
  <c r="J1009" i="13"/>
  <c r="I1009" i="13"/>
  <c r="J843" i="13"/>
  <c r="I843" i="13"/>
  <c r="J297" i="13"/>
  <c r="I297" i="13"/>
  <c r="J565" i="13"/>
  <c r="I565" i="13"/>
  <c r="J855" i="13"/>
  <c r="I855" i="13"/>
  <c r="J848" i="13"/>
  <c r="I848" i="13"/>
  <c r="J768" i="13"/>
  <c r="I768" i="13"/>
  <c r="J340" i="13"/>
  <c r="I340" i="13"/>
  <c r="J89" i="13"/>
  <c r="I89" i="13"/>
  <c r="J279" i="13"/>
  <c r="I279" i="13"/>
  <c r="J334" i="13"/>
  <c r="I334" i="13"/>
  <c r="J755" i="13"/>
  <c r="I755" i="13"/>
  <c r="J502" i="13"/>
  <c r="I502" i="13"/>
  <c r="J587" i="13"/>
  <c r="I587" i="13"/>
  <c r="J32" i="13"/>
  <c r="I32" i="13"/>
  <c r="J190" i="13"/>
  <c r="I190" i="13"/>
  <c r="J367" i="13"/>
  <c r="I367" i="13"/>
  <c r="J134" i="13"/>
  <c r="I134" i="13"/>
  <c r="J207" i="13"/>
  <c r="I207" i="13"/>
  <c r="J204" i="13"/>
  <c r="I204" i="13"/>
  <c r="J162" i="13"/>
  <c r="I162" i="13"/>
  <c r="V162" i="13" s="1"/>
  <c r="U162" i="13" s="1"/>
  <c r="J310" i="13"/>
  <c r="I310" i="13"/>
  <c r="J354" i="13"/>
  <c r="I354" i="13"/>
  <c r="V354" i="13" s="1"/>
  <c r="U354" i="13" s="1"/>
  <c r="J374" i="13"/>
  <c r="I374" i="13"/>
  <c r="J78" i="13"/>
  <c r="I78" i="13"/>
  <c r="J185" i="13"/>
  <c r="I185" i="13"/>
  <c r="J93" i="13"/>
  <c r="I93" i="13"/>
  <c r="J148" i="13"/>
  <c r="I148" i="13"/>
  <c r="J274" i="13"/>
  <c r="I274" i="13"/>
  <c r="V274" i="13" s="1"/>
  <c r="U274" i="13" s="1"/>
  <c r="J52" i="13"/>
  <c r="I52" i="13"/>
  <c r="J253" i="13"/>
  <c r="I253" i="13"/>
  <c r="J288" i="13"/>
  <c r="I288" i="13"/>
  <c r="J197" i="13"/>
  <c r="I197" i="13"/>
  <c r="J371" i="13"/>
  <c r="I371" i="13"/>
  <c r="J127" i="13"/>
  <c r="I127" i="13"/>
  <c r="J240" i="13"/>
  <c r="I240" i="13"/>
  <c r="J366" i="13"/>
  <c r="I366" i="13"/>
  <c r="J132" i="13"/>
  <c r="I132" i="13"/>
  <c r="J226" i="13"/>
  <c r="I226" i="13"/>
  <c r="V226" i="13" s="1"/>
  <c r="U226" i="13" s="1"/>
  <c r="J11" i="13"/>
  <c r="I11" i="13"/>
  <c r="J244" i="13"/>
  <c r="I244" i="13"/>
  <c r="J227" i="13"/>
  <c r="I227" i="13"/>
  <c r="J265" i="13"/>
  <c r="I265" i="13"/>
  <c r="J287" i="13"/>
  <c r="I287" i="13"/>
  <c r="J394" i="13"/>
  <c r="I394" i="13"/>
  <c r="V394" i="13" s="1"/>
  <c r="U394" i="13" s="1"/>
  <c r="J319" i="13"/>
  <c r="I319" i="13"/>
  <c r="J219" i="13"/>
  <c r="I219" i="13"/>
  <c r="J368" i="13"/>
  <c r="I368" i="13"/>
  <c r="J313" i="13"/>
  <c r="I313" i="13"/>
  <c r="J356" i="13"/>
  <c r="I356" i="13"/>
  <c r="J718" i="13"/>
  <c r="I718" i="13"/>
  <c r="J857" i="13"/>
  <c r="I857" i="13"/>
  <c r="J914" i="13"/>
  <c r="I914" i="13"/>
  <c r="J975" i="13"/>
  <c r="I975" i="13"/>
  <c r="J1057" i="13"/>
  <c r="I1057" i="13"/>
  <c r="J1125" i="13"/>
  <c r="I1125" i="13"/>
  <c r="J810" i="13"/>
  <c r="I810" i="13"/>
  <c r="J484" i="13"/>
  <c r="I484" i="13"/>
  <c r="J1013" i="13"/>
  <c r="I1013" i="13"/>
  <c r="J724" i="13"/>
  <c r="I724" i="13"/>
  <c r="J1007" i="13"/>
  <c r="I1007" i="13"/>
  <c r="J924" i="13"/>
  <c r="I924" i="13"/>
  <c r="J939" i="13"/>
  <c r="I939" i="13"/>
  <c r="J807" i="13"/>
  <c r="I807" i="13"/>
  <c r="J687" i="13"/>
  <c r="I687" i="13"/>
  <c r="J414" i="13"/>
  <c r="I414" i="13"/>
  <c r="J612" i="13"/>
  <c r="I612" i="13"/>
  <c r="J410" i="13"/>
  <c r="I410" i="13"/>
  <c r="J912" i="13"/>
  <c r="I912" i="13"/>
  <c r="J554" i="13"/>
  <c r="I554" i="13"/>
  <c r="J864" i="13"/>
  <c r="I864" i="13"/>
  <c r="J617" i="13"/>
  <c r="I617" i="13"/>
  <c r="J790" i="13"/>
  <c r="I790" i="13"/>
  <c r="J796" i="13"/>
  <c r="I796" i="13"/>
  <c r="J786" i="13"/>
  <c r="I786" i="13"/>
  <c r="J880" i="13"/>
  <c r="I880" i="13"/>
  <c r="J597" i="13"/>
  <c r="I597" i="13"/>
  <c r="J773" i="13"/>
  <c r="I773" i="13"/>
  <c r="J646" i="13"/>
  <c r="I646" i="13"/>
  <c r="J744" i="13"/>
  <c r="I744" i="13"/>
  <c r="J1023" i="13"/>
  <c r="I1023" i="13"/>
  <c r="J643" i="13"/>
  <c r="I643" i="13"/>
  <c r="J522" i="13"/>
  <c r="I522" i="13"/>
  <c r="J878" i="13"/>
  <c r="I878" i="13"/>
  <c r="J1031" i="13"/>
  <c r="I1031" i="13"/>
  <c r="J1105" i="13"/>
  <c r="I1105" i="13"/>
  <c r="J919" i="13"/>
  <c r="I919" i="13"/>
  <c r="J991" i="13"/>
  <c r="I991" i="13"/>
  <c r="J764" i="13"/>
  <c r="I764" i="13"/>
  <c r="J456" i="13"/>
  <c r="I456" i="13"/>
  <c r="J647" i="13"/>
  <c r="I647" i="13"/>
  <c r="J803" i="13"/>
  <c r="I803" i="13"/>
  <c r="J517" i="13"/>
  <c r="I517" i="13"/>
  <c r="J729" i="13"/>
  <c r="I729" i="13"/>
  <c r="J421" i="13"/>
  <c r="I421" i="13"/>
  <c r="J847" i="13"/>
  <c r="I847" i="13"/>
  <c r="J441" i="13"/>
  <c r="I441" i="13"/>
  <c r="J1017" i="13"/>
  <c r="I1017" i="13"/>
  <c r="J540" i="13"/>
  <c r="I540" i="13"/>
  <c r="J890" i="13"/>
  <c r="I890" i="13"/>
  <c r="J634" i="13"/>
  <c r="I634" i="13"/>
  <c r="J987" i="13"/>
  <c r="I987" i="13"/>
  <c r="J885" i="13"/>
  <c r="I885" i="13"/>
  <c r="J608" i="13"/>
  <c r="I608" i="13"/>
  <c r="J797" i="13"/>
  <c r="I797" i="13"/>
  <c r="J992" i="13"/>
  <c r="I992" i="13"/>
  <c r="J544" i="13"/>
  <c r="I544" i="13"/>
  <c r="J823" i="13"/>
  <c r="I823" i="13"/>
  <c r="J458" i="13"/>
  <c r="I458" i="13"/>
  <c r="J500" i="13"/>
  <c r="I500" i="13"/>
  <c r="J770" i="13"/>
  <c r="I770" i="13"/>
  <c r="J512" i="13"/>
  <c r="I512" i="13"/>
  <c r="J1080" i="13"/>
  <c r="I1080" i="13"/>
  <c r="J286" i="13"/>
  <c r="I286" i="13"/>
  <c r="J1000" i="13"/>
  <c r="I1000" i="13"/>
  <c r="J846" i="13"/>
  <c r="I846" i="13"/>
  <c r="J125" i="13"/>
  <c r="I125" i="13"/>
  <c r="J346" i="13"/>
  <c r="I346" i="13"/>
  <c r="V346" i="13" s="1"/>
  <c r="U346" i="13" s="1"/>
  <c r="J165" i="13"/>
  <c r="I165" i="13"/>
  <c r="J5" i="13"/>
  <c r="I5" i="13"/>
  <c r="J94" i="13"/>
  <c r="I94" i="13"/>
  <c r="J338" i="13"/>
  <c r="I338" i="13"/>
  <c r="V338" i="13" s="1"/>
  <c r="U338" i="13" s="1"/>
  <c r="J909" i="13"/>
  <c r="I909" i="13"/>
  <c r="J948" i="13"/>
  <c r="I948" i="13"/>
  <c r="J558" i="13"/>
  <c r="I558" i="13"/>
  <c r="J751" i="13"/>
  <c r="I751" i="13"/>
  <c r="J609" i="13"/>
  <c r="I609" i="13"/>
  <c r="J640" i="13"/>
  <c r="I640" i="13"/>
  <c r="J1048" i="13"/>
  <c r="I1048" i="13"/>
  <c r="J525" i="13"/>
  <c r="I525" i="13"/>
  <c r="J1065" i="13"/>
  <c r="I1065" i="13"/>
  <c r="J860" i="13"/>
  <c r="I860" i="13"/>
  <c r="J39" i="13"/>
  <c r="I39" i="13"/>
  <c r="J123" i="13"/>
  <c r="I123" i="13"/>
  <c r="J72" i="13"/>
  <c r="I72" i="13"/>
  <c r="J1078" i="13"/>
  <c r="I1078" i="13"/>
  <c r="J1121" i="13"/>
  <c r="I1121" i="13"/>
  <c r="J113" i="13"/>
  <c r="I113" i="13"/>
  <c r="J1100" i="13"/>
  <c r="I1100" i="13"/>
  <c r="J1117" i="13"/>
  <c r="I1117" i="13"/>
  <c r="J1111" i="13"/>
  <c r="I1111" i="13"/>
  <c r="J977" i="13"/>
  <c r="I977" i="13"/>
  <c r="J1110" i="13"/>
  <c r="I1110" i="13"/>
  <c r="J871" i="13"/>
  <c r="I871" i="13"/>
  <c r="J499" i="13"/>
  <c r="I499" i="13"/>
  <c r="J723" i="13"/>
  <c r="I723" i="13"/>
  <c r="J683" i="13"/>
  <c r="I683" i="13"/>
  <c r="J472" i="13"/>
  <c r="I472" i="13"/>
  <c r="J787" i="13"/>
  <c r="I787" i="13"/>
  <c r="J925" i="13"/>
  <c r="I925" i="13"/>
  <c r="J442" i="13"/>
  <c r="I442" i="13"/>
  <c r="J309" i="13"/>
  <c r="I309" i="13"/>
  <c r="J631" i="13"/>
  <c r="I631" i="13"/>
  <c r="J1041" i="13"/>
  <c r="I1041" i="13"/>
  <c r="J882" i="13"/>
  <c r="I882" i="13"/>
  <c r="J462" i="13"/>
  <c r="I462" i="13"/>
  <c r="J488" i="13"/>
  <c r="I488" i="13"/>
  <c r="J956" i="13"/>
  <c r="I956" i="13"/>
  <c r="J938" i="13"/>
  <c r="I938" i="13"/>
  <c r="J405" i="13"/>
  <c r="I405" i="13"/>
  <c r="J853" i="13"/>
  <c r="I853" i="13"/>
  <c r="J852" i="13"/>
  <c r="I852" i="13"/>
  <c r="J767" i="13"/>
  <c r="I767" i="13"/>
  <c r="J841" i="13"/>
  <c r="I841" i="13"/>
  <c r="J652" i="13"/>
  <c r="I652" i="13"/>
  <c r="J308" i="13"/>
  <c r="I308" i="13"/>
  <c r="J494" i="13"/>
  <c r="I494" i="13"/>
  <c r="J1014" i="13"/>
  <c r="I1014" i="13"/>
  <c r="J1033" i="13"/>
  <c r="I1033" i="13"/>
  <c r="J1046" i="13"/>
  <c r="I1046" i="13"/>
  <c r="J30" i="13"/>
  <c r="I30" i="13"/>
  <c r="J191" i="13"/>
  <c r="I191" i="13"/>
  <c r="J8" i="13"/>
  <c r="I8" i="13"/>
  <c r="J85" i="13"/>
  <c r="I85" i="13"/>
  <c r="J177" i="13"/>
  <c r="I177" i="13"/>
  <c r="J262" i="13"/>
  <c r="I262" i="13"/>
  <c r="J188" i="13"/>
  <c r="I188" i="13"/>
  <c r="J323" i="13"/>
  <c r="I323" i="13"/>
  <c r="J271" i="13"/>
  <c r="I271" i="13"/>
  <c r="J37" i="13"/>
  <c r="I37" i="13"/>
  <c r="J87" i="13"/>
  <c r="I87" i="13"/>
  <c r="J233" i="13"/>
  <c r="I233" i="13"/>
  <c r="J108" i="13"/>
  <c r="I108" i="13"/>
  <c r="J117" i="13"/>
  <c r="I117" i="13"/>
  <c r="J53" i="13"/>
  <c r="I53" i="13"/>
  <c r="J326" i="13"/>
  <c r="I326" i="13"/>
  <c r="J22" i="13"/>
  <c r="I22" i="13"/>
  <c r="I98" i="13"/>
  <c r="V98" i="13" s="1"/>
  <c r="U98" i="13" s="1"/>
  <c r="J98" i="13"/>
  <c r="J88" i="13"/>
  <c r="I88" i="13"/>
  <c r="J167" i="13"/>
  <c r="I167" i="13"/>
  <c r="J157" i="13"/>
  <c r="I157" i="13"/>
  <c r="J242" i="13"/>
  <c r="I242" i="13"/>
  <c r="V242" i="13" s="1"/>
  <c r="U242" i="13" s="1"/>
  <c r="J381" i="13"/>
  <c r="I381" i="13"/>
  <c r="J107" i="13"/>
  <c r="I107" i="13"/>
  <c r="J269" i="13"/>
  <c r="I269" i="13"/>
  <c r="J130" i="13"/>
  <c r="I130" i="13"/>
  <c r="V130" i="13" s="1"/>
  <c r="U130" i="13" s="1"/>
  <c r="J141" i="13"/>
  <c r="I141" i="13"/>
  <c r="J91" i="13"/>
  <c r="I91" i="13"/>
  <c r="J280" i="13"/>
  <c r="I280" i="13"/>
  <c r="J357" i="13"/>
  <c r="I357" i="13"/>
  <c r="J300" i="13"/>
  <c r="I300" i="13"/>
  <c r="J345" i="13"/>
  <c r="I345" i="13"/>
  <c r="J263" i="13"/>
  <c r="I263" i="13"/>
  <c r="J393" i="13"/>
  <c r="I393" i="13"/>
  <c r="J307" i="13"/>
  <c r="I307" i="13"/>
  <c r="J284" i="13"/>
  <c r="I284" i="13"/>
  <c r="J826" i="13"/>
  <c r="I826" i="13"/>
  <c r="J757" i="13"/>
  <c r="I757" i="13"/>
  <c r="J1024" i="13"/>
  <c r="I1024" i="13"/>
  <c r="J663" i="13"/>
  <c r="I663" i="13"/>
  <c r="J883" i="13"/>
  <c r="I883" i="13"/>
  <c r="J943" i="13"/>
  <c r="I943" i="13"/>
  <c r="J1054" i="13"/>
  <c r="I1054" i="13"/>
  <c r="J479" i="13"/>
  <c r="I479" i="13"/>
  <c r="J863" i="13"/>
  <c r="I863" i="13"/>
  <c r="J1019" i="13"/>
  <c r="I1019" i="13"/>
  <c r="J889" i="13"/>
  <c r="I889" i="13"/>
  <c r="J752" i="13"/>
  <c r="I752" i="13"/>
  <c r="J799" i="13"/>
  <c r="I799" i="13"/>
  <c r="J623" i="13"/>
  <c r="I623" i="13"/>
  <c r="J1010" i="13"/>
  <c r="I1010" i="13"/>
  <c r="J711" i="13"/>
  <c r="I711" i="13"/>
  <c r="J798" i="13"/>
  <c r="I798" i="13"/>
  <c r="J471" i="13"/>
  <c r="I471" i="13"/>
  <c r="J636" i="13"/>
  <c r="I636" i="13"/>
  <c r="J999" i="13"/>
  <c r="I999" i="13"/>
  <c r="J865" i="13"/>
  <c r="I865" i="13"/>
  <c r="J947" i="13"/>
  <c r="I947" i="13"/>
  <c r="J556" i="13"/>
  <c r="I556" i="13"/>
  <c r="J501" i="13"/>
  <c r="I501" i="13"/>
  <c r="J569" i="13"/>
  <c r="I569" i="13"/>
  <c r="J584" i="13"/>
  <c r="I584" i="13"/>
  <c r="J1032" i="13"/>
  <c r="I1032" i="13"/>
  <c r="J432" i="13"/>
  <c r="I432" i="13"/>
  <c r="J758" i="13"/>
  <c r="I758" i="13"/>
  <c r="J895" i="13"/>
  <c r="I895" i="13"/>
  <c r="J894" i="13"/>
  <c r="I894" i="13"/>
  <c r="J802" i="13"/>
  <c r="I802" i="13"/>
  <c r="J626" i="13"/>
  <c r="I626" i="13"/>
  <c r="J449" i="13"/>
  <c r="I449" i="13"/>
  <c r="J497" i="13"/>
  <c r="I497" i="13"/>
  <c r="J668" i="13"/>
  <c r="I668" i="13"/>
  <c r="J586" i="13"/>
  <c r="I586" i="13"/>
  <c r="J698" i="13"/>
  <c r="I698" i="13"/>
  <c r="J451" i="13"/>
  <c r="I451" i="13"/>
  <c r="J417" i="13"/>
  <c r="I417" i="13"/>
  <c r="J665" i="13"/>
  <c r="I665" i="13"/>
  <c r="J515" i="13"/>
  <c r="I515" i="13"/>
  <c r="J444" i="13"/>
  <c r="I444" i="13"/>
  <c r="J504" i="13"/>
  <c r="I504" i="13"/>
  <c r="J510" i="13"/>
  <c r="I510" i="13"/>
  <c r="J411" i="13"/>
  <c r="I411" i="13"/>
  <c r="J574" i="13"/>
  <c r="I574" i="13"/>
  <c r="J419" i="13"/>
  <c r="I419" i="13"/>
  <c r="J427" i="13"/>
  <c r="I427" i="13"/>
  <c r="J482" i="13"/>
  <c r="I482" i="13"/>
  <c r="J817" i="13"/>
  <c r="I817" i="13"/>
  <c r="J979" i="13"/>
  <c r="I979" i="13"/>
  <c r="J1043" i="13"/>
  <c r="I1043" i="13"/>
  <c r="J766" i="13"/>
  <c r="I766" i="13"/>
  <c r="J454" i="13"/>
  <c r="I454" i="13"/>
  <c r="J606" i="13"/>
  <c r="I606" i="13"/>
  <c r="J707" i="13"/>
  <c r="I707" i="13"/>
  <c r="J705" i="13"/>
  <c r="I705" i="13"/>
  <c r="J708" i="13"/>
  <c r="I708" i="13"/>
  <c r="J961" i="13"/>
  <c r="I961" i="13"/>
  <c r="J960" i="13"/>
  <c r="I960" i="13"/>
  <c r="J734" i="13"/>
  <c r="I734" i="13"/>
  <c r="J48" i="13"/>
  <c r="I48" i="13"/>
  <c r="J1073" i="13"/>
  <c r="I1073" i="13"/>
  <c r="J931" i="13"/>
  <c r="I931" i="13"/>
  <c r="J904" i="13"/>
  <c r="I904" i="13"/>
  <c r="J690" i="13"/>
  <c r="I690" i="13"/>
  <c r="J701" i="13"/>
  <c r="I701" i="13"/>
  <c r="J706" i="13"/>
  <c r="I706" i="13"/>
  <c r="J139" i="13"/>
  <c r="I139" i="13"/>
  <c r="J143" i="13"/>
  <c r="I143" i="13"/>
  <c r="J2" i="13"/>
  <c r="I2" i="13"/>
  <c r="J124" i="13"/>
  <c r="I124" i="13"/>
  <c r="J339" i="13"/>
  <c r="I339" i="13"/>
  <c r="J400" i="13"/>
  <c r="I400" i="13"/>
  <c r="J1011" i="13"/>
  <c r="I1011" i="13"/>
  <c r="J613" i="13"/>
  <c r="I613" i="13"/>
  <c r="J413" i="13"/>
  <c r="I413" i="13"/>
  <c r="J965" i="13"/>
  <c r="I965" i="13"/>
  <c r="J607" i="13"/>
  <c r="I607" i="13"/>
  <c r="J589" i="13"/>
  <c r="I589" i="13"/>
  <c r="J1025" i="13"/>
  <c r="I1025" i="13"/>
  <c r="J1088" i="13"/>
  <c r="I1088" i="13"/>
  <c r="I50" i="13"/>
  <c r="J50" i="13"/>
  <c r="J40" i="13"/>
  <c r="I40" i="13"/>
  <c r="J97" i="13"/>
  <c r="I97" i="13"/>
  <c r="J1063" i="13"/>
  <c r="I1063" i="13"/>
  <c r="J302" i="13"/>
  <c r="I302" i="13"/>
  <c r="J873" i="13"/>
  <c r="I873" i="13"/>
  <c r="J47" i="13"/>
  <c r="I47" i="13"/>
  <c r="J59" i="13"/>
  <c r="I59" i="13"/>
  <c r="J45" i="13"/>
  <c r="I45" i="13"/>
  <c r="J36" i="13"/>
  <c r="I36" i="13"/>
  <c r="J137" i="13"/>
  <c r="I137" i="13"/>
  <c r="J68" i="13"/>
  <c r="I68" i="13"/>
  <c r="J150" i="13"/>
  <c r="I150" i="13"/>
  <c r="J996" i="13"/>
  <c r="I996" i="13"/>
  <c r="J1068" i="13"/>
  <c r="I1068" i="13"/>
  <c r="J1091" i="13"/>
  <c r="I1091" i="13"/>
  <c r="J1101" i="13"/>
  <c r="I1101" i="13"/>
  <c r="J261" i="13"/>
  <c r="I261" i="13"/>
  <c r="J1093" i="13"/>
  <c r="I1093" i="13"/>
  <c r="J990" i="13"/>
  <c r="I990" i="13"/>
  <c r="J452" i="13"/>
  <c r="I452" i="13"/>
  <c r="J927" i="13"/>
  <c r="I927" i="13"/>
  <c r="J62" i="13"/>
  <c r="I62" i="13"/>
  <c r="J859" i="13"/>
  <c r="I859" i="13"/>
  <c r="J906" i="13"/>
  <c r="I906" i="13"/>
  <c r="J833" i="13"/>
  <c r="I833" i="13"/>
  <c r="J1050" i="13"/>
  <c r="I1050" i="13"/>
  <c r="J926" i="13"/>
  <c r="I926" i="13"/>
  <c r="J457" i="13"/>
  <c r="I457" i="13"/>
  <c r="J834" i="13"/>
  <c r="I834" i="13"/>
  <c r="J645" i="13"/>
  <c r="I645" i="13"/>
  <c r="J347" i="13"/>
  <c r="I347" i="13"/>
  <c r="J379" i="13"/>
  <c r="I379" i="13"/>
  <c r="J541" i="13"/>
  <c r="I541" i="13"/>
  <c r="J1004" i="13"/>
  <c r="I1004" i="13"/>
  <c r="J519" i="13"/>
  <c r="I519" i="13"/>
  <c r="J461" i="13"/>
  <c r="I461" i="13"/>
  <c r="J642" i="13"/>
  <c r="I642" i="13"/>
  <c r="J29" i="13"/>
  <c r="I29" i="13"/>
  <c r="J839" i="13"/>
  <c r="I839" i="13"/>
  <c r="J365" i="13"/>
  <c r="I365" i="13"/>
  <c r="J769" i="13"/>
  <c r="I769" i="13"/>
  <c r="J974" i="13"/>
  <c r="I974" i="13"/>
  <c r="J364" i="13"/>
  <c r="I364" i="13"/>
  <c r="J576" i="13"/>
  <c r="I576" i="13"/>
  <c r="J330" i="13"/>
  <c r="I330" i="13"/>
  <c r="V330" i="13" s="1"/>
  <c r="U330" i="13" s="1"/>
  <c r="J389" i="13"/>
  <c r="I389" i="13"/>
  <c r="J63" i="13"/>
  <c r="I63" i="13"/>
  <c r="J222" i="13"/>
  <c r="I222" i="13"/>
  <c r="J211" i="13"/>
  <c r="I211" i="13"/>
  <c r="J111" i="13"/>
  <c r="I111" i="13"/>
  <c r="J170" i="13"/>
  <c r="I170" i="13"/>
  <c r="V170" i="13" s="1"/>
  <c r="U170" i="13" s="1"/>
  <c r="J128" i="13"/>
  <c r="I128" i="13"/>
  <c r="J256" i="13"/>
  <c r="I256" i="13"/>
  <c r="J241" i="13"/>
  <c r="I241" i="13"/>
  <c r="J355" i="13"/>
  <c r="I355" i="13"/>
  <c r="J110" i="13"/>
  <c r="I110" i="13"/>
  <c r="J95" i="13"/>
  <c r="I95" i="13"/>
  <c r="J234" i="13"/>
  <c r="I234" i="13"/>
  <c r="V234" i="13" s="1"/>
  <c r="U234" i="13" s="1"/>
  <c r="J14" i="13"/>
  <c r="I14" i="13"/>
  <c r="J205" i="13"/>
  <c r="I205" i="13"/>
  <c r="J13" i="13"/>
  <c r="I13" i="13"/>
  <c r="I82" i="13"/>
  <c r="V82" i="13" s="1"/>
  <c r="U82" i="13" s="1"/>
  <c r="J82" i="13"/>
  <c r="J23" i="13"/>
  <c r="I23" i="13"/>
  <c r="J290" i="13"/>
  <c r="I290" i="13"/>
  <c r="V290" i="13" s="1"/>
  <c r="U290" i="13" s="1"/>
  <c r="J246" i="13"/>
  <c r="I246" i="13"/>
  <c r="I66" i="13"/>
  <c r="V66" i="13" s="1"/>
  <c r="U66" i="13" s="1"/>
  <c r="J66" i="13"/>
  <c r="J184" i="13"/>
  <c r="I184" i="13"/>
  <c r="J349" i="13"/>
  <c r="I349" i="13"/>
  <c r="J377" i="13"/>
  <c r="I377" i="13"/>
  <c r="J145" i="13"/>
  <c r="I145" i="13"/>
  <c r="J194" i="13"/>
  <c r="I194" i="13"/>
  <c r="V194" i="13" s="1"/>
  <c r="U194" i="13" s="1"/>
  <c r="J6" i="13"/>
  <c r="I6" i="13"/>
  <c r="J202" i="13"/>
  <c r="I202" i="13"/>
  <c r="V202" i="13" s="1"/>
  <c r="U202" i="13" s="1"/>
  <c r="J147" i="13"/>
  <c r="I147" i="13"/>
  <c r="J305" i="13"/>
  <c r="I305" i="13"/>
  <c r="J337" i="13"/>
  <c r="I337" i="13"/>
  <c r="J324" i="13"/>
  <c r="I324" i="13"/>
  <c r="J376" i="13"/>
  <c r="I376" i="13"/>
  <c r="J351" i="13"/>
  <c r="I351" i="13"/>
  <c r="J350" i="13"/>
  <c r="I350" i="13"/>
  <c r="J236" i="13"/>
  <c r="I236" i="13"/>
  <c r="J388" i="13"/>
  <c r="I388" i="13"/>
  <c r="J725" i="13"/>
  <c r="I725" i="13"/>
  <c r="J763" i="13"/>
  <c r="I763" i="13"/>
  <c r="J950" i="13"/>
  <c r="I950" i="13"/>
  <c r="J406" i="13"/>
  <c r="I406" i="13"/>
  <c r="J911" i="13"/>
  <c r="I911" i="13"/>
  <c r="J635" i="13"/>
  <c r="I635" i="13"/>
  <c r="J1056" i="13"/>
  <c r="I1056" i="13"/>
  <c r="J835" i="13"/>
  <c r="I835" i="13"/>
  <c r="J982" i="13"/>
  <c r="I982" i="13"/>
  <c r="J713" i="13"/>
  <c r="I713" i="13"/>
  <c r="J632" i="13"/>
  <c r="I632" i="13"/>
  <c r="J478" i="13"/>
  <c r="I478" i="13"/>
  <c r="J806" i="13"/>
  <c r="I806" i="13"/>
  <c r="J898" i="13"/>
  <c r="I898" i="13"/>
  <c r="J784" i="13"/>
  <c r="I784" i="13"/>
  <c r="J468" i="13"/>
  <c r="I468" i="13"/>
  <c r="J1030" i="13"/>
  <c r="I1030" i="13"/>
  <c r="J661" i="13"/>
  <c r="I661" i="13"/>
  <c r="J941" i="13"/>
  <c r="I941" i="13"/>
  <c r="J702" i="13"/>
  <c r="I702" i="13"/>
  <c r="J902" i="13"/>
  <c r="I902" i="13"/>
  <c r="J915" i="13"/>
  <c r="I915" i="13"/>
  <c r="J772" i="13"/>
  <c r="I772" i="13"/>
  <c r="J866" i="13"/>
  <c r="I866" i="13"/>
  <c r="J686" i="13"/>
  <c r="I686" i="13"/>
  <c r="J493" i="13"/>
  <c r="I493" i="13"/>
  <c r="J986" i="13"/>
  <c r="I986" i="13"/>
  <c r="J629" i="13"/>
  <c r="I629" i="13"/>
  <c r="J644" i="13"/>
  <c r="I644" i="13"/>
  <c r="J964" i="13"/>
  <c r="I964" i="13"/>
  <c r="J547" i="13"/>
  <c r="I547" i="13"/>
  <c r="J583" i="13"/>
  <c r="I583" i="13"/>
  <c r="J693" i="13"/>
  <c r="I693" i="13"/>
  <c r="J491" i="13"/>
  <c r="I491" i="13"/>
  <c r="J423" i="13"/>
  <c r="I423" i="13"/>
  <c r="J649" i="13"/>
  <c r="I649" i="13"/>
  <c r="J532" i="13"/>
  <c r="I532" i="13"/>
  <c r="J1062" i="13"/>
  <c r="I1062" i="13"/>
  <c r="J897" i="13"/>
  <c r="I897" i="13"/>
  <c r="J664" i="13"/>
  <c r="I664" i="13"/>
  <c r="J666" i="13"/>
  <c r="I666" i="13"/>
  <c r="J675" i="13"/>
  <c r="I675" i="13"/>
  <c r="J692" i="13"/>
  <c r="I692" i="13"/>
  <c r="J447" i="13"/>
  <c r="I447" i="13"/>
  <c r="J876" i="13"/>
  <c r="I876" i="13"/>
  <c r="J416" i="13"/>
  <c r="I416" i="13"/>
  <c r="J567" i="13"/>
  <c r="I567" i="13"/>
  <c r="J539" i="13"/>
  <c r="I539" i="13"/>
  <c r="J450" i="13"/>
  <c r="I450" i="13"/>
  <c r="J811" i="13"/>
  <c r="I811" i="13"/>
  <c r="J590" i="13"/>
  <c r="I590" i="13"/>
  <c r="J564" i="13"/>
  <c r="I564" i="13"/>
  <c r="J958" i="13"/>
  <c r="I958" i="13"/>
  <c r="J801" i="13"/>
  <c r="I801" i="13"/>
  <c r="J923" i="13"/>
  <c r="I923" i="13"/>
  <c r="J575" i="13"/>
  <c r="I575" i="13"/>
  <c r="J783" i="13"/>
  <c r="I783" i="13"/>
  <c r="J828" i="13"/>
  <c r="I828" i="13"/>
  <c r="J736" i="13"/>
  <c r="I736" i="13"/>
  <c r="J1034" i="13"/>
  <c r="I1034" i="13"/>
  <c r="J1037" i="13"/>
  <c r="I1037" i="13"/>
  <c r="J259" i="13"/>
  <c r="I259" i="13"/>
  <c r="J239" i="13"/>
  <c r="I239" i="13"/>
  <c r="J173" i="13"/>
  <c r="I173" i="13"/>
  <c r="J1092" i="13"/>
  <c r="I1092" i="13"/>
  <c r="J900" i="13"/>
  <c r="I900" i="13"/>
  <c r="J294" i="13"/>
  <c r="I294" i="13"/>
  <c r="J44" i="13"/>
  <c r="I44" i="13"/>
  <c r="J264" i="13"/>
  <c r="I264" i="13"/>
  <c r="J77" i="13"/>
  <c r="I77" i="13"/>
  <c r="J81" i="13"/>
  <c r="I81" i="13"/>
  <c r="J172" i="13"/>
  <c r="I172" i="13"/>
  <c r="J1130" i="13"/>
  <c r="I1130" i="13"/>
  <c r="J721" i="13"/>
  <c r="I721" i="13"/>
  <c r="J483" i="13"/>
  <c r="I483" i="13"/>
  <c r="J650" i="13"/>
  <c r="I650" i="13"/>
  <c r="J699" i="13"/>
  <c r="I699" i="13"/>
  <c r="J994" i="13"/>
  <c r="I994" i="13"/>
  <c r="J1060" i="13"/>
  <c r="I1060" i="13"/>
  <c r="J69" i="13"/>
  <c r="I69" i="13"/>
  <c r="J248" i="13"/>
  <c r="I248" i="13"/>
  <c r="J1084" i="13"/>
  <c r="I1084" i="13"/>
  <c r="J838" i="13"/>
  <c r="I838" i="13"/>
  <c r="J850" i="13"/>
  <c r="I850" i="13"/>
  <c r="J120" i="13"/>
  <c r="I120" i="13"/>
  <c r="I18" i="13"/>
  <c r="V18" i="13" s="1"/>
  <c r="U18" i="13" s="1"/>
  <c r="J18" i="13"/>
  <c r="J16" i="13"/>
  <c r="I16" i="13"/>
  <c r="J99" i="13"/>
  <c r="I99" i="13"/>
  <c r="J1107" i="13"/>
  <c r="I1107" i="13"/>
  <c r="J1074" i="13"/>
  <c r="I1074" i="13"/>
  <c r="J115" i="13"/>
  <c r="I115" i="13"/>
  <c r="J1081" i="13"/>
  <c r="I1081" i="13"/>
  <c r="J1122" i="13"/>
  <c r="I1122" i="13"/>
  <c r="J1090" i="13"/>
  <c r="I1090" i="13"/>
  <c r="J358" i="13"/>
  <c r="I358" i="13"/>
  <c r="J1064" i="13"/>
  <c r="I1064" i="13"/>
  <c r="J1114" i="13"/>
  <c r="I1114" i="13"/>
  <c r="J872" i="13"/>
  <c r="I872" i="13"/>
  <c r="J35" i="13"/>
  <c r="I35" i="13"/>
  <c r="J1006" i="13"/>
  <c r="I1006" i="13"/>
  <c r="J720" i="13"/>
  <c r="I720" i="13"/>
  <c r="J905" i="13"/>
  <c r="I905" i="13"/>
  <c r="J879" i="13"/>
  <c r="I879" i="13"/>
  <c r="J243" i="13"/>
  <c r="I243" i="13"/>
  <c r="J318" i="13"/>
  <c r="I318" i="13"/>
  <c r="J681" i="13"/>
  <c r="I681" i="13"/>
  <c r="J455" i="13"/>
  <c r="I455" i="13"/>
  <c r="J682" i="13"/>
  <c r="I682" i="13"/>
  <c r="J967" i="13"/>
  <c r="I967" i="13"/>
  <c r="J762" i="13"/>
  <c r="I762" i="13"/>
  <c r="J670" i="13"/>
  <c r="I670" i="13"/>
  <c r="J282" i="13"/>
  <c r="I282" i="13"/>
  <c r="V282" i="13" s="1"/>
  <c r="U282" i="13" s="1"/>
  <c r="J1002" i="13"/>
  <c r="I1002" i="13"/>
  <c r="J677" i="13"/>
  <c r="I677" i="13"/>
  <c r="I42" i="13"/>
  <c r="J42" i="13"/>
  <c r="J25" i="13"/>
  <c r="I25" i="13"/>
  <c r="J28" i="13"/>
  <c r="I28" i="13"/>
  <c r="J639" i="13"/>
  <c r="I639" i="13"/>
  <c r="J523" i="13"/>
  <c r="I523" i="13"/>
  <c r="J771" i="13"/>
  <c r="I771" i="13"/>
  <c r="J344" i="13"/>
  <c r="I344" i="13"/>
  <c r="J1039" i="13"/>
  <c r="I1039" i="13"/>
  <c r="J399" i="13"/>
  <c r="I399" i="13"/>
  <c r="J561" i="13"/>
  <c r="I561" i="13"/>
  <c r="J55" i="13"/>
  <c r="I55" i="13"/>
  <c r="J224" i="13"/>
  <c r="I224" i="13"/>
  <c r="J142" i="13"/>
  <c r="I142" i="13"/>
  <c r="J178" i="13"/>
  <c r="I178" i="13"/>
  <c r="V178" i="13" s="1"/>
  <c r="U178" i="13" s="1"/>
  <c r="J208" i="13"/>
  <c r="I208" i="13"/>
  <c r="J199" i="13"/>
  <c r="I199" i="13"/>
  <c r="J327" i="13"/>
  <c r="I327" i="13"/>
  <c r="J384" i="13"/>
  <c r="I384" i="13"/>
  <c r="J266" i="13"/>
  <c r="I266" i="13"/>
  <c r="V266" i="13" s="1"/>
  <c r="U266" i="13" s="1"/>
  <c r="J24" i="13"/>
  <c r="I24" i="13"/>
  <c r="J105" i="13"/>
  <c r="I105" i="13"/>
  <c r="J10" i="13"/>
  <c r="I10" i="13"/>
  <c r="V10" i="13" s="1"/>
  <c r="U10" i="13" s="1"/>
  <c r="I114" i="13"/>
  <c r="V114" i="13" s="1"/>
  <c r="U114" i="13" s="1"/>
  <c r="J114" i="13"/>
  <c r="J187" i="13"/>
  <c r="I187" i="13"/>
  <c r="J168" i="13"/>
  <c r="I168" i="13"/>
  <c r="J217" i="13"/>
  <c r="I217" i="13"/>
  <c r="J21" i="13"/>
  <c r="I21" i="13"/>
  <c r="J359" i="13"/>
  <c r="I359" i="13"/>
  <c r="J299" i="13"/>
  <c r="I299" i="13"/>
  <c r="J51" i="13"/>
  <c r="I51" i="13"/>
  <c r="J192" i="13"/>
  <c r="I192" i="13"/>
  <c r="J7" i="13"/>
  <c r="I7" i="13"/>
  <c r="J372" i="13"/>
  <c r="I372" i="13"/>
  <c r="J154" i="13"/>
  <c r="I154" i="13"/>
  <c r="V154" i="13" s="1"/>
  <c r="U154" i="13" s="1"/>
  <c r="J109" i="13"/>
  <c r="I109" i="13"/>
  <c r="J203" i="13"/>
  <c r="I203" i="13"/>
  <c r="J268" i="13"/>
  <c r="I268" i="13"/>
  <c r="J214" i="13"/>
  <c r="I214" i="13"/>
  <c r="J183" i="13"/>
  <c r="I183" i="13"/>
  <c r="J315" i="13"/>
  <c r="I315" i="13"/>
  <c r="J341" i="13"/>
  <c r="I341" i="13"/>
  <c r="J375" i="13"/>
  <c r="I375" i="13"/>
  <c r="J312" i="13"/>
  <c r="I312" i="13"/>
  <c r="J317" i="13"/>
  <c r="I317" i="13"/>
  <c r="J316" i="13"/>
  <c r="I316" i="13"/>
  <c r="J390" i="13"/>
  <c r="I390" i="13"/>
  <c r="J662" i="13"/>
  <c r="I662" i="13"/>
  <c r="J800" i="13"/>
  <c r="I800" i="13"/>
  <c r="J542" i="13"/>
  <c r="I542" i="13"/>
  <c r="J910" i="13"/>
  <c r="I910" i="13"/>
  <c r="J1131" i="13"/>
  <c r="I1131" i="13"/>
  <c r="J945" i="13"/>
  <c r="I945" i="13"/>
  <c r="J719" i="13"/>
  <c r="I719" i="13"/>
  <c r="J651" i="13"/>
  <c r="I651" i="13"/>
  <c r="J568" i="13"/>
  <c r="I568" i="13"/>
  <c r="J805" i="13"/>
  <c r="I805" i="13"/>
  <c r="J970" i="13"/>
  <c r="I970" i="13"/>
  <c r="J782" i="13"/>
  <c r="I782" i="13"/>
  <c r="J625" i="13"/>
  <c r="I625" i="13"/>
  <c r="J809" i="13"/>
  <c r="I809" i="13"/>
  <c r="J712" i="13"/>
  <c r="I712" i="13"/>
  <c r="J464" i="13"/>
  <c r="I464" i="13"/>
  <c r="J469" i="13"/>
  <c r="I469" i="13"/>
  <c r="J473" i="13"/>
  <c r="I473" i="13"/>
  <c r="J1038" i="13"/>
  <c r="I1038" i="13"/>
  <c r="J981" i="13"/>
  <c r="I981" i="13"/>
  <c r="J917" i="13"/>
  <c r="I917" i="13"/>
  <c r="J951" i="13"/>
  <c r="I951" i="13"/>
  <c r="J709" i="13"/>
  <c r="I709" i="13"/>
  <c r="J604" i="13"/>
  <c r="I604" i="13"/>
  <c r="J659" i="13"/>
  <c r="I659" i="13"/>
  <c r="J972" i="13"/>
  <c r="I972" i="13"/>
  <c r="J1035" i="13"/>
  <c r="I1035" i="13"/>
  <c r="J653" i="13"/>
  <c r="I653" i="13"/>
  <c r="J884" i="13"/>
  <c r="I884" i="13"/>
  <c r="J816" i="13"/>
  <c r="I816" i="13"/>
  <c r="J1040" i="13"/>
  <c r="I1040" i="13"/>
  <c r="J425" i="13"/>
  <c r="I425" i="13"/>
  <c r="J937" i="13"/>
  <c r="I937" i="13"/>
  <c r="J503" i="13"/>
  <c r="I503" i="13"/>
  <c r="J815" i="13"/>
  <c r="I815" i="13"/>
  <c r="J580" i="13"/>
  <c r="I580" i="13"/>
  <c r="J610" i="13"/>
  <c r="I610" i="13"/>
  <c r="J892" i="13"/>
  <c r="I892" i="13"/>
  <c r="J619" i="13"/>
  <c r="I619" i="13"/>
  <c r="J660" i="13"/>
  <c r="I660" i="13"/>
  <c r="J460" i="13"/>
  <c r="I460" i="13"/>
  <c r="J593" i="13"/>
  <c r="I593" i="13"/>
  <c r="J1098" i="13"/>
  <c r="I1098" i="13"/>
  <c r="J955" i="13"/>
  <c r="I955" i="13"/>
  <c r="J426" i="13"/>
  <c r="I426" i="13"/>
  <c r="J676" i="13"/>
  <c r="I676" i="13"/>
  <c r="J513" i="13"/>
  <c r="I513" i="13"/>
  <c r="J428" i="13"/>
  <c r="I428" i="13"/>
  <c r="J673" i="13"/>
  <c r="I673" i="13"/>
  <c r="J813" i="13"/>
  <c r="I813" i="13"/>
  <c r="J546" i="13"/>
  <c r="I546" i="13"/>
  <c r="J475" i="13"/>
  <c r="I475" i="13"/>
  <c r="J795" i="13"/>
  <c r="I795" i="13"/>
  <c r="J715" i="13"/>
  <c r="I715" i="13"/>
  <c r="J899" i="13"/>
  <c r="I899" i="13"/>
  <c r="J537" i="13"/>
  <c r="I537" i="13"/>
  <c r="J658" i="13"/>
  <c r="I658" i="13"/>
  <c r="J438" i="13"/>
  <c r="I438" i="13"/>
  <c r="J778" i="13"/>
  <c r="I778" i="13"/>
  <c r="J776" i="13"/>
  <c r="I776" i="13"/>
  <c r="J953" i="13"/>
  <c r="I953" i="13"/>
  <c r="G930" i="13"/>
  <c r="R930" i="13" s="1"/>
  <c r="H930" i="13"/>
  <c r="T930" i="13" s="1"/>
  <c r="H579" i="13"/>
  <c r="T579" i="13" s="1"/>
  <c r="G579" i="13"/>
  <c r="R579" i="13" s="1"/>
  <c r="G238" i="13"/>
  <c r="R238" i="13" s="1"/>
  <c r="H238" i="13"/>
  <c r="T238" i="13" s="1"/>
  <c r="G362" i="13"/>
  <c r="R362" i="13" s="1"/>
  <c r="H362" i="13"/>
  <c r="T362" i="13" s="1"/>
  <c r="G73" i="13"/>
  <c r="R73" i="13" s="1"/>
  <c r="H73" i="13"/>
  <c r="T73" i="13" s="1"/>
  <c r="G255" i="13"/>
  <c r="R255" i="13" s="1"/>
  <c r="H255" i="13"/>
  <c r="T255" i="13" s="1"/>
  <c r="G1075" i="13"/>
  <c r="R1075" i="13" s="1"/>
  <c r="H1075" i="13"/>
  <c r="T1075" i="13" s="1"/>
  <c r="H131" i="13"/>
  <c r="T131" i="13" s="1"/>
  <c r="G131" i="13"/>
  <c r="R131" i="13" s="1"/>
  <c r="G1086" i="13"/>
  <c r="R1086" i="13" s="1"/>
  <c r="H1086" i="13"/>
  <c r="T1086" i="13" s="1"/>
  <c r="G973" i="13"/>
  <c r="R973" i="13" s="1"/>
  <c r="H973" i="13"/>
  <c r="T973" i="13" s="1"/>
  <c r="G1087" i="13"/>
  <c r="R1087" i="13" s="1"/>
  <c r="H1087" i="13"/>
  <c r="T1087" i="13" s="1"/>
  <c r="G1094" i="13"/>
  <c r="R1094" i="13" s="1"/>
  <c r="H1094" i="13"/>
  <c r="T1094" i="13" s="1"/>
  <c r="G1106" i="13"/>
  <c r="R1106" i="13" s="1"/>
  <c r="H1106" i="13"/>
  <c r="T1106" i="13" s="1"/>
  <c r="G1104" i="13"/>
  <c r="R1104" i="13" s="1"/>
  <c r="H1104" i="13"/>
  <c r="T1104" i="13" s="1"/>
  <c r="G1116" i="13"/>
  <c r="R1116" i="13" s="1"/>
  <c r="H1116" i="13"/>
  <c r="T1116" i="13" s="1"/>
  <c r="G944" i="13"/>
  <c r="R944" i="13" s="1"/>
  <c r="H944" i="13"/>
  <c r="T944" i="13" s="1"/>
  <c r="H61" i="13"/>
  <c r="T61" i="13" s="1"/>
  <c r="G61" i="13"/>
  <c r="R61" i="13" s="1"/>
  <c r="G861" i="13"/>
  <c r="R861" i="13" s="1"/>
  <c r="H861" i="13"/>
  <c r="T861" i="13" s="1"/>
  <c r="G281" i="13"/>
  <c r="R281" i="13" s="1"/>
  <c r="H281" i="13"/>
  <c r="T281" i="13" s="1"/>
  <c r="G551" i="13"/>
  <c r="R551" i="13" s="1"/>
  <c r="H551" i="13"/>
  <c r="T551" i="13" s="1"/>
  <c r="G940" i="13"/>
  <c r="R940" i="13" s="1"/>
  <c r="H940" i="13"/>
  <c r="T940" i="13" s="1"/>
  <c r="G212" i="13"/>
  <c r="R212" i="13" s="1"/>
  <c r="H212" i="13"/>
  <c r="T212" i="13" s="1"/>
  <c r="H1027" i="13"/>
  <c r="T1027" i="13" s="1"/>
  <c r="G1027" i="13"/>
  <c r="R1027" i="13" s="1"/>
  <c r="G230" i="13"/>
  <c r="R230" i="13" s="1"/>
  <c r="H230" i="13"/>
  <c r="T230" i="13" s="1"/>
  <c r="H552" i="13"/>
  <c r="T552" i="13" s="1"/>
  <c r="G552" i="13"/>
  <c r="R552" i="13" s="1"/>
  <c r="G524" i="13"/>
  <c r="R524" i="13" s="1"/>
  <c r="H524" i="13"/>
  <c r="T524" i="13" s="1"/>
  <c r="G536" i="13"/>
  <c r="R536" i="13" s="1"/>
  <c r="H536" i="13"/>
  <c r="T536" i="13" s="1"/>
  <c r="G571" i="13"/>
  <c r="R571" i="13" s="1"/>
  <c r="H571" i="13"/>
  <c r="T571" i="13" s="1"/>
  <c r="G691" i="13"/>
  <c r="R691" i="13" s="1"/>
  <c r="H691" i="13"/>
  <c r="T691" i="13" s="1"/>
  <c r="G881" i="13"/>
  <c r="R881" i="13" s="1"/>
  <c r="H881" i="13"/>
  <c r="T881" i="13" s="1"/>
  <c r="G516" i="13"/>
  <c r="R516" i="13" s="1"/>
  <c r="H516" i="13"/>
  <c r="T516" i="13" s="1"/>
  <c r="G446" i="13"/>
  <c r="R446" i="13" s="1"/>
  <c r="H446" i="13"/>
  <c r="T446" i="13" s="1"/>
  <c r="G887" i="13"/>
  <c r="R887" i="13" s="1"/>
  <c r="H887" i="13"/>
  <c r="T887" i="13" s="1"/>
  <c r="G851" i="13"/>
  <c r="R851" i="13" s="1"/>
  <c r="H851" i="13"/>
  <c r="T851" i="13" s="1"/>
  <c r="G43" i="13"/>
  <c r="R43" i="13" s="1"/>
  <c r="H43" i="13"/>
  <c r="T43" i="13" s="1"/>
  <c r="G333" i="13"/>
  <c r="R333" i="13" s="1"/>
  <c r="H333" i="13"/>
  <c r="T333" i="13" s="1"/>
  <c r="G997" i="13"/>
  <c r="R997" i="13" s="1"/>
  <c r="H997" i="13"/>
  <c r="T997" i="13" s="1"/>
  <c r="G453" i="13"/>
  <c r="R453" i="13" s="1"/>
  <c r="H453" i="13"/>
  <c r="T453" i="13" s="1"/>
  <c r="H696" i="13"/>
  <c r="T696" i="13" s="1"/>
  <c r="G696" i="13"/>
  <c r="R696" i="13" s="1"/>
  <c r="H495" i="13"/>
  <c r="T495" i="13" s="1"/>
  <c r="G495" i="13"/>
  <c r="R495" i="13" s="1"/>
  <c r="G533" i="13"/>
  <c r="R533" i="13" s="1"/>
  <c r="H533" i="13"/>
  <c r="T533" i="13" s="1"/>
  <c r="G404" i="13"/>
  <c r="R404" i="13" s="1"/>
  <c r="H404" i="13"/>
  <c r="T404" i="13" s="1"/>
  <c r="G58" i="13"/>
  <c r="R58" i="13" s="1"/>
  <c r="H58" i="13"/>
  <c r="T58" i="13" s="1"/>
  <c r="G180" i="13"/>
  <c r="R180" i="13" s="1"/>
  <c r="H180" i="13"/>
  <c r="T180" i="13" s="1"/>
  <c r="H306" i="13"/>
  <c r="T306" i="13" s="1"/>
  <c r="G306" i="13"/>
  <c r="R306" i="13" s="1"/>
  <c r="G104" i="13"/>
  <c r="R104" i="13" s="1"/>
  <c r="H104" i="13"/>
  <c r="T104" i="13" s="1"/>
  <c r="G3" i="13"/>
  <c r="R3" i="13" s="1"/>
  <c r="H3" i="13"/>
  <c r="T3" i="13" s="1"/>
  <c r="G220" i="13"/>
  <c r="R220" i="13" s="1"/>
  <c r="H220" i="13"/>
  <c r="T220" i="13" s="1"/>
  <c r="G296" i="13"/>
  <c r="R296" i="13" s="1"/>
  <c r="H296" i="13"/>
  <c r="T296" i="13" s="1"/>
  <c r="G249" i="13"/>
  <c r="R249" i="13" s="1"/>
  <c r="H249" i="13"/>
  <c r="T249" i="13" s="1"/>
  <c r="H252" i="13"/>
  <c r="T252" i="13" s="1"/>
  <c r="G252" i="13"/>
  <c r="R252" i="13" s="1"/>
  <c r="G292" i="13"/>
  <c r="R292" i="13" s="1"/>
  <c r="H292" i="13"/>
  <c r="T292" i="13" s="1"/>
  <c r="G75" i="13"/>
  <c r="R75" i="13" s="1"/>
  <c r="H75" i="13"/>
  <c r="T75" i="13" s="1"/>
  <c r="G169" i="13"/>
  <c r="R169" i="13" s="1"/>
  <c r="H169" i="13"/>
  <c r="T169" i="13" s="1"/>
  <c r="G76" i="13"/>
  <c r="R76" i="13" s="1"/>
  <c r="H76" i="13"/>
  <c r="T76" i="13" s="1"/>
  <c r="G182" i="13"/>
  <c r="R182" i="13" s="1"/>
  <c r="H182" i="13"/>
  <c r="T182" i="13" s="1"/>
  <c r="G106" i="13"/>
  <c r="H106" i="13"/>
  <c r="G278" i="13"/>
  <c r="R278" i="13" s="1"/>
  <c r="H278" i="13"/>
  <c r="T278" i="13" s="1"/>
  <c r="G392" i="13"/>
  <c r="R392" i="13" s="1"/>
  <c r="H392" i="13"/>
  <c r="T392" i="13" s="1"/>
  <c r="G285" i="13"/>
  <c r="R285" i="13" s="1"/>
  <c r="H285" i="13"/>
  <c r="T285" i="13" s="1"/>
  <c r="G213" i="13"/>
  <c r="R213" i="13" s="1"/>
  <c r="H213" i="13"/>
  <c r="T213" i="13" s="1"/>
  <c r="G174" i="13"/>
  <c r="R174" i="13" s="1"/>
  <c r="H174" i="13"/>
  <c r="T174" i="13" s="1"/>
  <c r="G122" i="13"/>
  <c r="R122" i="13" s="1"/>
  <c r="H122" i="13"/>
  <c r="T122" i="13" s="1"/>
  <c r="H225" i="13"/>
  <c r="T225" i="13" s="1"/>
  <c r="G225" i="13"/>
  <c r="R225" i="13" s="1"/>
  <c r="G215" i="13"/>
  <c r="R215" i="13" s="1"/>
  <c r="H215" i="13"/>
  <c r="T215" i="13" s="1"/>
  <c r="G126" i="13"/>
  <c r="R126" i="13" s="1"/>
  <c r="H126" i="13"/>
  <c r="T126" i="13" s="1"/>
  <c r="G277" i="13"/>
  <c r="R277" i="13" s="1"/>
  <c r="H277" i="13"/>
  <c r="T277" i="13" s="1"/>
  <c r="H149" i="13"/>
  <c r="T149" i="13" s="1"/>
  <c r="G149" i="13"/>
  <c r="R149" i="13" s="1"/>
  <c r="G19" i="13"/>
  <c r="R19" i="13" s="1"/>
  <c r="H19" i="13"/>
  <c r="T19" i="13" s="1"/>
  <c r="G331" i="13"/>
  <c r="R331" i="13" s="1"/>
  <c r="H331" i="13"/>
  <c r="T331" i="13" s="1"/>
  <c r="G151" i="13"/>
  <c r="R151" i="13" s="1"/>
  <c r="H151" i="13"/>
  <c r="T151" i="13" s="1"/>
  <c r="G206" i="13"/>
  <c r="R206" i="13" s="1"/>
  <c r="H206" i="13"/>
  <c r="T206" i="13" s="1"/>
  <c r="G254" i="13"/>
  <c r="R254" i="13" s="1"/>
  <c r="H254" i="13"/>
  <c r="T254" i="13" s="1"/>
  <c r="G228" i="13"/>
  <c r="R228" i="13" s="1"/>
  <c r="H228" i="13"/>
  <c r="T228" i="13" s="1"/>
  <c r="G363" i="13"/>
  <c r="R363" i="13" s="1"/>
  <c r="H363" i="13"/>
  <c r="T363" i="13" s="1"/>
  <c r="H260" i="13"/>
  <c r="T260" i="13" s="1"/>
  <c r="G260" i="13"/>
  <c r="R260" i="13" s="1"/>
  <c r="G401" i="13"/>
  <c r="R401" i="13" s="1"/>
  <c r="H401" i="13"/>
  <c r="T401" i="13" s="1"/>
  <c r="G235" i="13"/>
  <c r="R235" i="13" s="1"/>
  <c r="H235" i="13"/>
  <c r="T235" i="13" s="1"/>
  <c r="G949" i="13"/>
  <c r="R949" i="13" s="1"/>
  <c r="H949" i="13"/>
  <c r="T949" i="13" s="1"/>
  <c r="G754" i="13"/>
  <c r="R754" i="13" s="1"/>
  <c r="H754" i="13"/>
  <c r="T754" i="13" s="1"/>
  <c r="G726" i="13"/>
  <c r="R726" i="13" s="1"/>
  <c r="H726" i="13"/>
  <c r="T726" i="13" s="1"/>
  <c r="G908" i="13"/>
  <c r="R908" i="13" s="1"/>
  <c r="H908" i="13"/>
  <c r="T908" i="13" s="1"/>
  <c r="G1127" i="13"/>
  <c r="R1127" i="13" s="1"/>
  <c r="H1127" i="13"/>
  <c r="T1127" i="13" s="1"/>
  <c r="G936" i="13"/>
  <c r="R936" i="13" s="1"/>
  <c r="H936" i="13"/>
  <c r="T936" i="13" s="1"/>
  <c r="G486" i="13"/>
  <c r="R486" i="13" s="1"/>
  <c r="H486" i="13"/>
  <c r="T486" i="13" s="1"/>
  <c r="G684" i="13"/>
  <c r="R684" i="13" s="1"/>
  <c r="H684" i="13"/>
  <c r="T684" i="13" s="1"/>
  <c r="G1020" i="13"/>
  <c r="R1020" i="13" s="1"/>
  <c r="H1020" i="13"/>
  <c r="T1020" i="13" s="1"/>
  <c r="G832" i="13"/>
  <c r="R832" i="13" s="1"/>
  <c r="H832" i="13"/>
  <c r="T832" i="13" s="1"/>
  <c r="G1018" i="13"/>
  <c r="R1018" i="13" s="1"/>
  <c r="H1018" i="13"/>
  <c r="T1018" i="13" s="1"/>
  <c r="G431" i="13"/>
  <c r="R431" i="13" s="1"/>
  <c r="H431" i="13"/>
  <c r="T431" i="13" s="1"/>
  <c r="H480" i="13"/>
  <c r="T480" i="13" s="1"/>
  <c r="G480" i="13"/>
  <c r="R480" i="13" s="1"/>
  <c r="H901" i="13"/>
  <c r="T901" i="13" s="1"/>
  <c r="G901" i="13"/>
  <c r="R901" i="13" s="1"/>
  <c r="G695" i="13"/>
  <c r="R695" i="13" s="1"/>
  <c r="H695" i="13"/>
  <c r="T695" i="13" s="1"/>
  <c r="H409" i="13"/>
  <c r="T409" i="13" s="1"/>
  <c r="G409" i="13"/>
  <c r="R409" i="13" s="1"/>
  <c r="G578" i="13"/>
  <c r="R578" i="13" s="1"/>
  <c r="H578" i="13"/>
  <c r="T578" i="13" s="1"/>
  <c r="G415" i="13"/>
  <c r="R415" i="13" s="1"/>
  <c r="H415" i="13"/>
  <c r="T415" i="13" s="1"/>
  <c r="G824" i="13"/>
  <c r="R824" i="13" s="1"/>
  <c r="H824" i="13"/>
  <c r="T824" i="13" s="1"/>
  <c r="G703" i="13"/>
  <c r="R703" i="13" s="1"/>
  <c r="H703" i="13"/>
  <c r="T703" i="13" s="1"/>
  <c r="G836" i="13"/>
  <c r="R836" i="13" s="1"/>
  <c r="H836" i="13"/>
  <c r="T836" i="13" s="1"/>
  <c r="G775" i="13"/>
  <c r="R775" i="13" s="1"/>
  <c r="H775" i="13"/>
  <c r="T775" i="13" s="1"/>
  <c r="H788" i="13"/>
  <c r="T788" i="13" s="1"/>
  <c r="G788" i="13"/>
  <c r="R788" i="13" s="1"/>
  <c r="G627" i="13"/>
  <c r="R627" i="13" s="1"/>
  <c r="H627" i="13"/>
  <c r="T627" i="13" s="1"/>
  <c r="G761" i="13"/>
  <c r="R761" i="13" s="1"/>
  <c r="H761" i="13"/>
  <c r="T761" i="13" s="1"/>
  <c r="H962" i="13"/>
  <c r="T962" i="13" s="1"/>
  <c r="G962" i="13"/>
  <c r="R962" i="13" s="1"/>
  <c r="G685" i="13"/>
  <c r="R685" i="13" s="1"/>
  <c r="H685" i="13"/>
  <c r="T685" i="13" s="1"/>
  <c r="G467" i="13"/>
  <c r="R467" i="13" s="1"/>
  <c r="H467" i="13"/>
  <c r="T467" i="13" s="1"/>
  <c r="G989" i="13"/>
  <c r="R989" i="13" s="1"/>
  <c r="H989" i="13"/>
  <c r="T989" i="13" s="1"/>
  <c r="G727" i="13"/>
  <c r="R727" i="13" s="1"/>
  <c r="H727" i="13"/>
  <c r="T727" i="13" s="1"/>
  <c r="G592" i="13"/>
  <c r="R592" i="13" s="1"/>
  <c r="H592" i="13"/>
  <c r="T592" i="13" s="1"/>
  <c r="G601" i="13"/>
  <c r="R601" i="13" s="1"/>
  <c r="H601" i="13"/>
  <c r="T601" i="13" s="1"/>
  <c r="G746" i="13"/>
  <c r="R746" i="13" s="1"/>
  <c r="H746" i="13"/>
  <c r="T746" i="13" s="1"/>
  <c r="G933" i="13"/>
  <c r="R933" i="13" s="1"/>
  <c r="H933" i="13"/>
  <c r="T933" i="13" s="1"/>
  <c r="G922" i="13"/>
  <c r="R922" i="13" s="1"/>
  <c r="H922" i="13"/>
  <c r="T922" i="13" s="1"/>
  <c r="G959" i="13"/>
  <c r="R959" i="13" s="1"/>
  <c r="H959" i="13"/>
  <c r="T959" i="13" s="1"/>
  <c r="G818" i="13"/>
  <c r="R818" i="13" s="1"/>
  <c r="H818" i="13"/>
  <c r="T818" i="13" s="1"/>
  <c r="G748" i="13"/>
  <c r="R748" i="13" s="1"/>
  <c r="H748" i="13"/>
  <c r="T748" i="13" s="1"/>
  <c r="G585" i="13"/>
  <c r="R585" i="13" s="1"/>
  <c r="H585" i="13"/>
  <c r="T585" i="13" s="1"/>
  <c r="G821" i="13"/>
  <c r="R821" i="13" s="1"/>
  <c r="H821" i="13"/>
  <c r="T821" i="13" s="1"/>
  <c r="G750" i="13"/>
  <c r="R750" i="13" s="1"/>
  <c r="H750" i="13"/>
  <c r="T750" i="13" s="1"/>
  <c r="G657" i="13"/>
  <c r="R657" i="13" s="1"/>
  <c r="H657" i="13"/>
  <c r="T657" i="13" s="1"/>
  <c r="H954" i="13"/>
  <c r="T954" i="13" s="1"/>
  <c r="G954" i="13"/>
  <c r="R954" i="13" s="1"/>
  <c r="H520" i="13"/>
  <c r="T520" i="13" s="1"/>
  <c r="G520" i="13"/>
  <c r="R520" i="13" s="1"/>
  <c r="G594" i="13"/>
  <c r="R594" i="13" s="1"/>
  <c r="H594" i="13"/>
  <c r="T594" i="13" s="1"/>
  <c r="G508" i="13"/>
  <c r="R508" i="13" s="1"/>
  <c r="H508" i="13"/>
  <c r="T508" i="13" s="1"/>
  <c r="G731" i="13"/>
  <c r="R731" i="13" s="1"/>
  <c r="H731" i="13"/>
  <c r="T731" i="13" s="1"/>
  <c r="G429" i="13"/>
  <c r="R429" i="13" s="1"/>
  <c r="H429" i="13"/>
  <c r="T429" i="13" s="1"/>
  <c r="H430" i="13"/>
  <c r="T430" i="13" s="1"/>
  <c r="G430" i="13"/>
  <c r="R430" i="13" s="1"/>
  <c r="H1052" i="13"/>
  <c r="T1052" i="13" s="1"/>
  <c r="G1052" i="13"/>
  <c r="R1052" i="13" s="1"/>
  <c r="G633" i="13"/>
  <c r="R633" i="13" s="1"/>
  <c r="H633" i="13"/>
  <c r="T633" i="13" s="1"/>
  <c r="G983" i="13"/>
  <c r="R983" i="13" s="1"/>
  <c r="H983" i="13"/>
  <c r="T983" i="13" s="1"/>
  <c r="G903" i="13"/>
  <c r="R903" i="13" s="1"/>
  <c r="H903" i="13"/>
  <c r="T903" i="13" s="1"/>
  <c r="G445" i="13"/>
  <c r="R445" i="13" s="1"/>
  <c r="H445" i="13"/>
  <c r="T445" i="13" s="1"/>
  <c r="H598" i="13"/>
  <c r="T598" i="13" s="1"/>
  <c r="G598" i="13"/>
  <c r="R598" i="13" s="1"/>
  <c r="G793" i="13"/>
  <c r="R793" i="13" s="1"/>
  <c r="H793" i="13"/>
  <c r="T793" i="13" s="1"/>
  <c r="G622" i="13"/>
  <c r="R622" i="13" s="1"/>
  <c r="H622" i="13"/>
  <c r="T622" i="13" s="1"/>
  <c r="H779" i="13"/>
  <c r="T779" i="13" s="1"/>
  <c r="G779" i="13"/>
  <c r="R779" i="13" s="1"/>
  <c r="G435" i="13"/>
  <c r="R435" i="13" s="1"/>
  <c r="H435" i="13"/>
  <c r="T435" i="13" s="1"/>
  <c r="G822" i="13"/>
  <c r="R822" i="13" s="1"/>
  <c r="H822" i="13"/>
  <c r="T822" i="13" s="1"/>
  <c r="G749" i="13"/>
  <c r="R749" i="13" s="1"/>
  <c r="H749" i="13"/>
  <c r="T749" i="13" s="1"/>
  <c r="H1008" i="13"/>
  <c r="T1008" i="13" s="1"/>
  <c r="G1008" i="13"/>
  <c r="R1008" i="13" s="1"/>
  <c r="G69" i="13"/>
  <c r="R69" i="13" s="1"/>
  <c r="H69" i="13"/>
  <c r="T69" i="13" s="1"/>
  <c r="G96" i="13"/>
  <c r="R96" i="13" s="1"/>
  <c r="H96" i="13"/>
  <c r="T96" i="13" s="1"/>
  <c r="G103" i="13"/>
  <c r="R103" i="13" s="1"/>
  <c r="H103" i="13"/>
  <c r="T103" i="13" s="1"/>
  <c r="G163" i="13"/>
  <c r="R163" i="13" s="1"/>
  <c r="H163" i="13"/>
  <c r="T163" i="13" s="1"/>
  <c r="H1083" i="13"/>
  <c r="T1083" i="13" s="1"/>
  <c r="G1083" i="13"/>
  <c r="R1083" i="13" s="1"/>
  <c r="G1077" i="13"/>
  <c r="R1077" i="13" s="1"/>
  <c r="H1077" i="13"/>
  <c r="T1077" i="13" s="1"/>
  <c r="G196" i="13"/>
  <c r="R196" i="13" s="1"/>
  <c r="H196" i="13"/>
  <c r="T196" i="13" s="1"/>
  <c r="G1115" i="13"/>
  <c r="R1115" i="13" s="1"/>
  <c r="H1115" i="13"/>
  <c r="T1115" i="13" s="1"/>
  <c r="G1072" i="13"/>
  <c r="R1072" i="13" s="1"/>
  <c r="H1072" i="13"/>
  <c r="T1072" i="13" s="1"/>
  <c r="G1067" i="13"/>
  <c r="R1067" i="13" s="1"/>
  <c r="H1067" i="13"/>
  <c r="T1067" i="13" s="1"/>
  <c r="G978" i="13"/>
  <c r="R978" i="13" s="1"/>
  <c r="H978" i="13"/>
  <c r="T978" i="13" s="1"/>
  <c r="H1109" i="13"/>
  <c r="T1109" i="13" s="1"/>
  <c r="G1109" i="13"/>
  <c r="R1109" i="13" s="1"/>
  <c r="G985" i="13"/>
  <c r="R985" i="13" s="1"/>
  <c r="H985" i="13"/>
  <c r="T985" i="13" s="1"/>
  <c r="H60" i="13"/>
  <c r="T60" i="13" s="1"/>
  <c r="G60" i="13"/>
  <c r="R60" i="13" s="1"/>
  <c r="G56" i="13"/>
  <c r="R56" i="13" s="1"/>
  <c r="H56" i="13"/>
  <c r="T56" i="13" s="1"/>
  <c r="G714" i="13"/>
  <c r="R714" i="13" s="1"/>
  <c r="H714" i="13"/>
  <c r="T714" i="13" s="1"/>
  <c r="G322" i="13"/>
  <c r="R322" i="13" s="1"/>
  <c r="H322" i="13"/>
  <c r="T322" i="13" s="1"/>
  <c r="G1003" i="13"/>
  <c r="R1003" i="13" s="1"/>
  <c r="H1003" i="13"/>
  <c r="T1003" i="13" s="1"/>
  <c r="G164" i="13"/>
  <c r="R164" i="13" s="1"/>
  <c r="H164" i="13"/>
  <c r="T164" i="13" s="1"/>
  <c r="G789" i="13"/>
  <c r="R789" i="13" s="1"/>
  <c r="H789" i="13"/>
  <c r="T789" i="13" s="1"/>
  <c r="G171" i="13"/>
  <c r="R171" i="13" s="1"/>
  <c r="H171" i="13"/>
  <c r="T171" i="13" s="1"/>
  <c r="G383" i="13"/>
  <c r="R383" i="13" s="1"/>
  <c r="H383" i="13"/>
  <c r="T383" i="13" s="1"/>
  <c r="G785" i="13"/>
  <c r="R785" i="13" s="1"/>
  <c r="H785" i="13"/>
  <c r="T785" i="13" s="1"/>
  <c r="G680" i="13"/>
  <c r="R680" i="13" s="1"/>
  <c r="H680" i="13"/>
  <c r="T680" i="13" s="1"/>
  <c r="G582" i="13"/>
  <c r="R582" i="13" s="1"/>
  <c r="H582" i="13"/>
  <c r="T582" i="13" s="1"/>
  <c r="H563" i="13"/>
  <c r="T563" i="13" s="1"/>
  <c r="G563" i="13"/>
  <c r="R563" i="13" s="1"/>
  <c r="G1009" i="13"/>
  <c r="R1009" i="13" s="1"/>
  <c r="H1009" i="13"/>
  <c r="T1009" i="13" s="1"/>
  <c r="G843" i="13"/>
  <c r="R843" i="13" s="1"/>
  <c r="H843" i="13"/>
  <c r="T843" i="13" s="1"/>
  <c r="G297" i="13"/>
  <c r="R297" i="13" s="1"/>
  <c r="H297" i="13"/>
  <c r="T297" i="13" s="1"/>
  <c r="G565" i="13"/>
  <c r="R565" i="13" s="1"/>
  <c r="H565" i="13"/>
  <c r="T565" i="13" s="1"/>
  <c r="G855" i="13"/>
  <c r="R855" i="13" s="1"/>
  <c r="H855" i="13"/>
  <c r="T855" i="13" s="1"/>
  <c r="G848" i="13"/>
  <c r="R848" i="13" s="1"/>
  <c r="H848" i="13"/>
  <c r="T848" i="13" s="1"/>
  <c r="G768" i="13"/>
  <c r="R768" i="13" s="1"/>
  <c r="H768" i="13"/>
  <c r="T768" i="13" s="1"/>
  <c r="G340" i="13"/>
  <c r="R340" i="13" s="1"/>
  <c r="H340" i="13"/>
  <c r="T340" i="13" s="1"/>
  <c r="G89" i="13"/>
  <c r="R89" i="13" s="1"/>
  <c r="H89" i="13"/>
  <c r="T89" i="13" s="1"/>
  <c r="G279" i="13"/>
  <c r="R279" i="13" s="1"/>
  <c r="H279" i="13"/>
  <c r="T279" i="13" s="1"/>
  <c r="H334" i="13"/>
  <c r="T334" i="13" s="1"/>
  <c r="G334" i="13"/>
  <c r="R334" i="13" s="1"/>
  <c r="G755" i="13"/>
  <c r="R755" i="13" s="1"/>
  <c r="H755" i="13"/>
  <c r="T755" i="13" s="1"/>
  <c r="H502" i="13"/>
  <c r="T502" i="13" s="1"/>
  <c r="G502" i="13"/>
  <c r="R502" i="13" s="1"/>
  <c r="H587" i="13"/>
  <c r="T587" i="13" s="1"/>
  <c r="G587" i="13"/>
  <c r="R587" i="13" s="1"/>
  <c r="G32" i="13"/>
  <c r="R32" i="13" s="1"/>
  <c r="H32" i="13"/>
  <c r="T32" i="13" s="1"/>
  <c r="G190" i="13"/>
  <c r="R190" i="13" s="1"/>
  <c r="H190" i="13"/>
  <c r="T190" i="13" s="1"/>
  <c r="G367" i="13"/>
  <c r="R367" i="13" s="1"/>
  <c r="H367" i="13"/>
  <c r="T367" i="13" s="1"/>
  <c r="G134" i="13"/>
  <c r="R134" i="13" s="1"/>
  <c r="H134" i="13"/>
  <c r="T134" i="13" s="1"/>
  <c r="G207" i="13"/>
  <c r="R207" i="13" s="1"/>
  <c r="H207" i="13"/>
  <c r="T207" i="13" s="1"/>
  <c r="G204" i="13"/>
  <c r="R204" i="13" s="1"/>
  <c r="H204" i="13"/>
  <c r="T204" i="13" s="1"/>
  <c r="H162" i="13"/>
  <c r="T162" i="13" s="1"/>
  <c r="G162" i="13"/>
  <c r="R162" i="13" s="1"/>
  <c r="G310" i="13"/>
  <c r="R310" i="13" s="1"/>
  <c r="H310" i="13"/>
  <c r="T310" i="13" s="1"/>
  <c r="G354" i="13"/>
  <c r="R354" i="13" s="1"/>
  <c r="H354" i="13"/>
  <c r="T354" i="13" s="1"/>
  <c r="G374" i="13"/>
  <c r="R374" i="13" s="1"/>
  <c r="H374" i="13"/>
  <c r="T374" i="13" s="1"/>
  <c r="G78" i="13"/>
  <c r="R78" i="13" s="1"/>
  <c r="H78" i="13"/>
  <c r="T78" i="13" s="1"/>
  <c r="G185" i="13"/>
  <c r="R185" i="13" s="1"/>
  <c r="H185" i="13"/>
  <c r="T185" i="13" s="1"/>
  <c r="G93" i="13"/>
  <c r="R93" i="13" s="1"/>
  <c r="H93" i="13"/>
  <c r="T93" i="13" s="1"/>
  <c r="G148" i="13"/>
  <c r="R148" i="13" s="1"/>
  <c r="H148" i="13"/>
  <c r="T148" i="13" s="1"/>
  <c r="G274" i="13"/>
  <c r="R274" i="13" s="1"/>
  <c r="H274" i="13"/>
  <c r="T274" i="13" s="1"/>
  <c r="G52" i="13"/>
  <c r="R52" i="13" s="1"/>
  <c r="H52" i="13"/>
  <c r="T52" i="13" s="1"/>
  <c r="G253" i="13"/>
  <c r="R253" i="13" s="1"/>
  <c r="H253" i="13"/>
  <c r="T253" i="13" s="1"/>
  <c r="H288" i="13"/>
  <c r="T288" i="13" s="1"/>
  <c r="G288" i="13"/>
  <c r="R288" i="13" s="1"/>
  <c r="G197" i="13"/>
  <c r="R197" i="13" s="1"/>
  <c r="H197" i="13"/>
  <c r="T197" i="13" s="1"/>
  <c r="G371" i="13"/>
  <c r="R371" i="13" s="1"/>
  <c r="H371" i="13"/>
  <c r="T371" i="13" s="1"/>
  <c r="G127" i="13"/>
  <c r="R127" i="13" s="1"/>
  <c r="H127" i="13"/>
  <c r="T127" i="13" s="1"/>
  <c r="H240" i="13"/>
  <c r="T240" i="13" s="1"/>
  <c r="G240" i="13"/>
  <c r="R240" i="13" s="1"/>
  <c r="H366" i="13"/>
  <c r="T366" i="13" s="1"/>
  <c r="G366" i="13"/>
  <c r="R366" i="13" s="1"/>
  <c r="G132" i="13"/>
  <c r="R132" i="13" s="1"/>
  <c r="H132" i="13"/>
  <c r="T132" i="13" s="1"/>
  <c r="G226" i="13"/>
  <c r="R226" i="13" s="1"/>
  <c r="H226" i="13"/>
  <c r="T226" i="13" s="1"/>
  <c r="G11" i="13"/>
  <c r="R11" i="13" s="1"/>
  <c r="H11" i="13"/>
  <c r="T11" i="13" s="1"/>
  <c r="G244" i="13"/>
  <c r="R244" i="13" s="1"/>
  <c r="H244" i="13"/>
  <c r="T244" i="13" s="1"/>
  <c r="G227" i="13"/>
  <c r="R227" i="13" s="1"/>
  <c r="H227" i="13"/>
  <c r="T227" i="13" s="1"/>
  <c r="H265" i="13"/>
  <c r="T265" i="13" s="1"/>
  <c r="G265" i="13"/>
  <c r="R265" i="13" s="1"/>
  <c r="G287" i="13"/>
  <c r="R287" i="13" s="1"/>
  <c r="H287" i="13"/>
  <c r="T287" i="13" s="1"/>
  <c r="G394" i="13"/>
  <c r="R394" i="13" s="1"/>
  <c r="H394" i="13"/>
  <c r="T394" i="13" s="1"/>
  <c r="G319" i="13"/>
  <c r="R319" i="13" s="1"/>
  <c r="H319" i="13"/>
  <c r="T319" i="13" s="1"/>
  <c r="G219" i="13"/>
  <c r="R219" i="13" s="1"/>
  <c r="H219" i="13"/>
  <c r="T219" i="13" s="1"/>
  <c r="G368" i="13"/>
  <c r="R368" i="13" s="1"/>
  <c r="H368" i="13"/>
  <c r="T368" i="13" s="1"/>
  <c r="G313" i="13"/>
  <c r="R313" i="13" s="1"/>
  <c r="H313" i="13"/>
  <c r="T313" i="13" s="1"/>
  <c r="G356" i="13"/>
  <c r="R356" i="13" s="1"/>
  <c r="H356" i="13"/>
  <c r="T356" i="13" s="1"/>
  <c r="G718" i="13"/>
  <c r="R718" i="13" s="1"/>
  <c r="H718" i="13"/>
  <c r="T718" i="13" s="1"/>
  <c r="G857" i="13"/>
  <c r="R857" i="13" s="1"/>
  <c r="H857" i="13"/>
  <c r="T857" i="13" s="1"/>
  <c r="G914" i="13"/>
  <c r="R914" i="13" s="1"/>
  <c r="H914" i="13"/>
  <c r="T914" i="13" s="1"/>
  <c r="G975" i="13"/>
  <c r="R975" i="13" s="1"/>
  <c r="H975" i="13"/>
  <c r="T975" i="13" s="1"/>
  <c r="G1057" i="13"/>
  <c r="R1057" i="13" s="1"/>
  <c r="H1057" i="13"/>
  <c r="T1057" i="13" s="1"/>
  <c r="G1125" i="13"/>
  <c r="R1125" i="13" s="1"/>
  <c r="H1125" i="13"/>
  <c r="T1125" i="13" s="1"/>
  <c r="H810" i="13"/>
  <c r="T810" i="13" s="1"/>
  <c r="G810" i="13"/>
  <c r="R810" i="13" s="1"/>
  <c r="G484" i="13"/>
  <c r="R484" i="13" s="1"/>
  <c r="H484" i="13"/>
  <c r="T484" i="13" s="1"/>
  <c r="G1013" i="13"/>
  <c r="R1013" i="13" s="1"/>
  <c r="H1013" i="13"/>
  <c r="T1013" i="13" s="1"/>
  <c r="H724" i="13"/>
  <c r="T724" i="13" s="1"/>
  <c r="G724" i="13"/>
  <c r="R724" i="13" s="1"/>
  <c r="G1007" i="13"/>
  <c r="R1007" i="13" s="1"/>
  <c r="H1007" i="13"/>
  <c r="T1007" i="13" s="1"/>
  <c r="G924" i="13"/>
  <c r="R924" i="13" s="1"/>
  <c r="H924" i="13"/>
  <c r="T924" i="13" s="1"/>
  <c r="G939" i="13"/>
  <c r="R939" i="13" s="1"/>
  <c r="H939" i="13"/>
  <c r="T939" i="13" s="1"/>
  <c r="H807" i="13"/>
  <c r="T807" i="13" s="1"/>
  <c r="G807" i="13"/>
  <c r="R807" i="13" s="1"/>
  <c r="G687" i="13"/>
  <c r="R687" i="13" s="1"/>
  <c r="H687" i="13"/>
  <c r="T687" i="13" s="1"/>
  <c r="G414" i="13"/>
  <c r="R414" i="13" s="1"/>
  <c r="H414" i="13"/>
  <c r="T414" i="13" s="1"/>
  <c r="G612" i="13"/>
  <c r="R612" i="13" s="1"/>
  <c r="H612" i="13"/>
  <c r="T612" i="13" s="1"/>
  <c r="G410" i="13"/>
  <c r="R410" i="13" s="1"/>
  <c r="H410" i="13"/>
  <c r="T410" i="13" s="1"/>
  <c r="G912" i="13"/>
  <c r="R912" i="13" s="1"/>
  <c r="H912" i="13"/>
  <c r="T912" i="13" s="1"/>
  <c r="H554" i="13"/>
  <c r="T554" i="13" s="1"/>
  <c r="G554" i="13"/>
  <c r="R554" i="13" s="1"/>
  <c r="G864" i="13"/>
  <c r="R864" i="13" s="1"/>
  <c r="H864" i="13"/>
  <c r="T864" i="13" s="1"/>
  <c r="G617" i="13"/>
  <c r="R617" i="13" s="1"/>
  <c r="H617" i="13"/>
  <c r="T617" i="13" s="1"/>
  <c r="G790" i="13"/>
  <c r="R790" i="13" s="1"/>
  <c r="H790" i="13"/>
  <c r="T790" i="13" s="1"/>
  <c r="G796" i="13"/>
  <c r="R796" i="13" s="1"/>
  <c r="H796" i="13"/>
  <c r="T796" i="13" s="1"/>
  <c r="H786" i="13"/>
  <c r="T786" i="13" s="1"/>
  <c r="G786" i="13"/>
  <c r="R786" i="13" s="1"/>
  <c r="G880" i="13"/>
  <c r="R880" i="13" s="1"/>
  <c r="H880" i="13"/>
  <c r="T880" i="13" s="1"/>
  <c r="G597" i="13"/>
  <c r="R597" i="13" s="1"/>
  <c r="H597" i="13"/>
  <c r="T597" i="13" s="1"/>
  <c r="G773" i="13"/>
  <c r="R773" i="13" s="1"/>
  <c r="H773" i="13"/>
  <c r="T773" i="13" s="1"/>
  <c r="G646" i="13"/>
  <c r="R646" i="13" s="1"/>
  <c r="H646" i="13"/>
  <c r="T646" i="13" s="1"/>
  <c r="G744" i="13"/>
  <c r="R744" i="13" s="1"/>
  <c r="H744" i="13"/>
  <c r="T744" i="13" s="1"/>
  <c r="H1023" i="13"/>
  <c r="T1023" i="13" s="1"/>
  <c r="G1023" i="13"/>
  <c r="R1023" i="13" s="1"/>
  <c r="G643" i="13"/>
  <c r="R643" i="13" s="1"/>
  <c r="H643" i="13"/>
  <c r="T643" i="13" s="1"/>
  <c r="G522" i="13"/>
  <c r="R522" i="13" s="1"/>
  <c r="H522" i="13"/>
  <c r="T522" i="13" s="1"/>
  <c r="G878" i="13"/>
  <c r="R878" i="13" s="1"/>
  <c r="H878" i="13"/>
  <c r="T878" i="13" s="1"/>
  <c r="G1031" i="13"/>
  <c r="R1031" i="13" s="1"/>
  <c r="H1031" i="13"/>
  <c r="T1031" i="13" s="1"/>
  <c r="G1105" i="13"/>
  <c r="R1105" i="13" s="1"/>
  <c r="H1105" i="13"/>
  <c r="T1105" i="13" s="1"/>
  <c r="G919" i="13"/>
  <c r="R919" i="13" s="1"/>
  <c r="H919" i="13"/>
  <c r="T919" i="13" s="1"/>
  <c r="G991" i="13"/>
  <c r="R991" i="13" s="1"/>
  <c r="H991" i="13"/>
  <c r="T991" i="13" s="1"/>
  <c r="G764" i="13"/>
  <c r="R764" i="13" s="1"/>
  <c r="H764" i="13"/>
  <c r="T764" i="13" s="1"/>
  <c r="G456" i="13"/>
  <c r="R456" i="13" s="1"/>
  <c r="H456" i="13"/>
  <c r="T456" i="13" s="1"/>
  <c r="G647" i="13"/>
  <c r="R647" i="13" s="1"/>
  <c r="H647" i="13"/>
  <c r="T647" i="13" s="1"/>
  <c r="H803" i="13"/>
  <c r="T803" i="13" s="1"/>
  <c r="G803" i="13"/>
  <c r="R803" i="13" s="1"/>
  <c r="G517" i="13"/>
  <c r="R517" i="13" s="1"/>
  <c r="H517" i="13"/>
  <c r="T517" i="13" s="1"/>
  <c r="G729" i="13"/>
  <c r="R729" i="13" s="1"/>
  <c r="H729" i="13"/>
  <c r="T729" i="13" s="1"/>
  <c r="G421" i="13"/>
  <c r="R421" i="13" s="1"/>
  <c r="H421" i="13"/>
  <c r="T421" i="13" s="1"/>
  <c r="G847" i="13"/>
  <c r="R847" i="13" s="1"/>
  <c r="H847" i="13"/>
  <c r="T847" i="13" s="1"/>
  <c r="G441" i="13"/>
  <c r="R441" i="13" s="1"/>
  <c r="H441" i="13"/>
  <c r="T441" i="13" s="1"/>
  <c r="H1017" i="13"/>
  <c r="T1017" i="13" s="1"/>
  <c r="G1017" i="13"/>
  <c r="R1017" i="13" s="1"/>
  <c r="H540" i="13"/>
  <c r="T540" i="13" s="1"/>
  <c r="G540" i="13"/>
  <c r="R540" i="13" s="1"/>
  <c r="G890" i="13"/>
  <c r="R890" i="13" s="1"/>
  <c r="H890" i="13"/>
  <c r="T890" i="13" s="1"/>
  <c r="G634" i="13"/>
  <c r="R634" i="13" s="1"/>
  <c r="H634" i="13"/>
  <c r="T634" i="13" s="1"/>
  <c r="G987" i="13"/>
  <c r="R987" i="13" s="1"/>
  <c r="H987" i="13"/>
  <c r="T987" i="13" s="1"/>
  <c r="G885" i="13"/>
  <c r="R885" i="13" s="1"/>
  <c r="H885" i="13"/>
  <c r="T885" i="13" s="1"/>
  <c r="G608" i="13"/>
  <c r="R608" i="13" s="1"/>
  <c r="H608" i="13"/>
  <c r="T608" i="13" s="1"/>
  <c r="G797" i="13"/>
  <c r="R797" i="13" s="1"/>
  <c r="H797" i="13"/>
  <c r="T797" i="13" s="1"/>
  <c r="G992" i="13"/>
  <c r="R992" i="13" s="1"/>
  <c r="H992" i="13"/>
  <c r="T992" i="13" s="1"/>
  <c r="H544" i="13"/>
  <c r="T544" i="13" s="1"/>
  <c r="G544" i="13"/>
  <c r="R544" i="13" s="1"/>
  <c r="G823" i="13"/>
  <c r="R823" i="13" s="1"/>
  <c r="H823" i="13"/>
  <c r="T823" i="13" s="1"/>
  <c r="H458" i="13"/>
  <c r="T458" i="13" s="1"/>
  <c r="G458" i="13"/>
  <c r="R458" i="13" s="1"/>
  <c r="G500" i="13"/>
  <c r="R500" i="13" s="1"/>
  <c r="H500" i="13"/>
  <c r="T500" i="13" s="1"/>
  <c r="G770" i="13"/>
  <c r="R770" i="13" s="1"/>
  <c r="H770" i="13"/>
  <c r="T770" i="13" s="1"/>
  <c r="G512" i="13"/>
  <c r="R512" i="13" s="1"/>
  <c r="H512" i="13"/>
  <c r="T512" i="13" s="1"/>
  <c r="G966" i="13"/>
  <c r="R966" i="13" s="1"/>
  <c r="H966" i="13"/>
  <c r="T966" i="13" s="1"/>
  <c r="G1088" i="13"/>
  <c r="R1088" i="13" s="1"/>
  <c r="H1088" i="13"/>
  <c r="T1088" i="13" s="1"/>
  <c r="H50" i="13"/>
  <c r="T50" i="13" s="1"/>
  <c r="G50" i="13"/>
  <c r="R50" i="13" s="1"/>
  <c r="G39" i="13"/>
  <c r="R39" i="13" s="1"/>
  <c r="H39" i="13"/>
  <c r="T39" i="13" s="1"/>
  <c r="G40" i="13"/>
  <c r="R40" i="13" s="1"/>
  <c r="H40" i="13"/>
  <c r="T40" i="13" s="1"/>
  <c r="G97" i="13"/>
  <c r="R97" i="13" s="1"/>
  <c r="H97" i="13"/>
  <c r="T97" i="13" s="1"/>
  <c r="G123" i="13"/>
  <c r="R123" i="13" s="1"/>
  <c r="H123" i="13"/>
  <c r="T123" i="13" s="1"/>
  <c r="G72" i="13"/>
  <c r="R72" i="13" s="1"/>
  <c r="H72" i="13"/>
  <c r="T72" i="13" s="1"/>
  <c r="H1078" i="13"/>
  <c r="T1078" i="13" s="1"/>
  <c r="G1078" i="13"/>
  <c r="R1078" i="13" s="1"/>
  <c r="G1121" i="13"/>
  <c r="R1121" i="13" s="1"/>
  <c r="H1121" i="13"/>
  <c r="T1121" i="13" s="1"/>
  <c r="G113" i="13"/>
  <c r="R113" i="13" s="1"/>
  <c r="H113" i="13"/>
  <c r="T113" i="13" s="1"/>
  <c r="G1100" i="13"/>
  <c r="R1100" i="13" s="1"/>
  <c r="H1100" i="13"/>
  <c r="T1100" i="13" s="1"/>
  <c r="G1117" i="13"/>
  <c r="R1117" i="13" s="1"/>
  <c r="H1117" i="13"/>
  <c r="T1117" i="13" s="1"/>
  <c r="G1111" i="13"/>
  <c r="R1111" i="13" s="1"/>
  <c r="H1111" i="13"/>
  <c r="T1111" i="13" s="1"/>
  <c r="G977" i="13"/>
  <c r="R977" i="13" s="1"/>
  <c r="H977" i="13"/>
  <c r="T977" i="13" s="1"/>
  <c r="G1110" i="13"/>
  <c r="R1110" i="13" s="1"/>
  <c r="H1110" i="13"/>
  <c r="T1110" i="13" s="1"/>
  <c r="G871" i="13"/>
  <c r="R871" i="13" s="1"/>
  <c r="H871" i="13"/>
  <c r="T871" i="13" s="1"/>
  <c r="G499" i="13"/>
  <c r="R499" i="13" s="1"/>
  <c r="H499" i="13"/>
  <c r="T499" i="13" s="1"/>
  <c r="G723" i="13"/>
  <c r="R723" i="13" s="1"/>
  <c r="H723" i="13"/>
  <c r="T723" i="13" s="1"/>
  <c r="G683" i="13"/>
  <c r="R683" i="13" s="1"/>
  <c r="H683" i="13"/>
  <c r="T683" i="13" s="1"/>
  <c r="G472" i="13"/>
  <c r="R472" i="13" s="1"/>
  <c r="H472" i="13"/>
  <c r="T472" i="13" s="1"/>
  <c r="G787" i="13"/>
  <c r="R787" i="13" s="1"/>
  <c r="H787" i="13"/>
  <c r="T787" i="13" s="1"/>
  <c r="G925" i="13"/>
  <c r="R925" i="13" s="1"/>
  <c r="H925" i="13"/>
  <c r="T925" i="13" s="1"/>
  <c r="H442" i="13"/>
  <c r="T442" i="13" s="1"/>
  <c r="G442" i="13"/>
  <c r="R442" i="13" s="1"/>
  <c r="G309" i="13"/>
  <c r="R309" i="13" s="1"/>
  <c r="H309" i="13"/>
  <c r="T309" i="13" s="1"/>
  <c r="G631" i="13"/>
  <c r="R631" i="13" s="1"/>
  <c r="H631" i="13"/>
  <c r="T631" i="13" s="1"/>
  <c r="G1041" i="13"/>
  <c r="R1041" i="13" s="1"/>
  <c r="H1041" i="13"/>
  <c r="T1041" i="13" s="1"/>
  <c r="G882" i="13"/>
  <c r="R882" i="13" s="1"/>
  <c r="H882" i="13"/>
  <c r="T882" i="13" s="1"/>
  <c r="H462" i="13"/>
  <c r="T462" i="13" s="1"/>
  <c r="G462" i="13"/>
  <c r="R462" i="13" s="1"/>
  <c r="H488" i="13"/>
  <c r="T488" i="13" s="1"/>
  <c r="G488" i="13"/>
  <c r="R488" i="13" s="1"/>
  <c r="G956" i="13"/>
  <c r="R956" i="13" s="1"/>
  <c r="H956" i="13"/>
  <c r="T956" i="13" s="1"/>
  <c r="G938" i="13"/>
  <c r="R938" i="13" s="1"/>
  <c r="H938" i="13"/>
  <c r="T938" i="13" s="1"/>
  <c r="G405" i="13"/>
  <c r="R405" i="13" s="1"/>
  <c r="H405" i="13"/>
  <c r="T405" i="13" s="1"/>
  <c r="G853" i="13"/>
  <c r="R853" i="13" s="1"/>
  <c r="H853" i="13"/>
  <c r="T853" i="13" s="1"/>
  <c r="G852" i="13"/>
  <c r="R852" i="13" s="1"/>
  <c r="H852" i="13"/>
  <c r="T852" i="13" s="1"/>
  <c r="G767" i="13"/>
  <c r="R767" i="13" s="1"/>
  <c r="H767" i="13"/>
  <c r="T767" i="13" s="1"/>
  <c r="G841" i="13"/>
  <c r="R841" i="13" s="1"/>
  <c r="H841" i="13"/>
  <c r="T841" i="13" s="1"/>
  <c r="G652" i="13"/>
  <c r="R652" i="13" s="1"/>
  <c r="H652" i="13"/>
  <c r="T652" i="13" s="1"/>
  <c r="G308" i="13"/>
  <c r="R308" i="13" s="1"/>
  <c r="H308" i="13"/>
  <c r="T308" i="13" s="1"/>
  <c r="G494" i="13"/>
  <c r="R494" i="13" s="1"/>
  <c r="H494" i="13"/>
  <c r="T494" i="13" s="1"/>
  <c r="G1014" i="13"/>
  <c r="R1014" i="13" s="1"/>
  <c r="H1014" i="13"/>
  <c r="T1014" i="13" s="1"/>
  <c r="H1033" i="13"/>
  <c r="T1033" i="13" s="1"/>
  <c r="G1033" i="13"/>
  <c r="R1033" i="13" s="1"/>
  <c r="H1046" i="13"/>
  <c r="T1046" i="13" s="1"/>
  <c r="G1046" i="13"/>
  <c r="R1046" i="13" s="1"/>
  <c r="G30" i="13"/>
  <c r="R30" i="13" s="1"/>
  <c r="H30" i="13"/>
  <c r="T30" i="13" s="1"/>
  <c r="H191" i="13"/>
  <c r="T191" i="13" s="1"/>
  <c r="G191" i="13"/>
  <c r="R191" i="13" s="1"/>
  <c r="G8" i="13"/>
  <c r="R8" i="13" s="1"/>
  <c r="H8" i="13"/>
  <c r="T8" i="13" s="1"/>
  <c r="H85" i="13"/>
  <c r="T85" i="13" s="1"/>
  <c r="G85" i="13"/>
  <c r="R85" i="13" s="1"/>
  <c r="H177" i="13"/>
  <c r="T177" i="13" s="1"/>
  <c r="G177" i="13"/>
  <c r="R177" i="13" s="1"/>
  <c r="G262" i="13"/>
  <c r="R262" i="13" s="1"/>
  <c r="H262" i="13"/>
  <c r="T262" i="13" s="1"/>
  <c r="G188" i="13"/>
  <c r="R188" i="13" s="1"/>
  <c r="H188" i="13"/>
  <c r="T188" i="13" s="1"/>
  <c r="G323" i="13"/>
  <c r="R323" i="13" s="1"/>
  <c r="H323" i="13"/>
  <c r="T323" i="13" s="1"/>
  <c r="G271" i="13"/>
  <c r="R271" i="13" s="1"/>
  <c r="H271" i="13"/>
  <c r="T271" i="13" s="1"/>
  <c r="G37" i="13"/>
  <c r="R37" i="13" s="1"/>
  <c r="H37" i="13"/>
  <c r="T37" i="13" s="1"/>
  <c r="G87" i="13"/>
  <c r="R87" i="13" s="1"/>
  <c r="H87" i="13"/>
  <c r="T87" i="13" s="1"/>
  <c r="G233" i="13"/>
  <c r="R233" i="13" s="1"/>
  <c r="H233" i="13"/>
  <c r="T233" i="13" s="1"/>
  <c r="H108" i="13"/>
  <c r="T108" i="13" s="1"/>
  <c r="G108" i="13"/>
  <c r="R108" i="13" s="1"/>
  <c r="G117" i="13"/>
  <c r="R117" i="13" s="1"/>
  <c r="H117" i="13"/>
  <c r="T117" i="13" s="1"/>
  <c r="G53" i="13"/>
  <c r="R53" i="13" s="1"/>
  <c r="H53" i="13"/>
  <c r="T53" i="13" s="1"/>
  <c r="G326" i="13"/>
  <c r="R326" i="13" s="1"/>
  <c r="H326" i="13"/>
  <c r="T326" i="13" s="1"/>
  <c r="G22" i="13"/>
  <c r="R22" i="13" s="1"/>
  <c r="H22" i="13"/>
  <c r="T22" i="13" s="1"/>
  <c r="G98" i="13"/>
  <c r="H98" i="13"/>
  <c r="H88" i="13"/>
  <c r="T88" i="13" s="1"/>
  <c r="G88" i="13"/>
  <c r="R88" i="13" s="1"/>
  <c r="G167" i="13"/>
  <c r="R167" i="13" s="1"/>
  <c r="H167" i="13"/>
  <c r="T167" i="13" s="1"/>
  <c r="G157" i="13"/>
  <c r="R157" i="13" s="1"/>
  <c r="H157" i="13"/>
  <c r="T157" i="13" s="1"/>
  <c r="H242" i="13"/>
  <c r="T242" i="13" s="1"/>
  <c r="G242" i="13"/>
  <c r="R242" i="13" s="1"/>
  <c r="H381" i="13"/>
  <c r="T381" i="13" s="1"/>
  <c r="G381" i="13"/>
  <c r="R381" i="13" s="1"/>
  <c r="G107" i="13"/>
  <c r="R107" i="13" s="1"/>
  <c r="H107" i="13"/>
  <c r="T107" i="13" s="1"/>
  <c r="G269" i="13"/>
  <c r="R269" i="13" s="1"/>
  <c r="H269" i="13"/>
  <c r="T269" i="13" s="1"/>
  <c r="G130" i="13"/>
  <c r="R130" i="13" s="1"/>
  <c r="H130" i="13"/>
  <c r="T130" i="13" s="1"/>
  <c r="G141" i="13"/>
  <c r="R141" i="13" s="1"/>
  <c r="H141" i="13"/>
  <c r="T141" i="13" s="1"/>
  <c r="G91" i="13"/>
  <c r="R91" i="13" s="1"/>
  <c r="H91" i="13"/>
  <c r="T91" i="13" s="1"/>
  <c r="G280" i="13"/>
  <c r="R280" i="13" s="1"/>
  <c r="H280" i="13"/>
  <c r="T280" i="13" s="1"/>
  <c r="G357" i="13"/>
  <c r="R357" i="13" s="1"/>
  <c r="H357" i="13"/>
  <c r="T357" i="13" s="1"/>
  <c r="H300" i="13"/>
  <c r="T300" i="13" s="1"/>
  <c r="G300" i="13"/>
  <c r="R300" i="13" s="1"/>
  <c r="G345" i="13"/>
  <c r="R345" i="13" s="1"/>
  <c r="H345" i="13"/>
  <c r="T345" i="13" s="1"/>
  <c r="H263" i="13"/>
  <c r="T263" i="13" s="1"/>
  <c r="G263" i="13"/>
  <c r="R263" i="13" s="1"/>
  <c r="G393" i="13"/>
  <c r="R393" i="13" s="1"/>
  <c r="H393" i="13"/>
  <c r="T393" i="13" s="1"/>
  <c r="G307" i="13"/>
  <c r="R307" i="13" s="1"/>
  <c r="H307" i="13"/>
  <c r="T307" i="13" s="1"/>
  <c r="G284" i="13"/>
  <c r="R284" i="13" s="1"/>
  <c r="H284" i="13"/>
  <c r="T284" i="13" s="1"/>
  <c r="G826" i="13"/>
  <c r="R826" i="13" s="1"/>
  <c r="H826" i="13"/>
  <c r="T826" i="13" s="1"/>
  <c r="G757" i="13"/>
  <c r="R757" i="13" s="1"/>
  <c r="H757" i="13"/>
  <c r="T757" i="13" s="1"/>
  <c r="G1024" i="13"/>
  <c r="R1024" i="13" s="1"/>
  <c r="H1024" i="13"/>
  <c r="T1024" i="13" s="1"/>
  <c r="G663" i="13"/>
  <c r="R663" i="13" s="1"/>
  <c r="H663" i="13"/>
  <c r="T663" i="13" s="1"/>
  <c r="H883" i="13"/>
  <c r="T883" i="13" s="1"/>
  <c r="G883" i="13"/>
  <c r="R883" i="13" s="1"/>
  <c r="G943" i="13"/>
  <c r="R943" i="13" s="1"/>
  <c r="H943" i="13"/>
  <c r="T943" i="13" s="1"/>
  <c r="G1054" i="13"/>
  <c r="R1054" i="13" s="1"/>
  <c r="H1054" i="13"/>
  <c r="T1054" i="13" s="1"/>
  <c r="G479" i="13"/>
  <c r="R479" i="13" s="1"/>
  <c r="H479" i="13"/>
  <c r="T479" i="13" s="1"/>
  <c r="G863" i="13"/>
  <c r="R863" i="13" s="1"/>
  <c r="H863" i="13"/>
  <c r="T863" i="13" s="1"/>
  <c r="G1019" i="13"/>
  <c r="R1019" i="13" s="1"/>
  <c r="H1019" i="13"/>
  <c r="T1019" i="13" s="1"/>
  <c r="G889" i="13"/>
  <c r="R889" i="13" s="1"/>
  <c r="H889" i="13"/>
  <c r="T889" i="13" s="1"/>
  <c r="G752" i="13"/>
  <c r="R752" i="13" s="1"/>
  <c r="H752" i="13"/>
  <c r="T752" i="13" s="1"/>
  <c r="G799" i="13"/>
  <c r="R799" i="13" s="1"/>
  <c r="H799" i="13"/>
  <c r="T799" i="13" s="1"/>
  <c r="G623" i="13"/>
  <c r="R623" i="13" s="1"/>
  <c r="H623" i="13"/>
  <c r="T623" i="13" s="1"/>
  <c r="G1010" i="13"/>
  <c r="R1010" i="13" s="1"/>
  <c r="H1010" i="13"/>
  <c r="T1010" i="13" s="1"/>
  <c r="G711" i="13"/>
  <c r="R711" i="13" s="1"/>
  <c r="H711" i="13"/>
  <c r="T711" i="13" s="1"/>
  <c r="G798" i="13"/>
  <c r="R798" i="13" s="1"/>
  <c r="H798" i="13"/>
  <c r="T798" i="13" s="1"/>
  <c r="G471" i="13"/>
  <c r="R471" i="13" s="1"/>
  <c r="H471" i="13"/>
  <c r="T471" i="13" s="1"/>
  <c r="H636" i="13"/>
  <c r="T636" i="13" s="1"/>
  <c r="G636" i="13"/>
  <c r="R636" i="13" s="1"/>
  <c r="G999" i="13"/>
  <c r="R999" i="13" s="1"/>
  <c r="H999" i="13"/>
  <c r="T999" i="13" s="1"/>
  <c r="G865" i="13"/>
  <c r="R865" i="13" s="1"/>
  <c r="H865" i="13"/>
  <c r="T865" i="13" s="1"/>
  <c r="G947" i="13"/>
  <c r="R947" i="13" s="1"/>
  <c r="H947" i="13"/>
  <c r="T947" i="13" s="1"/>
  <c r="G556" i="13"/>
  <c r="R556" i="13" s="1"/>
  <c r="H556" i="13"/>
  <c r="T556" i="13" s="1"/>
  <c r="G501" i="13"/>
  <c r="R501" i="13" s="1"/>
  <c r="H501" i="13"/>
  <c r="T501" i="13" s="1"/>
  <c r="G569" i="13"/>
  <c r="R569" i="13" s="1"/>
  <c r="H569" i="13"/>
  <c r="T569" i="13" s="1"/>
  <c r="G584" i="13"/>
  <c r="R584" i="13" s="1"/>
  <c r="H584" i="13"/>
  <c r="T584" i="13" s="1"/>
  <c r="G1032" i="13"/>
  <c r="R1032" i="13" s="1"/>
  <c r="H1032" i="13"/>
  <c r="T1032" i="13" s="1"/>
  <c r="G432" i="13"/>
  <c r="R432" i="13" s="1"/>
  <c r="H432" i="13"/>
  <c r="T432" i="13" s="1"/>
  <c r="G758" i="13"/>
  <c r="R758" i="13" s="1"/>
  <c r="H758" i="13"/>
  <c r="T758" i="13" s="1"/>
  <c r="G895" i="13"/>
  <c r="R895" i="13" s="1"/>
  <c r="H895" i="13"/>
  <c r="T895" i="13" s="1"/>
  <c r="G894" i="13"/>
  <c r="R894" i="13" s="1"/>
  <c r="H894" i="13"/>
  <c r="T894" i="13" s="1"/>
  <c r="G802" i="13"/>
  <c r="R802" i="13" s="1"/>
  <c r="H802" i="13"/>
  <c r="T802" i="13" s="1"/>
  <c r="H626" i="13"/>
  <c r="T626" i="13" s="1"/>
  <c r="G626" i="13"/>
  <c r="R626" i="13" s="1"/>
  <c r="G449" i="13"/>
  <c r="R449" i="13" s="1"/>
  <c r="H449" i="13"/>
  <c r="T449" i="13" s="1"/>
  <c r="G497" i="13"/>
  <c r="R497" i="13" s="1"/>
  <c r="H497" i="13"/>
  <c r="T497" i="13" s="1"/>
  <c r="G668" i="13"/>
  <c r="R668" i="13" s="1"/>
  <c r="H668" i="13"/>
  <c r="T668" i="13" s="1"/>
  <c r="G586" i="13"/>
  <c r="R586" i="13" s="1"/>
  <c r="H586" i="13"/>
  <c r="T586" i="13" s="1"/>
  <c r="G698" i="13"/>
  <c r="R698" i="13" s="1"/>
  <c r="H698" i="13"/>
  <c r="T698" i="13" s="1"/>
  <c r="G451" i="13"/>
  <c r="R451" i="13" s="1"/>
  <c r="H451" i="13"/>
  <c r="T451" i="13" s="1"/>
  <c r="G417" i="13"/>
  <c r="R417" i="13" s="1"/>
  <c r="H417" i="13"/>
  <c r="T417" i="13" s="1"/>
  <c r="G665" i="13"/>
  <c r="R665" i="13" s="1"/>
  <c r="H665" i="13"/>
  <c r="T665" i="13" s="1"/>
  <c r="G515" i="13"/>
  <c r="R515" i="13" s="1"/>
  <c r="H515" i="13"/>
  <c r="T515" i="13" s="1"/>
  <c r="G444" i="13"/>
  <c r="R444" i="13" s="1"/>
  <c r="H444" i="13"/>
  <c r="T444" i="13" s="1"/>
  <c r="G504" i="13"/>
  <c r="R504" i="13" s="1"/>
  <c r="H504" i="13"/>
  <c r="T504" i="13" s="1"/>
  <c r="G510" i="13"/>
  <c r="R510" i="13" s="1"/>
  <c r="H510" i="13"/>
  <c r="T510" i="13" s="1"/>
  <c r="G411" i="13"/>
  <c r="R411" i="13" s="1"/>
  <c r="H411" i="13"/>
  <c r="T411" i="13" s="1"/>
  <c r="G574" i="13"/>
  <c r="R574" i="13" s="1"/>
  <c r="H574" i="13"/>
  <c r="T574" i="13" s="1"/>
  <c r="G419" i="13"/>
  <c r="R419" i="13" s="1"/>
  <c r="H419" i="13"/>
  <c r="T419" i="13" s="1"/>
  <c r="H427" i="13"/>
  <c r="T427" i="13" s="1"/>
  <c r="G427" i="13"/>
  <c r="R427" i="13" s="1"/>
  <c r="G482" i="13"/>
  <c r="R482" i="13" s="1"/>
  <c r="H482" i="13"/>
  <c r="T482" i="13" s="1"/>
  <c r="H817" i="13"/>
  <c r="T817" i="13" s="1"/>
  <c r="G817" i="13"/>
  <c r="R817" i="13" s="1"/>
  <c r="G979" i="13"/>
  <c r="R979" i="13" s="1"/>
  <c r="H979" i="13"/>
  <c r="T979" i="13" s="1"/>
  <c r="H1043" i="13"/>
  <c r="T1043" i="13" s="1"/>
  <c r="G1043" i="13"/>
  <c r="R1043" i="13" s="1"/>
  <c r="G766" i="13"/>
  <c r="R766" i="13" s="1"/>
  <c r="H766" i="13"/>
  <c r="T766" i="13" s="1"/>
  <c r="G454" i="13"/>
  <c r="R454" i="13" s="1"/>
  <c r="H454" i="13"/>
  <c r="T454" i="13" s="1"/>
  <c r="G606" i="13"/>
  <c r="R606" i="13" s="1"/>
  <c r="H606" i="13"/>
  <c r="T606" i="13" s="1"/>
  <c r="H707" i="13"/>
  <c r="T707" i="13" s="1"/>
  <c r="G707" i="13"/>
  <c r="R707" i="13" s="1"/>
  <c r="G705" i="13"/>
  <c r="R705" i="13" s="1"/>
  <c r="H705" i="13"/>
  <c r="T705" i="13" s="1"/>
  <c r="G708" i="13"/>
  <c r="R708" i="13" s="1"/>
  <c r="H708" i="13"/>
  <c r="T708" i="13" s="1"/>
  <c r="G961" i="13"/>
  <c r="R961" i="13" s="1"/>
  <c r="H961" i="13"/>
  <c r="T961" i="13" s="1"/>
  <c r="H960" i="13"/>
  <c r="T960" i="13" s="1"/>
  <c r="G960" i="13"/>
  <c r="R960" i="13" s="1"/>
  <c r="G734" i="13"/>
  <c r="R734" i="13" s="1"/>
  <c r="H734" i="13"/>
  <c r="T734" i="13" s="1"/>
  <c r="G34" i="13"/>
  <c r="H34" i="13"/>
  <c r="G1065" i="13"/>
  <c r="R1065" i="13" s="1"/>
  <c r="H1065" i="13"/>
  <c r="T1065" i="13" s="1"/>
  <c r="G860" i="13"/>
  <c r="R860" i="13" s="1"/>
  <c r="H860" i="13"/>
  <c r="T860" i="13" s="1"/>
  <c r="H1063" i="13"/>
  <c r="T1063" i="13" s="1"/>
  <c r="G1063" i="13"/>
  <c r="R1063" i="13" s="1"/>
  <c r="G302" i="13"/>
  <c r="R302" i="13" s="1"/>
  <c r="H302" i="13"/>
  <c r="T302" i="13" s="1"/>
  <c r="H873" i="13"/>
  <c r="T873" i="13" s="1"/>
  <c r="G873" i="13"/>
  <c r="R873" i="13" s="1"/>
  <c r="G47" i="13"/>
  <c r="R47" i="13" s="1"/>
  <c r="H47" i="13"/>
  <c r="T47" i="13" s="1"/>
  <c r="G59" i="13"/>
  <c r="R59" i="13" s="1"/>
  <c r="H59" i="13"/>
  <c r="T59" i="13" s="1"/>
  <c r="H45" i="13"/>
  <c r="T45" i="13" s="1"/>
  <c r="G45" i="13"/>
  <c r="R45" i="13" s="1"/>
  <c r="G36" i="13"/>
  <c r="R36" i="13" s="1"/>
  <c r="H36" i="13"/>
  <c r="T36" i="13" s="1"/>
  <c r="G137" i="13"/>
  <c r="R137" i="13" s="1"/>
  <c r="H137" i="13"/>
  <c r="T137" i="13" s="1"/>
  <c r="G68" i="13"/>
  <c r="R68" i="13" s="1"/>
  <c r="H68" i="13"/>
  <c r="T68" i="13" s="1"/>
  <c r="H150" i="13"/>
  <c r="T150" i="13" s="1"/>
  <c r="G150" i="13"/>
  <c r="R150" i="13" s="1"/>
  <c r="H996" i="13"/>
  <c r="T996" i="13" s="1"/>
  <c r="G996" i="13"/>
  <c r="R996" i="13" s="1"/>
  <c r="G1068" i="13"/>
  <c r="R1068" i="13" s="1"/>
  <c r="H1068" i="13"/>
  <c r="T1068" i="13" s="1"/>
  <c r="G1091" i="13"/>
  <c r="R1091" i="13" s="1"/>
  <c r="H1091" i="13"/>
  <c r="T1091" i="13" s="1"/>
  <c r="H1101" i="13"/>
  <c r="T1101" i="13" s="1"/>
  <c r="G1101" i="13"/>
  <c r="R1101" i="13" s="1"/>
  <c r="G261" i="13"/>
  <c r="R261" i="13" s="1"/>
  <c r="H261" i="13"/>
  <c r="T261" i="13" s="1"/>
  <c r="G1093" i="13"/>
  <c r="R1093" i="13" s="1"/>
  <c r="H1093" i="13"/>
  <c r="T1093" i="13" s="1"/>
  <c r="G990" i="13"/>
  <c r="R990" i="13" s="1"/>
  <c r="H990" i="13"/>
  <c r="T990" i="13" s="1"/>
  <c r="G452" i="13"/>
  <c r="R452" i="13" s="1"/>
  <c r="H452" i="13"/>
  <c r="T452" i="13" s="1"/>
  <c r="G927" i="13"/>
  <c r="R927" i="13" s="1"/>
  <c r="H927" i="13"/>
  <c r="T927" i="13" s="1"/>
  <c r="G62" i="13"/>
  <c r="R62" i="13" s="1"/>
  <c r="H62" i="13"/>
  <c r="T62" i="13" s="1"/>
  <c r="G859" i="13"/>
  <c r="R859" i="13" s="1"/>
  <c r="H859" i="13"/>
  <c r="T859" i="13" s="1"/>
  <c r="G906" i="13"/>
  <c r="R906" i="13" s="1"/>
  <c r="H906" i="13"/>
  <c r="T906" i="13" s="1"/>
  <c r="G833" i="13"/>
  <c r="R833" i="13" s="1"/>
  <c r="H833" i="13"/>
  <c r="T833" i="13" s="1"/>
  <c r="G1050" i="13"/>
  <c r="R1050" i="13" s="1"/>
  <c r="H1050" i="13"/>
  <c r="T1050" i="13" s="1"/>
  <c r="H926" i="13"/>
  <c r="T926" i="13" s="1"/>
  <c r="G926" i="13"/>
  <c r="R926" i="13" s="1"/>
  <c r="G457" i="13"/>
  <c r="R457" i="13" s="1"/>
  <c r="H457" i="13"/>
  <c r="T457" i="13" s="1"/>
  <c r="G834" i="13"/>
  <c r="R834" i="13" s="1"/>
  <c r="H834" i="13"/>
  <c r="T834" i="13" s="1"/>
  <c r="G645" i="13"/>
  <c r="R645" i="13" s="1"/>
  <c r="H645" i="13"/>
  <c r="T645" i="13" s="1"/>
  <c r="G347" i="13"/>
  <c r="R347" i="13" s="1"/>
  <c r="H347" i="13"/>
  <c r="T347" i="13" s="1"/>
  <c r="G379" i="13"/>
  <c r="R379" i="13" s="1"/>
  <c r="H379" i="13"/>
  <c r="T379" i="13" s="1"/>
  <c r="H541" i="13"/>
  <c r="T541" i="13" s="1"/>
  <c r="G541" i="13"/>
  <c r="R541" i="13" s="1"/>
  <c r="G1004" i="13"/>
  <c r="R1004" i="13" s="1"/>
  <c r="H1004" i="13"/>
  <c r="T1004" i="13" s="1"/>
  <c r="G519" i="13"/>
  <c r="R519" i="13" s="1"/>
  <c r="H519" i="13"/>
  <c r="T519" i="13" s="1"/>
  <c r="H461" i="13"/>
  <c r="T461" i="13" s="1"/>
  <c r="G461" i="13"/>
  <c r="R461" i="13" s="1"/>
  <c r="G642" i="13"/>
  <c r="R642" i="13" s="1"/>
  <c r="H642" i="13"/>
  <c r="T642" i="13" s="1"/>
  <c r="G29" i="13"/>
  <c r="R29" i="13" s="1"/>
  <c r="H29" i="13"/>
  <c r="T29" i="13" s="1"/>
  <c r="G839" i="13"/>
  <c r="R839" i="13" s="1"/>
  <c r="H839" i="13"/>
  <c r="T839" i="13" s="1"/>
  <c r="G365" i="13"/>
  <c r="R365" i="13" s="1"/>
  <c r="H365" i="13"/>
  <c r="T365" i="13" s="1"/>
  <c r="G769" i="13"/>
  <c r="R769" i="13" s="1"/>
  <c r="H769" i="13"/>
  <c r="T769" i="13" s="1"/>
  <c r="G974" i="13"/>
  <c r="R974" i="13" s="1"/>
  <c r="H974" i="13"/>
  <c r="T974" i="13" s="1"/>
  <c r="G364" i="13"/>
  <c r="R364" i="13" s="1"/>
  <c r="H364" i="13"/>
  <c r="T364" i="13" s="1"/>
  <c r="G576" i="13"/>
  <c r="R576" i="13" s="1"/>
  <c r="H576" i="13"/>
  <c r="T576" i="13" s="1"/>
  <c r="G330" i="13"/>
  <c r="R330" i="13" s="1"/>
  <c r="H330" i="13"/>
  <c r="T330" i="13" s="1"/>
  <c r="G389" i="13"/>
  <c r="R389" i="13" s="1"/>
  <c r="H389" i="13"/>
  <c r="T389" i="13" s="1"/>
  <c r="G63" i="13"/>
  <c r="R63" i="13" s="1"/>
  <c r="H63" i="13"/>
  <c r="T63" i="13" s="1"/>
  <c r="G222" i="13"/>
  <c r="R222" i="13" s="1"/>
  <c r="H222" i="13"/>
  <c r="T222" i="13" s="1"/>
  <c r="G211" i="13"/>
  <c r="R211" i="13" s="1"/>
  <c r="H211" i="13"/>
  <c r="T211" i="13" s="1"/>
  <c r="G111" i="13"/>
  <c r="R111" i="13" s="1"/>
  <c r="H111" i="13"/>
  <c r="T111" i="13" s="1"/>
  <c r="G170" i="13"/>
  <c r="R170" i="13" s="1"/>
  <c r="H170" i="13"/>
  <c r="T170" i="13" s="1"/>
  <c r="G128" i="13"/>
  <c r="R128" i="13" s="1"/>
  <c r="H128" i="13"/>
  <c r="T128" i="13" s="1"/>
  <c r="H256" i="13"/>
  <c r="T256" i="13" s="1"/>
  <c r="G256" i="13"/>
  <c r="R256" i="13" s="1"/>
  <c r="G241" i="13"/>
  <c r="R241" i="13" s="1"/>
  <c r="H241" i="13"/>
  <c r="T241" i="13" s="1"/>
  <c r="G355" i="13"/>
  <c r="R355" i="13" s="1"/>
  <c r="H355" i="13"/>
  <c r="T355" i="13" s="1"/>
  <c r="G110" i="13"/>
  <c r="R110" i="13" s="1"/>
  <c r="H110" i="13"/>
  <c r="T110" i="13" s="1"/>
  <c r="G95" i="13"/>
  <c r="R95" i="13" s="1"/>
  <c r="H95" i="13"/>
  <c r="T95" i="13" s="1"/>
  <c r="G234" i="13"/>
  <c r="R234" i="13" s="1"/>
  <c r="H234" i="13"/>
  <c r="T234" i="13" s="1"/>
  <c r="G14" i="13"/>
  <c r="R14" i="13" s="1"/>
  <c r="H14" i="13"/>
  <c r="T14" i="13" s="1"/>
  <c r="G205" i="13"/>
  <c r="R205" i="13" s="1"/>
  <c r="H205" i="13"/>
  <c r="T205" i="13" s="1"/>
  <c r="G13" i="13"/>
  <c r="R13" i="13" s="1"/>
  <c r="H13" i="13"/>
  <c r="T13" i="13" s="1"/>
  <c r="G82" i="13"/>
  <c r="R82" i="13" s="1"/>
  <c r="H82" i="13"/>
  <c r="T82" i="13" s="1"/>
  <c r="G23" i="13"/>
  <c r="R23" i="13" s="1"/>
  <c r="H23" i="13"/>
  <c r="T23" i="13" s="1"/>
  <c r="G290" i="13"/>
  <c r="R290" i="13" s="1"/>
  <c r="H290" i="13"/>
  <c r="T290" i="13" s="1"/>
  <c r="G246" i="13"/>
  <c r="R246" i="13" s="1"/>
  <c r="H246" i="13"/>
  <c r="T246" i="13" s="1"/>
  <c r="G66" i="13"/>
  <c r="R66" i="13" s="1"/>
  <c r="H66" i="13"/>
  <c r="T66" i="13" s="1"/>
  <c r="H184" i="13"/>
  <c r="T184" i="13" s="1"/>
  <c r="G184" i="13"/>
  <c r="R184" i="13" s="1"/>
  <c r="G349" i="13"/>
  <c r="R349" i="13" s="1"/>
  <c r="H349" i="13"/>
  <c r="T349" i="13" s="1"/>
  <c r="G377" i="13"/>
  <c r="R377" i="13" s="1"/>
  <c r="H377" i="13"/>
  <c r="T377" i="13" s="1"/>
  <c r="G145" i="13"/>
  <c r="R145" i="13" s="1"/>
  <c r="H145" i="13"/>
  <c r="T145" i="13" s="1"/>
  <c r="G194" i="13"/>
  <c r="R194" i="13" s="1"/>
  <c r="H194" i="13"/>
  <c r="T194" i="13" s="1"/>
  <c r="G6" i="13"/>
  <c r="R6" i="13" s="1"/>
  <c r="H6" i="13"/>
  <c r="T6" i="13" s="1"/>
  <c r="G202" i="13"/>
  <c r="R202" i="13" s="1"/>
  <c r="H202" i="13"/>
  <c r="T202" i="13" s="1"/>
  <c r="G147" i="13"/>
  <c r="R147" i="13" s="1"/>
  <c r="H147" i="13"/>
  <c r="T147" i="13" s="1"/>
  <c r="G305" i="13"/>
  <c r="R305" i="13" s="1"/>
  <c r="H305" i="13"/>
  <c r="T305" i="13" s="1"/>
  <c r="G337" i="13"/>
  <c r="R337" i="13" s="1"/>
  <c r="H337" i="13"/>
  <c r="T337" i="13" s="1"/>
  <c r="G324" i="13"/>
  <c r="R324" i="13" s="1"/>
  <c r="H324" i="13"/>
  <c r="T324" i="13" s="1"/>
  <c r="G376" i="13"/>
  <c r="R376" i="13" s="1"/>
  <c r="H376" i="13"/>
  <c r="T376" i="13" s="1"/>
  <c r="G351" i="13"/>
  <c r="R351" i="13" s="1"/>
  <c r="H351" i="13"/>
  <c r="T351" i="13" s="1"/>
  <c r="H350" i="13"/>
  <c r="T350" i="13" s="1"/>
  <c r="G350" i="13"/>
  <c r="R350" i="13" s="1"/>
  <c r="G236" i="13"/>
  <c r="R236" i="13" s="1"/>
  <c r="H236" i="13"/>
  <c r="T236" i="13" s="1"/>
  <c r="G388" i="13"/>
  <c r="R388" i="13" s="1"/>
  <c r="H388" i="13"/>
  <c r="T388" i="13" s="1"/>
  <c r="G725" i="13"/>
  <c r="R725" i="13" s="1"/>
  <c r="H725" i="13"/>
  <c r="T725" i="13" s="1"/>
  <c r="H763" i="13"/>
  <c r="T763" i="13" s="1"/>
  <c r="G763" i="13"/>
  <c r="R763" i="13" s="1"/>
  <c r="G950" i="13"/>
  <c r="R950" i="13" s="1"/>
  <c r="H950" i="13"/>
  <c r="T950" i="13" s="1"/>
  <c r="G406" i="13"/>
  <c r="R406" i="13" s="1"/>
  <c r="H406" i="13"/>
  <c r="T406" i="13" s="1"/>
  <c r="G911" i="13"/>
  <c r="R911" i="13" s="1"/>
  <c r="H911" i="13"/>
  <c r="T911" i="13" s="1"/>
  <c r="G635" i="13"/>
  <c r="R635" i="13" s="1"/>
  <c r="H635" i="13"/>
  <c r="T635" i="13" s="1"/>
  <c r="G1056" i="13"/>
  <c r="R1056" i="13" s="1"/>
  <c r="H1056" i="13"/>
  <c r="T1056" i="13" s="1"/>
  <c r="G835" i="13"/>
  <c r="R835" i="13" s="1"/>
  <c r="H835" i="13"/>
  <c r="T835" i="13" s="1"/>
  <c r="G982" i="13"/>
  <c r="R982" i="13" s="1"/>
  <c r="H982" i="13"/>
  <c r="T982" i="13" s="1"/>
  <c r="G713" i="13"/>
  <c r="R713" i="13" s="1"/>
  <c r="H713" i="13"/>
  <c r="T713" i="13" s="1"/>
  <c r="G632" i="13"/>
  <c r="R632" i="13" s="1"/>
  <c r="H632" i="13"/>
  <c r="T632" i="13" s="1"/>
  <c r="H478" i="13"/>
  <c r="T478" i="13" s="1"/>
  <c r="G478" i="13"/>
  <c r="R478" i="13" s="1"/>
  <c r="G806" i="13"/>
  <c r="R806" i="13" s="1"/>
  <c r="H806" i="13"/>
  <c r="T806" i="13" s="1"/>
  <c r="G898" i="13"/>
  <c r="R898" i="13" s="1"/>
  <c r="H898" i="13"/>
  <c r="T898" i="13" s="1"/>
  <c r="G784" i="13"/>
  <c r="R784" i="13" s="1"/>
  <c r="H784" i="13"/>
  <c r="T784" i="13" s="1"/>
  <c r="G468" i="13"/>
  <c r="R468" i="13" s="1"/>
  <c r="H468" i="13"/>
  <c r="T468" i="13" s="1"/>
  <c r="G1030" i="13"/>
  <c r="R1030" i="13" s="1"/>
  <c r="H1030" i="13"/>
  <c r="T1030" i="13" s="1"/>
  <c r="G661" i="13"/>
  <c r="R661" i="13" s="1"/>
  <c r="H661" i="13"/>
  <c r="T661" i="13" s="1"/>
  <c r="G941" i="13"/>
  <c r="R941" i="13" s="1"/>
  <c r="H941" i="13"/>
  <c r="T941" i="13" s="1"/>
  <c r="G702" i="13"/>
  <c r="R702" i="13" s="1"/>
  <c r="H702" i="13"/>
  <c r="T702" i="13" s="1"/>
  <c r="G902" i="13"/>
  <c r="R902" i="13" s="1"/>
  <c r="H902" i="13"/>
  <c r="T902" i="13" s="1"/>
  <c r="G915" i="13"/>
  <c r="R915" i="13" s="1"/>
  <c r="H915" i="13"/>
  <c r="T915" i="13" s="1"/>
  <c r="G772" i="13"/>
  <c r="R772" i="13" s="1"/>
  <c r="H772" i="13"/>
  <c r="T772" i="13" s="1"/>
  <c r="G866" i="13"/>
  <c r="R866" i="13" s="1"/>
  <c r="H866" i="13"/>
  <c r="T866" i="13" s="1"/>
  <c r="G686" i="13"/>
  <c r="R686" i="13" s="1"/>
  <c r="H686" i="13"/>
  <c r="T686" i="13" s="1"/>
  <c r="G493" i="13"/>
  <c r="R493" i="13" s="1"/>
  <c r="H493" i="13"/>
  <c r="T493" i="13" s="1"/>
  <c r="G986" i="13"/>
  <c r="R986" i="13" s="1"/>
  <c r="H986" i="13"/>
  <c r="T986" i="13" s="1"/>
  <c r="G629" i="13"/>
  <c r="R629" i="13" s="1"/>
  <c r="H629" i="13"/>
  <c r="T629" i="13" s="1"/>
  <c r="G644" i="13"/>
  <c r="R644" i="13" s="1"/>
  <c r="H644" i="13"/>
  <c r="T644" i="13" s="1"/>
  <c r="G964" i="13"/>
  <c r="R964" i="13" s="1"/>
  <c r="H964" i="13"/>
  <c r="T964" i="13" s="1"/>
  <c r="G547" i="13"/>
  <c r="R547" i="13" s="1"/>
  <c r="H547" i="13"/>
  <c r="T547" i="13" s="1"/>
  <c r="G583" i="13"/>
  <c r="R583" i="13" s="1"/>
  <c r="H583" i="13"/>
  <c r="T583" i="13" s="1"/>
  <c r="G693" i="13"/>
  <c r="R693" i="13" s="1"/>
  <c r="H693" i="13"/>
  <c r="T693" i="13" s="1"/>
  <c r="G491" i="13"/>
  <c r="R491" i="13" s="1"/>
  <c r="H491" i="13"/>
  <c r="T491" i="13" s="1"/>
  <c r="G423" i="13"/>
  <c r="R423" i="13" s="1"/>
  <c r="H423" i="13"/>
  <c r="T423" i="13" s="1"/>
  <c r="H649" i="13"/>
  <c r="T649" i="13" s="1"/>
  <c r="G649" i="13"/>
  <c r="R649" i="13" s="1"/>
  <c r="G532" i="13"/>
  <c r="R532" i="13" s="1"/>
  <c r="H532" i="13"/>
  <c r="T532" i="13" s="1"/>
  <c r="H1062" i="13"/>
  <c r="T1062" i="13" s="1"/>
  <c r="G1062" i="13"/>
  <c r="R1062" i="13" s="1"/>
  <c r="G897" i="13"/>
  <c r="R897" i="13" s="1"/>
  <c r="H897" i="13"/>
  <c r="T897" i="13" s="1"/>
  <c r="G664" i="13"/>
  <c r="R664" i="13" s="1"/>
  <c r="H664" i="13"/>
  <c r="T664" i="13" s="1"/>
  <c r="G666" i="13"/>
  <c r="R666" i="13" s="1"/>
  <c r="H666" i="13"/>
  <c r="T666" i="13" s="1"/>
  <c r="G675" i="13"/>
  <c r="R675" i="13" s="1"/>
  <c r="H675" i="13"/>
  <c r="T675" i="13" s="1"/>
  <c r="H692" i="13"/>
  <c r="T692" i="13" s="1"/>
  <c r="G692" i="13"/>
  <c r="R692" i="13" s="1"/>
  <c r="H447" i="13"/>
  <c r="T447" i="13" s="1"/>
  <c r="G447" i="13"/>
  <c r="R447" i="13" s="1"/>
  <c r="H876" i="13"/>
  <c r="T876" i="13" s="1"/>
  <c r="G876" i="13"/>
  <c r="R876" i="13" s="1"/>
  <c r="H416" i="13"/>
  <c r="T416" i="13" s="1"/>
  <c r="G416" i="13"/>
  <c r="R416" i="13" s="1"/>
  <c r="G567" i="13"/>
  <c r="R567" i="13" s="1"/>
  <c r="H567" i="13"/>
  <c r="T567" i="13" s="1"/>
  <c r="G539" i="13"/>
  <c r="R539" i="13" s="1"/>
  <c r="H539" i="13"/>
  <c r="T539" i="13" s="1"/>
  <c r="G450" i="13"/>
  <c r="R450" i="13" s="1"/>
  <c r="H450" i="13"/>
  <c r="T450" i="13" s="1"/>
  <c r="G811" i="13"/>
  <c r="R811" i="13" s="1"/>
  <c r="H811" i="13"/>
  <c r="T811" i="13" s="1"/>
  <c r="G590" i="13"/>
  <c r="R590" i="13" s="1"/>
  <c r="H590" i="13"/>
  <c r="T590" i="13" s="1"/>
  <c r="G564" i="13"/>
  <c r="R564" i="13" s="1"/>
  <c r="H564" i="13"/>
  <c r="T564" i="13" s="1"/>
  <c r="G958" i="13"/>
  <c r="R958" i="13" s="1"/>
  <c r="H958" i="13"/>
  <c r="T958" i="13" s="1"/>
  <c r="G801" i="13"/>
  <c r="R801" i="13" s="1"/>
  <c r="H801" i="13"/>
  <c r="T801" i="13" s="1"/>
  <c r="G923" i="13"/>
  <c r="R923" i="13" s="1"/>
  <c r="H923" i="13"/>
  <c r="T923" i="13" s="1"/>
  <c r="G575" i="13"/>
  <c r="R575" i="13" s="1"/>
  <c r="H575" i="13"/>
  <c r="T575" i="13" s="1"/>
  <c r="G783" i="13"/>
  <c r="R783" i="13" s="1"/>
  <c r="H783" i="13"/>
  <c r="T783" i="13" s="1"/>
  <c r="G828" i="13"/>
  <c r="R828" i="13" s="1"/>
  <c r="H828" i="13"/>
  <c r="T828" i="13" s="1"/>
  <c r="G736" i="13"/>
  <c r="R736" i="13" s="1"/>
  <c r="H736" i="13"/>
  <c r="T736" i="13" s="1"/>
  <c r="G1034" i="13"/>
  <c r="R1034" i="13" s="1"/>
  <c r="H1034" i="13"/>
  <c r="T1034" i="13" s="1"/>
  <c r="G1037" i="13"/>
  <c r="R1037" i="13" s="1"/>
  <c r="H1037" i="13"/>
  <c r="T1037" i="13" s="1"/>
  <c r="G46" i="13"/>
  <c r="R46" i="13" s="1"/>
  <c r="H46" i="13"/>
  <c r="T46" i="13" s="1"/>
  <c r="G248" i="13"/>
  <c r="R248" i="13" s="1"/>
  <c r="H248" i="13"/>
  <c r="T248" i="13" s="1"/>
  <c r="G1084" i="13"/>
  <c r="R1084" i="13" s="1"/>
  <c r="H1084" i="13"/>
  <c r="T1084" i="13" s="1"/>
  <c r="G838" i="13"/>
  <c r="R838" i="13" s="1"/>
  <c r="H838" i="13"/>
  <c r="T838" i="13" s="1"/>
  <c r="G850" i="13"/>
  <c r="R850" i="13" s="1"/>
  <c r="H850" i="13"/>
  <c r="T850" i="13" s="1"/>
  <c r="G120" i="13"/>
  <c r="R120" i="13" s="1"/>
  <c r="H120" i="13"/>
  <c r="T120" i="13" s="1"/>
  <c r="G18" i="13"/>
  <c r="H18" i="13"/>
  <c r="G16" i="13"/>
  <c r="R16" i="13" s="1"/>
  <c r="H16" i="13"/>
  <c r="T16" i="13" s="1"/>
  <c r="G99" i="13"/>
  <c r="R99" i="13" s="1"/>
  <c r="H99" i="13"/>
  <c r="T99" i="13" s="1"/>
  <c r="G1107" i="13"/>
  <c r="R1107" i="13" s="1"/>
  <c r="H1107" i="13"/>
  <c r="T1107" i="13" s="1"/>
  <c r="G1074" i="13"/>
  <c r="R1074" i="13" s="1"/>
  <c r="H1074" i="13"/>
  <c r="T1074" i="13" s="1"/>
  <c r="G115" i="13"/>
  <c r="R115" i="13" s="1"/>
  <c r="H115" i="13"/>
  <c r="T115" i="13" s="1"/>
  <c r="G1081" i="13"/>
  <c r="R1081" i="13" s="1"/>
  <c r="H1081" i="13"/>
  <c r="T1081" i="13" s="1"/>
  <c r="G1122" i="13"/>
  <c r="R1122" i="13" s="1"/>
  <c r="H1122" i="13"/>
  <c r="T1122" i="13" s="1"/>
  <c r="G1090" i="13"/>
  <c r="R1090" i="13" s="1"/>
  <c r="H1090" i="13"/>
  <c r="T1090" i="13" s="1"/>
  <c r="G358" i="13"/>
  <c r="R358" i="13" s="1"/>
  <c r="H358" i="13"/>
  <c r="T358" i="13" s="1"/>
  <c r="H1064" i="13"/>
  <c r="T1064" i="13" s="1"/>
  <c r="G1064" i="13"/>
  <c r="R1064" i="13" s="1"/>
  <c r="G1114" i="13"/>
  <c r="R1114" i="13" s="1"/>
  <c r="H1114" i="13"/>
  <c r="T1114" i="13" s="1"/>
  <c r="G872" i="13"/>
  <c r="R872" i="13" s="1"/>
  <c r="H872" i="13"/>
  <c r="T872" i="13" s="1"/>
  <c r="G35" i="13"/>
  <c r="R35" i="13" s="1"/>
  <c r="H35" i="13"/>
  <c r="T35" i="13" s="1"/>
  <c r="G1006" i="13"/>
  <c r="R1006" i="13" s="1"/>
  <c r="H1006" i="13"/>
  <c r="T1006" i="13" s="1"/>
  <c r="G720" i="13"/>
  <c r="R720" i="13" s="1"/>
  <c r="H720" i="13"/>
  <c r="T720" i="13" s="1"/>
  <c r="G905" i="13"/>
  <c r="R905" i="13" s="1"/>
  <c r="H905" i="13"/>
  <c r="T905" i="13" s="1"/>
  <c r="G879" i="13"/>
  <c r="R879" i="13" s="1"/>
  <c r="H879" i="13"/>
  <c r="T879" i="13" s="1"/>
  <c r="G243" i="13"/>
  <c r="R243" i="13" s="1"/>
  <c r="H243" i="13"/>
  <c r="T243" i="13" s="1"/>
  <c r="H318" i="13"/>
  <c r="T318" i="13" s="1"/>
  <c r="G318" i="13"/>
  <c r="R318" i="13" s="1"/>
  <c r="H681" i="13"/>
  <c r="T681" i="13" s="1"/>
  <c r="G681" i="13"/>
  <c r="R681" i="13" s="1"/>
  <c r="G455" i="13"/>
  <c r="R455" i="13" s="1"/>
  <c r="H455" i="13"/>
  <c r="T455" i="13" s="1"/>
  <c r="G682" i="13"/>
  <c r="R682" i="13" s="1"/>
  <c r="H682" i="13"/>
  <c r="T682" i="13" s="1"/>
  <c r="G967" i="13"/>
  <c r="R967" i="13" s="1"/>
  <c r="H967" i="13"/>
  <c r="T967" i="13" s="1"/>
  <c r="H762" i="13"/>
  <c r="T762" i="13" s="1"/>
  <c r="G762" i="13"/>
  <c r="R762" i="13" s="1"/>
  <c r="H670" i="13"/>
  <c r="T670" i="13" s="1"/>
  <c r="G670" i="13"/>
  <c r="R670" i="13" s="1"/>
  <c r="G282" i="13"/>
  <c r="R282" i="13" s="1"/>
  <c r="H282" i="13"/>
  <c r="T282" i="13" s="1"/>
  <c r="G1002" i="13"/>
  <c r="R1002" i="13" s="1"/>
  <c r="H1002" i="13"/>
  <c r="T1002" i="13" s="1"/>
  <c r="G677" i="13"/>
  <c r="R677" i="13" s="1"/>
  <c r="H677" i="13"/>
  <c r="T677" i="13" s="1"/>
  <c r="G42" i="13"/>
  <c r="R42" i="13" s="1"/>
  <c r="H42" i="13"/>
  <c r="T42" i="13" s="1"/>
  <c r="G25" i="13"/>
  <c r="R25" i="13" s="1"/>
  <c r="H25" i="13"/>
  <c r="T25" i="13" s="1"/>
  <c r="G28" i="13"/>
  <c r="R28" i="13" s="1"/>
  <c r="H28" i="13"/>
  <c r="T28" i="13" s="1"/>
  <c r="G639" i="13"/>
  <c r="R639" i="13" s="1"/>
  <c r="H639" i="13"/>
  <c r="T639" i="13" s="1"/>
  <c r="H523" i="13"/>
  <c r="T523" i="13" s="1"/>
  <c r="G523" i="13"/>
  <c r="R523" i="13" s="1"/>
  <c r="G771" i="13"/>
  <c r="R771" i="13" s="1"/>
  <c r="H771" i="13"/>
  <c r="T771" i="13" s="1"/>
  <c r="H344" i="13"/>
  <c r="T344" i="13" s="1"/>
  <c r="G344" i="13"/>
  <c r="R344" i="13" s="1"/>
  <c r="G1039" i="13"/>
  <c r="R1039" i="13" s="1"/>
  <c r="H1039" i="13"/>
  <c r="T1039" i="13" s="1"/>
  <c r="G399" i="13"/>
  <c r="R399" i="13" s="1"/>
  <c r="H399" i="13"/>
  <c r="T399" i="13" s="1"/>
  <c r="G561" i="13"/>
  <c r="R561" i="13" s="1"/>
  <c r="H561" i="13"/>
  <c r="T561" i="13" s="1"/>
  <c r="G55" i="13"/>
  <c r="R55" i="13" s="1"/>
  <c r="H55" i="13"/>
  <c r="T55" i="13" s="1"/>
  <c r="G224" i="13"/>
  <c r="R224" i="13" s="1"/>
  <c r="H224" i="13"/>
  <c r="T224" i="13" s="1"/>
  <c r="H142" i="13"/>
  <c r="T142" i="13" s="1"/>
  <c r="G142" i="13"/>
  <c r="R142" i="13" s="1"/>
  <c r="G178" i="13"/>
  <c r="R178" i="13" s="1"/>
  <c r="H178" i="13"/>
  <c r="T178" i="13" s="1"/>
  <c r="G208" i="13"/>
  <c r="R208" i="13" s="1"/>
  <c r="H208" i="13"/>
  <c r="T208" i="13" s="1"/>
  <c r="G199" i="13"/>
  <c r="R199" i="13" s="1"/>
  <c r="H199" i="13"/>
  <c r="T199" i="13" s="1"/>
  <c r="H327" i="13"/>
  <c r="T327" i="13" s="1"/>
  <c r="G327" i="13"/>
  <c r="R327" i="13" s="1"/>
  <c r="G384" i="13"/>
  <c r="R384" i="13" s="1"/>
  <c r="H384" i="13"/>
  <c r="T384" i="13" s="1"/>
  <c r="G266" i="13"/>
  <c r="R266" i="13" s="1"/>
  <c r="H266" i="13"/>
  <c r="T266" i="13" s="1"/>
  <c r="G24" i="13"/>
  <c r="R24" i="13" s="1"/>
  <c r="H24" i="13"/>
  <c r="T24" i="13" s="1"/>
  <c r="G105" i="13"/>
  <c r="R105" i="13" s="1"/>
  <c r="H105" i="13"/>
  <c r="T105" i="13" s="1"/>
  <c r="G10" i="13"/>
  <c r="R10" i="13" s="1"/>
  <c r="H10" i="13"/>
  <c r="T10" i="13" s="1"/>
  <c r="G114" i="13"/>
  <c r="R114" i="13" s="1"/>
  <c r="H114" i="13"/>
  <c r="T114" i="13" s="1"/>
  <c r="G187" i="13"/>
  <c r="R187" i="13" s="1"/>
  <c r="H187" i="13"/>
  <c r="T187" i="13" s="1"/>
  <c r="G168" i="13"/>
  <c r="R168" i="13" s="1"/>
  <c r="H168" i="13"/>
  <c r="T168" i="13" s="1"/>
  <c r="G217" i="13"/>
  <c r="R217" i="13" s="1"/>
  <c r="H217" i="13"/>
  <c r="T217" i="13" s="1"/>
  <c r="H21" i="13"/>
  <c r="T21" i="13" s="1"/>
  <c r="G21" i="13"/>
  <c r="R21" i="13" s="1"/>
  <c r="G359" i="13"/>
  <c r="R359" i="13" s="1"/>
  <c r="H359" i="13"/>
  <c r="T359" i="13" s="1"/>
  <c r="G299" i="13"/>
  <c r="R299" i="13" s="1"/>
  <c r="H299" i="13"/>
  <c r="T299" i="13" s="1"/>
  <c r="H51" i="13"/>
  <c r="T51" i="13" s="1"/>
  <c r="G51" i="13"/>
  <c r="R51" i="13" s="1"/>
  <c r="H192" i="13"/>
  <c r="T192" i="13" s="1"/>
  <c r="G192" i="13"/>
  <c r="R192" i="13" s="1"/>
  <c r="G7" i="13"/>
  <c r="R7" i="13" s="1"/>
  <c r="H7" i="13"/>
  <c r="T7" i="13" s="1"/>
  <c r="G372" i="13"/>
  <c r="R372" i="13" s="1"/>
  <c r="H372" i="13"/>
  <c r="T372" i="13" s="1"/>
  <c r="G154" i="13"/>
  <c r="R154" i="13" s="1"/>
  <c r="H154" i="13"/>
  <c r="T154" i="13" s="1"/>
  <c r="G109" i="13"/>
  <c r="R109" i="13" s="1"/>
  <c r="H109" i="13"/>
  <c r="T109" i="13" s="1"/>
  <c r="G203" i="13"/>
  <c r="R203" i="13" s="1"/>
  <c r="H203" i="13"/>
  <c r="T203" i="13" s="1"/>
  <c r="G268" i="13"/>
  <c r="R268" i="13" s="1"/>
  <c r="H268" i="13"/>
  <c r="T268" i="13" s="1"/>
  <c r="G214" i="13"/>
  <c r="R214" i="13" s="1"/>
  <c r="H214" i="13"/>
  <c r="T214" i="13" s="1"/>
  <c r="G183" i="13"/>
  <c r="R183" i="13" s="1"/>
  <c r="H183" i="13"/>
  <c r="T183" i="13" s="1"/>
  <c r="G315" i="13"/>
  <c r="R315" i="13" s="1"/>
  <c r="H315" i="13"/>
  <c r="T315" i="13" s="1"/>
  <c r="G341" i="13"/>
  <c r="R341" i="13" s="1"/>
  <c r="H341" i="13"/>
  <c r="T341" i="13" s="1"/>
  <c r="H375" i="13"/>
  <c r="T375" i="13" s="1"/>
  <c r="G375" i="13"/>
  <c r="R375" i="13" s="1"/>
  <c r="G312" i="13"/>
  <c r="R312" i="13" s="1"/>
  <c r="H312" i="13"/>
  <c r="T312" i="13" s="1"/>
  <c r="G317" i="13"/>
  <c r="R317" i="13" s="1"/>
  <c r="H317" i="13"/>
  <c r="T317" i="13" s="1"/>
  <c r="G316" i="13"/>
  <c r="R316" i="13" s="1"/>
  <c r="H316" i="13"/>
  <c r="T316" i="13" s="1"/>
  <c r="G390" i="13"/>
  <c r="R390" i="13" s="1"/>
  <c r="H390" i="13"/>
  <c r="T390" i="13" s="1"/>
  <c r="G662" i="13"/>
  <c r="R662" i="13" s="1"/>
  <c r="H662" i="13"/>
  <c r="T662" i="13" s="1"/>
  <c r="G800" i="13"/>
  <c r="R800" i="13" s="1"/>
  <c r="H800" i="13"/>
  <c r="T800" i="13" s="1"/>
  <c r="G542" i="13"/>
  <c r="R542" i="13" s="1"/>
  <c r="H542" i="13"/>
  <c r="T542" i="13" s="1"/>
  <c r="G910" i="13"/>
  <c r="R910" i="13" s="1"/>
  <c r="H910" i="13"/>
  <c r="T910" i="13" s="1"/>
  <c r="H1131" i="13"/>
  <c r="T1131" i="13" s="1"/>
  <c r="G1131" i="13"/>
  <c r="R1131" i="13" s="1"/>
  <c r="G945" i="13"/>
  <c r="R945" i="13" s="1"/>
  <c r="H945" i="13"/>
  <c r="T945" i="13" s="1"/>
  <c r="G719" i="13"/>
  <c r="R719" i="13" s="1"/>
  <c r="H719" i="13"/>
  <c r="T719" i="13" s="1"/>
  <c r="G651" i="13"/>
  <c r="R651" i="13" s="1"/>
  <c r="H651" i="13"/>
  <c r="T651" i="13" s="1"/>
  <c r="G568" i="13"/>
  <c r="R568" i="13" s="1"/>
  <c r="H568" i="13"/>
  <c r="T568" i="13" s="1"/>
  <c r="G805" i="13"/>
  <c r="R805" i="13" s="1"/>
  <c r="H805" i="13"/>
  <c r="T805" i="13" s="1"/>
  <c r="G970" i="13"/>
  <c r="R970" i="13" s="1"/>
  <c r="H970" i="13"/>
  <c r="T970" i="13" s="1"/>
  <c r="H782" i="13"/>
  <c r="T782" i="13" s="1"/>
  <c r="G782" i="13"/>
  <c r="R782" i="13" s="1"/>
  <c r="G625" i="13"/>
  <c r="R625" i="13" s="1"/>
  <c r="H625" i="13"/>
  <c r="T625" i="13" s="1"/>
  <c r="G809" i="13"/>
  <c r="R809" i="13" s="1"/>
  <c r="H809" i="13"/>
  <c r="T809" i="13" s="1"/>
  <c r="G712" i="13"/>
  <c r="R712" i="13" s="1"/>
  <c r="H712" i="13"/>
  <c r="T712" i="13" s="1"/>
  <c r="G464" i="13"/>
  <c r="R464" i="13" s="1"/>
  <c r="H464" i="13"/>
  <c r="T464" i="13" s="1"/>
  <c r="G469" i="13"/>
  <c r="R469" i="13" s="1"/>
  <c r="H469" i="13"/>
  <c r="T469" i="13" s="1"/>
  <c r="G473" i="13"/>
  <c r="R473" i="13" s="1"/>
  <c r="H473" i="13"/>
  <c r="T473" i="13" s="1"/>
  <c r="H1038" i="13"/>
  <c r="T1038" i="13" s="1"/>
  <c r="G1038" i="13"/>
  <c r="R1038" i="13" s="1"/>
  <c r="G981" i="13"/>
  <c r="R981" i="13" s="1"/>
  <c r="H981" i="13"/>
  <c r="T981" i="13" s="1"/>
  <c r="G917" i="13"/>
  <c r="R917" i="13" s="1"/>
  <c r="H917" i="13"/>
  <c r="T917" i="13" s="1"/>
  <c r="G951" i="13"/>
  <c r="R951" i="13" s="1"/>
  <c r="H951" i="13"/>
  <c r="T951" i="13" s="1"/>
  <c r="G709" i="13"/>
  <c r="R709" i="13" s="1"/>
  <c r="H709" i="13"/>
  <c r="T709" i="13" s="1"/>
  <c r="G604" i="13"/>
  <c r="R604" i="13" s="1"/>
  <c r="H604" i="13"/>
  <c r="T604" i="13" s="1"/>
  <c r="G659" i="13"/>
  <c r="R659" i="13" s="1"/>
  <c r="H659" i="13"/>
  <c r="T659" i="13" s="1"/>
  <c r="G972" i="13"/>
  <c r="R972" i="13" s="1"/>
  <c r="H972" i="13"/>
  <c r="T972" i="13" s="1"/>
  <c r="G1035" i="13"/>
  <c r="R1035" i="13" s="1"/>
  <c r="H1035" i="13"/>
  <c r="T1035" i="13" s="1"/>
  <c r="G653" i="13"/>
  <c r="R653" i="13" s="1"/>
  <c r="H653" i="13"/>
  <c r="T653" i="13" s="1"/>
  <c r="G884" i="13"/>
  <c r="R884" i="13" s="1"/>
  <c r="H884" i="13"/>
  <c r="T884" i="13" s="1"/>
  <c r="G816" i="13"/>
  <c r="R816" i="13" s="1"/>
  <c r="H816" i="13"/>
  <c r="T816" i="13" s="1"/>
  <c r="G1040" i="13"/>
  <c r="R1040" i="13" s="1"/>
  <c r="H1040" i="13"/>
  <c r="T1040" i="13" s="1"/>
  <c r="G425" i="13"/>
  <c r="R425" i="13" s="1"/>
  <c r="H425" i="13"/>
  <c r="T425" i="13" s="1"/>
  <c r="G937" i="13"/>
  <c r="R937" i="13" s="1"/>
  <c r="H937" i="13"/>
  <c r="T937" i="13" s="1"/>
  <c r="H503" i="13"/>
  <c r="T503" i="13" s="1"/>
  <c r="G503" i="13"/>
  <c r="R503" i="13" s="1"/>
  <c r="G815" i="13"/>
  <c r="R815" i="13" s="1"/>
  <c r="H815" i="13"/>
  <c r="T815" i="13" s="1"/>
  <c r="G580" i="13"/>
  <c r="R580" i="13" s="1"/>
  <c r="H580" i="13"/>
  <c r="T580" i="13" s="1"/>
  <c r="G610" i="13"/>
  <c r="R610" i="13" s="1"/>
  <c r="H610" i="13"/>
  <c r="T610" i="13" s="1"/>
  <c r="G892" i="13"/>
  <c r="R892" i="13" s="1"/>
  <c r="H892" i="13"/>
  <c r="T892" i="13" s="1"/>
  <c r="G619" i="13"/>
  <c r="R619" i="13" s="1"/>
  <c r="H619" i="13"/>
  <c r="T619" i="13" s="1"/>
  <c r="H660" i="13"/>
  <c r="T660" i="13" s="1"/>
  <c r="G660" i="13"/>
  <c r="R660" i="13" s="1"/>
  <c r="G460" i="13"/>
  <c r="R460" i="13" s="1"/>
  <c r="H460" i="13"/>
  <c r="T460" i="13" s="1"/>
  <c r="G593" i="13"/>
  <c r="R593" i="13" s="1"/>
  <c r="H593" i="13"/>
  <c r="T593" i="13" s="1"/>
  <c r="G1098" i="13"/>
  <c r="R1098" i="13" s="1"/>
  <c r="H1098" i="13"/>
  <c r="T1098" i="13" s="1"/>
  <c r="G955" i="13"/>
  <c r="R955" i="13" s="1"/>
  <c r="H955" i="13"/>
  <c r="T955" i="13" s="1"/>
  <c r="G426" i="13"/>
  <c r="R426" i="13" s="1"/>
  <c r="H426" i="13"/>
  <c r="T426" i="13" s="1"/>
  <c r="H676" i="13"/>
  <c r="T676" i="13" s="1"/>
  <c r="G676" i="13"/>
  <c r="R676" i="13" s="1"/>
  <c r="G513" i="13"/>
  <c r="R513" i="13" s="1"/>
  <c r="H513" i="13"/>
  <c r="T513" i="13" s="1"/>
  <c r="G428" i="13"/>
  <c r="R428" i="13" s="1"/>
  <c r="H428" i="13"/>
  <c r="T428" i="13" s="1"/>
  <c r="G673" i="13"/>
  <c r="R673" i="13" s="1"/>
  <c r="H673" i="13"/>
  <c r="T673" i="13" s="1"/>
  <c r="G813" i="13"/>
  <c r="R813" i="13" s="1"/>
  <c r="H813" i="13"/>
  <c r="T813" i="13" s="1"/>
  <c r="G546" i="13"/>
  <c r="R546" i="13" s="1"/>
  <c r="H546" i="13"/>
  <c r="T546" i="13" s="1"/>
  <c r="G475" i="13"/>
  <c r="R475" i="13" s="1"/>
  <c r="H475" i="13"/>
  <c r="T475" i="13" s="1"/>
  <c r="G795" i="13"/>
  <c r="R795" i="13" s="1"/>
  <c r="H795" i="13"/>
  <c r="T795" i="13" s="1"/>
  <c r="G715" i="13"/>
  <c r="R715" i="13" s="1"/>
  <c r="H715" i="13"/>
  <c r="T715" i="13" s="1"/>
  <c r="G899" i="13"/>
  <c r="R899" i="13" s="1"/>
  <c r="H899" i="13"/>
  <c r="T899" i="13" s="1"/>
  <c r="H537" i="13"/>
  <c r="T537" i="13" s="1"/>
  <c r="G537" i="13"/>
  <c r="R537" i="13" s="1"/>
  <c r="H658" i="13"/>
  <c r="T658" i="13" s="1"/>
  <c r="G658" i="13"/>
  <c r="R658" i="13" s="1"/>
  <c r="G438" i="13"/>
  <c r="R438" i="13" s="1"/>
  <c r="H438" i="13"/>
  <c r="T438" i="13" s="1"/>
  <c r="G778" i="13"/>
  <c r="R778" i="13" s="1"/>
  <c r="H778" i="13"/>
  <c r="T778" i="13" s="1"/>
  <c r="G776" i="13"/>
  <c r="R776" i="13" s="1"/>
  <c r="H776" i="13"/>
  <c r="T776" i="13" s="1"/>
  <c r="G953" i="13"/>
  <c r="R953" i="13" s="1"/>
  <c r="H953" i="13"/>
  <c r="T953" i="13" s="1"/>
  <c r="G161" i="13"/>
  <c r="R161" i="13" s="1"/>
  <c r="H161" i="13"/>
  <c r="T161" i="13" s="1"/>
  <c r="G825" i="13"/>
  <c r="R825" i="13" s="1"/>
  <c r="H825" i="13"/>
  <c r="T825" i="13" s="1"/>
  <c r="G1118" i="13"/>
  <c r="H1118" i="13"/>
  <c r="G193" i="13"/>
  <c r="H193" i="13"/>
  <c r="T193" i="13" s="1"/>
  <c r="H448" i="13"/>
  <c r="T448" i="13" s="1"/>
  <c r="G448" i="13"/>
  <c r="R448" i="13" s="1"/>
  <c r="G49" i="13"/>
  <c r="H49" i="13"/>
  <c r="G86" i="13"/>
  <c r="H86" i="13"/>
  <c r="G15" i="13"/>
  <c r="H15" i="13"/>
  <c r="T15" i="13" s="1"/>
  <c r="G38" i="13"/>
  <c r="R38" i="13" s="1"/>
  <c r="H38" i="13"/>
  <c r="T38" i="13" s="1"/>
  <c r="G118" i="13"/>
  <c r="H118" i="13"/>
  <c r="G71" i="13"/>
  <c r="H71" i="13"/>
  <c r="H1069" i="13"/>
  <c r="G1069" i="13"/>
  <c r="R1069" i="13" s="1"/>
  <c r="G1120" i="13"/>
  <c r="R1120" i="13" s="1"/>
  <c r="H1120" i="13"/>
  <c r="T1120" i="13" s="1"/>
  <c r="G794" i="13"/>
  <c r="H794" i="13"/>
  <c r="G1082" i="13"/>
  <c r="H1082" i="13"/>
  <c r="G1066" i="13"/>
  <c r="H1066" i="13"/>
  <c r="T1066" i="13" s="1"/>
  <c r="G1113" i="13"/>
  <c r="R1113" i="13" s="1"/>
  <c r="H1113" i="13"/>
  <c r="T1113" i="13" s="1"/>
  <c r="G251" i="13"/>
  <c r="H251" i="13"/>
  <c r="G1112" i="13"/>
  <c r="H1112" i="13"/>
  <c r="G57" i="13"/>
  <c r="H57" i="13"/>
  <c r="T57" i="13" s="1"/>
  <c r="G65" i="13"/>
  <c r="R65" i="13" s="1"/>
  <c r="H65" i="13"/>
  <c r="T65" i="13" s="1"/>
  <c r="G1005" i="13"/>
  <c r="H1005" i="13"/>
  <c r="G560" i="13"/>
  <c r="H560" i="13"/>
  <c r="G867" i="13"/>
  <c r="H867" i="13"/>
  <c r="T867" i="13" s="1"/>
  <c r="H267" i="13"/>
  <c r="T267" i="13" s="1"/>
  <c r="G267" i="13"/>
  <c r="R267" i="13" s="1"/>
  <c r="G250" i="13"/>
  <c r="H250" i="13"/>
  <c r="G716" i="13"/>
  <c r="H716" i="13"/>
  <c r="G1047" i="13"/>
  <c r="H1047" i="13"/>
  <c r="T1047" i="13" s="1"/>
  <c r="G343" i="13"/>
  <c r="R343" i="13" s="1"/>
  <c r="H343" i="13"/>
  <c r="T343" i="13" s="1"/>
  <c r="G348" i="13"/>
  <c r="H348" i="13"/>
  <c r="H387" i="13"/>
  <c r="G387" i="13"/>
  <c r="G402" i="13"/>
  <c r="H402" i="13"/>
  <c r="T402" i="13" s="1"/>
  <c r="G573" i="13"/>
  <c r="R573" i="13" s="1"/>
  <c r="H573" i="13"/>
  <c r="T573" i="13" s="1"/>
  <c r="G819" i="13"/>
  <c r="H819" i="13"/>
  <c r="G518" i="13"/>
  <c r="H518" i="13"/>
  <c r="G886" i="13"/>
  <c r="H886" i="13"/>
  <c r="T886" i="13" s="1"/>
  <c r="G64" i="13"/>
  <c r="R64" i="13" s="1"/>
  <c r="H64" i="13"/>
  <c r="T64" i="13" s="1"/>
  <c r="G777" i="13"/>
  <c r="H777" i="13"/>
  <c r="G1001" i="13"/>
  <c r="H1001" i="13"/>
  <c r="G577" i="13"/>
  <c r="H577" i="13"/>
  <c r="T577" i="13" s="1"/>
  <c r="G946" i="13"/>
  <c r="R946" i="13" s="1"/>
  <c r="H946" i="13"/>
  <c r="T946" i="13" s="1"/>
  <c r="H531" i="13"/>
  <c r="G531" i="13"/>
  <c r="G527" i="13"/>
  <c r="H527" i="13"/>
  <c r="G829" i="13"/>
  <c r="H829" i="13"/>
  <c r="T829" i="13" s="1"/>
  <c r="H1016" i="13"/>
  <c r="T1016" i="13" s="1"/>
  <c r="G1016" i="13"/>
  <c r="R1016" i="13" s="1"/>
  <c r="H747" i="13"/>
  <c r="G747" i="13"/>
  <c r="G101" i="13"/>
  <c r="H101" i="13"/>
  <c r="G247" i="13"/>
  <c r="H247" i="13"/>
  <c r="T247" i="13" s="1"/>
  <c r="G140" i="13"/>
  <c r="R140" i="13" s="1"/>
  <c r="H140" i="13"/>
  <c r="T140" i="13" s="1"/>
  <c r="G153" i="13"/>
  <c r="H153" i="13"/>
  <c r="G79" i="13"/>
  <c r="H79" i="13"/>
  <c r="G216" i="13"/>
  <c r="H216" i="13"/>
  <c r="T216" i="13" s="1"/>
  <c r="G298" i="13"/>
  <c r="R298" i="13" s="1"/>
  <c r="H298" i="13"/>
  <c r="T298" i="13" s="1"/>
  <c r="G373" i="13"/>
  <c r="H373" i="13"/>
  <c r="G370" i="13"/>
  <c r="H370" i="13"/>
  <c r="H31" i="13"/>
  <c r="G31" i="13"/>
  <c r="R31" i="13" s="1"/>
  <c r="G136" i="13"/>
  <c r="R136" i="13" s="1"/>
  <c r="H136" i="13"/>
  <c r="T136" i="13" s="1"/>
  <c r="H361" i="13"/>
  <c r="G361" i="13"/>
  <c r="G152" i="13"/>
  <c r="H152" i="13"/>
  <c r="G210" i="13"/>
  <c r="H210" i="13"/>
  <c r="T210" i="13" s="1"/>
  <c r="H275" i="13"/>
  <c r="T275" i="13" s="1"/>
  <c r="G275" i="13"/>
  <c r="R275" i="13" s="1"/>
  <c r="G386" i="13"/>
  <c r="H386" i="13"/>
  <c r="G33" i="13"/>
  <c r="H33" i="13"/>
  <c r="G144" i="13"/>
  <c r="H144" i="13"/>
  <c r="T144" i="13" s="1"/>
  <c r="G314" i="13"/>
  <c r="R314" i="13" s="1"/>
  <c r="H314" i="13"/>
  <c r="T314" i="13" s="1"/>
  <c r="G80" i="13"/>
  <c r="H80" i="13"/>
  <c r="H198" i="13"/>
  <c r="G198" i="13"/>
  <c r="G181" i="13"/>
  <c r="H181" i="13"/>
  <c r="T181" i="13" s="1"/>
  <c r="G325" i="13"/>
  <c r="R325" i="13" s="1"/>
  <c r="H325" i="13"/>
  <c r="T325" i="13" s="1"/>
  <c r="G138" i="13"/>
  <c r="H138" i="13"/>
  <c r="G116" i="13"/>
  <c r="H116" i="13"/>
  <c r="H159" i="13"/>
  <c r="G159" i="13"/>
  <c r="R159" i="13" s="1"/>
  <c r="G54" i="13"/>
  <c r="R54" i="13" s="1"/>
  <c r="H54" i="13"/>
  <c r="T54" i="13" s="1"/>
  <c r="G237" i="13"/>
  <c r="H237" i="13"/>
  <c r="G352" i="13"/>
  <c r="H352" i="13"/>
  <c r="G258" i="13"/>
  <c r="H258" i="13"/>
  <c r="T258" i="13" s="1"/>
  <c r="H353" i="13"/>
  <c r="T353" i="13" s="1"/>
  <c r="G353" i="13"/>
  <c r="R353" i="13" s="1"/>
  <c r="G12" i="13"/>
  <c r="H12" i="13"/>
  <c r="G273" i="13"/>
  <c r="H273" i="13"/>
  <c r="G321" i="13"/>
  <c r="H321" i="13"/>
  <c r="T321" i="13" s="1"/>
  <c r="G336" i="13"/>
  <c r="R336" i="13" s="1"/>
  <c r="H336" i="13"/>
  <c r="T336" i="13" s="1"/>
  <c r="H398" i="13"/>
  <c r="G398" i="13"/>
  <c r="G477" i="13"/>
  <c r="H477" i="13"/>
  <c r="G1045" i="13"/>
  <c r="H1045" i="13"/>
  <c r="T1045" i="13" s="1"/>
  <c r="G837" i="13"/>
  <c r="R837" i="13" s="1"/>
  <c r="H837" i="13"/>
  <c r="T837" i="13" s="1"/>
  <c r="G1053" i="13"/>
  <c r="H1053" i="13"/>
  <c r="G1124" i="13"/>
  <c r="H1124" i="13"/>
  <c r="H511" i="13"/>
  <c r="G511" i="13"/>
  <c r="R511" i="13" s="1"/>
  <c r="G1055" i="13"/>
  <c r="R1055" i="13" s="1"/>
  <c r="H1055" i="13"/>
  <c r="T1055" i="13" s="1"/>
  <c r="G641" i="13"/>
  <c r="H641" i="13"/>
  <c r="H971" i="13"/>
  <c r="G971" i="13"/>
  <c r="G722" i="13"/>
  <c r="H722" i="13"/>
  <c r="T722" i="13" s="1"/>
  <c r="H753" i="13"/>
  <c r="T753" i="13" s="1"/>
  <c r="G753" i="13"/>
  <c r="R753" i="13" s="1"/>
  <c r="H781" i="13"/>
  <c r="G781" i="13"/>
  <c r="G1061" i="13"/>
  <c r="H1061" i="13"/>
  <c r="G599" i="13"/>
  <c r="H599" i="13"/>
  <c r="T599" i="13" s="1"/>
  <c r="H624" i="13"/>
  <c r="T624" i="13" s="1"/>
  <c r="G624" i="13"/>
  <c r="R624" i="13" s="1"/>
  <c r="G628" i="13"/>
  <c r="H628" i="13"/>
  <c r="H591" i="13"/>
  <c r="G591" i="13"/>
  <c r="G648" i="13"/>
  <c r="H648" i="13"/>
  <c r="T648" i="13" s="1"/>
  <c r="H434" i="13"/>
  <c r="T434" i="13" s="1"/>
  <c r="G434" i="13"/>
  <c r="R434" i="13" s="1"/>
  <c r="G980" i="13"/>
  <c r="H980" i="13"/>
  <c r="G932" i="13"/>
  <c r="H932" i="13"/>
  <c r="H907" i="13"/>
  <c r="G907" i="13"/>
  <c r="R907" i="13" s="1"/>
  <c r="G615" i="13"/>
  <c r="R615" i="13" s="1"/>
  <c r="H615" i="13"/>
  <c r="T615" i="13" s="1"/>
  <c r="G572" i="13"/>
  <c r="H572" i="13"/>
  <c r="G963" i="13"/>
  <c r="H963" i="13"/>
  <c r="G791" i="13"/>
  <c r="H791" i="13"/>
  <c r="T791" i="13" s="1"/>
  <c r="G845" i="13"/>
  <c r="R845" i="13" s="1"/>
  <c r="H845" i="13"/>
  <c r="T845" i="13" s="1"/>
  <c r="G893" i="13"/>
  <c r="H893" i="13"/>
  <c r="G549" i="13"/>
  <c r="H549" i="13"/>
  <c r="G730" i="13"/>
  <c r="H730" i="13"/>
  <c r="T730" i="13" s="1"/>
  <c r="G437" i="13"/>
  <c r="R437" i="13" s="1"/>
  <c r="H437" i="13"/>
  <c r="T437" i="13" s="1"/>
  <c r="G759" i="13"/>
  <c r="H759" i="13"/>
  <c r="H620" i="13"/>
  <c r="G620" i="13"/>
  <c r="H952" i="13"/>
  <c r="G952" i="13"/>
  <c r="R952" i="13" s="1"/>
  <c r="G614" i="13"/>
  <c r="R614" i="13" s="1"/>
  <c r="H614" i="13"/>
  <c r="T614" i="13" s="1"/>
  <c r="G820" i="13"/>
  <c r="H820" i="13"/>
  <c r="G492" i="13"/>
  <c r="H492" i="13"/>
  <c r="G459" i="13"/>
  <c r="H459" i="13"/>
  <c r="T459" i="13" s="1"/>
  <c r="G760" i="13"/>
  <c r="R760" i="13" s="1"/>
  <c r="H760" i="13"/>
  <c r="T760" i="13" s="1"/>
  <c r="G408" i="13"/>
  <c r="H408" i="13"/>
  <c r="G1097" i="13"/>
  <c r="H1097" i="13"/>
  <c r="G1096" i="13"/>
  <c r="H1096" i="13"/>
  <c r="T1096" i="13" s="1"/>
  <c r="G740" i="13"/>
  <c r="R740" i="13" s="1"/>
  <c r="H740" i="13"/>
  <c r="T740" i="13" s="1"/>
  <c r="G733" i="13"/>
  <c r="H733" i="13"/>
  <c r="G739" i="13"/>
  <c r="H739" i="13"/>
  <c r="G728" i="13"/>
  <c r="H728" i="13"/>
  <c r="T728" i="13" s="1"/>
  <c r="G418" i="13"/>
  <c r="R418" i="13" s="1"/>
  <c r="H418" i="13"/>
  <c r="T418" i="13" s="1"/>
  <c r="H440" i="13"/>
  <c r="G440" i="13"/>
  <c r="H968" i="13"/>
  <c r="G968" i="13"/>
  <c r="G812" i="13"/>
  <c r="H812" i="13"/>
  <c r="T812" i="13" s="1"/>
  <c r="G678" i="13"/>
  <c r="R678" i="13" s="1"/>
  <c r="H678" i="13"/>
  <c r="T678" i="13" s="1"/>
  <c r="H550" i="13"/>
  <c r="G550" i="13"/>
  <c r="G694" i="13"/>
  <c r="H694" i="13"/>
  <c r="H672" i="13"/>
  <c r="G672" i="13"/>
  <c r="R672" i="13" s="1"/>
  <c r="G616" i="13"/>
  <c r="R616" i="13" s="1"/>
  <c r="H616" i="13"/>
  <c r="T616" i="13" s="1"/>
  <c r="G656" i="13"/>
  <c r="H656" i="13"/>
  <c r="H538" i="13"/>
  <c r="G538" i="13"/>
  <c r="G605" i="13"/>
  <c r="H605" i="13"/>
  <c r="T605" i="13" s="1"/>
  <c r="G638" i="13"/>
  <c r="R638" i="13" s="1"/>
  <c r="H638" i="13"/>
  <c r="T638" i="13" s="1"/>
  <c r="G506" i="13"/>
  <c r="H506" i="13"/>
  <c r="H735" i="13"/>
  <c r="G735" i="13"/>
  <c r="G259" i="13"/>
  <c r="R259" i="13" s="1"/>
  <c r="H259" i="13"/>
  <c r="T259" i="13" s="1"/>
  <c r="G239" i="13"/>
  <c r="R239" i="13" s="1"/>
  <c r="H239" i="13"/>
  <c r="T239" i="13" s="1"/>
  <c r="G90" i="13"/>
  <c r="R90" i="13" s="1"/>
  <c r="H90" i="13"/>
  <c r="G173" i="13"/>
  <c r="R173" i="13" s="1"/>
  <c r="H173" i="13"/>
  <c r="T173" i="13" s="1"/>
  <c r="G175" i="13"/>
  <c r="R175" i="13" s="1"/>
  <c r="H175" i="13"/>
  <c r="T175" i="13" s="1"/>
  <c r="G1102" i="13"/>
  <c r="R1102" i="13" s="1"/>
  <c r="H1102" i="13"/>
  <c r="T1102" i="13" s="1"/>
  <c r="G1080" i="13"/>
  <c r="R1080" i="13" s="1"/>
  <c r="H1080" i="13"/>
  <c r="T1080" i="13" s="1"/>
  <c r="G1073" i="13"/>
  <c r="R1073" i="13" s="1"/>
  <c r="H1073" i="13"/>
  <c r="T1073" i="13" s="1"/>
  <c r="H877" i="13"/>
  <c r="T877" i="13" s="1"/>
  <c r="G877" i="13"/>
  <c r="R877" i="13" s="1"/>
  <c r="G1070" i="13"/>
  <c r="H1070" i="13"/>
  <c r="G1119" i="13"/>
  <c r="R1119" i="13" s="1"/>
  <c r="H1119" i="13"/>
  <c r="T1119" i="13" s="1"/>
  <c r="H1092" i="13"/>
  <c r="T1092" i="13" s="1"/>
  <c r="G1092" i="13"/>
  <c r="R1092" i="13" s="1"/>
  <c r="G1108" i="13"/>
  <c r="H1108" i="13"/>
  <c r="G286" i="13"/>
  <c r="R286" i="13" s="1"/>
  <c r="H286" i="13"/>
  <c r="T286" i="13" s="1"/>
  <c r="G931" i="13"/>
  <c r="R931" i="13" s="1"/>
  <c r="H931" i="13"/>
  <c r="T931" i="13" s="1"/>
  <c r="G870" i="13"/>
  <c r="R870" i="13" s="1"/>
  <c r="H870" i="13"/>
  <c r="T870" i="13" s="1"/>
  <c r="G862" i="13"/>
  <c r="R862" i="13" s="1"/>
  <c r="H862" i="13"/>
  <c r="T862" i="13" s="1"/>
  <c r="G900" i="13"/>
  <c r="R900" i="13" s="1"/>
  <c r="H900" i="13"/>
  <c r="T900" i="13" s="1"/>
  <c r="G559" i="13"/>
  <c r="R559" i="13" s="1"/>
  <c r="H559" i="13"/>
  <c r="T559" i="13" s="1"/>
  <c r="G918" i="13"/>
  <c r="R918" i="13" s="1"/>
  <c r="H918" i="13"/>
  <c r="G1026" i="13"/>
  <c r="H1026" i="13"/>
  <c r="H1000" i="13"/>
  <c r="T1000" i="13" s="1"/>
  <c r="G1000" i="13"/>
  <c r="R1000" i="13" s="1"/>
  <c r="G904" i="13"/>
  <c r="R904" i="13" s="1"/>
  <c r="H904" i="13"/>
  <c r="T904" i="13" s="1"/>
  <c r="G671" i="13"/>
  <c r="R671" i="13" s="1"/>
  <c r="H671" i="13"/>
  <c r="T671" i="13" s="1"/>
  <c r="G844" i="13"/>
  <c r="R844" i="13" s="1"/>
  <c r="H844" i="13"/>
  <c r="T844" i="13" s="1"/>
  <c r="G294" i="13"/>
  <c r="R294" i="13" s="1"/>
  <c r="H294" i="13"/>
  <c r="T294" i="13" s="1"/>
  <c r="H669" i="13"/>
  <c r="G669" i="13"/>
  <c r="G891" i="13"/>
  <c r="R891" i="13" s="1"/>
  <c r="H891" i="13"/>
  <c r="G690" i="13"/>
  <c r="R690" i="13" s="1"/>
  <c r="H690" i="13"/>
  <c r="T690" i="13" s="1"/>
  <c r="G756" i="13"/>
  <c r="R756" i="13" s="1"/>
  <c r="H756" i="13"/>
  <c r="T756" i="13" s="1"/>
  <c r="G846" i="13"/>
  <c r="R846" i="13" s="1"/>
  <c r="H846" i="13"/>
  <c r="T846" i="13" s="1"/>
  <c r="H856" i="13"/>
  <c r="T856" i="13" s="1"/>
  <c r="G856" i="13"/>
  <c r="R856" i="13" s="1"/>
  <c r="G44" i="13"/>
  <c r="R44" i="13" s="1"/>
  <c r="H44" i="13"/>
  <c r="T44" i="13" s="1"/>
  <c r="G26" i="13"/>
  <c r="R26" i="13" s="1"/>
  <c r="H26" i="13"/>
  <c r="T26" i="13" s="1"/>
  <c r="G232" i="13"/>
  <c r="H232" i="13"/>
  <c r="T232" i="13" s="1"/>
  <c r="G701" i="13"/>
  <c r="R701" i="13" s="1"/>
  <c r="H701" i="13"/>
  <c r="T701" i="13" s="1"/>
  <c r="G942" i="13"/>
  <c r="R942" i="13" s="1"/>
  <c r="H942" i="13"/>
  <c r="T942" i="13" s="1"/>
  <c r="G679" i="13"/>
  <c r="H679" i="13"/>
  <c r="G395" i="13"/>
  <c r="R395" i="13" s="1"/>
  <c r="H395" i="13"/>
  <c r="T395" i="13" s="1"/>
  <c r="G875" i="13"/>
  <c r="R875" i="13" s="1"/>
  <c r="H875" i="13"/>
  <c r="H706" i="13"/>
  <c r="T706" i="13" s="1"/>
  <c r="G706" i="13"/>
  <c r="R706" i="13" s="1"/>
  <c r="G407" i="13"/>
  <c r="H407" i="13"/>
  <c r="G125" i="13"/>
  <c r="R125" i="13" s="1"/>
  <c r="H125" i="13"/>
  <c r="T125" i="13" s="1"/>
  <c r="H264" i="13"/>
  <c r="T264" i="13" s="1"/>
  <c r="G264" i="13"/>
  <c r="R264" i="13" s="1"/>
  <c r="G369" i="13"/>
  <c r="H369" i="13"/>
  <c r="G133" i="13"/>
  <c r="R133" i="13" s="1"/>
  <c r="H133" i="13"/>
  <c r="T133" i="13" s="1"/>
  <c r="H129" i="13"/>
  <c r="T129" i="13" s="1"/>
  <c r="G129" i="13"/>
  <c r="R129" i="13" s="1"/>
  <c r="G303" i="13"/>
  <c r="R303" i="13" s="1"/>
  <c r="H303" i="13"/>
  <c r="G272" i="13"/>
  <c r="H272" i="13"/>
  <c r="T272" i="13" s="1"/>
  <c r="G346" i="13"/>
  <c r="R346" i="13" s="1"/>
  <c r="H346" i="13"/>
  <c r="T346" i="13" s="1"/>
  <c r="H380" i="13"/>
  <c r="G380" i="13"/>
  <c r="G20" i="13"/>
  <c r="R20" i="13" s="1"/>
  <c r="H20" i="13"/>
  <c r="T20" i="13" s="1"/>
  <c r="G139" i="13"/>
  <c r="R139" i="13" s="1"/>
  <c r="H139" i="13"/>
  <c r="T139" i="13" s="1"/>
  <c r="G77" i="13"/>
  <c r="R77" i="13" s="1"/>
  <c r="H77" i="13"/>
  <c r="T77" i="13" s="1"/>
  <c r="G83" i="13"/>
  <c r="H83" i="13"/>
  <c r="G165" i="13"/>
  <c r="R165" i="13" s="1"/>
  <c r="H165" i="13"/>
  <c r="T165" i="13" s="1"/>
  <c r="G276" i="13"/>
  <c r="R276" i="13" s="1"/>
  <c r="H276" i="13"/>
  <c r="T276" i="13" s="1"/>
  <c r="G9" i="13"/>
  <c r="H9" i="13"/>
  <c r="G166" i="13"/>
  <c r="H166" i="13"/>
  <c r="G143" i="13"/>
  <c r="R143" i="13" s="1"/>
  <c r="H143" i="13"/>
  <c r="T143" i="13" s="1"/>
  <c r="G231" i="13"/>
  <c r="H231" i="13"/>
  <c r="T231" i="13" s="1"/>
  <c r="G81" i="13"/>
  <c r="R81" i="13" s="1"/>
  <c r="H81" i="13"/>
  <c r="T81" i="13" s="1"/>
  <c r="H209" i="13"/>
  <c r="T209" i="13" s="1"/>
  <c r="G209" i="13"/>
  <c r="R209" i="13" s="1"/>
  <c r="G2" i="13"/>
  <c r="H2" i="13"/>
  <c r="G67" i="13"/>
  <c r="R67" i="13" s="1"/>
  <c r="H67" i="13"/>
  <c r="T67" i="13" s="1"/>
  <c r="H158" i="13"/>
  <c r="G158" i="13"/>
  <c r="R158" i="13" s="1"/>
  <c r="G5" i="13"/>
  <c r="R5" i="13" s="1"/>
  <c r="H5" i="13"/>
  <c r="T5" i="13" s="1"/>
  <c r="G257" i="13"/>
  <c r="R257" i="13" s="1"/>
  <c r="H257" i="13"/>
  <c r="T257" i="13" s="1"/>
  <c r="G172" i="13"/>
  <c r="R172" i="13" s="1"/>
  <c r="H172" i="13"/>
  <c r="T172" i="13" s="1"/>
  <c r="G218" i="13"/>
  <c r="H218" i="13"/>
  <c r="G94" i="13"/>
  <c r="R94" i="13" s="1"/>
  <c r="H94" i="13"/>
  <c r="T94" i="13" s="1"/>
  <c r="G338" i="13"/>
  <c r="R338" i="13" s="1"/>
  <c r="H338" i="13"/>
  <c r="T338" i="13" s="1"/>
  <c r="G391" i="13"/>
  <c r="R391" i="13" s="1"/>
  <c r="H391" i="13"/>
  <c r="T391" i="13" s="1"/>
  <c r="G295" i="13"/>
  <c r="R295" i="13" s="1"/>
  <c r="H295" i="13"/>
  <c r="T295" i="13" s="1"/>
  <c r="G124" i="13"/>
  <c r="R124" i="13" s="1"/>
  <c r="H124" i="13"/>
  <c r="T124" i="13" s="1"/>
  <c r="G397" i="13"/>
  <c r="R397" i="13" s="1"/>
  <c r="H397" i="13"/>
  <c r="T397" i="13" s="1"/>
  <c r="G339" i="13"/>
  <c r="R339" i="13" s="1"/>
  <c r="H339" i="13"/>
  <c r="T339" i="13" s="1"/>
  <c r="G400" i="13"/>
  <c r="R400" i="13" s="1"/>
  <c r="H400" i="13"/>
  <c r="T400" i="13" s="1"/>
  <c r="H765" i="13"/>
  <c r="G765" i="13"/>
  <c r="H1129" i="13"/>
  <c r="T1129" i="13" s="1"/>
  <c r="G1129" i="13"/>
  <c r="G674" i="13"/>
  <c r="R674" i="13" s="1"/>
  <c r="H674" i="13"/>
  <c r="T674" i="13" s="1"/>
  <c r="G909" i="13"/>
  <c r="R909" i="13" s="1"/>
  <c r="H909" i="13"/>
  <c r="T909" i="13" s="1"/>
  <c r="G1130" i="13"/>
  <c r="R1130" i="13" s="1"/>
  <c r="H1130" i="13"/>
  <c r="T1130" i="13" s="1"/>
  <c r="G667" i="13"/>
  <c r="R667" i="13" s="1"/>
  <c r="H667" i="13"/>
  <c r="G1051" i="13"/>
  <c r="R1051" i="13" s="1"/>
  <c r="H1051" i="13"/>
  <c r="T1051" i="13" s="1"/>
  <c r="G741" i="13"/>
  <c r="R741" i="13" s="1"/>
  <c r="H741" i="13"/>
  <c r="T741" i="13" s="1"/>
  <c r="G1011" i="13"/>
  <c r="R1011" i="13" s="1"/>
  <c r="H1011" i="13"/>
  <c r="T1011" i="13" s="1"/>
  <c r="G874" i="13"/>
  <c r="R874" i="13" s="1"/>
  <c r="H874" i="13"/>
  <c r="G721" i="13"/>
  <c r="R721" i="13" s="1"/>
  <c r="H721" i="13"/>
  <c r="T721" i="13" s="1"/>
  <c r="G481" i="13"/>
  <c r="H481" i="13"/>
  <c r="G613" i="13"/>
  <c r="R613" i="13" s="1"/>
  <c r="H613" i="13"/>
  <c r="T613" i="13" s="1"/>
  <c r="G948" i="13"/>
  <c r="R948" i="13" s="1"/>
  <c r="H948" i="13"/>
  <c r="T948" i="13" s="1"/>
  <c r="H630" i="13"/>
  <c r="T630" i="13" s="1"/>
  <c r="G630" i="13"/>
  <c r="R630" i="13" s="1"/>
  <c r="G483" i="13"/>
  <c r="R483" i="13" s="1"/>
  <c r="H483" i="13"/>
  <c r="T483" i="13" s="1"/>
  <c r="G413" i="13"/>
  <c r="R413" i="13" s="1"/>
  <c r="H413" i="13"/>
  <c r="T413" i="13" s="1"/>
  <c r="G913" i="13"/>
  <c r="R913" i="13" s="1"/>
  <c r="H913" i="13"/>
  <c r="T913" i="13" s="1"/>
  <c r="G1058" i="13"/>
  <c r="R1058" i="13" s="1"/>
  <c r="H1058" i="13"/>
  <c r="T1058" i="13" s="1"/>
  <c r="G558" i="13"/>
  <c r="R558" i="13" s="1"/>
  <c r="H558" i="13"/>
  <c r="T558" i="13" s="1"/>
  <c r="G650" i="13"/>
  <c r="R650" i="13" s="1"/>
  <c r="H650" i="13"/>
  <c r="T650" i="13" s="1"/>
  <c r="G868" i="13"/>
  <c r="R868" i="13" s="1"/>
  <c r="H868" i="13"/>
  <c r="T868" i="13" s="1"/>
  <c r="G792" i="13"/>
  <c r="R792" i="13" s="1"/>
  <c r="H792" i="13"/>
  <c r="T792" i="13" s="1"/>
  <c r="G854" i="13"/>
  <c r="R854" i="13" s="1"/>
  <c r="H854" i="13"/>
  <c r="T854" i="13" s="1"/>
  <c r="G466" i="13"/>
  <c r="H466" i="13"/>
  <c r="G751" i="13"/>
  <c r="R751" i="13" s="1"/>
  <c r="H751" i="13"/>
  <c r="T751" i="13" s="1"/>
  <c r="G965" i="13"/>
  <c r="R965" i="13" s="1"/>
  <c r="H965" i="13"/>
  <c r="T965" i="13" s="1"/>
  <c r="G916" i="13"/>
  <c r="H916" i="13"/>
  <c r="G553" i="13"/>
  <c r="R553" i="13" s="1"/>
  <c r="H553" i="13"/>
  <c r="T553" i="13" s="1"/>
  <c r="G699" i="13"/>
  <c r="R699" i="13" s="1"/>
  <c r="H699" i="13"/>
  <c r="T699" i="13" s="1"/>
  <c r="G595" i="13"/>
  <c r="H595" i="13"/>
  <c r="G609" i="13"/>
  <c r="R609" i="13" s="1"/>
  <c r="H609" i="13"/>
  <c r="T609" i="13" s="1"/>
  <c r="G607" i="13"/>
  <c r="R607" i="13" s="1"/>
  <c r="H607" i="13"/>
  <c r="T607" i="13" s="1"/>
  <c r="G528" i="13"/>
  <c r="R528" i="13" s="1"/>
  <c r="H528" i="13"/>
  <c r="G896" i="13"/>
  <c r="R896" i="13" s="1"/>
  <c r="H896" i="13"/>
  <c r="T896" i="13" s="1"/>
  <c r="H412" i="13"/>
  <c r="T412" i="13" s="1"/>
  <c r="G412" i="13"/>
  <c r="R412" i="13" s="1"/>
  <c r="G529" i="13"/>
  <c r="H529" i="13"/>
  <c r="T529" i="13" s="1"/>
  <c r="G804" i="13"/>
  <c r="R804" i="13" s="1"/>
  <c r="H804" i="13"/>
  <c r="G957" i="13"/>
  <c r="R957" i="13" s="1"/>
  <c r="H957" i="13"/>
  <c r="T957" i="13" s="1"/>
  <c r="G640" i="13"/>
  <c r="R640" i="13" s="1"/>
  <c r="H640" i="13"/>
  <c r="T640" i="13" s="1"/>
  <c r="G589" i="13"/>
  <c r="R589" i="13" s="1"/>
  <c r="H589" i="13"/>
  <c r="T589" i="13" s="1"/>
  <c r="G422" i="13"/>
  <c r="R422" i="13" s="1"/>
  <c r="H422" i="13"/>
  <c r="T422" i="13" s="1"/>
  <c r="G548" i="13"/>
  <c r="H548" i="13"/>
  <c r="G530" i="13"/>
  <c r="H530" i="13"/>
  <c r="H994" i="13"/>
  <c r="T994" i="13" s="1"/>
  <c r="G994" i="13"/>
  <c r="R994" i="13" s="1"/>
  <c r="G637" i="13"/>
  <c r="R637" i="13" s="1"/>
  <c r="H637" i="13"/>
  <c r="T637" i="13" s="1"/>
  <c r="G439" i="13"/>
  <c r="H439" i="13"/>
  <c r="G535" i="13"/>
  <c r="R535" i="13" s="1"/>
  <c r="H535" i="13"/>
  <c r="T535" i="13" s="1"/>
  <c r="G476" i="13"/>
  <c r="R476" i="13" s="1"/>
  <c r="H476" i="13"/>
  <c r="T476" i="13" s="1"/>
  <c r="G543" i="13"/>
  <c r="R543" i="13" s="1"/>
  <c r="H543" i="13"/>
  <c r="T543" i="13" s="1"/>
  <c r="G474" i="13"/>
  <c r="H474" i="13"/>
  <c r="H1048" i="13"/>
  <c r="T1048" i="13" s="1"/>
  <c r="G1048" i="13"/>
  <c r="R1048" i="13" s="1"/>
  <c r="G830" i="13"/>
  <c r="R830" i="13" s="1"/>
  <c r="H830" i="13"/>
  <c r="T830" i="13" s="1"/>
  <c r="H1025" i="13"/>
  <c r="T1025" i="13" s="1"/>
  <c r="G1025" i="13"/>
  <c r="R1025" i="13" s="1"/>
  <c r="G814" i="13"/>
  <c r="H814" i="13"/>
  <c r="T814" i="13" s="1"/>
  <c r="G1060" i="13"/>
  <c r="R1060" i="13" s="1"/>
  <c r="H1060" i="13"/>
  <c r="T1060" i="13" s="1"/>
  <c r="G888" i="13"/>
  <c r="H888" i="13"/>
  <c r="G525" i="13"/>
  <c r="R525" i="13" s="1"/>
  <c r="H525" i="13"/>
  <c r="T525" i="13" s="1"/>
  <c r="G1059" i="13"/>
  <c r="R1059" i="13" s="1"/>
  <c r="H1059" i="13"/>
  <c r="T1059" i="13" s="1"/>
  <c r="G505" i="13"/>
  <c r="H505" i="13"/>
  <c r="G514" i="13"/>
  <c r="H514" i="13"/>
  <c r="G179" i="13"/>
  <c r="R179" i="13" s="1"/>
  <c r="H179" i="13"/>
  <c r="T179" i="13" s="1"/>
  <c r="G48" i="13"/>
  <c r="R48" i="13" s="1"/>
  <c r="H48" i="13"/>
  <c r="T48" i="13" s="1"/>
  <c r="G1103" i="13"/>
  <c r="H1103" i="13"/>
  <c r="G70" i="13"/>
  <c r="R70" i="13" s="1"/>
  <c r="H70" i="13"/>
  <c r="T70" i="13" s="1"/>
  <c r="G1126" i="13"/>
  <c r="H1126" i="13"/>
  <c r="G976" i="13"/>
  <c r="R976" i="13" s="1"/>
  <c r="H976" i="13"/>
  <c r="T976" i="13" s="1"/>
  <c r="G74" i="13"/>
  <c r="R74" i="13" s="1"/>
  <c r="H74" i="13"/>
  <c r="T74" i="13" s="1"/>
  <c r="G100" i="13"/>
  <c r="R100" i="13" s="1"/>
  <c r="H100" i="13"/>
  <c r="T100" i="13" s="1"/>
  <c r="G176" i="13"/>
  <c r="H176" i="13"/>
  <c r="T176" i="13" s="1"/>
  <c r="G1099" i="13"/>
  <c r="R1099" i="13" s="1"/>
  <c r="H1099" i="13"/>
  <c r="T1099" i="13" s="1"/>
  <c r="G1076" i="13"/>
  <c r="H1076" i="13"/>
  <c r="G1071" i="13"/>
  <c r="R1071" i="13" s="1"/>
  <c r="H1071" i="13"/>
  <c r="T1071" i="13" s="1"/>
  <c r="G1085" i="13"/>
  <c r="H1085" i="13"/>
  <c r="G1079" i="13"/>
  <c r="R1079" i="13" s="1"/>
  <c r="H1079" i="13"/>
  <c r="T1079" i="13" s="1"/>
  <c r="G1089" i="13"/>
  <c r="H1089" i="13"/>
  <c r="G229" i="13"/>
  <c r="R229" i="13" s="1"/>
  <c r="H229" i="13"/>
  <c r="T229" i="13" s="1"/>
  <c r="G1095" i="13"/>
  <c r="H1095" i="13"/>
  <c r="T1095" i="13" s="1"/>
  <c r="G929" i="13"/>
  <c r="R929" i="13" s="1"/>
  <c r="H929" i="13"/>
  <c r="T929" i="13" s="1"/>
  <c r="G1021" i="13"/>
  <c r="R1021" i="13" s="1"/>
  <c r="H1021" i="13"/>
  <c r="T1021" i="13" s="1"/>
  <c r="G1012" i="13"/>
  <c r="H1012" i="13"/>
  <c r="H869" i="13"/>
  <c r="G869" i="13"/>
  <c r="G463" i="13"/>
  <c r="R463" i="13" s="1"/>
  <c r="H463" i="13"/>
  <c r="T463" i="13" s="1"/>
  <c r="H1042" i="13"/>
  <c r="G1042" i="13"/>
  <c r="R1042" i="13" s="1"/>
  <c r="G1049" i="13"/>
  <c r="H1049" i="13"/>
  <c r="G135" i="13"/>
  <c r="H135" i="13"/>
  <c r="G557" i="13"/>
  <c r="R557" i="13" s="1"/>
  <c r="H557" i="13"/>
  <c r="T557" i="13" s="1"/>
  <c r="G1028" i="13"/>
  <c r="H1028" i="13"/>
  <c r="T1028" i="13" s="1"/>
  <c r="G717" i="13"/>
  <c r="H717" i="13"/>
  <c r="G1044" i="13"/>
  <c r="H1044" i="13"/>
  <c r="H496" i="13"/>
  <c r="T496" i="13" s="1"/>
  <c r="G496" i="13"/>
  <c r="R496" i="13" s="1"/>
  <c r="H385" i="13"/>
  <c r="G385" i="13"/>
  <c r="R385" i="13" s="1"/>
  <c r="G689" i="13"/>
  <c r="H689" i="13"/>
  <c r="G360" i="13"/>
  <c r="H360" i="13"/>
  <c r="G382" i="13"/>
  <c r="R382" i="13" s="1"/>
  <c r="H382" i="13"/>
  <c r="T382" i="13" s="1"/>
  <c r="G521" i="13"/>
  <c r="H521" i="13"/>
  <c r="T521" i="13" s="1"/>
  <c r="G849" i="13"/>
  <c r="H849" i="13"/>
  <c r="G27" i="13"/>
  <c r="H27" i="13"/>
  <c r="G41" i="13"/>
  <c r="R41" i="13" s="1"/>
  <c r="H41" i="13"/>
  <c r="T41" i="13" s="1"/>
  <c r="G245" i="13"/>
  <c r="H245" i="13"/>
  <c r="T245" i="13" s="1"/>
  <c r="H998" i="13"/>
  <c r="G998" i="13"/>
  <c r="G1029" i="13"/>
  <c r="H1029" i="13"/>
  <c r="G774" i="13"/>
  <c r="R774" i="13" s="1"/>
  <c r="H774" i="13"/>
  <c r="T774" i="13" s="1"/>
  <c r="G969" i="13"/>
  <c r="H969" i="13"/>
  <c r="T969" i="13" s="1"/>
  <c r="H1015" i="13"/>
  <c r="G1015" i="13"/>
  <c r="G842" i="13"/>
  <c r="H842" i="13"/>
  <c r="G562" i="13"/>
  <c r="R562" i="13" s="1"/>
  <c r="H562" i="13"/>
  <c r="T562" i="13" s="1"/>
  <c r="G156" i="13"/>
  <c r="H156" i="13"/>
  <c r="T156" i="13" s="1"/>
  <c r="G301" i="13"/>
  <c r="H301" i="13"/>
  <c r="G189" i="13"/>
  <c r="H189" i="13"/>
  <c r="G102" i="13"/>
  <c r="R102" i="13" s="1"/>
  <c r="H102" i="13"/>
  <c r="T102" i="13" s="1"/>
  <c r="G112" i="13"/>
  <c r="H112" i="13"/>
  <c r="T112" i="13" s="1"/>
  <c r="G4" i="13"/>
  <c r="H4" i="13"/>
  <c r="G320" i="13"/>
  <c r="H320" i="13"/>
  <c r="G328" i="13"/>
  <c r="R328" i="13" s="1"/>
  <c r="H328" i="13"/>
  <c r="T328" i="13" s="1"/>
  <c r="G396" i="13"/>
  <c r="H396" i="13"/>
  <c r="T396" i="13" s="1"/>
  <c r="H17" i="13"/>
  <c r="G17" i="13"/>
  <c r="G146" i="13"/>
  <c r="H146" i="13"/>
  <c r="G186" i="13"/>
  <c r="R186" i="13" s="1"/>
  <c r="H186" i="13"/>
  <c r="T186" i="13" s="1"/>
  <c r="G160" i="13"/>
  <c r="H160" i="13"/>
  <c r="T160" i="13" s="1"/>
  <c r="G155" i="13"/>
  <c r="H155" i="13"/>
  <c r="G291" i="13"/>
  <c r="H291" i="13"/>
  <c r="G311" i="13"/>
  <c r="R311" i="13" s="1"/>
  <c r="H311" i="13"/>
  <c r="T311" i="13" s="1"/>
  <c r="G200" i="13"/>
  <c r="H200" i="13"/>
  <c r="T200" i="13" s="1"/>
  <c r="G270" i="13"/>
  <c r="H270" i="13"/>
  <c r="G304" i="13"/>
  <c r="H304" i="13"/>
  <c r="G84" i="13"/>
  <c r="R84" i="13" s="1"/>
  <c r="H84" i="13"/>
  <c r="T84" i="13" s="1"/>
  <c r="G223" i="13"/>
  <c r="H223" i="13"/>
  <c r="T223" i="13" s="1"/>
  <c r="G221" i="13"/>
  <c r="H221" i="13"/>
  <c r="T221" i="13" s="1"/>
  <c r="G92" i="13"/>
  <c r="H92" i="13"/>
  <c r="G121" i="13"/>
  <c r="R121" i="13" s="1"/>
  <c r="H121" i="13"/>
  <c r="T121" i="13" s="1"/>
  <c r="G201" i="13"/>
  <c r="H201" i="13"/>
  <c r="T201" i="13" s="1"/>
  <c r="H195" i="13"/>
  <c r="G195" i="13"/>
  <c r="R195" i="13" s="1"/>
  <c r="G283" i="13"/>
  <c r="H283" i="13"/>
  <c r="G289" i="13"/>
  <c r="R289" i="13" s="1"/>
  <c r="H289" i="13"/>
  <c r="T289" i="13" s="1"/>
  <c r="G119" i="13"/>
  <c r="H119" i="13"/>
  <c r="T119" i="13" s="1"/>
  <c r="H293" i="13"/>
  <c r="G293" i="13"/>
  <c r="R293" i="13" s="1"/>
  <c r="H342" i="13"/>
  <c r="G342" i="13"/>
  <c r="G332" i="13"/>
  <c r="R332" i="13" s="1"/>
  <c r="H332" i="13"/>
  <c r="T332" i="13" s="1"/>
  <c r="H378" i="13"/>
  <c r="G378" i="13"/>
  <c r="R378" i="13" s="1"/>
  <c r="G335" i="13"/>
  <c r="H335" i="13"/>
  <c r="G403" i="13"/>
  <c r="R403" i="13" s="1"/>
  <c r="H403" i="13"/>
  <c r="G858" i="13"/>
  <c r="H858" i="13"/>
  <c r="T858" i="13" s="1"/>
  <c r="H570" i="13"/>
  <c r="G570" i="13"/>
  <c r="R570" i="13" s="1"/>
  <c r="G920" i="13"/>
  <c r="H920" i="13"/>
  <c r="H1123" i="13"/>
  <c r="T1123" i="13" s="1"/>
  <c r="G1123" i="13"/>
  <c r="G1128" i="13"/>
  <c r="H1128" i="13"/>
  <c r="T1128" i="13" s="1"/>
  <c r="G840" i="13"/>
  <c r="R840" i="13" s="1"/>
  <c r="H840" i="13"/>
  <c r="T840" i="13" s="1"/>
  <c r="G984" i="13"/>
  <c r="H984" i="13"/>
  <c r="G738" i="13"/>
  <c r="R738" i="13" s="1"/>
  <c r="H738" i="13"/>
  <c r="G596" i="13"/>
  <c r="H596" i="13"/>
  <c r="T596" i="13" s="1"/>
  <c r="G489" i="13"/>
  <c r="R489" i="13" s="1"/>
  <c r="H489" i="13"/>
  <c r="T489" i="13" s="1"/>
  <c r="G490" i="13"/>
  <c r="H490" i="13"/>
  <c r="G485" i="13"/>
  <c r="R485" i="13" s="1"/>
  <c r="H485" i="13"/>
  <c r="G588" i="13"/>
  <c r="H588" i="13"/>
  <c r="T588" i="13" s="1"/>
  <c r="G808" i="13"/>
  <c r="R808" i="13" s="1"/>
  <c r="H808" i="13"/>
  <c r="T808" i="13" s="1"/>
  <c r="H688" i="13"/>
  <c r="G688" i="13"/>
  <c r="G602" i="13"/>
  <c r="R602" i="13" s="1"/>
  <c r="H602" i="13"/>
  <c r="G566" i="13"/>
  <c r="H566" i="13"/>
  <c r="T566" i="13" s="1"/>
  <c r="H465" i="13"/>
  <c r="T465" i="13" s="1"/>
  <c r="G465" i="13"/>
  <c r="R465" i="13" s="1"/>
  <c r="H555" i="13"/>
  <c r="T555" i="13" s="1"/>
  <c r="G555" i="13"/>
  <c r="H988" i="13"/>
  <c r="T988" i="13" s="1"/>
  <c r="G988" i="13"/>
  <c r="G780" i="13"/>
  <c r="H780" i="13"/>
  <c r="T780" i="13" s="1"/>
  <c r="G827" i="13"/>
  <c r="R827" i="13" s="1"/>
  <c r="H827" i="13"/>
  <c r="T827" i="13" s="1"/>
  <c r="G436" i="13"/>
  <c r="R436" i="13" s="1"/>
  <c r="H436" i="13"/>
  <c r="G654" i="13"/>
  <c r="R654" i="13" s="1"/>
  <c r="H654" i="13"/>
  <c r="H710" i="13"/>
  <c r="G710" i="13"/>
  <c r="R710" i="13" s="1"/>
  <c r="G433" i="13"/>
  <c r="R433" i="13" s="1"/>
  <c r="H433" i="13"/>
  <c r="T433" i="13" s="1"/>
  <c r="H470" i="13"/>
  <c r="T470" i="13" s="1"/>
  <c r="G470" i="13"/>
  <c r="R470" i="13" s="1"/>
  <c r="H934" i="13"/>
  <c r="T934" i="13" s="1"/>
  <c r="G934" i="13"/>
  <c r="G935" i="13"/>
  <c r="H935" i="13"/>
  <c r="T935" i="13" s="1"/>
  <c r="G700" i="13"/>
  <c r="R700" i="13" s="1"/>
  <c r="H700" i="13"/>
  <c r="T700" i="13" s="1"/>
  <c r="G742" i="13"/>
  <c r="R742" i="13" s="1"/>
  <c r="H742" i="13"/>
  <c r="T742" i="13" s="1"/>
  <c r="G928" i="13"/>
  <c r="R928" i="13" s="1"/>
  <c r="H928" i="13"/>
  <c r="T928" i="13" s="1"/>
  <c r="G498" i="13"/>
  <c r="R498" i="13" s="1"/>
  <c r="H498" i="13"/>
  <c r="T498" i="13" s="1"/>
  <c r="H732" i="13"/>
  <c r="T732" i="13" s="1"/>
  <c r="G732" i="13"/>
  <c r="R732" i="13" s="1"/>
  <c r="G921" i="13"/>
  <c r="R921" i="13" s="1"/>
  <c r="H921" i="13"/>
  <c r="T921" i="13" s="1"/>
  <c r="G697" i="13"/>
  <c r="R697" i="13" s="1"/>
  <c r="H697" i="13"/>
  <c r="T697" i="13" s="1"/>
  <c r="G600" i="13"/>
  <c r="R600" i="13" s="1"/>
  <c r="H600" i="13"/>
  <c r="T600" i="13" s="1"/>
  <c r="H618" i="13"/>
  <c r="T618" i="13" s="1"/>
  <c r="G618" i="13"/>
  <c r="R618" i="13" s="1"/>
  <c r="G704" i="13"/>
  <c r="R704" i="13" s="1"/>
  <c r="H704" i="13"/>
  <c r="T704" i="13" s="1"/>
  <c r="G420" i="13"/>
  <c r="R420" i="13" s="1"/>
  <c r="H420" i="13"/>
  <c r="T420" i="13" s="1"/>
  <c r="G737" i="13"/>
  <c r="R737" i="13" s="1"/>
  <c r="H737" i="13"/>
  <c r="T737" i="13" s="1"/>
  <c r="G424" i="13"/>
  <c r="R424" i="13" s="1"/>
  <c r="H424" i="13"/>
  <c r="T424" i="13" s="1"/>
  <c r="H507" i="13"/>
  <c r="T507" i="13" s="1"/>
  <c r="G507" i="13"/>
  <c r="R507" i="13" s="1"/>
  <c r="G509" i="13"/>
  <c r="R509" i="13" s="1"/>
  <c r="H509" i="13"/>
  <c r="T509" i="13" s="1"/>
  <c r="G993" i="13"/>
  <c r="R993" i="13" s="1"/>
  <c r="H993" i="13"/>
  <c r="T993" i="13" s="1"/>
  <c r="G545" i="13"/>
  <c r="R545" i="13" s="1"/>
  <c r="H545" i="13"/>
  <c r="T545" i="13" s="1"/>
  <c r="G603" i="13"/>
  <c r="R603" i="13" s="1"/>
  <c r="H603" i="13"/>
  <c r="T603" i="13" s="1"/>
  <c r="G534" i="13"/>
  <c r="R534" i="13" s="1"/>
  <c r="H534" i="13"/>
  <c r="T534" i="13" s="1"/>
  <c r="G831" i="13"/>
  <c r="R831" i="13" s="1"/>
  <c r="H831" i="13"/>
  <c r="T831" i="13" s="1"/>
  <c r="G611" i="13"/>
  <c r="R611" i="13" s="1"/>
  <c r="H611" i="13"/>
  <c r="T611" i="13" s="1"/>
  <c r="G487" i="13"/>
  <c r="R487" i="13" s="1"/>
  <c r="H487" i="13"/>
  <c r="T487" i="13" s="1"/>
  <c r="H1022" i="13"/>
  <c r="T1022" i="13" s="1"/>
  <c r="G1022" i="13"/>
  <c r="R1022" i="13" s="1"/>
  <c r="G443" i="13"/>
  <c r="R443" i="13" s="1"/>
  <c r="H443" i="13"/>
  <c r="T443" i="13" s="1"/>
  <c r="G526" i="13"/>
  <c r="R526" i="13" s="1"/>
  <c r="H526" i="13"/>
  <c r="T526" i="13" s="1"/>
  <c r="G581" i="13"/>
  <c r="R581" i="13" s="1"/>
  <c r="H581" i="13"/>
  <c r="T581" i="13" s="1"/>
  <c r="G621" i="13"/>
  <c r="R621" i="13" s="1"/>
  <c r="H621" i="13"/>
  <c r="T621" i="13" s="1"/>
  <c r="G655" i="13"/>
  <c r="R655" i="13" s="1"/>
  <c r="H655" i="13"/>
  <c r="T655" i="13" s="1"/>
  <c r="G995" i="13"/>
  <c r="R995" i="13" s="1"/>
  <c r="H995" i="13"/>
  <c r="T995" i="13" s="1"/>
  <c r="G743" i="13"/>
  <c r="R743" i="13" s="1"/>
  <c r="H743" i="13"/>
  <c r="T743" i="13" s="1"/>
  <c r="H1036" i="13"/>
  <c r="T1036" i="13" s="1"/>
  <c r="G1036" i="13"/>
  <c r="R1036" i="13" s="1"/>
  <c r="G745" i="13"/>
  <c r="R745" i="13" s="1"/>
  <c r="H745" i="13"/>
  <c r="T745" i="13" s="1"/>
  <c r="H329" i="13"/>
  <c r="T329" i="13" s="1"/>
  <c r="G329" i="13"/>
  <c r="R329" i="13" s="1"/>
  <c r="V778" i="13" l="1"/>
  <c r="U778" i="13"/>
  <c r="U899" i="13"/>
  <c r="V899" i="13"/>
  <c r="V546" i="13"/>
  <c r="U546" i="13"/>
  <c r="V513" i="13"/>
  <c r="U513" i="13"/>
  <c r="V1098" i="13"/>
  <c r="U1098" i="13"/>
  <c r="U619" i="13"/>
  <c r="V619" i="13"/>
  <c r="U815" i="13"/>
  <c r="V815" i="13"/>
  <c r="V1040" i="13"/>
  <c r="U1040" i="13"/>
  <c r="U1035" i="13"/>
  <c r="V1035" i="13"/>
  <c r="U709" i="13"/>
  <c r="V709" i="13"/>
  <c r="U1038" i="13"/>
  <c r="V1038" i="13"/>
  <c r="V712" i="13"/>
  <c r="U712" i="13"/>
  <c r="V970" i="13"/>
  <c r="U970" i="13"/>
  <c r="U719" i="13"/>
  <c r="V719" i="13"/>
  <c r="U542" i="13"/>
  <c r="V542" i="13"/>
  <c r="V316" i="13"/>
  <c r="U316" i="13" s="1"/>
  <c r="V341" i="13"/>
  <c r="U341" i="13" s="1"/>
  <c r="V268" i="13"/>
  <c r="U268" i="13" s="1"/>
  <c r="V372" i="13"/>
  <c r="U372" i="13" s="1"/>
  <c r="V299" i="13"/>
  <c r="U299" i="13" s="1"/>
  <c r="V168" i="13"/>
  <c r="U168" i="13" s="1"/>
  <c r="V105" i="13"/>
  <c r="U105" i="13" s="1"/>
  <c r="V327" i="13"/>
  <c r="U327" i="13" s="1"/>
  <c r="V142" i="13"/>
  <c r="U142" i="13" s="1"/>
  <c r="V399" i="13"/>
  <c r="U399" i="13" s="1"/>
  <c r="U523" i="13"/>
  <c r="V523" i="13"/>
  <c r="X42" i="13"/>
  <c r="W42" i="13"/>
  <c r="V670" i="13"/>
  <c r="U670" i="13"/>
  <c r="U455" i="13"/>
  <c r="V455" i="13"/>
  <c r="U879" i="13"/>
  <c r="V879" i="13"/>
  <c r="V35" i="13"/>
  <c r="U35" i="13"/>
  <c r="V358" i="13"/>
  <c r="U358" i="13" s="1"/>
  <c r="V115" i="13"/>
  <c r="U115" i="13" s="1"/>
  <c r="V16" i="13"/>
  <c r="U16" i="13" s="1"/>
  <c r="V838" i="13"/>
  <c r="U838" i="13"/>
  <c r="U1060" i="13"/>
  <c r="V1060" i="13"/>
  <c r="U483" i="13"/>
  <c r="V483" i="13"/>
  <c r="V81" i="13"/>
  <c r="U81" i="13" s="1"/>
  <c r="V294" i="13"/>
  <c r="U294" i="13" s="1"/>
  <c r="V239" i="13"/>
  <c r="U239" i="13" s="1"/>
  <c r="V736" i="13"/>
  <c r="U736" i="13"/>
  <c r="U923" i="13"/>
  <c r="V923" i="13"/>
  <c r="U590" i="13"/>
  <c r="V590" i="13"/>
  <c r="U567" i="13"/>
  <c r="V567" i="13"/>
  <c r="U692" i="13"/>
  <c r="V692" i="13"/>
  <c r="V897" i="13"/>
  <c r="U897" i="13"/>
  <c r="U423" i="13"/>
  <c r="V423" i="13"/>
  <c r="U547" i="13"/>
  <c r="V547" i="13"/>
  <c r="V986" i="13"/>
  <c r="U986" i="13"/>
  <c r="U772" i="13"/>
  <c r="V772" i="13"/>
  <c r="U941" i="13"/>
  <c r="V941" i="13"/>
  <c r="V784" i="13"/>
  <c r="U784" i="13"/>
  <c r="V632" i="13"/>
  <c r="U632" i="13"/>
  <c r="V1056" i="13"/>
  <c r="U1056" i="13"/>
  <c r="U950" i="13"/>
  <c r="V950" i="13"/>
  <c r="V236" i="13"/>
  <c r="U236" i="13" s="1"/>
  <c r="V324" i="13"/>
  <c r="U324" i="13" s="1"/>
  <c r="V377" i="13"/>
  <c r="U377" i="13" s="1"/>
  <c r="V246" i="13"/>
  <c r="U246" i="13" s="1"/>
  <c r="V13" i="13"/>
  <c r="U13" i="13" s="1"/>
  <c r="V95" i="13"/>
  <c r="U95" i="13" s="1"/>
  <c r="V256" i="13"/>
  <c r="U256" i="13" s="1"/>
  <c r="V211" i="13"/>
  <c r="U211" i="13" s="1"/>
  <c r="V769" i="13"/>
  <c r="U769" i="13"/>
  <c r="V642" i="13"/>
  <c r="U642" i="13"/>
  <c r="U541" i="13"/>
  <c r="V541" i="13"/>
  <c r="V834" i="13"/>
  <c r="U834" i="13"/>
  <c r="V833" i="13"/>
  <c r="U833" i="13"/>
  <c r="U927" i="13"/>
  <c r="V927" i="13"/>
  <c r="V261" i="13"/>
  <c r="U261" i="13" s="1"/>
  <c r="U996" i="13"/>
  <c r="V996" i="13"/>
  <c r="V36" i="13"/>
  <c r="U36" i="13" s="1"/>
  <c r="V873" i="13"/>
  <c r="U873" i="13"/>
  <c r="V40" i="13"/>
  <c r="U40" i="13" s="1"/>
  <c r="U589" i="13"/>
  <c r="V589" i="13"/>
  <c r="U613" i="13"/>
  <c r="V613" i="13"/>
  <c r="V124" i="13"/>
  <c r="U124" i="13" s="1"/>
  <c r="V706" i="13"/>
  <c r="U706" i="13"/>
  <c r="U931" i="13"/>
  <c r="V931" i="13"/>
  <c r="V960" i="13"/>
  <c r="U960" i="13"/>
  <c r="U707" i="13"/>
  <c r="V707" i="13"/>
  <c r="U1043" i="13"/>
  <c r="V1043" i="13"/>
  <c r="U427" i="13"/>
  <c r="V427" i="13"/>
  <c r="U510" i="13"/>
  <c r="V510" i="13"/>
  <c r="U665" i="13"/>
  <c r="V665" i="13"/>
  <c r="V586" i="13"/>
  <c r="U586" i="13"/>
  <c r="V626" i="13"/>
  <c r="U626" i="13"/>
  <c r="V758" i="13"/>
  <c r="U758" i="13"/>
  <c r="V569" i="13"/>
  <c r="U569" i="13"/>
  <c r="V865" i="13"/>
  <c r="U865" i="13"/>
  <c r="U798" i="13"/>
  <c r="V798" i="13"/>
  <c r="U799" i="13"/>
  <c r="V799" i="13"/>
  <c r="U863" i="13"/>
  <c r="V863" i="13"/>
  <c r="U883" i="13"/>
  <c r="V883" i="13"/>
  <c r="V826" i="13"/>
  <c r="U826" i="13"/>
  <c r="V263" i="13"/>
  <c r="U263" i="13" s="1"/>
  <c r="V280" i="13"/>
  <c r="U280" i="13" s="1"/>
  <c r="V269" i="13"/>
  <c r="U269" i="13" s="1"/>
  <c r="V157" i="13"/>
  <c r="U157" i="13" s="1"/>
  <c r="U22" i="13"/>
  <c r="V22" i="13"/>
  <c r="V108" i="13"/>
  <c r="U108" i="13" s="1"/>
  <c r="V271" i="13"/>
  <c r="U271" i="13" s="1"/>
  <c r="V177" i="13"/>
  <c r="U177" i="13" s="1"/>
  <c r="V30" i="13"/>
  <c r="U30" i="13" s="1"/>
  <c r="U494" i="13"/>
  <c r="V494" i="13"/>
  <c r="U767" i="13"/>
  <c r="V767" i="13"/>
  <c r="V938" i="13"/>
  <c r="U938" i="13"/>
  <c r="V882" i="13"/>
  <c r="U882" i="13"/>
  <c r="V442" i="13"/>
  <c r="U442" i="13"/>
  <c r="U683" i="13"/>
  <c r="V683" i="13"/>
  <c r="V1110" i="13"/>
  <c r="U1110" i="13"/>
  <c r="U1100" i="13"/>
  <c r="V1100" i="13"/>
  <c r="V72" i="13"/>
  <c r="U72" i="13" s="1"/>
  <c r="V1065" i="13"/>
  <c r="U1065" i="13"/>
  <c r="V609" i="13"/>
  <c r="U609" i="13"/>
  <c r="U909" i="13"/>
  <c r="V909" i="13"/>
  <c r="V165" i="13"/>
  <c r="U165" i="13" s="1"/>
  <c r="V1000" i="13"/>
  <c r="U1000" i="13"/>
  <c r="V770" i="13"/>
  <c r="U770" i="13"/>
  <c r="V544" i="13"/>
  <c r="U544" i="13"/>
  <c r="U885" i="13"/>
  <c r="V885" i="13"/>
  <c r="U540" i="13"/>
  <c r="V540" i="13"/>
  <c r="U421" i="13"/>
  <c r="V421" i="13"/>
  <c r="U647" i="13"/>
  <c r="V647" i="13"/>
  <c r="U919" i="13"/>
  <c r="V919" i="13"/>
  <c r="V522" i="13"/>
  <c r="U522" i="13"/>
  <c r="U646" i="13"/>
  <c r="V646" i="13"/>
  <c r="V786" i="13"/>
  <c r="U786" i="13"/>
  <c r="V864" i="13"/>
  <c r="U864" i="13"/>
  <c r="U612" i="13"/>
  <c r="V612" i="13"/>
  <c r="U939" i="13"/>
  <c r="V939" i="13"/>
  <c r="U1013" i="13"/>
  <c r="V1013" i="13"/>
  <c r="V1057" i="13"/>
  <c r="U1057" i="13"/>
  <c r="U718" i="13"/>
  <c r="V718" i="13"/>
  <c r="V219" i="13"/>
  <c r="U219" i="13" s="1"/>
  <c r="V265" i="13"/>
  <c r="U265" i="13" s="1"/>
  <c r="V127" i="13"/>
  <c r="U127" i="13" s="1"/>
  <c r="V253" i="13"/>
  <c r="U253" i="13" s="1"/>
  <c r="V93" i="13"/>
  <c r="U93" i="13" s="1"/>
  <c r="V207" i="13"/>
  <c r="U207" i="13" s="1"/>
  <c r="V32" i="13"/>
  <c r="U32" i="13" s="1"/>
  <c r="V334" i="13"/>
  <c r="U334" i="13" s="1"/>
  <c r="V768" i="13"/>
  <c r="U768" i="13"/>
  <c r="V297" i="13"/>
  <c r="U297" i="13" s="1"/>
  <c r="U582" i="13"/>
  <c r="V582" i="13"/>
  <c r="V171" i="13"/>
  <c r="U171" i="13" s="1"/>
  <c r="V322" i="13"/>
  <c r="U322" i="13"/>
  <c r="V985" i="13"/>
  <c r="U985" i="13"/>
  <c r="V1072" i="13"/>
  <c r="U1072" i="13"/>
  <c r="U1083" i="13"/>
  <c r="V1083" i="13"/>
  <c r="V825" i="13"/>
  <c r="U825" i="13"/>
  <c r="U1059" i="13"/>
  <c r="V1059" i="13"/>
  <c r="V896" i="13"/>
  <c r="U896" i="13"/>
  <c r="V674" i="13"/>
  <c r="U674" i="13"/>
  <c r="V209" i="13"/>
  <c r="U209" i="13" s="1"/>
  <c r="V856" i="13"/>
  <c r="U856" i="13"/>
  <c r="V1102" i="13"/>
  <c r="U1102" i="13"/>
  <c r="U822" i="13"/>
  <c r="V822" i="13"/>
  <c r="V793" i="13"/>
  <c r="U793" i="13"/>
  <c r="U983" i="13"/>
  <c r="V983" i="13"/>
  <c r="U429" i="13"/>
  <c r="V429" i="13"/>
  <c r="V520" i="13"/>
  <c r="U520" i="13"/>
  <c r="U821" i="13"/>
  <c r="V821" i="13"/>
  <c r="U959" i="13"/>
  <c r="V959" i="13"/>
  <c r="V601" i="13"/>
  <c r="U601" i="13"/>
  <c r="U467" i="13"/>
  <c r="V467" i="13"/>
  <c r="U627" i="13"/>
  <c r="V627" i="13"/>
  <c r="U703" i="13"/>
  <c r="V703" i="13"/>
  <c r="V409" i="13"/>
  <c r="U409" i="13"/>
  <c r="U431" i="13"/>
  <c r="V431" i="13"/>
  <c r="U684" i="13"/>
  <c r="V684" i="13"/>
  <c r="U908" i="13"/>
  <c r="V908" i="13"/>
  <c r="V235" i="13"/>
  <c r="U235" i="13" s="1"/>
  <c r="V228" i="13"/>
  <c r="U228" i="13" s="1"/>
  <c r="V331" i="13"/>
  <c r="U331" i="13" s="1"/>
  <c r="V126" i="13"/>
  <c r="U126" i="13" s="1"/>
  <c r="V174" i="13"/>
  <c r="U174" i="13" s="1"/>
  <c r="V278" i="13"/>
  <c r="U278" i="13" s="1"/>
  <c r="V169" i="13"/>
  <c r="U169" i="13"/>
  <c r="V249" i="13"/>
  <c r="U249" i="13" s="1"/>
  <c r="V104" i="13"/>
  <c r="U104" i="13" s="1"/>
  <c r="V404" i="13"/>
  <c r="U404" i="13" s="1"/>
  <c r="U453" i="13"/>
  <c r="V453" i="13"/>
  <c r="U851" i="13"/>
  <c r="V851" i="13"/>
  <c r="V881" i="13"/>
  <c r="U881" i="13"/>
  <c r="U524" i="13"/>
  <c r="V524" i="13"/>
  <c r="V212" i="13"/>
  <c r="U212" i="13" s="1"/>
  <c r="U861" i="13"/>
  <c r="V861" i="13"/>
  <c r="V1104" i="13"/>
  <c r="U1104" i="13"/>
  <c r="U973" i="13"/>
  <c r="V973" i="13"/>
  <c r="V255" i="13"/>
  <c r="U255" i="13" s="1"/>
  <c r="U579" i="13"/>
  <c r="V579" i="13"/>
  <c r="V929" i="13"/>
  <c r="U929" i="13"/>
  <c r="U1099" i="13"/>
  <c r="V1099" i="13"/>
  <c r="V70" i="13"/>
  <c r="U70" i="13" s="1"/>
  <c r="U957" i="13"/>
  <c r="V957" i="13"/>
  <c r="U1051" i="13"/>
  <c r="V1051" i="13"/>
  <c r="V129" i="13"/>
  <c r="U129" i="13" s="1"/>
  <c r="U559" i="13"/>
  <c r="V559" i="13"/>
  <c r="U745" i="13"/>
  <c r="V745" i="13"/>
  <c r="U655" i="13"/>
  <c r="V655" i="13"/>
  <c r="U443" i="13"/>
  <c r="V443" i="13"/>
  <c r="U831" i="13"/>
  <c r="V831" i="13"/>
  <c r="V993" i="13"/>
  <c r="U993" i="13"/>
  <c r="V737" i="13"/>
  <c r="U737" i="13"/>
  <c r="V600" i="13"/>
  <c r="U600" i="13"/>
  <c r="V498" i="13"/>
  <c r="U498" i="13"/>
  <c r="U935" i="13"/>
  <c r="V935" i="13"/>
  <c r="U710" i="13"/>
  <c r="V710" i="13"/>
  <c r="U780" i="13"/>
  <c r="V780" i="13"/>
  <c r="V566" i="13"/>
  <c r="U566" i="13"/>
  <c r="U588" i="13"/>
  <c r="V588" i="13"/>
  <c r="U596" i="13"/>
  <c r="V596" i="13"/>
  <c r="V1128" i="13"/>
  <c r="U1128" i="13"/>
  <c r="V858" i="13"/>
  <c r="U858" i="13"/>
  <c r="V119" i="13"/>
  <c r="U119" i="13" s="1"/>
  <c r="V201" i="13"/>
  <c r="U201" i="13" s="1"/>
  <c r="V223" i="13"/>
  <c r="U223" i="13" s="1"/>
  <c r="V200" i="13"/>
  <c r="U200" i="13" s="1"/>
  <c r="V160" i="13"/>
  <c r="U160" i="13" s="1"/>
  <c r="V396" i="13"/>
  <c r="U396" i="13" s="1"/>
  <c r="V112" i="13"/>
  <c r="U112" i="13" s="1"/>
  <c r="V156" i="13"/>
  <c r="U156" i="13" s="1"/>
  <c r="V969" i="13"/>
  <c r="U969" i="13"/>
  <c r="V245" i="13"/>
  <c r="U245" i="13"/>
  <c r="V521" i="13"/>
  <c r="U521" i="13"/>
  <c r="V385" i="13"/>
  <c r="U385" i="13" s="1"/>
  <c r="U1028" i="13"/>
  <c r="V1028" i="13"/>
  <c r="V1042" i="13"/>
  <c r="U1042" i="13"/>
  <c r="U1095" i="13"/>
  <c r="V1095" i="13"/>
  <c r="V176" i="13"/>
  <c r="U176" i="13" s="1"/>
  <c r="U814" i="13"/>
  <c r="V814" i="13"/>
  <c r="V529" i="13"/>
  <c r="U529" i="13"/>
  <c r="U868" i="13"/>
  <c r="V868" i="13"/>
  <c r="V158" i="13"/>
  <c r="U158" i="13" s="1"/>
  <c r="V272" i="13"/>
  <c r="U272" i="13" s="1"/>
  <c r="X26" i="13"/>
  <c r="W26" i="13" s="1"/>
  <c r="X90" i="13"/>
  <c r="W90" i="13" s="1"/>
  <c r="U605" i="13"/>
  <c r="V605" i="13"/>
  <c r="V672" i="13"/>
  <c r="U672" i="13"/>
  <c r="U812" i="13"/>
  <c r="V812" i="13"/>
  <c r="V728" i="13"/>
  <c r="U728" i="13"/>
  <c r="V1096" i="13"/>
  <c r="U1096" i="13"/>
  <c r="U459" i="13"/>
  <c r="V459" i="13"/>
  <c r="V952" i="13"/>
  <c r="U952" i="13"/>
  <c r="V730" i="13"/>
  <c r="U730" i="13"/>
  <c r="U791" i="13"/>
  <c r="V791" i="13"/>
  <c r="U907" i="13"/>
  <c r="V907" i="13"/>
  <c r="V648" i="13"/>
  <c r="U648" i="13"/>
  <c r="U599" i="13"/>
  <c r="V599" i="13"/>
  <c r="V722" i="13"/>
  <c r="U722" i="13"/>
  <c r="U511" i="13"/>
  <c r="V511" i="13"/>
  <c r="U1045" i="13"/>
  <c r="V1045" i="13"/>
  <c r="V321" i="13"/>
  <c r="U321" i="13" s="1"/>
  <c r="V159" i="13"/>
  <c r="U159" i="13" s="1"/>
  <c r="V181" i="13"/>
  <c r="U181" i="13" s="1"/>
  <c r="V144" i="13"/>
  <c r="U144" i="13" s="1"/>
  <c r="V31" i="13"/>
  <c r="U31" i="13" s="1"/>
  <c r="V216" i="13"/>
  <c r="U216" i="13" s="1"/>
  <c r="V247" i="13"/>
  <c r="U247" i="13" s="1"/>
  <c r="U829" i="13"/>
  <c r="V829" i="13"/>
  <c r="V577" i="13"/>
  <c r="U577" i="13"/>
  <c r="V886" i="13"/>
  <c r="U886" i="13"/>
  <c r="U1047" i="13"/>
  <c r="V1047" i="13"/>
  <c r="U867" i="13"/>
  <c r="V867" i="13"/>
  <c r="V57" i="13"/>
  <c r="U57" i="13" s="1"/>
  <c r="V1066" i="13"/>
  <c r="U1066" i="13"/>
  <c r="U1069" i="13"/>
  <c r="V1069" i="13"/>
  <c r="V15" i="13"/>
  <c r="U15" i="13" s="1"/>
  <c r="V193" i="13"/>
  <c r="U193" i="13" s="1"/>
  <c r="U543" i="13"/>
  <c r="V543" i="13"/>
  <c r="V913" i="13"/>
  <c r="U913" i="13"/>
  <c r="V231" i="13"/>
  <c r="U231" i="13" s="1"/>
  <c r="V232" i="13"/>
  <c r="U232" i="13" s="1"/>
  <c r="N916" i="13"/>
  <c r="T916" i="13"/>
  <c r="N679" i="13"/>
  <c r="T679" i="13"/>
  <c r="S679" i="13" s="1"/>
  <c r="M969" i="13"/>
  <c r="R969" i="13"/>
  <c r="M1089" i="13"/>
  <c r="R1089" i="13"/>
  <c r="Q1089" i="13" s="1"/>
  <c r="M218" i="13"/>
  <c r="R218" i="13"/>
  <c r="M9" i="13"/>
  <c r="R9" i="13"/>
  <c r="Q9" i="13" s="1"/>
  <c r="X513" i="13"/>
  <c r="W513" i="13"/>
  <c r="X1038" i="13"/>
  <c r="W1038" i="13"/>
  <c r="X299" i="13"/>
  <c r="W299" i="13" s="1"/>
  <c r="X399" i="13"/>
  <c r="W399" i="13" s="1"/>
  <c r="X358" i="13"/>
  <c r="W358" i="13" s="1"/>
  <c r="X736" i="13"/>
  <c r="W736" i="13"/>
  <c r="X986" i="13"/>
  <c r="W986" i="13"/>
  <c r="X1056" i="13"/>
  <c r="W1056" i="13"/>
  <c r="X236" i="13"/>
  <c r="W236" i="13" s="1"/>
  <c r="X377" i="13"/>
  <c r="W377" i="13" s="1"/>
  <c r="X211" i="13"/>
  <c r="W211" i="13" s="1"/>
  <c r="X769" i="13"/>
  <c r="W769" i="13"/>
  <c r="X642" i="13"/>
  <c r="W642" i="13"/>
  <c r="X541" i="13"/>
  <c r="W541" i="13"/>
  <c r="X833" i="13"/>
  <c r="W833" i="13"/>
  <c r="X996" i="13"/>
  <c r="W996" i="13"/>
  <c r="X36" i="13"/>
  <c r="W36" i="13" s="1"/>
  <c r="X40" i="13"/>
  <c r="W40" i="13" s="1"/>
  <c r="X613" i="13"/>
  <c r="W613" i="13"/>
  <c r="X706" i="13"/>
  <c r="W706" i="13"/>
  <c r="X931" i="13"/>
  <c r="W931" i="13"/>
  <c r="X960" i="13"/>
  <c r="W960" i="13"/>
  <c r="X707" i="13"/>
  <c r="W707" i="13"/>
  <c r="X1043" i="13"/>
  <c r="W1043" i="13"/>
  <c r="X427" i="13"/>
  <c r="W427" i="13"/>
  <c r="W510" i="13"/>
  <c r="X510" i="13"/>
  <c r="X665" i="13"/>
  <c r="W665" i="13"/>
  <c r="X586" i="13"/>
  <c r="W586" i="13"/>
  <c r="X626" i="13"/>
  <c r="W626" i="13"/>
  <c r="W758" i="13"/>
  <c r="X758" i="13"/>
  <c r="X569" i="13"/>
  <c r="W569" i="13"/>
  <c r="X865" i="13"/>
  <c r="W865" i="13"/>
  <c r="W798" i="13"/>
  <c r="X798" i="13"/>
  <c r="X799" i="13"/>
  <c r="W799" i="13"/>
  <c r="X863" i="13"/>
  <c r="W863" i="13"/>
  <c r="X883" i="13"/>
  <c r="W883" i="13"/>
  <c r="X826" i="13"/>
  <c r="W826" i="13"/>
  <c r="X263" i="13"/>
  <c r="W263" i="13" s="1"/>
  <c r="X280" i="13"/>
  <c r="W280" i="13" s="1"/>
  <c r="X269" i="13"/>
  <c r="W269" i="13" s="1"/>
  <c r="X157" i="13"/>
  <c r="W157" i="13" s="1"/>
  <c r="W22" i="13"/>
  <c r="X22" i="13"/>
  <c r="X108" i="13"/>
  <c r="W108" i="13" s="1"/>
  <c r="X271" i="13"/>
  <c r="W271" i="13" s="1"/>
  <c r="X177" i="13"/>
  <c r="W177" i="13" s="1"/>
  <c r="X30" i="13"/>
  <c r="W30" i="13" s="1"/>
  <c r="W494" i="13"/>
  <c r="X494" i="13"/>
  <c r="X767" i="13"/>
  <c r="W767" i="13"/>
  <c r="X938" i="13"/>
  <c r="W938" i="13"/>
  <c r="X882" i="13"/>
  <c r="W882" i="13"/>
  <c r="X442" i="13"/>
  <c r="W442" i="13"/>
  <c r="X683" i="13"/>
  <c r="W683" i="13"/>
  <c r="W1110" i="13"/>
  <c r="X1110" i="13"/>
  <c r="X1100" i="13"/>
  <c r="W1100" i="13"/>
  <c r="X72" i="13"/>
  <c r="W72" i="13" s="1"/>
  <c r="X1065" i="13"/>
  <c r="W1065" i="13"/>
  <c r="X609" i="13"/>
  <c r="W609" i="13"/>
  <c r="X909" i="13"/>
  <c r="W909" i="13"/>
  <c r="X165" i="13"/>
  <c r="W165" i="13" s="1"/>
  <c r="X1000" i="13"/>
  <c r="W1000" i="13"/>
  <c r="X770" i="13"/>
  <c r="W770" i="13"/>
  <c r="X544" i="13"/>
  <c r="W544" i="13"/>
  <c r="X885" i="13"/>
  <c r="W885" i="13"/>
  <c r="X540" i="13"/>
  <c r="W540" i="13"/>
  <c r="X421" i="13"/>
  <c r="W421" i="13"/>
  <c r="X647" i="13"/>
  <c r="W647" i="13"/>
  <c r="X919" i="13"/>
  <c r="W919" i="13"/>
  <c r="X522" i="13"/>
  <c r="W522" i="13"/>
  <c r="W646" i="13"/>
  <c r="X646" i="13"/>
  <c r="X786" i="13"/>
  <c r="W786" i="13"/>
  <c r="X864" i="13"/>
  <c r="W864" i="13"/>
  <c r="X612" i="13"/>
  <c r="W612" i="13"/>
  <c r="X939" i="13"/>
  <c r="W939" i="13"/>
  <c r="X1013" i="13"/>
  <c r="W1013" i="13"/>
  <c r="X1057" i="13"/>
  <c r="W1057" i="13"/>
  <c r="X718" i="13"/>
  <c r="W718" i="13"/>
  <c r="X219" i="13"/>
  <c r="W219" i="13" s="1"/>
  <c r="X265" i="13"/>
  <c r="W265" i="13" s="1"/>
  <c r="X226" i="13"/>
  <c r="W226" i="13" s="1"/>
  <c r="X127" i="13"/>
  <c r="W127" i="13" s="1"/>
  <c r="X253" i="13"/>
  <c r="W253" i="13" s="1"/>
  <c r="X93" i="13"/>
  <c r="W93" i="13" s="1"/>
  <c r="X354" i="13"/>
  <c r="W354" i="13" s="1"/>
  <c r="X207" i="13"/>
  <c r="W207" i="13" s="1"/>
  <c r="X32" i="13"/>
  <c r="W32" i="13" s="1"/>
  <c r="X334" i="13"/>
  <c r="W334" i="13" s="1"/>
  <c r="X768" i="13"/>
  <c r="W768" i="13"/>
  <c r="X297" i="13"/>
  <c r="W297" i="13" s="1"/>
  <c r="W582" i="13"/>
  <c r="X582" i="13"/>
  <c r="X171" i="13"/>
  <c r="W171" i="13" s="1"/>
  <c r="X322" i="13"/>
  <c r="W322" i="13"/>
  <c r="X985" i="13"/>
  <c r="W985" i="13"/>
  <c r="X1072" i="13"/>
  <c r="W1072" i="13"/>
  <c r="X1083" i="13"/>
  <c r="W1083" i="13"/>
  <c r="X825" i="13"/>
  <c r="W825" i="13"/>
  <c r="X1059" i="13"/>
  <c r="W1059" i="13"/>
  <c r="X896" i="13"/>
  <c r="W896" i="13"/>
  <c r="X674" i="13"/>
  <c r="W674" i="13"/>
  <c r="X209" i="13"/>
  <c r="W209" i="13" s="1"/>
  <c r="X856" i="13"/>
  <c r="W856" i="13"/>
  <c r="X1102" i="13"/>
  <c r="W1102" i="13"/>
  <c r="W822" i="13"/>
  <c r="X822" i="13"/>
  <c r="X793" i="13"/>
  <c r="W793" i="13"/>
  <c r="X983" i="13"/>
  <c r="W983" i="13"/>
  <c r="X429" i="13"/>
  <c r="W429" i="13"/>
  <c r="X520" i="13"/>
  <c r="W520" i="13"/>
  <c r="X821" i="13"/>
  <c r="W821" i="13"/>
  <c r="X959" i="13"/>
  <c r="W959" i="13"/>
  <c r="X601" i="13"/>
  <c r="W601" i="13"/>
  <c r="X467" i="13"/>
  <c r="W467" i="13"/>
  <c r="X627" i="13"/>
  <c r="W627" i="13"/>
  <c r="X703" i="13"/>
  <c r="W703" i="13"/>
  <c r="X409" i="13"/>
  <c r="W409" i="13"/>
  <c r="X431" i="13"/>
  <c r="W431" i="13"/>
  <c r="X684" i="13"/>
  <c r="W684" i="13"/>
  <c r="X908" i="13"/>
  <c r="W908" i="13"/>
  <c r="X235" i="13"/>
  <c r="W235" i="13" s="1"/>
  <c r="X228" i="13"/>
  <c r="W228" i="13" s="1"/>
  <c r="X331" i="13"/>
  <c r="W331" i="13" s="1"/>
  <c r="X126" i="13"/>
  <c r="W126" i="13" s="1"/>
  <c r="X174" i="13"/>
  <c r="W174" i="13" s="1"/>
  <c r="X278" i="13"/>
  <c r="W278" i="13" s="1"/>
  <c r="X169" i="13"/>
  <c r="W169" i="13" s="1"/>
  <c r="X249" i="13"/>
  <c r="W249" i="13" s="1"/>
  <c r="X104" i="13"/>
  <c r="W104" i="13" s="1"/>
  <c r="X404" i="13"/>
  <c r="W404" i="13" s="1"/>
  <c r="X453" i="13"/>
  <c r="W453" i="13"/>
  <c r="X851" i="13"/>
  <c r="W851" i="13"/>
  <c r="X881" i="13"/>
  <c r="W881" i="13"/>
  <c r="X524" i="13"/>
  <c r="W524" i="13"/>
  <c r="X212" i="13"/>
  <c r="W212" i="13" s="1"/>
  <c r="X861" i="13"/>
  <c r="W861" i="13"/>
  <c r="X1104" i="13"/>
  <c r="W1104" i="13"/>
  <c r="X973" i="13"/>
  <c r="W973" i="13"/>
  <c r="X255" i="13"/>
  <c r="W255" i="13" s="1"/>
  <c r="X579" i="13"/>
  <c r="W579" i="13"/>
  <c r="X929" i="13"/>
  <c r="W929" i="13"/>
  <c r="X1099" i="13"/>
  <c r="W1099" i="13"/>
  <c r="X70" i="13"/>
  <c r="W70" i="13" s="1"/>
  <c r="X957" i="13"/>
  <c r="W957" i="13"/>
  <c r="X1051" i="13"/>
  <c r="W1051" i="13"/>
  <c r="X129" i="13"/>
  <c r="W129" i="13" s="1"/>
  <c r="X559" i="13"/>
  <c r="W559" i="13"/>
  <c r="X745" i="13"/>
  <c r="W745" i="13"/>
  <c r="X655" i="13"/>
  <c r="W655" i="13"/>
  <c r="X443" i="13"/>
  <c r="W443" i="13"/>
  <c r="X831" i="13"/>
  <c r="W831" i="13"/>
  <c r="X993" i="13"/>
  <c r="W993" i="13"/>
  <c r="X737" i="13"/>
  <c r="W737" i="13"/>
  <c r="X600" i="13"/>
  <c r="W600" i="13"/>
  <c r="X498" i="13"/>
  <c r="W498" i="13"/>
  <c r="X935" i="13"/>
  <c r="W935" i="13"/>
  <c r="W710" i="13"/>
  <c r="X710" i="13"/>
  <c r="X780" i="13"/>
  <c r="W780" i="13"/>
  <c r="W566" i="13"/>
  <c r="X566" i="13"/>
  <c r="X588" i="13"/>
  <c r="W588" i="13"/>
  <c r="X596" i="13"/>
  <c r="W596" i="13"/>
  <c r="X1128" i="13"/>
  <c r="W1128" i="13"/>
  <c r="X858" i="13"/>
  <c r="W858" i="13"/>
  <c r="X378" i="13"/>
  <c r="W378" i="13" s="1"/>
  <c r="X119" i="13"/>
  <c r="W119" i="13" s="1"/>
  <c r="X201" i="13"/>
  <c r="W201" i="13" s="1"/>
  <c r="X223" i="13"/>
  <c r="W223" i="13" s="1"/>
  <c r="X200" i="13"/>
  <c r="W200" i="13" s="1"/>
  <c r="X160" i="13"/>
  <c r="W160" i="13" s="1"/>
  <c r="X396" i="13"/>
  <c r="W396" i="13" s="1"/>
  <c r="X112" i="13"/>
  <c r="W112" i="13" s="1"/>
  <c r="X156" i="13"/>
  <c r="W156" i="13" s="1"/>
  <c r="X969" i="13"/>
  <c r="W969" i="13"/>
  <c r="X245" i="13"/>
  <c r="W245" i="13"/>
  <c r="X521" i="13"/>
  <c r="W521" i="13"/>
  <c r="X385" i="13"/>
  <c r="W385" i="13" s="1"/>
  <c r="X1028" i="13"/>
  <c r="W1028" i="13"/>
  <c r="X1042" i="13"/>
  <c r="W1042" i="13"/>
  <c r="X1095" i="13"/>
  <c r="W1095" i="13"/>
  <c r="X176" i="13"/>
  <c r="W176" i="13" s="1"/>
  <c r="W814" i="13"/>
  <c r="X814" i="13"/>
  <c r="X529" i="13"/>
  <c r="W529" i="13"/>
  <c r="X868" i="13"/>
  <c r="W868" i="13"/>
  <c r="X158" i="13"/>
  <c r="W158" i="13" s="1"/>
  <c r="X272" i="13"/>
  <c r="W272" i="13" s="1"/>
  <c r="V26" i="13"/>
  <c r="U26" i="13"/>
  <c r="X605" i="13"/>
  <c r="W605" i="13"/>
  <c r="X672" i="13"/>
  <c r="W672" i="13"/>
  <c r="X812" i="13"/>
  <c r="W812" i="13"/>
  <c r="X728" i="13"/>
  <c r="W728" i="13"/>
  <c r="X1096" i="13"/>
  <c r="W1096" i="13"/>
  <c r="X459" i="13"/>
  <c r="W459" i="13"/>
  <c r="X952" i="13"/>
  <c r="W952" i="13"/>
  <c r="X730" i="13"/>
  <c r="W730" i="13"/>
  <c r="X791" i="13"/>
  <c r="W791" i="13"/>
  <c r="X907" i="13"/>
  <c r="W907" i="13"/>
  <c r="X648" i="13"/>
  <c r="W648" i="13"/>
  <c r="X599" i="13"/>
  <c r="W599" i="13"/>
  <c r="X722" i="13"/>
  <c r="W722" i="13"/>
  <c r="X511" i="13"/>
  <c r="W511" i="13"/>
  <c r="X1045" i="13"/>
  <c r="W1045" i="13"/>
  <c r="X321" i="13"/>
  <c r="W321" i="13" s="1"/>
  <c r="X258" i="13"/>
  <c r="W258" i="13" s="1"/>
  <c r="X159" i="13"/>
  <c r="W159" i="13" s="1"/>
  <c r="X181" i="13"/>
  <c r="W181" i="13" s="1"/>
  <c r="X144" i="13"/>
  <c r="W144" i="13" s="1"/>
  <c r="X210" i="13"/>
  <c r="W210" i="13" s="1"/>
  <c r="X31" i="13"/>
  <c r="W31" i="13" s="1"/>
  <c r="X216" i="13"/>
  <c r="W216" i="13" s="1"/>
  <c r="X247" i="13"/>
  <c r="W247" i="13" s="1"/>
  <c r="X829" i="13"/>
  <c r="W829" i="13"/>
  <c r="X577" i="13"/>
  <c r="W577" i="13"/>
  <c r="W886" i="13"/>
  <c r="X886" i="13"/>
  <c r="X402" i="13"/>
  <c r="W402" i="13" s="1"/>
  <c r="X1047" i="13"/>
  <c r="W1047" i="13"/>
  <c r="X867" i="13"/>
  <c r="W867" i="13"/>
  <c r="X57" i="13"/>
  <c r="W57" i="13" s="1"/>
  <c r="X1066" i="13"/>
  <c r="W1066" i="13"/>
  <c r="X1069" i="13"/>
  <c r="W1069" i="13"/>
  <c r="X15" i="13"/>
  <c r="W15" i="13" s="1"/>
  <c r="X193" i="13"/>
  <c r="W193" i="13" s="1"/>
  <c r="X543" i="13"/>
  <c r="W543" i="13"/>
  <c r="X913" i="13"/>
  <c r="W913" i="13"/>
  <c r="X231" i="13"/>
  <c r="W231" i="13" s="1"/>
  <c r="X232" i="13"/>
  <c r="W232" i="13"/>
  <c r="N18" i="13"/>
  <c r="T18" i="13"/>
  <c r="N378" i="13"/>
  <c r="T378" i="13"/>
  <c r="M156" i="13"/>
  <c r="R156" i="13"/>
  <c r="Q156" i="13" s="1"/>
  <c r="M1076" i="13"/>
  <c r="R1076" i="13"/>
  <c r="X899" i="13"/>
  <c r="W899" i="13"/>
  <c r="X709" i="13"/>
  <c r="W709" i="13"/>
  <c r="X268" i="13"/>
  <c r="W268" i="13" s="1"/>
  <c r="V42" i="13"/>
  <c r="U42" i="13"/>
  <c r="X1060" i="13"/>
  <c r="W1060" i="13"/>
  <c r="X567" i="13"/>
  <c r="W567" i="13"/>
  <c r="X941" i="13"/>
  <c r="W941" i="13"/>
  <c r="X873" i="13"/>
  <c r="W873" i="13"/>
  <c r="N474" i="13"/>
  <c r="T474" i="13"/>
  <c r="N439" i="13"/>
  <c r="AB439" i="13" s="1"/>
  <c r="T439" i="13"/>
  <c r="N548" i="13"/>
  <c r="T548" i="13"/>
  <c r="N595" i="13"/>
  <c r="AB595" i="13" s="1"/>
  <c r="T595" i="13"/>
  <c r="N369" i="13"/>
  <c r="T369" i="13"/>
  <c r="N1026" i="13"/>
  <c r="AB1026" i="13" s="1"/>
  <c r="T1026" i="13"/>
  <c r="N1108" i="13"/>
  <c r="T1108" i="13"/>
  <c r="N106" i="13"/>
  <c r="AB106" i="13" s="1"/>
  <c r="T106" i="13"/>
  <c r="V438" i="13"/>
  <c r="U438" i="13"/>
  <c r="U715" i="13"/>
  <c r="V715" i="13"/>
  <c r="U813" i="13"/>
  <c r="V813" i="13"/>
  <c r="U676" i="13"/>
  <c r="V676" i="13"/>
  <c r="V593" i="13"/>
  <c r="U593" i="13"/>
  <c r="U892" i="13"/>
  <c r="V892" i="13"/>
  <c r="U503" i="13"/>
  <c r="V503" i="13"/>
  <c r="V816" i="13"/>
  <c r="U816" i="13"/>
  <c r="U972" i="13"/>
  <c r="V972" i="13"/>
  <c r="U951" i="13"/>
  <c r="V951" i="13"/>
  <c r="V473" i="13"/>
  <c r="U473" i="13"/>
  <c r="V809" i="13"/>
  <c r="U809" i="13"/>
  <c r="U805" i="13"/>
  <c r="V805" i="13"/>
  <c r="U945" i="13"/>
  <c r="V945" i="13"/>
  <c r="V800" i="13"/>
  <c r="U800" i="13"/>
  <c r="V317" i="13"/>
  <c r="U317" i="13" s="1"/>
  <c r="V315" i="13"/>
  <c r="U315" i="13" s="1"/>
  <c r="V203" i="13"/>
  <c r="U203" i="13" s="1"/>
  <c r="V7" i="13"/>
  <c r="U7" i="13" s="1"/>
  <c r="V359" i="13"/>
  <c r="U359" i="13" s="1"/>
  <c r="V187" i="13"/>
  <c r="U187" i="13" s="1"/>
  <c r="V24" i="13"/>
  <c r="U24" i="13"/>
  <c r="V199" i="13"/>
  <c r="U199" i="13" s="1"/>
  <c r="V224" i="13"/>
  <c r="U224" i="13" s="1"/>
  <c r="U1039" i="13"/>
  <c r="V1039" i="13"/>
  <c r="U639" i="13"/>
  <c r="V639" i="13"/>
  <c r="U677" i="13"/>
  <c r="V677" i="13"/>
  <c r="V762" i="13"/>
  <c r="U762" i="13"/>
  <c r="V681" i="13"/>
  <c r="U681" i="13"/>
  <c r="V905" i="13"/>
  <c r="U905" i="13"/>
  <c r="V872" i="13"/>
  <c r="U872" i="13"/>
  <c r="V1090" i="13"/>
  <c r="U1090" i="13"/>
  <c r="V1074" i="13"/>
  <c r="U1074" i="13"/>
  <c r="X18" i="13"/>
  <c r="W18" i="13" s="1"/>
  <c r="U1084" i="13"/>
  <c r="V1084" i="13"/>
  <c r="V994" i="13"/>
  <c r="U994" i="13"/>
  <c r="V721" i="13"/>
  <c r="U721" i="13"/>
  <c r="V77" i="13"/>
  <c r="U77" i="13" s="1"/>
  <c r="U900" i="13"/>
  <c r="V900" i="13"/>
  <c r="V259" i="13"/>
  <c r="U259" i="13" s="1"/>
  <c r="U828" i="13"/>
  <c r="V828" i="13"/>
  <c r="V801" i="13"/>
  <c r="U801" i="13"/>
  <c r="U811" i="13"/>
  <c r="V811" i="13"/>
  <c r="V416" i="13"/>
  <c r="U416" i="13"/>
  <c r="U675" i="13"/>
  <c r="V675" i="13"/>
  <c r="U1062" i="13"/>
  <c r="V1062" i="13"/>
  <c r="U491" i="13"/>
  <c r="V491" i="13"/>
  <c r="U964" i="13"/>
  <c r="V964" i="13"/>
  <c r="U493" i="13"/>
  <c r="V493" i="13"/>
  <c r="U915" i="13"/>
  <c r="V915" i="13"/>
  <c r="U661" i="13"/>
  <c r="V661" i="13"/>
  <c r="V898" i="13"/>
  <c r="U898" i="13"/>
  <c r="V713" i="13"/>
  <c r="U713" i="13"/>
  <c r="U635" i="13"/>
  <c r="V635" i="13"/>
  <c r="U763" i="13"/>
  <c r="V763" i="13"/>
  <c r="V350" i="13"/>
  <c r="U350" i="13" s="1"/>
  <c r="V337" i="13"/>
  <c r="U337" i="13" s="1"/>
  <c r="V6" i="13"/>
  <c r="U6" i="13" s="1"/>
  <c r="V349" i="13"/>
  <c r="U349" i="13" s="1"/>
  <c r="V205" i="13"/>
  <c r="U205" i="13" s="1"/>
  <c r="V110" i="13"/>
  <c r="U110" i="13" s="1"/>
  <c r="V128" i="13"/>
  <c r="U128" i="13" s="1"/>
  <c r="V222" i="13"/>
  <c r="U222" i="13" s="1"/>
  <c r="V576" i="13"/>
  <c r="U576" i="13"/>
  <c r="V365" i="13"/>
  <c r="U365" i="13" s="1"/>
  <c r="U461" i="13"/>
  <c r="V461" i="13"/>
  <c r="V379" i="13"/>
  <c r="U379" i="13" s="1"/>
  <c r="V457" i="13"/>
  <c r="U457" i="13"/>
  <c r="V906" i="13"/>
  <c r="U906" i="13"/>
  <c r="U452" i="13"/>
  <c r="V452" i="13"/>
  <c r="U1101" i="13"/>
  <c r="V1101" i="13"/>
  <c r="V150" i="13"/>
  <c r="U150" i="13" s="1"/>
  <c r="V45" i="13"/>
  <c r="U45" i="13" s="1"/>
  <c r="V302" i="13"/>
  <c r="U302" i="13" s="1"/>
  <c r="X50" i="13"/>
  <c r="W50" i="13"/>
  <c r="U607" i="13"/>
  <c r="V607" i="13"/>
  <c r="U1011" i="13"/>
  <c r="V1011" i="13"/>
  <c r="V2" i="13"/>
  <c r="U2" i="13" s="1"/>
  <c r="U701" i="13"/>
  <c r="V701" i="13"/>
  <c r="V1073" i="13"/>
  <c r="U1073" i="13"/>
  <c r="V961" i="13"/>
  <c r="U961" i="13"/>
  <c r="V606" i="13"/>
  <c r="U606" i="13"/>
  <c r="U979" i="13"/>
  <c r="V979" i="13"/>
  <c r="U419" i="13"/>
  <c r="V419" i="13"/>
  <c r="V504" i="13"/>
  <c r="U504" i="13"/>
  <c r="V417" i="13"/>
  <c r="U417" i="13"/>
  <c r="U668" i="13"/>
  <c r="V668" i="13"/>
  <c r="V802" i="13"/>
  <c r="U802" i="13"/>
  <c r="V432" i="13"/>
  <c r="U432" i="13"/>
  <c r="U501" i="13"/>
  <c r="V501" i="13"/>
  <c r="U999" i="13"/>
  <c r="V999" i="13"/>
  <c r="U711" i="13"/>
  <c r="V711" i="13"/>
  <c r="V752" i="13"/>
  <c r="U752" i="13"/>
  <c r="U479" i="13"/>
  <c r="V479" i="13"/>
  <c r="U663" i="13"/>
  <c r="V663" i="13"/>
  <c r="V284" i="13"/>
  <c r="U284" i="13" s="1"/>
  <c r="V345" i="13"/>
  <c r="U345" i="13" s="1"/>
  <c r="V91" i="13"/>
  <c r="U91" i="13" s="1"/>
  <c r="V107" i="13"/>
  <c r="U107" i="13" s="1"/>
  <c r="V167" i="13"/>
  <c r="U167" i="13" s="1"/>
  <c r="V326" i="13"/>
  <c r="U326" i="13" s="1"/>
  <c r="V233" i="13"/>
  <c r="U233" i="13" s="1"/>
  <c r="V323" i="13"/>
  <c r="U323" i="13" s="1"/>
  <c r="V85" i="13"/>
  <c r="U85" i="13" s="1"/>
  <c r="V1046" i="13"/>
  <c r="U1046" i="13"/>
  <c r="V308" i="13"/>
  <c r="U308" i="13" s="1"/>
  <c r="U852" i="13"/>
  <c r="V852" i="13"/>
  <c r="U956" i="13"/>
  <c r="V956" i="13"/>
  <c r="V1041" i="13"/>
  <c r="U1041" i="13"/>
  <c r="U925" i="13"/>
  <c r="V925" i="13"/>
  <c r="U723" i="13"/>
  <c r="V723" i="13"/>
  <c r="V977" i="13"/>
  <c r="U977" i="13"/>
  <c r="V113" i="13"/>
  <c r="U113" i="13" s="1"/>
  <c r="V123" i="13"/>
  <c r="U123" i="13" s="1"/>
  <c r="U525" i="13"/>
  <c r="V525" i="13"/>
  <c r="U751" i="13"/>
  <c r="V751" i="13"/>
  <c r="V286" i="13"/>
  <c r="U286" i="13" s="1"/>
  <c r="U500" i="13"/>
  <c r="V500" i="13"/>
  <c r="V992" i="13"/>
  <c r="U992" i="13"/>
  <c r="U987" i="13"/>
  <c r="V987" i="13"/>
  <c r="V1017" i="13"/>
  <c r="U1017" i="13"/>
  <c r="V729" i="13"/>
  <c r="U729" i="13"/>
  <c r="V456" i="13"/>
  <c r="U456" i="13"/>
  <c r="U1105" i="13"/>
  <c r="V1105" i="13"/>
  <c r="U643" i="13"/>
  <c r="V643" i="13"/>
  <c r="U773" i="13"/>
  <c r="V773" i="13"/>
  <c r="U796" i="13"/>
  <c r="V796" i="13"/>
  <c r="V554" i="13"/>
  <c r="U554" i="13"/>
  <c r="U414" i="13"/>
  <c r="V414" i="13"/>
  <c r="U924" i="13"/>
  <c r="V924" i="13"/>
  <c r="U484" i="13"/>
  <c r="V484" i="13"/>
  <c r="U975" i="13"/>
  <c r="V975" i="13"/>
  <c r="V356" i="13"/>
  <c r="U356" i="13" s="1"/>
  <c r="V319" i="13"/>
  <c r="U319" i="13" s="1"/>
  <c r="V227" i="13"/>
  <c r="U227" i="13" s="1"/>
  <c r="V132" i="13"/>
  <c r="U132" i="13" s="1"/>
  <c r="V371" i="13"/>
  <c r="U371" i="13" s="1"/>
  <c r="V52" i="13"/>
  <c r="U52" i="13" s="1"/>
  <c r="V185" i="13"/>
  <c r="U185" i="13" s="1"/>
  <c r="V310" i="13"/>
  <c r="U310" i="13" s="1"/>
  <c r="V134" i="13"/>
  <c r="U134" i="13" s="1"/>
  <c r="U587" i="13"/>
  <c r="V587" i="13"/>
  <c r="V279" i="13"/>
  <c r="U279" i="13" s="1"/>
  <c r="V848" i="13"/>
  <c r="U848" i="13"/>
  <c r="U843" i="13"/>
  <c r="V843" i="13"/>
  <c r="V680" i="13"/>
  <c r="U680" i="13"/>
  <c r="U789" i="13"/>
  <c r="V789" i="13"/>
  <c r="V714" i="13"/>
  <c r="U714" i="13"/>
  <c r="U1109" i="13"/>
  <c r="V1109" i="13"/>
  <c r="U1115" i="13"/>
  <c r="V1115" i="13"/>
  <c r="V163" i="13"/>
  <c r="U163" i="13" s="1"/>
  <c r="V46" i="13"/>
  <c r="U46" i="13" s="1"/>
  <c r="U476" i="13"/>
  <c r="V476" i="13"/>
  <c r="U854" i="13"/>
  <c r="V854" i="13"/>
  <c r="V397" i="13"/>
  <c r="U397" i="13" s="1"/>
  <c r="V276" i="13"/>
  <c r="U276" i="13" s="1"/>
  <c r="U844" i="13"/>
  <c r="V844" i="13"/>
  <c r="V179" i="13"/>
  <c r="U179" i="13" s="1"/>
  <c r="U435" i="13"/>
  <c r="V435" i="13"/>
  <c r="U598" i="13"/>
  <c r="V598" i="13"/>
  <c r="V633" i="13"/>
  <c r="U633" i="13"/>
  <c r="U731" i="13"/>
  <c r="V731" i="13"/>
  <c r="V954" i="13"/>
  <c r="U954" i="13"/>
  <c r="U585" i="13"/>
  <c r="V585" i="13"/>
  <c r="V922" i="13"/>
  <c r="U922" i="13"/>
  <c r="V592" i="13"/>
  <c r="U592" i="13"/>
  <c r="U685" i="13"/>
  <c r="V685" i="13"/>
  <c r="U788" i="13"/>
  <c r="V788" i="13"/>
  <c r="V824" i="13"/>
  <c r="U824" i="13"/>
  <c r="U695" i="13"/>
  <c r="V695" i="13"/>
  <c r="V1018" i="13"/>
  <c r="U1018" i="13"/>
  <c r="U486" i="13"/>
  <c r="V486" i="13"/>
  <c r="V726" i="13"/>
  <c r="U726" i="13"/>
  <c r="V401" i="13"/>
  <c r="U401" i="13" s="1"/>
  <c r="V254" i="13"/>
  <c r="U254" i="13" s="1"/>
  <c r="V19" i="13"/>
  <c r="U19" i="13" s="1"/>
  <c r="V215" i="13"/>
  <c r="U215" i="13" s="1"/>
  <c r="V213" i="13"/>
  <c r="U213" i="13" s="1"/>
  <c r="X106" i="13"/>
  <c r="W106" i="13" s="1"/>
  <c r="V75" i="13"/>
  <c r="U75" i="13" s="1"/>
  <c r="V296" i="13"/>
  <c r="U296" i="13" s="1"/>
  <c r="U533" i="13"/>
  <c r="V533" i="13"/>
  <c r="U997" i="13"/>
  <c r="V997" i="13"/>
  <c r="U887" i="13"/>
  <c r="V887" i="13"/>
  <c r="U691" i="13"/>
  <c r="V691" i="13"/>
  <c r="V552" i="13"/>
  <c r="U552" i="13"/>
  <c r="U940" i="13"/>
  <c r="V940" i="13"/>
  <c r="V61" i="13"/>
  <c r="U61" i="13" s="1"/>
  <c r="V1106" i="13"/>
  <c r="U1106" i="13"/>
  <c r="V1086" i="13"/>
  <c r="U1086" i="13"/>
  <c r="V73" i="13"/>
  <c r="U73" i="13" s="1"/>
  <c r="X34" i="13"/>
  <c r="W34" i="13"/>
  <c r="V229" i="13"/>
  <c r="U229" i="13" s="1"/>
  <c r="V100" i="13"/>
  <c r="U100" i="13" s="1"/>
  <c r="V830" i="13"/>
  <c r="U830" i="13"/>
  <c r="V553" i="13"/>
  <c r="U553" i="13"/>
  <c r="V295" i="13"/>
  <c r="U295" i="13" s="1"/>
  <c r="V942" i="13"/>
  <c r="U942" i="13"/>
  <c r="U870" i="13"/>
  <c r="V870" i="13"/>
  <c r="U1036" i="13"/>
  <c r="V1036" i="13"/>
  <c r="U621" i="13"/>
  <c r="V621" i="13"/>
  <c r="U1022" i="13"/>
  <c r="V1022" i="13"/>
  <c r="U534" i="13"/>
  <c r="V534" i="13"/>
  <c r="U509" i="13"/>
  <c r="V509" i="13"/>
  <c r="U420" i="13"/>
  <c r="V420" i="13"/>
  <c r="U697" i="13"/>
  <c r="V697" i="13"/>
  <c r="V928" i="13"/>
  <c r="U928" i="13"/>
  <c r="U934" i="13"/>
  <c r="V934" i="13"/>
  <c r="V654" i="13"/>
  <c r="U654" i="13"/>
  <c r="U988" i="13"/>
  <c r="V988" i="13"/>
  <c r="V602" i="13"/>
  <c r="U602" i="13"/>
  <c r="U485" i="13"/>
  <c r="V485" i="13"/>
  <c r="V738" i="13"/>
  <c r="U738" i="13"/>
  <c r="U1123" i="13"/>
  <c r="V1123" i="13"/>
  <c r="V403" i="13"/>
  <c r="U403" i="13" s="1"/>
  <c r="V332" i="13"/>
  <c r="U332" i="13" s="1"/>
  <c r="V289" i="13"/>
  <c r="U289" i="13" s="1"/>
  <c r="V121" i="13"/>
  <c r="U121" i="13" s="1"/>
  <c r="V84" i="13"/>
  <c r="U84" i="13" s="1"/>
  <c r="V311" i="13"/>
  <c r="U311" i="13" s="1"/>
  <c r="V328" i="13"/>
  <c r="U328" i="13" s="1"/>
  <c r="V102" i="13"/>
  <c r="U102" i="13" s="1"/>
  <c r="V562" i="13"/>
  <c r="U562" i="13"/>
  <c r="V774" i="13"/>
  <c r="U774" i="13"/>
  <c r="V41" i="13"/>
  <c r="U41" i="13"/>
  <c r="V382" i="13"/>
  <c r="U382" i="13" s="1"/>
  <c r="V496" i="13"/>
  <c r="U496" i="13"/>
  <c r="U557" i="13"/>
  <c r="V557" i="13"/>
  <c r="U463" i="13"/>
  <c r="V463" i="13"/>
  <c r="V1089" i="13"/>
  <c r="U1089" i="13"/>
  <c r="V1126" i="13"/>
  <c r="U1126" i="13"/>
  <c r="V474" i="13"/>
  <c r="U474" i="13"/>
  <c r="V528" i="13"/>
  <c r="U528" i="13"/>
  <c r="V481" i="13"/>
  <c r="U481" i="13"/>
  <c r="V9" i="13"/>
  <c r="U9" i="13" s="1"/>
  <c r="V303" i="13"/>
  <c r="U303" i="13" s="1"/>
  <c r="U891" i="13"/>
  <c r="V891" i="13"/>
  <c r="U735" i="13"/>
  <c r="V735" i="13"/>
  <c r="V538" i="13"/>
  <c r="U538" i="13"/>
  <c r="U694" i="13"/>
  <c r="V694" i="13"/>
  <c r="V968" i="13"/>
  <c r="U968" i="13"/>
  <c r="U739" i="13"/>
  <c r="V739" i="13"/>
  <c r="V1097" i="13"/>
  <c r="U1097" i="13"/>
  <c r="U492" i="13"/>
  <c r="V492" i="13"/>
  <c r="U620" i="13"/>
  <c r="V620" i="13"/>
  <c r="U549" i="13"/>
  <c r="V549" i="13"/>
  <c r="U963" i="13"/>
  <c r="V963" i="13"/>
  <c r="U932" i="13"/>
  <c r="V932" i="13"/>
  <c r="U591" i="13"/>
  <c r="V591" i="13"/>
  <c r="U1061" i="13"/>
  <c r="V1061" i="13"/>
  <c r="U971" i="13"/>
  <c r="V971" i="13"/>
  <c r="U1124" i="13"/>
  <c r="V1124" i="13"/>
  <c r="U477" i="13"/>
  <c r="V477" i="13"/>
  <c r="V273" i="13"/>
  <c r="U273" i="13" s="1"/>
  <c r="V352" i="13"/>
  <c r="U352" i="13" s="1"/>
  <c r="V116" i="13"/>
  <c r="U116" i="13" s="1"/>
  <c r="V198" i="13"/>
  <c r="U198" i="13" s="1"/>
  <c r="V33" i="13"/>
  <c r="U33" i="13" s="1"/>
  <c r="V152" i="13"/>
  <c r="U152" i="13" s="1"/>
  <c r="V79" i="13"/>
  <c r="U79" i="13" s="1"/>
  <c r="V101" i="13"/>
  <c r="U101" i="13" s="1"/>
  <c r="U527" i="13"/>
  <c r="V527" i="13"/>
  <c r="U1001" i="13"/>
  <c r="V1001" i="13"/>
  <c r="V518" i="13"/>
  <c r="U518" i="13"/>
  <c r="V387" i="13"/>
  <c r="U387" i="13" s="1"/>
  <c r="U716" i="13"/>
  <c r="V716" i="13"/>
  <c r="V560" i="13"/>
  <c r="U560" i="13"/>
  <c r="V1112" i="13"/>
  <c r="U1112" i="13"/>
  <c r="V1082" i="13"/>
  <c r="U1082" i="13"/>
  <c r="V71" i="13"/>
  <c r="U71" i="13" s="1"/>
  <c r="V86" i="13"/>
  <c r="U86" i="13" s="1"/>
  <c r="U1118" i="13"/>
  <c r="V1118" i="13"/>
  <c r="V530" i="13"/>
  <c r="U530" i="13"/>
  <c r="U667" i="13"/>
  <c r="V667" i="13"/>
  <c r="V166" i="13"/>
  <c r="U166" i="13" s="1"/>
  <c r="U669" i="13"/>
  <c r="V669" i="13"/>
  <c r="N1089" i="13"/>
  <c r="T1089" i="13"/>
  <c r="N218" i="13"/>
  <c r="T218" i="13"/>
  <c r="S218" i="13" s="1"/>
  <c r="M119" i="13"/>
  <c r="R119" i="13"/>
  <c r="M521" i="13"/>
  <c r="R521" i="13"/>
  <c r="Q521" i="13" s="1"/>
  <c r="M1103" i="13"/>
  <c r="R1103" i="13"/>
  <c r="M481" i="13"/>
  <c r="R481" i="13"/>
  <c r="Q481" i="13" s="1"/>
  <c r="M407" i="13"/>
  <c r="R407" i="13"/>
  <c r="X619" i="13"/>
  <c r="W619" i="13"/>
  <c r="X970" i="13"/>
  <c r="W970" i="13"/>
  <c r="X372" i="13"/>
  <c r="W372" i="13" s="1"/>
  <c r="W670" i="13"/>
  <c r="X670" i="13"/>
  <c r="X16" i="13"/>
  <c r="W16" i="13" s="1"/>
  <c r="X590" i="13"/>
  <c r="W590" i="13"/>
  <c r="X772" i="13"/>
  <c r="W772" i="13"/>
  <c r="X589" i="13"/>
  <c r="W589" i="13"/>
  <c r="M935" i="13"/>
  <c r="R935" i="13"/>
  <c r="N710" i="13"/>
  <c r="T710" i="13"/>
  <c r="S710" i="13" s="1"/>
  <c r="M780" i="13"/>
  <c r="R780" i="13"/>
  <c r="M566" i="13"/>
  <c r="R566" i="13"/>
  <c r="Q566" i="13" s="1"/>
  <c r="M588" i="13"/>
  <c r="R588" i="13"/>
  <c r="M596" i="13"/>
  <c r="R596" i="13"/>
  <c r="Q596" i="13" s="1"/>
  <c r="M1128" i="13"/>
  <c r="R1128" i="13"/>
  <c r="M858" i="13"/>
  <c r="R858" i="13"/>
  <c r="M814" i="13"/>
  <c r="R814" i="13"/>
  <c r="M474" i="13"/>
  <c r="R474" i="13"/>
  <c r="M439" i="13"/>
  <c r="R439" i="13"/>
  <c r="M548" i="13"/>
  <c r="R548" i="13"/>
  <c r="Q548" i="13" s="1"/>
  <c r="M595" i="13"/>
  <c r="R595" i="13"/>
  <c r="M231" i="13"/>
  <c r="R231" i="13"/>
  <c r="M272" i="13"/>
  <c r="R272" i="13"/>
  <c r="M369" i="13"/>
  <c r="R369" i="13"/>
  <c r="M1026" i="13"/>
  <c r="R1026" i="13"/>
  <c r="M1108" i="13"/>
  <c r="R1108" i="13"/>
  <c r="M605" i="13"/>
  <c r="R605" i="13"/>
  <c r="N672" i="13"/>
  <c r="T672" i="13"/>
  <c r="S672" i="13" s="1"/>
  <c r="M812" i="13"/>
  <c r="R812" i="13"/>
  <c r="M728" i="13"/>
  <c r="R728" i="13"/>
  <c r="M1096" i="13"/>
  <c r="R1096" i="13"/>
  <c r="M459" i="13"/>
  <c r="R459" i="13"/>
  <c r="Q459" i="13" s="1"/>
  <c r="N952" i="13"/>
  <c r="T952" i="13"/>
  <c r="M730" i="13"/>
  <c r="R730" i="13"/>
  <c r="M791" i="13"/>
  <c r="R791" i="13"/>
  <c r="N907" i="13"/>
  <c r="T907" i="13"/>
  <c r="S907" i="13" s="1"/>
  <c r="M648" i="13"/>
  <c r="R648" i="13"/>
  <c r="M599" i="13"/>
  <c r="R599" i="13"/>
  <c r="M722" i="13"/>
  <c r="R722" i="13"/>
  <c r="N511" i="13"/>
  <c r="T511" i="13"/>
  <c r="M1045" i="13"/>
  <c r="R1045" i="13"/>
  <c r="M321" i="13"/>
  <c r="R321" i="13"/>
  <c r="Q321" i="13" s="1"/>
  <c r="M258" i="13"/>
  <c r="R258" i="13"/>
  <c r="N159" i="13"/>
  <c r="T159" i="13"/>
  <c r="S159" i="13" s="1"/>
  <c r="M181" i="13"/>
  <c r="R181" i="13"/>
  <c r="M144" i="13"/>
  <c r="R144" i="13"/>
  <c r="M210" i="13"/>
  <c r="R210" i="13"/>
  <c r="N31" i="13"/>
  <c r="T31" i="13"/>
  <c r="S31" i="13" s="1"/>
  <c r="M216" i="13"/>
  <c r="R216" i="13"/>
  <c r="M247" i="13"/>
  <c r="R247" i="13"/>
  <c r="Q247" i="13" s="1"/>
  <c r="M829" i="13"/>
  <c r="R829" i="13"/>
  <c r="M577" i="13"/>
  <c r="R577" i="13"/>
  <c r="Q577" i="13" s="1"/>
  <c r="M886" i="13"/>
  <c r="R886" i="13"/>
  <c r="M402" i="13"/>
  <c r="R402" i="13"/>
  <c r="Q402" i="13" s="1"/>
  <c r="M1047" i="13"/>
  <c r="R1047" i="13"/>
  <c r="M867" i="13"/>
  <c r="R867" i="13"/>
  <c r="Q867" i="13" s="1"/>
  <c r="M57" i="13"/>
  <c r="R57" i="13"/>
  <c r="M1066" i="13"/>
  <c r="R1066" i="13"/>
  <c r="Q1066" i="13" s="1"/>
  <c r="N1069" i="13"/>
  <c r="T1069" i="13"/>
  <c r="M15" i="13"/>
  <c r="R15" i="13"/>
  <c r="Q15" i="13" s="1"/>
  <c r="M193" i="13"/>
  <c r="R193" i="13"/>
  <c r="M106" i="13"/>
  <c r="R106" i="13"/>
  <c r="Q106" i="13" s="1"/>
  <c r="W438" i="13"/>
  <c r="X438" i="13"/>
  <c r="X715" i="13"/>
  <c r="W715" i="13"/>
  <c r="X813" i="13"/>
  <c r="W813" i="13"/>
  <c r="X676" i="13"/>
  <c r="W676" i="13"/>
  <c r="X593" i="13"/>
  <c r="W593" i="13"/>
  <c r="X892" i="13"/>
  <c r="W892" i="13"/>
  <c r="X503" i="13"/>
  <c r="W503" i="13"/>
  <c r="X816" i="13"/>
  <c r="W816" i="13"/>
  <c r="X972" i="13"/>
  <c r="W972" i="13"/>
  <c r="X951" i="13"/>
  <c r="W951" i="13"/>
  <c r="X473" i="13"/>
  <c r="W473" i="13"/>
  <c r="X809" i="13"/>
  <c r="W809" i="13"/>
  <c r="X805" i="13"/>
  <c r="W805" i="13"/>
  <c r="X945" i="13"/>
  <c r="W945" i="13"/>
  <c r="X800" i="13"/>
  <c r="W800" i="13"/>
  <c r="X317" i="13"/>
  <c r="W317" i="13" s="1"/>
  <c r="X315" i="13"/>
  <c r="W315" i="13" s="1"/>
  <c r="X203" i="13"/>
  <c r="W203" i="13" s="1"/>
  <c r="X7" i="13"/>
  <c r="W7" i="13" s="1"/>
  <c r="X359" i="13"/>
  <c r="W359" i="13" s="1"/>
  <c r="X187" i="13"/>
  <c r="W187" i="13" s="1"/>
  <c r="X24" i="13"/>
  <c r="W24" i="13"/>
  <c r="X199" i="13"/>
  <c r="W199" i="13" s="1"/>
  <c r="X224" i="13"/>
  <c r="W224" i="13" s="1"/>
  <c r="X1039" i="13"/>
  <c r="W1039" i="13"/>
  <c r="X639" i="13"/>
  <c r="W639" i="13"/>
  <c r="X677" i="13"/>
  <c r="W677" i="13"/>
  <c r="X762" i="13"/>
  <c r="W762" i="13"/>
  <c r="X681" i="13"/>
  <c r="W681" i="13"/>
  <c r="X905" i="13"/>
  <c r="W905" i="13"/>
  <c r="X872" i="13"/>
  <c r="W872" i="13"/>
  <c r="X1090" i="13"/>
  <c r="W1090" i="13"/>
  <c r="X1074" i="13"/>
  <c r="W1074" i="13"/>
  <c r="X1084" i="13"/>
  <c r="W1084" i="13"/>
  <c r="X994" i="13"/>
  <c r="W994" i="13"/>
  <c r="X721" i="13"/>
  <c r="W721" i="13"/>
  <c r="X77" i="13"/>
  <c r="W77" i="13" s="1"/>
  <c r="X900" i="13"/>
  <c r="W900" i="13"/>
  <c r="X259" i="13"/>
  <c r="W259" i="13" s="1"/>
  <c r="X828" i="13"/>
  <c r="W828" i="13"/>
  <c r="X801" i="13"/>
  <c r="W801" i="13"/>
  <c r="X811" i="13"/>
  <c r="W811" i="13"/>
  <c r="X416" i="13"/>
  <c r="W416" i="13"/>
  <c r="X675" i="13"/>
  <c r="W675" i="13"/>
  <c r="W1062" i="13"/>
  <c r="X1062" i="13"/>
  <c r="X491" i="13"/>
  <c r="W491" i="13"/>
  <c r="X964" i="13"/>
  <c r="W964" i="13"/>
  <c r="X493" i="13"/>
  <c r="W493" i="13"/>
  <c r="X915" i="13"/>
  <c r="W915" i="13"/>
  <c r="X661" i="13"/>
  <c r="W661" i="13"/>
  <c r="X898" i="13"/>
  <c r="W898" i="13"/>
  <c r="X713" i="13"/>
  <c r="W713" i="13"/>
  <c r="X635" i="13"/>
  <c r="W635" i="13"/>
  <c r="X763" i="13"/>
  <c r="W763" i="13"/>
  <c r="X350" i="13"/>
  <c r="W350" i="13" s="1"/>
  <c r="X337" i="13"/>
  <c r="W337" i="13" s="1"/>
  <c r="X6" i="13"/>
  <c r="W6" i="13" s="1"/>
  <c r="X349" i="13"/>
  <c r="W349" i="13" s="1"/>
  <c r="X290" i="13"/>
  <c r="W290" i="13" s="1"/>
  <c r="X205" i="13"/>
  <c r="W205" i="13" s="1"/>
  <c r="X110" i="13"/>
  <c r="W110" i="13" s="1"/>
  <c r="X128" i="13"/>
  <c r="W128" i="13" s="1"/>
  <c r="X222" i="13"/>
  <c r="W222" i="13" s="1"/>
  <c r="X576" i="13"/>
  <c r="W576" i="13"/>
  <c r="X365" i="13"/>
  <c r="W365" i="13" s="1"/>
  <c r="X461" i="13"/>
  <c r="W461" i="13"/>
  <c r="X379" i="13"/>
  <c r="W379" i="13" s="1"/>
  <c r="X457" i="13"/>
  <c r="W457" i="13"/>
  <c r="X906" i="13"/>
  <c r="W906" i="13"/>
  <c r="X452" i="13"/>
  <c r="W452" i="13"/>
  <c r="X1101" i="13"/>
  <c r="W1101" i="13"/>
  <c r="X150" i="13"/>
  <c r="W150" i="13" s="1"/>
  <c r="W45" i="13"/>
  <c r="X45" i="13"/>
  <c r="X302" i="13"/>
  <c r="W302" i="13" s="1"/>
  <c r="V50" i="13"/>
  <c r="U50" i="13"/>
  <c r="X607" i="13"/>
  <c r="W607" i="13"/>
  <c r="X1011" i="13"/>
  <c r="W1011" i="13"/>
  <c r="X2" i="13"/>
  <c r="W2" i="13" s="1"/>
  <c r="X701" i="13"/>
  <c r="W701" i="13"/>
  <c r="X1073" i="13"/>
  <c r="W1073" i="13"/>
  <c r="X961" i="13"/>
  <c r="W961" i="13"/>
  <c r="W606" i="13"/>
  <c r="X606" i="13"/>
  <c r="X979" i="13"/>
  <c r="W979" i="13"/>
  <c r="X419" i="13"/>
  <c r="W419" i="13"/>
  <c r="X504" i="13"/>
  <c r="W504" i="13"/>
  <c r="X417" i="13"/>
  <c r="W417" i="13"/>
  <c r="X668" i="13"/>
  <c r="W668" i="13"/>
  <c r="X802" i="13"/>
  <c r="W802" i="13"/>
  <c r="X432" i="13"/>
  <c r="W432" i="13"/>
  <c r="X501" i="13"/>
  <c r="W501" i="13"/>
  <c r="X999" i="13"/>
  <c r="W999" i="13"/>
  <c r="X711" i="13"/>
  <c r="W711" i="13"/>
  <c r="X752" i="13"/>
  <c r="W752" i="13"/>
  <c r="X479" i="13"/>
  <c r="W479" i="13"/>
  <c r="X663" i="13"/>
  <c r="W663" i="13"/>
  <c r="X284" i="13"/>
  <c r="W284" i="13" s="1"/>
  <c r="X345" i="13"/>
  <c r="W345" i="13" s="1"/>
  <c r="X91" i="13"/>
  <c r="W91" i="13" s="1"/>
  <c r="X107" i="13"/>
  <c r="W107" i="13" s="1"/>
  <c r="X167" i="13"/>
  <c r="W167" i="13" s="1"/>
  <c r="X326" i="13"/>
  <c r="W326" i="13" s="1"/>
  <c r="X233" i="13"/>
  <c r="W233" i="13" s="1"/>
  <c r="X323" i="13"/>
  <c r="W323" i="13" s="1"/>
  <c r="X85" i="13"/>
  <c r="W85" i="13" s="1"/>
  <c r="W1046" i="13"/>
  <c r="X1046" i="13"/>
  <c r="X308" i="13"/>
  <c r="W308" i="13" s="1"/>
  <c r="X852" i="13"/>
  <c r="W852" i="13"/>
  <c r="X956" i="13"/>
  <c r="W956" i="13"/>
  <c r="X1041" i="13"/>
  <c r="W1041" i="13"/>
  <c r="X925" i="13"/>
  <c r="W925" i="13"/>
  <c r="X723" i="13"/>
  <c r="W723" i="13"/>
  <c r="X977" i="13"/>
  <c r="W977" i="13"/>
  <c r="X113" i="13"/>
  <c r="W113" i="13" s="1"/>
  <c r="X123" i="13"/>
  <c r="W123" i="13" s="1"/>
  <c r="X525" i="13"/>
  <c r="W525" i="13"/>
  <c r="X751" i="13"/>
  <c r="W751" i="13"/>
  <c r="X338" i="13"/>
  <c r="W338" i="13" s="1"/>
  <c r="X346" i="13"/>
  <c r="W346" i="13" s="1"/>
  <c r="X286" i="13"/>
  <c r="W286" i="13" s="1"/>
  <c r="X500" i="13"/>
  <c r="W500" i="13"/>
  <c r="X992" i="13"/>
  <c r="W992" i="13"/>
  <c r="X987" i="13"/>
  <c r="W987" i="13"/>
  <c r="X1017" i="13"/>
  <c r="W1017" i="13"/>
  <c r="X729" i="13"/>
  <c r="W729" i="13"/>
  <c r="X456" i="13"/>
  <c r="W456" i="13"/>
  <c r="X1105" i="13"/>
  <c r="W1105" i="13"/>
  <c r="X643" i="13"/>
  <c r="W643" i="13"/>
  <c r="X773" i="13"/>
  <c r="W773" i="13"/>
  <c r="X796" i="13"/>
  <c r="W796" i="13"/>
  <c r="X554" i="13"/>
  <c r="W554" i="13"/>
  <c r="W414" i="13"/>
  <c r="X414" i="13"/>
  <c r="X924" i="13"/>
  <c r="W924" i="13"/>
  <c r="X484" i="13"/>
  <c r="W484" i="13"/>
  <c r="X975" i="13"/>
  <c r="W975" i="13"/>
  <c r="X356" i="13"/>
  <c r="W356" i="13" s="1"/>
  <c r="X319" i="13"/>
  <c r="W319" i="13" s="1"/>
  <c r="X227" i="13"/>
  <c r="W227" i="13" s="1"/>
  <c r="X132" i="13"/>
  <c r="W132" i="13" s="1"/>
  <c r="X371" i="13"/>
  <c r="W371" i="13"/>
  <c r="X52" i="13"/>
  <c r="W52" i="13" s="1"/>
  <c r="X185" i="13"/>
  <c r="W185" i="13" s="1"/>
  <c r="X310" i="13"/>
  <c r="W310" i="13" s="1"/>
  <c r="X134" i="13"/>
  <c r="W134" i="13" s="1"/>
  <c r="X587" i="13"/>
  <c r="W587" i="13"/>
  <c r="X279" i="13"/>
  <c r="W279" i="13" s="1"/>
  <c r="X848" i="13"/>
  <c r="W848" i="13"/>
  <c r="X843" i="13"/>
  <c r="W843" i="13"/>
  <c r="X680" i="13"/>
  <c r="W680" i="13"/>
  <c r="X789" i="13"/>
  <c r="W789" i="13"/>
  <c r="X714" i="13"/>
  <c r="W714" i="13"/>
  <c r="X1109" i="13"/>
  <c r="W1109" i="13"/>
  <c r="X1115" i="13"/>
  <c r="W1115" i="13"/>
  <c r="X163" i="13"/>
  <c r="W163" i="13" s="1"/>
  <c r="W46" i="13"/>
  <c r="X46" i="13"/>
  <c r="X476" i="13"/>
  <c r="W476" i="13"/>
  <c r="W854" i="13"/>
  <c r="X854" i="13"/>
  <c r="X397" i="13"/>
  <c r="W397" i="13" s="1"/>
  <c r="X276" i="13"/>
  <c r="W276" i="13" s="1"/>
  <c r="X844" i="13"/>
  <c r="W844" i="13"/>
  <c r="X179" i="13"/>
  <c r="W179" i="13" s="1"/>
  <c r="X435" i="13"/>
  <c r="W435" i="13"/>
  <c r="W598" i="13"/>
  <c r="X598" i="13"/>
  <c r="X633" i="13"/>
  <c r="W633" i="13"/>
  <c r="X731" i="13"/>
  <c r="W731" i="13"/>
  <c r="X954" i="13"/>
  <c r="W954" i="13"/>
  <c r="X585" i="13"/>
  <c r="W585" i="13"/>
  <c r="X922" i="13"/>
  <c r="W922" i="13"/>
  <c r="X592" i="13"/>
  <c r="W592" i="13"/>
  <c r="X685" i="13"/>
  <c r="W685" i="13"/>
  <c r="X788" i="13"/>
  <c r="W788" i="13"/>
  <c r="X824" i="13"/>
  <c r="W824" i="13"/>
  <c r="X695" i="13"/>
  <c r="W695" i="13"/>
  <c r="X1018" i="13"/>
  <c r="W1018" i="13"/>
  <c r="W486" i="13"/>
  <c r="X486" i="13"/>
  <c r="W726" i="13"/>
  <c r="X726" i="13"/>
  <c r="X401" i="13"/>
  <c r="W401" i="13" s="1"/>
  <c r="X254" i="13"/>
  <c r="W254" i="13" s="1"/>
  <c r="X19" i="13"/>
  <c r="W19" i="13" s="1"/>
  <c r="X215" i="13"/>
  <c r="W215" i="13" s="1"/>
  <c r="X213" i="13"/>
  <c r="W213" i="13" s="1"/>
  <c r="X75" i="13"/>
  <c r="W75" i="13" s="1"/>
  <c r="X296" i="13"/>
  <c r="W296" i="13" s="1"/>
  <c r="X306" i="13"/>
  <c r="W306" i="13" s="1"/>
  <c r="X533" i="13"/>
  <c r="W533" i="13"/>
  <c r="X997" i="13"/>
  <c r="W997" i="13"/>
  <c r="X887" i="13"/>
  <c r="W887" i="13"/>
  <c r="X691" i="13"/>
  <c r="W691" i="13"/>
  <c r="X552" i="13"/>
  <c r="W552" i="13"/>
  <c r="X940" i="13"/>
  <c r="W940" i="13"/>
  <c r="X61" i="13"/>
  <c r="W61" i="13" s="1"/>
  <c r="X1106" i="13"/>
  <c r="W1106" i="13"/>
  <c r="W1086" i="13"/>
  <c r="X1086" i="13"/>
  <c r="X73" i="13"/>
  <c r="W73" i="13" s="1"/>
  <c r="V34" i="13"/>
  <c r="U34" i="13"/>
  <c r="X229" i="13"/>
  <c r="W229" i="13" s="1"/>
  <c r="X100" i="13"/>
  <c r="W100" i="13" s="1"/>
  <c r="W830" i="13"/>
  <c r="X830" i="13"/>
  <c r="X553" i="13"/>
  <c r="W553" i="13"/>
  <c r="X295" i="13"/>
  <c r="W295" i="13" s="1"/>
  <c r="W942" i="13"/>
  <c r="X942" i="13"/>
  <c r="W870" i="13"/>
  <c r="X870" i="13"/>
  <c r="X1036" i="13"/>
  <c r="W1036" i="13"/>
  <c r="X621" i="13"/>
  <c r="W621" i="13"/>
  <c r="W1022" i="13"/>
  <c r="X1022" i="13"/>
  <c r="W534" i="13"/>
  <c r="X534" i="13"/>
  <c r="X509" i="13"/>
  <c r="W509" i="13"/>
  <c r="X420" i="13"/>
  <c r="W420" i="13"/>
  <c r="X697" i="13"/>
  <c r="W697" i="13"/>
  <c r="X928" i="13"/>
  <c r="W928" i="13"/>
  <c r="W934" i="13"/>
  <c r="X934" i="13"/>
  <c r="X654" i="13"/>
  <c r="W654" i="13"/>
  <c r="X988" i="13"/>
  <c r="W988" i="13"/>
  <c r="X602" i="13"/>
  <c r="W602" i="13"/>
  <c r="X485" i="13"/>
  <c r="W485" i="13"/>
  <c r="X738" i="13"/>
  <c r="W738" i="13"/>
  <c r="X1123" i="13"/>
  <c r="W1123" i="13"/>
  <c r="X403" i="13"/>
  <c r="W403" i="13" s="1"/>
  <c r="X332" i="13"/>
  <c r="W332" i="13" s="1"/>
  <c r="X289" i="13"/>
  <c r="W289" i="13" s="1"/>
  <c r="X121" i="13"/>
  <c r="W121" i="13" s="1"/>
  <c r="X84" i="13"/>
  <c r="W84" i="13" s="1"/>
  <c r="X311" i="13"/>
  <c r="W311" i="13" s="1"/>
  <c r="X186" i="13"/>
  <c r="W186" i="13" s="1"/>
  <c r="X328" i="13"/>
  <c r="W328" i="13" s="1"/>
  <c r="X102" i="13"/>
  <c r="W102" i="13" s="1"/>
  <c r="X562" i="13"/>
  <c r="W562" i="13"/>
  <c r="W774" i="13"/>
  <c r="X774" i="13"/>
  <c r="X41" i="13"/>
  <c r="W41" i="13" s="1"/>
  <c r="X382" i="13"/>
  <c r="W382" i="13" s="1"/>
  <c r="X496" i="13"/>
  <c r="W496" i="13"/>
  <c r="X557" i="13"/>
  <c r="W557" i="13"/>
  <c r="X463" i="13"/>
  <c r="W463" i="13"/>
  <c r="X1089" i="13"/>
  <c r="W1089" i="13"/>
  <c r="W1126" i="13"/>
  <c r="X1126" i="13"/>
  <c r="X474" i="13"/>
  <c r="W474" i="13"/>
  <c r="X528" i="13"/>
  <c r="W528" i="13"/>
  <c r="X481" i="13"/>
  <c r="W481" i="13"/>
  <c r="X9" i="13"/>
  <c r="W9" i="13" s="1"/>
  <c r="X303" i="13"/>
  <c r="W303" i="13" s="1"/>
  <c r="X891" i="13"/>
  <c r="W891" i="13"/>
  <c r="X735" i="13"/>
  <c r="W735" i="13"/>
  <c r="X538" i="13"/>
  <c r="W538" i="13"/>
  <c r="W694" i="13"/>
  <c r="X694" i="13"/>
  <c r="X968" i="13"/>
  <c r="W968" i="13"/>
  <c r="X739" i="13"/>
  <c r="W739" i="13"/>
  <c r="X1097" i="13"/>
  <c r="W1097" i="13"/>
  <c r="X492" i="13"/>
  <c r="W492" i="13"/>
  <c r="X620" i="13"/>
  <c r="W620" i="13"/>
  <c r="X549" i="13"/>
  <c r="W549" i="13"/>
  <c r="X963" i="13"/>
  <c r="W963" i="13"/>
  <c r="X932" i="13"/>
  <c r="W932" i="13"/>
  <c r="X591" i="13"/>
  <c r="W591" i="13"/>
  <c r="X1061" i="13"/>
  <c r="W1061" i="13"/>
  <c r="X971" i="13"/>
  <c r="W971" i="13"/>
  <c r="X1124" i="13"/>
  <c r="W1124" i="13"/>
  <c r="X477" i="13"/>
  <c r="W477" i="13"/>
  <c r="X273" i="13"/>
  <c r="W273" i="13" s="1"/>
  <c r="X352" i="13"/>
  <c r="W352" i="13" s="1"/>
  <c r="X116" i="13"/>
  <c r="W116" i="13" s="1"/>
  <c r="X198" i="13"/>
  <c r="W198" i="13" s="1"/>
  <c r="X33" i="13"/>
  <c r="W33" i="13" s="1"/>
  <c r="X152" i="13"/>
  <c r="W152" i="13" s="1"/>
  <c r="X370" i="13"/>
  <c r="W370" i="13" s="1"/>
  <c r="X79" i="13"/>
  <c r="W79" i="13" s="1"/>
  <c r="X101" i="13"/>
  <c r="W101" i="13" s="1"/>
  <c r="X527" i="13"/>
  <c r="W527" i="13"/>
  <c r="X1001" i="13"/>
  <c r="W1001" i="13"/>
  <c r="W518" i="13"/>
  <c r="X518" i="13"/>
  <c r="X387" i="13"/>
  <c r="W387" i="13" s="1"/>
  <c r="X716" i="13"/>
  <c r="W716" i="13"/>
  <c r="X560" i="13"/>
  <c r="W560" i="13"/>
  <c r="X1112" i="13"/>
  <c r="W1112" i="13"/>
  <c r="X1082" i="13"/>
  <c r="W1082" i="13"/>
  <c r="X71" i="13"/>
  <c r="W71" i="13" s="1"/>
  <c r="X86" i="13"/>
  <c r="W86" i="13" s="1"/>
  <c r="W1118" i="13"/>
  <c r="X1118" i="13"/>
  <c r="X530" i="13"/>
  <c r="W530" i="13"/>
  <c r="X667" i="13"/>
  <c r="W667" i="13"/>
  <c r="X166" i="13"/>
  <c r="W166" i="13" s="1"/>
  <c r="X669" i="13"/>
  <c r="W669" i="13"/>
  <c r="N1076" i="13"/>
  <c r="T1076" i="13"/>
  <c r="S1076" i="13" s="1"/>
  <c r="N530" i="13"/>
  <c r="T530" i="13"/>
  <c r="N9" i="13"/>
  <c r="T9" i="13"/>
  <c r="S9" i="13" s="1"/>
  <c r="N1070" i="13"/>
  <c r="T1070" i="13"/>
  <c r="M160" i="13"/>
  <c r="R160" i="13"/>
  <c r="Q160" i="13" s="1"/>
  <c r="M1028" i="13"/>
  <c r="R1028" i="13"/>
  <c r="M505" i="13"/>
  <c r="R505" i="13"/>
  <c r="X1098" i="13"/>
  <c r="W1098" i="13"/>
  <c r="X712" i="13"/>
  <c r="W712" i="13"/>
  <c r="X341" i="13"/>
  <c r="W341" i="13" s="1"/>
  <c r="X327" i="13"/>
  <c r="W327" i="13" s="1"/>
  <c r="X142" i="13"/>
  <c r="W142" i="13" s="1"/>
  <c r="X35" i="13"/>
  <c r="W35" i="13" s="1"/>
  <c r="X294" i="13"/>
  <c r="W294" i="13" s="1"/>
  <c r="X897" i="13"/>
  <c r="W897" i="13"/>
  <c r="X632" i="13"/>
  <c r="W632" i="13"/>
  <c r="X202" i="13"/>
  <c r="W202" i="13" s="1"/>
  <c r="X13" i="13"/>
  <c r="W13" i="13" s="1"/>
  <c r="X256" i="13"/>
  <c r="W256" i="13" s="1"/>
  <c r="X330" i="13"/>
  <c r="W330" i="13" s="1"/>
  <c r="X124" i="13"/>
  <c r="W124" i="13" s="1"/>
  <c r="M934" i="13"/>
  <c r="AA934" i="13" s="1"/>
  <c r="R934" i="13"/>
  <c r="Q934" i="13" s="1"/>
  <c r="N654" i="13"/>
  <c r="AB654" i="13" s="1"/>
  <c r="T654" i="13"/>
  <c r="M988" i="13"/>
  <c r="R988" i="13"/>
  <c r="Q988" i="13" s="1"/>
  <c r="N602" i="13"/>
  <c r="T602" i="13"/>
  <c r="N485" i="13"/>
  <c r="T485" i="13"/>
  <c r="S485" i="13" s="1"/>
  <c r="N738" i="13"/>
  <c r="AB738" i="13" s="1"/>
  <c r="T738" i="13"/>
  <c r="M1123" i="13"/>
  <c r="R1123" i="13"/>
  <c r="Q1123" i="13" s="1"/>
  <c r="N403" i="13"/>
  <c r="AB403" i="13" s="1"/>
  <c r="T403" i="13"/>
  <c r="M342" i="13"/>
  <c r="R342" i="13"/>
  <c r="Q342" i="13" s="1"/>
  <c r="N283" i="13"/>
  <c r="AB283" i="13" s="1"/>
  <c r="T283" i="13"/>
  <c r="N92" i="13"/>
  <c r="T92" i="13"/>
  <c r="S92" i="13" s="1"/>
  <c r="N304" i="13"/>
  <c r="AB304" i="13" s="1"/>
  <c r="T304" i="13"/>
  <c r="N291" i="13"/>
  <c r="T291" i="13"/>
  <c r="S291" i="13" s="1"/>
  <c r="N146" i="13"/>
  <c r="AB146" i="13" s="1"/>
  <c r="T146" i="13"/>
  <c r="N320" i="13"/>
  <c r="AB320" i="13" s="1"/>
  <c r="T320" i="13"/>
  <c r="S320" i="13" s="1"/>
  <c r="N189" i="13"/>
  <c r="AB189" i="13" s="1"/>
  <c r="T189" i="13"/>
  <c r="N842" i="13"/>
  <c r="T842" i="13"/>
  <c r="S842" i="13" s="1"/>
  <c r="N1029" i="13"/>
  <c r="AB1029" i="13" s="1"/>
  <c r="T1029" i="13"/>
  <c r="N27" i="13"/>
  <c r="T27" i="13"/>
  <c r="S27" i="13" s="1"/>
  <c r="N360" i="13"/>
  <c r="AB360" i="13" s="1"/>
  <c r="T360" i="13"/>
  <c r="N1044" i="13"/>
  <c r="T1044" i="13"/>
  <c r="S1044" i="13" s="1"/>
  <c r="N135" i="13"/>
  <c r="T135" i="13"/>
  <c r="M869" i="13"/>
  <c r="AA869" i="13" s="1"/>
  <c r="R869" i="13"/>
  <c r="Q869" i="13" s="1"/>
  <c r="N1085" i="13"/>
  <c r="AB1085" i="13" s="1"/>
  <c r="T1085" i="13"/>
  <c r="N1126" i="13"/>
  <c r="AB1126" i="13" s="1"/>
  <c r="T1126" i="13"/>
  <c r="S1126" i="13" s="1"/>
  <c r="N804" i="13"/>
  <c r="T804" i="13"/>
  <c r="N528" i="13"/>
  <c r="AB528" i="13" s="1"/>
  <c r="T528" i="13"/>
  <c r="S528" i="13" s="1"/>
  <c r="N874" i="13"/>
  <c r="T874" i="13"/>
  <c r="N667" i="13"/>
  <c r="T667" i="13"/>
  <c r="M1129" i="13"/>
  <c r="R1129" i="13"/>
  <c r="S2" i="13"/>
  <c r="T2" i="13"/>
  <c r="N303" i="13"/>
  <c r="AB303" i="13" s="1"/>
  <c r="T303" i="13"/>
  <c r="N875" i="13"/>
  <c r="AB875" i="13" s="1"/>
  <c r="T875" i="13"/>
  <c r="S875" i="13" s="1"/>
  <c r="N891" i="13"/>
  <c r="AB891" i="13" s="1"/>
  <c r="T891" i="13"/>
  <c r="N918" i="13"/>
  <c r="T918" i="13"/>
  <c r="S918" i="13" s="1"/>
  <c r="M735" i="13"/>
  <c r="AA735" i="13" s="1"/>
  <c r="R735" i="13"/>
  <c r="M538" i="13"/>
  <c r="R538" i="13"/>
  <c r="Q538" i="13" s="1"/>
  <c r="N694" i="13"/>
  <c r="AB694" i="13" s="1"/>
  <c r="T694" i="13"/>
  <c r="M968" i="13"/>
  <c r="R968" i="13"/>
  <c r="Q968" i="13" s="1"/>
  <c r="N739" i="13"/>
  <c r="T739" i="13"/>
  <c r="N1097" i="13"/>
  <c r="T1097" i="13"/>
  <c r="S1097" i="13" s="1"/>
  <c r="N492" i="13"/>
  <c r="AB492" i="13" s="1"/>
  <c r="T492" i="13"/>
  <c r="M620" i="13"/>
  <c r="R620" i="13"/>
  <c r="Q620" i="13" s="1"/>
  <c r="N549" i="13"/>
  <c r="AB549" i="13" s="1"/>
  <c r="T549" i="13"/>
  <c r="N963" i="13"/>
  <c r="T963" i="13"/>
  <c r="S963" i="13" s="1"/>
  <c r="N932" i="13"/>
  <c r="AB932" i="13" s="1"/>
  <c r="T932" i="13"/>
  <c r="M591" i="13"/>
  <c r="R591" i="13"/>
  <c r="Q591" i="13" s="1"/>
  <c r="N1061" i="13"/>
  <c r="AB1061" i="13" s="1"/>
  <c r="T1061" i="13"/>
  <c r="M971" i="13"/>
  <c r="R971" i="13"/>
  <c r="Q971" i="13" s="1"/>
  <c r="N1124" i="13"/>
  <c r="T1124" i="13"/>
  <c r="N477" i="13"/>
  <c r="AB477" i="13" s="1"/>
  <c r="T477" i="13"/>
  <c r="S477" i="13" s="1"/>
  <c r="N273" i="13"/>
  <c r="AB273" i="13" s="1"/>
  <c r="AJ273" i="13" s="1"/>
  <c r="AI273" i="13" s="1"/>
  <c r="AN273" i="13" s="1"/>
  <c r="T273" i="13"/>
  <c r="N352" i="13"/>
  <c r="T352" i="13"/>
  <c r="N116" i="13"/>
  <c r="AB116" i="13" s="1"/>
  <c r="T116" i="13"/>
  <c r="M198" i="13"/>
  <c r="AA198" i="13" s="1"/>
  <c r="R198" i="13"/>
  <c r="Q198" i="13" s="1"/>
  <c r="N33" i="13"/>
  <c r="AB33" i="13" s="1"/>
  <c r="T33" i="13"/>
  <c r="N152" i="13"/>
  <c r="T152" i="13"/>
  <c r="S152" i="13" s="1"/>
  <c r="N370" i="13"/>
  <c r="AB370" i="13" s="1"/>
  <c r="T370" i="13"/>
  <c r="N79" i="13"/>
  <c r="AB79" i="13" s="1"/>
  <c r="T79" i="13"/>
  <c r="S79" i="13" s="1"/>
  <c r="N101" i="13"/>
  <c r="AB101" i="13" s="1"/>
  <c r="T101" i="13"/>
  <c r="N527" i="13"/>
  <c r="AB527" i="13" s="1"/>
  <c r="T527" i="13"/>
  <c r="S527" i="13" s="1"/>
  <c r="N1001" i="13"/>
  <c r="AB1001" i="13" s="1"/>
  <c r="T1001" i="13"/>
  <c r="N518" i="13"/>
  <c r="AB518" i="13" s="1"/>
  <c r="T518" i="13"/>
  <c r="S518" i="13" s="1"/>
  <c r="M387" i="13"/>
  <c r="R387" i="13"/>
  <c r="N716" i="13"/>
  <c r="T716" i="13"/>
  <c r="S716" i="13" s="1"/>
  <c r="N560" i="13"/>
  <c r="AB560" i="13" s="1"/>
  <c r="T560" i="13"/>
  <c r="N1112" i="13"/>
  <c r="T1112" i="13"/>
  <c r="S1112" i="13" s="1"/>
  <c r="N1082" i="13"/>
  <c r="AB1082" i="13" s="1"/>
  <c r="T1082" i="13"/>
  <c r="N71" i="13"/>
  <c r="T71" i="13"/>
  <c r="S71" i="13" s="1"/>
  <c r="N86" i="13"/>
  <c r="AB86" i="13" s="1"/>
  <c r="T86" i="13"/>
  <c r="N1118" i="13"/>
  <c r="T1118" i="13"/>
  <c r="S1118" i="13" s="1"/>
  <c r="N34" i="13"/>
  <c r="T34" i="13"/>
  <c r="V953" i="13"/>
  <c r="U953" i="13"/>
  <c r="V658" i="13"/>
  <c r="U658" i="13"/>
  <c r="U795" i="13"/>
  <c r="V795" i="13"/>
  <c r="V673" i="13"/>
  <c r="U673" i="13"/>
  <c r="V426" i="13"/>
  <c r="U426" i="13"/>
  <c r="U460" i="13"/>
  <c r="V460" i="13"/>
  <c r="V610" i="13"/>
  <c r="U610" i="13"/>
  <c r="V937" i="13"/>
  <c r="U937" i="13"/>
  <c r="U884" i="13"/>
  <c r="V884" i="13"/>
  <c r="U659" i="13"/>
  <c r="V659" i="13"/>
  <c r="U917" i="13"/>
  <c r="V917" i="13"/>
  <c r="U469" i="13"/>
  <c r="V469" i="13"/>
  <c r="V625" i="13"/>
  <c r="U625" i="13"/>
  <c r="V568" i="13"/>
  <c r="U568" i="13"/>
  <c r="U1131" i="13"/>
  <c r="V1131" i="13"/>
  <c r="U662" i="13"/>
  <c r="V662" i="13"/>
  <c r="V312" i="13"/>
  <c r="U312" i="13" s="1"/>
  <c r="V183" i="13"/>
  <c r="U183" i="13" s="1"/>
  <c r="V109" i="13"/>
  <c r="U109" i="13" s="1"/>
  <c r="V192" i="13"/>
  <c r="U192" i="13" s="1"/>
  <c r="V21" i="13"/>
  <c r="U21" i="13"/>
  <c r="X114" i="13"/>
  <c r="W114" i="13" s="1"/>
  <c r="V208" i="13"/>
  <c r="U208" i="13" s="1"/>
  <c r="V55" i="13"/>
  <c r="U55" i="13"/>
  <c r="V344" i="13"/>
  <c r="U344" i="13" s="1"/>
  <c r="V28" i="13"/>
  <c r="U28" i="13"/>
  <c r="V1002" i="13"/>
  <c r="U1002" i="13"/>
  <c r="U967" i="13"/>
  <c r="V967" i="13"/>
  <c r="V318" i="13"/>
  <c r="U318" i="13" s="1"/>
  <c r="V720" i="13"/>
  <c r="U720" i="13"/>
  <c r="V1114" i="13"/>
  <c r="U1114" i="13"/>
  <c r="V1122" i="13"/>
  <c r="U1122" i="13"/>
  <c r="U1107" i="13"/>
  <c r="V1107" i="13"/>
  <c r="V120" i="13"/>
  <c r="U120" i="13" s="1"/>
  <c r="V248" i="13"/>
  <c r="U248" i="13" s="1"/>
  <c r="U699" i="13"/>
  <c r="V699" i="13"/>
  <c r="V1130" i="13"/>
  <c r="U1130" i="13"/>
  <c r="V264" i="13"/>
  <c r="U264" i="13" s="1"/>
  <c r="U1092" i="13"/>
  <c r="V1092" i="13"/>
  <c r="U1037" i="13"/>
  <c r="V1037" i="13"/>
  <c r="U783" i="13"/>
  <c r="V783" i="13"/>
  <c r="V958" i="13"/>
  <c r="U958" i="13"/>
  <c r="V450" i="13"/>
  <c r="U450" i="13"/>
  <c r="U876" i="13"/>
  <c r="V876" i="13"/>
  <c r="V666" i="13"/>
  <c r="U666" i="13"/>
  <c r="U532" i="13"/>
  <c r="V532" i="13"/>
  <c r="U693" i="13"/>
  <c r="V693" i="13"/>
  <c r="U644" i="13"/>
  <c r="V644" i="13"/>
  <c r="U686" i="13"/>
  <c r="V686" i="13"/>
  <c r="U902" i="13"/>
  <c r="V902" i="13"/>
  <c r="V1030" i="13"/>
  <c r="U1030" i="13"/>
  <c r="V806" i="13"/>
  <c r="U806" i="13"/>
  <c r="U982" i="13"/>
  <c r="V982" i="13"/>
  <c r="U911" i="13"/>
  <c r="V911" i="13"/>
  <c r="U725" i="13"/>
  <c r="V725" i="13"/>
  <c r="V351" i="13"/>
  <c r="U351" i="13" s="1"/>
  <c r="V305" i="13"/>
  <c r="U305" i="13" s="1"/>
  <c r="V184" i="13"/>
  <c r="U184" i="13" s="1"/>
  <c r="V23" i="13"/>
  <c r="U23" i="13" s="1"/>
  <c r="V14" i="13"/>
  <c r="U14" i="13" s="1"/>
  <c r="V355" i="13"/>
  <c r="U355" i="13" s="1"/>
  <c r="V63" i="13"/>
  <c r="U63" i="13" s="1"/>
  <c r="V364" i="13"/>
  <c r="U364" i="13" s="1"/>
  <c r="U839" i="13"/>
  <c r="V839" i="13"/>
  <c r="U519" i="13"/>
  <c r="V519" i="13"/>
  <c r="V347" i="13"/>
  <c r="U347" i="13" s="1"/>
  <c r="V926" i="13"/>
  <c r="U926" i="13"/>
  <c r="U859" i="13"/>
  <c r="V859" i="13"/>
  <c r="U990" i="13"/>
  <c r="V990" i="13"/>
  <c r="U1091" i="13"/>
  <c r="V1091" i="13"/>
  <c r="V68" i="13"/>
  <c r="U68" i="13" s="1"/>
  <c r="V59" i="13"/>
  <c r="U59" i="13"/>
  <c r="U1063" i="13"/>
  <c r="V1063" i="13"/>
  <c r="V1088" i="13"/>
  <c r="U1088" i="13"/>
  <c r="U965" i="13"/>
  <c r="V965" i="13"/>
  <c r="V400" i="13"/>
  <c r="U400" i="13" s="1"/>
  <c r="V143" i="13"/>
  <c r="U143" i="13" s="1"/>
  <c r="V690" i="13"/>
  <c r="U690" i="13"/>
  <c r="V48" i="13"/>
  <c r="U48" i="13"/>
  <c r="U708" i="13"/>
  <c r="V708" i="13"/>
  <c r="V454" i="13"/>
  <c r="U454" i="13"/>
  <c r="V817" i="13"/>
  <c r="U817" i="13"/>
  <c r="V574" i="13"/>
  <c r="U574" i="13"/>
  <c r="U444" i="13"/>
  <c r="V444" i="13"/>
  <c r="U451" i="13"/>
  <c r="V451" i="13"/>
  <c r="V497" i="13"/>
  <c r="U497" i="13"/>
  <c r="U894" i="13"/>
  <c r="V894" i="13"/>
  <c r="V1032" i="13"/>
  <c r="U1032" i="13"/>
  <c r="U556" i="13"/>
  <c r="V556" i="13"/>
  <c r="U636" i="13"/>
  <c r="V636" i="13"/>
  <c r="V1010" i="13"/>
  <c r="U1010" i="13"/>
  <c r="U889" i="13"/>
  <c r="V889" i="13"/>
  <c r="U1054" i="13"/>
  <c r="V1054" i="13"/>
  <c r="V1024" i="13"/>
  <c r="U1024" i="13"/>
  <c r="V307" i="13"/>
  <c r="U307" i="13" s="1"/>
  <c r="V300" i="13"/>
  <c r="U300" i="13" s="1"/>
  <c r="V141" i="13"/>
  <c r="U141" i="13" s="1"/>
  <c r="V381" i="13"/>
  <c r="U381" i="13" s="1"/>
  <c r="V88" i="13"/>
  <c r="U88" i="13" s="1"/>
  <c r="V53" i="13"/>
  <c r="U53" i="13" s="1"/>
  <c r="V87" i="13"/>
  <c r="U87" i="13" s="1"/>
  <c r="V188" i="13"/>
  <c r="U188" i="13" s="1"/>
  <c r="V8" i="13"/>
  <c r="U8" i="13" s="1"/>
  <c r="V1033" i="13"/>
  <c r="U1033" i="13"/>
  <c r="U652" i="13"/>
  <c r="V652" i="13"/>
  <c r="U853" i="13"/>
  <c r="V853" i="13"/>
  <c r="V488" i="13"/>
  <c r="U488" i="13"/>
  <c r="U631" i="13"/>
  <c r="V631" i="13"/>
  <c r="U787" i="13"/>
  <c r="V787" i="13"/>
  <c r="U499" i="13"/>
  <c r="V499" i="13"/>
  <c r="U1111" i="13"/>
  <c r="V1111" i="13"/>
  <c r="V1121" i="13"/>
  <c r="U1121" i="13"/>
  <c r="V39" i="13"/>
  <c r="U39" i="13" s="1"/>
  <c r="V1048" i="13"/>
  <c r="U1048" i="13"/>
  <c r="U558" i="13"/>
  <c r="V558" i="13"/>
  <c r="V94" i="13"/>
  <c r="U94" i="13" s="1"/>
  <c r="V125" i="13"/>
  <c r="U125" i="13" s="1"/>
  <c r="V1080" i="13"/>
  <c r="U1080" i="13"/>
  <c r="V458" i="13"/>
  <c r="U458" i="13"/>
  <c r="U797" i="13"/>
  <c r="V797" i="13"/>
  <c r="V634" i="13"/>
  <c r="U634" i="13"/>
  <c r="U441" i="13"/>
  <c r="V441" i="13"/>
  <c r="U517" i="13"/>
  <c r="V517" i="13"/>
  <c r="U764" i="13"/>
  <c r="V764" i="13"/>
  <c r="U1031" i="13"/>
  <c r="V1031" i="13"/>
  <c r="U1023" i="13"/>
  <c r="V1023" i="13"/>
  <c r="U597" i="13"/>
  <c r="V597" i="13"/>
  <c r="U790" i="13"/>
  <c r="V790" i="13"/>
  <c r="V912" i="13"/>
  <c r="U912" i="13"/>
  <c r="U687" i="13"/>
  <c r="V687" i="13"/>
  <c r="U1007" i="13"/>
  <c r="V1007" i="13"/>
  <c r="V810" i="13"/>
  <c r="U810" i="13"/>
  <c r="V914" i="13"/>
  <c r="U914" i="13"/>
  <c r="V313" i="13"/>
  <c r="U313" i="13" s="1"/>
  <c r="V244" i="13"/>
  <c r="U244" i="13" s="1"/>
  <c r="V366" i="13"/>
  <c r="U366" i="13" s="1"/>
  <c r="V197" i="13"/>
  <c r="U197" i="13" s="1"/>
  <c r="V78" i="13"/>
  <c r="U78" i="13" s="1"/>
  <c r="V367" i="13"/>
  <c r="U367" i="13" s="1"/>
  <c r="V502" i="13"/>
  <c r="U502" i="13"/>
  <c r="V89" i="13"/>
  <c r="U89" i="13" s="1"/>
  <c r="U855" i="13"/>
  <c r="V855" i="13"/>
  <c r="V1009" i="13"/>
  <c r="U1009" i="13"/>
  <c r="U785" i="13"/>
  <c r="V785" i="13"/>
  <c r="V164" i="13"/>
  <c r="U164" i="13" s="1"/>
  <c r="V56" i="13"/>
  <c r="U56" i="13"/>
  <c r="V978" i="13"/>
  <c r="U978" i="13"/>
  <c r="V196" i="13"/>
  <c r="U196" i="13" s="1"/>
  <c r="V103" i="13"/>
  <c r="U103" i="13" s="1"/>
  <c r="U966" i="13"/>
  <c r="V966" i="13"/>
  <c r="U637" i="13"/>
  <c r="V637" i="13"/>
  <c r="V630" i="13"/>
  <c r="U630" i="13"/>
  <c r="V391" i="13"/>
  <c r="U391" i="13" s="1"/>
  <c r="V133" i="13"/>
  <c r="U133" i="13" s="1"/>
  <c r="V862" i="13"/>
  <c r="U862" i="13"/>
  <c r="V1008" i="13"/>
  <c r="U1008" i="13"/>
  <c r="U779" i="13"/>
  <c r="V779" i="13"/>
  <c r="U445" i="13"/>
  <c r="V445" i="13"/>
  <c r="U1052" i="13"/>
  <c r="V1052" i="13"/>
  <c r="U508" i="13"/>
  <c r="V508" i="13"/>
  <c r="V657" i="13"/>
  <c r="U657" i="13"/>
  <c r="U748" i="13"/>
  <c r="V748" i="13"/>
  <c r="U933" i="13"/>
  <c r="V933" i="13"/>
  <c r="U727" i="13"/>
  <c r="V727" i="13"/>
  <c r="V962" i="13"/>
  <c r="U962" i="13"/>
  <c r="U775" i="13"/>
  <c r="V775" i="13"/>
  <c r="U415" i="13"/>
  <c r="V415" i="13"/>
  <c r="U901" i="13"/>
  <c r="V901" i="13"/>
  <c r="V832" i="13"/>
  <c r="U832" i="13"/>
  <c r="V936" i="13"/>
  <c r="U936" i="13"/>
  <c r="V754" i="13"/>
  <c r="U754" i="13"/>
  <c r="V260" i="13"/>
  <c r="U260" i="13" s="1"/>
  <c r="V206" i="13"/>
  <c r="U206" i="13" s="1"/>
  <c r="V149" i="13"/>
  <c r="U149" i="13" s="1"/>
  <c r="V225" i="13"/>
  <c r="U225" i="13" s="1"/>
  <c r="V285" i="13"/>
  <c r="U285" i="13" s="1"/>
  <c r="V182" i="13"/>
  <c r="U182" i="13" s="1"/>
  <c r="V292" i="13"/>
  <c r="U292" i="13" s="1"/>
  <c r="V220" i="13"/>
  <c r="U220" i="13" s="1"/>
  <c r="V180" i="13"/>
  <c r="U180" i="13"/>
  <c r="U495" i="13"/>
  <c r="V495" i="13"/>
  <c r="V333" i="13"/>
  <c r="U333" i="13" s="1"/>
  <c r="U446" i="13"/>
  <c r="V446" i="13"/>
  <c r="U571" i="13"/>
  <c r="V571" i="13"/>
  <c r="V230" i="13"/>
  <c r="U230" i="13" s="1"/>
  <c r="U551" i="13"/>
  <c r="V551" i="13"/>
  <c r="V944" i="13"/>
  <c r="U944" i="13"/>
  <c r="U1094" i="13"/>
  <c r="V1094" i="13"/>
  <c r="V131" i="13"/>
  <c r="U131" i="13" s="1"/>
  <c r="V930" i="13"/>
  <c r="U930" i="13"/>
  <c r="U1079" i="13"/>
  <c r="V1079" i="13"/>
  <c r="U535" i="13"/>
  <c r="V535" i="13"/>
  <c r="V792" i="13"/>
  <c r="U792" i="13"/>
  <c r="V67" i="13"/>
  <c r="U67" i="13" s="1"/>
  <c r="U756" i="13"/>
  <c r="V756" i="13"/>
  <c r="U1119" i="13"/>
  <c r="V1119" i="13"/>
  <c r="U743" i="13"/>
  <c r="V743" i="13"/>
  <c r="U581" i="13"/>
  <c r="V581" i="13"/>
  <c r="U487" i="13"/>
  <c r="V487" i="13"/>
  <c r="U603" i="13"/>
  <c r="V603" i="13"/>
  <c r="U507" i="13"/>
  <c r="V507" i="13"/>
  <c r="V704" i="13"/>
  <c r="U704" i="13"/>
  <c r="V921" i="13"/>
  <c r="U921" i="13"/>
  <c r="U742" i="13"/>
  <c r="V742" i="13"/>
  <c r="V470" i="13"/>
  <c r="U470" i="13"/>
  <c r="U436" i="13"/>
  <c r="V436" i="13"/>
  <c r="U555" i="13"/>
  <c r="V555" i="13"/>
  <c r="V688" i="13"/>
  <c r="U688" i="13"/>
  <c r="V490" i="13"/>
  <c r="U490" i="13"/>
  <c r="V984" i="13"/>
  <c r="U984" i="13"/>
  <c r="V920" i="13"/>
  <c r="U920" i="13"/>
  <c r="V335" i="13"/>
  <c r="U335" i="13" s="1"/>
  <c r="V342" i="13"/>
  <c r="U342" i="13" s="1"/>
  <c r="V283" i="13"/>
  <c r="U283" i="13" s="1"/>
  <c r="V92" i="13"/>
  <c r="U92" i="13" s="1"/>
  <c r="V304" i="13"/>
  <c r="U304" i="13" s="1"/>
  <c r="V291" i="13"/>
  <c r="U291" i="13" s="1"/>
  <c r="V320" i="13"/>
  <c r="U320" i="13" s="1"/>
  <c r="V189" i="13"/>
  <c r="U189" i="13" s="1"/>
  <c r="V842" i="13"/>
  <c r="U842" i="13"/>
  <c r="U1029" i="13"/>
  <c r="V1029" i="13"/>
  <c r="V27" i="13"/>
  <c r="U27" i="13"/>
  <c r="V360" i="13"/>
  <c r="U360" i="13" s="1"/>
  <c r="U1044" i="13"/>
  <c r="V1044" i="13"/>
  <c r="V135" i="13"/>
  <c r="U135" i="13" s="1"/>
  <c r="U869" i="13"/>
  <c r="V869" i="13"/>
  <c r="U1085" i="13"/>
  <c r="V1085" i="13"/>
  <c r="U1103" i="13"/>
  <c r="V1103" i="13"/>
  <c r="U439" i="13"/>
  <c r="V439" i="13"/>
  <c r="U595" i="13"/>
  <c r="V595" i="13"/>
  <c r="V874" i="13"/>
  <c r="U874" i="13"/>
  <c r="V83" i="13"/>
  <c r="U83" i="13" s="1"/>
  <c r="U407" i="13"/>
  <c r="V407" i="13"/>
  <c r="U918" i="13"/>
  <c r="V918" i="13"/>
  <c r="V506" i="13"/>
  <c r="U506" i="13"/>
  <c r="V656" i="13"/>
  <c r="U656" i="13"/>
  <c r="V550" i="13"/>
  <c r="U550" i="13"/>
  <c r="V440" i="13"/>
  <c r="U440" i="13"/>
  <c r="U733" i="13"/>
  <c r="V733" i="13"/>
  <c r="V408" i="13"/>
  <c r="U408" i="13"/>
  <c r="U820" i="13"/>
  <c r="V820" i="13"/>
  <c r="U759" i="13"/>
  <c r="V759" i="13"/>
  <c r="U893" i="13"/>
  <c r="V893" i="13"/>
  <c r="U572" i="13"/>
  <c r="V572" i="13"/>
  <c r="U980" i="13"/>
  <c r="V980" i="13"/>
  <c r="U628" i="13"/>
  <c r="V628" i="13"/>
  <c r="U781" i="13"/>
  <c r="V781" i="13"/>
  <c r="V641" i="13"/>
  <c r="U641" i="13"/>
  <c r="U1053" i="13"/>
  <c r="V1053" i="13"/>
  <c r="V398" i="13"/>
  <c r="U398" i="13" s="1"/>
  <c r="V12" i="13"/>
  <c r="U12" i="13" s="1"/>
  <c r="V237" i="13"/>
  <c r="U237" i="13" s="1"/>
  <c r="V80" i="13"/>
  <c r="U80" i="13" s="1"/>
  <c r="V361" i="13"/>
  <c r="U361" i="13" s="1"/>
  <c r="V373" i="13"/>
  <c r="U373" i="13" s="1"/>
  <c r="V153" i="13"/>
  <c r="U153" i="13" s="1"/>
  <c r="U747" i="13"/>
  <c r="V747" i="13"/>
  <c r="U531" i="13"/>
  <c r="V531" i="13"/>
  <c r="V777" i="13"/>
  <c r="U777" i="13"/>
  <c r="U819" i="13"/>
  <c r="V819" i="13"/>
  <c r="V348" i="13"/>
  <c r="U348" i="13" s="1"/>
  <c r="U1005" i="13"/>
  <c r="V1005" i="13"/>
  <c r="V251" i="13"/>
  <c r="U251" i="13" s="1"/>
  <c r="V794" i="13"/>
  <c r="U794" i="13"/>
  <c r="V118" i="13"/>
  <c r="U118" i="13" s="1"/>
  <c r="V49" i="13"/>
  <c r="U49" i="13"/>
  <c r="V514" i="13"/>
  <c r="U514" i="13"/>
  <c r="U804" i="13"/>
  <c r="V804" i="13"/>
  <c r="U765" i="13"/>
  <c r="V765" i="13"/>
  <c r="V369" i="13"/>
  <c r="U369" i="13" s="1"/>
  <c r="V1026" i="13"/>
  <c r="U1026" i="13"/>
  <c r="M201" i="13"/>
  <c r="R201" i="13"/>
  <c r="Q201" i="13" s="1"/>
  <c r="M245" i="13"/>
  <c r="R245" i="13"/>
  <c r="N385" i="13"/>
  <c r="T385" i="13"/>
  <c r="M530" i="13"/>
  <c r="R530" i="13"/>
  <c r="N158" i="13"/>
  <c r="AB158" i="13" s="1"/>
  <c r="T158" i="13"/>
  <c r="S158" i="13" s="1"/>
  <c r="M679" i="13"/>
  <c r="R679" i="13"/>
  <c r="M18" i="13"/>
  <c r="R18" i="13"/>
  <c r="X546" i="13"/>
  <c r="W546" i="13"/>
  <c r="X1035" i="13"/>
  <c r="W1035" i="13"/>
  <c r="X316" i="13"/>
  <c r="W316" i="13" s="1"/>
  <c r="X523" i="13"/>
  <c r="W523" i="13"/>
  <c r="W838" i="13"/>
  <c r="X838" i="13"/>
  <c r="X239" i="13"/>
  <c r="W239" i="13" s="1"/>
  <c r="X423" i="13"/>
  <c r="W423" i="13"/>
  <c r="X834" i="13"/>
  <c r="W834" i="13"/>
  <c r="N342" i="13"/>
  <c r="AB342" i="13" s="1"/>
  <c r="T342" i="13"/>
  <c r="S342" i="13" s="1"/>
  <c r="M283" i="13"/>
  <c r="R283" i="13"/>
  <c r="M92" i="13"/>
  <c r="AA92" i="13" s="1"/>
  <c r="R92" i="13"/>
  <c r="Q92" i="13" s="1"/>
  <c r="M304" i="13"/>
  <c r="R304" i="13"/>
  <c r="Q304" i="13" s="1"/>
  <c r="M291" i="13"/>
  <c r="AA291" i="13" s="1"/>
  <c r="R291" i="13"/>
  <c r="Q291" i="13" s="1"/>
  <c r="M146" i="13"/>
  <c r="R146" i="13"/>
  <c r="M320" i="13"/>
  <c r="AA320" i="13" s="1"/>
  <c r="R320" i="13"/>
  <c r="M189" i="13"/>
  <c r="R189" i="13"/>
  <c r="Q189" i="13" s="1"/>
  <c r="M842" i="13"/>
  <c r="AA842" i="13" s="1"/>
  <c r="R842" i="13"/>
  <c r="Q842" i="13" s="1"/>
  <c r="M1029" i="13"/>
  <c r="R1029" i="13"/>
  <c r="Q1029" i="13" s="1"/>
  <c r="M27" i="13"/>
  <c r="AA27" i="13" s="1"/>
  <c r="R27" i="13"/>
  <c r="M360" i="13"/>
  <c r="R360" i="13"/>
  <c r="M1044" i="13"/>
  <c r="AA1044" i="13" s="1"/>
  <c r="R1044" i="13"/>
  <c r="M135" i="13"/>
  <c r="R135" i="13"/>
  <c r="Q135" i="13" s="1"/>
  <c r="N869" i="13"/>
  <c r="AB869" i="13" s="1"/>
  <c r="T869" i="13"/>
  <c r="S869" i="13" s="1"/>
  <c r="M1095" i="13"/>
  <c r="R1095" i="13"/>
  <c r="Q1095" i="13" s="1"/>
  <c r="M1085" i="13"/>
  <c r="R1085" i="13"/>
  <c r="M176" i="13"/>
  <c r="R176" i="13"/>
  <c r="M1126" i="13"/>
  <c r="AA1126" i="13" s="1"/>
  <c r="R1126" i="13"/>
  <c r="Q1126" i="13" s="1"/>
  <c r="R2" i="13"/>
  <c r="Q2" i="13" s="1"/>
  <c r="N735" i="13"/>
  <c r="T735" i="13"/>
  <c r="S735" i="13" s="1"/>
  <c r="N538" i="13"/>
  <c r="T538" i="13"/>
  <c r="M694" i="13"/>
  <c r="R694" i="13"/>
  <c r="Q694" i="13" s="1"/>
  <c r="N968" i="13"/>
  <c r="AB968" i="13" s="1"/>
  <c r="T968" i="13"/>
  <c r="M739" i="13"/>
  <c r="R739" i="13"/>
  <c r="M1097" i="13"/>
  <c r="AA1097" i="13" s="1"/>
  <c r="R1097" i="13"/>
  <c r="M492" i="13"/>
  <c r="R492" i="13"/>
  <c r="Q492" i="13" s="1"/>
  <c r="N620" i="13"/>
  <c r="T620" i="13"/>
  <c r="M549" i="13"/>
  <c r="R549" i="13"/>
  <c r="M963" i="13"/>
  <c r="AA963" i="13" s="1"/>
  <c r="R963" i="13"/>
  <c r="M932" i="13"/>
  <c r="R932" i="13"/>
  <c r="Q932" i="13" s="1"/>
  <c r="N591" i="13"/>
  <c r="AB591" i="13" s="1"/>
  <c r="T591" i="13"/>
  <c r="M1061" i="13"/>
  <c r="R1061" i="13"/>
  <c r="Q1061" i="13" s="1"/>
  <c r="N971" i="13"/>
  <c r="AB971" i="13" s="1"/>
  <c r="T971" i="13"/>
  <c r="M1124" i="13"/>
  <c r="R1124" i="13"/>
  <c r="Q1124" i="13" s="1"/>
  <c r="M477" i="13"/>
  <c r="AA477" i="13" s="1"/>
  <c r="R477" i="13"/>
  <c r="M273" i="13"/>
  <c r="R273" i="13"/>
  <c r="Q273" i="13" s="1"/>
  <c r="M352" i="13"/>
  <c r="AA352" i="13" s="1"/>
  <c r="R352" i="13"/>
  <c r="M116" i="13"/>
  <c r="R116" i="13"/>
  <c r="Q116" i="13" s="1"/>
  <c r="N198" i="13"/>
  <c r="AB198" i="13" s="1"/>
  <c r="T198" i="13"/>
  <c r="M33" i="13"/>
  <c r="R33" i="13"/>
  <c r="Q33" i="13" s="1"/>
  <c r="M152" i="13"/>
  <c r="AA152" i="13" s="1"/>
  <c r="R152" i="13"/>
  <c r="M370" i="13"/>
  <c r="R370" i="13"/>
  <c r="Q370" i="13" s="1"/>
  <c r="M79" i="13"/>
  <c r="R79" i="13"/>
  <c r="M101" i="13"/>
  <c r="R101" i="13"/>
  <c r="Q101" i="13" s="1"/>
  <c r="M527" i="13"/>
  <c r="AA527" i="13" s="1"/>
  <c r="R527" i="13"/>
  <c r="M1001" i="13"/>
  <c r="R1001" i="13"/>
  <c r="Q1001" i="13" s="1"/>
  <c r="M518" i="13"/>
  <c r="AA518" i="13" s="1"/>
  <c r="R518" i="13"/>
  <c r="N387" i="13"/>
  <c r="T387" i="13"/>
  <c r="S387" i="13" s="1"/>
  <c r="M716" i="13"/>
  <c r="R716" i="13"/>
  <c r="M560" i="13"/>
  <c r="R560" i="13"/>
  <c r="Q560" i="13" s="1"/>
  <c r="M1112" i="13"/>
  <c r="AA1112" i="13" s="1"/>
  <c r="R1112" i="13"/>
  <c r="M1082" i="13"/>
  <c r="R1082" i="13"/>
  <c r="Q1082" i="13" s="1"/>
  <c r="M71" i="13"/>
  <c r="R71" i="13"/>
  <c r="M86" i="13"/>
  <c r="R86" i="13"/>
  <c r="Q86" i="13" s="1"/>
  <c r="M1118" i="13"/>
  <c r="AA1118" i="13" s="1"/>
  <c r="R1118" i="13"/>
  <c r="M34" i="13"/>
  <c r="R34" i="13"/>
  <c r="Q34" i="13" s="1"/>
  <c r="X953" i="13"/>
  <c r="W953" i="13"/>
  <c r="X658" i="13"/>
  <c r="W658" i="13"/>
  <c r="X795" i="13"/>
  <c r="W795" i="13"/>
  <c r="X673" i="13"/>
  <c r="W673" i="13"/>
  <c r="X426" i="13"/>
  <c r="W426" i="13"/>
  <c r="X460" i="13"/>
  <c r="W460" i="13"/>
  <c r="X610" i="13"/>
  <c r="W610" i="13"/>
  <c r="X937" i="13"/>
  <c r="W937" i="13"/>
  <c r="X884" i="13"/>
  <c r="W884" i="13"/>
  <c r="X659" i="13"/>
  <c r="W659" i="13"/>
  <c r="X917" i="13"/>
  <c r="W917" i="13"/>
  <c r="X469" i="13"/>
  <c r="W469" i="13"/>
  <c r="X625" i="13"/>
  <c r="W625" i="13"/>
  <c r="X568" i="13"/>
  <c r="W568" i="13"/>
  <c r="X1131" i="13"/>
  <c r="W1131" i="13"/>
  <c r="W662" i="13"/>
  <c r="X662" i="13"/>
  <c r="X312" i="13"/>
  <c r="W312" i="13" s="1"/>
  <c r="X183" i="13"/>
  <c r="W183" i="13" s="1"/>
  <c r="X109" i="13"/>
  <c r="W109" i="13" s="1"/>
  <c r="X192" i="13"/>
  <c r="W192" i="13" s="1"/>
  <c r="W21" i="13"/>
  <c r="X21" i="13"/>
  <c r="X266" i="13"/>
  <c r="W266" i="13" s="1"/>
  <c r="X208" i="13"/>
  <c r="W208" i="13" s="1"/>
  <c r="X55" i="13"/>
  <c r="W55" i="13"/>
  <c r="X344" i="13"/>
  <c r="W344" i="13" s="1"/>
  <c r="X28" i="13"/>
  <c r="W28" i="13"/>
  <c r="X1002" i="13"/>
  <c r="W1002" i="13"/>
  <c r="X967" i="13"/>
  <c r="W967" i="13"/>
  <c r="X318" i="13"/>
  <c r="W318" i="13" s="1"/>
  <c r="X720" i="13"/>
  <c r="W720" i="13"/>
  <c r="X1114" i="13"/>
  <c r="W1114" i="13"/>
  <c r="X1122" i="13"/>
  <c r="W1122" i="13"/>
  <c r="X1107" i="13"/>
  <c r="W1107" i="13"/>
  <c r="X120" i="13"/>
  <c r="W120" i="13" s="1"/>
  <c r="X248" i="13"/>
  <c r="W248" i="13" s="1"/>
  <c r="X699" i="13"/>
  <c r="W699" i="13"/>
  <c r="X1130" i="13"/>
  <c r="W1130" i="13"/>
  <c r="X264" i="13"/>
  <c r="W264" i="13" s="1"/>
  <c r="X1092" i="13"/>
  <c r="W1092" i="13"/>
  <c r="X1037" i="13"/>
  <c r="W1037" i="13"/>
  <c r="X783" i="13"/>
  <c r="W783" i="13"/>
  <c r="W958" i="13"/>
  <c r="X958" i="13"/>
  <c r="X450" i="13"/>
  <c r="W450" i="13"/>
  <c r="X876" i="13"/>
  <c r="W876" i="13"/>
  <c r="X666" i="13"/>
  <c r="W666" i="13"/>
  <c r="X532" i="13"/>
  <c r="W532" i="13"/>
  <c r="X693" i="13"/>
  <c r="W693" i="13"/>
  <c r="X644" i="13"/>
  <c r="W644" i="13"/>
  <c r="W686" i="13"/>
  <c r="X686" i="13"/>
  <c r="W902" i="13"/>
  <c r="X902" i="13"/>
  <c r="W1030" i="13"/>
  <c r="X1030" i="13"/>
  <c r="W806" i="13"/>
  <c r="X806" i="13"/>
  <c r="W982" i="13"/>
  <c r="X982" i="13"/>
  <c r="X911" i="13"/>
  <c r="W911" i="13"/>
  <c r="X725" i="13"/>
  <c r="W725" i="13"/>
  <c r="X351" i="13"/>
  <c r="W351" i="13" s="1"/>
  <c r="X305" i="13"/>
  <c r="W305" i="13" s="1"/>
  <c r="X194" i="13"/>
  <c r="W194" i="13" s="1"/>
  <c r="X184" i="13"/>
  <c r="W184" i="13" s="1"/>
  <c r="X23" i="13"/>
  <c r="W23" i="13" s="1"/>
  <c r="X14" i="13"/>
  <c r="W14" i="13" s="1"/>
  <c r="X355" i="13"/>
  <c r="W355" i="13" s="1"/>
  <c r="X170" i="13"/>
  <c r="W170" i="13" s="1"/>
  <c r="X63" i="13"/>
  <c r="W63" i="13" s="1"/>
  <c r="X364" i="13"/>
  <c r="W364" i="13" s="1"/>
  <c r="X839" i="13"/>
  <c r="W839" i="13"/>
  <c r="X519" i="13"/>
  <c r="W519" i="13"/>
  <c r="X347" i="13"/>
  <c r="W347" i="13" s="1"/>
  <c r="W926" i="13"/>
  <c r="X926" i="13"/>
  <c r="X859" i="13"/>
  <c r="W859" i="13"/>
  <c r="W990" i="13"/>
  <c r="X990" i="13"/>
  <c r="X1091" i="13"/>
  <c r="W1091" i="13"/>
  <c r="X68" i="13"/>
  <c r="W68" i="13" s="1"/>
  <c r="X59" i="13"/>
  <c r="W59" i="13"/>
  <c r="X1063" i="13"/>
  <c r="W1063" i="13"/>
  <c r="X1088" i="13"/>
  <c r="W1088" i="13"/>
  <c r="X965" i="13"/>
  <c r="W965" i="13"/>
  <c r="X400" i="13"/>
  <c r="W400" i="13" s="1"/>
  <c r="X143" i="13"/>
  <c r="W143" i="13"/>
  <c r="X690" i="13"/>
  <c r="W690" i="13"/>
  <c r="X48" i="13"/>
  <c r="W48" i="13"/>
  <c r="X708" i="13"/>
  <c r="W708" i="13"/>
  <c r="W454" i="13"/>
  <c r="X454" i="13"/>
  <c r="X817" i="13"/>
  <c r="W817" i="13"/>
  <c r="W574" i="13"/>
  <c r="X574" i="13"/>
  <c r="X444" i="13"/>
  <c r="W444" i="13"/>
  <c r="X451" i="13"/>
  <c r="W451" i="13"/>
  <c r="X497" i="13"/>
  <c r="W497" i="13"/>
  <c r="W894" i="13"/>
  <c r="X894" i="13"/>
  <c r="X1032" i="13"/>
  <c r="W1032" i="13"/>
  <c r="X556" i="13"/>
  <c r="W556" i="13"/>
  <c r="X636" i="13"/>
  <c r="W636" i="13"/>
  <c r="X1010" i="13"/>
  <c r="W1010" i="13"/>
  <c r="X889" i="13"/>
  <c r="W889" i="13"/>
  <c r="W1054" i="13"/>
  <c r="X1054" i="13"/>
  <c r="X1024" i="13"/>
  <c r="W1024" i="13"/>
  <c r="X307" i="13"/>
  <c r="W307" i="13" s="1"/>
  <c r="X300" i="13"/>
  <c r="W300" i="13" s="1"/>
  <c r="X141" i="13"/>
  <c r="W141" i="13" s="1"/>
  <c r="X381" i="13"/>
  <c r="W381" i="13" s="1"/>
  <c r="X88" i="13"/>
  <c r="W88" i="13" s="1"/>
  <c r="X53" i="13"/>
  <c r="W53" i="13" s="1"/>
  <c r="X87" i="13"/>
  <c r="W87" i="13" s="1"/>
  <c r="X188" i="13"/>
  <c r="W188" i="13" s="1"/>
  <c r="X8" i="13"/>
  <c r="W8" i="13" s="1"/>
  <c r="X1033" i="13"/>
  <c r="W1033" i="13"/>
  <c r="X652" i="13"/>
  <c r="W652" i="13"/>
  <c r="X853" i="13"/>
  <c r="W853" i="13"/>
  <c r="X488" i="13"/>
  <c r="W488" i="13"/>
  <c r="X631" i="13"/>
  <c r="W631" i="13"/>
  <c r="X787" i="13"/>
  <c r="W787" i="13"/>
  <c r="X499" i="13"/>
  <c r="W499" i="13"/>
  <c r="X1111" i="13"/>
  <c r="W1111" i="13"/>
  <c r="X1121" i="13"/>
  <c r="W1121" i="13"/>
  <c r="X39" i="13"/>
  <c r="W39" i="13" s="1"/>
  <c r="X1048" i="13"/>
  <c r="W1048" i="13"/>
  <c r="W558" i="13"/>
  <c r="X558" i="13"/>
  <c r="X94" i="13"/>
  <c r="W94" i="13" s="1"/>
  <c r="X125" i="13"/>
  <c r="W125" i="13" s="1"/>
  <c r="X1080" i="13"/>
  <c r="W1080" i="13"/>
  <c r="X458" i="13"/>
  <c r="W458" i="13"/>
  <c r="X797" i="13"/>
  <c r="W797" i="13"/>
  <c r="X634" i="13"/>
  <c r="W634" i="13"/>
  <c r="X441" i="13"/>
  <c r="W441" i="13"/>
  <c r="X517" i="13"/>
  <c r="W517" i="13"/>
  <c r="X764" i="13"/>
  <c r="W764" i="13"/>
  <c r="X1031" i="13"/>
  <c r="W1031" i="13"/>
  <c r="X1023" i="13"/>
  <c r="W1023" i="13"/>
  <c r="X597" i="13"/>
  <c r="W597" i="13"/>
  <c r="W790" i="13"/>
  <c r="X790" i="13"/>
  <c r="X912" i="13"/>
  <c r="W912" i="13"/>
  <c r="X687" i="13"/>
  <c r="W687" i="13"/>
  <c r="X1007" i="13"/>
  <c r="W1007" i="13"/>
  <c r="X810" i="13"/>
  <c r="W810" i="13"/>
  <c r="X914" i="13"/>
  <c r="W914" i="13"/>
  <c r="X313" i="13"/>
  <c r="W313" i="13" s="1"/>
  <c r="X394" i="13"/>
  <c r="W394" i="13" s="1"/>
  <c r="X244" i="13"/>
  <c r="W244" i="13" s="1"/>
  <c r="X366" i="13"/>
  <c r="W366" i="13" s="1"/>
  <c r="X197" i="13"/>
  <c r="W197" i="13" s="1"/>
  <c r="X274" i="13"/>
  <c r="W274" i="13" s="1"/>
  <c r="X78" i="13"/>
  <c r="W78" i="13" s="1"/>
  <c r="X162" i="13"/>
  <c r="W162" i="13" s="1"/>
  <c r="X367" i="13"/>
  <c r="W367" i="13" s="1"/>
  <c r="W502" i="13"/>
  <c r="X502" i="13"/>
  <c r="X89" i="13"/>
  <c r="W89" i="13" s="1"/>
  <c r="X855" i="13"/>
  <c r="W855" i="13"/>
  <c r="X1009" i="13"/>
  <c r="W1009" i="13"/>
  <c r="X785" i="13"/>
  <c r="W785" i="13"/>
  <c r="X164" i="13"/>
  <c r="W164" i="13" s="1"/>
  <c r="X56" i="13"/>
  <c r="W56" i="13"/>
  <c r="X978" i="13"/>
  <c r="W978" i="13"/>
  <c r="X196" i="13"/>
  <c r="W196" i="13" s="1"/>
  <c r="X103" i="13"/>
  <c r="W103" i="13" s="1"/>
  <c r="W966" i="13"/>
  <c r="X966" i="13"/>
  <c r="X637" i="13"/>
  <c r="W637" i="13"/>
  <c r="W630" i="13"/>
  <c r="X630" i="13"/>
  <c r="X391" i="13"/>
  <c r="W391" i="13" s="1"/>
  <c r="X133" i="13"/>
  <c r="W133" i="13" s="1"/>
  <c r="W862" i="13"/>
  <c r="X862" i="13"/>
  <c r="X1008" i="13"/>
  <c r="W1008" i="13"/>
  <c r="X779" i="13"/>
  <c r="W779" i="13"/>
  <c r="X445" i="13"/>
  <c r="W445" i="13"/>
  <c r="X1052" i="13"/>
  <c r="W1052" i="13"/>
  <c r="X508" i="13"/>
  <c r="W508" i="13"/>
  <c r="X657" i="13"/>
  <c r="W657" i="13"/>
  <c r="X748" i="13"/>
  <c r="W748" i="13"/>
  <c r="X933" i="13"/>
  <c r="W933" i="13"/>
  <c r="X727" i="13"/>
  <c r="W727" i="13"/>
  <c r="X962" i="13"/>
  <c r="W962" i="13"/>
  <c r="X775" i="13"/>
  <c r="W775" i="13"/>
  <c r="X415" i="13"/>
  <c r="W415" i="13"/>
  <c r="X901" i="13"/>
  <c r="W901" i="13"/>
  <c r="X832" i="13"/>
  <c r="W832" i="13"/>
  <c r="X936" i="13"/>
  <c r="W936" i="13"/>
  <c r="X754" i="13"/>
  <c r="W754" i="13"/>
  <c r="X260" i="13"/>
  <c r="W260" i="13" s="1"/>
  <c r="X206" i="13"/>
  <c r="W206" i="13" s="1"/>
  <c r="X149" i="13"/>
  <c r="W149" i="13" s="1"/>
  <c r="X225" i="13"/>
  <c r="W225" i="13" s="1"/>
  <c r="X285" i="13"/>
  <c r="W285" i="13" s="1"/>
  <c r="X182" i="13"/>
  <c r="W182" i="13" s="1"/>
  <c r="X292" i="13"/>
  <c r="W292" i="13" s="1"/>
  <c r="X220" i="13"/>
  <c r="W220" i="13" s="1"/>
  <c r="X180" i="13"/>
  <c r="W180" i="13" s="1"/>
  <c r="X495" i="13"/>
  <c r="W495" i="13"/>
  <c r="X333" i="13"/>
  <c r="W333" i="13" s="1"/>
  <c r="W446" i="13"/>
  <c r="X446" i="13"/>
  <c r="X571" i="13"/>
  <c r="W571" i="13"/>
  <c r="X230" i="13"/>
  <c r="W230" i="13" s="1"/>
  <c r="X551" i="13"/>
  <c r="W551" i="13"/>
  <c r="X944" i="13"/>
  <c r="W944" i="13"/>
  <c r="W1094" i="13"/>
  <c r="X1094" i="13"/>
  <c r="X131" i="13"/>
  <c r="W131" i="13" s="1"/>
  <c r="X362" i="13"/>
  <c r="W362" i="13" s="1"/>
  <c r="X930" i="13"/>
  <c r="W930" i="13"/>
  <c r="X1079" i="13"/>
  <c r="W1079" i="13"/>
  <c r="X74" i="13"/>
  <c r="W74" i="13" s="1"/>
  <c r="X535" i="13"/>
  <c r="W535" i="13"/>
  <c r="X792" i="13"/>
  <c r="W792" i="13"/>
  <c r="X67" i="13"/>
  <c r="W67" i="13" s="1"/>
  <c r="X756" i="13"/>
  <c r="W756" i="13"/>
  <c r="X1119" i="13"/>
  <c r="W1119" i="13"/>
  <c r="X743" i="13"/>
  <c r="W743" i="13"/>
  <c r="X581" i="13"/>
  <c r="W581" i="13"/>
  <c r="X487" i="13"/>
  <c r="W487" i="13"/>
  <c r="X603" i="13"/>
  <c r="W603" i="13"/>
  <c r="X507" i="13"/>
  <c r="W507" i="13"/>
  <c r="X704" i="13"/>
  <c r="W704" i="13"/>
  <c r="X921" i="13"/>
  <c r="W921" i="13"/>
  <c r="W742" i="13"/>
  <c r="X742" i="13"/>
  <c r="W470" i="13"/>
  <c r="X470" i="13"/>
  <c r="X436" i="13"/>
  <c r="W436" i="13"/>
  <c r="X555" i="13"/>
  <c r="W555" i="13"/>
  <c r="X688" i="13"/>
  <c r="W688" i="13"/>
  <c r="X490" i="13"/>
  <c r="W490" i="13"/>
  <c r="X984" i="13"/>
  <c r="W984" i="13"/>
  <c r="X920" i="13"/>
  <c r="W920" i="13"/>
  <c r="X335" i="13"/>
  <c r="W335" i="13" s="1"/>
  <c r="X342" i="13"/>
  <c r="W342" i="13" s="1"/>
  <c r="X283" i="13"/>
  <c r="W283" i="13" s="1"/>
  <c r="X92" i="13"/>
  <c r="W92" i="13" s="1"/>
  <c r="X304" i="13"/>
  <c r="W304" i="13" s="1"/>
  <c r="X291" i="13"/>
  <c r="W291" i="13" s="1"/>
  <c r="X146" i="13"/>
  <c r="W146" i="13" s="1"/>
  <c r="X320" i="13"/>
  <c r="W320" i="13" s="1"/>
  <c r="X189" i="13"/>
  <c r="W189" i="13" s="1"/>
  <c r="X842" i="13"/>
  <c r="W842" i="13"/>
  <c r="X1029" i="13"/>
  <c r="W1029" i="13"/>
  <c r="X27" i="13"/>
  <c r="W27" i="13"/>
  <c r="X360" i="13"/>
  <c r="W360" i="13" s="1"/>
  <c r="X1044" i="13"/>
  <c r="W1044" i="13"/>
  <c r="X135" i="13"/>
  <c r="W135" i="13" s="1"/>
  <c r="X869" i="13"/>
  <c r="W869" i="13"/>
  <c r="X1085" i="13"/>
  <c r="W1085" i="13"/>
  <c r="X1103" i="13"/>
  <c r="W1103" i="13"/>
  <c r="X439" i="13"/>
  <c r="W439" i="13"/>
  <c r="X595" i="13"/>
  <c r="W595" i="13"/>
  <c r="X874" i="13"/>
  <c r="W874" i="13"/>
  <c r="X83" i="13"/>
  <c r="W83" i="13" s="1"/>
  <c r="X407" i="13"/>
  <c r="W407" i="13"/>
  <c r="W918" i="13"/>
  <c r="X918" i="13"/>
  <c r="X506" i="13"/>
  <c r="W506" i="13"/>
  <c r="X656" i="13"/>
  <c r="W656" i="13"/>
  <c r="W550" i="13"/>
  <c r="X550" i="13"/>
  <c r="X440" i="13"/>
  <c r="W440" i="13"/>
  <c r="X733" i="13"/>
  <c r="W733" i="13"/>
  <c r="X408" i="13"/>
  <c r="W408" i="13"/>
  <c r="X820" i="13"/>
  <c r="W820" i="13"/>
  <c r="X759" i="13"/>
  <c r="W759" i="13"/>
  <c r="X893" i="13"/>
  <c r="W893" i="13"/>
  <c r="X572" i="13"/>
  <c r="W572" i="13"/>
  <c r="X980" i="13"/>
  <c r="W980" i="13"/>
  <c r="X628" i="13"/>
  <c r="W628" i="13"/>
  <c r="X781" i="13"/>
  <c r="W781" i="13"/>
  <c r="X641" i="13"/>
  <c r="W641" i="13"/>
  <c r="X1053" i="13"/>
  <c r="W1053" i="13"/>
  <c r="X398" i="13"/>
  <c r="W398" i="13" s="1"/>
  <c r="X12" i="13"/>
  <c r="W12" i="13" s="1"/>
  <c r="X237" i="13"/>
  <c r="W237" i="13" s="1"/>
  <c r="X138" i="13"/>
  <c r="W138" i="13" s="1"/>
  <c r="X80" i="13"/>
  <c r="W80" i="13" s="1"/>
  <c r="X386" i="13"/>
  <c r="W386" i="13" s="1"/>
  <c r="X361" i="13"/>
  <c r="W361" i="13" s="1"/>
  <c r="X373" i="13"/>
  <c r="W373" i="13" s="1"/>
  <c r="X153" i="13"/>
  <c r="W153" i="13" s="1"/>
  <c r="X747" i="13"/>
  <c r="W747" i="13"/>
  <c r="X531" i="13"/>
  <c r="W531" i="13"/>
  <c r="X777" i="13"/>
  <c r="W777" i="13"/>
  <c r="X819" i="13"/>
  <c r="W819" i="13"/>
  <c r="X348" i="13"/>
  <c r="W348" i="13" s="1"/>
  <c r="X250" i="13"/>
  <c r="W250" i="13"/>
  <c r="X1005" i="13"/>
  <c r="W1005" i="13"/>
  <c r="X251" i="13"/>
  <c r="W251" i="13" s="1"/>
  <c r="X794" i="13"/>
  <c r="W794" i="13"/>
  <c r="X118" i="13"/>
  <c r="W118" i="13" s="1"/>
  <c r="X49" i="13"/>
  <c r="W49" i="13"/>
  <c r="X514" i="13"/>
  <c r="W514" i="13"/>
  <c r="X804" i="13"/>
  <c r="W804" i="13"/>
  <c r="X765" i="13"/>
  <c r="W765" i="13"/>
  <c r="X369" i="13"/>
  <c r="W369" i="13" s="1"/>
  <c r="X1026" i="13"/>
  <c r="W1026" i="13"/>
  <c r="N505" i="13"/>
  <c r="T505" i="13"/>
  <c r="M223" i="13"/>
  <c r="AA223" i="13" s="1"/>
  <c r="R223" i="13"/>
  <c r="M112" i="13"/>
  <c r="R112" i="13"/>
  <c r="N1042" i="13"/>
  <c r="T1042" i="13"/>
  <c r="M916" i="13"/>
  <c r="R916" i="13"/>
  <c r="M1070" i="13"/>
  <c r="AA1070" i="13" s="1"/>
  <c r="R1070" i="13"/>
  <c r="X815" i="13"/>
  <c r="W815" i="13"/>
  <c r="W542" i="13"/>
  <c r="X542" i="13"/>
  <c r="X105" i="13"/>
  <c r="W105" i="13" s="1"/>
  <c r="X879" i="13"/>
  <c r="W879" i="13"/>
  <c r="X115" i="13"/>
  <c r="W115" i="13" s="1"/>
  <c r="X923" i="13"/>
  <c r="W923" i="13"/>
  <c r="X547" i="13"/>
  <c r="W547" i="13"/>
  <c r="W950" i="13"/>
  <c r="X950" i="13"/>
  <c r="X261" i="13"/>
  <c r="W261" i="13" s="1"/>
  <c r="N436" i="13"/>
  <c r="AB436" i="13" s="1"/>
  <c r="T436" i="13"/>
  <c r="M555" i="13"/>
  <c r="R555" i="13"/>
  <c r="Q555" i="13" s="1"/>
  <c r="M688" i="13"/>
  <c r="AA688" i="13" s="1"/>
  <c r="R688" i="13"/>
  <c r="N490" i="13"/>
  <c r="T490" i="13"/>
  <c r="S490" i="13" s="1"/>
  <c r="N984" i="13"/>
  <c r="AB984" i="13" s="1"/>
  <c r="T984" i="13"/>
  <c r="N920" i="13"/>
  <c r="T920" i="13"/>
  <c r="S920" i="13" s="1"/>
  <c r="N335" i="13"/>
  <c r="AB335" i="13" s="1"/>
  <c r="T335" i="13"/>
  <c r="N270" i="13"/>
  <c r="T270" i="13"/>
  <c r="S270" i="13" s="1"/>
  <c r="N155" i="13"/>
  <c r="AB155" i="13" s="1"/>
  <c r="T155" i="13"/>
  <c r="M17" i="13"/>
  <c r="R17" i="13"/>
  <c r="Q17" i="13" s="1"/>
  <c r="N4" i="13"/>
  <c r="AB4" i="13" s="1"/>
  <c r="T4" i="13"/>
  <c r="N301" i="13"/>
  <c r="T301" i="13"/>
  <c r="S301" i="13" s="1"/>
  <c r="M1015" i="13"/>
  <c r="AA1015" i="13" s="1"/>
  <c r="R1015" i="13"/>
  <c r="M998" i="13"/>
  <c r="R998" i="13"/>
  <c r="Q998" i="13" s="1"/>
  <c r="N849" i="13"/>
  <c r="AB849" i="13" s="1"/>
  <c r="T849" i="13"/>
  <c r="N689" i="13"/>
  <c r="T689" i="13"/>
  <c r="S689" i="13" s="1"/>
  <c r="N717" i="13"/>
  <c r="AB717" i="13" s="1"/>
  <c r="T717" i="13"/>
  <c r="N1049" i="13"/>
  <c r="T1049" i="13"/>
  <c r="S1049" i="13" s="1"/>
  <c r="N1012" i="13"/>
  <c r="T1012" i="13"/>
  <c r="N514" i="13"/>
  <c r="T514" i="13"/>
  <c r="S514" i="13" s="1"/>
  <c r="N888" i="13"/>
  <c r="AB888" i="13" s="1"/>
  <c r="T888" i="13"/>
  <c r="N466" i="13"/>
  <c r="T466" i="13"/>
  <c r="M765" i="13"/>
  <c r="AA765" i="13" s="1"/>
  <c r="R765" i="13"/>
  <c r="N166" i="13"/>
  <c r="T166" i="13"/>
  <c r="S166" i="13" s="1"/>
  <c r="N83" i="13"/>
  <c r="T83" i="13"/>
  <c r="M380" i="13"/>
  <c r="R380" i="13"/>
  <c r="Q380" i="13" s="1"/>
  <c r="M669" i="13"/>
  <c r="AA669" i="13" s="1"/>
  <c r="R669" i="13"/>
  <c r="N90" i="13"/>
  <c r="T90" i="13"/>
  <c r="S90" i="13" s="1"/>
  <c r="N506" i="13"/>
  <c r="AB506" i="13" s="1"/>
  <c r="T506" i="13"/>
  <c r="N656" i="13"/>
  <c r="T656" i="13"/>
  <c r="M550" i="13"/>
  <c r="AA550" i="13" s="1"/>
  <c r="R550" i="13"/>
  <c r="M440" i="13"/>
  <c r="R440" i="13"/>
  <c r="Q440" i="13" s="1"/>
  <c r="N733" i="13"/>
  <c r="T733" i="13"/>
  <c r="N408" i="13"/>
  <c r="T408" i="13"/>
  <c r="S408" i="13" s="1"/>
  <c r="N820" i="13"/>
  <c r="T820" i="13"/>
  <c r="N759" i="13"/>
  <c r="T759" i="13"/>
  <c r="S759" i="13" s="1"/>
  <c r="N893" i="13"/>
  <c r="AB893" i="13" s="1"/>
  <c r="T893" i="13"/>
  <c r="N572" i="13"/>
  <c r="T572" i="13"/>
  <c r="S572" i="13" s="1"/>
  <c r="N980" i="13"/>
  <c r="AB980" i="13" s="1"/>
  <c r="T980" i="13"/>
  <c r="N628" i="13"/>
  <c r="T628" i="13"/>
  <c r="S628" i="13" s="1"/>
  <c r="M781" i="13"/>
  <c r="AA781" i="13" s="1"/>
  <c r="R781" i="13"/>
  <c r="N641" i="13"/>
  <c r="T641" i="13"/>
  <c r="S641" i="13" s="1"/>
  <c r="N1053" i="13"/>
  <c r="AB1053" i="13" s="1"/>
  <c r="T1053" i="13"/>
  <c r="M398" i="13"/>
  <c r="R398" i="13"/>
  <c r="Q398" i="13" s="1"/>
  <c r="N12" i="13"/>
  <c r="AB12" i="13" s="1"/>
  <c r="T12" i="13"/>
  <c r="N237" i="13"/>
  <c r="T237" i="13"/>
  <c r="S237" i="13" s="1"/>
  <c r="N138" i="13"/>
  <c r="AB138" i="13" s="1"/>
  <c r="T138" i="13"/>
  <c r="N80" i="13"/>
  <c r="T80" i="13"/>
  <c r="S80" i="13" s="1"/>
  <c r="N386" i="13"/>
  <c r="AB386" i="13" s="1"/>
  <c r="T386" i="13"/>
  <c r="M361" i="13"/>
  <c r="R361" i="13"/>
  <c r="Q361" i="13" s="1"/>
  <c r="N373" i="13"/>
  <c r="AB373" i="13" s="1"/>
  <c r="T373" i="13"/>
  <c r="N153" i="13"/>
  <c r="T153" i="13"/>
  <c r="S153" i="13" s="1"/>
  <c r="M747" i="13"/>
  <c r="AA747" i="13" s="1"/>
  <c r="R747" i="13"/>
  <c r="M531" i="13"/>
  <c r="R531" i="13"/>
  <c r="Q531" i="13" s="1"/>
  <c r="N777" i="13"/>
  <c r="AB777" i="13" s="1"/>
  <c r="T777" i="13"/>
  <c r="N819" i="13"/>
  <c r="T819" i="13"/>
  <c r="S819" i="13" s="1"/>
  <c r="N348" i="13"/>
  <c r="T348" i="13"/>
  <c r="N250" i="13"/>
  <c r="T250" i="13"/>
  <c r="S250" i="13" s="1"/>
  <c r="N1005" i="13"/>
  <c r="AB1005" i="13" s="1"/>
  <c r="T1005" i="13"/>
  <c r="N251" i="13"/>
  <c r="T251" i="13"/>
  <c r="S251" i="13" s="1"/>
  <c r="N794" i="13"/>
  <c r="AB794" i="13" s="1"/>
  <c r="T794" i="13"/>
  <c r="N118" i="13"/>
  <c r="T118" i="13"/>
  <c r="S118" i="13" s="1"/>
  <c r="N49" i="13"/>
  <c r="AB49" i="13" s="1"/>
  <c r="T49" i="13"/>
  <c r="N98" i="13"/>
  <c r="T98" i="13"/>
  <c r="S98" i="13" s="1"/>
  <c r="V776" i="13"/>
  <c r="U776" i="13"/>
  <c r="U537" i="13"/>
  <c r="V537" i="13"/>
  <c r="U475" i="13"/>
  <c r="V475" i="13"/>
  <c r="U428" i="13"/>
  <c r="V428" i="13"/>
  <c r="U955" i="13"/>
  <c r="V955" i="13"/>
  <c r="U660" i="13"/>
  <c r="V660" i="13"/>
  <c r="U580" i="13"/>
  <c r="V580" i="13"/>
  <c r="V425" i="13"/>
  <c r="U425" i="13"/>
  <c r="U653" i="13"/>
  <c r="V653" i="13"/>
  <c r="U604" i="13"/>
  <c r="V604" i="13"/>
  <c r="U981" i="13"/>
  <c r="V981" i="13"/>
  <c r="V464" i="13"/>
  <c r="U464" i="13"/>
  <c r="V782" i="13"/>
  <c r="U782" i="13"/>
  <c r="U651" i="13"/>
  <c r="V651" i="13"/>
  <c r="V910" i="13"/>
  <c r="U910" i="13"/>
  <c r="V390" i="13"/>
  <c r="U390" i="13" s="1"/>
  <c r="V375" i="13"/>
  <c r="U375" i="13" s="1"/>
  <c r="V214" i="13"/>
  <c r="U214" i="13" s="1"/>
  <c r="V51" i="13"/>
  <c r="U51" i="13" s="1"/>
  <c r="V217" i="13"/>
  <c r="U217" i="13" s="1"/>
  <c r="V384" i="13"/>
  <c r="U384" i="13" s="1"/>
  <c r="V561" i="13"/>
  <c r="U561" i="13"/>
  <c r="U771" i="13"/>
  <c r="V771" i="13"/>
  <c r="V25" i="13"/>
  <c r="U25" i="13"/>
  <c r="V682" i="13"/>
  <c r="U682" i="13"/>
  <c r="V243" i="13"/>
  <c r="U243" i="13" s="1"/>
  <c r="U1006" i="13"/>
  <c r="V1006" i="13"/>
  <c r="V1064" i="13"/>
  <c r="U1064" i="13"/>
  <c r="V1081" i="13"/>
  <c r="U1081" i="13"/>
  <c r="V99" i="13"/>
  <c r="U99" i="13" s="1"/>
  <c r="V850" i="13"/>
  <c r="U850" i="13"/>
  <c r="V69" i="13"/>
  <c r="U69" i="13" s="1"/>
  <c r="V650" i="13"/>
  <c r="U650" i="13"/>
  <c r="V172" i="13"/>
  <c r="U172" i="13" s="1"/>
  <c r="V44" i="13"/>
  <c r="U44" i="13"/>
  <c r="V173" i="13"/>
  <c r="U173" i="13" s="1"/>
  <c r="V1034" i="13"/>
  <c r="U1034" i="13"/>
  <c r="U575" i="13"/>
  <c r="V575" i="13"/>
  <c r="U564" i="13"/>
  <c r="V564" i="13"/>
  <c r="U539" i="13"/>
  <c r="V539" i="13"/>
  <c r="U447" i="13"/>
  <c r="V447" i="13"/>
  <c r="V664" i="13"/>
  <c r="U664" i="13"/>
  <c r="U649" i="13"/>
  <c r="V649" i="13"/>
  <c r="U583" i="13"/>
  <c r="V583" i="13"/>
  <c r="U629" i="13"/>
  <c r="V629" i="13"/>
  <c r="V866" i="13"/>
  <c r="U866" i="13"/>
  <c r="V702" i="13"/>
  <c r="U702" i="13"/>
  <c r="U468" i="13"/>
  <c r="V468" i="13"/>
  <c r="V478" i="13"/>
  <c r="U478" i="13"/>
  <c r="U835" i="13"/>
  <c r="V835" i="13"/>
  <c r="U406" i="13"/>
  <c r="V406" i="13"/>
  <c r="V388" i="13"/>
  <c r="U388" i="13" s="1"/>
  <c r="V376" i="13"/>
  <c r="U376" i="13" s="1"/>
  <c r="V147" i="13"/>
  <c r="U147" i="13" s="1"/>
  <c r="V145" i="13"/>
  <c r="U145" i="13" s="1"/>
  <c r="X66" i="13"/>
  <c r="W66" i="13" s="1"/>
  <c r="X82" i="13"/>
  <c r="W82" i="13" s="1"/>
  <c r="V241" i="13"/>
  <c r="U241" i="13" s="1"/>
  <c r="V111" i="13"/>
  <c r="U111" i="13" s="1"/>
  <c r="V389" i="13"/>
  <c r="U389" i="13" s="1"/>
  <c r="V974" i="13"/>
  <c r="U974" i="13"/>
  <c r="V29" i="13"/>
  <c r="U29" i="13"/>
  <c r="U1004" i="13"/>
  <c r="V1004" i="13"/>
  <c r="U645" i="13"/>
  <c r="V645" i="13"/>
  <c r="V1050" i="13"/>
  <c r="U1050" i="13"/>
  <c r="V62" i="13"/>
  <c r="U62" i="13"/>
  <c r="U1093" i="13"/>
  <c r="V1093" i="13"/>
  <c r="U1068" i="13"/>
  <c r="V1068" i="13"/>
  <c r="V137" i="13"/>
  <c r="U137" i="13" s="1"/>
  <c r="V47" i="13"/>
  <c r="U47" i="13" s="1"/>
  <c r="V97" i="13"/>
  <c r="U97" i="13" s="1"/>
  <c r="V1025" i="13"/>
  <c r="U1025" i="13"/>
  <c r="U413" i="13"/>
  <c r="V413" i="13"/>
  <c r="V339" i="13"/>
  <c r="U339" i="13" s="1"/>
  <c r="V139" i="13"/>
  <c r="U139" i="13" s="1"/>
  <c r="V904" i="13"/>
  <c r="U904" i="13"/>
  <c r="V734" i="13"/>
  <c r="U734" i="13"/>
  <c r="V705" i="13"/>
  <c r="U705" i="13"/>
  <c r="U766" i="13"/>
  <c r="V766" i="13"/>
  <c r="V482" i="13"/>
  <c r="U482" i="13"/>
  <c r="U411" i="13"/>
  <c r="V411" i="13"/>
  <c r="U515" i="13"/>
  <c r="V515" i="13"/>
  <c r="V698" i="13"/>
  <c r="U698" i="13"/>
  <c r="V449" i="13"/>
  <c r="U449" i="13"/>
  <c r="U895" i="13"/>
  <c r="V895" i="13"/>
  <c r="V584" i="13"/>
  <c r="U584" i="13"/>
  <c r="U947" i="13"/>
  <c r="V947" i="13"/>
  <c r="U471" i="13"/>
  <c r="V471" i="13"/>
  <c r="U623" i="13"/>
  <c r="V623" i="13"/>
  <c r="U1019" i="13"/>
  <c r="V1019" i="13"/>
  <c r="U943" i="13"/>
  <c r="V943" i="13"/>
  <c r="U757" i="13"/>
  <c r="V757" i="13"/>
  <c r="V393" i="13"/>
  <c r="U393" i="13" s="1"/>
  <c r="V357" i="13"/>
  <c r="U357" i="13" s="1"/>
  <c r="X98" i="13"/>
  <c r="W98" i="13" s="1"/>
  <c r="V117" i="13"/>
  <c r="U117" i="13" s="1"/>
  <c r="V37" i="13"/>
  <c r="U37" i="13" s="1"/>
  <c r="V262" i="13"/>
  <c r="U262" i="13" s="1"/>
  <c r="V191" i="13"/>
  <c r="U191" i="13" s="1"/>
  <c r="V1014" i="13"/>
  <c r="U1014" i="13"/>
  <c r="U841" i="13"/>
  <c r="V841" i="13"/>
  <c r="V405" i="13"/>
  <c r="U405" i="13" s="1"/>
  <c r="U462" i="13"/>
  <c r="V462" i="13"/>
  <c r="V309" i="13"/>
  <c r="U309" i="13" s="1"/>
  <c r="V472" i="13"/>
  <c r="U472" i="13"/>
  <c r="U871" i="13"/>
  <c r="V871" i="13"/>
  <c r="U1117" i="13"/>
  <c r="V1117" i="13"/>
  <c r="U1078" i="13"/>
  <c r="V1078" i="13"/>
  <c r="U860" i="13"/>
  <c r="V860" i="13"/>
  <c r="V640" i="13"/>
  <c r="U640" i="13"/>
  <c r="U948" i="13"/>
  <c r="V948" i="13"/>
  <c r="V5" i="13"/>
  <c r="U5" i="13" s="1"/>
  <c r="U846" i="13"/>
  <c r="V846" i="13"/>
  <c r="V512" i="13"/>
  <c r="U512" i="13"/>
  <c r="U823" i="13"/>
  <c r="V823" i="13"/>
  <c r="V608" i="13"/>
  <c r="U608" i="13"/>
  <c r="V890" i="13"/>
  <c r="U890" i="13"/>
  <c r="U847" i="13"/>
  <c r="V847" i="13"/>
  <c r="U803" i="13"/>
  <c r="V803" i="13"/>
  <c r="U991" i="13"/>
  <c r="V991" i="13"/>
  <c r="V878" i="13"/>
  <c r="U878" i="13"/>
  <c r="V744" i="13"/>
  <c r="U744" i="13"/>
  <c r="V880" i="13"/>
  <c r="U880" i="13"/>
  <c r="V617" i="13"/>
  <c r="U617" i="13"/>
  <c r="V410" i="13"/>
  <c r="U410" i="13"/>
  <c r="U807" i="13"/>
  <c r="V807" i="13"/>
  <c r="U724" i="13"/>
  <c r="V724" i="13"/>
  <c r="U1125" i="13"/>
  <c r="V1125" i="13"/>
  <c r="V857" i="13"/>
  <c r="U857" i="13"/>
  <c r="V368" i="13"/>
  <c r="U368" i="13" s="1"/>
  <c r="V287" i="13"/>
  <c r="U287" i="13" s="1"/>
  <c r="V11" i="13"/>
  <c r="U11" i="13" s="1"/>
  <c r="V240" i="13"/>
  <c r="U240" i="13" s="1"/>
  <c r="V288" i="13"/>
  <c r="U288" i="13" s="1"/>
  <c r="V148" i="13"/>
  <c r="U148" i="13" s="1"/>
  <c r="V374" i="13"/>
  <c r="U374" i="13" s="1"/>
  <c r="V204" i="13"/>
  <c r="U204" i="13" s="1"/>
  <c r="V190" i="13"/>
  <c r="U190" i="13" s="1"/>
  <c r="U755" i="13"/>
  <c r="V755" i="13"/>
  <c r="V340" i="13"/>
  <c r="U340" i="13" s="1"/>
  <c r="U565" i="13"/>
  <c r="V565" i="13"/>
  <c r="U563" i="13"/>
  <c r="V563" i="13"/>
  <c r="V383" i="13"/>
  <c r="U383" i="13" s="1"/>
  <c r="U1003" i="13"/>
  <c r="V1003" i="13"/>
  <c r="V60" i="13"/>
  <c r="U60" i="13"/>
  <c r="U1067" i="13"/>
  <c r="V1067" i="13"/>
  <c r="U1077" i="13"/>
  <c r="V1077" i="13"/>
  <c r="V96" i="13"/>
  <c r="U96" i="13" s="1"/>
  <c r="V161" i="13"/>
  <c r="U161" i="13" s="1"/>
  <c r="U412" i="13"/>
  <c r="V412" i="13"/>
  <c r="U741" i="13"/>
  <c r="V741" i="13"/>
  <c r="V257" i="13"/>
  <c r="U257" i="13" s="1"/>
  <c r="V395" i="13"/>
  <c r="U395" i="13" s="1"/>
  <c r="U877" i="13"/>
  <c r="V877" i="13"/>
  <c r="U749" i="13"/>
  <c r="V749" i="13"/>
  <c r="V622" i="13"/>
  <c r="U622" i="13"/>
  <c r="U903" i="13"/>
  <c r="V903" i="13"/>
  <c r="U430" i="13"/>
  <c r="V430" i="13"/>
  <c r="V594" i="13"/>
  <c r="U594" i="13"/>
  <c r="U750" i="13"/>
  <c r="V750" i="13"/>
  <c r="V818" i="13"/>
  <c r="U818" i="13"/>
  <c r="V746" i="13"/>
  <c r="U746" i="13"/>
  <c r="U989" i="13"/>
  <c r="V989" i="13"/>
  <c r="V761" i="13"/>
  <c r="U761" i="13"/>
  <c r="U836" i="13"/>
  <c r="V836" i="13"/>
  <c r="V578" i="13"/>
  <c r="U578" i="13"/>
  <c r="V480" i="13"/>
  <c r="U480" i="13"/>
  <c r="U1020" i="13"/>
  <c r="V1020" i="13"/>
  <c r="U1127" i="13"/>
  <c r="V1127" i="13"/>
  <c r="U949" i="13"/>
  <c r="V949" i="13"/>
  <c r="V363" i="13"/>
  <c r="U363" i="13" s="1"/>
  <c r="V151" i="13"/>
  <c r="U151" i="13" s="1"/>
  <c r="V277" i="13"/>
  <c r="U277" i="13" s="1"/>
  <c r="X122" i="13"/>
  <c r="W122" i="13" s="1"/>
  <c r="V392" i="13"/>
  <c r="U392" i="13" s="1"/>
  <c r="V76" i="13"/>
  <c r="U76" i="13" s="1"/>
  <c r="V252" i="13"/>
  <c r="U252" i="13" s="1"/>
  <c r="V3" i="13"/>
  <c r="U3" i="13" s="1"/>
  <c r="X58" i="13"/>
  <c r="W58" i="13" s="1"/>
  <c r="V696" i="13"/>
  <c r="U696" i="13"/>
  <c r="V43" i="13"/>
  <c r="U43" i="13"/>
  <c r="U516" i="13"/>
  <c r="V516" i="13"/>
  <c r="V536" i="13"/>
  <c r="U536" i="13"/>
  <c r="U1027" i="13"/>
  <c r="V1027" i="13"/>
  <c r="V281" i="13"/>
  <c r="U281" i="13" s="1"/>
  <c r="U1116" i="13"/>
  <c r="V1116" i="13"/>
  <c r="U1087" i="13"/>
  <c r="V1087" i="13"/>
  <c r="U1075" i="13"/>
  <c r="V1075" i="13"/>
  <c r="V238" i="13"/>
  <c r="U238" i="13" s="1"/>
  <c r="U1021" i="13"/>
  <c r="V1021" i="13"/>
  <c r="U1071" i="13"/>
  <c r="V1071" i="13"/>
  <c r="V976" i="13"/>
  <c r="U976" i="13"/>
  <c r="V422" i="13"/>
  <c r="U422" i="13"/>
  <c r="V1058" i="13"/>
  <c r="U1058" i="13"/>
  <c r="V20" i="13"/>
  <c r="U20" i="13" s="1"/>
  <c r="U671" i="13"/>
  <c r="V671" i="13"/>
  <c r="V175" i="13"/>
  <c r="U175" i="13" s="1"/>
  <c r="U995" i="13"/>
  <c r="V995" i="13"/>
  <c r="V526" i="13"/>
  <c r="U526" i="13"/>
  <c r="U611" i="13"/>
  <c r="V611" i="13"/>
  <c r="V545" i="13"/>
  <c r="U545" i="13"/>
  <c r="V424" i="13"/>
  <c r="U424" i="13"/>
  <c r="V618" i="13"/>
  <c r="U618" i="13"/>
  <c r="U732" i="13"/>
  <c r="V732" i="13"/>
  <c r="U700" i="13"/>
  <c r="V700" i="13"/>
  <c r="V433" i="13"/>
  <c r="U433" i="13"/>
  <c r="U827" i="13"/>
  <c r="V827" i="13"/>
  <c r="V465" i="13"/>
  <c r="U465" i="13"/>
  <c r="V808" i="13"/>
  <c r="U808" i="13"/>
  <c r="U489" i="13"/>
  <c r="V489" i="13"/>
  <c r="V840" i="13"/>
  <c r="U840" i="13"/>
  <c r="V570" i="13"/>
  <c r="U570" i="13"/>
  <c r="V329" i="13"/>
  <c r="U329" i="13" s="1"/>
  <c r="V293" i="13"/>
  <c r="U293" i="13" s="1"/>
  <c r="V195" i="13"/>
  <c r="U195" i="13" s="1"/>
  <c r="V221" i="13"/>
  <c r="U221" i="13" s="1"/>
  <c r="V270" i="13"/>
  <c r="U270" i="13" s="1"/>
  <c r="V155" i="13"/>
  <c r="U155" i="13" s="1"/>
  <c r="V17" i="13"/>
  <c r="U17" i="13" s="1"/>
  <c r="V4" i="13"/>
  <c r="U4" i="13" s="1"/>
  <c r="V301" i="13"/>
  <c r="U301" i="13" s="1"/>
  <c r="U1015" i="13"/>
  <c r="V1015" i="13"/>
  <c r="V998" i="13"/>
  <c r="U998" i="13"/>
  <c r="V849" i="13"/>
  <c r="U849" i="13"/>
  <c r="V689" i="13"/>
  <c r="U689" i="13"/>
  <c r="U717" i="13"/>
  <c r="V717" i="13"/>
  <c r="U1049" i="13"/>
  <c r="V1049" i="13"/>
  <c r="U1012" i="13"/>
  <c r="V1012" i="13"/>
  <c r="U1076" i="13"/>
  <c r="V1076" i="13"/>
  <c r="V505" i="13"/>
  <c r="U505" i="13"/>
  <c r="U548" i="13"/>
  <c r="V548" i="13"/>
  <c r="V466" i="13"/>
  <c r="U466" i="13"/>
  <c r="V1129" i="13"/>
  <c r="U1129" i="13"/>
  <c r="V380" i="13"/>
  <c r="U380" i="13" s="1"/>
  <c r="U875" i="13"/>
  <c r="V875" i="13"/>
  <c r="V1108" i="13"/>
  <c r="U1108" i="13"/>
  <c r="U638" i="13"/>
  <c r="V638" i="13"/>
  <c r="V616" i="13"/>
  <c r="U616" i="13"/>
  <c r="V678" i="13"/>
  <c r="U678" i="13"/>
  <c r="V418" i="13"/>
  <c r="U418" i="13"/>
  <c r="U740" i="13"/>
  <c r="V740" i="13"/>
  <c r="V760" i="13"/>
  <c r="U760" i="13"/>
  <c r="U614" i="13"/>
  <c r="V614" i="13"/>
  <c r="U437" i="13"/>
  <c r="V437" i="13"/>
  <c r="U845" i="13"/>
  <c r="V845" i="13"/>
  <c r="U615" i="13"/>
  <c r="V615" i="13"/>
  <c r="V434" i="13"/>
  <c r="U434" i="13"/>
  <c r="V624" i="13"/>
  <c r="U624" i="13"/>
  <c r="V753" i="13"/>
  <c r="U753" i="13"/>
  <c r="U1055" i="13"/>
  <c r="V1055" i="13"/>
  <c r="U837" i="13"/>
  <c r="V837" i="13"/>
  <c r="V336" i="13"/>
  <c r="U336" i="13" s="1"/>
  <c r="V353" i="13"/>
  <c r="U353" i="13" s="1"/>
  <c r="V54" i="13"/>
  <c r="U54" i="13" s="1"/>
  <c r="V325" i="13"/>
  <c r="U325" i="13" s="1"/>
  <c r="V275" i="13"/>
  <c r="U275" i="13" s="1"/>
  <c r="V136" i="13"/>
  <c r="U136" i="13" s="1"/>
  <c r="V140" i="13"/>
  <c r="U140" i="13" s="1"/>
  <c r="V1016" i="13"/>
  <c r="U1016" i="13"/>
  <c r="V946" i="13"/>
  <c r="U946" i="13"/>
  <c r="V64" i="13"/>
  <c r="U64" i="13"/>
  <c r="U573" i="13"/>
  <c r="V573" i="13"/>
  <c r="V343" i="13"/>
  <c r="U343" i="13" s="1"/>
  <c r="V267" i="13"/>
  <c r="U267" i="13" s="1"/>
  <c r="V65" i="13"/>
  <c r="U65" i="13"/>
  <c r="V1113" i="13"/>
  <c r="U1113" i="13"/>
  <c r="V1120" i="13"/>
  <c r="U1120" i="13"/>
  <c r="V38" i="13"/>
  <c r="U38" i="13"/>
  <c r="V448" i="13"/>
  <c r="U448" i="13"/>
  <c r="V888" i="13"/>
  <c r="U888" i="13"/>
  <c r="U916" i="13"/>
  <c r="V916" i="13"/>
  <c r="U679" i="13"/>
  <c r="V679" i="13"/>
  <c r="V1070" i="13"/>
  <c r="U1070" i="13"/>
  <c r="N1103" i="13"/>
  <c r="T1103" i="13"/>
  <c r="N481" i="13"/>
  <c r="T481" i="13"/>
  <c r="N407" i="13"/>
  <c r="AB407" i="13" s="1"/>
  <c r="T407" i="13"/>
  <c r="N570" i="13"/>
  <c r="T570" i="13"/>
  <c r="S570" i="13" s="1"/>
  <c r="M200" i="13"/>
  <c r="AA200" i="13" s="1"/>
  <c r="R200" i="13"/>
  <c r="M396" i="13"/>
  <c r="R396" i="13"/>
  <c r="Q396" i="13" s="1"/>
  <c r="X778" i="13"/>
  <c r="W778" i="13"/>
  <c r="X1040" i="13"/>
  <c r="W1040" i="13"/>
  <c r="X719" i="13"/>
  <c r="W719" i="13"/>
  <c r="X168" i="13"/>
  <c r="W168" i="13" s="1"/>
  <c r="X455" i="13"/>
  <c r="W455" i="13"/>
  <c r="X483" i="13"/>
  <c r="W483" i="13"/>
  <c r="X81" i="13"/>
  <c r="W81" i="13" s="1"/>
  <c r="X692" i="13"/>
  <c r="W692" i="13"/>
  <c r="X784" i="13"/>
  <c r="W784" i="13"/>
  <c r="X324" i="13"/>
  <c r="W324" i="13"/>
  <c r="X246" i="13"/>
  <c r="W246" i="13" s="1"/>
  <c r="X95" i="13"/>
  <c r="W95" i="13" s="1"/>
  <c r="X927" i="13"/>
  <c r="W927" i="13"/>
  <c r="N688" i="13"/>
  <c r="T688" i="13"/>
  <c r="S688" i="13" s="1"/>
  <c r="M490" i="13"/>
  <c r="AA490" i="13" s="1"/>
  <c r="R490" i="13"/>
  <c r="M984" i="13"/>
  <c r="R984" i="13"/>
  <c r="Q984" i="13" s="1"/>
  <c r="M920" i="13"/>
  <c r="AA920" i="13" s="1"/>
  <c r="R920" i="13"/>
  <c r="Q920" i="13" s="1"/>
  <c r="M335" i="13"/>
  <c r="R335" i="13"/>
  <c r="Q335" i="13" s="1"/>
  <c r="N293" i="13"/>
  <c r="AB293" i="13" s="1"/>
  <c r="T293" i="13"/>
  <c r="N195" i="13"/>
  <c r="T195" i="13"/>
  <c r="S195" i="13" s="1"/>
  <c r="M221" i="13"/>
  <c r="AA221" i="13" s="1"/>
  <c r="R221" i="13"/>
  <c r="M270" i="13"/>
  <c r="R270" i="13"/>
  <c r="Q270" i="13" s="1"/>
  <c r="M155" i="13"/>
  <c r="AA155" i="13" s="1"/>
  <c r="R155" i="13"/>
  <c r="N17" i="13"/>
  <c r="T17" i="13"/>
  <c r="S17" i="13" s="1"/>
  <c r="M4" i="13"/>
  <c r="AA4" i="13" s="1"/>
  <c r="R4" i="13"/>
  <c r="Q4" i="13" s="1"/>
  <c r="M301" i="13"/>
  <c r="R301" i="13"/>
  <c r="Q301" i="13" s="1"/>
  <c r="N1015" i="13"/>
  <c r="AB1015" i="13" s="1"/>
  <c r="T1015" i="13"/>
  <c r="N998" i="13"/>
  <c r="T998" i="13"/>
  <c r="S998" i="13" s="1"/>
  <c r="M849" i="13"/>
  <c r="AA849" i="13" s="1"/>
  <c r="R849" i="13"/>
  <c r="M689" i="13"/>
  <c r="R689" i="13"/>
  <c r="Q689" i="13" s="1"/>
  <c r="M717" i="13"/>
  <c r="AA717" i="13" s="1"/>
  <c r="R717" i="13"/>
  <c r="M1049" i="13"/>
  <c r="R1049" i="13"/>
  <c r="Q1049" i="13" s="1"/>
  <c r="M1012" i="13"/>
  <c r="AA1012" i="13" s="1"/>
  <c r="R1012" i="13"/>
  <c r="Q1012" i="13" s="1"/>
  <c r="M514" i="13"/>
  <c r="R514" i="13"/>
  <c r="Q514" i="13" s="1"/>
  <c r="M888" i="13"/>
  <c r="AA888" i="13" s="1"/>
  <c r="R888" i="13"/>
  <c r="M529" i="13"/>
  <c r="R529" i="13"/>
  <c r="Q529" i="13" s="1"/>
  <c r="M466" i="13"/>
  <c r="AA466" i="13" s="1"/>
  <c r="R466" i="13"/>
  <c r="N765" i="13"/>
  <c r="T765" i="13"/>
  <c r="S765" i="13" s="1"/>
  <c r="M166" i="13"/>
  <c r="AA166" i="13" s="1"/>
  <c r="R166" i="13"/>
  <c r="M83" i="13"/>
  <c r="R83" i="13"/>
  <c r="Q83" i="13" s="1"/>
  <c r="N380" i="13"/>
  <c r="AB380" i="13" s="1"/>
  <c r="T380" i="13"/>
  <c r="S380" i="13" s="1"/>
  <c r="M232" i="13"/>
  <c r="R232" i="13"/>
  <c r="Q232" i="13" s="1"/>
  <c r="N669" i="13"/>
  <c r="AB669" i="13" s="1"/>
  <c r="T669" i="13"/>
  <c r="M506" i="13"/>
  <c r="R506" i="13"/>
  <c r="Q506" i="13" s="1"/>
  <c r="M656" i="13"/>
  <c r="AA656" i="13" s="1"/>
  <c r="R656" i="13"/>
  <c r="Q656" i="13" s="1"/>
  <c r="N550" i="13"/>
  <c r="T550" i="13"/>
  <c r="S550" i="13" s="1"/>
  <c r="N440" i="13"/>
  <c r="AB440" i="13" s="1"/>
  <c r="T440" i="13"/>
  <c r="M733" i="13"/>
  <c r="R733" i="13"/>
  <c r="Q733" i="13" s="1"/>
  <c r="M408" i="13"/>
  <c r="AA408" i="13" s="1"/>
  <c r="R408" i="13"/>
  <c r="M820" i="13"/>
  <c r="R820" i="13"/>
  <c r="Q820" i="13" s="1"/>
  <c r="M759" i="13"/>
  <c r="AA759" i="13" s="1"/>
  <c r="R759" i="13"/>
  <c r="M893" i="13"/>
  <c r="R893" i="13"/>
  <c r="Q893" i="13" s="1"/>
  <c r="M572" i="13"/>
  <c r="AA572" i="13" s="1"/>
  <c r="R572" i="13"/>
  <c r="Q572" i="13" s="1"/>
  <c r="M980" i="13"/>
  <c r="R980" i="13"/>
  <c r="Q980" i="13" s="1"/>
  <c r="M628" i="13"/>
  <c r="AA628" i="13" s="1"/>
  <c r="R628" i="13"/>
  <c r="N781" i="13"/>
  <c r="T781" i="13"/>
  <c r="S781" i="13" s="1"/>
  <c r="M641" i="13"/>
  <c r="AA641" i="13" s="1"/>
  <c r="R641" i="13"/>
  <c r="Q641" i="13" s="1"/>
  <c r="M1053" i="13"/>
  <c r="R1053" i="13"/>
  <c r="Q1053" i="13" s="1"/>
  <c r="N398" i="13"/>
  <c r="AB398" i="13" s="1"/>
  <c r="T398" i="13"/>
  <c r="M12" i="13"/>
  <c r="R12" i="13"/>
  <c r="Q12" i="13" s="1"/>
  <c r="M237" i="13"/>
  <c r="AA237" i="13" s="1"/>
  <c r="R237" i="13"/>
  <c r="Q237" i="13" s="1"/>
  <c r="M138" i="13"/>
  <c r="R138" i="13"/>
  <c r="M80" i="13"/>
  <c r="AA80" i="13" s="1"/>
  <c r="R80" i="13"/>
  <c r="M386" i="13"/>
  <c r="R386" i="13"/>
  <c r="Q386" i="13" s="1"/>
  <c r="N361" i="13"/>
  <c r="AB361" i="13" s="1"/>
  <c r="T361" i="13"/>
  <c r="S361" i="13" s="1"/>
  <c r="M373" i="13"/>
  <c r="R373" i="13"/>
  <c r="Q373" i="13" s="1"/>
  <c r="M153" i="13"/>
  <c r="AA153" i="13" s="1"/>
  <c r="R153" i="13"/>
  <c r="N747" i="13"/>
  <c r="T747" i="13"/>
  <c r="S747" i="13" s="1"/>
  <c r="N531" i="13"/>
  <c r="AB531" i="13" s="1"/>
  <c r="T531" i="13"/>
  <c r="S531" i="13" s="1"/>
  <c r="M777" i="13"/>
  <c r="R777" i="13"/>
  <c r="Q777" i="13" s="1"/>
  <c r="M819" i="13"/>
  <c r="AA819" i="13" s="1"/>
  <c r="R819" i="13"/>
  <c r="M348" i="13"/>
  <c r="R348" i="13"/>
  <c r="Q348" i="13" s="1"/>
  <c r="M250" i="13"/>
  <c r="AA250" i="13" s="1"/>
  <c r="R250" i="13"/>
  <c r="Q250" i="13" s="1"/>
  <c r="M1005" i="13"/>
  <c r="R1005" i="13"/>
  <c r="Q1005" i="13" s="1"/>
  <c r="M251" i="13"/>
  <c r="AA251" i="13" s="1"/>
  <c r="R251" i="13"/>
  <c r="M794" i="13"/>
  <c r="R794" i="13"/>
  <c r="Q794" i="13" s="1"/>
  <c r="M118" i="13"/>
  <c r="AA118" i="13" s="1"/>
  <c r="R118" i="13"/>
  <c r="Q118" i="13" s="1"/>
  <c r="M49" i="13"/>
  <c r="R49" i="13"/>
  <c r="Q49" i="13" s="1"/>
  <c r="M98" i="13"/>
  <c r="AA98" i="13" s="1"/>
  <c r="R98" i="13"/>
  <c r="X776" i="13"/>
  <c r="W776" i="13"/>
  <c r="X537" i="13"/>
  <c r="W537" i="13"/>
  <c r="X475" i="13"/>
  <c r="W475" i="13"/>
  <c r="X428" i="13"/>
  <c r="W428" i="13"/>
  <c r="X955" i="13"/>
  <c r="W955" i="13"/>
  <c r="X660" i="13"/>
  <c r="W660" i="13"/>
  <c r="X580" i="13"/>
  <c r="W580" i="13"/>
  <c r="X425" i="13"/>
  <c r="W425" i="13"/>
  <c r="X653" i="13"/>
  <c r="W653" i="13"/>
  <c r="X604" i="13"/>
  <c r="W604" i="13"/>
  <c r="X981" i="13"/>
  <c r="W981" i="13"/>
  <c r="X464" i="13"/>
  <c r="W464" i="13"/>
  <c r="X782" i="13"/>
  <c r="W782" i="13"/>
  <c r="X651" i="13"/>
  <c r="W651" i="13"/>
  <c r="X910" i="13"/>
  <c r="W910" i="13"/>
  <c r="X390" i="13"/>
  <c r="W390" i="13" s="1"/>
  <c r="X375" i="13"/>
  <c r="W375" i="13" s="1"/>
  <c r="X214" i="13"/>
  <c r="W214" i="13" s="1"/>
  <c r="X154" i="13"/>
  <c r="W154" i="13" s="1"/>
  <c r="X51" i="13"/>
  <c r="W51" i="13" s="1"/>
  <c r="X217" i="13"/>
  <c r="W217" i="13" s="1"/>
  <c r="X10" i="13"/>
  <c r="W10" i="13" s="1"/>
  <c r="X384" i="13"/>
  <c r="W384" i="13" s="1"/>
  <c r="X178" i="13"/>
  <c r="W178" i="13" s="1"/>
  <c r="X561" i="13"/>
  <c r="W561" i="13"/>
  <c r="X771" i="13"/>
  <c r="W771" i="13"/>
  <c r="X25" i="13"/>
  <c r="W25" i="13"/>
  <c r="X282" i="13"/>
  <c r="W282" i="13" s="1"/>
  <c r="X682" i="13"/>
  <c r="W682" i="13"/>
  <c r="X243" i="13"/>
  <c r="W243" i="13" s="1"/>
  <c r="W1006" i="13"/>
  <c r="X1006" i="13"/>
  <c r="X1064" i="13"/>
  <c r="W1064" i="13"/>
  <c r="X1081" i="13"/>
  <c r="W1081" i="13"/>
  <c r="X99" i="13"/>
  <c r="W99" i="13" s="1"/>
  <c r="X850" i="13"/>
  <c r="W850" i="13"/>
  <c r="X69" i="13"/>
  <c r="W69" i="13" s="1"/>
  <c r="X650" i="13"/>
  <c r="W650" i="13"/>
  <c r="X172" i="13"/>
  <c r="W172" i="13" s="1"/>
  <c r="X44" i="13"/>
  <c r="W44" i="13"/>
  <c r="X173" i="13"/>
  <c r="W173" i="13" s="1"/>
  <c r="X1034" i="13"/>
  <c r="W1034" i="13"/>
  <c r="X575" i="13"/>
  <c r="W575" i="13"/>
  <c r="X564" i="13"/>
  <c r="W564" i="13"/>
  <c r="X539" i="13"/>
  <c r="W539" i="13"/>
  <c r="X447" i="13"/>
  <c r="W447" i="13"/>
  <c r="X664" i="13"/>
  <c r="W664" i="13"/>
  <c r="X649" i="13"/>
  <c r="W649" i="13"/>
  <c r="X583" i="13"/>
  <c r="W583" i="13"/>
  <c r="X629" i="13"/>
  <c r="W629" i="13"/>
  <c r="X866" i="13"/>
  <c r="W866" i="13"/>
  <c r="W702" i="13"/>
  <c r="X702" i="13"/>
  <c r="X468" i="13"/>
  <c r="W468" i="13"/>
  <c r="W478" i="13"/>
  <c r="X478" i="13"/>
  <c r="X835" i="13"/>
  <c r="W835" i="13"/>
  <c r="W406" i="13"/>
  <c r="X406" i="13"/>
  <c r="X388" i="13"/>
  <c r="W388" i="13" s="1"/>
  <c r="X376" i="13"/>
  <c r="W376" i="13" s="1"/>
  <c r="X147" i="13"/>
  <c r="W147" i="13" s="1"/>
  <c r="X145" i="13"/>
  <c r="W145" i="13" s="1"/>
  <c r="X234" i="13"/>
  <c r="W234" i="13"/>
  <c r="X241" i="13"/>
  <c r="W241" i="13" s="1"/>
  <c r="X111" i="13"/>
  <c r="W111" i="13" s="1"/>
  <c r="X389" i="13"/>
  <c r="W389" i="13" s="1"/>
  <c r="X974" i="13"/>
  <c r="W974" i="13"/>
  <c r="W29" i="13"/>
  <c r="X29" i="13"/>
  <c r="X1004" i="13"/>
  <c r="W1004" i="13"/>
  <c r="X645" i="13"/>
  <c r="W645" i="13"/>
  <c r="X1050" i="13"/>
  <c r="W1050" i="13"/>
  <c r="W62" i="13"/>
  <c r="X62" i="13"/>
  <c r="X1093" i="13"/>
  <c r="W1093" i="13"/>
  <c r="X1068" i="13"/>
  <c r="W1068" i="13"/>
  <c r="X137" i="13"/>
  <c r="W137" i="13" s="1"/>
  <c r="X47" i="13"/>
  <c r="W47" i="13"/>
  <c r="X97" i="13"/>
  <c r="W97" i="13" s="1"/>
  <c r="X1025" i="13"/>
  <c r="W1025" i="13"/>
  <c r="X413" i="13"/>
  <c r="W413" i="13"/>
  <c r="X339" i="13"/>
  <c r="W339" i="13" s="1"/>
  <c r="X139" i="13"/>
  <c r="W139" i="13" s="1"/>
  <c r="X904" i="13"/>
  <c r="W904" i="13"/>
  <c r="W734" i="13"/>
  <c r="X734" i="13"/>
  <c r="X705" i="13"/>
  <c r="W705" i="13"/>
  <c r="W766" i="13"/>
  <c r="X766" i="13"/>
  <c r="X482" i="13"/>
  <c r="W482" i="13"/>
  <c r="X411" i="13"/>
  <c r="W411" i="13"/>
  <c r="X515" i="13"/>
  <c r="W515" i="13"/>
  <c r="X698" i="13"/>
  <c r="W698" i="13"/>
  <c r="X449" i="13"/>
  <c r="W449" i="13"/>
  <c r="X895" i="13"/>
  <c r="W895" i="13"/>
  <c r="X584" i="13"/>
  <c r="W584" i="13"/>
  <c r="X947" i="13"/>
  <c r="W947" i="13"/>
  <c r="X471" i="13"/>
  <c r="W471" i="13"/>
  <c r="X623" i="13"/>
  <c r="W623" i="13"/>
  <c r="X1019" i="13"/>
  <c r="W1019" i="13"/>
  <c r="X943" i="13"/>
  <c r="W943" i="13"/>
  <c r="X757" i="13"/>
  <c r="W757" i="13"/>
  <c r="X393" i="13"/>
  <c r="W393" i="13" s="1"/>
  <c r="X357" i="13"/>
  <c r="W357" i="13" s="1"/>
  <c r="X130" i="13"/>
  <c r="W130" i="13" s="1"/>
  <c r="X242" i="13"/>
  <c r="W242" i="13" s="1"/>
  <c r="X117" i="13"/>
  <c r="W117" i="13" s="1"/>
  <c r="X37" i="13"/>
  <c r="W37" i="13" s="1"/>
  <c r="X262" i="13"/>
  <c r="W262" i="13" s="1"/>
  <c r="X191" i="13"/>
  <c r="W191" i="13" s="1"/>
  <c r="W1014" i="13"/>
  <c r="X1014" i="13"/>
  <c r="X841" i="13"/>
  <c r="W841" i="13"/>
  <c r="X405" i="13"/>
  <c r="W405" i="13" s="1"/>
  <c r="X462" i="13"/>
  <c r="W462" i="13"/>
  <c r="X309" i="13"/>
  <c r="W309" i="13" s="1"/>
  <c r="X472" i="13"/>
  <c r="W472" i="13"/>
  <c r="X871" i="13"/>
  <c r="W871" i="13"/>
  <c r="X1117" i="13"/>
  <c r="W1117" i="13"/>
  <c r="W1078" i="13"/>
  <c r="X1078" i="13"/>
  <c r="X860" i="13"/>
  <c r="W860" i="13"/>
  <c r="X640" i="13"/>
  <c r="W640" i="13"/>
  <c r="X948" i="13"/>
  <c r="W948" i="13"/>
  <c r="X5" i="13"/>
  <c r="W5" i="13" s="1"/>
  <c r="X846" i="13"/>
  <c r="W846" i="13"/>
  <c r="X512" i="13"/>
  <c r="W512" i="13"/>
  <c r="X823" i="13"/>
  <c r="W823" i="13"/>
  <c r="X608" i="13"/>
  <c r="W608" i="13"/>
  <c r="X890" i="13"/>
  <c r="W890" i="13"/>
  <c r="X847" i="13"/>
  <c r="W847" i="13"/>
  <c r="X803" i="13"/>
  <c r="W803" i="13"/>
  <c r="X991" i="13"/>
  <c r="W991" i="13"/>
  <c r="W878" i="13"/>
  <c r="X878" i="13"/>
  <c r="X744" i="13"/>
  <c r="W744" i="13"/>
  <c r="X880" i="13"/>
  <c r="W880" i="13"/>
  <c r="X617" i="13"/>
  <c r="W617" i="13"/>
  <c r="X410" i="13"/>
  <c r="W410" i="13"/>
  <c r="X807" i="13"/>
  <c r="W807" i="13"/>
  <c r="X724" i="13"/>
  <c r="W724" i="13"/>
  <c r="X1125" i="13"/>
  <c r="W1125" i="13"/>
  <c r="X857" i="13"/>
  <c r="W857" i="13"/>
  <c r="X368" i="13"/>
  <c r="W368" i="13" s="1"/>
  <c r="X287" i="13"/>
  <c r="W287" i="13" s="1"/>
  <c r="X11" i="13"/>
  <c r="W11" i="13" s="1"/>
  <c r="X240" i="13"/>
  <c r="W240" i="13" s="1"/>
  <c r="X288" i="13"/>
  <c r="W288" i="13" s="1"/>
  <c r="X148" i="13"/>
  <c r="W148" i="13" s="1"/>
  <c r="X374" i="13"/>
  <c r="W374" i="13" s="1"/>
  <c r="X204" i="13"/>
  <c r="W204" i="13" s="1"/>
  <c r="X190" i="13"/>
  <c r="W190" i="13" s="1"/>
  <c r="X755" i="13"/>
  <c r="W755" i="13"/>
  <c r="X340" i="13"/>
  <c r="W340" i="13" s="1"/>
  <c r="X565" i="13"/>
  <c r="W565" i="13"/>
  <c r="X563" i="13"/>
  <c r="W563" i="13"/>
  <c r="X383" i="13"/>
  <c r="W383" i="13" s="1"/>
  <c r="X1003" i="13"/>
  <c r="W1003" i="13"/>
  <c r="X60" i="13"/>
  <c r="W60" i="13" s="1"/>
  <c r="X1067" i="13"/>
  <c r="W1067" i="13"/>
  <c r="X1077" i="13"/>
  <c r="W1077" i="13"/>
  <c r="X96" i="13"/>
  <c r="W96" i="13" s="1"/>
  <c r="X161" i="13"/>
  <c r="W161" i="13" s="1"/>
  <c r="X412" i="13"/>
  <c r="W412" i="13"/>
  <c r="X741" i="13"/>
  <c r="W741" i="13"/>
  <c r="X257" i="13"/>
  <c r="W257" i="13" s="1"/>
  <c r="X395" i="13"/>
  <c r="W395" i="13" s="1"/>
  <c r="X877" i="13"/>
  <c r="W877" i="13"/>
  <c r="X749" i="13"/>
  <c r="W749" i="13"/>
  <c r="W622" i="13"/>
  <c r="X622" i="13"/>
  <c r="X903" i="13"/>
  <c r="W903" i="13"/>
  <c r="W430" i="13"/>
  <c r="X430" i="13"/>
  <c r="X594" i="13"/>
  <c r="W594" i="13"/>
  <c r="W750" i="13"/>
  <c r="X750" i="13"/>
  <c r="X818" i="13"/>
  <c r="W818" i="13"/>
  <c r="X746" i="13"/>
  <c r="W746" i="13"/>
  <c r="X989" i="13"/>
  <c r="W989" i="13"/>
  <c r="X761" i="13"/>
  <c r="W761" i="13"/>
  <c r="X836" i="13"/>
  <c r="W836" i="13"/>
  <c r="X578" i="13"/>
  <c r="W578" i="13"/>
  <c r="X480" i="13"/>
  <c r="W480" i="13"/>
  <c r="X1020" i="13"/>
  <c r="W1020" i="13"/>
  <c r="X1127" i="13"/>
  <c r="W1127" i="13"/>
  <c r="X949" i="13"/>
  <c r="W949" i="13"/>
  <c r="X363" i="13"/>
  <c r="W363" i="13" s="1"/>
  <c r="X151" i="13"/>
  <c r="W151" i="13" s="1"/>
  <c r="X277" i="13"/>
  <c r="W277" i="13" s="1"/>
  <c r="X392" i="13"/>
  <c r="W392" i="13" s="1"/>
  <c r="X76" i="13"/>
  <c r="W76" i="13" s="1"/>
  <c r="X252" i="13"/>
  <c r="W252" i="13" s="1"/>
  <c r="X3" i="13"/>
  <c r="W3" i="13" s="1"/>
  <c r="X696" i="13"/>
  <c r="W696" i="13"/>
  <c r="X43" i="13"/>
  <c r="W43" i="13"/>
  <c r="X516" i="13"/>
  <c r="W516" i="13"/>
  <c r="X536" i="13"/>
  <c r="W536" i="13"/>
  <c r="X1027" i="13"/>
  <c r="W1027" i="13"/>
  <c r="X281" i="13"/>
  <c r="W281" i="13" s="1"/>
  <c r="X1116" i="13"/>
  <c r="W1116" i="13"/>
  <c r="X1087" i="13"/>
  <c r="W1087" i="13"/>
  <c r="X1075" i="13"/>
  <c r="W1075" i="13"/>
  <c r="W238" i="13"/>
  <c r="X238" i="13"/>
  <c r="X1021" i="13"/>
  <c r="W1021" i="13"/>
  <c r="X1071" i="13"/>
  <c r="W1071" i="13"/>
  <c r="X976" i="13"/>
  <c r="W976" i="13"/>
  <c r="W422" i="13"/>
  <c r="X422" i="13"/>
  <c r="X1058" i="13"/>
  <c r="W1058" i="13"/>
  <c r="X20" i="13"/>
  <c r="W20" i="13" s="1"/>
  <c r="X671" i="13"/>
  <c r="W671" i="13"/>
  <c r="X175" i="13"/>
  <c r="W175" i="13" s="1"/>
  <c r="X995" i="13"/>
  <c r="W995" i="13"/>
  <c r="X526" i="13"/>
  <c r="W526" i="13"/>
  <c r="X611" i="13"/>
  <c r="W611" i="13"/>
  <c r="X545" i="13"/>
  <c r="W545" i="13"/>
  <c r="X424" i="13"/>
  <c r="W424" i="13"/>
  <c r="X618" i="13"/>
  <c r="W618" i="13"/>
  <c r="X732" i="13"/>
  <c r="W732" i="13"/>
  <c r="X700" i="13"/>
  <c r="W700" i="13"/>
  <c r="X433" i="13"/>
  <c r="W433" i="13"/>
  <c r="X827" i="13"/>
  <c r="W827" i="13"/>
  <c r="X465" i="13"/>
  <c r="W465" i="13"/>
  <c r="X808" i="13"/>
  <c r="W808" i="13"/>
  <c r="X489" i="13"/>
  <c r="W489" i="13"/>
  <c r="X840" i="13"/>
  <c r="W840" i="13"/>
  <c r="X570" i="13"/>
  <c r="W570" i="13"/>
  <c r="X329" i="13"/>
  <c r="W329" i="13" s="1"/>
  <c r="X293" i="13"/>
  <c r="W293" i="13" s="1"/>
  <c r="X195" i="13"/>
  <c r="W195" i="13" s="1"/>
  <c r="X221" i="13"/>
  <c r="W221" i="13" s="1"/>
  <c r="X270" i="13"/>
  <c r="W270" i="13" s="1"/>
  <c r="X155" i="13"/>
  <c r="W155" i="13" s="1"/>
  <c r="X17" i="13"/>
  <c r="W17" i="13" s="1"/>
  <c r="X4" i="13"/>
  <c r="W4" i="13" s="1"/>
  <c r="X301" i="13"/>
  <c r="W301" i="13"/>
  <c r="X1015" i="13"/>
  <c r="W1015" i="13"/>
  <c r="W998" i="13"/>
  <c r="X998" i="13"/>
  <c r="X849" i="13"/>
  <c r="W849" i="13"/>
  <c r="X689" i="13"/>
  <c r="W689" i="13"/>
  <c r="X717" i="13"/>
  <c r="W717" i="13"/>
  <c r="X1049" i="13"/>
  <c r="W1049" i="13"/>
  <c r="X1012" i="13"/>
  <c r="W1012" i="13"/>
  <c r="X1076" i="13"/>
  <c r="W1076" i="13"/>
  <c r="X505" i="13"/>
  <c r="W505" i="13"/>
  <c r="X548" i="13"/>
  <c r="W548" i="13"/>
  <c r="X466" i="13"/>
  <c r="W466" i="13"/>
  <c r="X1129" i="13"/>
  <c r="W1129" i="13"/>
  <c r="X380" i="13"/>
  <c r="W380" i="13" s="1"/>
  <c r="X875" i="13"/>
  <c r="W875" i="13"/>
  <c r="X1108" i="13"/>
  <c r="W1108" i="13"/>
  <c r="W638" i="13"/>
  <c r="X638" i="13"/>
  <c r="X616" i="13"/>
  <c r="W616" i="13"/>
  <c r="W678" i="13"/>
  <c r="X678" i="13"/>
  <c r="X418" i="13"/>
  <c r="W418" i="13"/>
  <c r="X740" i="13"/>
  <c r="W740" i="13"/>
  <c r="X760" i="13"/>
  <c r="W760" i="13"/>
  <c r="W614" i="13"/>
  <c r="X614" i="13"/>
  <c r="X437" i="13"/>
  <c r="W437" i="13"/>
  <c r="X845" i="13"/>
  <c r="W845" i="13"/>
  <c r="X615" i="13"/>
  <c r="W615" i="13"/>
  <c r="X434" i="13"/>
  <c r="W434" i="13"/>
  <c r="X624" i="13"/>
  <c r="W624" i="13"/>
  <c r="X753" i="13"/>
  <c r="W753" i="13"/>
  <c r="X1055" i="13"/>
  <c r="W1055" i="13"/>
  <c r="X837" i="13"/>
  <c r="W837" i="13"/>
  <c r="X336" i="13"/>
  <c r="W336" i="13" s="1"/>
  <c r="X353" i="13"/>
  <c r="W353" i="13" s="1"/>
  <c r="X54" i="13"/>
  <c r="W54" i="13" s="1"/>
  <c r="X325" i="13"/>
  <c r="W325" i="13" s="1"/>
  <c r="X314" i="13"/>
  <c r="W314" i="13" s="1"/>
  <c r="X275" i="13"/>
  <c r="W275" i="13" s="1"/>
  <c r="X136" i="13"/>
  <c r="W136" i="13" s="1"/>
  <c r="X298" i="13"/>
  <c r="W298" i="13" s="1"/>
  <c r="X140" i="13"/>
  <c r="W140" i="13" s="1"/>
  <c r="X1016" i="13"/>
  <c r="W1016" i="13"/>
  <c r="X946" i="13"/>
  <c r="W946" i="13"/>
  <c r="X64" i="13"/>
  <c r="W64" i="13" s="1"/>
  <c r="X573" i="13"/>
  <c r="W573" i="13"/>
  <c r="X343" i="13"/>
  <c r="W343" i="13" s="1"/>
  <c r="X267" i="13"/>
  <c r="W267" i="13" s="1"/>
  <c r="X65" i="13"/>
  <c r="W65" i="13"/>
  <c r="X1113" i="13"/>
  <c r="W1113" i="13"/>
  <c r="X1120" i="13"/>
  <c r="W1120" i="13"/>
  <c r="X38" i="13"/>
  <c r="W38" i="13" s="1"/>
  <c r="X448" i="13"/>
  <c r="W448" i="13"/>
  <c r="X888" i="13"/>
  <c r="W888" i="13"/>
  <c r="X916" i="13"/>
  <c r="W916" i="13"/>
  <c r="X218" i="13"/>
  <c r="W218" i="13" s="1"/>
  <c r="X679" i="13"/>
  <c r="W679" i="13"/>
  <c r="W1070" i="13"/>
  <c r="X1070" i="13"/>
  <c r="M114" i="13"/>
  <c r="N114" i="13"/>
  <c r="N509" i="13"/>
  <c r="AB509" i="13" s="1"/>
  <c r="N420" i="13"/>
  <c r="AB420" i="13" s="1"/>
  <c r="N697" i="13"/>
  <c r="AB697" i="13" s="1"/>
  <c r="N928" i="13"/>
  <c r="AB928" i="13" s="1"/>
  <c r="N1095" i="13"/>
  <c r="AB1095" i="13" s="1"/>
  <c r="N176" i="13"/>
  <c r="AB176" i="13" s="1"/>
  <c r="N543" i="13"/>
  <c r="AB543" i="13" s="1"/>
  <c r="N868" i="13"/>
  <c r="N913" i="13"/>
  <c r="N743" i="13"/>
  <c r="AB743" i="13" s="1"/>
  <c r="N581" i="13"/>
  <c r="AB581" i="13" s="1"/>
  <c r="N487" i="13"/>
  <c r="AB487" i="13" s="1"/>
  <c r="N603" i="13"/>
  <c r="AB603" i="13" s="1"/>
  <c r="M507" i="13"/>
  <c r="AA507" i="13" s="1"/>
  <c r="N704" i="13"/>
  <c r="AB704" i="13" s="1"/>
  <c r="N921" i="13"/>
  <c r="N742" i="13"/>
  <c r="AB742" i="13" s="1"/>
  <c r="M470" i="13"/>
  <c r="AA470" i="13" s="1"/>
  <c r="M293" i="13"/>
  <c r="AA293" i="13" s="1"/>
  <c r="M195" i="13"/>
  <c r="AA195" i="13" s="1"/>
  <c r="N221" i="13"/>
  <c r="AB221" i="13" s="1"/>
  <c r="N529" i="13"/>
  <c r="AB529" i="13" s="1"/>
  <c r="N232" i="13"/>
  <c r="AB232" i="13" s="1"/>
  <c r="N827" i="13"/>
  <c r="M465" i="13"/>
  <c r="N808" i="13"/>
  <c r="AB808" i="13" s="1"/>
  <c r="N489" i="13"/>
  <c r="AB489" i="13" s="1"/>
  <c r="N840" i="13"/>
  <c r="AB840" i="13" s="1"/>
  <c r="M570" i="13"/>
  <c r="AA570" i="13" s="1"/>
  <c r="M378" i="13"/>
  <c r="AA378" i="13" s="1"/>
  <c r="N119" i="13"/>
  <c r="AB119" i="13" s="1"/>
  <c r="N201" i="13"/>
  <c r="N223" i="13"/>
  <c r="N200" i="13"/>
  <c r="AB200" i="13" s="1"/>
  <c r="N160" i="13"/>
  <c r="AB160" i="13" s="1"/>
  <c r="N396" i="13"/>
  <c r="AB396" i="13" s="1"/>
  <c r="N112" i="13"/>
  <c r="AB112" i="13" s="1"/>
  <c r="N156" i="13"/>
  <c r="AB156" i="13" s="1"/>
  <c r="N969" i="13"/>
  <c r="N245" i="13"/>
  <c r="N521" i="13"/>
  <c r="M385" i="13"/>
  <c r="AA385" i="13" s="1"/>
  <c r="AH385" i="13" s="1"/>
  <c r="AG385" i="13" s="1"/>
  <c r="AM385" i="13" s="1"/>
  <c r="N1028" i="13"/>
  <c r="AB1028" i="13" s="1"/>
  <c r="M1042" i="13"/>
  <c r="AA1042" i="13" s="1"/>
  <c r="M158" i="13"/>
  <c r="AA158" i="13" s="1"/>
  <c r="N498" i="13"/>
  <c r="AB498" i="13" s="1"/>
  <c r="N935" i="13"/>
  <c r="M710" i="13"/>
  <c r="N780" i="13"/>
  <c r="N566" i="13"/>
  <c r="AB566" i="13" s="1"/>
  <c r="N588" i="13"/>
  <c r="N596" i="13"/>
  <c r="N1128" i="13"/>
  <c r="AB1128" i="13" s="1"/>
  <c r="N858" i="13"/>
  <c r="AB858" i="13" s="1"/>
  <c r="N814" i="13"/>
  <c r="N231" i="13"/>
  <c r="N272" i="13"/>
  <c r="N605" i="13"/>
  <c r="AB605" i="13" s="1"/>
  <c r="M672" i="13"/>
  <c r="N812" i="13"/>
  <c r="N728" i="13"/>
  <c r="AB728" i="13" s="1"/>
  <c r="N1096" i="13"/>
  <c r="AB1096" i="13" s="1"/>
  <c r="N459" i="13"/>
  <c r="M952" i="13"/>
  <c r="N730" i="13"/>
  <c r="N791" i="13"/>
  <c r="AB791" i="13" s="1"/>
  <c r="M907" i="13"/>
  <c r="N648" i="13"/>
  <c r="N599" i="13"/>
  <c r="AB599" i="13" s="1"/>
  <c r="N722" i="13"/>
  <c r="AB722" i="13" s="1"/>
  <c r="M511" i="13"/>
  <c r="N1045" i="13"/>
  <c r="N321" i="13"/>
  <c r="N258" i="13"/>
  <c r="AB258" i="13" s="1"/>
  <c r="M159" i="13"/>
  <c r="N181" i="13"/>
  <c r="N144" i="13"/>
  <c r="AB144" i="13" s="1"/>
  <c r="N210" i="13"/>
  <c r="AB210" i="13" s="1"/>
  <c r="M31" i="13"/>
  <c r="N216" i="13"/>
  <c r="N247" i="13"/>
  <c r="N829" i="13"/>
  <c r="AB829" i="13" s="1"/>
  <c r="N577" i="13"/>
  <c r="N886" i="13"/>
  <c r="N402" i="13"/>
  <c r="AB402" i="13" s="1"/>
  <c r="N1047" i="13"/>
  <c r="AB1047" i="13" s="1"/>
  <c r="N867" i="13"/>
  <c r="N57" i="13"/>
  <c r="N1066" i="13"/>
  <c r="M1069" i="13"/>
  <c r="AA1069" i="13" s="1"/>
  <c r="N15" i="13"/>
  <c r="N193" i="13"/>
  <c r="M995" i="13"/>
  <c r="AA995" i="13" s="1"/>
  <c r="M526" i="13"/>
  <c r="AA526" i="13" s="1"/>
  <c r="M611" i="13"/>
  <c r="AA611" i="13" s="1"/>
  <c r="M545" i="13"/>
  <c r="N465" i="13"/>
  <c r="M808" i="13"/>
  <c r="AA808" i="13" s="1"/>
  <c r="M489" i="13"/>
  <c r="AA489" i="13" s="1"/>
  <c r="M840" i="13"/>
  <c r="M745" i="13"/>
  <c r="AA745" i="13" s="1"/>
  <c r="M655" i="13"/>
  <c r="M443" i="13"/>
  <c r="M831" i="13"/>
  <c r="M993" i="13"/>
  <c r="M737" i="13"/>
  <c r="M600" i="13"/>
  <c r="M498" i="13"/>
  <c r="M1059" i="13"/>
  <c r="AA1059" i="13" s="1"/>
  <c r="M957" i="13"/>
  <c r="AA957" i="13" s="1"/>
  <c r="M896" i="13"/>
  <c r="M965" i="13"/>
  <c r="M792" i="13"/>
  <c r="M1058" i="13"/>
  <c r="AA1058" i="13" s="1"/>
  <c r="N630" i="13"/>
  <c r="M721" i="13"/>
  <c r="M1051" i="13"/>
  <c r="AA1051" i="13" s="1"/>
  <c r="M674" i="13"/>
  <c r="M391" i="13"/>
  <c r="M67" i="13"/>
  <c r="M276" i="13"/>
  <c r="M942" i="13"/>
  <c r="M690" i="13"/>
  <c r="M844" i="13"/>
  <c r="M862" i="13"/>
  <c r="AA862" i="13" s="1"/>
  <c r="N877" i="13"/>
  <c r="M175" i="13"/>
  <c r="M259" i="13"/>
  <c r="M75" i="13"/>
  <c r="M296" i="13"/>
  <c r="N306" i="13"/>
  <c r="M533" i="13"/>
  <c r="M997" i="13"/>
  <c r="AA997" i="13" s="1"/>
  <c r="M887" i="13"/>
  <c r="M691" i="13"/>
  <c r="N552" i="13"/>
  <c r="M940" i="13"/>
  <c r="N61" i="13"/>
  <c r="M1106" i="13"/>
  <c r="M1086" i="13"/>
  <c r="M73" i="13"/>
  <c r="AA73" i="13" s="1"/>
  <c r="AH73" i="13" s="1"/>
  <c r="AG73" i="13" s="1"/>
  <c r="AM73" i="13" s="1"/>
  <c r="M930" i="13"/>
  <c r="M743" i="13"/>
  <c r="AA743" i="13" s="1"/>
  <c r="M581" i="13"/>
  <c r="M487" i="13"/>
  <c r="AA487" i="13" s="1"/>
  <c r="M603" i="13"/>
  <c r="N655" i="13"/>
  <c r="N443" i="13"/>
  <c r="N831" i="13"/>
  <c r="AB831" i="13" s="1"/>
  <c r="N993" i="13"/>
  <c r="AB993" i="13" s="1"/>
  <c r="N737" i="13"/>
  <c r="AB737" i="13" s="1"/>
  <c r="N600" i="13"/>
  <c r="M179" i="13"/>
  <c r="AA179" i="13" s="1"/>
  <c r="M173" i="13"/>
  <c r="AA173" i="13" s="1"/>
  <c r="M776" i="13"/>
  <c r="AA776" i="13" s="1"/>
  <c r="N537" i="13"/>
  <c r="AB537" i="13" s="1"/>
  <c r="M475" i="13"/>
  <c r="AA475" i="13" s="1"/>
  <c r="M428" i="13"/>
  <c r="AA428" i="13" s="1"/>
  <c r="M955" i="13"/>
  <c r="AA955" i="13" s="1"/>
  <c r="N660" i="13"/>
  <c r="M580" i="13"/>
  <c r="AA580" i="13" s="1"/>
  <c r="M425" i="13"/>
  <c r="AA425" i="13" s="1"/>
  <c r="M653" i="13"/>
  <c r="AA653" i="13" s="1"/>
  <c r="M604" i="13"/>
  <c r="AA604" i="13" s="1"/>
  <c r="M981" i="13"/>
  <c r="AA981" i="13" s="1"/>
  <c r="M464" i="13"/>
  <c r="AA464" i="13" s="1"/>
  <c r="N782" i="13"/>
  <c r="AB782" i="13" s="1"/>
  <c r="M651" i="13"/>
  <c r="M910" i="13"/>
  <c r="M390" i="13"/>
  <c r="AA390" i="13" s="1"/>
  <c r="N375" i="13"/>
  <c r="AB375" i="13" s="1"/>
  <c r="M214" i="13"/>
  <c r="AA214" i="13" s="1"/>
  <c r="M154" i="13"/>
  <c r="AA154" i="13" s="1"/>
  <c r="N51" i="13"/>
  <c r="AB51" i="13" s="1"/>
  <c r="M217" i="13"/>
  <c r="AA217" i="13" s="1"/>
  <c r="AH217" i="13" s="1"/>
  <c r="AG217" i="13" s="1"/>
  <c r="AM217" i="13" s="1"/>
  <c r="M10" i="13"/>
  <c r="AA10" i="13" s="1"/>
  <c r="M384" i="13"/>
  <c r="AA384" i="13" s="1"/>
  <c r="M178" i="13"/>
  <c r="AA178" i="13" s="1"/>
  <c r="M561" i="13"/>
  <c r="AA561" i="13" s="1"/>
  <c r="M771" i="13"/>
  <c r="AA771" i="13" s="1"/>
  <c r="M25" i="13"/>
  <c r="AA25" i="13" s="1"/>
  <c r="M282" i="13"/>
  <c r="M682" i="13"/>
  <c r="AA682" i="13" s="1"/>
  <c r="M243" i="13"/>
  <c r="AA243" i="13" s="1"/>
  <c r="M1006" i="13"/>
  <c r="AA1006" i="13" s="1"/>
  <c r="N1064" i="13"/>
  <c r="AB1064" i="13" s="1"/>
  <c r="M1081" i="13"/>
  <c r="AA1081" i="13" s="1"/>
  <c r="M99" i="13"/>
  <c r="AA99" i="13" s="1"/>
  <c r="M850" i="13"/>
  <c r="AA850" i="13" s="1"/>
  <c r="M754" i="13"/>
  <c r="AA754" i="13" s="1"/>
  <c r="N260" i="13"/>
  <c r="AB260" i="13" s="1"/>
  <c r="M206" i="13"/>
  <c r="AA206" i="13" s="1"/>
  <c r="N149" i="13"/>
  <c r="N225" i="13"/>
  <c r="AB225" i="13" s="1"/>
  <c r="M285" i="13"/>
  <c r="AA285" i="13" s="1"/>
  <c r="M182" i="13"/>
  <c r="AA182" i="13" s="1"/>
  <c r="M292" i="13"/>
  <c r="AA292" i="13" s="1"/>
  <c r="M220" i="13"/>
  <c r="AA220" i="13" s="1"/>
  <c r="M180" i="13"/>
  <c r="AA180" i="13" s="1"/>
  <c r="N495" i="13"/>
  <c r="AB495" i="13" s="1"/>
  <c r="M333" i="13"/>
  <c r="AA333" i="13" s="1"/>
  <c r="M446" i="13"/>
  <c r="AA446" i="13" s="1"/>
  <c r="M571" i="13"/>
  <c r="AA571" i="13" s="1"/>
  <c r="M230" i="13"/>
  <c r="AA230" i="13" s="1"/>
  <c r="M551" i="13"/>
  <c r="AA551" i="13" s="1"/>
  <c r="M944" i="13"/>
  <c r="AA944" i="13" s="1"/>
  <c r="M1094" i="13"/>
  <c r="AA1094" i="13" s="1"/>
  <c r="N131" i="13"/>
  <c r="AB131" i="13" s="1"/>
  <c r="M362" i="13"/>
  <c r="N507" i="13"/>
  <c r="AB507" i="13" s="1"/>
  <c r="M704" i="13"/>
  <c r="AA704" i="13" s="1"/>
  <c r="M921" i="13"/>
  <c r="AA921" i="13" s="1"/>
  <c r="M742" i="13"/>
  <c r="AA742" i="13" s="1"/>
  <c r="N470" i="13"/>
  <c r="AB470" i="13" s="1"/>
  <c r="M436" i="13"/>
  <c r="AA436" i="13" s="1"/>
  <c r="N555" i="13"/>
  <c r="M229" i="13"/>
  <c r="M1071" i="13"/>
  <c r="AA1071" i="13" s="1"/>
  <c r="M100" i="13"/>
  <c r="AA100" i="13" s="1"/>
  <c r="M830" i="13"/>
  <c r="AA830" i="13" s="1"/>
  <c r="M476" i="13"/>
  <c r="AA476" i="13" s="1"/>
  <c r="M553" i="13"/>
  <c r="AA553" i="13" s="1"/>
  <c r="M1130" i="13"/>
  <c r="AA1130" i="13" s="1"/>
  <c r="M94" i="13"/>
  <c r="M5" i="13"/>
  <c r="N209" i="13"/>
  <c r="AB209" i="13" s="1"/>
  <c r="N129" i="13"/>
  <c r="AB129" i="13" s="1"/>
  <c r="AJ129" i="13" s="1"/>
  <c r="AI129" i="13" s="1"/>
  <c r="AN129" i="13" s="1"/>
  <c r="M125" i="13"/>
  <c r="AA125" i="13" s="1"/>
  <c r="M395" i="13"/>
  <c r="AA395" i="13" s="1"/>
  <c r="M846" i="13"/>
  <c r="AA846" i="13" s="1"/>
  <c r="M559" i="13"/>
  <c r="M1119" i="13"/>
  <c r="M1080" i="13"/>
  <c r="AA1080" i="13" s="1"/>
  <c r="M424" i="13"/>
  <c r="AA424" i="13" s="1"/>
  <c r="N618" i="13"/>
  <c r="AB618" i="13" s="1"/>
  <c r="N732" i="13"/>
  <c r="M700" i="13"/>
  <c r="AA700" i="13" s="1"/>
  <c r="M433" i="13"/>
  <c r="AA433" i="13" s="1"/>
  <c r="M827" i="13"/>
  <c r="M1021" i="13"/>
  <c r="M74" i="13"/>
  <c r="N1048" i="13"/>
  <c r="AB1048" i="13" s="1"/>
  <c r="M535" i="13"/>
  <c r="AA535" i="13" s="1"/>
  <c r="M640" i="13"/>
  <c r="N412" i="13"/>
  <c r="AB412" i="13" s="1"/>
  <c r="M609" i="13"/>
  <c r="AA609" i="13" s="1"/>
  <c r="M854" i="13"/>
  <c r="AA854" i="13" s="1"/>
  <c r="M558" i="13"/>
  <c r="M741" i="13"/>
  <c r="M909" i="13"/>
  <c r="AA909" i="13" s="1"/>
  <c r="M400" i="13"/>
  <c r="M295" i="13"/>
  <c r="M77" i="13"/>
  <c r="AA77" i="13" s="1"/>
  <c r="M346" i="13"/>
  <c r="AA346" i="13" s="1"/>
  <c r="M133" i="13"/>
  <c r="AA133" i="13" s="1"/>
  <c r="M756" i="13"/>
  <c r="N1000" i="13"/>
  <c r="M900" i="13"/>
  <c r="AA900" i="13" s="1"/>
  <c r="M286" i="13"/>
  <c r="AA286" i="13" s="1"/>
  <c r="M1102" i="13"/>
  <c r="M161" i="13"/>
  <c r="AA161" i="13" s="1"/>
  <c r="M438" i="13"/>
  <c r="AA438" i="13" s="1"/>
  <c r="M715" i="13"/>
  <c r="AA715" i="13" s="1"/>
  <c r="M813" i="13"/>
  <c r="N676" i="13"/>
  <c r="M593" i="13"/>
  <c r="AA593" i="13" s="1"/>
  <c r="M892" i="13"/>
  <c r="AA892" i="13" s="1"/>
  <c r="N503" i="13"/>
  <c r="M816" i="13"/>
  <c r="AA816" i="13" s="1"/>
  <c r="M972" i="13"/>
  <c r="AA972" i="13" s="1"/>
  <c r="M951" i="13"/>
  <c r="M473" i="13"/>
  <c r="M809" i="13"/>
  <c r="M805" i="13"/>
  <c r="AA805" i="13" s="1"/>
  <c r="M945" i="13"/>
  <c r="M800" i="13"/>
  <c r="M317" i="13"/>
  <c r="AA317" i="13" s="1"/>
  <c r="M315" i="13"/>
  <c r="M203" i="13"/>
  <c r="AA203" i="13" s="1"/>
  <c r="M7" i="13"/>
  <c r="M359" i="13"/>
  <c r="M187" i="13"/>
  <c r="AA187" i="13" s="1"/>
  <c r="M24" i="13"/>
  <c r="AA24" i="13" s="1"/>
  <c r="M199" i="13"/>
  <c r="M224" i="13"/>
  <c r="AA224" i="13" s="1"/>
  <c r="M431" i="13"/>
  <c r="AA431" i="13" s="1"/>
  <c r="M684" i="13"/>
  <c r="AA684" i="13" s="1"/>
  <c r="M908" i="13"/>
  <c r="M235" i="13"/>
  <c r="M228" i="13"/>
  <c r="AA228" i="13" s="1"/>
  <c r="M331" i="13"/>
  <c r="M126" i="13"/>
  <c r="M174" i="13"/>
  <c r="AA174" i="13" s="1"/>
  <c r="M278" i="13"/>
  <c r="AA278" i="13" s="1"/>
  <c r="M169" i="13"/>
  <c r="M249" i="13"/>
  <c r="M104" i="13"/>
  <c r="M404" i="13"/>
  <c r="AA404" i="13" s="1"/>
  <c r="M453" i="13"/>
  <c r="AA453" i="13" s="1"/>
  <c r="M851" i="13"/>
  <c r="M881" i="13"/>
  <c r="AA881" i="13" s="1"/>
  <c r="M524" i="13"/>
  <c r="AA524" i="13" s="1"/>
  <c r="M212" i="13"/>
  <c r="M861" i="13"/>
  <c r="M1104" i="13"/>
  <c r="M973" i="13"/>
  <c r="AA973" i="13" s="1"/>
  <c r="M255" i="13"/>
  <c r="AA255" i="13" s="1"/>
  <c r="N579" i="13"/>
  <c r="M650" i="13"/>
  <c r="AA650" i="13" s="1"/>
  <c r="M904" i="13"/>
  <c r="AA904" i="13" s="1"/>
  <c r="M413" i="13"/>
  <c r="AA413" i="13" s="1"/>
  <c r="M90" i="13"/>
  <c r="N995" i="13"/>
  <c r="N526" i="13"/>
  <c r="AB526" i="13" s="1"/>
  <c r="N611" i="13"/>
  <c r="AB611" i="13" s="1"/>
  <c r="N545" i="13"/>
  <c r="AB545" i="13" s="1"/>
  <c r="N424" i="13"/>
  <c r="AB424" i="13" s="1"/>
  <c r="M618" i="13"/>
  <c r="AA618" i="13" s="1"/>
  <c r="M732" i="13"/>
  <c r="AA732" i="13" s="1"/>
  <c r="N700" i="13"/>
  <c r="N433" i="13"/>
  <c r="N26" i="13"/>
  <c r="AB26" i="13" s="1"/>
  <c r="M26" i="13"/>
  <c r="AA26" i="13" s="1"/>
  <c r="N745" i="13"/>
  <c r="M339" i="13"/>
  <c r="AA339" i="13" s="1"/>
  <c r="M139" i="13"/>
  <c r="M44" i="13"/>
  <c r="M172" i="13"/>
  <c r="M1036" i="13"/>
  <c r="AA1036" i="13" s="1"/>
  <c r="N621" i="13"/>
  <c r="AB621" i="13" s="1"/>
  <c r="M1022" i="13"/>
  <c r="AA1022" i="13" s="1"/>
  <c r="N534" i="13"/>
  <c r="AB534" i="13" s="1"/>
  <c r="N994" i="13"/>
  <c r="AB994" i="13" s="1"/>
  <c r="M607" i="13"/>
  <c r="AA607" i="13" s="1"/>
  <c r="M1011" i="13"/>
  <c r="AA1011" i="13" s="1"/>
  <c r="M828" i="13"/>
  <c r="M801" i="13"/>
  <c r="M675" i="13"/>
  <c r="AA675" i="13" s="1"/>
  <c r="M493" i="13"/>
  <c r="AA493" i="13" s="1"/>
  <c r="M811" i="13"/>
  <c r="AA811" i="13" s="1"/>
  <c r="N416" i="13"/>
  <c r="AB416" i="13" s="1"/>
  <c r="N1062" i="13"/>
  <c r="AB1062" i="13" s="1"/>
  <c r="M491" i="13"/>
  <c r="AA491" i="13" s="1"/>
  <c r="M964" i="13"/>
  <c r="AA964" i="13" s="1"/>
  <c r="M915" i="13"/>
  <c r="AA915" i="13" s="1"/>
  <c r="M661" i="13"/>
  <c r="AA661" i="13" s="1"/>
  <c r="N1021" i="13"/>
  <c r="AB1021" i="13" s="1"/>
  <c r="N74" i="13"/>
  <c r="AB74" i="13" s="1"/>
  <c r="N535" i="13"/>
  <c r="AB535" i="13" s="1"/>
  <c r="N295" i="13"/>
  <c r="AB295" i="13" s="1"/>
  <c r="N756" i="13"/>
  <c r="AB756" i="13" s="1"/>
  <c r="N1102" i="13"/>
  <c r="N1059" i="13"/>
  <c r="N957" i="13"/>
  <c r="AB957" i="13" s="1"/>
  <c r="N896" i="13"/>
  <c r="AB896" i="13" s="1"/>
  <c r="N792" i="13"/>
  <c r="N1058" i="13"/>
  <c r="AB1058" i="13" s="1"/>
  <c r="M630" i="13"/>
  <c r="AA630" i="13" s="1"/>
  <c r="N1051" i="13"/>
  <c r="N674" i="13"/>
  <c r="N391" i="13"/>
  <c r="N67" i="13"/>
  <c r="AB67" i="13" s="1"/>
  <c r="N276" i="13"/>
  <c r="AB276" i="13" s="1"/>
  <c r="N942" i="13"/>
  <c r="N844" i="13"/>
  <c r="AB844" i="13" s="1"/>
  <c r="N862" i="13"/>
  <c r="AB862" i="13" s="1"/>
  <c r="N175" i="13"/>
  <c r="AB175" i="13" s="1"/>
  <c r="N179" i="13"/>
  <c r="AB179" i="13" s="1"/>
  <c r="N637" i="13"/>
  <c r="AB637" i="13" s="1"/>
  <c r="N422" i="13"/>
  <c r="AB422" i="13" s="1"/>
  <c r="N20" i="13"/>
  <c r="AB20" i="13" s="1"/>
  <c r="M856" i="13"/>
  <c r="AA856" i="13" s="1"/>
  <c r="N671" i="13"/>
  <c r="AB671" i="13" s="1"/>
  <c r="N870" i="13"/>
  <c r="AB870" i="13" s="1"/>
  <c r="N229" i="13"/>
  <c r="AB229" i="13" s="1"/>
  <c r="N1071" i="13"/>
  <c r="AB1071" i="13" s="1"/>
  <c r="N100" i="13"/>
  <c r="AB100" i="13" s="1"/>
  <c r="N830" i="13"/>
  <c r="AB830" i="13" s="1"/>
  <c r="N553" i="13"/>
  <c r="AB553" i="13" s="1"/>
  <c r="M209" i="13"/>
  <c r="AA209" i="13" s="1"/>
  <c r="M129" i="13"/>
  <c r="AA129" i="13" s="1"/>
  <c r="AH129" i="13" s="1"/>
  <c r="AG129" i="13" s="1"/>
  <c r="AM129" i="13" s="1"/>
  <c r="N559" i="13"/>
  <c r="AB559" i="13" s="1"/>
  <c r="N1119" i="13"/>
  <c r="AB1119" i="13" s="1"/>
  <c r="N525" i="13"/>
  <c r="M1025" i="13"/>
  <c r="AA1025" i="13" s="1"/>
  <c r="N699" i="13"/>
  <c r="AB699" i="13" s="1"/>
  <c r="N751" i="13"/>
  <c r="AB751" i="13" s="1"/>
  <c r="N948" i="13"/>
  <c r="AB948" i="13" s="1"/>
  <c r="N397" i="13"/>
  <c r="AB397" i="13" s="1"/>
  <c r="N338" i="13"/>
  <c r="AB338" i="13" s="1"/>
  <c r="N257" i="13"/>
  <c r="AB257" i="13" s="1"/>
  <c r="N2" i="13"/>
  <c r="AB2" i="13" s="1"/>
  <c r="N143" i="13"/>
  <c r="AB143" i="13" s="1"/>
  <c r="N165" i="13"/>
  <c r="AB165" i="13" s="1"/>
  <c r="M264" i="13"/>
  <c r="AA264" i="13" s="1"/>
  <c r="N701" i="13"/>
  <c r="AB701" i="13" s="1"/>
  <c r="M1092" i="13"/>
  <c r="AA1092" i="13" s="1"/>
  <c r="N1073" i="13"/>
  <c r="AB1073" i="13" s="1"/>
  <c r="N173" i="13"/>
  <c r="AB173" i="13" s="1"/>
  <c r="N776" i="13"/>
  <c r="AB776" i="13" s="1"/>
  <c r="M537" i="13"/>
  <c r="AA537" i="13" s="1"/>
  <c r="N475" i="13"/>
  <c r="AB475" i="13" s="1"/>
  <c r="N428" i="13"/>
  <c r="AB428" i="13" s="1"/>
  <c r="N955" i="13"/>
  <c r="AB955" i="13" s="1"/>
  <c r="M660" i="13"/>
  <c r="AA660" i="13" s="1"/>
  <c r="N580" i="13"/>
  <c r="AB580" i="13" s="1"/>
  <c r="N425" i="13"/>
  <c r="AB425" i="13" s="1"/>
  <c r="N653" i="13"/>
  <c r="AB653" i="13" s="1"/>
  <c r="N604" i="13"/>
  <c r="AB604" i="13" s="1"/>
  <c r="N981" i="13"/>
  <c r="AB981" i="13" s="1"/>
  <c r="N464" i="13"/>
  <c r="AB464" i="13" s="1"/>
  <c r="M782" i="13"/>
  <c r="AA782" i="13" s="1"/>
  <c r="N651" i="13"/>
  <c r="AB651" i="13" s="1"/>
  <c r="N910" i="13"/>
  <c r="AB910" i="13" s="1"/>
  <c r="N390" i="13"/>
  <c r="AB390" i="13" s="1"/>
  <c r="M375" i="13"/>
  <c r="AA375" i="13" s="1"/>
  <c r="N214" i="13"/>
  <c r="AB214" i="13" s="1"/>
  <c r="N154" i="13"/>
  <c r="AB154" i="13" s="1"/>
  <c r="M51" i="13"/>
  <c r="AA51" i="13" s="1"/>
  <c r="N217" i="13"/>
  <c r="AB217" i="13" s="1"/>
  <c r="AJ217" i="13" s="1"/>
  <c r="AI217" i="13" s="1"/>
  <c r="AN217" i="13" s="1"/>
  <c r="N10" i="13"/>
  <c r="AB10" i="13" s="1"/>
  <c r="N384" i="13"/>
  <c r="AB384" i="13" s="1"/>
  <c r="N178" i="13"/>
  <c r="AB178" i="13" s="1"/>
  <c r="N561" i="13"/>
  <c r="AB561" i="13" s="1"/>
  <c r="N771" i="13"/>
  <c r="N25" i="13"/>
  <c r="AB25" i="13" s="1"/>
  <c r="N282" i="13"/>
  <c r="AB282" i="13" s="1"/>
  <c r="N682" i="13"/>
  <c r="AB682" i="13" s="1"/>
  <c r="N243" i="13"/>
  <c r="AB243" i="13" s="1"/>
  <c r="N1006" i="13"/>
  <c r="AB1006" i="13" s="1"/>
  <c r="M1064" i="13"/>
  <c r="AA1064" i="13" s="1"/>
  <c r="N1081" i="13"/>
  <c r="AB1081" i="13" s="1"/>
  <c r="N99" i="13"/>
  <c r="AB99" i="13" s="1"/>
  <c r="N850" i="13"/>
  <c r="AB850" i="13" s="1"/>
  <c r="N46" i="13"/>
  <c r="AB46" i="13" s="1"/>
  <c r="N828" i="13"/>
  <c r="AB828" i="13" s="1"/>
  <c r="N801" i="13"/>
  <c r="AB801" i="13" s="1"/>
  <c r="N811" i="13"/>
  <c r="AB811" i="13" s="1"/>
  <c r="M416" i="13"/>
  <c r="AA416" i="13" s="1"/>
  <c r="N675" i="13"/>
  <c r="AB675" i="13" s="1"/>
  <c r="M1062" i="13"/>
  <c r="N491" i="13"/>
  <c r="AB491" i="13" s="1"/>
  <c r="N964" i="13"/>
  <c r="AB964" i="13" s="1"/>
  <c r="N493" i="13"/>
  <c r="AB493" i="13" s="1"/>
  <c r="N915" i="13"/>
  <c r="AB915" i="13" s="1"/>
  <c r="N661" i="13"/>
  <c r="AB661" i="13" s="1"/>
  <c r="N898" i="13"/>
  <c r="AB898" i="13" s="1"/>
  <c r="N713" i="13"/>
  <c r="AB713" i="13" s="1"/>
  <c r="N635" i="13"/>
  <c r="AB635" i="13" s="1"/>
  <c r="M763" i="13"/>
  <c r="AA763" i="13" s="1"/>
  <c r="M350" i="13"/>
  <c r="AA350" i="13" s="1"/>
  <c r="N476" i="13"/>
  <c r="AB476" i="13" s="1"/>
  <c r="M994" i="13"/>
  <c r="AA994" i="13" s="1"/>
  <c r="N607" i="13"/>
  <c r="AB607" i="13" s="1"/>
  <c r="N650" i="13"/>
  <c r="AB650" i="13" s="1"/>
  <c r="N413" i="13"/>
  <c r="AB413" i="13" s="1"/>
  <c r="N1011" i="13"/>
  <c r="N1130" i="13"/>
  <c r="AB1130" i="13" s="1"/>
  <c r="N94" i="13"/>
  <c r="AB94" i="13" s="1"/>
  <c r="N5" i="13"/>
  <c r="N125" i="13"/>
  <c r="AB125" i="13" s="1"/>
  <c r="N395" i="13"/>
  <c r="AB395" i="13" s="1"/>
  <c r="N846" i="13"/>
  <c r="N904" i="13"/>
  <c r="AB904" i="13" s="1"/>
  <c r="N1080" i="13"/>
  <c r="AB1080" i="13" s="1"/>
  <c r="N825" i="13"/>
  <c r="AB825" i="13" s="1"/>
  <c r="N1060" i="13"/>
  <c r="AB1060" i="13" s="1"/>
  <c r="M1048" i="13"/>
  <c r="AA1048" i="13" s="1"/>
  <c r="N640" i="13"/>
  <c r="AB640" i="13" s="1"/>
  <c r="M412" i="13"/>
  <c r="AA412" i="13" s="1"/>
  <c r="N609" i="13"/>
  <c r="AB609" i="13" s="1"/>
  <c r="N854" i="13"/>
  <c r="N558" i="13"/>
  <c r="N483" i="13"/>
  <c r="AB483" i="13" s="1"/>
  <c r="N741" i="13"/>
  <c r="AB741" i="13" s="1"/>
  <c r="N909" i="13"/>
  <c r="AB909" i="13" s="1"/>
  <c r="N400" i="13"/>
  <c r="AB400" i="13" s="1"/>
  <c r="N81" i="13"/>
  <c r="AB81" i="13" s="1"/>
  <c r="N77" i="13"/>
  <c r="AB77" i="13" s="1"/>
  <c r="N346" i="13"/>
  <c r="N133" i="13"/>
  <c r="N294" i="13"/>
  <c r="AB294" i="13" s="1"/>
  <c r="M1000" i="13"/>
  <c r="AA1000" i="13" s="1"/>
  <c r="N900" i="13"/>
  <c r="AB900" i="13" s="1"/>
  <c r="N286" i="13"/>
  <c r="AB286" i="13" s="1"/>
  <c r="N161" i="13"/>
  <c r="AB161" i="13" s="1"/>
  <c r="AJ161" i="13" s="1"/>
  <c r="AI161" i="13" s="1"/>
  <c r="AN161" i="13" s="1"/>
  <c r="N438" i="13"/>
  <c r="AB438" i="13" s="1"/>
  <c r="N715" i="13"/>
  <c r="N813" i="13"/>
  <c r="M676" i="13"/>
  <c r="AA676" i="13" s="1"/>
  <c r="N593" i="13"/>
  <c r="AB593" i="13" s="1"/>
  <c r="N892" i="13"/>
  <c r="M503" i="13"/>
  <c r="AA503" i="13" s="1"/>
  <c r="N816" i="13"/>
  <c r="AB816" i="13" s="1"/>
  <c r="N972" i="13"/>
  <c r="AB972" i="13" s="1"/>
  <c r="N951" i="13"/>
  <c r="N473" i="13"/>
  <c r="N809" i="13"/>
  <c r="AB809" i="13" s="1"/>
  <c r="N805" i="13"/>
  <c r="AB805" i="13" s="1"/>
  <c r="N945" i="13"/>
  <c r="AB945" i="13" s="1"/>
  <c r="N800" i="13"/>
  <c r="AB800" i="13" s="1"/>
  <c r="N317" i="13"/>
  <c r="AB317" i="13" s="1"/>
  <c r="N315" i="13"/>
  <c r="AB315" i="13" s="1"/>
  <c r="N203" i="13"/>
  <c r="N7" i="13"/>
  <c r="N359" i="13"/>
  <c r="AB359" i="13" s="1"/>
  <c r="N187" i="13"/>
  <c r="AB187" i="13" s="1"/>
  <c r="N24" i="13"/>
  <c r="N199" i="13"/>
  <c r="AB199" i="13" s="1"/>
  <c r="N224" i="13"/>
  <c r="AB224" i="13" s="1"/>
  <c r="N1039" i="13"/>
  <c r="N639" i="13"/>
  <c r="N677" i="13"/>
  <c r="M762" i="13"/>
  <c r="AA762" i="13" s="1"/>
  <c r="M681" i="13"/>
  <c r="N905" i="13"/>
  <c r="N872" i="13"/>
  <c r="AB872" i="13" s="1"/>
  <c r="N1090" i="13"/>
  <c r="AB1090" i="13" s="1"/>
  <c r="N1074" i="13"/>
  <c r="AB1074" i="13" s="1"/>
  <c r="N1084" i="13"/>
  <c r="N965" i="13"/>
  <c r="N721" i="13"/>
  <c r="AB721" i="13" s="1"/>
  <c r="N339" i="13"/>
  <c r="AB339" i="13" s="1"/>
  <c r="N172" i="13"/>
  <c r="N139" i="13"/>
  <c r="AB139" i="13" s="1"/>
  <c r="N44" i="13"/>
  <c r="AB44" i="13" s="1"/>
  <c r="N690" i="13"/>
  <c r="M877" i="13"/>
  <c r="N259" i="13"/>
  <c r="N953" i="13"/>
  <c r="AB953" i="13" s="1"/>
  <c r="M658" i="13"/>
  <c r="AA658" i="13" s="1"/>
  <c r="N795" i="13"/>
  <c r="N673" i="13"/>
  <c r="AB673" i="13" s="1"/>
  <c r="N426" i="13"/>
  <c r="AB426" i="13" s="1"/>
  <c r="N460" i="13"/>
  <c r="AB460" i="13" s="1"/>
  <c r="N610" i="13"/>
  <c r="N937" i="13"/>
  <c r="N884" i="13"/>
  <c r="AB884" i="13" s="1"/>
  <c r="N659" i="13"/>
  <c r="AB659" i="13" s="1"/>
  <c r="N917" i="13"/>
  <c r="N469" i="13"/>
  <c r="AB469" i="13" s="1"/>
  <c r="M825" i="13"/>
  <c r="AA825" i="13" s="1"/>
  <c r="M1037" i="13"/>
  <c r="AA1037" i="13" s="1"/>
  <c r="M783" i="13"/>
  <c r="M958" i="13"/>
  <c r="AA958" i="13" s="1"/>
  <c r="M450" i="13"/>
  <c r="AA450" i="13" s="1"/>
  <c r="N876" i="13"/>
  <c r="AB876" i="13" s="1"/>
  <c r="M666" i="13"/>
  <c r="AA666" i="13" s="1"/>
  <c r="M532" i="13"/>
  <c r="AA532" i="13" s="1"/>
  <c r="M693" i="13"/>
  <c r="AA693" i="13" s="1"/>
  <c r="M644" i="13"/>
  <c r="AA644" i="13" s="1"/>
  <c r="M686" i="13"/>
  <c r="M902" i="13"/>
  <c r="AA902" i="13" s="1"/>
  <c r="M1030" i="13"/>
  <c r="AA1030" i="13" s="1"/>
  <c r="M806" i="13"/>
  <c r="AA806" i="13" s="1"/>
  <c r="M982" i="13"/>
  <c r="AA982" i="13" s="1"/>
  <c r="M911" i="13"/>
  <c r="AA911" i="13" s="1"/>
  <c r="M725" i="13"/>
  <c r="AA725" i="13" s="1"/>
  <c r="M351" i="13"/>
  <c r="M305" i="13"/>
  <c r="M194" i="13"/>
  <c r="N184" i="13"/>
  <c r="AB184" i="13" s="1"/>
  <c r="M23" i="13"/>
  <c r="AA23" i="13" s="1"/>
  <c r="M14" i="13"/>
  <c r="AA14" i="13" s="1"/>
  <c r="M355" i="13"/>
  <c r="AA355" i="13" s="1"/>
  <c r="M170" i="13"/>
  <c r="AA170" i="13" s="1"/>
  <c r="M63" i="13"/>
  <c r="AA63" i="13" s="1"/>
  <c r="M364" i="13"/>
  <c r="M839" i="13"/>
  <c r="AA839" i="13" s="1"/>
  <c r="M519" i="13"/>
  <c r="AA519" i="13" s="1"/>
  <c r="M347" i="13"/>
  <c r="AA347" i="13" s="1"/>
  <c r="N926" i="13"/>
  <c r="AB926" i="13" s="1"/>
  <c r="M859" i="13"/>
  <c r="AA859" i="13" s="1"/>
  <c r="M990" i="13"/>
  <c r="AA990" i="13" s="1"/>
  <c r="M1091" i="13"/>
  <c r="M68" i="13"/>
  <c r="M59" i="13"/>
  <c r="AA59" i="13" s="1"/>
  <c r="N1063" i="13"/>
  <c r="AB1063" i="13" s="1"/>
  <c r="M734" i="13"/>
  <c r="AA734" i="13" s="1"/>
  <c r="M705" i="13"/>
  <c r="AA705" i="13" s="1"/>
  <c r="M766" i="13"/>
  <c r="AA766" i="13" s="1"/>
  <c r="M482" i="13"/>
  <c r="AA482" i="13" s="1"/>
  <c r="M411" i="13"/>
  <c r="M515" i="13"/>
  <c r="M698" i="13"/>
  <c r="M449" i="13"/>
  <c r="AA449" i="13" s="1"/>
  <c r="M895" i="13"/>
  <c r="AA895" i="13" s="1"/>
  <c r="M584" i="13"/>
  <c r="AA584" i="13" s="1"/>
  <c r="M947" i="13"/>
  <c r="AA947" i="13" s="1"/>
  <c r="M471" i="13"/>
  <c r="M623" i="13"/>
  <c r="AA623" i="13" s="1"/>
  <c r="M1019" i="13"/>
  <c r="M943" i="13"/>
  <c r="AA943" i="13" s="1"/>
  <c r="M757" i="13"/>
  <c r="AA757" i="13" s="1"/>
  <c r="M393" i="13"/>
  <c r="AA393" i="13" s="1"/>
  <c r="AH393" i="13" s="1"/>
  <c r="AG393" i="13" s="1"/>
  <c r="AM393" i="13" s="1"/>
  <c r="M357" i="13"/>
  <c r="AA357" i="13" s="1"/>
  <c r="M130" i="13"/>
  <c r="AA130" i="13" s="1"/>
  <c r="N242" i="13"/>
  <c r="AB242" i="13" s="1"/>
  <c r="M117" i="13"/>
  <c r="AA117" i="13" s="1"/>
  <c r="M37" i="13"/>
  <c r="M262" i="13"/>
  <c r="AA262" i="13" s="1"/>
  <c r="N191" i="13"/>
  <c r="AB191" i="13" s="1"/>
  <c r="M1014" i="13"/>
  <c r="AA1014" i="13" s="1"/>
  <c r="M841" i="13"/>
  <c r="AA841" i="13" s="1"/>
  <c r="M405" i="13"/>
  <c r="AA405" i="13" s="1"/>
  <c r="N462" i="13"/>
  <c r="AB462" i="13" s="1"/>
  <c r="M309" i="13"/>
  <c r="AA309" i="13" s="1"/>
  <c r="M472" i="13"/>
  <c r="M871" i="13"/>
  <c r="M1117" i="13"/>
  <c r="AA1117" i="13" s="1"/>
  <c r="N1078" i="13"/>
  <c r="AB1078" i="13" s="1"/>
  <c r="M966" i="13"/>
  <c r="AA966" i="13" s="1"/>
  <c r="N458" i="13"/>
  <c r="AB458" i="13" s="1"/>
  <c r="M797" i="13"/>
  <c r="AA797" i="13" s="1"/>
  <c r="M634" i="13"/>
  <c r="AA634" i="13" s="1"/>
  <c r="M441" i="13"/>
  <c r="M517" i="13"/>
  <c r="AA517" i="13" s="1"/>
  <c r="M764" i="13"/>
  <c r="M1031" i="13"/>
  <c r="AA1031" i="13" s="1"/>
  <c r="N1023" i="13"/>
  <c r="AB1023" i="13" s="1"/>
  <c r="M597" i="13"/>
  <c r="AA597" i="13" s="1"/>
  <c r="M790" i="13"/>
  <c r="AA790" i="13" s="1"/>
  <c r="M912" i="13"/>
  <c r="AA912" i="13" s="1"/>
  <c r="M687" i="13"/>
  <c r="M1007" i="13"/>
  <c r="AA1007" i="13" s="1"/>
  <c r="N810" i="13"/>
  <c r="AB810" i="13" s="1"/>
  <c r="M914" i="13"/>
  <c r="AA914" i="13" s="1"/>
  <c r="M313" i="13"/>
  <c r="AA313" i="13" s="1"/>
  <c r="M394" i="13"/>
  <c r="AA394" i="13" s="1"/>
  <c r="M244" i="13"/>
  <c r="AA244" i="13" s="1"/>
  <c r="N366" i="13"/>
  <c r="M197" i="13"/>
  <c r="M274" i="13"/>
  <c r="AA274" i="13" s="1"/>
  <c r="M78" i="13"/>
  <c r="AA78" i="13" s="1"/>
  <c r="N162" i="13"/>
  <c r="AB162" i="13" s="1"/>
  <c r="M367" i="13"/>
  <c r="AA367" i="13" s="1"/>
  <c r="N502" i="13"/>
  <c r="AB502" i="13" s="1"/>
  <c r="M89" i="13"/>
  <c r="AA89" i="13" s="1"/>
  <c r="AH89" i="13" s="1"/>
  <c r="AG89" i="13" s="1"/>
  <c r="AM89" i="13" s="1"/>
  <c r="M855" i="13"/>
  <c r="AA855" i="13" s="1"/>
  <c r="M1009" i="13"/>
  <c r="M785" i="13"/>
  <c r="AA785" i="13" s="1"/>
  <c r="M164" i="13"/>
  <c r="AA164" i="13" s="1"/>
  <c r="M56" i="13"/>
  <c r="AA56" i="13" s="1"/>
  <c r="M978" i="13"/>
  <c r="M196" i="13"/>
  <c r="AA196" i="13" s="1"/>
  <c r="M103" i="13"/>
  <c r="AA103" i="13" s="1"/>
  <c r="M1039" i="13"/>
  <c r="AA1039" i="13" s="1"/>
  <c r="M639" i="13"/>
  <c r="M677" i="13"/>
  <c r="N762" i="13"/>
  <c r="AB762" i="13" s="1"/>
  <c r="N681" i="13"/>
  <c r="AB681" i="13" s="1"/>
  <c r="M905" i="13"/>
  <c r="M872" i="13"/>
  <c r="AA872" i="13" s="1"/>
  <c r="M1090" i="13"/>
  <c r="AA1090" i="13" s="1"/>
  <c r="M1074" i="13"/>
  <c r="M1084" i="13"/>
  <c r="N442" i="13"/>
  <c r="M683" i="13"/>
  <c r="AA683" i="13" s="1"/>
  <c r="M1110" i="13"/>
  <c r="AA1110" i="13" s="1"/>
  <c r="M1100" i="13"/>
  <c r="M72" i="13"/>
  <c r="AA72" i="13" s="1"/>
  <c r="M39" i="13"/>
  <c r="AA39" i="13" s="1"/>
  <c r="M512" i="13"/>
  <c r="AA512" i="13" s="1"/>
  <c r="M823" i="13"/>
  <c r="M608" i="13"/>
  <c r="M890" i="13"/>
  <c r="AA890" i="13" s="1"/>
  <c r="M847" i="13"/>
  <c r="AA847" i="13" s="1"/>
  <c r="N803" i="13"/>
  <c r="M991" i="13"/>
  <c r="AA991" i="13" s="1"/>
  <c r="M878" i="13"/>
  <c r="AA878" i="13" s="1"/>
  <c r="M744" i="13"/>
  <c r="AA744" i="13" s="1"/>
  <c r="M880" i="13"/>
  <c r="M617" i="13"/>
  <c r="M410" i="13"/>
  <c r="AA410" i="13" s="1"/>
  <c r="N807" i="13"/>
  <c r="AB807" i="13" s="1"/>
  <c r="N724" i="13"/>
  <c r="M1125" i="13"/>
  <c r="AA1125" i="13" s="1"/>
  <c r="M857" i="13"/>
  <c r="AA857" i="13" s="1"/>
  <c r="M368" i="13"/>
  <c r="M287" i="13"/>
  <c r="M11" i="13"/>
  <c r="N240" i="13"/>
  <c r="AB240" i="13" s="1"/>
  <c r="N288" i="13"/>
  <c r="AB288" i="13" s="1"/>
  <c r="M148" i="13"/>
  <c r="M374" i="13"/>
  <c r="AA374" i="13" s="1"/>
  <c r="M204" i="13"/>
  <c r="AA204" i="13" s="1"/>
  <c r="M190" i="13"/>
  <c r="AA190" i="13" s="1"/>
  <c r="M755" i="13"/>
  <c r="M340" i="13"/>
  <c r="M565" i="13"/>
  <c r="AA565" i="13" s="1"/>
  <c r="N563" i="13"/>
  <c r="AB563" i="13" s="1"/>
  <c r="M383" i="13"/>
  <c r="M1003" i="13"/>
  <c r="AA1003" i="13" s="1"/>
  <c r="N60" i="13"/>
  <c r="AB60" i="13" s="1"/>
  <c r="M1067" i="13"/>
  <c r="AA1067" i="13" s="1"/>
  <c r="M1077" i="13"/>
  <c r="M96" i="13"/>
  <c r="M822" i="13"/>
  <c r="AA822" i="13" s="1"/>
  <c r="M793" i="13"/>
  <c r="AA793" i="13" s="1"/>
  <c r="M983" i="13"/>
  <c r="M429" i="13"/>
  <c r="AA429" i="13" s="1"/>
  <c r="N520" i="13"/>
  <c r="AB520" i="13" s="1"/>
  <c r="M821" i="13"/>
  <c r="AA821" i="13" s="1"/>
  <c r="M959" i="13"/>
  <c r="M601" i="13"/>
  <c r="M467" i="13"/>
  <c r="AA467" i="13" s="1"/>
  <c r="M627" i="13"/>
  <c r="AA627" i="13" s="1"/>
  <c r="M703" i="13"/>
  <c r="N409" i="13"/>
  <c r="AB409" i="13" s="1"/>
  <c r="M953" i="13"/>
  <c r="AA953" i="13" s="1"/>
  <c r="N658" i="13"/>
  <c r="M795" i="13"/>
  <c r="M673" i="13"/>
  <c r="M426" i="13"/>
  <c r="AA426" i="13" s="1"/>
  <c r="M460" i="13"/>
  <c r="AA460" i="13" s="1"/>
  <c r="M610" i="13"/>
  <c r="M937" i="13"/>
  <c r="AA937" i="13" s="1"/>
  <c r="M884" i="13"/>
  <c r="AA884" i="13" s="1"/>
  <c r="M659" i="13"/>
  <c r="M917" i="13"/>
  <c r="M469" i="13"/>
  <c r="M625" i="13"/>
  <c r="M568" i="13"/>
  <c r="AA568" i="13" s="1"/>
  <c r="N1131" i="13"/>
  <c r="M662" i="13"/>
  <c r="AA662" i="13" s="1"/>
  <c r="M312" i="13"/>
  <c r="AA312" i="13" s="1"/>
  <c r="M183" i="13"/>
  <c r="M109" i="13"/>
  <c r="N192" i="13"/>
  <c r="N21" i="13"/>
  <c r="M266" i="13"/>
  <c r="AA266" i="13" s="1"/>
  <c r="M208" i="13"/>
  <c r="M55" i="13"/>
  <c r="AA55" i="13" s="1"/>
  <c r="N344" i="13"/>
  <c r="M28" i="13"/>
  <c r="M1002" i="13"/>
  <c r="M967" i="13"/>
  <c r="N318" i="13"/>
  <c r="AB318" i="13" s="1"/>
  <c r="M720" i="13"/>
  <c r="AA720" i="13" s="1"/>
  <c r="M1114" i="13"/>
  <c r="M1122" i="13"/>
  <c r="AA1122" i="13" s="1"/>
  <c r="M1107" i="13"/>
  <c r="AA1107" i="13" s="1"/>
  <c r="M120" i="13"/>
  <c r="M248" i="13"/>
  <c r="M1065" i="13"/>
  <c r="M770" i="13"/>
  <c r="N544" i="13"/>
  <c r="AB544" i="13" s="1"/>
  <c r="M885" i="13"/>
  <c r="N540" i="13"/>
  <c r="AB540" i="13" s="1"/>
  <c r="M421" i="13"/>
  <c r="AA421" i="13" s="1"/>
  <c r="M647" i="13"/>
  <c r="M919" i="13"/>
  <c r="M522" i="13"/>
  <c r="M646" i="13"/>
  <c r="N786" i="13"/>
  <c r="AB786" i="13" s="1"/>
  <c r="M864" i="13"/>
  <c r="M612" i="13"/>
  <c r="AA612" i="13" s="1"/>
  <c r="M939" i="13"/>
  <c r="AA939" i="13" s="1"/>
  <c r="M1013" i="13"/>
  <c r="M1057" i="13"/>
  <c r="M718" i="13"/>
  <c r="M219" i="13"/>
  <c r="AA219" i="13" s="1"/>
  <c r="N265" i="13"/>
  <c r="M226" i="13"/>
  <c r="M127" i="13"/>
  <c r="AA127" i="13" s="1"/>
  <c r="M253" i="13"/>
  <c r="AA253" i="13" s="1"/>
  <c r="M93" i="13"/>
  <c r="M354" i="13"/>
  <c r="M207" i="13"/>
  <c r="M32" i="13"/>
  <c r="AA32" i="13" s="1"/>
  <c r="N334" i="13"/>
  <c r="AB334" i="13" s="1"/>
  <c r="M768" i="13"/>
  <c r="M297" i="13"/>
  <c r="AA297" i="13" s="1"/>
  <c r="AH297" i="13" s="1"/>
  <c r="AG297" i="13" s="1"/>
  <c r="AM297" i="13" s="1"/>
  <c r="M582" i="13"/>
  <c r="AA582" i="13" s="1"/>
  <c r="M171" i="13"/>
  <c r="M322" i="13"/>
  <c r="M985" i="13"/>
  <c r="M1072" i="13"/>
  <c r="AA1072" i="13" s="1"/>
  <c r="N1083" i="13"/>
  <c r="AB1083" i="13" s="1"/>
  <c r="M69" i="13"/>
  <c r="M435" i="13"/>
  <c r="AA435" i="13" s="1"/>
  <c r="N598" i="13"/>
  <c r="AB598" i="13" s="1"/>
  <c r="M633" i="13"/>
  <c r="M731" i="13"/>
  <c r="N954" i="13"/>
  <c r="M585" i="13"/>
  <c r="M922" i="13"/>
  <c r="M592" i="13"/>
  <c r="M685" i="13"/>
  <c r="AA685" i="13" s="1"/>
  <c r="N788" i="13"/>
  <c r="AB788" i="13" s="1"/>
  <c r="M824" i="13"/>
  <c r="M695" i="13"/>
  <c r="M1018" i="13"/>
  <c r="M486" i="13"/>
  <c r="M726" i="13"/>
  <c r="M401" i="13"/>
  <c r="M254" i="13"/>
  <c r="AA254" i="13" s="1"/>
  <c r="M19" i="13"/>
  <c r="M215" i="13"/>
  <c r="M213" i="13"/>
  <c r="M898" i="13"/>
  <c r="AA898" i="13" s="1"/>
  <c r="M713" i="13"/>
  <c r="AA713" i="13" s="1"/>
  <c r="M635" i="13"/>
  <c r="AA635" i="13" s="1"/>
  <c r="N763" i="13"/>
  <c r="AB763" i="13" s="1"/>
  <c r="N350" i="13"/>
  <c r="AB350" i="13" s="1"/>
  <c r="M337" i="13"/>
  <c r="AA337" i="13" s="1"/>
  <c r="AH337" i="13" s="1"/>
  <c r="AG337" i="13" s="1"/>
  <c r="AM337" i="13" s="1"/>
  <c r="M6" i="13"/>
  <c r="AA6" i="13" s="1"/>
  <c r="M349" i="13"/>
  <c r="M290" i="13"/>
  <c r="M205" i="13"/>
  <c r="AA205" i="13" s="1"/>
  <c r="M110" i="13"/>
  <c r="AA110" i="13" s="1"/>
  <c r="M128" i="13"/>
  <c r="AA128" i="13" s="1"/>
  <c r="M222" i="13"/>
  <c r="AA222" i="13" s="1"/>
  <c r="M576" i="13"/>
  <c r="AA576" i="13" s="1"/>
  <c r="M365" i="13"/>
  <c r="AA365" i="13" s="1"/>
  <c r="N461" i="13"/>
  <c r="M379" i="13"/>
  <c r="AA379" i="13" s="1"/>
  <c r="M457" i="13"/>
  <c r="AA457" i="13" s="1"/>
  <c r="M906" i="13"/>
  <c r="AA906" i="13" s="1"/>
  <c r="M452" i="13"/>
  <c r="AA452" i="13" s="1"/>
  <c r="N1101" i="13"/>
  <c r="AB1101" i="13" s="1"/>
  <c r="N150" i="13"/>
  <c r="AB150" i="13" s="1"/>
  <c r="N45" i="13"/>
  <c r="AB45" i="13" s="1"/>
  <c r="M302" i="13"/>
  <c r="AA302" i="13" s="1"/>
  <c r="M708" i="13"/>
  <c r="AA708" i="13" s="1"/>
  <c r="M454" i="13"/>
  <c r="AA454" i="13" s="1"/>
  <c r="N817" i="13"/>
  <c r="AB817" i="13" s="1"/>
  <c r="M574" i="13"/>
  <c r="AA574" i="13" s="1"/>
  <c r="M444" i="13"/>
  <c r="AA444" i="13" s="1"/>
  <c r="M451" i="13"/>
  <c r="AA451" i="13" s="1"/>
  <c r="M497" i="13"/>
  <c r="AA497" i="13" s="1"/>
  <c r="M894" i="13"/>
  <c r="AA894" i="13" s="1"/>
  <c r="M1032" i="13"/>
  <c r="AA1032" i="13" s="1"/>
  <c r="M556" i="13"/>
  <c r="AA556" i="13" s="1"/>
  <c r="N636" i="13"/>
  <c r="AB636" i="13" s="1"/>
  <c r="M1010" i="13"/>
  <c r="AA1010" i="13" s="1"/>
  <c r="M889" i="13"/>
  <c r="AA889" i="13" s="1"/>
  <c r="M1054" i="13"/>
  <c r="AA1054" i="13" s="1"/>
  <c r="M1024" i="13"/>
  <c r="AA1024" i="13" s="1"/>
  <c r="M307" i="13"/>
  <c r="AA307" i="13" s="1"/>
  <c r="N300" i="13"/>
  <c r="AB300" i="13" s="1"/>
  <c r="M141" i="13"/>
  <c r="AA141" i="13" s="1"/>
  <c r="N381" i="13"/>
  <c r="AB381" i="13" s="1"/>
  <c r="N88" i="13"/>
  <c r="AB88" i="13" s="1"/>
  <c r="M53" i="13"/>
  <c r="AA53" i="13" s="1"/>
  <c r="M87" i="13"/>
  <c r="AA87" i="13" s="1"/>
  <c r="M188" i="13"/>
  <c r="AA188" i="13" s="1"/>
  <c r="M8" i="13"/>
  <c r="AA8" i="13" s="1"/>
  <c r="N1033" i="13"/>
  <c r="AB1033" i="13" s="1"/>
  <c r="M652" i="13"/>
  <c r="AA652" i="13" s="1"/>
  <c r="M853" i="13"/>
  <c r="AA853" i="13" s="1"/>
  <c r="N488" i="13"/>
  <c r="AB488" i="13" s="1"/>
  <c r="M631" i="13"/>
  <c r="AA631" i="13" s="1"/>
  <c r="M787" i="13"/>
  <c r="AA787" i="13" s="1"/>
  <c r="M499" i="13"/>
  <c r="AA499" i="13" s="1"/>
  <c r="M1111" i="13"/>
  <c r="M1121" i="13"/>
  <c r="AA1121" i="13" s="1"/>
  <c r="M97" i="13"/>
  <c r="AA97" i="13" s="1"/>
  <c r="M1088" i="13"/>
  <c r="AA1088" i="13" s="1"/>
  <c r="N1008" i="13"/>
  <c r="AB1008" i="13" s="1"/>
  <c r="N779" i="13"/>
  <c r="AB779" i="13" s="1"/>
  <c r="M445" i="13"/>
  <c r="AA445" i="13" s="1"/>
  <c r="N1052" i="13"/>
  <c r="AB1052" i="13" s="1"/>
  <c r="M508" i="13"/>
  <c r="AA508" i="13" s="1"/>
  <c r="M657" i="13"/>
  <c r="M748" i="13"/>
  <c r="AA748" i="13" s="1"/>
  <c r="M933" i="13"/>
  <c r="AA933" i="13" s="1"/>
  <c r="M727" i="13"/>
  <c r="AA727" i="13" s="1"/>
  <c r="N962" i="13"/>
  <c r="AB962" i="13" s="1"/>
  <c r="M775" i="13"/>
  <c r="AA775" i="13" s="1"/>
  <c r="M415" i="13"/>
  <c r="AA415" i="13" s="1"/>
  <c r="N901" i="13"/>
  <c r="AB901" i="13" s="1"/>
  <c r="M832" i="13"/>
  <c r="AA832" i="13" s="1"/>
  <c r="M936" i="13"/>
  <c r="AA936" i="13" s="1"/>
  <c r="N1037" i="13"/>
  <c r="AB1037" i="13" s="1"/>
  <c r="N783" i="13"/>
  <c r="AB783" i="13" s="1"/>
  <c r="N958" i="13"/>
  <c r="AB958" i="13" s="1"/>
  <c r="N450" i="13"/>
  <c r="AB450" i="13" s="1"/>
  <c r="M876" i="13"/>
  <c r="AA876" i="13" s="1"/>
  <c r="N666" i="13"/>
  <c r="N532" i="13"/>
  <c r="N693" i="13"/>
  <c r="AB693" i="13" s="1"/>
  <c r="N644" i="13"/>
  <c r="AB644" i="13" s="1"/>
  <c r="N686" i="13"/>
  <c r="N902" i="13"/>
  <c r="AB902" i="13" s="1"/>
  <c r="N1030" i="13"/>
  <c r="AB1030" i="13" s="1"/>
  <c r="N806" i="13"/>
  <c r="AB806" i="13" s="1"/>
  <c r="N982" i="13"/>
  <c r="N911" i="13"/>
  <c r="N725" i="13"/>
  <c r="AB725" i="13" s="1"/>
  <c r="N351" i="13"/>
  <c r="AB351" i="13" s="1"/>
  <c r="N305" i="13"/>
  <c r="AB305" i="13" s="1"/>
  <c r="N194" i="13"/>
  <c r="AB194" i="13" s="1"/>
  <c r="M184" i="13"/>
  <c r="AA184" i="13" s="1"/>
  <c r="N23" i="13"/>
  <c r="AB23" i="13" s="1"/>
  <c r="N14" i="13"/>
  <c r="N355" i="13"/>
  <c r="AB355" i="13" s="1"/>
  <c r="N170" i="13"/>
  <c r="AB170" i="13" s="1"/>
  <c r="N63" i="13"/>
  <c r="AB63" i="13" s="1"/>
  <c r="N364" i="13"/>
  <c r="N839" i="13"/>
  <c r="AB839" i="13" s="1"/>
  <c r="N519" i="13"/>
  <c r="AB519" i="13" s="1"/>
  <c r="N347" i="13"/>
  <c r="AB347" i="13" s="1"/>
  <c r="M926" i="13"/>
  <c r="AA926" i="13" s="1"/>
  <c r="N859" i="13"/>
  <c r="AB859" i="13" s="1"/>
  <c r="N990" i="13"/>
  <c r="AB990" i="13" s="1"/>
  <c r="N1091" i="13"/>
  <c r="AB1091" i="13" s="1"/>
  <c r="N68" i="13"/>
  <c r="AB68" i="13" s="1"/>
  <c r="N59" i="13"/>
  <c r="AB59" i="13" s="1"/>
  <c r="M1063" i="13"/>
  <c r="AA1063" i="13" s="1"/>
  <c r="N734" i="13"/>
  <c r="AB734" i="13" s="1"/>
  <c r="N705" i="13"/>
  <c r="N766" i="13"/>
  <c r="AB766" i="13" s="1"/>
  <c r="N482" i="13"/>
  <c r="AB482" i="13" s="1"/>
  <c r="N411" i="13"/>
  <c r="AB411" i="13" s="1"/>
  <c r="N515" i="13"/>
  <c r="AB515" i="13" s="1"/>
  <c r="N698" i="13"/>
  <c r="AB698" i="13" s="1"/>
  <c r="N449" i="13"/>
  <c r="AB449" i="13" s="1"/>
  <c r="N895" i="13"/>
  <c r="AB895" i="13" s="1"/>
  <c r="N584" i="13"/>
  <c r="N947" i="13"/>
  <c r="AB947" i="13" s="1"/>
  <c r="N471" i="13"/>
  <c r="AB471" i="13" s="1"/>
  <c r="N623" i="13"/>
  <c r="AB623" i="13" s="1"/>
  <c r="N1019" i="13"/>
  <c r="AB1019" i="13" s="1"/>
  <c r="N943" i="13"/>
  <c r="AB943" i="13" s="1"/>
  <c r="N757" i="13"/>
  <c r="AB757" i="13" s="1"/>
  <c r="N393" i="13"/>
  <c r="AB393" i="13" s="1"/>
  <c r="AJ393" i="13" s="1"/>
  <c r="AI393" i="13" s="1"/>
  <c r="AN393" i="13" s="1"/>
  <c r="N357" i="13"/>
  <c r="N130" i="13"/>
  <c r="AB130" i="13" s="1"/>
  <c r="M242" i="13"/>
  <c r="AA242" i="13" s="1"/>
  <c r="N117" i="13"/>
  <c r="AB117" i="13" s="1"/>
  <c r="N37" i="13"/>
  <c r="AB37" i="13" s="1"/>
  <c r="N262" i="13"/>
  <c r="AB262" i="13" s="1"/>
  <c r="M191" i="13"/>
  <c r="AA191" i="13" s="1"/>
  <c r="N1014" i="13"/>
  <c r="AB1014" i="13" s="1"/>
  <c r="N841" i="13"/>
  <c r="AB841" i="13" s="1"/>
  <c r="N405" i="13"/>
  <c r="AB405" i="13" s="1"/>
  <c r="M462" i="13"/>
  <c r="AA462" i="13" s="1"/>
  <c r="N309" i="13"/>
  <c r="AB309" i="13" s="1"/>
  <c r="N472" i="13"/>
  <c r="AB472" i="13" s="1"/>
  <c r="N871" i="13"/>
  <c r="AB871" i="13" s="1"/>
  <c r="N1117" i="13"/>
  <c r="AB1117" i="13" s="1"/>
  <c r="M1078" i="13"/>
  <c r="AA1078" i="13" s="1"/>
  <c r="N966" i="13"/>
  <c r="AB966" i="13" s="1"/>
  <c r="M458" i="13"/>
  <c r="AA458" i="13" s="1"/>
  <c r="N797" i="13"/>
  <c r="AB797" i="13" s="1"/>
  <c r="N634" i="13"/>
  <c r="AB634" i="13" s="1"/>
  <c r="N441" i="13"/>
  <c r="AB441" i="13" s="1"/>
  <c r="N517" i="13"/>
  <c r="AB517" i="13" s="1"/>
  <c r="N764" i="13"/>
  <c r="AB764" i="13" s="1"/>
  <c r="N1031" i="13"/>
  <c r="AB1031" i="13" s="1"/>
  <c r="M1023" i="13"/>
  <c r="AA1023" i="13" s="1"/>
  <c r="N597" i="13"/>
  <c r="AB597" i="13" s="1"/>
  <c r="N790" i="13"/>
  <c r="AB790" i="13" s="1"/>
  <c r="N912" i="13"/>
  <c r="AB912" i="13" s="1"/>
  <c r="N687" i="13"/>
  <c r="AB687" i="13" s="1"/>
  <c r="N1007" i="13"/>
  <c r="AB1007" i="13" s="1"/>
  <c r="M810" i="13"/>
  <c r="AA810" i="13" s="1"/>
  <c r="N914" i="13"/>
  <c r="AB914" i="13" s="1"/>
  <c r="N313" i="13"/>
  <c r="N394" i="13"/>
  <c r="N244" i="13"/>
  <c r="AB244" i="13" s="1"/>
  <c r="M366" i="13"/>
  <c r="AA366" i="13" s="1"/>
  <c r="N197" i="13"/>
  <c r="AB197" i="13" s="1"/>
  <c r="N274" i="13"/>
  <c r="AB274" i="13" s="1"/>
  <c r="N78" i="13"/>
  <c r="AB78" i="13" s="1"/>
  <c r="M162" i="13"/>
  <c r="AA162" i="13" s="1"/>
  <c r="N367" i="13"/>
  <c r="M502" i="13"/>
  <c r="AA502" i="13" s="1"/>
  <c r="N89" i="13"/>
  <c r="AB89" i="13" s="1"/>
  <c r="AJ89" i="13" s="1"/>
  <c r="AI89" i="13" s="1"/>
  <c r="AN89" i="13" s="1"/>
  <c r="N855" i="13"/>
  <c r="AB855" i="13" s="1"/>
  <c r="N1009" i="13"/>
  <c r="AB1009" i="13" s="1"/>
  <c r="N785" i="13"/>
  <c r="AB785" i="13" s="1"/>
  <c r="N164" i="13"/>
  <c r="AB164" i="13" s="1"/>
  <c r="N56" i="13"/>
  <c r="AB56" i="13" s="1"/>
  <c r="N978" i="13"/>
  <c r="N196" i="13"/>
  <c r="AB196" i="13" s="1"/>
  <c r="N103" i="13"/>
  <c r="AB103" i="13" s="1"/>
  <c r="M960" i="13"/>
  <c r="AA960" i="13" s="1"/>
  <c r="M707" i="13"/>
  <c r="AA707" i="13" s="1"/>
  <c r="M1043" i="13"/>
  <c r="AA1043" i="13" s="1"/>
  <c r="M427" i="13"/>
  <c r="AA427" i="13" s="1"/>
  <c r="N510" i="13"/>
  <c r="AB510" i="13" s="1"/>
  <c r="N665" i="13"/>
  <c r="N586" i="13"/>
  <c r="M626" i="13"/>
  <c r="AA626" i="13" s="1"/>
  <c r="N758" i="13"/>
  <c r="AB758" i="13" s="1"/>
  <c r="N569" i="13"/>
  <c r="AB569" i="13" s="1"/>
  <c r="N865" i="13"/>
  <c r="AB865" i="13" s="1"/>
  <c r="N798" i="13"/>
  <c r="AB798" i="13" s="1"/>
  <c r="N799" i="13"/>
  <c r="AB799" i="13" s="1"/>
  <c r="N863" i="13"/>
  <c r="M883" i="13"/>
  <c r="N826" i="13"/>
  <c r="AB826" i="13" s="1"/>
  <c r="M263" i="13"/>
  <c r="AA263" i="13" s="1"/>
  <c r="N280" i="13"/>
  <c r="AB280" i="13" s="1"/>
  <c r="N269" i="13"/>
  <c r="AB269" i="13" s="1"/>
  <c r="N157" i="13"/>
  <c r="AB157" i="13" s="1"/>
  <c r="N22" i="13"/>
  <c r="AB22" i="13" s="1"/>
  <c r="M108" i="13"/>
  <c r="N271" i="13"/>
  <c r="M177" i="13"/>
  <c r="AA177" i="13" s="1"/>
  <c r="AH177" i="13" s="1"/>
  <c r="AG177" i="13" s="1"/>
  <c r="AM177" i="13" s="1"/>
  <c r="N30" i="13"/>
  <c r="AB30" i="13" s="1"/>
  <c r="N494" i="13"/>
  <c r="AB494" i="13" s="1"/>
  <c r="N767" i="13"/>
  <c r="AB767" i="13" s="1"/>
  <c r="N938" i="13"/>
  <c r="AB938" i="13" s="1"/>
  <c r="N882" i="13"/>
  <c r="AB882" i="13" s="1"/>
  <c r="M442" i="13"/>
  <c r="N683" i="13"/>
  <c r="N1110" i="13"/>
  <c r="AB1110" i="13" s="1"/>
  <c r="N1100" i="13"/>
  <c r="AB1100" i="13" s="1"/>
  <c r="N72" i="13"/>
  <c r="AB72" i="13" s="1"/>
  <c r="N39" i="13"/>
  <c r="AB39" i="13" s="1"/>
  <c r="N512" i="13"/>
  <c r="AB512" i="13" s="1"/>
  <c r="N823" i="13"/>
  <c r="AB823" i="13" s="1"/>
  <c r="N608" i="13"/>
  <c r="N890" i="13"/>
  <c r="N847" i="13"/>
  <c r="AB847" i="13" s="1"/>
  <c r="M803" i="13"/>
  <c r="AA803" i="13" s="1"/>
  <c r="N991" i="13"/>
  <c r="AB991" i="13" s="1"/>
  <c r="N878" i="13"/>
  <c r="AB878" i="13" s="1"/>
  <c r="N744" i="13"/>
  <c r="AB744" i="13" s="1"/>
  <c r="N880" i="13"/>
  <c r="AB880" i="13" s="1"/>
  <c r="N617" i="13"/>
  <c r="N410" i="13"/>
  <c r="M807" i="13"/>
  <c r="AA807" i="13" s="1"/>
  <c r="M724" i="13"/>
  <c r="AA724" i="13" s="1"/>
  <c r="N1125" i="13"/>
  <c r="N857" i="13"/>
  <c r="N368" i="13"/>
  <c r="AB368" i="13" s="1"/>
  <c r="N287" i="13"/>
  <c r="AB287" i="13" s="1"/>
  <c r="N11" i="13"/>
  <c r="M240" i="13"/>
  <c r="M288" i="13"/>
  <c r="AA288" i="13" s="1"/>
  <c r="N148" i="13"/>
  <c r="AB148" i="13" s="1"/>
  <c r="N374" i="13"/>
  <c r="AB374" i="13" s="1"/>
  <c r="N204" i="13"/>
  <c r="AB204" i="13" s="1"/>
  <c r="N190" i="13"/>
  <c r="AB190" i="13" s="1"/>
  <c r="N755" i="13"/>
  <c r="AB755" i="13" s="1"/>
  <c r="N340" i="13"/>
  <c r="N565" i="13"/>
  <c r="M563" i="13"/>
  <c r="AA563" i="13" s="1"/>
  <c r="N383" i="13"/>
  <c r="AB383" i="13" s="1"/>
  <c r="N1003" i="13"/>
  <c r="AB1003" i="13" s="1"/>
  <c r="M60" i="13"/>
  <c r="AA60" i="13" s="1"/>
  <c r="N1067" i="13"/>
  <c r="AB1067" i="13" s="1"/>
  <c r="N1077" i="13"/>
  <c r="AB1077" i="13" s="1"/>
  <c r="N96" i="13"/>
  <c r="N822" i="13"/>
  <c r="N793" i="13"/>
  <c r="AB793" i="13" s="1"/>
  <c r="N983" i="13"/>
  <c r="AB983" i="13" s="1"/>
  <c r="N429" i="13"/>
  <c r="AB429" i="13" s="1"/>
  <c r="M520" i="13"/>
  <c r="AA520" i="13" s="1"/>
  <c r="N821" i="13"/>
  <c r="AB821" i="13" s="1"/>
  <c r="N959" i="13"/>
  <c r="AB959" i="13" s="1"/>
  <c r="N625" i="13"/>
  <c r="N568" i="13"/>
  <c r="M1131" i="13"/>
  <c r="AA1131" i="13" s="1"/>
  <c r="N662" i="13"/>
  <c r="AB662" i="13" s="1"/>
  <c r="N312" i="13"/>
  <c r="N183" i="13"/>
  <c r="AB183" i="13" s="1"/>
  <c r="N109" i="13"/>
  <c r="AB109" i="13" s="1"/>
  <c r="M192" i="13"/>
  <c r="AA192" i="13" s="1"/>
  <c r="M21" i="13"/>
  <c r="N266" i="13"/>
  <c r="N208" i="13"/>
  <c r="N55" i="13"/>
  <c r="AB55" i="13" s="1"/>
  <c r="M344" i="13"/>
  <c r="N28" i="13"/>
  <c r="AB28" i="13" s="1"/>
  <c r="N1002" i="13"/>
  <c r="AB1002" i="13" s="1"/>
  <c r="N967" i="13"/>
  <c r="AB967" i="13" s="1"/>
  <c r="M318" i="13"/>
  <c r="N720" i="13"/>
  <c r="N1114" i="13"/>
  <c r="AB1114" i="13" s="1"/>
  <c r="N1122" i="13"/>
  <c r="AB1122" i="13" s="1"/>
  <c r="N1107" i="13"/>
  <c r="N120" i="13"/>
  <c r="AB120" i="13" s="1"/>
  <c r="N248" i="13"/>
  <c r="AB248" i="13" s="1"/>
  <c r="N1065" i="13"/>
  <c r="AB1065" i="13" s="1"/>
  <c r="N770" i="13"/>
  <c r="M544" i="13"/>
  <c r="N885" i="13"/>
  <c r="AB885" i="13" s="1"/>
  <c r="M540" i="13"/>
  <c r="AA540" i="13" s="1"/>
  <c r="N421" i="13"/>
  <c r="N647" i="13"/>
  <c r="AB647" i="13" s="1"/>
  <c r="N919" i="13"/>
  <c r="AB919" i="13" s="1"/>
  <c r="N522" i="13"/>
  <c r="N646" i="13"/>
  <c r="M786" i="13"/>
  <c r="N864" i="13"/>
  <c r="AB864" i="13" s="1"/>
  <c r="N612" i="13"/>
  <c r="AB612" i="13" s="1"/>
  <c r="N939" i="13"/>
  <c r="N1013" i="13"/>
  <c r="AB1013" i="13" s="1"/>
  <c r="N1057" i="13"/>
  <c r="N718" i="13"/>
  <c r="N219" i="13"/>
  <c r="M265" i="13"/>
  <c r="N226" i="13"/>
  <c r="N127" i="13"/>
  <c r="AB127" i="13" s="1"/>
  <c r="N253" i="13"/>
  <c r="N93" i="13"/>
  <c r="AB93" i="13" s="1"/>
  <c r="N354" i="13"/>
  <c r="N207" i="13"/>
  <c r="AB207" i="13" s="1"/>
  <c r="N32" i="13"/>
  <c r="M334" i="13"/>
  <c r="N768" i="13"/>
  <c r="N297" i="13"/>
  <c r="AB297" i="13" s="1"/>
  <c r="AJ297" i="13" s="1"/>
  <c r="AI297" i="13" s="1"/>
  <c r="AN297" i="13" s="1"/>
  <c r="N582" i="13"/>
  <c r="N171" i="13"/>
  <c r="AB171" i="13" s="1"/>
  <c r="N322" i="13"/>
  <c r="N985" i="13"/>
  <c r="AB985" i="13" s="1"/>
  <c r="N1072" i="13"/>
  <c r="M1083" i="13"/>
  <c r="N69" i="13"/>
  <c r="AB69" i="13" s="1"/>
  <c r="N435" i="13"/>
  <c r="AB435" i="13" s="1"/>
  <c r="M598" i="13"/>
  <c r="N633" i="13"/>
  <c r="AB633" i="13" s="1"/>
  <c r="N731" i="13"/>
  <c r="AB731" i="13" s="1"/>
  <c r="M954" i="13"/>
  <c r="AA954" i="13" s="1"/>
  <c r="N585" i="13"/>
  <c r="N337" i="13"/>
  <c r="AB337" i="13" s="1"/>
  <c r="AJ337" i="13" s="1"/>
  <c r="AI337" i="13" s="1"/>
  <c r="AN337" i="13" s="1"/>
  <c r="N6" i="13"/>
  <c r="AB6" i="13" s="1"/>
  <c r="N349" i="13"/>
  <c r="AB349" i="13" s="1"/>
  <c r="N290" i="13"/>
  <c r="AB290" i="13" s="1"/>
  <c r="N205" i="13"/>
  <c r="AB205" i="13" s="1"/>
  <c r="N110" i="13"/>
  <c r="AB110" i="13" s="1"/>
  <c r="N128" i="13"/>
  <c r="AB128" i="13" s="1"/>
  <c r="N222" i="13"/>
  <c r="AB222" i="13" s="1"/>
  <c r="N576" i="13"/>
  <c r="AB576" i="13" s="1"/>
  <c r="N365" i="13"/>
  <c r="AB365" i="13" s="1"/>
  <c r="M461" i="13"/>
  <c r="AA461" i="13" s="1"/>
  <c r="N379" i="13"/>
  <c r="AB379" i="13" s="1"/>
  <c r="N457" i="13"/>
  <c r="AB457" i="13" s="1"/>
  <c r="N906" i="13"/>
  <c r="AB906" i="13" s="1"/>
  <c r="N452" i="13"/>
  <c r="AB452" i="13" s="1"/>
  <c r="M1101" i="13"/>
  <c r="AA1101" i="13" s="1"/>
  <c r="M150" i="13"/>
  <c r="AA150" i="13" s="1"/>
  <c r="M45" i="13"/>
  <c r="AA45" i="13" s="1"/>
  <c r="N302" i="13"/>
  <c r="AB302" i="13" s="1"/>
  <c r="N708" i="13"/>
  <c r="AB708" i="13" s="1"/>
  <c r="N454" i="13"/>
  <c r="AB454" i="13" s="1"/>
  <c r="M817" i="13"/>
  <c r="AA817" i="13" s="1"/>
  <c r="N574" i="13"/>
  <c r="AB574" i="13" s="1"/>
  <c r="N444" i="13"/>
  <c r="AB444" i="13" s="1"/>
  <c r="N451" i="13"/>
  <c r="AB451" i="13" s="1"/>
  <c r="N497" i="13"/>
  <c r="AB497" i="13" s="1"/>
  <c r="N894" i="13"/>
  <c r="AB894" i="13" s="1"/>
  <c r="N1032" i="13"/>
  <c r="AB1032" i="13" s="1"/>
  <c r="N556" i="13"/>
  <c r="AB556" i="13" s="1"/>
  <c r="M636" i="13"/>
  <c r="AA636" i="13" s="1"/>
  <c r="N1010" i="13"/>
  <c r="AB1010" i="13" s="1"/>
  <c r="N889" i="13"/>
  <c r="AB889" i="13" s="1"/>
  <c r="N1054" i="13"/>
  <c r="AB1054" i="13" s="1"/>
  <c r="N1024" i="13"/>
  <c r="AB1024" i="13" s="1"/>
  <c r="N307" i="13"/>
  <c r="AB307" i="13" s="1"/>
  <c r="M300" i="13"/>
  <c r="AA300" i="13" s="1"/>
  <c r="N141" i="13"/>
  <c r="AB141" i="13" s="1"/>
  <c r="M381" i="13"/>
  <c r="AA381" i="13" s="1"/>
  <c r="M88" i="13"/>
  <c r="AA88" i="13" s="1"/>
  <c r="N53" i="13"/>
  <c r="AB53" i="13" s="1"/>
  <c r="N87" i="13"/>
  <c r="AB87" i="13" s="1"/>
  <c r="N188" i="13"/>
  <c r="AB188" i="13" s="1"/>
  <c r="N8" i="13"/>
  <c r="AB8" i="13" s="1"/>
  <c r="M1033" i="13"/>
  <c r="AA1033" i="13" s="1"/>
  <c r="N652" i="13"/>
  <c r="AB652" i="13" s="1"/>
  <c r="N853" i="13"/>
  <c r="AB853" i="13" s="1"/>
  <c r="M488" i="13"/>
  <c r="AA488" i="13" s="1"/>
  <c r="N631" i="13"/>
  <c r="AB631" i="13" s="1"/>
  <c r="N787" i="13"/>
  <c r="AB787" i="13" s="1"/>
  <c r="N499" i="13"/>
  <c r="AB499" i="13" s="1"/>
  <c r="N1111" i="13"/>
  <c r="AB1111" i="13" s="1"/>
  <c r="N1121" i="13"/>
  <c r="AB1121" i="13" s="1"/>
  <c r="N97" i="13"/>
  <c r="AB97" i="13" s="1"/>
  <c r="N1088" i="13"/>
  <c r="AB1088" i="13" s="1"/>
  <c r="M1008" i="13"/>
  <c r="M779" i="13"/>
  <c r="AA779" i="13" s="1"/>
  <c r="N445" i="13"/>
  <c r="AB445" i="13" s="1"/>
  <c r="M1052" i="13"/>
  <c r="AA1052" i="13" s="1"/>
  <c r="N508" i="13"/>
  <c r="AB508" i="13" s="1"/>
  <c r="N657" i="13"/>
  <c r="AB657" i="13" s="1"/>
  <c r="N748" i="13"/>
  <c r="AB748" i="13" s="1"/>
  <c r="N601" i="13"/>
  <c r="AB601" i="13" s="1"/>
  <c r="N467" i="13"/>
  <c r="AB467" i="13" s="1"/>
  <c r="N627" i="13"/>
  <c r="N703" i="13"/>
  <c r="M409" i="13"/>
  <c r="AA409" i="13" s="1"/>
  <c r="N431" i="13"/>
  <c r="AB431" i="13" s="1"/>
  <c r="N684" i="13"/>
  <c r="AB684" i="13" s="1"/>
  <c r="N908" i="13"/>
  <c r="AB908" i="13" s="1"/>
  <c r="N235" i="13"/>
  <c r="AB235" i="13" s="1"/>
  <c r="N228" i="13"/>
  <c r="AB228" i="13" s="1"/>
  <c r="N331" i="13"/>
  <c r="N126" i="13"/>
  <c r="N174" i="13"/>
  <c r="AB174" i="13" s="1"/>
  <c r="N278" i="13"/>
  <c r="AB278" i="13" s="1"/>
  <c r="N169" i="13"/>
  <c r="N249" i="13"/>
  <c r="AB249" i="13" s="1"/>
  <c r="AJ249" i="13" s="1"/>
  <c r="AI249" i="13" s="1"/>
  <c r="AN249" i="13" s="1"/>
  <c r="N104" i="13"/>
  <c r="N404" i="13"/>
  <c r="AB404" i="13" s="1"/>
  <c r="N453" i="13"/>
  <c r="N851" i="13"/>
  <c r="N881" i="13"/>
  <c r="AB881" i="13" s="1"/>
  <c r="N524" i="13"/>
  <c r="AB524" i="13" s="1"/>
  <c r="N212" i="13"/>
  <c r="AB212" i="13" s="1"/>
  <c r="N861" i="13"/>
  <c r="AB861" i="13" s="1"/>
  <c r="N1104" i="13"/>
  <c r="AB1104" i="13" s="1"/>
  <c r="N973" i="13"/>
  <c r="AB973" i="13" s="1"/>
  <c r="N255" i="13"/>
  <c r="M579" i="13"/>
  <c r="N922" i="13"/>
  <c r="N592" i="13"/>
  <c r="AB592" i="13" s="1"/>
  <c r="N685" i="13"/>
  <c r="M788" i="13"/>
  <c r="AA788" i="13" s="1"/>
  <c r="N824" i="13"/>
  <c r="N695" i="13"/>
  <c r="AB695" i="13" s="1"/>
  <c r="N1018" i="13"/>
  <c r="N486" i="13"/>
  <c r="N726" i="13"/>
  <c r="N401" i="13"/>
  <c r="AB401" i="13" s="1"/>
  <c r="AJ401" i="13" s="1"/>
  <c r="AI401" i="13" s="1"/>
  <c r="AN401" i="13" s="1"/>
  <c r="N254" i="13"/>
  <c r="N19" i="13"/>
  <c r="AB19" i="13" s="1"/>
  <c r="N215" i="13"/>
  <c r="N213" i="13"/>
  <c r="N75" i="13"/>
  <c r="N296" i="13"/>
  <c r="M306" i="13"/>
  <c r="AA306" i="13" s="1"/>
  <c r="N533" i="13"/>
  <c r="AB533" i="13" s="1"/>
  <c r="N997" i="13"/>
  <c r="N887" i="13"/>
  <c r="AB887" i="13" s="1"/>
  <c r="N691" i="13"/>
  <c r="M552" i="13"/>
  <c r="AA552" i="13" s="1"/>
  <c r="N940" i="13"/>
  <c r="M61" i="13"/>
  <c r="N1106" i="13"/>
  <c r="N1086" i="13"/>
  <c r="AB1086" i="13" s="1"/>
  <c r="N73" i="13"/>
  <c r="N930" i="13"/>
  <c r="AB930" i="13" s="1"/>
  <c r="N933" i="13"/>
  <c r="AB933" i="13" s="1"/>
  <c r="N727" i="13"/>
  <c r="AB727" i="13" s="1"/>
  <c r="M962" i="13"/>
  <c r="AA962" i="13" s="1"/>
  <c r="N775" i="13"/>
  <c r="AB775" i="13" s="1"/>
  <c r="N415" i="13"/>
  <c r="AB415" i="13" s="1"/>
  <c r="M901" i="13"/>
  <c r="AA901" i="13" s="1"/>
  <c r="N832" i="13"/>
  <c r="AB832" i="13" s="1"/>
  <c r="N936" i="13"/>
  <c r="AB936" i="13" s="1"/>
  <c r="N754" i="13"/>
  <c r="AB754" i="13" s="1"/>
  <c r="M260" i="13"/>
  <c r="AA260" i="13" s="1"/>
  <c r="N206" i="13"/>
  <c r="AB206" i="13" s="1"/>
  <c r="M149" i="13"/>
  <c r="AA149" i="13" s="1"/>
  <c r="M225" i="13"/>
  <c r="AA225" i="13" s="1"/>
  <c r="N285" i="13"/>
  <c r="AB285" i="13" s="1"/>
  <c r="N182" i="13"/>
  <c r="AB182" i="13" s="1"/>
  <c r="N292" i="13"/>
  <c r="AB292" i="13" s="1"/>
  <c r="N220" i="13"/>
  <c r="AB220" i="13" s="1"/>
  <c r="N180" i="13"/>
  <c r="AB180" i="13" s="1"/>
  <c r="M495" i="13"/>
  <c r="AA495" i="13" s="1"/>
  <c r="N333" i="13"/>
  <c r="AB333" i="13" s="1"/>
  <c r="N446" i="13"/>
  <c r="AB446" i="13" s="1"/>
  <c r="N571" i="13"/>
  <c r="AB571" i="13" s="1"/>
  <c r="N230" i="13"/>
  <c r="N551" i="13"/>
  <c r="AB551" i="13" s="1"/>
  <c r="N944" i="13"/>
  <c r="AB944" i="13" s="1"/>
  <c r="N1094" i="13"/>
  <c r="AB1094" i="13" s="1"/>
  <c r="M131" i="13"/>
  <c r="AA131" i="13" s="1"/>
  <c r="N362" i="13"/>
  <c r="AB362" i="13" s="1"/>
  <c r="M294" i="13"/>
  <c r="AA294" i="13" s="1"/>
  <c r="N427" i="13"/>
  <c r="AB427" i="13" s="1"/>
  <c r="N108" i="13"/>
  <c r="AB108" i="13" s="1"/>
  <c r="M589" i="13"/>
  <c r="AA589" i="13" s="1"/>
  <c r="M613" i="13"/>
  <c r="AA613" i="13" s="1"/>
  <c r="M124" i="13"/>
  <c r="AA124" i="13" s="1"/>
  <c r="M931" i="13"/>
  <c r="AA931" i="13" s="1"/>
  <c r="M40" i="13"/>
  <c r="AA40" i="13" s="1"/>
  <c r="N1043" i="13"/>
  <c r="AB1043" i="13" s="1"/>
  <c r="M586" i="13"/>
  <c r="AA586" i="13" s="1"/>
  <c r="M865" i="13"/>
  <c r="AA865" i="13" s="1"/>
  <c r="N883" i="13"/>
  <c r="AB883" i="13" s="1"/>
  <c r="M280" i="13"/>
  <c r="AA280" i="13" s="1"/>
  <c r="M22" i="13"/>
  <c r="AA22" i="13" s="1"/>
  <c r="N177" i="13"/>
  <c r="AB177" i="13" s="1"/>
  <c r="AJ177" i="13" s="1"/>
  <c r="AI177" i="13" s="1"/>
  <c r="AN177" i="13" s="1"/>
  <c r="M767" i="13"/>
  <c r="M706" i="13"/>
  <c r="AA706" i="13" s="1"/>
  <c r="N834" i="13"/>
  <c r="AB834" i="13" s="1"/>
  <c r="N833" i="13"/>
  <c r="N927" i="13"/>
  <c r="AB927" i="13" s="1"/>
  <c r="N261" i="13"/>
  <c r="AB261" i="13" s="1"/>
  <c r="M996" i="13"/>
  <c r="AA996" i="13" s="1"/>
  <c r="N36" i="13"/>
  <c r="AB36" i="13" s="1"/>
  <c r="M873" i="13"/>
  <c r="M81" i="13"/>
  <c r="M510" i="13"/>
  <c r="AA510" i="13" s="1"/>
  <c r="M569" i="13"/>
  <c r="AA569" i="13" s="1"/>
  <c r="M863" i="13"/>
  <c r="AA863" i="13" s="1"/>
  <c r="M269" i="13"/>
  <c r="AA269" i="13" s="1"/>
  <c r="M30" i="13"/>
  <c r="AA30" i="13" s="1"/>
  <c r="N706" i="13"/>
  <c r="M834" i="13"/>
  <c r="M833" i="13"/>
  <c r="AA833" i="13" s="1"/>
  <c r="M927" i="13"/>
  <c r="M261" i="13"/>
  <c r="N996" i="13"/>
  <c r="AB996" i="13" s="1"/>
  <c r="M36" i="13"/>
  <c r="AA36" i="13" s="1"/>
  <c r="N873" i="13"/>
  <c r="AB873" i="13" s="1"/>
  <c r="M483" i="13"/>
  <c r="AA483" i="13" s="1"/>
  <c r="N707" i="13"/>
  <c r="N626" i="13"/>
  <c r="AB626" i="13" s="1"/>
  <c r="M798" i="13"/>
  <c r="AA798" i="13" s="1"/>
  <c r="M826" i="13"/>
  <c r="AA826" i="13" s="1"/>
  <c r="M157" i="13"/>
  <c r="AA157" i="13" s="1"/>
  <c r="M271" i="13"/>
  <c r="AA271" i="13" s="1"/>
  <c r="M494" i="13"/>
  <c r="AA494" i="13" s="1"/>
  <c r="M882" i="13"/>
  <c r="AA882" i="13" s="1"/>
  <c r="M1060" i="13"/>
  <c r="N960" i="13"/>
  <c r="AB960" i="13" s="1"/>
  <c r="M665" i="13"/>
  <c r="AA665" i="13" s="1"/>
  <c r="M758" i="13"/>
  <c r="AA758" i="13" s="1"/>
  <c r="M799" i="13"/>
  <c r="AA799" i="13" s="1"/>
  <c r="N263" i="13"/>
  <c r="AB263" i="13" s="1"/>
  <c r="M938" i="13"/>
  <c r="AA938" i="13" s="1"/>
  <c r="N589" i="13"/>
  <c r="AB589" i="13" s="1"/>
  <c r="N613" i="13"/>
  <c r="AB613" i="13" s="1"/>
  <c r="N124" i="13"/>
  <c r="AB124" i="13" s="1"/>
  <c r="N931" i="13"/>
  <c r="AB931" i="13" s="1"/>
  <c r="N40" i="13"/>
  <c r="AB40" i="13" s="1"/>
  <c r="N736" i="13"/>
  <c r="AB736" i="13" s="1"/>
  <c r="N923" i="13"/>
  <c r="AB923" i="13" s="1"/>
  <c r="N590" i="13"/>
  <c r="AB590" i="13" s="1"/>
  <c r="N567" i="13"/>
  <c r="AB567" i="13" s="1"/>
  <c r="M692" i="13"/>
  <c r="N897" i="13"/>
  <c r="AB897" i="13" s="1"/>
  <c r="N423" i="13"/>
  <c r="AB423" i="13" s="1"/>
  <c r="N547" i="13"/>
  <c r="N986" i="13"/>
  <c r="AB986" i="13" s="1"/>
  <c r="N772" i="13"/>
  <c r="AB772" i="13" s="1"/>
  <c r="N941" i="13"/>
  <c r="AB941" i="13" s="1"/>
  <c r="N784" i="13"/>
  <c r="AB784" i="13" s="1"/>
  <c r="N632" i="13"/>
  <c r="N1056" i="13"/>
  <c r="AB1056" i="13" s="1"/>
  <c r="N950" i="13"/>
  <c r="AB950" i="13" s="1"/>
  <c r="N236" i="13"/>
  <c r="N324" i="13"/>
  <c r="AB324" i="13" s="1"/>
  <c r="N202" i="13"/>
  <c r="AB202" i="13" s="1"/>
  <c r="N377" i="13"/>
  <c r="N246" i="13"/>
  <c r="AB246" i="13" s="1"/>
  <c r="N13" i="13"/>
  <c r="N95" i="13"/>
  <c r="AB95" i="13" s="1"/>
  <c r="M256" i="13"/>
  <c r="AA256" i="13" s="1"/>
  <c r="N211" i="13"/>
  <c r="N330" i="13"/>
  <c r="AB330" i="13" s="1"/>
  <c r="N769" i="13"/>
  <c r="AB769" i="13" s="1"/>
  <c r="N642" i="13"/>
  <c r="M541" i="13"/>
  <c r="AA541" i="13" s="1"/>
  <c r="M736" i="13"/>
  <c r="M923" i="13"/>
  <c r="AA923" i="13" s="1"/>
  <c r="M590" i="13"/>
  <c r="AA590" i="13" s="1"/>
  <c r="M567" i="13"/>
  <c r="N692" i="13"/>
  <c r="AB692" i="13" s="1"/>
  <c r="M897" i="13"/>
  <c r="AA897" i="13" s="1"/>
  <c r="M423" i="13"/>
  <c r="M547" i="13"/>
  <c r="AA547" i="13" s="1"/>
  <c r="M986" i="13"/>
  <c r="M772" i="13"/>
  <c r="AA772" i="13" s="1"/>
  <c r="M941" i="13"/>
  <c r="AA941" i="13" s="1"/>
  <c r="M784" i="13"/>
  <c r="M632" i="13"/>
  <c r="AA632" i="13" s="1"/>
  <c r="M1056" i="13"/>
  <c r="AA1056" i="13" s="1"/>
  <c r="M950" i="13"/>
  <c r="M236" i="13"/>
  <c r="AA236" i="13" s="1"/>
  <c r="M324" i="13"/>
  <c r="M202" i="13"/>
  <c r="M377" i="13"/>
  <c r="AA377" i="13" s="1"/>
  <c r="M246" i="13"/>
  <c r="M13" i="13"/>
  <c r="AA13" i="13" s="1"/>
  <c r="M95" i="13"/>
  <c r="AA95" i="13" s="1"/>
  <c r="N256" i="13"/>
  <c r="AB256" i="13" s="1"/>
  <c r="M211" i="13"/>
  <c r="AA211" i="13" s="1"/>
  <c r="M330" i="13"/>
  <c r="M769" i="13"/>
  <c r="M642" i="13"/>
  <c r="AA642" i="13" s="1"/>
  <c r="N541" i="13"/>
  <c r="M332" i="13"/>
  <c r="AA332" i="13" s="1"/>
  <c r="M289" i="13"/>
  <c r="AA289" i="13" s="1"/>
  <c r="AH289" i="13" s="1"/>
  <c r="AG289" i="13" s="1"/>
  <c r="AM289" i="13" s="1"/>
  <c r="M121" i="13"/>
  <c r="AA121" i="13" s="1"/>
  <c r="AH121" i="13" s="1"/>
  <c r="AG121" i="13" s="1"/>
  <c r="AM121" i="13" s="1"/>
  <c r="M84" i="13"/>
  <c r="AA84" i="13" s="1"/>
  <c r="M311" i="13"/>
  <c r="M186" i="13"/>
  <c r="AA186" i="13" s="1"/>
  <c r="M328" i="13"/>
  <c r="AA328" i="13" s="1"/>
  <c r="M102" i="13"/>
  <c r="M562" i="13"/>
  <c r="AA562" i="13" s="1"/>
  <c r="M774" i="13"/>
  <c r="AA774" i="13" s="1"/>
  <c r="M41" i="13"/>
  <c r="AA41" i="13" s="1"/>
  <c r="AH41" i="13" s="1"/>
  <c r="AG41" i="13" s="1"/>
  <c r="AM41" i="13" s="1"/>
  <c r="M382" i="13"/>
  <c r="AA382" i="13" s="1"/>
  <c r="N496" i="13"/>
  <c r="M557" i="13"/>
  <c r="M463" i="13"/>
  <c r="AA463" i="13" s="1"/>
  <c r="M929" i="13"/>
  <c r="M1079" i="13"/>
  <c r="AA1079" i="13" s="1"/>
  <c r="M1099" i="13"/>
  <c r="M976" i="13"/>
  <c r="M48" i="13"/>
  <c r="AA48" i="13" s="1"/>
  <c r="N1036" i="13"/>
  <c r="AB1036" i="13" s="1"/>
  <c r="M621" i="13"/>
  <c r="AA621" i="13" s="1"/>
  <c r="N1022" i="13"/>
  <c r="AB1022" i="13" s="1"/>
  <c r="M534" i="13"/>
  <c r="AA534" i="13" s="1"/>
  <c r="M509" i="13"/>
  <c r="AA509" i="13" s="1"/>
  <c r="M420" i="13"/>
  <c r="AA420" i="13" s="1"/>
  <c r="M697" i="13"/>
  <c r="AA697" i="13" s="1"/>
  <c r="M928" i="13"/>
  <c r="AA928" i="13" s="1"/>
  <c r="N934" i="13"/>
  <c r="AB934" i="13" s="1"/>
  <c r="M654" i="13"/>
  <c r="AA654" i="13" s="1"/>
  <c r="N988" i="13"/>
  <c r="AB988" i="13" s="1"/>
  <c r="M602" i="13"/>
  <c r="AA602" i="13" s="1"/>
  <c r="M485" i="13"/>
  <c r="AA485" i="13" s="1"/>
  <c r="M738" i="13"/>
  <c r="AA738" i="13" s="1"/>
  <c r="N1123" i="13"/>
  <c r="AB1123" i="13" s="1"/>
  <c r="M403" i="13"/>
  <c r="AA403" i="13" s="1"/>
  <c r="M525" i="13"/>
  <c r="AA525" i="13" s="1"/>
  <c r="N1025" i="13"/>
  <c r="AB1025" i="13" s="1"/>
  <c r="M543" i="13"/>
  <c r="AA543" i="13" s="1"/>
  <c r="M637" i="13"/>
  <c r="AA637" i="13" s="1"/>
  <c r="M422" i="13"/>
  <c r="AA422" i="13" s="1"/>
  <c r="M804" i="13"/>
  <c r="AA804" i="13" s="1"/>
  <c r="M528" i="13"/>
  <c r="AA528" i="13" s="1"/>
  <c r="M699" i="13"/>
  <c r="AA699" i="13" s="1"/>
  <c r="M751" i="13"/>
  <c r="AA751" i="13" s="1"/>
  <c r="M868" i="13"/>
  <c r="AA868" i="13" s="1"/>
  <c r="M913" i="13"/>
  <c r="AA913" i="13" s="1"/>
  <c r="M948" i="13"/>
  <c r="AA948" i="13" s="1"/>
  <c r="M874" i="13"/>
  <c r="AA874" i="13" s="1"/>
  <c r="M667" i="13"/>
  <c r="AA667" i="13" s="1"/>
  <c r="N1129" i="13"/>
  <c r="AB1129" i="13" s="1"/>
  <c r="M397" i="13"/>
  <c r="M338" i="13"/>
  <c r="AA338" i="13" s="1"/>
  <c r="M257" i="13"/>
  <c r="AA257" i="13" s="1"/>
  <c r="M2" i="13"/>
  <c r="AA2" i="13" s="1"/>
  <c r="M143" i="13"/>
  <c r="AA143" i="13" s="1"/>
  <c r="M165" i="13"/>
  <c r="AA165" i="13" s="1"/>
  <c r="M20" i="13"/>
  <c r="AA20" i="13" s="1"/>
  <c r="M303" i="13"/>
  <c r="AA303" i="13" s="1"/>
  <c r="N264" i="13"/>
  <c r="AB264" i="13" s="1"/>
  <c r="M875" i="13"/>
  <c r="AA875" i="13" s="1"/>
  <c r="M701" i="13"/>
  <c r="AA701" i="13" s="1"/>
  <c r="N856" i="13"/>
  <c r="AB856" i="13" s="1"/>
  <c r="M891" i="13"/>
  <c r="AA891" i="13" s="1"/>
  <c r="M671" i="13"/>
  <c r="AA671" i="13" s="1"/>
  <c r="M918" i="13"/>
  <c r="AA918" i="13" s="1"/>
  <c r="M870" i="13"/>
  <c r="AA870" i="13" s="1"/>
  <c r="N1092" i="13"/>
  <c r="AB1092" i="13" s="1"/>
  <c r="M1073" i="13"/>
  <c r="AA1073" i="13" s="1"/>
  <c r="N70" i="13"/>
  <c r="AB70" i="13" s="1"/>
  <c r="M70" i="13"/>
  <c r="AA70" i="13" s="1"/>
  <c r="N239" i="13"/>
  <c r="AB239" i="13" s="1"/>
  <c r="N638" i="13"/>
  <c r="AB638" i="13" s="1"/>
  <c r="N616" i="13"/>
  <c r="AB616" i="13" s="1"/>
  <c r="N678" i="13"/>
  <c r="AB678" i="13" s="1"/>
  <c r="N418" i="13"/>
  <c r="AB418" i="13" s="1"/>
  <c r="N740" i="13"/>
  <c r="N760" i="13"/>
  <c r="AB760" i="13" s="1"/>
  <c r="N614" i="13"/>
  <c r="AB614" i="13" s="1"/>
  <c r="N437" i="13"/>
  <c r="AB437" i="13" s="1"/>
  <c r="N845" i="13"/>
  <c r="AB845" i="13" s="1"/>
  <c r="N615" i="13"/>
  <c r="AB615" i="13" s="1"/>
  <c r="M434" i="13"/>
  <c r="AA434" i="13" s="1"/>
  <c r="M624" i="13"/>
  <c r="AA624" i="13" s="1"/>
  <c r="M753" i="13"/>
  <c r="N1055" i="13"/>
  <c r="AB1055" i="13" s="1"/>
  <c r="N837" i="13"/>
  <c r="AB837" i="13" s="1"/>
  <c r="N336" i="13"/>
  <c r="AB336" i="13" s="1"/>
  <c r="M353" i="13"/>
  <c r="AA353" i="13" s="1"/>
  <c r="N54" i="13"/>
  <c r="AB54" i="13" s="1"/>
  <c r="N325" i="13"/>
  <c r="AB325" i="13" s="1"/>
  <c r="N314" i="13"/>
  <c r="AB314" i="13" s="1"/>
  <c r="M275" i="13"/>
  <c r="N136" i="13"/>
  <c r="AB136" i="13" s="1"/>
  <c r="N298" i="13"/>
  <c r="AB298" i="13" s="1"/>
  <c r="N140" i="13"/>
  <c r="AB140" i="13" s="1"/>
  <c r="M1016" i="13"/>
  <c r="AA1016" i="13" s="1"/>
  <c r="N946" i="13"/>
  <c r="AB946" i="13" s="1"/>
  <c r="N64" i="13"/>
  <c r="AB64" i="13" s="1"/>
  <c r="N573" i="13"/>
  <c r="AB573" i="13" s="1"/>
  <c r="N343" i="13"/>
  <c r="M267" i="13"/>
  <c r="AA267" i="13" s="1"/>
  <c r="N65" i="13"/>
  <c r="AB65" i="13" s="1"/>
  <c r="N1113" i="13"/>
  <c r="AB1113" i="13" s="1"/>
  <c r="N1120" i="13"/>
  <c r="AB1120" i="13" s="1"/>
  <c r="N38" i="13"/>
  <c r="AB38" i="13" s="1"/>
  <c r="M448" i="13"/>
  <c r="AA448" i="13" s="1"/>
  <c r="M239" i="13"/>
  <c r="AA239" i="13" s="1"/>
  <c r="M638" i="13"/>
  <c r="M616" i="13"/>
  <c r="AA616" i="13" s="1"/>
  <c r="M678" i="13"/>
  <c r="AA678" i="13" s="1"/>
  <c r="M418" i="13"/>
  <c r="AA418" i="13" s="1"/>
  <c r="M740" i="13"/>
  <c r="AA740" i="13" s="1"/>
  <c r="M760" i="13"/>
  <c r="AA760" i="13" s="1"/>
  <c r="M614" i="13"/>
  <c r="AA614" i="13" s="1"/>
  <c r="M437" i="13"/>
  <c r="AA437" i="13" s="1"/>
  <c r="M845" i="13"/>
  <c r="M615" i="13"/>
  <c r="AA615" i="13" s="1"/>
  <c r="N434" i="13"/>
  <c r="AB434" i="13" s="1"/>
  <c r="N624" i="13"/>
  <c r="AB624" i="13" s="1"/>
  <c r="N753" i="13"/>
  <c r="AB753" i="13" s="1"/>
  <c r="M1055" i="13"/>
  <c r="AA1055" i="13" s="1"/>
  <c r="M837" i="13"/>
  <c r="AA837" i="13" s="1"/>
  <c r="M336" i="13"/>
  <c r="AA336" i="13" s="1"/>
  <c r="N353" i="13"/>
  <c r="M54" i="13"/>
  <c r="AA54" i="13" s="1"/>
  <c r="M325" i="13"/>
  <c r="AA325" i="13" s="1"/>
  <c r="M314" i="13"/>
  <c r="AA314" i="13" s="1"/>
  <c r="N275" i="13"/>
  <c r="AB275" i="13" s="1"/>
  <c r="M136" i="13"/>
  <c r="AA136" i="13" s="1"/>
  <c r="M298" i="13"/>
  <c r="M140" i="13"/>
  <c r="AA140" i="13" s="1"/>
  <c r="N1016" i="13"/>
  <c r="M946" i="13"/>
  <c r="AA946" i="13" s="1"/>
  <c r="M64" i="13"/>
  <c r="AA64" i="13" s="1"/>
  <c r="M573" i="13"/>
  <c r="AA573" i="13" s="1"/>
  <c r="M343" i="13"/>
  <c r="AA343" i="13" s="1"/>
  <c r="N267" i="13"/>
  <c r="AB267" i="13" s="1"/>
  <c r="M65" i="13"/>
  <c r="AA65" i="13" s="1"/>
  <c r="M1113" i="13"/>
  <c r="AA1113" i="13" s="1"/>
  <c r="M1120" i="13"/>
  <c r="M38" i="13"/>
  <c r="N448" i="13"/>
  <c r="AB448" i="13" s="1"/>
  <c r="N332" i="13"/>
  <c r="N289" i="13"/>
  <c r="AB289" i="13" s="1"/>
  <c r="AJ289" i="13" s="1"/>
  <c r="AI289" i="13" s="1"/>
  <c r="AN289" i="13" s="1"/>
  <c r="N121" i="13"/>
  <c r="AB121" i="13" s="1"/>
  <c r="AJ121" i="13" s="1"/>
  <c r="AI121" i="13" s="1"/>
  <c r="AN121" i="13" s="1"/>
  <c r="N84" i="13"/>
  <c r="AB84" i="13" s="1"/>
  <c r="N311" i="13"/>
  <c r="AB311" i="13" s="1"/>
  <c r="N186" i="13"/>
  <c r="N328" i="13"/>
  <c r="AB328" i="13" s="1"/>
  <c r="N102" i="13"/>
  <c r="AB102" i="13" s="1"/>
  <c r="N562" i="13"/>
  <c r="N774" i="13"/>
  <c r="AB774" i="13" s="1"/>
  <c r="N41" i="13"/>
  <c r="AB41" i="13" s="1"/>
  <c r="N382" i="13"/>
  <c r="M496" i="13"/>
  <c r="AA496" i="13" s="1"/>
  <c r="N557" i="13"/>
  <c r="N463" i="13"/>
  <c r="AB463" i="13" s="1"/>
  <c r="N929" i="13"/>
  <c r="AB929" i="13" s="1"/>
  <c r="N1079" i="13"/>
  <c r="N1099" i="13"/>
  <c r="AB1099" i="13" s="1"/>
  <c r="N976" i="13"/>
  <c r="AB976" i="13" s="1"/>
  <c r="N48" i="13"/>
  <c r="AB48" i="13" s="1"/>
  <c r="M961" i="13"/>
  <c r="AA961" i="13" s="1"/>
  <c r="M606" i="13"/>
  <c r="M979" i="13"/>
  <c r="M419" i="13"/>
  <c r="AA419" i="13" s="1"/>
  <c r="M504" i="13"/>
  <c r="M417" i="13"/>
  <c r="AA417" i="13" s="1"/>
  <c r="M668" i="13"/>
  <c r="AA668" i="13" s="1"/>
  <c r="M802" i="13"/>
  <c r="AA802" i="13" s="1"/>
  <c r="M432" i="13"/>
  <c r="M501" i="13"/>
  <c r="M999" i="13"/>
  <c r="M711" i="13"/>
  <c r="AA711" i="13" s="1"/>
  <c r="M752" i="13"/>
  <c r="M479" i="13"/>
  <c r="AA479" i="13" s="1"/>
  <c r="M663" i="13"/>
  <c r="AA663" i="13" s="1"/>
  <c r="M284" i="13"/>
  <c r="AA284" i="13" s="1"/>
  <c r="M345" i="13"/>
  <c r="AA345" i="13" s="1"/>
  <c r="AH345" i="13" s="1"/>
  <c r="AG345" i="13" s="1"/>
  <c r="AM345" i="13" s="1"/>
  <c r="M91" i="13"/>
  <c r="M107" i="13"/>
  <c r="M167" i="13"/>
  <c r="AA167" i="13" s="1"/>
  <c r="M326" i="13"/>
  <c r="M233" i="13"/>
  <c r="AA233" i="13" s="1"/>
  <c r="AH233" i="13" s="1"/>
  <c r="AG233" i="13" s="1"/>
  <c r="AM233" i="13" s="1"/>
  <c r="M323" i="13"/>
  <c r="AA323" i="13" s="1"/>
  <c r="N85" i="13"/>
  <c r="AB85" i="13" s="1"/>
  <c r="N1046" i="13"/>
  <c r="AB1046" i="13" s="1"/>
  <c r="M308" i="13"/>
  <c r="M852" i="13"/>
  <c r="M956" i="13"/>
  <c r="AA956" i="13" s="1"/>
  <c r="M1041" i="13"/>
  <c r="M925" i="13"/>
  <c r="AA925" i="13" s="1"/>
  <c r="M723" i="13"/>
  <c r="M977" i="13"/>
  <c r="M113" i="13"/>
  <c r="M123" i="13"/>
  <c r="N50" i="13"/>
  <c r="M46" i="13"/>
  <c r="AA46" i="13" s="1"/>
  <c r="N778" i="13"/>
  <c r="AB778" i="13" s="1"/>
  <c r="N899" i="13"/>
  <c r="AB899" i="13" s="1"/>
  <c r="N546" i="13"/>
  <c r="AB546" i="13" s="1"/>
  <c r="N513" i="13"/>
  <c r="AB513" i="13" s="1"/>
  <c r="N1098" i="13"/>
  <c r="AB1098" i="13" s="1"/>
  <c r="N619" i="13"/>
  <c r="N815" i="13"/>
  <c r="AB815" i="13" s="1"/>
  <c r="N1040" i="13"/>
  <c r="AB1040" i="13" s="1"/>
  <c r="N1035" i="13"/>
  <c r="AB1035" i="13" s="1"/>
  <c r="N709" i="13"/>
  <c r="AB709" i="13" s="1"/>
  <c r="M1038" i="13"/>
  <c r="AA1038" i="13" s="1"/>
  <c r="N712" i="13"/>
  <c r="N970" i="13"/>
  <c r="AB970" i="13" s="1"/>
  <c r="N719" i="13"/>
  <c r="N542" i="13"/>
  <c r="AB542" i="13" s="1"/>
  <c r="N316" i="13"/>
  <c r="AB316" i="13" s="1"/>
  <c r="N341" i="13"/>
  <c r="AB341" i="13" s="1"/>
  <c r="N268" i="13"/>
  <c r="AB268" i="13" s="1"/>
  <c r="N372" i="13"/>
  <c r="AB372" i="13" s="1"/>
  <c r="N299" i="13"/>
  <c r="AB299" i="13" s="1"/>
  <c r="N168" i="13"/>
  <c r="AB168" i="13" s="1"/>
  <c r="N105" i="13"/>
  <c r="M327" i="13"/>
  <c r="AA327" i="13" s="1"/>
  <c r="M142" i="13"/>
  <c r="AA142" i="13" s="1"/>
  <c r="N399" i="13"/>
  <c r="AB399" i="13" s="1"/>
  <c r="M523" i="13"/>
  <c r="AA523" i="13" s="1"/>
  <c r="N42" i="13"/>
  <c r="AB42" i="13" s="1"/>
  <c r="M670" i="13"/>
  <c r="AA670" i="13" s="1"/>
  <c r="N455" i="13"/>
  <c r="AB455" i="13" s="1"/>
  <c r="N879" i="13"/>
  <c r="N35" i="13"/>
  <c r="AB35" i="13" s="1"/>
  <c r="N358" i="13"/>
  <c r="AB358" i="13" s="1"/>
  <c r="N115" i="13"/>
  <c r="AB115" i="13" s="1"/>
  <c r="N16" i="13"/>
  <c r="AB16" i="13" s="1"/>
  <c r="N838" i="13"/>
  <c r="AB838" i="13" s="1"/>
  <c r="M778" i="13"/>
  <c r="AA778" i="13" s="1"/>
  <c r="M899" i="13"/>
  <c r="AA899" i="13" s="1"/>
  <c r="M546" i="13"/>
  <c r="M513" i="13"/>
  <c r="AA513" i="13" s="1"/>
  <c r="M1098" i="13"/>
  <c r="AA1098" i="13" s="1"/>
  <c r="M619" i="13"/>
  <c r="AA619" i="13" s="1"/>
  <c r="M815" i="13"/>
  <c r="AA815" i="13" s="1"/>
  <c r="M1040" i="13"/>
  <c r="AA1040" i="13" s="1"/>
  <c r="M1035" i="13"/>
  <c r="M709" i="13"/>
  <c r="AA709" i="13" s="1"/>
  <c r="N1038" i="13"/>
  <c r="M712" i="13"/>
  <c r="AA712" i="13" s="1"/>
  <c r="M970" i="13"/>
  <c r="AA970" i="13" s="1"/>
  <c r="M719" i="13"/>
  <c r="AA719" i="13" s="1"/>
  <c r="M542" i="13"/>
  <c r="AA542" i="13" s="1"/>
  <c r="M316" i="13"/>
  <c r="AA316" i="13" s="1"/>
  <c r="M341" i="13"/>
  <c r="AA341" i="13" s="1"/>
  <c r="M268" i="13"/>
  <c r="AA268" i="13" s="1"/>
  <c r="M372" i="13"/>
  <c r="M299" i="13"/>
  <c r="AA299" i="13" s="1"/>
  <c r="M168" i="13"/>
  <c r="AA168" i="13" s="1"/>
  <c r="M105" i="13"/>
  <c r="AA105" i="13" s="1"/>
  <c r="N327" i="13"/>
  <c r="AB327" i="13" s="1"/>
  <c r="N142" i="13"/>
  <c r="AB142" i="13" s="1"/>
  <c r="M399" i="13"/>
  <c r="N523" i="13"/>
  <c r="AB523" i="13" s="1"/>
  <c r="M42" i="13"/>
  <c r="AA42" i="13" s="1"/>
  <c r="N670" i="13"/>
  <c r="AB670" i="13" s="1"/>
  <c r="M455" i="13"/>
  <c r="AA455" i="13" s="1"/>
  <c r="M879" i="13"/>
  <c r="AA879" i="13" s="1"/>
  <c r="M35" i="13"/>
  <c r="AA35" i="13" s="1"/>
  <c r="M358" i="13"/>
  <c r="AA358" i="13" s="1"/>
  <c r="M115" i="13"/>
  <c r="AA115" i="13" s="1"/>
  <c r="M16" i="13"/>
  <c r="AA16" i="13" s="1"/>
  <c r="M838" i="13"/>
  <c r="N1034" i="13"/>
  <c r="AB1034" i="13" s="1"/>
  <c r="N575" i="13"/>
  <c r="AB575" i="13" s="1"/>
  <c r="N564" i="13"/>
  <c r="AB564" i="13" s="1"/>
  <c r="N539" i="13"/>
  <c r="AB539" i="13" s="1"/>
  <c r="M447" i="13"/>
  <c r="AA447" i="13" s="1"/>
  <c r="N664" i="13"/>
  <c r="AB664" i="13" s="1"/>
  <c r="M649" i="13"/>
  <c r="AA649" i="13" s="1"/>
  <c r="N583" i="13"/>
  <c r="AB583" i="13" s="1"/>
  <c r="N629" i="13"/>
  <c r="AB629" i="13" s="1"/>
  <c r="N866" i="13"/>
  <c r="AB866" i="13" s="1"/>
  <c r="N702" i="13"/>
  <c r="N468" i="13"/>
  <c r="AB468" i="13" s="1"/>
  <c r="M478" i="13"/>
  <c r="AA478" i="13" s="1"/>
  <c r="N835" i="13"/>
  <c r="AB835" i="13" s="1"/>
  <c r="N406" i="13"/>
  <c r="AB406" i="13" s="1"/>
  <c r="N388" i="13"/>
  <c r="N376" i="13"/>
  <c r="AB376" i="13" s="1"/>
  <c r="N147" i="13"/>
  <c r="AB147" i="13" s="1"/>
  <c r="N145" i="13"/>
  <c r="AB145" i="13" s="1"/>
  <c r="M1034" i="13"/>
  <c r="AA1034" i="13" s="1"/>
  <c r="M575" i="13"/>
  <c r="AA575" i="13" s="1"/>
  <c r="M564" i="13"/>
  <c r="M539" i="13"/>
  <c r="AA539" i="13" s="1"/>
  <c r="N447" i="13"/>
  <c r="M664" i="13"/>
  <c r="AA664" i="13" s="1"/>
  <c r="N649" i="13"/>
  <c r="AB649" i="13" s="1"/>
  <c r="M583" i="13"/>
  <c r="AA583" i="13" s="1"/>
  <c r="M629" i="13"/>
  <c r="AA629" i="13" s="1"/>
  <c r="M866" i="13"/>
  <c r="AA866" i="13" s="1"/>
  <c r="M702" i="13"/>
  <c r="AA702" i="13" s="1"/>
  <c r="M468" i="13"/>
  <c r="AA468" i="13" s="1"/>
  <c r="N478" i="13"/>
  <c r="M835" i="13"/>
  <c r="AA835" i="13" s="1"/>
  <c r="M406" i="13"/>
  <c r="AA406" i="13" s="1"/>
  <c r="M388" i="13"/>
  <c r="AA388" i="13" s="1"/>
  <c r="M376" i="13"/>
  <c r="AA376" i="13" s="1"/>
  <c r="M147" i="13"/>
  <c r="AA147" i="13" s="1"/>
  <c r="M145" i="13"/>
  <c r="AA145" i="13" s="1"/>
  <c r="N961" i="13"/>
  <c r="AB961" i="13" s="1"/>
  <c r="N606" i="13"/>
  <c r="N979" i="13"/>
  <c r="AB979" i="13" s="1"/>
  <c r="N419" i="13"/>
  <c r="AB419" i="13" s="1"/>
  <c r="N504" i="13"/>
  <c r="N417" i="13"/>
  <c r="AB417" i="13" s="1"/>
  <c r="N668" i="13"/>
  <c r="AB668" i="13" s="1"/>
  <c r="N802" i="13"/>
  <c r="N432" i="13"/>
  <c r="AB432" i="13" s="1"/>
  <c r="N501" i="13"/>
  <c r="N999" i="13"/>
  <c r="AB999" i="13" s="1"/>
  <c r="N711" i="13"/>
  <c r="AB711" i="13" s="1"/>
  <c r="N752" i="13"/>
  <c r="N479" i="13"/>
  <c r="AB479" i="13" s="1"/>
  <c r="N663" i="13"/>
  <c r="AB663" i="13" s="1"/>
  <c r="N284" i="13"/>
  <c r="AB284" i="13" s="1"/>
  <c r="N345" i="13"/>
  <c r="AB345" i="13" s="1"/>
  <c r="AJ345" i="13" s="1"/>
  <c r="AI345" i="13" s="1"/>
  <c r="AN345" i="13" s="1"/>
  <c r="N91" i="13"/>
  <c r="N107" i="13"/>
  <c r="AB107" i="13" s="1"/>
  <c r="N167" i="13"/>
  <c r="AB167" i="13" s="1"/>
  <c r="N326" i="13"/>
  <c r="N233" i="13"/>
  <c r="AB233" i="13" s="1"/>
  <c r="AJ233" i="13" s="1"/>
  <c r="AI233" i="13" s="1"/>
  <c r="AN233" i="13" s="1"/>
  <c r="N323" i="13"/>
  <c r="AB323" i="13" s="1"/>
  <c r="M85" i="13"/>
  <c r="AA85" i="13" s="1"/>
  <c r="M1046" i="13"/>
  <c r="AA1046" i="13" s="1"/>
  <c r="N308" i="13"/>
  <c r="N852" i="13"/>
  <c r="AB852" i="13" s="1"/>
  <c r="N956" i="13"/>
  <c r="AB956" i="13" s="1"/>
  <c r="N1041" i="13"/>
  <c r="N925" i="13"/>
  <c r="AB925" i="13" s="1"/>
  <c r="N723" i="13"/>
  <c r="AB723" i="13" s="1"/>
  <c r="N977" i="13"/>
  <c r="AB977" i="13" s="1"/>
  <c r="N113" i="13"/>
  <c r="N123" i="13"/>
  <c r="M50" i="13"/>
  <c r="N500" i="13"/>
  <c r="AB500" i="13" s="1"/>
  <c r="N992" i="13"/>
  <c r="AB992" i="13" s="1"/>
  <c r="N987" i="13"/>
  <c r="AB987" i="13" s="1"/>
  <c r="M1017" i="13"/>
  <c r="AA1017" i="13" s="1"/>
  <c r="N729" i="13"/>
  <c r="AB729" i="13" s="1"/>
  <c r="N456" i="13"/>
  <c r="AB456" i="13" s="1"/>
  <c r="N1105" i="13"/>
  <c r="AB1105" i="13" s="1"/>
  <c r="N643" i="13"/>
  <c r="AB643" i="13" s="1"/>
  <c r="N773" i="13"/>
  <c r="AB773" i="13" s="1"/>
  <c r="N796" i="13"/>
  <c r="AB796" i="13" s="1"/>
  <c r="M554" i="13"/>
  <c r="AA554" i="13" s="1"/>
  <c r="N414" i="13"/>
  <c r="AB414" i="13" s="1"/>
  <c r="N924" i="13"/>
  <c r="AB924" i="13" s="1"/>
  <c r="N484" i="13"/>
  <c r="AB484" i="13" s="1"/>
  <c r="N975" i="13"/>
  <c r="AB975" i="13" s="1"/>
  <c r="N356" i="13"/>
  <c r="AB356" i="13" s="1"/>
  <c r="N319" i="13"/>
  <c r="AB319" i="13" s="1"/>
  <c r="N227" i="13"/>
  <c r="AB227" i="13" s="1"/>
  <c r="N132" i="13"/>
  <c r="AB132" i="13" s="1"/>
  <c r="N371" i="13"/>
  <c r="AB371" i="13" s="1"/>
  <c r="N52" i="13"/>
  <c r="AB52" i="13" s="1"/>
  <c r="N185" i="13"/>
  <c r="AB185" i="13" s="1"/>
  <c r="N310" i="13"/>
  <c r="AB310" i="13" s="1"/>
  <c r="N134" i="13"/>
  <c r="AB134" i="13" s="1"/>
  <c r="M587" i="13"/>
  <c r="AA587" i="13" s="1"/>
  <c r="N279" i="13"/>
  <c r="AB279" i="13" s="1"/>
  <c r="N848" i="13"/>
  <c r="AB848" i="13" s="1"/>
  <c r="N843" i="13"/>
  <c r="AB843" i="13" s="1"/>
  <c r="N680" i="13"/>
  <c r="AB680" i="13" s="1"/>
  <c r="N789" i="13"/>
  <c r="AB789" i="13" s="1"/>
  <c r="N714" i="13"/>
  <c r="AB714" i="13" s="1"/>
  <c r="M1109" i="13"/>
  <c r="AA1109" i="13" s="1"/>
  <c r="N1115" i="13"/>
  <c r="AB1115" i="13" s="1"/>
  <c r="N163" i="13"/>
  <c r="AB163" i="13" s="1"/>
  <c r="M500" i="13"/>
  <c r="AA500" i="13" s="1"/>
  <c r="M992" i="13"/>
  <c r="AA992" i="13" s="1"/>
  <c r="M987" i="13"/>
  <c r="AA987" i="13" s="1"/>
  <c r="N1017" i="13"/>
  <c r="AB1017" i="13" s="1"/>
  <c r="M729" i="13"/>
  <c r="AA729" i="13" s="1"/>
  <c r="M456" i="13"/>
  <c r="AA456" i="13" s="1"/>
  <c r="M1105" i="13"/>
  <c r="AA1105" i="13" s="1"/>
  <c r="M643" i="13"/>
  <c r="AA643" i="13" s="1"/>
  <c r="M773" i="13"/>
  <c r="AA773" i="13" s="1"/>
  <c r="M796" i="13"/>
  <c r="AA796" i="13" s="1"/>
  <c r="N554" i="13"/>
  <c r="AB554" i="13" s="1"/>
  <c r="M414" i="13"/>
  <c r="AA414" i="13" s="1"/>
  <c r="M924" i="13"/>
  <c r="AA924" i="13" s="1"/>
  <c r="M484" i="13"/>
  <c r="AA484" i="13" s="1"/>
  <c r="M975" i="13"/>
  <c r="AA975" i="13" s="1"/>
  <c r="M356" i="13"/>
  <c r="AA356" i="13" s="1"/>
  <c r="M319" i="13"/>
  <c r="AA319" i="13" s="1"/>
  <c r="M227" i="13"/>
  <c r="AA227" i="13" s="1"/>
  <c r="M132" i="13"/>
  <c r="AA132" i="13" s="1"/>
  <c r="M371" i="13"/>
  <c r="AA371" i="13" s="1"/>
  <c r="M52" i="13"/>
  <c r="AA52" i="13" s="1"/>
  <c r="M185" i="13"/>
  <c r="AA185" i="13" s="1"/>
  <c r="M310" i="13"/>
  <c r="AA310" i="13" s="1"/>
  <c r="M134" i="13"/>
  <c r="AA134" i="13" s="1"/>
  <c r="N587" i="13"/>
  <c r="AB587" i="13" s="1"/>
  <c r="M279" i="13"/>
  <c r="AA279" i="13" s="1"/>
  <c r="M848" i="13"/>
  <c r="M843" i="13"/>
  <c r="AA843" i="13" s="1"/>
  <c r="M680" i="13"/>
  <c r="AA680" i="13" s="1"/>
  <c r="M789" i="13"/>
  <c r="AA789" i="13" s="1"/>
  <c r="M714" i="13"/>
  <c r="AA714" i="13" s="1"/>
  <c r="N1109" i="13"/>
  <c r="AB1109" i="13" s="1"/>
  <c r="M1115" i="13"/>
  <c r="AA1115" i="13" s="1"/>
  <c r="M163" i="13"/>
  <c r="AA163" i="13" s="1"/>
  <c r="N749" i="13"/>
  <c r="AB749" i="13" s="1"/>
  <c r="N622" i="13"/>
  <c r="AB622" i="13" s="1"/>
  <c r="N903" i="13"/>
  <c r="M430" i="13"/>
  <c r="AA430" i="13" s="1"/>
  <c r="N594" i="13"/>
  <c r="AB594" i="13" s="1"/>
  <c r="N750" i="13"/>
  <c r="AB750" i="13" s="1"/>
  <c r="N818" i="13"/>
  <c r="AB818" i="13" s="1"/>
  <c r="N746" i="13"/>
  <c r="AB746" i="13" s="1"/>
  <c r="N989" i="13"/>
  <c r="AB989" i="13" s="1"/>
  <c r="N761" i="13"/>
  <c r="AB761" i="13" s="1"/>
  <c r="N836" i="13"/>
  <c r="N578" i="13"/>
  <c r="AB578" i="13" s="1"/>
  <c r="M480" i="13"/>
  <c r="AA480" i="13" s="1"/>
  <c r="N1020" i="13"/>
  <c r="AB1020" i="13" s="1"/>
  <c r="N1127" i="13"/>
  <c r="AB1127" i="13" s="1"/>
  <c r="N949" i="13"/>
  <c r="AB949" i="13" s="1"/>
  <c r="N363" i="13"/>
  <c r="AB363" i="13" s="1"/>
  <c r="N151" i="13"/>
  <c r="AB151" i="13" s="1"/>
  <c r="N277" i="13"/>
  <c r="AB277" i="13" s="1"/>
  <c r="N122" i="13"/>
  <c r="AB122" i="13" s="1"/>
  <c r="N392" i="13"/>
  <c r="AB392" i="13" s="1"/>
  <c r="N76" i="13"/>
  <c r="AB76" i="13" s="1"/>
  <c r="M252" i="13"/>
  <c r="AA252" i="13" s="1"/>
  <c r="N3" i="13"/>
  <c r="AB3" i="13" s="1"/>
  <c r="N58" i="13"/>
  <c r="M696" i="13"/>
  <c r="AA696" i="13" s="1"/>
  <c r="N43" i="13"/>
  <c r="AB43" i="13" s="1"/>
  <c r="N516" i="13"/>
  <c r="AB516" i="13" s="1"/>
  <c r="N536" i="13"/>
  <c r="AB536" i="13" s="1"/>
  <c r="M1027" i="13"/>
  <c r="AA1027" i="13" s="1"/>
  <c r="N281" i="13"/>
  <c r="AB281" i="13" s="1"/>
  <c r="N1116" i="13"/>
  <c r="AB1116" i="13" s="1"/>
  <c r="N1087" i="13"/>
  <c r="AB1087" i="13" s="1"/>
  <c r="N1075" i="13"/>
  <c r="AB1075" i="13" s="1"/>
  <c r="N238" i="13"/>
  <c r="AB238" i="13" s="1"/>
  <c r="M749" i="13"/>
  <c r="AA749" i="13" s="1"/>
  <c r="M622" i="13"/>
  <c r="AA622" i="13" s="1"/>
  <c r="M903" i="13"/>
  <c r="AA903" i="13" s="1"/>
  <c r="N430" i="13"/>
  <c r="AB430" i="13" s="1"/>
  <c r="M594" i="13"/>
  <c r="AA594" i="13" s="1"/>
  <c r="M750" i="13"/>
  <c r="AA750" i="13" s="1"/>
  <c r="M818" i="13"/>
  <c r="AA818" i="13" s="1"/>
  <c r="M746" i="13"/>
  <c r="AA746" i="13" s="1"/>
  <c r="M989" i="13"/>
  <c r="AA989" i="13" s="1"/>
  <c r="M761" i="13"/>
  <c r="AA761" i="13" s="1"/>
  <c r="M836" i="13"/>
  <c r="AA836" i="13" s="1"/>
  <c r="M578" i="13"/>
  <c r="N480" i="13"/>
  <c r="AB480" i="13" s="1"/>
  <c r="M1020" i="13"/>
  <c r="M1127" i="13"/>
  <c r="AA1127" i="13" s="1"/>
  <c r="M949" i="13"/>
  <c r="AA949" i="13" s="1"/>
  <c r="M363" i="13"/>
  <c r="AA363" i="13" s="1"/>
  <c r="M151" i="13"/>
  <c r="AA151" i="13" s="1"/>
  <c r="M277" i="13"/>
  <c r="AA277" i="13" s="1"/>
  <c r="M122" i="13"/>
  <c r="AA122" i="13" s="1"/>
  <c r="M392" i="13"/>
  <c r="AA392" i="13" s="1"/>
  <c r="M76" i="13"/>
  <c r="N252" i="13"/>
  <c r="AB252" i="13" s="1"/>
  <c r="M3" i="13"/>
  <c r="M58" i="13"/>
  <c r="AA58" i="13" s="1"/>
  <c r="N696" i="13"/>
  <c r="AB696" i="13" s="1"/>
  <c r="M43" i="13"/>
  <c r="AA43" i="13" s="1"/>
  <c r="M516" i="13"/>
  <c r="AA516" i="13" s="1"/>
  <c r="M536" i="13"/>
  <c r="AA536" i="13" s="1"/>
  <c r="N1027" i="13"/>
  <c r="AB1027" i="13" s="1"/>
  <c r="M281" i="13"/>
  <c r="AA281" i="13" s="1"/>
  <c r="M1116" i="13"/>
  <c r="AA1116" i="13" s="1"/>
  <c r="M1087" i="13"/>
  <c r="AA1087" i="13" s="1"/>
  <c r="M1075" i="13"/>
  <c r="AA1075" i="13" s="1"/>
  <c r="M238" i="13"/>
  <c r="AA238" i="13" s="1"/>
  <c r="N66" i="13"/>
  <c r="AB66" i="13" s="1"/>
  <c r="N82" i="13"/>
  <c r="AB82" i="13" s="1"/>
  <c r="N234" i="13"/>
  <c r="AB234" i="13" s="1"/>
  <c r="N241" i="13"/>
  <c r="AB241" i="13" s="1"/>
  <c r="AJ241" i="13" s="1"/>
  <c r="AI241" i="13" s="1"/>
  <c r="AN241" i="13" s="1"/>
  <c r="N111" i="13"/>
  <c r="AB111" i="13" s="1"/>
  <c r="N389" i="13"/>
  <c r="AB389" i="13" s="1"/>
  <c r="N974" i="13"/>
  <c r="AB974" i="13" s="1"/>
  <c r="N29" i="13"/>
  <c r="AB29" i="13" s="1"/>
  <c r="N1004" i="13"/>
  <c r="AB1004" i="13" s="1"/>
  <c r="N645" i="13"/>
  <c r="AB645" i="13" s="1"/>
  <c r="N1050" i="13"/>
  <c r="AB1050" i="13" s="1"/>
  <c r="N62" i="13"/>
  <c r="AB62" i="13" s="1"/>
  <c r="N1093" i="13"/>
  <c r="N1068" i="13"/>
  <c r="AB1068" i="13" s="1"/>
  <c r="N137" i="13"/>
  <c r="AB137" i="13" s="1"/>
  <c r="N47" i="13"/>
  <c r="AB47" i="13" s="1"/>
  <c r="N860" i="13"/>
  <c r="AB860" i="13" s="1"/>
  <c r="M66" i="13"/>
  <c r="AA66" i="13" s="1"/>
  <c r="M82" i="13"/>
  <c r="AA82" i="13" s="1"/>
  <c r="M234" i="13"/>
  <c r="AA234" i="13" s="1"/>
  <c r="M241" i="13"/>
  <c r="AA241" i="13" s="1"/>
  <c r="AH241" i="13" s="1"/>
  <c r="AG241" i="13" s="1"/>
  <c r="AM241" i="13" s="1"/>
  <c r="M111" i="13"/>
  <c r="AA111" i="13" s="1"/>
  <c r="M389" i="13"/>
  <c r="AA389" i="13" s="1"/>
  <c r="M974" i="13"/>
  <c r="AA974" i="13" s="1"/>
  <c r="M29" i="13"/>
  <c r="AA29" i="13" s="1"/>
  <c r="M1004" i="13"/>
  <c r="AA1004" i="13" s="1"/>
  <c r="M645" i="13"/>
  <c r="AA645" i="13" s="1"/>
  <c r="M1050" i="13"/>
  <c r="AA1050" i="13" s="1"/>
  <c r="M62" i="13"/>
  <c r="AA62" i="13" s="1"/>
  <c r="M1093" i="13"/>
  <c r="AA1093" i="13" s="1"/>
  <c r="M1068" i="13"/>
  <c r="AA1068" i="13" s="1"/>
  <c r="M137" i="13"/>
  <c r="M47" i="13"/>
  <c r="AA47" i="13" s="1"/>
  <c r="M860" i="13"/>
  <c r="AA860" i="13" s="1"/>
  <c r="L329" i="13"/>
  <c r="Z329" i="13" s="1"/>
  <c r="N329" i="13"/>
  <c r="AB329" i="13" s="1"/>
  <c r="K329" i="13"/>
  <c r="M329" i="13"/>
  <c r="AA329" i="13" s="1"/>
  <c r="Q1036" i="13"/>
  <c r="K1036" i="13"/>
  <c r="Y1036" i="13" s="1"/>
  <c r="L621" i="13"/>
  <c r="Z621" i="13" s="1"/>
  <c r="S621" i="13"/>
  <c r="K1022" i="13"/>
  <c r="Y1022" i="13" s="1"/>
  <c r="Q1022" i="13"/>
  <c r="L534" i="13"/>
  <c r="Z534" i="13" s="1"/>
  <c r="S534" i="13"/>
  <c r="S509" i="13"/>
  <c r="L509" i="13"/>
  <c r="Z509" i="13" s="1"/>
  <c r="L420" i="13"/>
  <c r="Z420" i="13" s="1"/>
  <c r="S420" i="13"/>
  <c r="S697" i="13"/>
  <c r="L697" i="13"/>
  <c r="Z697" i="13" s="1"/>
  <c r="L928" i="13"/>
  <c r="Z928" i="13" s="1"/>
  <c r="S928" i="13"/>
  <c r="K934" i="13"/>
  <c r="Y934" i="13" s="1"/>
  <c r="L654" i="13"/>
  <c r="Z654" i="13" s="1"/>
  <c r="S654" i="13"/>
  <c r="K988" i="13"/>
  <c r="Y988" i="13" s="1"/>
  <c r="AA988" i="13"/>
  <c r="L602" i="13"/>
  <c r="Z602" i="13" s="1"/>
  <c r="S602" i="13"/>
  <c r="AB602" i="13"/>
  <c r="L485" i="13"/>
  <c r="Z485" i="13" s="1"/>
  <c r="AB485" i="13"/>
  <c r="S738" i="13"/>
  <c r="L738" i="13"/>
  <c r="Z738" i="13" s="1"/>
  <c r="K1123" i="13"/>
  <c r="Y1123" i="13" s="1"/>
  <c r="AA1123" i="13"/>
  <c r="S403" i="13"/>
  <c r="L403" i="13"/>
  <c r="Z403" i="13" s="1"/>
  <c r="AA342" i="13"/>
  <c r="K342" i="13"/>
  <c r="S283" i="13"/>
  <c r="L283" i="13"/>
  <c r="Z283" i="13" s="1"/>
  <c r="L92" i="13"/>
  <c r="Z92" i="13" s="1"/>
  <c r="AB92" i="13"/>
  <c r="S304" i="13"/>
  <c r="L304" i="13"/>
  <c r="Z304" i="13" s="1"/>
  <c r="AB291" i="13"/>
  <c r="L291" i="13"/>
  <c r="Z291" i="13" s="1"/>
  <c r="L146" i="13"/>
  <c r="Z146" i="13" s="1"/>
  <c r="AF146" i="13" s="1"/>
  <c r="AE146" i="13" s="1"/>
  <c r="AL146" i="13" s="1"/>
  <c r="S146" i="13"/>
  <c r="L320" i="13"/>
  <c r="Z320" i="13" s="1"/>
  <c r="L189" i="13"/>
  <c r="Z189" i="13" s="1"/>
  <c r="S189" i="13"/>
  <c r="AB842" i="13"/>
  <c r="L842" i="13"/>
  <c r="Z842" i="13" s="1"/>
  <c r="S1029" i="13"/>
  <c r="L1029" i="13"/>
  <c r="Z1029" i="13" s="1"/>
  <c r="L27" i="13"/>
  <c r="Z27" i="13" s="1"/>
  <c r="AB27" i="13"/>
  <c r="L360" i="13"/>
  <c r="Z360" i="13" s="1"/>
  <c r="S360" i="13"/>
  <c r="L1044" i="13"/>
  <c r="Z1044" i="13" s="1"/>
  <c r="AB1044" i="13"/>
  <c r="S135" i="13"/>
  <c r="L135" i="13"/>
  <c r="Z135" i="13" s="1"/>
  <c r="AB135" i="13"/>
  <c r="K869" i="13"/>
  <c r="Y869" i="13" s="1"/>
  <c r="L1095" i="13"/>
  <c r="Z1095" i="13" s="1"/>
  <c r="S1095" i="13"/>
  <c r="S1085" i="13"/>
  <c r="L1085" i="13"/>
  <c r="Z1085" i="13" s="1"/>
  <c r="S176" i="13"/>
  <c r="L176" i="13"/>
  <c r="Z176" i="13" s="1"/>
  <c r="L1126" i="13"/>
  <c r="Z1126" i="13" s="1"/>
  <c r="S179" i="13"/>
  <c r="L179" i="13"/>
  <c r="Z179" i="13" s="1"/>
  <c r="L525" i="13"/>
  <c r="Z525" i="13" s="1"/>
  <c r="S525" i="13"/>
  <c r="AB525" i="13"/>
  <c r="Q1025" i="13"/>
  <c r="K1025" i="13"/>
  <c r="Y1025" i="13" s="1"/>
  <c r="L543" i="13"/>
  <c r="Z543" i="13" s="1"/>
  <c r="S543" i="13"/>
  <c r="S637" i="13"/>
  <c r="L637" i="13"/>
  <c r="Z637" i="13" s="1"/>
  <c r="L422" i="13"/>
  <c r="Z422" i="13" s="1"/>
  <c r="S422" i="13"/>
  <c r="AB804" i="13"/>
  <c r="S804" i="13"/>
  <c r="L804" i="13"/>
  <c r="Z804" i="13" s="1"/>
  <c r="L528" i="13"/>
  <c r="Z528" i="13" s="1"/>
  <c r="L699" i="13"/>
  <c r="Z699" i="13" s="1"/>
  <c r="S699" i="13"/>
  <c r="L751" i="13"/>
  <c r="Z751" i="13" s="1"/>
  <c r="S751" i="13"/>
  <c r="AB868" i="13"/>
  <c r="S868" i="13"/>
  <c r="L868" i="13"/>
  <c r="Z868" i="13" s="1"/>
  <c r="S913" i="13"/>
  <c r="AB913" i="13"/>
  <c r="L913" i="13"/>
  <c r="Z913" i="13" s="1"/>
  <c r="L948" i="13"/>
  <c r="Z948" i="13" s="1"/>
  <c r="S948" i="13"/>
  <c r="AB874" i="13"/>
  <c r="S874" i="13"/>
  <c r="L874" i="13"/>
  <c r="Z874" i="13" s="1"/>
  <c r="L667" i="13"/>
  <c r="Z667" i="13" s="1"/>
  <c r="AB667" i="13"/>
  <c r="S667" i="13"/>
  <c r="K1129" i="13"/>
  <c r="Y1129" i="13" s="1"/>
  <c r="Q1129" i="13"/>
  <c r="AA1129" i="13"/>
  <c r="S397" i="13"/>
  <c r="L397" i="13"/>
  <c r="Z397" i="13" s="1"/>
  <c r="L338" i="13"/>
  <c r="Z338" i="13" s="1"/>
  <c r="AF338" i="13" s="1"/>
  <c r="AE338" i="13" s="1"/>
  <c r="AL338" i="13" s="1"/>
  <c r="S338" i="13"/>
  <c r="L257" i="13"/>
  <c r="Z257" i="13" s="1"/>
  <c r="S257" i="13"/>
  <c r="L2" i="13"/>
  <c r="Z2" i="13" s="1"/>
  <c r="S143" i="13"/>
  <c r="L143" i="13"/>
  <c r="Z143" i="13" s="1"/>
  <c r="S165" i="13"/>
  <c r="L165" i="13"/>
  <c r="Z165" i="13" s="1"/>
  <c r="S20" i="13"/>
  <c r="L20" i="13"/>
  <c r="Z20" i="13" s="1"/>
  <c r="S303" i="13"/>
  <c r="L303" i="13"/>
  <c r="Z303" i="13" s="1"/>
  <c r="Q264" i="13"/>
  <c r="K264" i="13"/>
  <c r="L875" i="13"/>
  <c r="Z875" i="13" s="1"/>
  <c r="S701" i="13"/>
  <c r="L701" i="13"/>
  <c r="Z701" i="13" s="1"/>
  <c r="K856" i="13"/>
  <c r="Y856" i="13" s="1"/>
  <c r="Q856" i="13"/>
  <c r="L891" i="13"/>
  <c r="Z891" i="13" s="1"/>
  <c r="S891" i="13"/>
  <c r="S671" i="13"/>
  <c r="L671" i="13"/>
  <c r="Z671" i="13" s="1"/>
  <c r="L918" i="13"/>
  <c r="Z918" i="13" s="1"/>
  <c r="AB918" i="13"/>
  <c r="L870" i="13"/>
  <c r="Z870" i="13" s="1"/>
  <c r="S870" i="13"/>
  <c r="Q1092" i="13"/>
  <c r="K1092" i="13"/>
  <c r="Y1092" i="13" s="1"/>
  <c r="L1073" i="13"/>
  <c r="Z1073" i="13" s="1"/>
  <c r="S1073" i="13"/>
  <c r="S173" i="13"/>
  <c r="L173" i="13"/>
  <c r="Z173" i="13" s="1"/>
  <c r="Q735" i="13"/>
  <c r="K735" i="13"/>
  <c r="Y735" i="13" s="1"/>
  <c r="AA538" i="13"/>
  <c r="K538" i="13"/>
  <c r="Y538" i="13" s="1"/>
  <c r="L694" i="13"/>
  <c r="Z694" i="13" s="1"/>
  <c r="S694" i="13"/>
  <c r="K968" i="13"/>
  <c r="Y968" i="13" s="1"/>
  <c r="AA968" i="13"/>
  <c r="L739" i="13"/>
  <c r="Z739" i="13" s="1"/>
  <c r="S739" i="13"/>
  <c r="AB739" i="13"/>
  <c r="L1097" i="13"/>
  <c r="Z1097" i="13" s="1"/>
  <c r="AB1097" i="13"/>
  <c r="L492" i="13"/>
  <c r="Z492" i="13" s="1"/>
  <c r="S492" i="13"/>
  <c r="K620" i="13"/>
  <c r="Y620" i="13" s="1"/>
  <c r="AA620" i="13"/>
  <c r="L549" i="13"/>
  <c r="Z549" i="13" s="1"/>
  <c r="S549" i="13"/>
  <c r="L963" i="13"/>
  <c r="Z963" i="13" s="1"/>
  <c r="AB963" i="13"/>
  <c r="L932" i="13"/>
  <c r="Z932" i="13" s="1"/>
  <c r="S932" i="13"/>
  <c r="K591" i="13"/>
  <c r="Y591" i="13" s="1"/>
  <c r="AA591" i="13"/>
  <c r="L1061" i="13"/>
  <c r="Z1061" i="13" s="1"/>
  <c r="S1061" i="13"/>
  <c r="K971" i="13"/>
  <c r="Y971" i="13" s="1"/>
  <c r="AA971" i="13"/>
  <c r="L1124" i="13"/>
  <c r="Z1124" i="13" s="1"/>
  <c r="AB1124" i="13"/>
  <c r="S1124" i="13"/>
  <c r="L477" i="13"/>
  <c r="Z477" i="13" s="1"/>
  <c r="L273" i="13"/>
  <c r="Z273" i="13" s="1"/>
  <c r="S273" i="13"/>
  <c r="AB352" i="13"/>
  <c r="S352" i="13"/>
  <c r="L352" i="13"/>
  <c r="Z352" i="13" s="1"/>
  <c r="S116" i="13"/>
  <c r="L116" i="13"/>
  <c r="Z116" i="13" s="1"/>
  <c r="K198" i="13"/>
  <c r="L33" i="13"/>
  <c r="Z33" i="13" s="1"/>
  <c r="S33" i="13"/>
  <c r="AB152" i="13"/>
  <c r="L152" i="13"/>
  <c r="Z152" i="13" s="1"/>
  <c r="S370" i="13"/>
  <c r="L370" i="13"/>
  <c r="Z370" i="13" s="1"/>
  <c r="AF370" i="13" s="1"/>
  <c r="AE370" i="13" s="1"/>
  <c r="AL370" i="13" s="1"/>
  <c r="L79" i="13"/>
  <c r="Z79" i="13" s="1"/>
  <c r="L101" i="13"/>
  <c r="Z101" i="13" s="1"/>
  <c r="S101" i="13"/>
  <c r="L527" i="13"/>
  <c r="Z527" i="13" s="1"/>
  <c r="L1001" i="13"/>
  <c r="Z1001" i="13" s="1"/>
  <c r="S1001" i="13"/>
  <c r="L518" i="13"/>
  <c r="Z518" i="13" s="1"/>
  <c r="Q387" i="13"/>
  <c r="K387" i="13"/>
  <c r="AA387" i="13"/>
  <c r="AB716" i="13"/>
  <c r="L716" i="13"/>
  <c r="Z716" i="13" s="1"/>
  <c r="L560" i="13"/>
  <c r="Z560" i="13" s="1"/>
  <c r="S560" i="13"/>
  <c r="L1112" i="13"/>
  <c r="Z1112" i="13" s="1"/>
  <c r="AB1112" i="13"/>
  <c r="L1082" i="13"/>
  <c r="Z1082" i="13" s="1"/>
  <c r="S1082" i="13"/>
  <c r="L71" i="13"/>
  <c r="Z71" i="13" s="1"/>
  <c r="AB71" i="13"/>
  <c r="L86" i="13"/>
  <c r="Z86" i="13" s="1"/>
  <c r="S86" i="13"/>
  <c r="L1118" i="13"/>
  <c r="Z1118" i="13" s="1"/>
  <c r="AB1118" i="13"/>
  <c r="S776" i="13"/>
  <c r="L776" i="13"/>
  <c r="Z776" i="13" s="1"/>
  <c r="Q537" i="13"/>
  <c r="K537" i="13"/>
  <c r="Y537" i="13" s="1"/>
  <c r="S475" i="13"/>
  <c r="L475" i="13"/>
  <c r="Z475" i="13" s="1"/>
  <c r="S428" i="13"/>
  <c r="L428" i="13"/>
  <c r="Z428" i="13" s="1"/>
  <c r="L955" i="13"/>
  <c r="Z955" i="13" s="1"/>
  <c r="S955" i="13"/>
  <c r="Q660" i="13"/>
  <c r="K660" i="13"/>
  <c r="Y660" i="13" s="1"/>
  <c r="S580" i="13"/>
  <c r="L580" i="13"/>
  <c r="Z580" i="13" s="1"/>
  <c r="S425" i="13"/>
  <c r="L425" i="13"/>
  <c r="Z425" i="13" s="1"/>
  <c r="S653" i="13"/>
  <c r="L653" i="13"/>
  <c r="Z653" i="13" s="1"/>
  <c r="S604" i="13"/>
  <c r="L604" i="13"/>
  <c r="Z604" i="13" s="1"/>
  <c r="L981" i="13"/>
  <c r="Z981" i="13" s="1"/>
  <c r="S981" i="13"/>
  <c r="S464" i="13"/>
  <c r="L464" i="13"/>
  <c r="Z464" i="13" s="1"/>
  <c r="Q782" i="13"/>
  <c r="K782" i="13"/>
  <c r="Y782" i="13" s="1"/>
  <c r="L651" i="13"/>
  <c r="Z651" i="13" s="1"/>
  <c r="S651" i="13"/>
  <c r="S910" i="13"/>
  <c r="L910" i="13"/>
  <c r="Z910" i="13" s="1"/>
  <c r="S390" i="13"/>
  <c r="L390" i="13"/>
  <c r="Z390" i="13" s="1"/>
  <c r="K375" i="13"/>
  <c r="Q375" i="13"/>
  <c r="S214" i="13"/>
  <c r="L214" i="13"/>
  <c r="Z214" i="13" s="1"/>
  <c r="S154" i="13"/>
  <c r="L154" i="13"/>
  <c r="Z154" i="13" s="1"/>
  <c r="AF154" i="13" s="1"/>
  <c r="AE154" i="13" s="1"/>
  <c r="AL154" i="13" s="1"/>
  <c r="Q51" i="13"/>
  <c r="K51" i="13"/>
  <c r="L217" i="13"/>
  <c r="Z217" i="13" s="1"/>
  <c r="S217" i="13"/>
  <c r="L10" i="13"/>
  <c r="Z10" i="13" s="1"/>
  <c r="S10" i="13"/>
  <c r="S384" i="13"/>
  <c r="L384" i="13"/>
  <c r="Z384" i="13" s="1"/>
  <c r="S178" i="13"/>
  <c r="L178" i="13"/>
  <c r="Z178" i="13" s="1"/>
  <c r="AF178" i="13" s="1"/>
  <c r="AE178" i="13" s="1"/>
  <c r="AL178" i="13" s="1"/>
  <c r="L561" i="13"/>
  <c r="Z561" i="13" s="1"/>
  <c r="S561" i="13"/>
  <c r="AB771" i="13"/>
  <c r="L771" i="13"/>
  <c r="Z771" i="13" s="1"/>
  <c r="S771" i="13"/>
  <c r="S25" i="13"/>
  <c r="L25" i="13"/>
  <c r="Z25" i="13" s="1"/>
  <c r="S282" i="13"/>
  <c r="L282" i="13"/>
  <c r="Z282" i="13" s="1"/>
  <c r="AF282" i="13" s="1"/>
  <c r="AE282" i="13" s="1"/>
  <c r="AL282" i="13" s="1"/>
  <c r="L682" i="13"/>
  <c r="Z682" i="13" s="1"/>
  <c r="S682" i="13"/>
  <c r="S243" i="13"/>
  <c r="L243" i="13"/>
  <c r="Z243" i="13" s="1"/>
  <c r="S1006" i="13"/>
  <c r="L1006" i="13"/>
  <c r="Z1006" i="13" s="1"/>
  <c r="K1064" i="13"/>
  <c r="Y1064" i="13" s="1"/>
  <c r="Q1064" i="13"/>
  <c r="S1081" i="13"/>
  <c r="L1081" i="13"/>
  <c r="Z1081" i="13" s="1"/>
  <c r="L99" i="13"/>
  <c r="Z99" i="13" s="1"/>
  <c r="S99" i="13"/>
  <c r="L850" i="13"/>
  <c r="Z850" i="13" s="1"/>
  <c r="S850" i="13"/>
  <c r="L46" i="13"/>
  <c r="Z46" i="13" s="1"/>
  <c r="S46" i="13"/>
  <c r="L828" i="13"/>
  <c r="Z828" i="13" s="1"/>
  <c r="S828" i="13"/>
  <c r="L801" i="13"/>
  <c r="Z801" i="13" s="1"/>
  <c r="S801" i="13"/>
  <c r="S811" i="13"/>
  <c r="L811" i="13"/>
  <c r="Z811" i="13" s="1"/>
  <c r="K416" i="13"/>
  <c r="Y416" i="13" s="1"/>
  <c r="Q416" i="13"/>
  <c r="S675" i="13"/>
  <c r="L675" i="13"/>
  <c r="Z675" i="13" s="1"/>
  <c r="K1062" i="13"/>
  <c r="Y1062" i="13" s="1"/>
  <c r="AA1062" i="13"/>
  <c r="Q1062" i="13"/>
  <c r="S491" i="13"/>
  <c r="L491" i="13"/>
  <c r="Z491" i="13" s="1"/>
  <c r="L964" i="13"/>
  <c r="Z964" i="13" s="1"/>
  <c r="S964" i="13"/>
  <c r="L493" i="13"/>
  <c r="Z493" i="13" s="1"/>
  <c r="S493" i="13"/>
  <c r="L915" i="13"/>
  <c r="Z915" i="13" s="1"/>
  <c r="S915" i="13"/>
  <c r="S661" i="13"/>
  <c r="L661" i="13"/>
  <c r="Z661" i="13" s="1"/>
  <c r="S898" i="13"/>
  <c r="L898" i="13"/>
  <c r="Z898" i="13" s="1"/>
  <c r="L713" i="13"/>
  <c r="Z713" i="13" s="1"/>
  <c r="S713" i="13"/>
  <c r="S635" i="13"/>
  <c r="L635" i="13"/>
  <c r="Z635" i="13" s="1"/>
  <c r="K763" i="13"/>
  <c r="Y763" i="13" s="1"/>
  <c r="Q763" i="13"/>
  <c r="Q350" i="13"/>
  <c r="K350" i="13"/>
  <c r="L337" i="13"/>
  <c r="Z337" i="13" s="1"/>
  <c r="S337" i="13"/>
  <c r="S6" i="13"/>
  <c r="L6" i="13"/>
  <c r="Z6" i="13" s="1"/>
  <c r="L349" i="13"/>
  <c r="Z349" i="13" s="1"/>
  <c r="S349" i="13"/>
  <c r="L290" i="13"/>
  <c r="Z290" i="13" s="1"/>
  <c r="AF290" i="13" s="1"/>
  <c r="AE290" i="13" s="1"/>
  <c r="AL290" i="13" s="1"/>
  <c r="S290" i="13"/>
  <c r="S205" i="13"/>
  <c r="L205" i="13"/>
  <c r="Z205" i="13" s="1"/>
  <c r="L110" i="13"/>
  <c r="Z110" i="13" s="1"/>
  <c r="S110" i="13"/>
  <c r="L128" i="13"/>
  <c r="Z128" i="13" s="1"/>
  <c r="S128" i="13"/>
  <c r="L222" i="13"/>
  <c r="Z222" i="13" s="1"/>
  <c r="S222" i="13"/>
  <c r="S576" i="13"/>
  <c r="L576" i="13"/>
  <c r="Z576" i="13" s="1"/>
  <c r="S365" i="13"/>
  <c r="L365" i="13"/>
  <c r="Z365" i="13" s="1"/>
  <c r="K461" i="13"/>
  <c r="Y461" i="13" s="1"/>
  <c r="Q461" i="13"/>
  <c r="S379" i="13"/>
  <c r="L379" i="13"/>
  <c r="Z379" i="13" s="1"/>
  <c r="S457" i="13"/>
  <c r="L457" i="13"/>
  <c r="Z457" i="13" s="1"/>
  <c r="L906" i="13"/>
  <c r="Z906" i="13" s="1"/>
  <c r="S906" i="13"/>
  <c r="L452" i="13"/>
  <c r="Z452" i="13" s="1"/>
  <c r="S452" i="13"/>
  <c r="Q1101" i="13"/>
  <c r="K1101" i="13"/>
  <c r="Y1101" i="13" s="1"/>
  <c r="Q150" i="13"/>
  <c r="K150" i="13"/>
  <c r="Q45" i="13"/>
  <c r="K45" i="13"/>
  <c r="L302" i="13"/>
  <c r="Z302" i="13" s="1"/>
  <c r="S302" i="13"/>
  <c r="L34" i="13"/>
  <c r="Z34" i="13" s="1"/>
  <c r="S34" i="13"/>
  <c r="AB34" i="13"/>
  <c r="S708" i="13"/>
  <c r="L708" i="13"/>
  <c r="Z708" i="13" s="1"/>
  <c r="S454" i="13"/>
  <c r="L454" i="13"/>
  <c r="Z454" i="13" s="1"/>
  <c r="K817" i="13"/>
  <c r="Y817" i="13" s="1"/>
  <c r="Q817" i="13"/>
  <c r="S574" i="13"/>
  <c r="L574" i="13"/>
  <c r="Z574" i="13" s="1"/>
  <c r="L444" i="13"/>
  <c r="Z444" i="13" s="1"/>
  <c r="S444" i="13"/>
  <c r="L451" i="13"/>
  <c r="Z451" i="13" s="1"/>
  <c r="S451" i="13"/>
  <c r="L497" i="13"/>
  <c r="Z497" i="13" s="1"/>
  <c r="S497" i="13"/>
  <c r="S894" i="13"/>
  <c r="L894" i="13"/>
  <c r="Z894" i="13" s="1"/>
  <c r="L1032" i="13"/>
  <c r="Z1032" i="13" s="1"/>
  <c r="S1032" i="13"/>
  <c r="L556" i="13"/>
  <c r="Z556" i="13" s="1"/>
  <c r="S556" i="13"/>
  <c r="K636" i="13"/>
  <c r="Y636" i="13" s="1"/>
  <c r="Q636" i="13"/>
  <c r="L1010" i="13"/>
  <c r="Z1010" i="13" s="1"/>
  <c r="S1010" i="13"/>
  <c r="S889" i="13"/>
  <c r="L889" i="13"/>
  <c r="Z889" i="13" s="1"/>
  <c r="S1054" i="13"/>
  <c r="L1054" i="13"/>
  <c r="Z1054" i="13" s="1"/>
  <c r="L1024" i="13"/>
  <c r="Z1024" i="13" s="1"/>
  <c r="S1024" i="13"/>
  <c r="S307" i="13"/>
  <c r="L307" i="13"/>
  <c r="Z307" i="13" s="1"/>
  <c r="K300" i="13"/>
  <c r="Q300" i="13"/>
  <c r="L141" i="13"/>
  <c r="Z141" i="13" s="1"/>
  <c r="S141" i="13"/>
  <c r="K381" i="13"/>
  <c r="Q381" i="13"/>
  <c r="Q88" i="13"/>
  <c r="K88" i="13"/>
  <c r="L53" i="13"/>
  <c r="Z53" i="13" s="1"/>
  <c r="S53" i="13"/>
  <c r="L87" i="13"/>
  <c r="Z87" i="13" s="1"/>
  <c r="S87" i="13"/>
  <c r="S188" i="13"/>
  <c r="L188" i="13"/>
  <c r="Z188" i="13" s="1"/>
  <c r="L8" i="13"/>
  <c r="Z8" i="13" s="1"/>
  <c r="S8" i="13"/>
  <c r="Q1033" i="13"/>
  <c r="K1033" i="13"/>
  <c r="Y1033" i="13" s="1"/>
  <c r="S652" i="13"/>
  <c r="L652" i="13"/>
  <c r="Z652" i="13" s="1"/>
  <c r="L853" i="13"/>
  <c r="Z853" i="13" s="1"/>
  <c r="S853" i="13"/>
  <c r="Q488" i="13"/>
  <c r="K488" i="13"/>
  <c r="Y488" i="13" s="1"/>
  <c r="L631" i="13"/>
  <c r="Z631" i="13" s="1"/>
  <c r="S631" i="13"/>
  <c r="L787" i="13"/>
  <c r="Z787" i="13" s="1"/>
  <c r="S787" i="13"/>
  <c r="S499" i="13"/>
  <c r="L499" i="13"/>
  <c r="Z499" i="13" s="1"/>
  <c r="S1111" i="13"/>
  <c r="L1111" i="13"/>
  <c r="Z1111" i="13" s="1"/>
  <c r="L1121" i="13"/>
  <c r="Z1121" i="13" s="1"/>
  <c r="S1121" i="13"/>
  <c r="L97" i="13"/>
  <c r="Z97" i="13" s="1"/>
  <c r="S97" i="13"/>
  <c r="S1088" i="13"/>
  <c r="L1088" i="13"/>
  <c r="Z1088" i="13" s="1"/>
  <c r="S500" i="13"/>
  <c r="L500" i="13"/>
  <c r="Z500" i="13" s="1"/>
  <c r="S992" i="13"/>
  <c r="L992" i="13"/>
  <c r="Z992" i="13" s="1"/>
  <c r="L987" i="13"/>
  <c r="Z987" i="13" s="1"/>
  <c r="S987" i="13"/>
  <c r="K1017" i="13"/>
  <c r="Y1017" i="13" s="1"/>
  <c r="Q1017" i="13"/>
  <c r="S729" i="13"/>
  <c r="L729" i="13"/>
  <c r="Z729" i="13" s="1"/>
  <c r="L456" i="13"/>
  <c r="Z456" i="13" s="1"/>
  <c r="S456" i="13"/>
  <c r="L1105" i="13"/>
  <c r="Z1105" i="13" s="1"/>
  <c r="S1105" i="13"/>
  <c r="L643" i="13"/>
  <c r="Z643" i="13" s="1"/>
  <c r="S643" i="13"/>
  <c r="S773" i="13"/>
  <c r="L773" i="13"/>
  <c r="Z773" i="13" s="1"/>
  <c r="S796" i="13"/>
  <c r="L796" i="13"/>
  <c r="Z796" i="13" s="1"/>
  <c r="Q554" i="13"/>
  <c r="K554" i="13"/>
  <c r="Y554" i="13" s="1"/>
  <c r="S414" i="13"/>
  <c r="L414" i="13"/>
  <c r="Z414" i="13" s="1"/>
  <c r="S924" i="13"/>
  <c r="L924" i="13"/>
  <c r="Z924" i="13" s="1"/>
  <c r="L484" i="13"/>
  <c r="Z484" i="13" s="1"/>
  <c r="S484" i="13"/>
  <c r="L975" i="13"/>
  <c r="Z975" i="13" s="1"/>
  <c r="S975" i="13"/>
  <c r="S356" i="13"/>
  <c r="L356" i="13"/>
  <c r="Z356" i="13" s="1"/>
  <c r="S319" i="13"/>
  <c r="L319" i="13"/>
  <c r="Z319" i="13" s="1"/>
  <c r="S227" i="13"/>
  <c r="L227" i="13"/>
  <c r="Z227" i="13" s="1"/>
  <c r="S132" i="13"/>
  <c r="L132" i="13"/>
  <c r="Z132" i="13" s="1"/>
  <c r="L371" i="13"/>
  <c r="Z371" i="13" s="1"/>
  <c r="S371" i="13"/>
  <c r="L52" i="13"/>
  <c r="Z52" i="13" s="1"/>
  <c r="S52" i="13"/>
  <c r="S185" i="13"/>
  <c r="L185" i="13"/>
  <c r="Z185" i="13" s="1"/>
  <c r="S310" i="13"/>
  <c r="L310" i="13"/>
  <c r="Z310" i="13" s="1"/>
  <c r="L134" i="13"/>
  <c r="Z134" i="13" s="1"/>
  <c r="S134" i="13"/>
  <c r="K587" i="13"/>
  <c r="Y587" i="13" s="1"/>
  <c r="Q587" i="13"/>
  <c r="S279" i="13"/>
  <c r="L279" i="13"/>
  <c r="Z279" i="13" s="1"/>
  <c r="L848" i="13"/>
  <c r="Z848" i="13" s="1"/>
  <c r="S848" i="13"/>
  <c r="S843" i="13"/>
  <c r="L843" i="13"/>
  <c r="Z843" i="13" s="1"/>
  <c r="S680" i="13"/>
  <c r="L680" i="13"/>
  <c r="Z680" i="13" s="1"/>
  <c r="L789" i="13"/>
  <c r="Z789" i="13" s="1"/>
  <c r="S789" i="13"/>
  <c r="S714" i="13"/>
  <c r="L714" i="13"/>
  <c r="Z714" i="13" s="1"/>
  <c r="Q1109" i="13"/>
  <c r="K1109" i="13"/>
  <c r="Y1109" i="13" s="1"/>
  <c r="S1115" i="13"/>
  <c r="L1115" i="13"/>
  <c r="Z1115" i="13" s="1"/>
  <c r="L163" i="13"/>
  <c r="Z163" i="13" s="1"/>
  <c r="S163" i="13"/>
  <c r="K1008" i="13"/>
  <c r="Y1008" i="13" s="1"/>
  <c r="AA1008" i="13"/>
  <c r="Q1008" i="13"/>
  <c r="Q779" i="13"/>
  <c r="K779" i="13"/>
  <c r="Y779" i="13" s="1"/>
  <c r="S445" i="13"/>
  <c r="L445" i="13"/>
  <c r="Z445" i="13" s="1"/>
  <c r="K1052" i="13"/>
  <c r="Y1052" i="13" s="1"/>
  <c r="Q1052" i="13"/>
  <c r="L508" i="13"/>
  <c r="Z508" i="13" s="1"/>
  <c r="S508" i="13"/>
  <c r="L657" i="13"/>
  <c r="Z657" i="13" s="1"/>
  <c r="S657" i="13"/>
  <c r="L748" i="13"/>
  <c r="Z748" i="13" s="1"/>
  <c r="S748" i="13"/>
  <c r="S933" i="13"/>
  <c r="L933" i="13"/>
  <c r="Z933" i="13" s="1"/>
  <c r="L727" i="13"/>
  <c r="Z727" i="13" s="1"/>
  <c r="S727" i="13"/>
  <c r="K962" i="13"/>
  <c r="Y962" i="13" s="1"/>
  <c r="Q962" i="13"/>
  <c r="L775" i="13"/>
  <c r="Z775" i="13" s="1"/>
  <c r="S775" i="13"/>
  <c r="L415" i="13"/>
  <c r="Z415" i="13" s="1"/>
  <c r="S415" i="13"/>
  <c r="K901" i="13"/>
  <c r="Y901" i="13" s="1"/>
  <c r="Q901" i="13"/>
  <c r="L832" i="13"/>
  <c r="Z832" i="13" s="1"/>
  <c r="S832" i="13"/>
  <c r="L936" i="13"/>
  <c r="Z936" i="13" s="1"/>
  <c r="S936" i="13"/>
  <c r="S754" i="13"/>
  <c r="L754" i="13"/>
  <c r="Z754" i="13" s="1"/>
  <c r="Q260" i="13"/>
  <c r="K260" i="13"/>
  <c r="L206" i="13"/>
  <c r="Z206" i="13" s="1"/>
  <c r="S206" i="13"/>
  <c r="Q149" i="13"/>
  <c r="K149" i="13"/>
  <c r="Q225" i="13"/>
  <c r="K225" i="13"/>
  <c r="S285" i="13"/>
  <c r="L285" i="13"/>
  <c r="Z285" i="13" s="1"/>
  <c r="L182" i="13"/>
  <c r="Z182" i="13" s="1"/>
  <c r="S182" i="13"/>
  <c r="L292" i="13"/>
  <c r="Z292" i="13" s="1"/>
  <c r="S292" i="13"/>
  <c r="L220" i="13"/>
  <c r="Z220" i="13" s="1"/>
  <c r="S220" i="13"/>
  <c r="S180" i="13"/>
  <c r="L180" i="13"/>
  <c r="Z180" i="13" s="1"/>
  <c r="Q495" i="13"/>
  <c r="K495" i="13"/>
  <c r="Y495" i="13" s="1"/>
  <c r="S333" i="13"/>
  <c r="L333" i="13"/>
  <c r="Z333" i="13" s="1"/>
  <c r="L446" i="13"/>
  <c r="Z446" i="13" s="1"/>
  <c r="S446" i="13"/>
  <c r="S571" i="13"/>
  <c r="L571" i="13"/>
  <c r="Z571" i="13" s="1"/>
  <c r="S230" i="13"/>
  <c r="AB230" i="13"/>
  <c r="L230" i="13"/>
  <c r="Z230" i="13" s="1"/>
  <c r="S551" i="13"/>
  <c r="L551" i="13"/>
  <c r="Z551" i="13" s="1"/>
  <c r="L944" i="13"/>
  <c r="Z944" i="13" s="1"/>
  <c r="S944" i="13"/>
  <c r="L1094" i="13"/>
  <c r="Z1094" i="13" s="1"/>
  <c r="S1094" i="13"/>
  <c r="K131" i="13"/>
  <c r="Q131" i="13"/>
  <c r="S362" i="13"/>
  <c r="L362" i="13"/>
  <c r="Z362" i="13" s="1"/>
  <c r="AF362" i="13" s="1"/>
  <c r="AE362" i="13" s="1"/>
  <c r="AL362" i="13" s="1"/>
  <c r="Q329" i="13"/>
  <c r="L1036" i="13"/>
  <c r="Z1036" i="13" s="1"/>
  <c r="S1036" i="13"/>
  <c r="K621" i="13"/>
  <c r="Y621" i="13" s="1"/>
  <c r="Q621" i="13"/>
  <c r="S1022" i="13"/>
  <c r="L1022" i="13"/>
  <c r="Z1022" i="13" s="1"/>
  <c r="Q534" i="13"/>
  <c r="K534" i="13"/>
  <c r="Y534" i="13" s="1"/>
  <c r="Q509" i="13"/>
  <c r="K509" i="13"/>
  <c r="Y509" i="13" s="1"/>
  <c r="Q420" i="13"/>
  <c r="K420" i="13"/>
  <c r="Y420" i="13" s="1"/>
  <c r="Q697" i="13"/>
  <c r="K697" i="13"/>
  <c r="Y697" i="13" s="1"/>
  <c r="Q928" i="13"/>
  <c r="K928" i="13"/>
  <c r="Y928" i="13" s="1"/>
  <c r="L934" i="13"/>
  <c r="Z934" i="13" s="1"/>
  <c r="S934" i="13"/>
  <c r="K654" i="13"/>
  <c r="Y654" i="13" s="1"/>
  <c r="Q654" i="13"/>
  <c r="L988" i="13"/>
  <c r="Z988" i="13" s="1"/>
  <c r="S988" i="13"/>
  <c r="K602" i="13"/>
  <c r="Y602" i="13" s="1"/>
  <c r="Q602" i="13"/>
  <c r="Q485" i="13"/>
  <c r="K485" i="13"/>
  <c r="Y485" i="13" s="1"/>
  <c r="Q738" i="13"/>
  <c r="K738" i="13"/>
  <c r="Y738" i="13" s="1"/>
  <c r="L1123" i="13"/>
  <c r="Z1123" i="13" s="1"/>
  <c r="S1123" i="13"/>
  <c r="K403" i="13"/>
  <c r="Q403" i="13"/>
  <c r="L342" i="13"/>
  <c r="Z342" i="13" s="1"/>
  <c r="K283" i="13"/>
  <c r="AA283" i="13"/>
  <c r="Q283" i="13"/>
  <c r="K92" i="13"/>
  <c r="K304" i="13"/>
  <c r="AA304" i="13"/>
  <c r="K291" i="13"/>
  <c r="AA146" i="13"/>
  <c r="Q146" i="13"/>
  <c r="K146" i="13"/>
  <c r="K320" i="13"/>
  <c r="Q320" i="13"/>
  <c r="AA189" i="13"/>
  <c r="K189" i="13"/>
  <c r="K842" i="13"/>
  <c r="Y842" i="13" s="1"/>
  <c r="AA1029" i="13"/>
  <c r="K1029" i="13"/>
  <c r="Y1029" i="13" s="1"/>
  <c r="K27" i="13"/>
  <c r="Q27" i="13"/>
  <c r="Q360" i="13"/>
  <c r="AA360" i="13"/>
  <c r="K360" i="13"/>
  <c r="Q1044" i="13"/>
  <c r="K1044" i="13"/>
  <c r="Y1044" i="13" s="1"/>
  <c r="K135" i="13"/>
  <c r="AA135" i="13"/>
  <c r="L869" i="13"/>
  <c r="Z869" i="13" s="1"/>
  <c r="K1095" i="13"/>
  <c r="Y1095" i="13" s="1"/>
  <c r="AA1095" i="13"/>
  <c r="Q1085" i="13"/>
  <c r="K1085" i="13"/>
  <c r="Y1085" i="13" s="1"/>
  <c r="AA1085" i="13"/>
  <c r="AA176" i="13"/>
  <c r="Q176" i="13"/>
  <c r="K176" i="13"/>
  <c r="K1126" i="13"/>
  <c r="Y1126" i="13" s="1"/>
  <c r="Q179" i="13"/>
  <c r="K179" i="13"/>
  <c r="Q525" i="13"/>
  <c r="K525" i="13"/>
  <c r="Y525" i="13" s="1"/>
  <c r="L1025" i="13"/>
  <c r="Z1025" i="13" s="1"/>
  <c r="S1025" i="13"/>
  <c r="Q543" i="13"/>
  <c r="K543" i="13"/>
  <c r="Y543" i="13" s="1"/>
  <c r="Q637" i="13"/>
  <c r="K637" i="13"/>
  <c r="Y637" i="13" s="1"/>
  <c r="K422" i="13"/>
  <c r="Y422" i="13" s="1"/>
  <c r="Q422" i="13"/>
  <c r="K804" i="13"/>
  <c r="Y804" i="13" s="1"/>
  <c r="Q804" i="13"/>
  <c r="Q528" i="13"/>
  <c r="K528" i="13"/>
  <c r="Y528" i="13" s="1"/>
  <c r="K699" i="13"/>
  <c r="Y699" i="13" s="1"/>
  <c r="Q699" i="13"/>
  <c r="Q751" i="13"/>
  <c r="K751" i="13"/>
  <c r="Y751" i="13" s="1"/>
  <c r="K868" i="13"/>
  <c r="Y868" i="13" s="1"/>
  <c r="Q868" i="13"/>
  <c r="Q913" i="13"/>
  <c r="K913" i="13"/>
  <c r="Y913" i="13" s="1"/>
  <c r="Q948" i="13"/>
  <c r="K948" i="13"/>
  <c r="Y948" i="13" s="1"/>
  <c r="K874" i="13"/>
  <c r="Y874" i="13" s="1"/>
  <c r="Q874" i="13"/>
  <c r="K667" i="13"/>
  <c r="Y667" i="13" s="1"/>
  <c r="Q667" i="13"/>
  <c r="L1129" i="13"/>
  <c r="Z1129" i="13" s="1"/>
  <c r="S1129" i="13"/>
  <c r="Q397" i="13"/>
  <c r="K397" i="13"/>
  <c r="AA397" i="13"/>
  <c r="K338" i="13"/>
  <c r="Q338" i="13"/>
  <c r="K257" i="13"/>
  <c r="Q257" i="13"/>
  <c r="K2" i="13"/>
  <c r="Q143" i="13"/>
  <c r="K143" i="13"/>
  <c r="K165" i="13"/>
  <c r="Q165" i="13"/>
  <c r="Q20" i="13"/>
  <c r="K20" i="13"/>
  <c r="K303" i="13"/>
  <c r="Q303" i="13"/>
  <c r="L264" i="13"/>
  <c r="Z264" i="13" s="1"/>
  <c r="S264" i="13"/>
  <c r="K875" i="13"/>
  <c r="Y875" i="13" s="1"/>
  <c r="Q875" i="13"/>
  <c r="Q701" i="13"/>
  <c r="K701" i="13"/>
  <c r="Y701" i="13" s="1"/>
  <c r="S856" i="13"/>
  <c r="L856" i="13"/>
  <c r="Z856" i="13" s="1"/>
  <c r="Q891" i="13"/>
  <c r="K891" i="13"/>
  <c r="Y891" i="13" s="1"/>
  <c r="K671" i="13"/>
  <c r="Y671" i="13" s="1"/>
  <c r="Q671" i="13"/>
  <c r="Q918" i="13"/>
  <c r="K918" i="13"/>
  <c r="Y918" i="13" s="1"/>
  <c r="Q870" i="13"/>
  <c r="K870" i="13"/>
  <c r="Y870" i="13" s="1"/>
  <c r="L1092" i="13"/>
  <c r="Z1092" i="13" s="1"/>
  <c r="S1092" i="13"/>
  <c r="Q1073" i="13"/>
  <c r="K1073" i="13"/>
  <c r="Y1073" i="13" s="1"/>
  <c r="Q173" i="13"/>
  <c r="K173" i="13"/>
  <c r="L735" i="13"/>
  <c r="Z735" i="13" s="1"/>
  <c r="AB735" i="13"/>
  <c r="L538" i="13"/>
  <c r="Z538" i="13" s="1"/>
  <c r="S538" i="13"/>
  <c r="AB538" i="13"/>
  <c r="K694" i="13"/>
  <c r="Y694" i="13" s="1"/>
  <c r="AA694" i="13"/>
  <c r="L968" i="13"/>
  <c r="Z968" i="13" s="1"/>
  <c r="S968" i="13"/>
  <c r="Q739" i="13"/>
  <c r="AA739" i="13"/>
  <c r="K739" i="13"/>
  <c r="Y739" i="13" s="1"/>
  <c r="Q1097" i="13"/>
  <c r="K1097" i="13"/>
  <c r="Y1097" i="13" s="1"/>
  <c r="K492" i="13"/>
  <c r="Y492" i="13" s="1"/>
  <c r="AA492" i="13"/>
  <c r="L620" i="13"/>
  <c r="Z620" i="13" s="1"/>
  <c r="S620" i="13"/>
  <c r="AB620" i="13"/>
  <c r="Q549" i="13"/>
  <c r="K549" i="13"/>
  <c r="Y549" i="13" s="1"/>
  <c r="AA549" i="13"/>
  <c r="K963" i="13"/>
  <c r="Y963" i="13" s="1"/>
  <c r="Q963" i="13"/>
  <c r="AA932" i="13"/>
  <c r="K932" i="13"/>
  <c r="Y932" i="13" s="1"/>
  <c r="S591" i="13"/>
  <c r="L591" i="13"/>
  <c r="Z591" i="13" s="1"/>
  <c r="K1061" i="13"/>
  <c r="Y1061" i="13" s="1"/>
  <c r="AA1061" i="13"/>
  <c r="L971" i="13"/>
  <c r="Z971" i="13" s="1"/>
  <c r="S971" i="13"/>
  <c r="K1124" i="13"/>
  <c r="Y1124" i="13" s="1"/>
  <c r="AA1124" i="13"/>
  <c r="Q477" i="13"/>
  <c r="K477" i="13"/>
  <c r="Y477" i="13" s="1"/>
  <c r="K273" i="13"/>
  <c r="AA273" i="13"/>
  <c r="AH273" i="13" s="1"/>
  <c r="AG273" i="13" s="1"/>
  <c r="AM273" i="13" s="1"/>
  <c r="Q352" i="13"/>
  <c r="K352" i="13"/>
  <c r="AA116" i="13"/>
  <c r="K116" i="13"/>
  <c r="L198" i="13"/>
  <c r="Z198" i="13" s="1"/>
  <c r="S198" i="13"/>
  <c r="AA33" i="13"/>
  <c r="AH33" i="13" s="1"/>
  <c r="AG33" i="13" s="1"/>
  <c r="AM33" i="13" s="1"/>
  <c r="K33" i="13"/>
  <c r="Q152" i="13"/>
  <c r="K152" i="13"/>
  <c r="AA370" i="13"/>
  <c r="K370" i="13"/>
  <c r="Q79" i="13"/>
  <c r="AA79" i="13"/>
  <c r="K79" i="13"/>
  <c r="K101" i="13"/>
  <c r="AA101" i="13"/>
  <c r="Q527" i="13"/>
  <c r="K527" i="13"/>
  <c r="Y527" i="13" s="1"/>
  <c r="K1001" i="13"/>
  <c r="Y1001" i="13" s="1"/>
  <c r="AA1001" i="13"/>
  <c r="Q518" i="13"/>
  <c r="K518" i="13"/>
  <c r="Y518" i="13" s="1"/>
  <c r="L387" i="13"/>
  <c r="Z387" i="13" s="1"/>
  <c r="AB387" i="13"/>
  <c r="Q716" i="13"/>
  <c r="K716" i="13"/>
  <c r="Y716" i="13" s="1"/>
  <c r="AA716" i="13"/>
  <c r="AA560" i="13"/>
  <c r="K560" i="13"/>
  <c r="Y560" i="13" s="1"/>
  <c r="Q1112" i="13"/>
  <c r="K1112" i="13"/>
  <c r="Y1112" i="13" s="1"/>
  <c r="AA1082" i="13"/>
  <c r="K1082" i="13"/>
  <c r="Y1082" i="13" s="1"/>
  <c r="AA71" i="13"/>
  <c r="Q71" i="13"/>
  <c r="K71" i="13"/>
  <c r="AA86" i="13"/>
  <c r="K86" i="13"/>
  <c r="K1118" i="13"/>
  <c r="Y1118" i="13" s="1"/>
  <c r="Q1118" i="13"/>
  <c r="Q776" i="13"/>
  <c r="K776" i="13"/>
  <c r="Y776" i="13" s="1"/>
  <c r="L537" i="13"/>
  <c r="Z537" i="13" s="1"/>
  <c r="S537" i="13"/>
  <c r="K475" i="13"/>
  <c r="Y475" i="13" s="1"/>
  <c r="Q475" i="13"/>
  <c r="Q428" i="13"/>
  <c r="K428" i="13"/>
  <c r="Y428" i="13" s="1"/>
  <c r="K955" i="13"/>
  <c r="Y955" i="13" s="1"/>
  <c r="Q955" i="13"/>
  <c r="L660" i="13"/>
  <c r="Z660" i="13" s="1"/>
  <c r="AB660" i="13"/>
  <c r="S660" i="13"/>
  <c r="Q580" i="13"/>
  <c r="K580" i="13"/>
  <c r="Y580" i="13" s="1"/>
  <c r="Q425" i="13"/>
  <c r="K425" i="13"/>
  <c r="Y425" i="13" s="1"/>
  <c r="Q653" i="13"/>
  <c r="K653" i="13"/>
  <c r="Y653" i="13" s="1"/>
  <c r="Q604" i="13"/>
  <c r="K604" i="13"/>
  <c r="Y604" i="13" s="1"/>
  <c r="K981" i="13"/>
  <c r="Y981" i="13" s="1"/>
  <c r="Q981" i="13"/>
  <c r="K464" i="13"/>
  <c r="Y464" i="13" s="1"/>
  <c r="Q464" i="13"/>
  <c r="L782" i="13"/>
  <c r="Z782" i="13" s="1"/>
  <c r="S782" i="13"/>
  <c r="AA651" i="13"/>
  <c r="Q651" i="13"/>
  <c r="K651" i="13"/>
  <c r="Y651" i="13" s="1"/>
  <c r="Q910" i="13"/>
  <c r="AA910" i="13"/>
  <c r="K910" i="13"/>
  <c r="Y910" i="13" s="1"/>
  <c r="K390" i="13"/>
  <c r="Q390" i="13"/>
  <c r="L375" i="13"/>
  <c r="Z375" i="13" s="1"/>
  <c r="S375" i="13"/>
  <c r="Q214" i="13"/>
  <c r="K214" i="13"/>
  <c r="Q154" i="13"/>
  <c r="K154" i="13"/>
  <c r="L51" i="13"/>
  <c r="Z51" i="13" s="1"/>
  <c r="S51" i="13"/>
  <c r="K217" i="13"/>
  <c r="Q217" i="13"/>
  <c r="Q10" i="13"/>
  <c r="K10" i="13"/>
  <c r="Q384" i="13"/>
  <c r="K384" i="13"/>
  <c r="Q178" i="13"/>
  <c r="K178" i="13"/>
  <c r="Q561" i="13"/>
  <c r="K561" i="13"/>
  <c r="Y561" i="13" s="1"/>
  <c r="Q771" i="13"/>
  <c r="K771" i="13"/>
  <c r="Y771" i="13" s="1"/>
  <c r="Q25" i="13"/>
  <c r="K25" i="13"/>
  <c r="K282" i="13"/>
  <c r="AA282" i="13"/>
  <c r="Q282" i="13"/>
  <c r="K682" i="13"/>
  <c r="Y682" i="13" s="1"/>
  <c r="Q682" i="13"/>
  <c r="Q243" i="13"/>
  <c r="K243" i="13"/>
  <c r="K1006" i="13"/>
  <c r="Y1006" i="13" s="1"/>
  <c r="Q1006" i="13"/>
  <c r="S1064" i="13"/>
  <c r="L1064" i="13"/>
  <c r="Z1064" i="13" s="1"/>
  <c r="Q1081" i="13"/>
  <c r="K1081" i="13"/>
  <c r="Y1081" i="13" s="1"/>
  <c r="Q99" i="13"/>
  <c r="K99" i="13"/>
  <c r="K850" i="13"/>
  <c r="Y850" i="13" s="1"/>
  <c r="Q850" i="13"/>
  <c r="Q46" i="13"/>
  <c r="K46" i="13"/>
  <c r="K828" i="13"/>
  <c r="Y828" i="13" s="1"/>
  <c r="Q828" i="13"/>
  <c r="AA828" i="13"/>
  <c r="Q801" i="13"/>
  <c r="K801" i="13"/>
  <c r="Y801" i="13" s="1"/>
  <c r="AA801" i="13"/>
  <c r="Q811" i="13"/>
  <c r="K811" i="13"/>
  <c r="Y811" i="13" s="1"/>
  <c r="L416" i="13"/>
  <c r="Z416" i="13" s="1"/>
  <c r="S416" i="13"/>
  <c r="Q675" i="13"/>
  <c r="K675" i="13"/>
  <c r="Y675" i="13" s="1"/>
  <c r="S1062" i="13"/>
  <c r="L1062" i="13"/>
  <c r="Z1062" i="13" s="1"/>
  <c r="Q491" i="13"/>
  <c r="K491" i="13"/>
  <c r="Y491" i="13" s="1"/>
  <c r="Q964" i="13"/>
  <c r="K964" i="13"/>
  <c r="Y964" i="13" s="1"/>
  <c r="K493" i="13"/>
  <c r="Y493" i="13" s="1"/>
  <c r="Q493" i="13"/>
  <c r="Q915" i="13"/>
  <c r="K915" i="13"/>
  <c r="Y915" i="13" s="1"/>
  <c r="Q661" i="13"/>
  <c r="K661" i="13"/>
  <c r="Y661" i="13" s="1"/>
  <c r="Q898" i="13"/>
  <c r="K898" i="13"/>
  <c r="Y898" i="13" s="1"/>
  <c r="Q713" i="13"/>
  <c r="K713" i="13"/>
  <c r="Y713" i="13" s="1"/>
  <c r="Q635" i="13"/>
  <c r="K635" i="13"/>
  <c r="Y635" i="13" s="1"/>
  <c r="L763" i="13"/>
  <c r="Z763" i="13" s="1"/>
  <c r="S763" i="13"/>
  <c r="L350" i="13"/>
  <c r="Z350" i="13" s="1"/>
  <c r="S350" i="13"/>
  <c r="K337" i="13"/>
  <c r="Q337" i="13"/>
  <c r="Q6" i="13"/>
  <c r="K6" i="13"/>
  <c r="K349" i="13"/>
  <c r="Q349" i="13"/>
  <c r="AA349" i="13"/>
  <c r="Q290" i="13"/>
  <c r="AA290" i="13"/>
  <c r="K290" i="13"/>
  <c r="Q205" i="13"/>
  <c r="K205" i="13"/>
  <c r="K110" i="13"/>
  <c r="Q110" i="13"/>
  <c r="Q128" i="13"/>
  <c r="K128" i="13"/>
  <c r="K222" i="13"/>
  <c r="Q222" i="13"/>
  <c r="K576" i="13"/>
  <c r="Y576" i="13" s="1"/>
  <c r="Q576" i="13"/>
  <c r="K365" i="13"/>
  <c r="Q365" i="13"/>
  <c r="AB461" i="13"/>
  <c r="S461" i="13"/>
  <c r="L461" i="13"/>
  <c r="Z461" i="13" s="1"/>
  <c r="Q379" i="13"/>
  <c r="K379" i="13"/>
  <c r="K457" i="13"/>
  <c r="Y457" i="13" s="1"/>
  <c r="Q457" i="13"/>
  <c r="K906" i="13"/>
  <c r="Y906" i="13" s="1"/>
  <c r="Q906" i="13"/>
  <c r="Q452" i="13"/>
  <c r="K452" i="13"/>
  <c r="Y452" i="13" s="1"/>
  <c r="L1101" i="13"/>
  <c r="Z1101" i="13" s="1"/>
  <c r="S1101" i="13"/>
  <c r="L150" i="13"/>
  <c r="Z150" i="13" s="1"/>
  <c r="S150" i="13"/>
  <c r="L45" i="13"/>
  <c r="Z45" i="13" s="1"/>
  <c r="S45" i="13"/>
  <c r="K302" i="13"/>
  <c r="Q302" i="13"/>
  <c r="AA34" i="13"/>
  <c r="K34" i="13"/>
  <c r="Q708" i="13"/>
  <c r="K708" i="13"/>
  <c r="Y708" i="13" s="1"/>
  <c r="K454" i="13"/>
  <c r="Y454" i="13" s="1"/>
  <c r="Q454" i="13"/>
  <c r="S817" i="13"/>
  <c r="L817" i="13"/>
  <c r="Z817" i="13" s="1"/>
  <c r="Q574" i="13"/>
  <c r="K574" i="13"/>
  <c r="Y574" i="13" s="1"/>
  <c r="K444" i="13"/>
  <c r="Y444" i="13" s="1"/>
  <c r="Q444" i="13"/>
  <c r="K451" i="13"/>
  <c r="Y451" i="13" s="1"/>
  <c r="Q451" i="13"/>
  <c r="K497" i="13"/>
  <c r="Y497" i="13" s="1"/>
  <c r="Q497" i="13"/>
  <c r="K894" i="13"/>
  <c r="Y894" i="13" s="1"/>
  <c r="Q894" i="13"/>
  <c r="Q1032" i="13"/>
  <c r="K1032" i="13"/>
  <c r="Y1032" i="13" s="1"/>
  <c r="Q556" i="13"/>
  <c r="K556" i="13"/>
  <c r="Y556" i="13" s="1"/>
  <c r="L636" i="13"/>
  <c r="Z636" i="13" s="1"/>
  <c r="S636" i="13"/>
  <c r="Q1010" i="13"/>
  <c r="K1010" i="13"/>
  <c r="Y1010" i="13" s="1"/>
  <c r="K889" i="13"/>
  <c r="Y889" i="13" s="1"/>
  <c r="Q889" i="13"/>
  <c r="K1054" i="13"/>
  <c r="Y1054" i="13" s="1"/>
  <c r="Q1054" i="13"/>
  <c r="Q1024" i="13"/>
  <c r="K1024" i="13"/>
  <c r="Y1024" i="13" s="1"/>
  <c r="Q307" i="13"/>
  <c r="K307" i="13"/>
  <c r="L300" i="13"/>
  <c r="Z300" i="13" s="1"/>
  <c r="S300" i="13"/>
  <c r="K141" i="13"/>
  <c r="Q141" i="13"/>
  <c r="S381" i="13"/>
  <c r="L381" i="13"/>
  <c r="Z381" i="13" s="1"/>
  <c r="L88" i="13"/>
  <c r="Z88" i="13" s="1"/>
  <c r="S88" i="13"/>
  <c r="Q53" i="13"/>
  <c r="K53" i="13"/>
  <c r="K87" i="13"/>
  <c r="Q87" i="13"/>
  <c r="K188" i="13"/>
  <c r="Q188" i="13"/>
  <c r="Q8" i="13"/>
  <c r="K8" i="13"/>
  <c r="S1033" i="13"/>
  <c r="L1033" i="13"/>
  <c r="Z1033" i="13" s="1"/>
  <c r="Q652" i="13"/>
  <c r="K652" i="13"/>
  <c r="Y652" i="13" s="1"/>
  <c r="K853" i="13"/>
  <c r="Y853" i="13" s="1"/>
  <c r="Q853" i="13"/>
  <c r="S488" i="13"/>
  <c r="L488" i="13"/>
  <c r="Z488" i="13" s="1"/>
  <c r="Q631" i="13"/>
  <c r="K631" i="13"/>
  <c r="Y631" i="13" s="1"/>
  <c r="Q787" i="13"/>
  <c r="K787" i="13"/>
  <c r="Y787" i="13" s="1"/>
  <c r="Q499" i="13"/>
  <c r="K499" i="13"/>
  <c r="Y499" i="13" s="1"/>
  <c r="K1111" i="13"/>
  <c r="Y1111" i="13" s="1"/>
  <c r="AA1111" i="13"/>
  <c r="Q1111" i="13"/>
  <c r="K1121" i="13"/>
  <c r="Y1121" i="13" s="1"/>
  <c r="Q1121" i="13"/>
  <c r="Q97" i="13"/>
  <c r="K97" i="13"/>
  <c r="K1088" i="13"/>
  <c r="Y1088" i="13" s="1"/>
  <c r="Q1088" i="13"/>
  <c r="Q500" i="13"/>
  <c r="K500" i="13"/>
  <c r="Y500" i="13" s="1"/>
  <c r="K992" i="13"/>
  <c r="Y992" i="13" s="1"/>
  <c r="Q992" i="13"/>
  <c r="Q987" i="13"/>
  <c r="K987" i="13"/>
  <c r="Y987" i="13" s="1"/>
  <c r="S1017" i="13"/>
  <c r="L1017" i="13"/>
  <c r="Z1017" i="13" s="1"/>
  <c r="Q729" i="13"/>
  <c r="K729" i="13"/>
  <c r="Y729" i="13" s="1"/>
  <c r="K456" i="13"/>
  <c r="Y456" i="13" s="1"/>
  <c r="Q456" i="13"/>
  <c r="K1105" i="13"/>
  <c r="Y1105" i="13" s="1"/>
  <c r="Q1105" i="13"/>
  <c r="Q643" i="13"/>
  <c r="K643" i="13"/>
  <c r="Y643" i="13" s="1"/>
  <c r="Q773" i="13"/>
  <c r="K773" i="13"/>
  <c r="Y773" i="13" s="1"/>
  <c r="K796" i="13"/>
  <c r="Y796" i="13" s="1"/>
  <c r="Q796" i="13"/>
  <c r="L554" i="13"/>
  <c r="Z554" i="13" s="1"/>
  <c r="S554" i="13"/>
  <c r="Q414" i="13"/>
  <c r="K414" i="13"/>
  <c r="Y414" i="13" s="1"/>
  <c r="Q924" i="13"/>
  <c r="K924" i="13"/>
  <c r="Y924" i="13" s="1"/>
  <c r="Q484" i="13"/>
  <c r="K484" i="13"/>
  <c r="Y484" i="13" s="1"/>
  <c r="K975" i="13"/>
  <c r="Y975" i="13" s="1"/>
  <c r="Q975" i="13"/>
  <c r="Q356" i="13"/>
  <c r="K356" i="13"/>
  <c r="K319" i="13"/>
  <c r="Q319" i="13"/>
  <c r="K227" i="13"/>
  <c r="Q227" i="13"/>
  <c r="K132" i="13"/>
  <c r="Q132" i="13"/>
  <c r="K371" i="13"/>
  <c r="Q371" i="13"/>
  <c r="K52" i="13"/>
  <c r="Q52" i="13"/>
  <c r="Q185" i="13"/>
  <c r="K185" i="13"/>
  <c r="Q310" i="13"/>
  <c r="K310" i="13"/>
  <c r="Q134" i="13"/>
  <c r="K134" i="13"/>
  <c r="L587" i="13"/>
  <c r="Z587" i="13" s="1"/>
  <c r="S587" i="13"/>
  <c r="Q279" i="13"/>
  <c r="K279" i="13"/>
  <c r="AA848" i="13"/>
  <c r="K848" i="13"/>
  <c r="Y848" i="13" s="1"/>
  <c r="Q848" i="13"/>
  <c r="K843" i="13"/>
  <c r="Y843" i="13" s="1"/>
  <c r="Q843" i="13"/>
  <c r="K680" i="13"/>
  <c r="Y680" i="13" s="1"/>
  <c r="Q680" i="13"/>
  <c r="Q789" i="13"/>
  <c r="K789" i="13"/>
  <c r="Y789" i="13" s="1"/>
  <c r="K714" i="13"/>
  <c r="Y714" i="13" s="1"/>
  <c r="Q714" i="13"/>
  <c r="L1109" i="13"/>
  <c r="Z1109" i="13" s="1"/>
  <c r="S1109" i="13"/>
  <c r="Q1115" i="13"/>
  <c r="K1115" i="13"/>
  <c r="Y1115" i="13" s="1"/>
  <c r="Q163" i="13"/>
  <c r="K163" i="13"/>
  <c r="S1008" i="13"/>
  <c r="L1008" i="13"/>
  <c r="Z1008" i="13" s="1"/>
  <c r="S779" i="13"/>
  <c r="L779" i="13"/>
  <c r="Z779" i="13" s="1"/>
  <c r="Q445" i="13"/>
  <c r="K445" i="13"/>
  <c r="Y445" i="13" s="1"/>
  <c r="L1052" i="13"/>
  <c r="Z1052" i="13" s="1"/>
  <c r="S1052" i="13"/>
  <c r="Q508" i="13"/>
  <c r="K508" i="13"/>
  <c r="Y508" i="13" s="1"/>
  <c r="K657" i="13"/>
  <c r="Y657" i="13" s="1"/>
  <c r="AA657" i="13"/>
  <c r="Q657" i="13"/>
  <c r="Q748" i="13"/>
  <c r="K748" i="13"/>
  <c r="Y748" i="13" s="1"/>
  <c r="Q933" i="13"/>
  <c r="K933" i="13"/>
  <c r="Y933" i="13" s="1"/>
  <c r="K727" i="13"/>
  <c r="Y727" i="13" s="1"/>
  <c r="Q727" i="13"/>
  <c r="S962" i="13"/>
  <c r="L962" i="13"/>
  <c r="Z962" i="13" s="1"/>
  <c r="Q775" i="13"/>
  <c r="K775" i="13"/>
  <c r="Y775" i="13" s="1"/>
  <c r="K415" i="13"/>
  <c r="Y415" i="13" s="1"/>
  <c r="Q415" i="13"/>
  <c r="L901" i="13"/>
  <c r="Z901" i="13" s="1"/>
  <c r="S901" i="13"/>
  <c r="K832" i="13"/>
  <c r="Y832" i="13" s="1"/>
  <c r="Q832" i="13"/>
  <c r="Q936" i="13"/>
  <c r="K936" i="13"/>
  <c r="Y936" i="13" s="1"/>
  <c r="Q754" i="13"/>
  <c r="K754" i="13"/>
  <c r="Y754" i="13" s="1"/>
  <c r="L260" i="13"/>
  <c r="Z260" i="13" s="1"/>
  <c r="S260" i="13"/>
  <c r="Q206" i="13"/>
  <c r="K206" i="13"/>
  <c r="S149" i="13"/>
  <c r="L149" i="13"/>
  <c r="Z149" i="13" s="1"/>
  <c r="AB149" i="13"/>
  <c r="S225" i="13"/>
  <c r="L225" i="13"/>
  <c r="Z225" i="13" s="1"/>
  <c r="Q285" i="13"/>
  <c r="K285" i="13"/>
  <c r="Q182" i="13"/>
  <c r="K182" i="13"/>
  <c r="Q292" i="13"/>
  <c r="K292" i="13"/>
  <c r="Q220" i="13"/>
  <c r="K220" i="13"/>
  <c r="K180" i="13"/>
  <c r="Q180" i="13"/>
  <c r="S495" i="13"/>
  <c r="L495" i="13"/>
  <c r="Z495" i="13" s="1"/>
  <c r="Q333" i="13"/>
  <c r="K333" i="13"/>
  <c r="Q446" i="13"/>
  <c r="K446" i="13"/>
  <c r="Y446" i="13" s="1"/>
  <c r="K571" i="13"/>
  <c r="Y571" i="13" s="1"/>
  <c r="Q571" i="13"/>
  <c r="K230" i="13"/>
  <c r="Q230" i="13"/>
  <c r="K551" i="13"/>
  <c r="Y551" i="13" s="1"/>
  <c r="Q551" i="13"/>
  <c r="K944" i="13"/>
  <c r="Y944" i="13" s="1"/>
  <c r="Q944" i="13"/>
  <c r="Q1094" i="13"/>
  <c r="K1094" i="13"/>
  <c r="Y1094" i="13" s="1"/>
  <c r="L131" i="13"/>
  <c r="Z131" i="13" s="1"/>
  <c r="S131" i="13"/>
  <c r="Q362" i="13"/>
  <c r="K362" i="13"/>
  <c r="AA362" i="13"/>
  <c r="L743" i="13"/>
  <c r="Z743" i="13" s="1"/>
  <c r="S743" i="13"/>
  <c r="L581" i="13"/>
  <c r="Z581" i="13" s="1"/>
  <c r="S581" i="13"/>
  <c r="L487" i="13"/>
  <c r="Z487" i="13" s="1"/>
  <c r="S487" i="13"/>
  <c r="L603" i="13"/>
  <c r="Z603" i="13" s="1"/>
  <c r="S603" i="13"/>
  <c r="Q507" i="13"/>
  <c r="K507" i="13"/>
  <c r="Y507" i="13" s="1"/>
  <c r="S704" i="13"/>
  <c r="L704" i="13"/>
  <c r="Z704" i="13" s="1"/>
  <c r="L921" i="13"/>
  <c r="Z921" i="13" s="1"/>
  <c r="AB921" i="13"/>
  <c r="S921" i="13"/>
  <c r="S742" i="13"/>
  <c r="L742" i="13"/>
  <c r="Z742" i="13" s="1"/>
  <c r="Q470" i="13"/>
  <c r="K470" i="13"/>
  <c r="Y470" i="13" s="1"/>
  <c r="L436" i="13"/>
  <c r="Z436" i="13" s="1"/>
  <c r="S436" i="13"/>
  <c r="K555" i="13"/>
  <c r="Y555" i="13" s="1"/>
  <c r="AA555" i="13"/>
  <c r="K688" i="13"/>
  <c r="Y688" i="13" s="1"/>
  <c r="Q688" i="13"/>
  <c r="L490" i="13"/>
  <c r="Z490" i="13" s="1"/>
  <c r="AB490" i="13"/>
  <c r="S984" i="13"/>
  <c r="L984" i="13"/>
  <c r="Z984" i="13" s="1"/>
  <c r="AB920" i="13"/>
  <c r="L920" i="13"/>
  <c r="Z920" i="13" s="1"/>
  <c r="L335" i="13"/>
  <c r="Z335" i="13" s="1"/>
  <c r="S335" i="13"/>
  <c r="K293" i="13"/>
  <c r="Q293" i="13"/>
  <c r="K195" i="13"/>
  <c r="Q195" i="13"/>
  <c r="L221" i="13"/>
  <c r="Z221" i="13" s="1"/>
  <c r="S221" i="13"/>
  <c r="L270" i="13"/>
  <c r="Z270" i="13" s="1"/>
  <c r="AB270" i="13"/>
  <c r="L155" i="13"/>
  <c r="Z155" i="13" s="1"/>
  <c r="S155" i="13"/>
  <c r="K17" i="13"/>
  <c r="AA17" i="13"/>
  <c r="AH17" i="13" s="1"/>
  <c r="AG17" i="13" s="1"/>
  <c r="AM17" i="13" s="1"/>
  <c r="L4" i="13"/>
  <c r="Z4" i="13" s="1"/>
  <c r="S4" i="13"/>
  <c r="L301" i="13"/>
  <c r="Z301" i="13" s="1"/>
  <c r="AB301" i="13"/>
  <c r="K1015" i="13"/>
  <c r="Y1015" i="13" s="1"/>
  <c r="Q1015" i="13"/>
  <c r="K998" i="13"/>
  <c r="Y998" i="13" s="1"/>
  <c r="AA998" i="13"/>
  <c r="L849" i="13"/>
  <c r="Z849" i="13" s="1"/>
  <c r="S849" i="13"/>
  <c r="L689" i="13"/>
  <c r="Z689" i="13" s="1"/>
  <c r="AB689" i="13"/>
  <c r="L717" i="13"/>
  <c r="Z717" i="13" s="1"/>
  <c r="S717" i="13"/>
  <c r="L1049" i="13"/>
  <c r="Z1049" i="13" s="1"/>
  <c r="AB1049" i="13"/>
  <c r="S1012" i="13"/>
  <c r="L1012" i="13"/>
  <c r="Z1012" i="13" s="1"/>
  <c r="AB1012" i="13"/>
  <c r="S229" i="13"/>
  <c r="L229" i="13"/>
  <c r="Z229" i="13" s="1"/>
  <c r="L1071" i="13"/>
  <c r="Z1071" i="13" s="1"/>
  <c r="S1071" i="13"/>
  <c r="L100" i="13"/>
  <c r="Z100" i="13" s="1"/>
  <c r="S100" i="13"/>
  <c r="L70" i="13"/>
  <c r="Z70" i="13" s="1"/>
  <c r="S70" i="13"/>
  <c r="L514" i="13"/>
  <c r="Z514" i="13" s="1"/>
  <c r="AB514" i="13"/>
  <c r="S888" i="13"/>
  <c r="L888" i="13"/>
  <c r="Z888" i="13" s="1"/>
  <c r="S830" i="13"/>
  <c r="L830" i="13"/>
  <c r="Z830" i="13" s="1"/>
  <c r="L476" i="13"/>
  <c r="Z476" i="13" s="1"/>
  <c r="S476" i="13"/>
  <c r="Q994" i="13"/>
  <c r="K994" i="13"/>
  <c r="Y994" i="13" s="1"/>
  <c r="L589" i="13"/>
  <c r="Z589" i="13" s="1"/>
  <c r="S589" i="13"/>
  <c r="L529" i="13"/>
  <c r="Z529" i="13" s="1"/>
  <c r="S529" i="13"/>
  <c r="L607" i="13"/>
  <c r="Z607" i="13" s="1"/>
  <c r="S607" i="13"/>
  <c r="L553" i="13"/>
  <c r="Z553" i="13" s="1"/>
  <c r="S553" i="13"/>
  <c r="AB466" i="13"/>
  <c r="L466" i="13"/>
  <c r="Z466" i="13" s="1"/>
  <c r="S466" i="13"/>
  <c r="L650" i="13"/>
  <c r="Z650" i="13" s="1"/>
  <c r="S650" i="13"/>
  <c r="S413" i="13"/>
  <c r="L413" i="13"/>
  <c r="Z413" i="13" s="1"/>
  <c r="L613" i="13"/>
  <c r="Z613" i="13" s="1"/>
  <c r="S613" i="13"/>
  <c r="AB1011" i="13"/>
  <c r="L1011" i="13"/>
  <c r="Z1011" i="13" s="1"/>
  <c r="S1011" i="13"/>
  <c r="S1130" i="13"/>
  <c r="L1130" i="13"/>
  <c r="Z1130" i="13" s="1"/>
  <c r="Q765" i="13"/>
  <c r="K765" i="13"/>
  <c r="Y765" i="13" s="1"/>
  <c r="S124" i="13"/>
  <c r="L124" i="13"/>
  <c r="Z124" i="13" s="1"/>
  <c r="L94" i="13"/>
  <c r="Z94" i="13" s="1"/>
  <c r="S94" i="13"/>
  <c r="AB5" i="13"/>
  <c r="S5" i="13"/>
  <c r="L5" i="13"/>
  <c r="Z5" i="13" s="1"/>
  <c r="Q209" i="13"/>
  <c r="K209" i="13"/>
  <c r="AB166" i="13"/>
  <c r="L166" i="13"/>
  <c r="Z166" i="13" s="1"/>
  <c r="L83" i="13"/>
  <c r="Z83" i="13" s="1"/>
  <c r="S83" i="13"/>
  <c r="AB83" i="13"/>
  <c r="AA380" i="13"/>
  <c r="K380" i="13"/>
  <c r="K129" i="13"/>
  <c r="Q129" i="13"/>
  <c r="L125" i="13"/>
  <c r="Z125" i="13" s="1"/>
  <c r="S125" i="13"/>
  <c r="L395" i="13"/>
  <c r="Z395" i="13" s="1"/>
  <c r="S395" i="13"/>
  <c r="S232" i="13"/>
  <c r="L232" i="13"/>
  <c r="Z232" i="13" s="1"/>
  <c r="AB846" i="13"/>
  <c r="S846" i="13"/>
  <c r="L846" i="13"/>
  <c r="Z846" i="13" s="1"/>
  <c r="K669" i="13"/>
  <c r="Y669" i="13" s="1"/>
  <c r="Q669" i="13"/>
  <c r="L904" i="13"/>
  <c r="Z904" i="13" s="1"/>
  <c r="S904" i="13"/>
  <c r="S559" i="13"/>
  <c r="L559" i="13"/>
  <c r="Z559" i="13" s="1"/>
  <c r="L931" i="13"/>
  <c r="Z931" i="13" s="1"/>
  <c r="S931" i="13"/>
  <c r="L1119" i="13"/>
  <c r="Z1119" i="13" s="1"/>
  <c r="S1119" i="13"/>
  <c r="L1080" i="13"/>
  <c r="Z1080" i="13" s="1"/>
  <c r="S1080" i="13"/>
  <c r="AB90" i="13"/>
  <c r="L90" i="13"/>
  <c r="Z90" i="13" s="1"/>
  <c r="AF90" i="13" s="1"/>
  <c r="AE90" i="13" s="1"/>
  <c r="AL90" i="13" s="1"/>
  <c r="S506" i="13"/>
  <c r="L506" i="13"/>
  <c r="Z506" i="13" s="1"/>
  <c r="AB656" i="13"/>
  <c r="S656" i="13"/>
  <c r="L656" i="13"/>
  <c r="Z656" i="13" s="1"/>
  <c r="K550" i="13"/>
  <c r="Y550" i="13" s="1"/>
  <c r="Q550" i="13"/>
  <c r="K440" i="13"/>
  <c r="Y440" i="13" s="1"/>
  <c r="AA440" i="13"/>
  <c r="L733" i="13"/>
  <c r="Z733" i="13" s="1"/>
  <c r="S733" i="13"/>
  <c r="AB733" i="13"/>
  <c r="L408" i="13"/>
  <c r="Z408" i="13" s="1"/>
  <c r="AB408" i="13"/>
  <c r="L820" i="13"/>
  <c r="Z820" i="13" s="1"/>
  <c r="AB820" i="13"/>
  <c r="S820" i="13"/>
  <c r="L759" i="13"/>
  <c r="Z759" i="13" s="1"/>
  <c r="AB759" i="13"/>
  <c r="L893" i="13"/>
  <c r="Z893" i="13" s="1"/>
  <c r="S893" i="13"/>
  <c r="L572" i="13"/>
  <c r="Z572" i="13" s="1"/>
  <c r="AB572" i="13"/>
  <c r="L980" i="13"/>
  <c r="Z980" i="13" s="1"/>
  <c r="S980" i="13"/>
  <c r="L628" i="13"/>
  <c r="Z628" i="13" s="1"/>
  <c r="AB628" i="13"/>
  <c r="K781" i="13"/>
  <c r="Y781" i="13" s="1"/>
  <c r="Q781" i="13"/>
  <c r="AB641" i="13"/>
  <c r="L641" i="13"/>
  <c r="Z641" i="13" s="1"/>
  <c r="L1053" i="13"/>
  <c r="Z1053" i="13" s="1"/>
  <c r="S1053" i="13"/>
  <c r="AA398" i="13"/>
  <c r="K398" i="13"/>
  <c r="S12" i="13"/>
  <c r="L12" i="13"/>
  <c r="Z12" i="13" s="1"/>
  <c r="L237" i="13"/>
  <c r="Z237" i="13" s="1"/>
  <c r="AB237" i="13"/>
  <c r="S138" i="13"/>
  <c r="L138" i="13"/>
  <c r="Z138" i="13" s="1"/>
  <c r="AF138" i="13" s="1"/>
  <c r="AE138" i="13" s="1"/>
  <c r="AL138" i="13" s="1"/>
  <c r="L80" i="13"/>
  <c r="Z80" i="13" s="1"/>
  <c r="AB80" i="13"/>
  <c r="S386" i="13"/>
  <c r="L386" i="13"/>
  <c r="Z386" i="13" s="1"/>
  <c r="AF386" i="13" s="1"/>
  <c r="AE386" i="13" s="1"/>
  <c r="AL386" i="13" s="1"/>
  <c r="AA361" i="13"/>
  <c r="K361" i="13"/>
  <c r="L373" i="13"/>
  <c r="Z373" i="13" s="1"/>
  <c r="S373" i="13"/>
  <c r="AB153" i="13"/>
  <c r="AJ153" i="13" s="1"/>
  <c r="AI153" i="13" s="1"/>
  <c r="AN153" i="13" s="1"/>
  <c r="L153" i="13"/>
  <c r="Z153" i="13" s="1"/>
  <c r="Q747" i="13"/>
  <c r="K747" i="13"/>
  <c r="Y747" i="13" s="1"/>
  <c r="K531" i="13"/>
  <c r="Y531" i="13" s="1"/>
  <c r="AA531" i="13"/>
  <c r="L777" i="13"/>
  <c r="Z777" i="13" s="1"/>
  <c r="S777" i="13"/>
  <c r="AB819" i="13"/>
  <c r="L819" i="13"/>
  <c r="Z819" i="13" s="1"/>
  <c r="L348" i="13"/>
  <c r="Z348" i="13" s="1"/>
  <c r="S348" i="13"/>
  <c r="AB348" i="13"/>
  <c r="L250" i="13"/>
  <c r="Z250" i="13" s="1"/>
  <c r="AF250" i="13" s="1"/>
  <c r="AE250" i="13" s="1"/>
  <c r="AL250" i="13" s="1"/>
  <c r="AB250" i="13"/>
  <c r="L1005" i="13"/>
  <c r="Z1005" i="13" s="1"/>
  <c r="S1005" i="13"/>
  <c r="L251" i="13"/>
  <c r="Z251" i="13" s="1"/>
  <c r="AB251" i="13"/>
  <c r="L794" i="13"/>
  <c r="Z794" i="13" s="1"/>
  <c r="S794" i="13"/>
  <c r="L118" i="13"/>
  <c r="Z118" i="13" s="1"/>
  <c r="AB118" i="13"/>
  <c r="L49" i="13"/>
  <c r="Z49" i="13" s="1"/>
  <c r="S49" i="13"/>
  <c r="S825" i="13"/>
  <c r="L825" i="13"/>
  <c r="Z825" i="13" s="1"/>
  <c r="L778" i="13"/>
  <c r="Z778" i="13" s="1"/>
  <c r="S778" i="13"/>
  <c r="S899" i="13"/>
  <c r="L899" i="13"/>
  <c r="Z899" i="13" s="1"/>
  <c r="L546" i="13"/>
  <c r="Z546" i="13" s="1"/>
  <c r="S546" i="13"/>
  <c r="L513" i="13"/>
  <c r="Z513" i="13" s="1"/>
  <c r="S513" i="13"/>
  <c r="L1098" i="13"/>
  <c r="Z1098" i="13" s="1"/>
  <c r="S1098" i="13"/>
  <c r="L619" i="13"/>
  <c r="Z619" i="13" s="1"/>
  <c r="AB619" i="13"/>
  <c r="S619" i="13"/>
  <c r="L815" i="13"/>
  <c r="Z815" i="13" s="1"/>
  <c r="S815" i="13"/>
  <c r="L1040" i="13"/>
  <c r="Z1040" i="13" s="1"/>
  <c r="S1040" i="13"/>
  <c r="L1035" i="13"/>
  <c r="Z1035" i="13" s="1"/>
  <c r="S1035" i="13"/>
  <c r="L709" i="13"/>
  <c r="Z709" i="13" s="1"/>
  <c r="S709" i="13"/>
  <c r="K1038" i="13"/>
  <c r="Y1038" i="13" s="1"/>
  <c r="Q1038" i="13"/>
  <c r="L712" i="13"/>
  <c r="Z712" i="13" s="1"/>
  <c r="S712" i="13"/>
  <c r="AB712" i="13"/>
  <c r="S970" i="13"/>
  <c r="L970" i="13"/>
  <c r="Z970" i="13" s="1"/>
  <c r="AB719" i="13"/>
  <c r="L719" i="13"/>
  <c r="Z719" i="13" s="1"/>
  <c r="S719" i="13"/>
  <c r="L542" i="13"/>
  <c r="Z542" i="13" s="1"/>
  <c r="S542" i="13"/>
  <c r="L316" i="13"/>
  <c r="Z316" i="13" s="1"/>
  <c r="S316" i="13"/>
  <c r="L341" i="13"/>
  <c r="Z341" i="13" s="1"/>
  <c r="S341" i="13"/>
  <c r="S268" i="13"/>
  <c r="L268" i="13"/>
  <c r="Z268" i="13" s="1"/>
  <c r="S372" i="13"/>
  <c r="L372" i="13"/>
  <c r="Z372" i="13" s="1"/>
  <c r="S299" i="13"/>
  <c r="L299" i="13"/>
  <c r="Z299" i="13" s="1"/>
  <c r="L168" i="13"/>
  <c r="Z168" i="13" s="1"/>
  <c r="S168" i="13"/>
  <c r="S105" i="13"/>
  <c r="AB105" i="13"/>
  <c r="L105" i="13"/>
  <c r="Z105" i="13" s="1"/>
  <c r="Q327" i="13"/>
  <c r="K327" i="13"/>
  <c r="K142" i="13"/>
  <c r="Q142" i="13"/>
  <c r="L399" i="13"/>
  <c r="Z399" i="13" s="1"/>
  <c r="S399" i="13"/>
  <c r="Q523" i="13"/>
  <c r="K523" i="13"/>
  <c r="Y523" i="13" s="1"/>
  <c r="S42" i="13"/>
  <c r="L42" i="13"/>
  <c r="Z42" i="13" s="1"/>
  <c r="Q670" i="13"/>
  <c r="K670" i="13"/>
  <c r="Y670" i="13" s="1"/>
  <c r="L455" i="13"/>
  <c r="Z455" i="13" s="1"/>
  <c r="S455" i="13"/>
  <c r="AB879" i="13"/>
  <c r="S879" i="13"/>
  <c r="L879" i="13"/>
  <c r="Z879" i="13" s="1"/>
  <c r="S35" i="13"/>
  <c r="L35" i="13"/>
  <c r="Z35" i="13" s="1"/>
  <c r="S358" i="13"/>
  <c r="L358" i="13"/>
  <c r="Z358" i="13" s="1"/>
  <c r="L115" i="13"/>
  <c r="Z115" i="13" s="1"/>
  <c r="S115" i="13"/>
  <c r="L16" i="13"/>
  <c r="Z16" i="13" s="1"/>
  <c r="S16" i="13"/>
  <c r="L838" i="13"/>
  <c r="Z838" i="13" s="1"/>
  <c r="S838" i="13"/>
  <c r="S1037" i="13"/>
  <c r="L1037" i="13"/>
  <c r="Z1037" i="13" s="1"/>
  <c r="L783" i="13"/>
  <c r="Z783" i="13" s="1"/>
  <c r="S783" i="13"/>
  <c r="L958" i="13"/>
  <c r="Z958" i="13" s="1"/>
  <c r="S958" i="13"/>
  <c r="L450" i="13"/>
  <c r="Z450" i="13" s="1"/>
  <c r="S450" i="13"/>
  <c r="Q876" i="13"/>
  <c r="K876" i="13"/>
  <c r="Y876" i="13" s="1"/>
  <c r="L666" i="13"/>
  <c r="Z666" i="13" s="1"/>
  <c r="S666" i="13"/>
  <c r="AB666" i="13"/>
  <c r="L532" i="13"/>
  <c r="Z532" i="13" s="1"/>
  <c r="AB532" i="13"/>
  <c r="S532" i="13"/>
  <c r="L693" i="13"/>
  <c r="Z693" i="13" s="1"/>
  <c r="S693" i="13"/>
  <c r="S644" i="13"/>
  <c r="L644" i="13"/>
  <c r="Z644" i="13" s="1"/>
  <c r="S686" i="13"/>
  <c r="L686" i="13"/>
  <c r="Z686" i="13" s="1"/>
  <c r="AB686" i="13"/>
  <c r="L902" i="13"/>
  <c r="Z902" i="13" s="1"/>
  <c r="S902" i="13"/>
  <c r="S1030" i="13"/>
  <c r="L1030" i="13"/>
  <c r="Z1030" i="13" s="1"/>
  <c r="L806" i="13"/>
  <c r="Z806" i="13" s="1"/>
  <c r="S806" i="13"/>
  <c r="AB982" i="13"/>
  <c r="S982" i="13"/>
  <c r="L982" i="13"/>
  <c r="Z982" i="13" s="1"/>
  <c r="S911" i="13"/>
  <c r="AB911" i="13"/>
  <c r="L911" i="13"/>
  <c r="Z911" i="13" s="1"/>
  <c r="S725" i="13"/>
  <c r="L725" i="13"/>
  <c r="Z725" i="13" s="1"/>
  <c r="S351" i="13"/>
  <c r="L351" i="13"/>
  <c r="Z351" i="13" s="1"/>
  <c r="L305" i="13"/>
  <c r="Z305" i="13" s="1"/>
  <c r="S305" i="13"/>
  <c r="S194" i="13"/>
  <c r="L194" i="13"/>
  <c r="Z194" i="13" s="1"/>
  <c r="AF194" i="13" s="1"/>
  <c r="AE194" i="13" s="1"/>
  <c r="AL194" i="13" s="1"/>
  <c r="Q184" i="13"/>
  <c r="K184" i="13"/>
  <c r="L23" i="13"/>
  <c r="Z23" i="13" s="1"/>
  <c r="S23" i="13"/>
  <c r="L14" i="13"/>
  <c r="Z14" i="13" s="1"/>
  <c r="AB14" i="13"/>
  <c r="S14" i="13"/>
  <c r="S355" i="13"/>
  <c r="L355" i="13"/>
  <c r="Z355" i="13" s="1"/>
  <c r="L170" i="13"/>
  <c r="Z170" i="13" s="1"/>
  <c r="AF170" i="13" s="1"/>
  <c r="AE170" i="13" s="1"/>
  <c r="AL170" i="13" s="1"/>
  <c r="S170" i="13"/>
  <c r="L63" i="13"/>
  <c r="Z63" i="13" s="1"/>
  <c r="S63" i="13"/>
  <c r="S364" i="13"/>
  <c r="L364" i="13"/>
  <c r="Z364" i="13" s="1"/>
  <c r="AB364" i="13"/>
  <c r="L839" i="13"/>
  <c r="Z839" i="13" s="1"/>
  <c r="S839" i="13"/>
  <c r="L519" i="13"/>
  <c r="Z519" i="13" s="1"/>
  <c r="S519" i="13"/>
  <c r="S347" i="13"/>
  <c r="L347" i="13"/>
  <c r="Z347" i="13" s="1"/>
  <c r="Q926" i="13"/>
  <c r="K926" i="13"/>
  <c r="Y926" i="13" s="1"/>
  <c r="S859" i="13"/>
  <c r="L859" i="13"/>
  <c r="Z859" i="13" s="1"/>
  <c r="S990" i="13"/>
  <c r="L990" i="13"/>
  <c r="Z990" i="13" s="1"/>
  <c r="L1091" i="13"/>
  <c r="Z1091" i="13" s="1"/>
  <c r="S1091" i="13"/>
  <c r="L68" i="13"/>
  <c r="Z68" i="13" s="1"/>
  <c r="S68" i="13"/>
  <c r="L59" i="13"/>
  <c r="Z59" i="13" s="1"/>
  <c r="S59" i="13"/>
  <c r="Q1063" i="13"/>
  <c r="K1063" i="13"/>
  <c r="Y1063" i="13" s="1"/>
  <c r="L734" i="13"/>
  <c r="Z734" i="13" s="1"/>
  <c r="S734" i="13"/>
  <c r="L705" i="13"/>
  <c r="Z705" i="13" s="1"/>
  <c r="S705" i="13"/>
  <c r="AB705" i="13"/>
  <c r="S766" i="13"/>
  <c r="L766" i="13"/>
  <c r="Z766" i="13" s="1"/>
  <c r="L482" i="13"/>
  <c r="Z482" i="13" s="1"/>
  <c r="S482" i="13"/>
  <c r="S411" i="13"/>
  <c r="L411" i="13"/>
  <c r="Z411" i="13" s="1"/>
  <c r="L515" i="13"/>
  <c r="Z515" i="13" s="1"/>
  <c r="S515" i="13"/>
  <c r="L698" i="13"/>
  <c r="Z698" i="13" s="1"/>
  <c r="S698" i="13"/>
  <c r="L449" i="13"/>
  <c r="Z449" i="13" s="1"/>
  <c r="S449" i="13"/>
  <c r="S895" i="13"/>
  <c r="L895" i="13"/>
  <c r="Z895" i="13" s="1"/>
  <c r="S584" i="13"/>
  <c r="L584" i="13"/>
  <c r="Z584" i="13" s="1"/>
  <c r="AB584" i="13"/>
  <c r="L947" i="13"/>
  <c r="Z947" i="13" s="1"/>
  <c r="S947" i="13"/>
  <c r="L471" i="13"/>
  <c r="Z471" i="13" s="1"/>
  <c r="S471" i="13"/>
  <c r="L623" i="13"/>
  <c r="Z623" i="13" s="1"/>
  <c r="S623" i="13"/>
  <c r="L1019" i="13"/>
  <c r="Z1019" i="13" s="1"/>
  <c r="S1019" i="13"/>
  <c r="S943" i="13"/>
  <c r="L943" i="13"/>
  <c r="Z943" i="13" s="1"/>
  <c r="S757" i="13"/>
  <c r="L757" i="13"/>
  <c r="Z757" i="13" s="1"/>
  <c r="S393" i="13"/>
  <c r="L393" i="13"/>
  <c r="Z393" i="13" s="1"/>
  <c r="L357" i="13"/>
  <c r="Z357" i="13" s="1"/>
  <c r="S357" i="13"/>
  <c r="AB357" i="13"/>
  <c r="L130" i="13"/>
  <c r="Z130" i="13" s="1"/>
  <c r="AF130" i="13" s="1"/>
  <c r="AE130" i="13" s="1"/>
  <c r="AL130" i="13" s="1"/>
  <c r="S130" i="13"/>
  <c r="Q242" i="13"/>
  <c r="K242" i="13"/>
  <c r="L98" i="13"/>
  <c r="Z98" i="13" s="1"/>
  <c r="AB98" i="13"/>
  <c r="L117" i="13"/>
  <c r="Z117" i="13" s="1"/>
  <c r="S117" i="13"/>
  <c r="S37" i="13"/>
  <c r="L37" i="13"/>
  <c r="Z37" i="13" s="1"/>
  <c r="L262" i="13"/>
  <c r="Z262" i="13" s="1"/>
  <c r="S262" i="13"/>
  <c r="Q191" i="13"/>
  <c r="K191" i="13"/>
  <c r="S1014" i="13"/>
  <c r="L1014" i="13"/>
  <c r="Z1014" i="13" s="1"/>
  <c r="L841" i="13"/>
  <c r="Z841" i="13" s="1"/>
  <c r="S841" i="13"/>
  <c r="L405" i="13"/>
  <c r="Z405" i="13" s="1"/>
  <c r="S405" i="13"/>
  <c r="Q462" i="13"/>
  <c r="K462" i="13"/>
  <c r="Y462" i="13" s="1"/>
  <c r="S309" i="13"/>
  <c r="L309" i="13"/>
  <c r="Z309" i="13" s="1"/>
  <c r="L472" i="13"/>
  <c r="Z472" i="13" s="1"/>
  <c r="S472" i="13"/>
  <c r="L871" i="13"/>
  <c r="Z871" i="13" s="1"/>
  <c r="S871" i="13"/>
  <c r="S1117" i="13"/>
  <c r="L1117" i="13"/>
  <c r="Z1117" i="13" s="1"/>
  <c r="Q1078" i="13"/>
  <c r="K1078" i="13"/>
  <c r="Y1078" i="13" s="1"/>
  <c r="L40" i="13"/>
  <c r="Z40" i="13" s="1"/>
  <c r="S40" i="13"/>
  <c r="L966" i="13"/>
  <c r="Z966" i="13" s="1"/>
  <c r="S966" i="13"/>
  <c r="K458" i="13"/>
  <c r="Y458" i="13" s="1"/>
  <c r="Q458" i="13"/>
  <c r="L797" i="13"/>
  <c r="Z797" i="13" s="1"/>
  <c r="S797" i="13"/>
  <c r="S634" i="13"/>
  <c r="L634" i="13"/>
  <c r="Z634" i="13" s="1"/>
  <c r="L441" i="13"/>
  <c r="Z441" i="13" s="1"/>
  <c r="S441" i="13"/>
  <c r="L517" i="13"/>
  <c r="Z517" i="13" s="1"/>
  <c r="S517" i="13"/>
  <c r="L764" i="13"/>
  <c r="Z764" i="13" s="1"/>
  <c r="S764" i="13"/>
  <c r="L1031" i="13"/>
  <c r="Z1031" i="13" s="1"/>
  <c r="S1031" i="13"/>
  <c r="K1023" i="13"/>
  <c r="Y1023" i="13" s="1"/>
  <c r="Q1023" i="13"/>
  <c r="L597" i="13"/>
  <c r="Z597" i="13" s="1"/>
  <c r="S597" i="13"/>
  <c r="L790" i="13"/>
  <c r="Z790" i="13" s="1"/>
  <c r="S790" i="13"/>
  <c r="L912" i="13"/>
  <c r="Z912" i="13" s="1"/>
  <c r="S912" i="13"/>
  <c r="L687" i="13"/>
  <c r="Z687" i="13" s="1"/>
  <c r="S687" i="13"/>
  <c r="L1007" i="13"/>
  <c r="Z1007" i="13" s="1"/>
  <c r="S1007" i="13"/>
  <c r="K810" i="13"/>
  <c r="Y810" i="13" s="1"/>
  <c r="Q810" i="13"/>
  <c r="S914" i="13"/>
  <c r="L914" i="13"/>
  <c r="Z914" i="13" s="1"/>
  <c r="AB313" i="13"/>
  <c r="L313" i="13"/>
  <c r="Z313" i="13" s="1"/>
  <c r="S313" i="13"/>
  <c r="S394" i="13"/>
  <c r="L394" i="13"/>
  <c r="Z394" i="13" s="1"/>
  <c r="AF394" i="13" s="1"/>
  <c r="AE394" i="13" s="1"/>
  <c r="AL394" i="13" s="1"/>
  <c r="AB394" i="13"/>
  <c r="S244" i="13"/>
  <c r="L244" i="13"/>
  <c r="Z244" i="13" s="1"/>
  <c r="K366" i="13"/>
  <c r="Q366" i="13"/>
  <c r="L197" i="13"/>
  <c r="Z197" i="13" s="1"/>
  <c r="S197" i="13"/>
  <c r="L274" i="13"/>
  <c r="Z274" i="13" s="1"/>
  <c r="AF274" i="13" s="1"/>
  <c r="AE274" i="13" s="1"/>
  <c r="AL274" i="13" s="1"/>
  <c r="S274" i="13"/>
  <c r="S78" i="13"/>
  <c r="L78" i="13"/>
  <c r="Z78" i="13" s="1"/>
  <c r="K162" i="13"/>
  <c r="Q162" i="13"/>
  <c r="S367" i="13"/>
  <c r="L367" i="13"/>
  <c r="Z367" i="13" s="1"/>
  <c r="AB367" i="13"/>
  <c r="K502" i="13"/>
  <c r="Y502" i="13" s="1"/>
  <c r="Q502" i="13"/>
  <c r="L89" i="13"/>
  <c r="Z89" i="13" s="1"/>
  <c r="S89" i="13"/>
  <c r="L855" i="13"/>
  <c r="Z855" i="13" s="1"/>
  <c r="S855" i="13"/>
  <c r="L1009" i="13"/>
  <c r="Z1009" i="13" s="1"/>
  <c r="S1009" i="13"/>
  <c r="L785" i="13"/>
  <c r="Z785" i="13" s="1"/>
  <c r="S785" i="13"/>
  <c r="L164" i="13"/>
  <c r="Z164" i="13" s="1"/>
  <c r="S164" i="13"/>
  <c r="L56" i="13"/>
  <c r="Z56" i="13" s="1"/>
  <c r="S56" i="13"/>
  <c r="L978" i="13"/>
  <c r="Z978" i="13" s="1"/>
  <c r="S978" i="13"/>
  <c r="AB978" i="13"/>
  <c r="L196" i="13"/>
  <c r="Z196" i="13" s="1"/>
  <c r="S196" i="13"/>
  <c r="S103" i="13"/>
  <c r="L103" i="13"/>
  <c r="Z103" i="13" s="1"/>
  <c r="L749" i="13"/>
  <c r="Z749" i="13" s="1"/>
  <c r="S749" i="13"/>
  <c r="L622" i="13"/>
  <c r="Z622" i="13" s="1"/>
  <c r="S622" i="13"/>
  <c r="AB903" i="13"/>
  <c r="L903" i="13"/>
  <c r="Z903" i="13" s="1"/>
  <c r="S903" i="13"/>
  <c r="K430" i="13"/>
  <c r="Y430" i="13" s="1"/>
  <c r="Q430" i="13"/>
  <c r="L594" i="13"/>
  <c r="Z594" i="13" s="1"/>
  <c r="S594" i="13"/>
  <c r="L750" i="13"/>
  <c r="Z750" i="13" s="1"/>
  <c r="S750" i="13"/>
  <c r="L818" i="13"/>
  <c r="Z818" i="13" s="1"/>
  <c r="S818" i="13"/>
  <c r="L746" i="13"/>
  <c r="Z746" i="13" s="1"/>
  <c r="S746" i="13"/>
  <c r="L989" i="13"/>
  <c r="Z989" i="13" s="1"/>
  <c r="S989" i="13"/>
  <c r="S761" i="13"/>
  <c r="L761" i="13"/>
  <c r="Z761" i="13" s="1"/>
  <c r="L836" i="13"/>
  <c r="Z836" i="13" s="1"/>
  <c r="AB836" i="13"/>
  <c r="S836" i="13"/>
  <c r="L578" i="13"/>
  <c r="Z578" i="13" s="1"/>
  <c r="S578" i="13"/>
  <c r="K480" i="13"/>
  <c r="Y480" i="13" s="1"/>
  <c r="Q480" i="13"/>
  <c r="S1020" i="13"/>
  <c r="L1020" i="13"/>
  <c r="Z1020" i="13" s="1"/>
  <c r="S1127" i="13"/>
  <c r="L1127" i="13"/>
  <c r="Z1127" i="13" s="1"/>
  <c r="S949" i="13"/>
  <c r="L949" i="13"/>
  <c r="Z949" i="13" s="1"/>
  <c r="L363" i="13"/>
  <c r="Z363" i="13" s="1"/>
  <c r="S363" i="13"/>
  <c r="L151" i="13"/>
  <c r="Z151" i="13" s="1"/>
  <c r="S151" i="13"/>
  <c r="L277" i="13"/>
  <c r="Z277" i="13" s="1"/>
  <c r="S277" i="13"/>
  <c r="L122" i="13"/>
  <c r="Z122" i="13" s="1"/>
  <c r="AF122" i="13" s="1"/>
  <c r="AE122" i="13" s="1"/>
  <c r="AL122" i="13" s="1"/>
  <c r="S122" i="13"/>
  <c r="L392" i="13"/>
  <c r="Z392" i="13" s="1"/>
  <c r="S392" i="13"/>
  <c r="S76" i="13"/>
  <c r="L76" i="13"/>
  <c r="Z76" i="13" s="1"/>
  <c r="Q252" i="13"/>
  <c r="K252" i="13"/>
  <c r="L3" i="13"/>
  <c r="Z3" i="13" s="1"/>
  <c r="S3" i="13"/>
  <c r="S58" i="13"/>
  <c r="L58" i="13"/>
  <c r="Z58" i="13" s="1"/>
  <c r="AB58" i="13"/>
  <c r="Q696" i="13"/>
  <c r="K696" i="13"/>
  <c r="Y696" i="13" s="1"/>
  <c r="S43" i="13"/>
  <c r="L43" i="13"/>
  <c r="Z43" i="13" s="1"/>
  <c r="L516" i="13"/>
  <c r="Z516" i="13" s="1"/>
  <c r="S516" i="13"/>
  <c r="S536" i="13"/>
  <c r="L536" i="13"/>
  <c r="Z536" i="13" s="1"/>
  <c r="K1027" i="13"/>
  <c r="Y1027" i="13" s="1"/>
  <c r="Q1027" i="13"/>
  <c r="S281" i="13"/>
  <c r="L281" i="13"/>
  <c r="Z281" i="13" s="1"/>
  <c r="L1116" i="13"/>
  <c r="Z1116" i="13" s="1"/>
  <c r="S1116" i="13"/>
  <c r="L1087" i="13"/>
  <c r="Z1087" i="13" s="1"/>
  <c r="S1087" i="13"/>
  <c r="S1075" i="13"/>
  <c r="L1075" i="13"/>
  <c r="Z1075" i="13" s="1"/>
  <c r="S238" i="13"/>
  <c r="L238" i="13"/>
  <c r="Z238" i="13" s="1"/>
  <c r="Q743" i="13"/>
  <c r="K743" i="13"/>
  <c r="Y743" i="13" s="1"/>
  <c r="AA581" i="13"/>
  <c r="K581" i="13"/>
  <c r="Y581" i="13" s="1"/>
  <c r="Q581" i="13"/>
  <c r="Q487" i="13"/>
  <c r="K487" i="13"/>
  <c r="Y487" i="13" s="1"/>
  <c r="Q603" i="13"/>
  <c r="K603" i="13"/>
  <c r="Y603" i="13" s="1"/>
  <c r="AA603" i="13"/>
  <c r="S507" i="13"/>
  <c r="L507" i="13"/>
  <c r="Z507" i="13" s="1"/>
  <c r="Q704" i="13"/>
  <c r="K704" i="13"/>
  <c r="Y704" i="13" s="1"/>
  <c r="K921" i="13"/>
  <c r="Y921" i="13" s="1"/>
  <c r="Q921" i="13"/>
  <c r="Q742" i="13"/>
  <c r="K742" i="13"/>
  <c r="Y742" i="13" s="1"/>
  <c r="S470" i="13"/>
  <c r="L470" i="13"/>
  <c r="Z470" i="13" s="1"/>
  <c r="K436" i="13"/>
  <c r="Y436" i="13" s="1"/>
  <c r="Q436" i="13"/>
  <c r="L555" i="13"/>
  <c r="Z555" i="13" s="1"/>
  <c r="S555" i="13"/>
  <c r="AB555" i="13"/>
  <c r="L688" i="13"/>
  <c r="Z688" i="13" s="1"/>
  <c r="AB688" i="13"/>
  <c r="K490" i="13"/>
  <c r="Y490" i="13" s="1"/>
  <c r="Q490" i="13"/>
  <c r="K984" i="13"/>
  <c r="Y984" i="13" s="1"/>
  <c r="AA984" i="13"/>
  <c r="K920" i="13"/>
  <c r="Y920" i="13" s="1"/>
  <c r="K335" i="13"/>
  <c r="AA335" i="13"/>
  <c r="S293" i="13"/>
  <c r="L293" i="13"/>
  <c r="Z293" i="13" s="1"/>
  <c r="AB195" i="13"/>
  <c r="L195" i="13"/>
  <c r="Z195" i="13" s="1"/>
  <c r="Q221" i="13"/>
  <c r="K221" i="13"/>
  <c r="K270" i="13"/>
  <c r="AA270" i="13"/>
  <c r="Q155" i="13"/>
  <c r="K155" i="13"/>
  <c r="L17" i="13"/>
  <c r="Z17" i="13" s="1"/>
  <c r="AB17" i="13"/>
  <c r="K4" i="13"/>
  <c r="K301" i="13"/>
  <c r="AA301" i="13"/>
  <c r="L1015" i="13"/>
  <c r="Z1015" i="13" s="1"/>
  <c r="S1015" i="13"/>
  <c r="L998" i="13"/>
  <c r="Z998" i="13" s="1"/>
  <c r="AB998" i="13"/>
  <c r="Q849" i="13"/>
  <c r="K849" i="13"/>
  <c r="Y849" i="13" s="1"/>
  <c r="K689" i="13"/>
  <c r="Y689" i="13" s="1"/>
  <c r="AA689" i="13"/>
  <c r="Q717" i="13"/>
  <c r="K717" i="13"/>
  <c r="Y717" i="13" s="1"/>
  <c r="K1049" i="13"/>
  <c r="Y1049" i="13" s="1"/>
  <c r="AA1049" i="13"/>
  <c r="K1012" i="13"/>
  <c r="Y1012" i="13" s="1"/>
  <c r="K229" i="13"/>
  <c r="Q229" i="13"/>
  <c r="AA229" i="13"/>
  <c r="Q1071" i="13"/>
  <c r="K1071" i="13"/>
  <c r="Y1071" i="13" s="1"/>
  <c r="Q100" i="13"/>
  <c r="K100" i="13"/>
  <c r="K70" i="13"/>
  <c r="Q70" i="13"/>
  <c r="AA514" i="13"/>
  <c r="K514" i="13"/>
  <c r="Y514" i="13" s="1"/>
  <c r="Q888" i="13"/>
  <c r="K888" i="13"/>
  <c r="Y888" i="13" s="1"/>
  <c r="Q830" i="13"/>
  <c r="K830" i="13"/>
  <c r="Y830" i="13" s="1"/>
  <c r="Q476" i="13"/>
  <c r="K476" i="13"/>
  <c r="Y476" i="13" s="1"/>
  <c r="S994" i="13"/>
  <c r="L994" i="13"/>
  <c r="Z994" i="13" s="1"/>
  <c r="Q589" i="13"/>
  <c r="K589" i="13"/>
  <c r="Y589" i="13" s="1"/>
  <c r="AA529" i="13"/>
  <c r="K529" i="13"/>
  <c r="Y529" i="13" s="1"/>
  <c r="Q607" i="13"/>
  <c r="K607" i="13"/>
  <c r="Y607" i="13" s="1"/>
  <c r="Q553" i="13"/>
  <c r="K553" i="13"/>
  <c r="Y553" i="13" s="1"/>
  <c r="Q466" i="13"/>
  <c r="K466" i="13"/>
  <c r="Y466" i="13" s="1"/>
  <c r="K650" i="13"/>
  <c r="Y650" i="13" s="1"/>
  <c r="Q650" i="13"/>
  <c r="Q413" i="13"/>
  <c r="K413" i="13"/>
  <c r="Y413" i="13" s="1"/>
  <c r="Q613" i="13"/>
  <c r="K613" i="13"/>
  <c r="Y613" i="13" s="1"/>
  <c r="Q1011" i="13"/>
  <c r="K1011" i="13"/>
  <c r="Y1011" i="13" s="1"/>
  <c r="Q1130" i="13"/>
  <c r="K1130" i="13"/>
  <c r="Y1130" i="13" s="1"/>
  <c r="L765" i="13"/>
  <c r="Z765" i="13" s="1"/>
  <c r="AB765" i="13"/>
  <c r="K124" i="13"/>
  <c r="Q124" i="13"/>
  <c r="K94" i="13"/>
  <c r="Q94" i="13"/>
  <c r="AA94" i="13"/>
  <c r="K5" i="13"/>
  <c r="AA5" i="13"/>
  <c r="Q5" i="13"/>
  <c r="S209" i="13"/>
  <c r="L209" i="13"/>
  <c r="Z209" i="13" s="1"/>
  <c r="Q166" i="13"/>
  <c r="K166" i="13"/>
  <c r="K83" i="13"/>
  <c r="AA83" i="13"/>
  <c r="L380" i="13"/>
  <c r="Z380" i="13" s="1"/>
  <c r="L129" i="13"/>
  <c r="Z129" i="13" s="1"/>
  <c r="S129" i="13"/>
  <c r="Q125" i="13"/>
  <c r="K125" i="13"/>
  <c r="Q395" i="13"/>
  <c r="K395" i="13"/>
  <c r="K232" i="13"/>
  <c r="AA232" i="13"/>
  <c r="K846" i="13"/>
  <c r="Y846" i="13" s="1"/>
  <c r="Q846" i="13"/>
  <c r="L669" i="13"/>
  <c r="Z669" i="13" s="1"/>
  <c r="S669" i="13"/>
  <c r="Q904" i="13"/>
  <c r="K904" i="13"/>
  <c r="Y904" i="13" s="1"/>
  <c r="Q559" i="13"/>
  <c r="K559" i="13"/>
  <c r="Y559" i="13" s="1"/>
  <c r="AA559" i="13"/>
  <c r="K931" i="13"/>
  <c r="Y931" i="13" s="1"/>
  <c r="Q931" i="13"/>
  <c r="K1119" i="13"/>
  <c r="Y1119" i="13" s="1"/>
  <c r="Q1119" i="13"/>
  <c r="AA1119" i="13"/>
  <c r="K1080" i="13"/>
  <c r="Y1080" i="13" s="1"/>
  <c r="Q1080" i="13"/>
  <c r="AA90" i="13"/>
  <c r="Q90" i="13"/>
  <c r="K90" i="13"/>
  <c r="AA506" i="13"/>
  <c r="K506" i="13"/>
  <c r="Y506" i="13" s="1"/>
  <c r="K656" i="13"/>
  <c r="Y656" i="13" s="1"/>
  <c r="L550" i="13"/>
  <c r="Z550" i="13" s="1"/>
  <c r="AB550" i="13"/>
  <c r="L440" i="13"/>
  <c r="Z440" i="13" s="1"/>
  <c r="S440" i="13"/>
  <c r="K733" i="13"/>
  <c r="Y733" i="13" s="1"/>
  <c r="AA733" i="13"/>
  <c r="Q408" i="13"/>
  <c r="K408" i="13"/>
  <c r="Y408" i="13" s="1"/>
  <c r="K820" i="13"/>
  <c r="Y820" i="13" s="1"/>
  <c r="AA820" i="13"/>
  <c r="Q759" i="13"/>
  <c r="K759" i="13"/>
  <c r="Y759" i="13" s="1"/>
  <c r="K893" i="13"/>
  <c r="Y893" i="13" s="1"/>
  <c r="AA893" i="13"/>
  <c r="K572" i="13"/>
  <c r="Y572" i="13" s="1"/>
  <c r="K980" i="13"/>
  <c r="Y980" i="13" s="1"/>
  <c r="AA980" i="13"/>
  <c r="Q628" i="13"/>
  <c r="K628" i="13"/>
  <c r="Y628" i="13" s="1"/>
  <c r="AB781" i="13"/>
  <c r="L781" i="13"/>
  <c r="Z781" i="13" s="1"/>
  <c r="K641" i="13"/>
  <c r="Y641" i="13" s="1"/>
  <c r="AA1053" i="13"/>
  <c r="K1053" i="13"/>
  <c r="Y1053" i="13" s="1"/>
  <c r="S398" i="13"/>
  <c r="L398" i="13"/>
  <c r="Z398" i="13" s="1"/>
  <c r="AA12" i="13"/>
  <c r="K12" i="13"/>
  <c r="K237" i="13"/>
  <c r="Q138" i="13"/>
  <c r="K138" i="13"/>
  <c r="AA138" i="13"/>
  <c r="K80" i="13"/>
  <c r="Q80" i="13"/>
  <c r="K386" i="13"/>
  <c r="AA386" i="13"/>
  <c r="L361" i="13"/>
  <c r="Z361" i="13" s="1"/>
  <c r="K373" i="13"/>
  <c r="AA373" i="13"/>
  <c r="Q153" i="13"/>
  <c r="K153" i="13"/>
  <c r="L747" i="13"/>
  <c r="Z747" i="13" s="1"/>
  <c r="AB747" i="13"/>
  <c r="L531" i="13"/>
  <c r="Z531" i="13" s="1"/>
  <c r="K777" i="13"/>
  <c r="Y777" i="13" s="1"/>
  <c r="AA777" i="13"/>
  <c r="Q819" i="13"/>
  <c r="K819" i="13"/>
  <c r="Y819" i="13" s="1"/>
  <c r="K348" i="13"/>
  <c r="AA348" i="13"/>
  <c r="K250" i="13"/>
  <c r="K1005" i="13"/>
  <c r="Y1005" i="13" s="1"/>
  <c r="AA1005" i="13"/>
  <c r="Q251" i="13"/>
  <c r="K251" i="13"/>
  <c r="K794" i="13"/>
  <c r="Y794" i="13" s="1"/>
  <c r="AA794" i="13"/>
  <c r="K118" i="13"/>
  <c r="AA49" i="13"/>
  <c r="K49" i="13"/>
  <c r="Q825" i="13"/>
  <c r="K825" i="13"/>
  <c r="Y825" i="13" s="1"/>
  <c r="K778" i="13"/>
  <c r="Y778" i="13" s="1"/>
  <c r="Q778" i="13"/>
  <c r="Q899" i="13"/>
  <c r="K899" i="13"/>
  <c r="Y899" i="13" s="1"/>
  <c r="Q546" i="13"/>
  <c r="K546" i="13"/>
  <c r="Y546" i="13" s="1"/>
  <c r="AA546" i="13"/>
  <c r="K513" i="13"/>
  <c r="Y513" i="13" s="1"/>
  <c r="Q513" i="13"/>
  <c r="K1098" i="13"/>
  <c r="Y1098" i="13" s="1"/>
  <c r="Q1098" i="13"/>
  <c r="Q619" i="13"/>
  <c r="K619" i="13"/>
  <c r="Y619" i="13" s="1"/>
  <c r="Q815" i="13"/>
  <c r="K815" i="13"/>
  <c r="Y815" i="13" s="1"/>
  <c r="Q1040" i="13"/>
  <c r="K1040" i="13"/>
  <c r="Y1040" i="13" s="1"/>
  <c r="AA1035" i="13"/>
  <c r="K1035" i="13"/>
  <c r="Y1035" i="13" s="1"/>
  <c r="Q1035" i="13"/>
  <c r="Q709" i="13"/>
  <c r="K709" i="13"/>
  <c r="Y709" i="13" s="1"/>
  <c r="L1038" i="13"/>
  <c r="Z1038" i="13" s="1"/>
  <c r="AB1038" i="13"/>
  <c r="S1038" i="13"/>
  <c r="Q712" i="13"/>
  <c r="K712" i="13"/>
  <c r="Y712" i="13" s="1"/>
  <c r="K970" i="13"/>
  <c r="Y970" i="13" s="1"/>
  <c r="Q970" i="13"/>
  <c r="K719" i="13"/>
  <c r="Y719" i="13" s="1"/>
  <c r="Q719" i="13"/>
  <c r="Q542" i="13"/>
  <c r="K542" i="13"/>
  <c r="Y542" i="13" s="1"/>
  <c r="Q316" i="13"/>
  <c r="K316" i="13"/>
  <c r="Q341" i="13"/>
  <c r="K341" i="13"/>
  <c r="K268" i="13"/>
  <c r="Q268" i="13"/>
  <c r="Q372" i="13"/>
  <c r="K372" i="13"/>
  <c r="AA372" i="13"/>
  <c r="K299" i="13"/>
  <c r="Q299" i="13"/>
  <c r="K168" i="13"/>
  <c r="Q168" i="13"/>
  <c r="Q105" i="13"/>
  <c r="K105" i="13"/>
  <c r="L327" i="13"/>
  <c r="Z327" i="13" s="1"/>
  <c r="S327" i="13"/>
  <c r="L142" i="13"/>
  <c r="Z142" i="13" s="1"/>
  <c r="S142" i="13"/>
  <c r="Q399" i="13"/>
  <c r="AA399" i="13"/>
  <c r="K399" i="13"/>
  <c r="L523" i="13"/>
  <c r="Z523" i="13" s="1"/>
  <c r="S523" i="13"/>
  <c r="Q42" i="13"/>
  <c r="K42" i="13"/>
  <c r="S670" i="13"/>
  <c r="L670" i="13"/>
  <c r="Z670" i="13" s="1"/>
  <c r="Q455" i="13"/>
  <c r="K455" i="13"/>
  <c r="Y455" i="13" s="1"/>
  <c r="K879" i="13"/>
  <c r="Y879" i="13" s="1"/>
  <c r="Q879" i="13"/>
  <c r="K35" i="13"/>
  <c r="Q35" i="13"/>
  <c r="K358" i="13"/>
  <c r="Q358" i="13"/>
  <c r="Q115" i="13"/>
  <c r="K115" i="13"/>
  <c r="K16" i="13"/>
  <c r="Q16" i="13"/>
  <c r="K838" i="13"/>
  <c r="Y838" i="13" s="1"/>
  <c r="AA838" i="13"/>
  <c r="Q838" i="13"/>
  <c r="Q1037" i="13"/>
  <c r="K1037" i="13"/>
  <c r="Y1037" i="13" s="1"/>
  <c r="K783" i="13"/>
  <c r="Y783" i="13" s="1"/>
  <c r="Q783" i="13"/>
  <c r="AA783" i="13"/>
  <c r="K958" i="13"/>
  <c r="Y958" i="13" s="1"/>
  <c r="Q958" i="13"/>
  <c r="Q450" i="13"/>
  <c r="K450" i="13"/>
  <c r="Y450" i="13" s="1"/>
  <c r="L876" i="13"/>
  <c r="Z876" i="13" s="1"/>
  <c r="S876" i="13"/>
  <c r="Q666" i="13"/>
  <c r="K666" i="13"/>
  <c r="Y666" i="13" s="1"/>
  <c r="Q532" i="13"/>
  <c r="K532" i="13"/>
  <c r="Y532" i="13" s="1"/>
  <c r="Q693" i="13"/>
  <c r="K693" i="13"/>
  <c r="Y693" i="13" s="1"/>
  <c r="K644" i="13"/>
  <c r="Y644" i="13" s="1"/>
  <c r="Q644" i="13"/>
  <c r="Q686" i="13"/>
  <c r="K686" i="13"/>
  <c r="Y686" i="13" s="1"/>
  <c r="AA686" i="13"/>
  <c r="K902" i="13"/>
  <c r="Y902" i="13" s="1"/>
  <c r="Q902" i="13"/>
  <c r="Q1030" i="13"/>
  <c r="K1030" i="13"/>
  <c r="Y1030" i="13" s="1"/>
  <c r="K806" i="13"/>
  <c r="Y806" i="13" s="1"/>
  <c r="Q806" i="13"/>
  <c r="K982" i="13"/>
  <c r="Y982" i="13" s="1"/>
  <c r="Q982" i="13"/>
  <c r="K911" i="13"/>
  <c r="Y911" i="13" s="1"/>
  <c r="Q911" i="13"/>
  <c r="Q725" i="13"/>
  <c r="K725" i="13"/>
  <c r="Y725" i="13" s="1"/>
  <c r="Q351" i="13"/>
  <c r="K351" i="13"/>
  <c r="AA351" i="13"/>
  <c r="K305" i="13"/>
  <c r="Q305" i="13"/>
  <c r="AA305" i="13"/>
  <c r="AA194" i="13"/>
  <c r="Q194" i="13"/>
  <c r="K194" i="13"/>
  <c r="S184" i="13"/>
  <c r="L184" i="13"/>
  <c r="Z184" i="13" s="1"/>
  <c r="Q23" i="13"/>
  <c r="K23" i="13"/>
  <c r="Q14" i="13"/>
  <c r="K14" i="13"/>
  <c r="Q355" i="13"/>
  <c r="K355" i="13"/>
  <c r="Q170" i="13"/>
  <c r="K170" i="13"/>
  <c r="K63" i="13"/>
  <c r="Q63" i="13"/>
  <c r="AA364" i="13"/>
  <c r="K364" i="13"/>
  <c r="Q364" i="13"/>
  <c r="K839" i="13"/>
  <c r="Y839" i="13" s="1"/>
  <c r="Q839" i="13"/>
  <c r="Q519" i="13"/>
  <c r="K519" i="13"/>
  <c r="Y519" i="13" s="1"/>
  <c r="Q347" i="13"/>
  <c r="K347" i="13"/>
  <c r="S926" i="13"/>
  <c r="L926" i="13"/>
  <c r="Z926" i="13" s="1"/>
  <c r="Q859" i="13"/>
  <c r="K859" i="13"/>
  <c r="Y859" i="13" s="1"/>
  <c r="Q990" i="13"/>
  <c r="K990" i="13"/>
  <c r="Y990" i="13" s="1"/>
  <c r="K1091" i="13"/>
  <c r="Y1091" i="13" s="1"/>
  <c r="Q1091" i="13"/>
  <c r="AA1091" i="13"/>
  <c r="K68" i="13"/>
  <c r="AA68" i="13"/>
  <c r="Q68" i="13"/>
  <c r="K59" i="13"/>
  <c r="Q59" i="13"/>
  <c r="L1063" i="13"/>
  <c r="Z1063" i="13" s="1"/>
  <c r="S1063" i="13"/>
  <c r="K734" i="13"/>
  <c r="Y734" i="13" s="1"/>
  <c r="Q734" i="13"/>
  <c r="Q705" i="13"/>
  <c r="K705" i="13"/>
  <c r="Y705" i="13" s="1"/>
  <c r="K766" i="13"/>
  <c r="Y766" i="13" s="1"/>
  <c r="Q766" i="13"/>
  <c r="K482" i="13"/>
  <c r="Y482" i="13" s="1"/>
  <c r="Q482" i="13"/>
  <c r="AA411" i="13"/>
  <c r="Q411" i="13"/>
  <c r="K411" i="13"/>
  <c r="Y411" i="13" s="1"/>
  <c r="AA515" i="13"/>
  <c r="K515" i="13"/>
  <c r="Y515" i="13" s="1"/>
  <c r="Q515" i="13"/>
  <c r="AA698" i="13"/>
  <c r="Q698" i="13"/>
  <c r="K698" i="13"/>
  <c r="Y698" i="13" s="1"/>
  <c r="Q449" i="13"/>
  <c r="K449" i="13"/>
  <c r="Y449" i="13" s="1"/>
  <c r="K895" i="13"/>
  <c r="Y895" i="13" s="1"/>
  <c r="Q895" i="13"/>
  <c r="Q584" i="13"/>
  <c r="K584" i="13"/>
  <c r="Y584" i="13" s="1"/>
  <c r="K947" i="13"/>
  <c r="Y947" i="13" s="1"/>
  <c r="Q947" i="13"/>
  <c r="K471" i="13"/>
  <c r="Y471" i="13" s="1"/>
  <c r="AA471" i="13"/>
  <c r="Q471" i="13"/>
  <c r="Q623" i="13"/>
  <c r="K623" i="13"/>
  <c r="Y623" i="13" s="1"/>
  <c r="AA1019" i="13"/>
  <c r="Q1019" i="13"/>
  <c r="K1019" i="13"/>
  <c r="Y1019" i="13" s="1"/>
  <c r="Q943" i="13"/>
  <c r="K943" i="13"/>
  <c r="Y943" i="13" s="1"/>
  <c r="Q757" i="13"/>
  <c r="K757" i="13"/>
  <c r="Y757" i="13" s="1"/>
  <c r="Q393" i="13"/>
  <c r="K393" i="13"/>
  <c r="Q357" i="13"/>
  <c r="K357" i="13"/>
  <c r="Q130" i="13"/>
  <c r="K130" i="13"/>
  <c r="L242" i="13"/>
  <c r="Z242" i="13" s="1"/>
  <c r="AF242" i="13" s="1"/>
  <c r="AE242" i="13" s="1"/>
  <c r="AL242" i="13" s="1"/>
  <c r="S242" i="13"/>
  <c r="K98" i="13"/>
  <c r="Q98" i="13"/>
  <c r="K117" i="13"/>
  <c r="Q117" i="13"/>
  <c r="AA37" i="13"/>
  <c r="Q37" i="13"/>
  <c r="K37" i="13"/>
  <c r="Q262" i="13"/>
  <c r="K262" i="13"/>
  <c r="L191" i="13"/>
  <c r="Z191" i="13" s="1"/>
  <c r="S191" i="13"/>
  <c r="K1014" i="13"/>
  <c r="Y1014" i="13" s="1"/>
  <c r="Q1014" i="13"/>
  <c r="Q841" i="13"/>
  <c r="K841" i="13"/>
  <c r="Y841" i="13" s="1"/>
  <c r="Q405" i="13"/>
  <c r="K405" i="13"/>
  <c r="L462" i="13"/>
  <c r="Z462" i="13" s="1"/>
  <c r="S462" i="13"/>
  <c r="Q309" i="13"/>
  <c r="K309" i="13"/>
  <c r="Q472" i="13"/>
  <c r="K472" i="13"/>
  <c r="Y472" i="13" s="1"/>
  <c r="AA472" i="13"/>
  <c r="K871" i="13"/>
  <c r="Y871" i="13" s="1"/>
  <c r="Q871" i="13"/>
  <c r="AA871" i="13"/>
  <c r="Q1117" i="13"/>
  <c r="K1117" i="13"/>
  <c r="Y1117" i="13" s="1"/>
  <c r="S1078" i="13"/>
  <c r="L1078" i="13"/>
  <c r="Z1078" i="13" s="1"/>
  <c r="Q40" i="13"/>
  <c r="K40" i="13"/>
  <c r="Q966" i="13"/>
  <c r="K966" i="13"/>
  <c r="Y966" i="13" s="1"/>
  <c r="L458" i="13"/>
  <c r="Z458" i="13" s="1"/>
  <c r="S458" i="13"/>
  <c r="K797" i="13"/>
  <c r="Y797" i="13" s="1"/>
  <c r="Q797" i="13"/>
  <c r="K634" i="13"/>
  <c r="Y634" i="13" s="1"/>
  <c r="Q634" i="13"/>
  <c r="Q441" i="13"/>
  <c r="K441" i="13"/>
  <c r="Y441" i="13" s="1"/>
  <c r="AA441" i="13"/>
  <c r="K517" i="13"/>
  <c r="Y517" i="13" s="1"/>
  <c r="Q517" i="13"/>
  <c r="Q764" i="13"/>
  <c r="AA764" i="13"/>
  <c r="K764" i="13"/>
  <c r="Y764" i="13" s="1"/>
  <c r="Q1031" i="13"/>
  <c r="K1031" i="13"/>
  <c r="Y1031" i="13" s="1"/>
  <c r="S1023" i="13"/>
  <c r="L1023" i="13"/>
  <c r="Z1023" i="13" s="1"/>
  <c r="Q597" i="13"/>
  <c r="K597" i="13"/>
  <c r="Y597" i="13" s="1"/>
  <c r="K790" i="13"/>
  <c r="Y790" i="13" s="1"/>
  <c r="Q790" i="13"/>
  <c r="K912" i="13"/>
  <c r="Y912" i="13" s="1"/>
  <c r="Q912" i="13"/>
  <c r="K687" i="13"/>
  <c r="Y687" i="13" s="1"/>
  <c r="Q687" i="13"/>
  <c r="AA687" i="13"/>
  <c r="K1007" i="13"/>
  <c r="Y1007" i="13" s="1"/>
  <c r="Q1007" i="13"/>
  <c r="L810" i="13"/>
  <c r="Z810" i="13" s="1"/>
  <c r="S810" i="13"/>
  <c r="Q914" i="13"/>
  <c r="K914" i="13"/>
  <c r="Y914" i="13" s="1"/>
  <c r="K313" i="13"/>
  <c r="Q313" i="13"/>
  <c r="K394" i="13"/>
  <c r="Q394" i="13"/>
  <c r="Q244" i="13"/>
  <c r="K244" i="13"/>
  <c r="L366" i="13"/>
  <c r="Z366" i="13" s="1"/>
  <c r="S366" i="13"/>
  <c r="AB366" i="13"/>
  <c r="Q197" i="13"/>
  <c r="K197" i="13"/>
  <c r="AA197" i="13"/>
  <c r="Q274" i="13"/>
  <c r="K274" i="13"/>
  <c r="K78" i="13"/>
  <c r="Q78" i="13"/>
  <c r="S162" i="13"/>
  <c r="L162" i="13"/>
  <c r="Z162" i="13" s="1"/>
  <c r="K367" i="13"/>
  <c r="Q367" i="13"/>
  <c r="S502" i="13"/>
  <c r="L502" i="13"/>
  <c r="Z502" i="13" s="1"/>
  <c r="Q89" i="13"/>
  <c r="K89" i="13"/>
  <c r="Q855" i="13"/>
  <c r="K855" i="13"/>
  <c r="Y855" i="13" s="1"/>
  <c r="Q1009" i="13"/>
  <c r="K1009" i="13"/>
  <c r="Y1009" i="13" s="1"/>
  <c r="AA1009" i="13"/>
  <c r="K785" i="13"/>
  <c r="Y785" i="13" s="1"/>
  <c r="Q785" i="13"/>
  <c r="Q164" i="13"/>
  <c r="K164" i="13"/>
  <c r="K56" i="13"/>
  <c r="Q56" i="13"/>
  <c r="Q978" i="13"/>
  <c r="K978" i="13"/>
  <c r="Y978" i="13" s="1"/>
  <c r="AA978" i="13"/>
  <c r="K196" i="13"/>
  <c r="Q196" i="13"/>
  <c r="Q103" i="13"/>
  <c r="K103" i="13"/>
  <c r="Q749" i="13"/>
  <c r="K749" i="13"/>
  <c r="Y749" i="13" s="1"/>
  <c r="K622" i="13"/>
  <c r="Y622" i="13" s="1"/>
  <c r="Q622" i="13"/>
  <c r="K903" i="13"/>
  <c r="Y903" i="13" s="1"/>
  <c r="Q903" i="13"/>
  <c r="S430" i="13"/>
  <c r="L430" i="13"/>
  <c r="Z430" i="13" s="1"/>
  <c r="K594" i="13"/>
  <c r="Y594" i="13" s="1"/>
  <c r="Q594" i="13"/>
  <c r="Q750" i="13"/>
  <c r="K750" i="13"/>
  <c r="Y750" i="13" s="1"/>
  <c r="Q818" i="13"/>
  <c r="K818" i="13"/>
  <c r="Y818" i="13" s="1"/>
  <c r="Q746" i="13"/>
  <c r="K746" i="13"/>
  <c r="Y746" i="13" s="1"/>
  <c r="K989" i="13"/>
  <c r="Y989" i="13" s="1"/>
  <c r="Q989" i="13"/>
  <c r="Q761" i="13"/>
  <c r="K761" i="13"/>
  <c r="Y761" i="13" s="1"/>
  <c r="Q836" i="13"/>
  <c r="K836" i="13"/>
  <c r="Y836" i="13" s="1"/>
  <c r="K578" i="13"/>
  <c r="Y578" i="13" s="1"/>
  <c r="AA578" i="13"/>
  <c r="Q578" i="13"/>
  <c r="L480" i="13"/>
  <c r="Z480" i="13" s="1"/>
  <c r="S480" i="13"/>
  <c r="Q1020" i="13"/>
  <c r="AA1020" i="13"/>
  <c r="K1020" i="13"/>
  <c r="Y1020" i="13" s="1"/>
  <c r="K1127" i="13"/>
  <c r="Y1127" i="13" s="1"/>
  <c r="Q1127" i="13"/>
  <c r="Q949" i="13"/>
  <c r="K949" i="13"/>
  <c r="Y949" i="13" s="1"/>
  <c r="Q363" i="13"/>
  <c r="K363" i="13"/>
  <c r="K151" i="13"/>
  <c r="Q151" i="13"/>
  <c r="Q277" i="13"/>
  <c r="K277" i="13"/>
  <c r="K122" i="13"/>
  <c r="Q122" i="13"/>
  <c r="K392" i="13"/>
  <c r="Q392" i="13"/>
  <c r="AA76" i="13"/>
  <c r="Q76" i="13"/>
  <c r="K76" i="13"/>
  <c r="L252" i="13"/>
  <c r="Z252" i="13" s="1"/>
  <c r="S252" i="13"/>
  <c r="AA3" i="13"/>
  <c r="K3" i="13"/>
  <c r="Q3" i="13"/>
  <c r="Q58" i="13"/>
  <c r="K58" i="13"/>
  <c r="S696" i="13"/>
  <c r="L696" i="13"/>
  <c r="Z696" i="13" s="1"/>
  <c r="K43" i="13"/>
  <c r="Q43" i="13"/>
  <c r="Q516" i="13"/>
  <c r="K516" i="13"/>
  <c r="Y516" i="13" s="1"/>
  <c r="Q536" i="13"/>
  <c r="K536" i="13"/>
  <c r="Y536" i="13" s="1"/>
  <c r="L1027" i="13"/>
  <c r="Z1027" i="13" s="1"/>
  <c r="S1027" i="13"/>
  <c r="Q281" i="13"/>
  <c r="K281" i="13"/>
  <c r="K1116" i="13"/>
  <c r="Y1116" i="13" s="1"/>
  <c r="Q1116" i="13"/>
  <c r="K1087" i="13"/>
  <c r="Y1087" i="13" s="1"/>
  <c r="Q1087" i="13"/>
  <c r="Q1075" i="13"/>
  <c r="K1075" i="13"/>
  <c r="Y1075" i="13" s="1"/>
  <c r="K238" i="13"/>
  <c r="Q238" i="13"/>
  <c r="S995" i="13"/>
  <c r="AB995" i="13"/>
  <c r="L995" i="13"/>
  <c r="Z995" i="13" s="1"/>
  <c r="S526" i="13"/>
  <c r="L526" i="13"/>
  <c r="Z526" i="13" s="1"/>
  <c r="L611" i="13"/>
  <c r="Z611" i="13" s="1"/>
  <c r="S611" i="13"/>
  <c r="S545" i="13"/>
  <c r="L545" i="13"/>
  <c r="Z545" i="13" s="1"/>
  <c r="L424" i="13"/>
  <c r="Z424" i="13" s="1"/>
  <c r="S424" i="13"/>
  <c r="K618" i="13"/>
  <c r="Y618" i="13" s="1"/>
  <c r="Q618" i="13"/>
  <c r="K732" i="13"/>
  <c r="Y732" i="13" s="1"/>
  <c r="Q732" i="13"/>
  <c r="S700" i="13"/>
  <c r="L700" i="13"/>
  <c r="Z700" i="13" s="1"/>
  <c r="AB700" i="13"/>
  <c r="L433" i="13"/>
  <c r="Z433" i="13" s="1"/>
  <c r="S433" i="13"/>
  <c r="AB433" i="13"/>
  <c r="L827" i="13"/>
  <c r="Z827" i="13" s="1"/>
  <c r="AB827" i="13"/>
  <c r="S827" i="13"/>
  <c r="K465" i="13"/>
  <c r="Y465" i="13" s="1"/>
  <c r="AA465" i="13"/>
  <c r="Q465" i="13"/>
  <c r="S808" i="13"/>
  <c r="L808" i="13"/>
  <c r="Z808" i="13" s="1"/>
  <c r="L489" i="13"/>
  <c r="Z489" i="13" s="1"/>
  <c r="S489" i="13"/>
  <c r="L840" i="13"/>
  <c r="Z840" i="13" s="1"/>
  <c r="S840" i="13"/>
  <c r="K570" i="13"/>
  <c r="Y570" i="13" s="1"/>
  <c r="Q570" i="13"/>
  <c r="K378" i="13"/>
  <c r="Q378" i="13"/>
  <c r="S119" i="13"/>
  <c r="L119" i="13"/>
  <c r="Z119" i="13" s="1"/>
  <c r="L201" i="13"/>
  <c r="Z201" i="13" s="1"/>
  <c r="S201" i="13"/>
  <c r="AB201" i="13"/>
  <c r="AJ201" i="13" s="1"/>
  <c r="AI201" i="13" s="1"/>
  <c r="AN201" i="13" s="1"/>
  <c r="L223" i="13"/>
  <c r="Z223" i="13" s="1"/>
  <c r="S223" i="13"/>
  <c r="AB223" i="13"/>
  <c r="S200" i="13"/>
  <c r="L200" i="13"/>
  <c r="Z200" i="13" s="1"/>
  <c r="S160" i="13"/>
  <c r="L160" i="13"/>
  <c r="Z160" i="13" s="1"/>
  <c r="L396" i="13"/>
  <c r="Z396" i="13" s="1"/>
  <c r="S396" i="13"/>
  <c r="S112" i="13"/>
  <c r="L112" i="13"/>
  <c r="Z112" i="13" s="1"/>
  <c r="L156" i="13"/>
  <c r="Z156" i="13" s="1"/>
  <c r="S156" i="13"/>
  <c r="S969" i="13"/>
  <c r="L969" i="13"/>
  <c r="Z969" i="13" s="1"/>
  <c r="AB969" i="13"/>
  <c r="AB245" i="13"/>
  <c r="S245" i="13"/>
  <c r="L245" i="13"/>
  <c r="Z245" i="13" s="1"/>
  <c r="L521" i="13"/>
  <c r="Z521" i="13" s="1"/>
  <c r="AB521" i="13"/>
  <c r="S521" i="13"/>
  <c r="Q385" i="13"/>
  <c r="K385" i="13"/>
  <c r="L1028" i="13"/>
  <c r="Z1028" i="13" s="1"/>
  <c r="S1028" i="13"/>
  <c r="Q1042" i="13"/>
  <c r="K1042" i="13"/>
  <c r="Y1042" i="13" s="1"/>
  <c r="S1021" i="13"/>
  <c r="L1021" i="13"/>
  <c r="Z1021" i="13" s="1"/>
  <c r="S1089" i="13"/>
  <c r="L1089" i="13"/>
  <c r="Z1089" i="13" s="1"/>
  <c r="AB1089" i="13"/>
  <c r="L1076" i="13"/>
  <c r="Z1076" i="13" s="1"/>
  <c r="AB1076" i="13"/>
  <c r="L74" i="13"/>
  <c r="Z74" i="13" s="1"/>
  <c r="S74" i="13"/>
  <c r="S1103" i="13"/>
  <c r="L1103" i="13"/>
  <c r="Z1103" i="13" s="1"/>
  <c r="AB1103" i="13"/>
  <c r="L505" i="13"/>
  <c r="Z505" i="13" s="1"/>
  <c r="S505" i="13"/>
  <c r="AB505" i="13"/>
  <c r="L1060" i="13"/>
  <c r="Z1060" i="13" s="1"/>
  <c r="S1060" i="13"/>
  <c r="Q1048" i="13"/>
  <c r="K1048" i="13"/>
  <c r="Y1048" i="13" s="1"/>
  <c r="L535" i="13"/>
  <c r="Z535" i="13" s="1"/>
  <c r="S535" i="13"/>
  <c r="S530" i="13"/>
  <c r="L530" i="13"/>
  <c r="Z530" i="13" s="1"/>
  <c r="AB530" i="13"/>
  <c r="S640" i="13"/>
  <c r="L640" i="13"/>
  <c r="Z640" i="13" s="1"/>
  <c r="K412" i="13"/>
  <c r="Y412" i="13" s="1"/>
  <c r="Q412" i="13"/>
  <c r="L609" i="13"/>
  <c r="Z609" i="13" s="1"/>
  <c r="S609" i="13"/>
  <c r="S916" i="13"/>
  <c r="L916" i="13"/>
  <c r="Z916" i="13" s="1"/>
  <c r="AB916" i="13"/>
  <c r="L854" i="13"/>
  <c r="Z854" i="13" s="1"/>
  <c r="AB854" i="13"/>
  <c r="S854" i="13"/>
  <c r="L558" i="13"/>
  <c r="Z558" i="13" s="1"/>
  <c r="S558" i="13"/>
  <c r="AB558" i="13"/>
  <c r="S483" i="13"/>
  <c r="L483" i="13"/>
  <c r="Z483" i="13" s="1"/>
  <c r="L481" i="13"/>
  <c r="Z481" i="13" s="1"/>
  <c r="AB481" i="13"/>
  <c r="S481" i="13"/>
  <c r="L741" i="13"/>
  <c r="Z741" i="13" s="1"/>
  <c r="S741" i="13"/>
  <c r="S909" i="13"/>
  <c r="L909" i="13"/>
  <c r="Z909" i="13" s="1"/>
  <c r="L400" i="13"/>
  <c r="Z400" i="13" s="1"/>
  <c r="S400" i="13"/>
  <c r="L295" i="13"/>
  <c r="Z295" i="13" s="1"/>
  <c r="S295" i="13"/>
  <c r="L218" i="13"/>
  <c r="Z218" i="13" s="1"/>
  <c r="AB218" i="13"/>
  <c r="K158" i="13"/>
  <c r="Q158" i="13"/>
  <c r="L81" i="13"/>
  <c r="Z81" i="13" s="1"/>
  <c r="S81" i="13"/>
  <c r="AB9" i="13"/>
  <c r="L9" i="13"/>
  <c r="Z9" i="13" s="1"/>
  <c r="L77" i="13"/>
  <c r="Z77" i="13" s="1"/>
  <c r="S77" i="13"/>
  <c r="L346" i="13"/>
  <c r="Z346" i="13" s="1"/>
  <c r="AF346" i="13" s="1"/>
  <c r="AE346" i="13" s="1"/>
  <c r="AL346" i="13" s="1"/>
  <c r="AB346" i="13"/>
  <c r="S346" i="13"/>
  <c r="AB133" i="13"/>
  <c r="S133" i="13"/>
  <c r="L133" i="13"/>
  <c r="Z133" i="13" s="1"/>
  <c r="S407" i="13"/>
  <c r="L407" i="13"/>
  <c r="Z407" i="13" s="1"/>
  <c r="L679" i="13"/>
  <c r="Z679" i="13" s="1"/>
  <c r="AB679" i="13"/>
  <c r="L26" i="13"/>
  <c r="Z26" i="13" s="1"/>
  <c r="S26" i="13"/>
  <c r="L756" i="13"/>
  <c r="Z756" i="13" s="1"/>
  <c r="S756" i="13"/>
  <c r="S294" i="13"/>
  <c r="L294" i="13"/>
  <c r="Z294" i="13" s="1"/>
  <c r="K1000" i="13"/>
  <c r="Y1000" i="13" s="1"/>
  <c r="Q1000" i="13"/>
  <c r="L900" i="13"/>
  <c r="Z900" i="13" s="1"/>
  <c r="S900" i="13"/>
  <c r="L286" i="13"/>
  <c r="Z286" i="13" s="1"/>
  <c r="S286" i="13"/>
  <c r="L1070" i="13"/>
  <c r="Z1070" i="13" s="1"/>
  <c r="AB1070" i="13"/>
  <c r="S1070" i="13"/>
  <c r="L1102" i="13"/>
  <c r="Z1102" i="13" s="1"/>
  <c r="S1102" i="13"/>
  <c r="AB1102" i="13"/>
  <c r="L239" i="13"/>
  <c r="Z239" i="13" s="1"/>
  <c r="S239" i="13"/>
  <c r="L638" i="13"/>
  <c r="Z638" i="13" s="1"/>
  <c r="S638" i="13"/>
  <c r="L616" i="13"/>
  <c r="Z616" i="13" s="1"/>
  <c r="S616" i="13"/>
  <c r="L678" i="13"/>
  <c r="Z678" i="13" s="1"/>
  <c r="S678" i="13"/>
  <c r="S418" i="13"/>
  <c r="L418" i="13"/>
  <c r="Z418" i="13" s="1"/>
  <c r="L740" i="13"/>
  <c r="Z740" i="13" s="1"/>
  <c r="AB740" i="13"/>
  <c r="S740" i="13"/>
  <c r="S760" i="13"/>
  <c r="L760" i="13"/>
  <c r="Z760" i="13" s="1"/>
  <c r="L614" i="13"/>
  <c r="Z614" i="13" s="1"/>
  <c r="S614" i="13"/>
  <c r="L437" i="13"/>
  <c r="Z437" i="13" s="1"/>
  <c r="S437" i="13"/>
  <c r="L845" i="13"/>
  <c r="Z845" i="13" s="1"/>
  <c r="S845" i="13"/>
  <c r="L615" i="13"/>
  <c r="Z615" i="13" s="1"/>
  <c r="S615" i="13"/>
  <c r="Q434" i="13"/>
  <c r="K434" i="13"/>
  <c r="Y434" i="13" s="1"/>
  <c r="K624" i="13"/>
  <c r="Y624" i="13" s="1"/>
  <c r="Q624" i="13"/>
  <c r="AA753" i="13"/>
  <c r="Q753" i="13"/>
  <c r="K753" i="13"/>
  <c r="Y753" i="13" s="1"/>
  <c r="L1055" i="13"/>
  <c r="Z1055" i="13" s="1"/>
  <c r="S1055" i="13"/>
  <c r="S837" i="13"/>
  <c r="L837" i="13"/>
  <c r="Z837" i="13" s="1"/>
  <c r="L336" i="13"/>
  <c r="Z336" i="13" s="1"/>
  <c r="S336" i="13"/>
  <c r="Q353" i="13"/>
  <c r="K353" i="13"/>
  <c r="S54" i="13"/>
  <c r="L54" i="13"/>
  <c r="Z54" i="13" s="1"/>
  <c r="L325" i="13"/>
  <c r="Z325" i="13" s="1"/>
  <c r="S325" i="13"/>
  <c r="S314" i="13"/>
  <c r="L314" i="13"/>
  <c r="Z314" i="13" s="1"/>
  <c r="AF314" i="13" s="1"/>
  <c r="AE314" i="13" s="1"/>
  <c r="AL314" i="13" s="1"/>
  <c r="Q275" i="13"/>
  <c r="AA275" i="13"/>
  <c r="K275" i="13"/>
  <c r="L136" i="13"/>
  <c r="Z136" i="13" s="1"/>
  <c r="S136" i="13"/>
  <c r="L298" i="13"/>
  <c r="Z298" i="13" s="1"/>
  <c r="AF298" i="13" s="1"/>
  <c r="AE298" i="13" s="1"/>
  <c r="AL298" i="13" s="1"/>
  <c r="S298" i="13"/>
  <c r="L140" i="13"/>
  <c r="Z140" i="13" s="1"/>
  <c r="S140" i="13"/>
  <c r="K1016" i="13"/>
  <c r="Y1016" i="13" s="1"/>
  <c r="Q1016" i="13"/>
  <c r="S946" i="13"/>
  <c r="L946" i="13"/>
  <c r="Z946" i="13" s="1"/>
  <c r="L64" i="13"/>
  <c r="Z64" i="13" s="1"/>
  <c r="S64" i="13"/>
  <c r="L573" i="13"/>
  <c r="Z573" i="13" s="1"/>
  <c r="S573" i="13"/>
  <c r="L343" i="13"/>
  <c r="Z343" i="13" s="1"/>
  <c r="S343" i="13"/>
  <c r="AB343" i="13"/>
  <c r="K267" i="13"/>
  <c r="Q267" i="13"/>
  <c r="L65" i="13"/>
  <c r="Z65" i="13" s="1"/>
  <c r="S65" i="13"/>
  <c r="L1113" i="13"/>
  <c r="Z1113" i="13" s="1"/>
  <c r="S1113" i="13"/>
  <c r="S1120" i="13"/>
  <c r="L1120" i="13"/>
  <c r="Z1120" i="13" s="1"/>
  <c r="L38" i="13"/>
  <c r="Z38" i="13" s="1"/>
  <c r="S38" i="13"/>
  <c r="Q448" i="13"/>
  <c r="K448" i="13"/>
  <c r="Y448" i="13" s="1"/>
  <c r="S161" i="13"/>
  <c r="L161" i="13"/>
  <c r="Z161" i="13" s="1"/>
  <c r="L438" i="13"/>
  <c r="Z438" i="13" s="1"/>
  <c r="S438" i="13"/>
  <c r="L715" i="13"/>
  <c r="Z715" i="13" s="1"/>
  <c r="AB715" i="13"/>
  <c r="S715" i="13"/>
  <c r="L813" i="13"/>
  <c r="Z813" i="13" s="1"/>
  <c r="S813" i="13"/>
  <c r="AB813" i="13"/>
  <c r="K676" i="13"/>
  <c r="Y676" i="13" s="1"/>
  <c r="Q676" i="13"/>
  <c r="L593" i="13"/>
  <c r="Z593" i="13" s="1"/>
  <c r="S593" i="13"/>
  <c r="L892" i="13"/>
  <c r="Z892" i="13" s="1"/>
  <c r="AB892" i="13"/>
  <c r="S892" i="13"/>
  <c r="K503" i="13"/>
  <c r="Y503" i="13" s="1"/>
  <c r="Q503" i="13"/>
  <c r="S816" i="13"/>
  <c r="L816" i="13"/>
  <c r="Z816" i="13" s="1"/>
  <c r="L972" i="13"/>
  <c r="Z972" i="13" s="1"/>
  <c r="S972" i="13"/>
  <c r="L951" i="13"/>
  <c r="Z951" i="13" s="1"/>
  <c r="AB951" i="13"/>
  <c r="S951" i="13"/>
  <c r="L473" i="13"/>
  <c r="Z473" i="13" s="1"/>
  <c r="S473" i="13"/>
  <c r="AB473" i="13"/>
  <c r="L809" i="13"/>
  <c r="Z809" i="13" s="1"/>
  <c r="S809" i="13"/>
  <c r="L805" i="13"/>
  <c r="Z805" i="13" s="1"/>
  <c r="S805" i="13"/>
  <c r="L945" i="13"/>
  <c r="Z945" i="13" s="1"/>
  <c r="S945" i="13"/>
  <c r="S800" i="13"/>
  <c r="L800" i="13"/>
  <c r="Z800" i="13" s="1"/>
  <c r="S317" i="13"/>
  <c r="L317" i="13"/>
  <c r="Z317" i="13" s="1"/>
  <c r="L315" i="13"/>
  <c r="Z315" i="13" s="1"/>
  <c r="S315" i="13"/>
  <c r="AB203" i="13"/>
  <c r="L203" i="13"/>
  <c r="Z203" i="13" s="1"/>
  <c r="S203" i="13"/>
  <c r="L7" i="13"/>
  <c r="Z7" i="13" s="1"/>
  <c r="S7" i="13"/>
  <c r="AB7" i="13"/>
  <c r="L359" i="13"/>
  <c r="Z359" i="13" s="1"/>
  <c r="S359" i="13"/>
  <c r="L187" i="13"/>
  <c r="Z187" i="13" s="1"/>
  <c r="S187" i="13"/>
  <c r="AB24" i="13"/>
  <c r="L24" i="13"/>
  <c r="Z24" i="13" s="1"/>
  <c r="S24" i="13"/>
  <c r="L199" i="13"/>
  <c r="Z199" i="13" s="1"/>
  <c r="S199" i="13"/>
  <c r="S224" i="13"/>
  <c r="L224" i="13"/>
  <c r="Z224" i="13" s="1"/>
  <c r="S1039" i="13"/>
  <c r="AB1039" i="13"/>
  <c r="L1039" i="13"/>
  <c r="Z1039" i="13" s="1"/>
  <c r="AB639" i="13"/>
  <c r="S639" i="13"/>
  <c r="L639" i="13"/>
  <c r="Z639" i="13" s="1"/>
  <c r="AB677" i="13"/>
  <c r="L677" i="13"/>
  <c r="Z677" i="13" s="1"/>
  <c r="S677" i="13"/>
  <c r="Q762" i="13"/>
  <c r="K762" i="13"/>
  <c r="Y762" i="13" s="1"/>
  <c r="Q681" i="13"/>
  <c r="K681" i="13"/>
  <c r="Y681" i="13" s="1"/>
  <c r="AA681" i="13"/>
  <c r="L905" i="13"/>
  <c r="Z905" i="13" s="1"/>
  <c r="S905" i="13"/>
  <c r="AB905" i="13"/>
  <c r="S872" i="13"/>
  <c r="L872" i="13"/>
  <c r="Z872" i="13" s="1"/>
  <c r="S1090" i="13"/>
  <c r="L1090" i="13"/>
  <c r="Z1090" i="13" s="1"/>
  <c r="S1074" i="13"/>
  <c r="L1074" i="13"/>
  <c r="Z1074" i="13" s="1"/>
  <c r="L18" i="13"/>
  <c r="Z18" i="13" s="1"/>
  <c r="S18" i="13"/>
  <c r="AB18" i="13"/>
  <c r="S1084" i="13"/>
  <c r="L1084" i="13"/>
  <c r="Z1084" i="13" s="1"/>
  <c r="AB1084" i="13"/>
  <c r="L1034" i="13"/>
  <c r="Z1034" i="13" s="1"/>
  <c r="S1034" i="13"/>
  <c r="L575" i="13"/>
  <c r="Z575" i="13" s="1"/>
  <c r="S575" i="13"/>
  <c r="S564" i="13"/>
  <c r="L564" i="13"/>
  <c r="Z564" i="13" s="1"/>
  <c r="L539" i="13"/>
  <c r="Z539" i="13" s="1"/>
  <c r="S539" i="13"/>
  <c r="K447" i="13"/>
  <c r="Y447" i="13" s="1"/>
  <c r="Q447" i="13"/>
  <c r="L664" i="13"/>
  <c r="Z664" i="13" s="1"/>
  <c r="S664" i="13"/>
  <c r="Q649" i="13"/>
  <c r="K649" i="13"/>
  <c r="Y649" i="13" s="1"/>
  <c r="L583" i="13"/>
  <c r="Z583" i="13" s="1"/>
  <c r="S583" i="13"/>
  <c r="L629" i="13"/>
  <c r="Z629" i="13" s="1"/>
  <c r="S629" i="13"/>
  <c r="L866" i="13"/>
  <c r="Z866" i="13" s="1"/>
  <c r="S866" i="13"/>
  <c r="L702" i="13"/>
  <c r="Z702" i="13" s="1"/>
  <c r="AB702" i="13"/>
  <c r="S702" i="13"/>
  <c r="S468" i="13"/>
  <c r="L468" i="13"/>
  <c r="Z468" i="13" s="1"/>
  <c r="K478" i="13"/>
  <c r="Y478" i="13" s="1"/>
  <c r="Q478" i="13"/>
  <c r="S835" i="13"/>
  <c r="L835" i="13"/>
  <c r="Z835" i="13" s="1"/>
  <c r="L406" i="13"/>
  <c r="Z406" i="13" s="1"/>
  <c r="S406" i="13"/>
  <c r="S388" i="13"/>
  <c r="L388" i="13"/>
  <c r="Z388" i="13" s="1"/>
  <c r="AB388" i="13"/>
  <c r="S376" i="13"/>
  <c r="L376" i="13"/>
  <c r="Z376" i="13" s="1"/>
  <c r="L147" i="13"/>
  <c r="Z147" i="13" s="1"/>
  <c r="S147" i="13"/>
  <c r="S145" i="13"/>
  <c r="L145" i="13"/>
  <c r="Z145" i="13" s="1"/>
  <c r="L66" i="13"/>
  <c r="Z66" i="13" s="1"/>
  <c r="S66" i="13"/>
  <c r="L82" i="13"/>
  <c r="Z82" i="13" s="1"/>
  <c r="AF82" i="13" s="1"/>
  <c r="AE82" i="13" s="1"/>
  <c r="AL82" i="13" s="1"/>
  <c r="S82" i="13"/>
  <c r="S234" i="13"/>
  <c r="L234" i="13"/>
  <c r="Z234" i="13" s="1"/>
  <c r="AF234" i="13" s="1"/>
  <c r="AE234" i="13" s="1"/>
  <c r="AL234" i="13" s="1"/>
  <c r="L241" i="13"/>
  <c r="Z241" i="13" s="1"/>
  <c r="S241" i="13"/>
  <c r="L111" i="13"/>
  <c r="Z111" i="13" s="1"/>
  <c r="S111" i="13"/>
  <c r="L389" i="13"/>
  <c r="Z389" i="13" s="1"/>
  <c r="S389" i="13"/>
  <c r="L974" i="13"/>
  <c r="Z974" i="13" s="1"/>
  <c r="S974" i="13"/>
  <c r="L29" i="13"/>
  <c r="Z29" i="13" s="1"/>
  <c r="S29" i="13"/>
  <c r="S1004" i="13"/>
  <c r="L1004" i="13"/>
  <c r="Z1004" i="13" s="1"/>
  <c r="S645" i="13"/>
  <c r="L645" i="13"/>
  <c r="Z645" i="13" s="1"/>
  <c r="S1050" i="13"/>
  <c r="L1050" i="13"/>
  <c r="Z1050" i="13" s="1"/>
  <c r="L62" i="13"/>
  <c r="Z62" i="13" s="1"/>
  <c r="S62" i="13"/>
  <c r="L1093" i="13"/>
  <c r="Z1093" i="13" s="1"/>
  <c r="S1093" i="13"/>
  <c r="AB1093" i="13"/>
  <c r="S1068" i="13"/>
  <c r="L1068" i="13"/>
  <c r="Z1068" i="13" s="1"/>
  <c r="S137" i="13"/>
  <c r="L137" i="13"/>
  <c r="Z137" i="13" s="1"/>
  <c r="S47" i="13"/>
  <c r="L47" i="13"/>
  <c r="Z47" i="13" s="1"/>
  <c r="S860" i="13"/>
  <c r="L860" i="13"/>
  <c r="Z860" i="13" s="1"/>
  <c r="Q960" i="13"/>
  <c r="K960" i="13"/>
  <c r="Y960" i="13" s="1"/>
  <c r="K707" i="13"/>
  <c r="Y707" i="13" s="1"/>
  <c r="Q707" i="13"/>
  <c r="Q1043" i="13"/>
  <c r="K1043" i="13"/>
  <c r="Y1043" i="13" s="1"/>
  <c r="K427" i="13"/>
  <c r="Y427" i="13" s="1"/>
  <c r="Q427" i="13"/>
  <c r="L510" i="13"/>
  <c r="Z510" i="13" s="1"/>
  <c r="S510" i="13"/>
  <c r="AB665" i="13"/>
  <c r="S665" i="13"/>
  <c r="L665" i="13"/>
  <c r="Z665" i="13" s="1"/>
  <c r="AB586" i="13"/>
  <c r="L586" i="13"/>
  <c r="Z586" i="13" s="1"/>
  <c r="S586" i="13"/>
  <c r="K626" i="13"/>
  <c r="Y626" i="13" s="1"/>
  <c r="Q626" i="13"/>
  <c r="L758" i="13"/>
  <c r="Z758" i="13" s="1"/>
  <c r="S758" i="13"/>
  <c r="S569" i="13"/>
  <c r="L569" i="13"/>
  <c r="Z569" i="13" s="1"/>
  <c r="L865" i="13"/>
  <c r="Z865" i="13" s="1"/>
  <c r="S865" i="13"/>
  <c r="L798" i="13"/>
  <c r="Z798" i="13" s="1"/>
  <c r="S798" i="13"/>
  <c r="L799" i="13"/>
  <c r="Z799" i="13" s="1"/>
  <c r="S799" i="13"/>
  <c r="AB863" i="13"/>
  <c r="L863" i="13"/>
  <c r="Z863" i="13" s="1"/>
  <c r="S863" i="13"/>
  <c r="Q883" i="13"/>
  <c r="AA883" i="13"/>
  <c r="K883" i="13"/>
  <c r="Y883" i="13" s="1"/>
  <c r="S826" i="13"/>
  <c r="L826" i="13"/>
  <c r="Z826" i="13" s="1"/>
  <c r="Q263" i="13"/>
  <c r="K263" i="13"/>
  <c r="L280" i="13"/>
  <c r="Z280" i="13" s="1"/>
  <c r="S280" i="13"/>
  <c r="S269" i="13"/>
  <c r="L269" i="13"/>
  <c r="Z269" i="13" s="1"/>
  <c r="S157" i="13"/>
  <c r="L157" i="13"/>
  <c r="Z157" i="13" s="1"/>
  <c r="L22" i="13"/>
  <c r="Z22" i="13" s="1"/>
  <c r="S22" i="13"/>
  <c r="Q108" i="13"/>
  <c r="K108" i="13"/>
  <c r="AA108" i="13"/>
  <c r="AB271" i="13"/>
  <c r="L271" i="13"/>
  <c r="Z271" i="13" s="1"/>
  <c r="S271" i="13"/>
  <c r="K177" i="13"/>
  <c r="Q177" i="13"/>
  <c r="L30" i="13"/>
  <c r="Z30" i="13" s="1"/>
  <c r="S30" i="13"/>
  <c r="L494" i="13"/>
  <c r="Z494" i="13" s="1"/>
  <c r="S494" i="13"/>
  <c r="S767" i="13"/>
  <c r="L767" i="13"/>
  <c r="Z767" i="13" s="1"/>
  <c r="L938" i="13"/>
  <c r="Z938" i="13" s="1"/>
  <c r="S938" i="13"/>
  <c r="L882" i="13"/>
  <c r="Z882" i="13" s="1"/>
  <c r="S882" i="13"/>
  <c r="Q442" i="13"/>
  <c r="K442" i="13"/>
  <c r="Y442" i="13" s="1"/>
  <c r="AA442" i="13"/>
  <c r="AB683" i="13"/>
  <c r="L683" i="13"/>
  <c r="Z683" i="13" s="1"/>
  <c r="S683" i="13"/>
  <c r="L1110" i="13"/>
  <c r="Z1110" i="13" s="1"/>
  <c r="S1110" i="13"/>
  <c r="L1100" i="13"/>
  <c r="Z1100" i="13" s="1"/>
  <c r="S1100" i="13"/>
  <c r="L72" i="13"/>
  <c r="Z72" i="13" s="1"/>
  <c r="S72" i="13"/>
  <c r="L39" i="13"/>
  <c r="Z39" i="13" s="1"/>
  <c r="S39" i="13"/>
  <c r="L512" i="13"/>
  <c r="Z512" i="13" s="1"/>
  <c r="S512" i="13"/>
  <c r="S823" i="13"/>
  <c r="L823" i="13"/>
  <c r="Z823" i="13" s="1"/>
  <c r="AB608" i="13"/>
  <c r="S608" i="13"/>
  <c r="L608" i="13"/>
  <c r="Z608" i="13" s="1"/>
  <c r="S890" i="13"/>
  <c r="L890" i="13"/>
  <c r="Z890" i="13" s="1"/>
  <c r="AB890" i="13"/>
  <c r="L847" i="13"/>
  <c r="Z847" i="13" s="1"/>
  <c r="S847" i="13"/>
  <c r="K803" i="13"/>
  <c r="Y803" i="13" s="1"/>
  <c r="Q803" i="13"/>
  <c r="S991" i="13"/>
  <c r="L991" i="13"/>
  <c r="Z991" i="13" s="1"/>
  <c r="S878" i="13"/>
  <c r="L878" i="13"/>
  <c r="Z878" i="13" s="1"/>
  <c r="L744" i="13"/>
  <c r="Z744" i="13" s="1"/>
  <c r="S744" i="13"/>
  <c r="L880" i="13"/>
  <c r="Z880" i="13" s="1"/>
  <c r="S880" i="13"/>
  <c r="AB617" i="13"/>
  <c r="L617" i="13"/>
  <c r="Z617" i="13" s="1"/>
  <c r="S617" i="13"/>
  <c r="L410" i="13"/>
  <c r="Z410" i="13" s="1"/>
  <c r="AB410" i="13"/>
  <c r="S410" i="13"/>
  <c r="Q807" i="13"/>
  <c r="K807" i="13"/>
  <c r="Y807" i="13" s="1"/>
  <c r="Q724" i="13"/>
  <c r="K724" i="13"/>
  <c r="Y724" i="13" s="1"/>
  <c r="L1125" i="13"/>
  <c r="Z1125" i="13" s="1"/>
  <c r="AB1125" i="13"/>
  <c r="S1125" i="13"/>
  <c r="L857" i="13"/>
  <c r="Z857" i="13" s="1"/>
  <c r="AB857" i="13"/>
  <c r="S857" i="13"/>
  <c r="L368" i="13"/>
  <c r="Z368" i="13" s="1"/>
  <c r="S368" i="13"/>
  <c r="S287" i="13"/>
  <c r="L287" i="13"/>
  <c r="Z287" i="13" s="1"/>
  <c r="L11" i="13"/>
  <c r="Z11" i="13" s="1"/>
  <c r="AB11" i="13"/>
  <c r="S11" i="13"/>
  <c r="Q240" i="13"/>
  <c r="K240" i="13"/>
  <c r="AA240" i="13"/>
  <c r="K288" i="13"/>
  <c r="Q288" i="13"/>
  <c r="S148" i="13"/>
  <c r="L148" i="13"/>
  <c r="Z148" i="13" s="1"/>
  <c r="S374" i="13"/>
  <c r="L374" i="13"/>
  <c r="Z374" i="13" s="1"/>
  <c r="L204" i="13"/>
  <c r="Z204" i="13" s="1"/>
  <c r="S204" i="13"/>
  <c r="L190" i="13"/>
  <c r="Z190" i="13" s="1"/>
  <c r="S190" i="13"/>
  <c r="L755" i="13"/>
  <c r="Z755" i="13" s="1"/>
  <c r="S755" i="13"/>
  <c r="L340" i="13"/>
  <c r="Z340" i="13" s="1"/>
  <c r="AB340" i="13"/>
  <c r="S340" i="13"/>
  <c r="L565" i="13"/>
  <c r="Z565" i="13" s="1"/>
  <c r="AB565" i="13"/>
  <c r="S565" i="13"/>
  <c r="K563" i="13"/>
  <c r="Y563" i="13" s="1"/>
  <c r="Q563" i="13"/>
  <c r="L383" i="13"/>
  <c r="Z383" i="13" s="1"/>
  <c r="S383" i="13"/>
  <c r="S1003" i="13"/>
  <c r="L1003" i="13"/>
  <c r="Z1003" i="13" s="1"/>
  <c r="K60" i="13"/>
  <c r="Q60" i="13"/>
  <c r="L1067" i="13"/>
  <c r="Z1067" i="13" s="1"/>
  <c r="S1067" i="13"/>
  <c r="L1077" i="13"/>
  <c r="Z1077" i="13" s="1"/>
  <c r="S1077" i="13"/>
  <c r="L96" i="13"/>
  <c r="Z96" i="13" s="1"/>
  <c r="AB96" i="13"/>
  <c r="S96" i="13"/>
  <c r="L822" i="13"/>
  <c r="Z822" i="13" s="1"/>
  <c r="S822" i="13"/>
  <c r="AB822" i="13"/>
  <c r="S793" i="13"/>
  <c r="L793" i="13"/>
  <c r="Z793" i="13" s="1"/>
  <c r="S983" i="13"/>
  <c r="L983" i="13"/>
  <c r="Z983" i="13" s="1"/>
  <c r="S429" i="13"/>
  <c r="L429" i="13"/>
  <c r="Z429" i="13" s="1"/>
  <c r="Q520" i="13"/>
  <c r="K520" i="13"/>
  <c r="Y520" i="13" s="1"/>
  <c r="S821" i="13"/>
  <c r="L821" i="13"/>
  <c r="Z821" i="13" s="1"/>
  <c r="L959" i="13"/>
  <c r="Z959" i="13" s="1"/>
  <c r="S959" i="13"/>
  <c r="L601" i="13"/>
  <c r="Z601" i="13" s="1"/>
  <c r="S601" i="13"/>
  <c r="S467" i="13"/>
  <c r="L467" i="13"/>
  <c r="Z467" i="13" s="1"/>
  <c r="S627" i="13"/>
  <c r="L627" i="13"/>
  <c r="Z627" i="13" s="1"/>
  <c r="AB627" i="13"/>
  <c r="AB703" i="13"/>
  <c r="S703" i="13"/>
  <c r="L703" i="13"/>
  <c r="Z703" i="13" s="1"/>
  <c r="K409" i="13"/>
  <c r="Y409" i="13" s="1"/>
  <c r="Q409" i="13"/>
  <c r="L431" i="13"/>
  <c r="Z431" i="13" s="1"/>
  <c r="S431" i="13"/>
  <c r="L684" i="13"/>
  <c r="Z684" i="13" s="1"/>
  <c r="S684" i="13"/>
  <c r="S908" i="13"/>
  <c r="L908" i="13"/>
  <c r="Z908" i="13" s="1"/>
  <c r="L235" i="13"/>
  <c r="Z235" i="13" s="1"/>
  <c r="S235" i="13"/>
  <c r="L228" i="13"/>
  <c r="Z228" i="13" s="1"/>
  <c r="S228" i="13"/>
  <c r="S331" i="13"/>
  <c r="AB331" i="13"/>
  <c r="L331" i="13"/>
  <c r="Z331" i="13" s="1"/>
  <c r="AB126" i="13"/>
  <c r="S126" i="13"/>
  <c r="L126" i="13"/>
  <c r="Z126" i="13" s="1"/>
  <c r="S174" i="13"/>
  <c r="L174" i="13"/>
  <c r="Z174" i="13" s="1"/>
  <c r="S278" i="13"/>
  <c r="L278" i="13"/>
  <c r="Z278" i="13" s="1"/>
  <c r="S169" i="13"/>
  <c r="L169" i="13"/>
  <c r="Z169" i="13" s="1"/>
  <c r="AB169" i="13"/>
  <c r="AJ169" i="13" s="1"/>
  <c r="AI169" i="13" s="1"/>
  <c r="AN169" i="13" s="1"/>
  <c r="L249" i="13"/>
  <c r="Z249" i="13" s="1"/>
  <c r="S249" i="13"/>
  <c r="S104" i="13"/>
  <c r="AB104" i="13"/>
  <c r="L104" i="13"/>
  <c r="Z104" i="13" s="1"/>
  <c r="L404" i="13"/>
  <c r="Z404" i="13" s="1"/>
  <c r="S404" i="13"/>
  <c r="AB453" i="13"/>
  <c r="L453" i="13"/>
  <c r="Z453" i="13" s="1"/>
  <c r="S453" i="13"/>
  <c r="L851" i="13"/>
  <c r="Z851" i="13" s="1"/>
  <c r="AB851" i="13"/>
  <c r="S851" i="13"/>
  <c r="L881" i="13"/>
  <c r="Z881" i="13" s="1"/>
  <c r="S881" i="13"/>
  <c r="L524" i="13"/>
  <c r="Z524" i="13" s="1"/>
  <c r="S524" i="13"/>
  <c r="L212" i="13"/>
  <c r="Z212" i="13" s="1"/>
  <c r="S212" i="13"/>
  <c r="L861" i="13"/>
  <c r="Z861" i="13" s="1"/>
  <c r="S861" i="13"/>
  <c r="L1104" i="13"/>
  <c r="Z1104" i="13" s="1"/>
  <c r="S1104" i="13"/>
  <c r="S973" i="13"/>
  <c r="L973" i="13"/>
  <c r="Z973" i="13" s="1"/>
  <c r="L255" i="13"/>
  <c r="Z255" i="13" s="1"/>
  <c r="AB255" i="13"/>
  <c r="S255" i="13"/>
  <c r="AA579" i="13"/>
  <c r="K579" i="13"/>
  <c r="Y579" i="13" s="1"/>
  <c r="Q579" i="13"/>
  <c r="K995" i="13"/>
  <c r="Y995" i="13" s="1"/>
  <c r="Q995" i="13"/>
  <c r="K526" i="13"/>
  <c r="Y526" i="13" s="1"/>
  <c r="Q526" i="13"/>
  <c r="K611" i="13"/>
  <c r="Y611" i="13" s="1"/>
  <c r="Q611" i="13"/>
  <c r="Q545" i="13"/>
  <c r="K545" i="13"/>
  <c r="Y545" i="13" s="1"/>
  <c r="AA545" i="13"/>
  <c r="Q424" i="13"/>
  <c r="K424" i="13"/>
  <c r="Y424" i="13" s="1"/>
  <c r="S618" i="13"/>
  <c r="L618" i="13"/>
  <c r="Z618" i="13" s="1"/>
  <c r="AB732" i="13"/>
  <c r="L732" i="13"/>
  <c r="Z732" i="13" s="1"/>
  <c r="S732" i="13"/>
  <c r="K700" i="13"/>
  <c r="Y700" i="13" s="1"/>
  <c r="Q700" i="13"/>
  <c r="Q433" i="13"/>
  <c r="K433" i="13"/>
  <c r="Y433" i="13" s="1"/>
  <c r="K827" i="13"/>
  <c r="Y827" i="13" s="1"/>
  <c r="Q827" i="13"/>
  <c r="AA827" i="13"/>
  <c r="L465" i="13"/>
  <c r="Z465" i="13" s="1"/>
  <c r="S465" i="13"/>
  <c r="AB465" i="13"/>
  <c r="K808" i="13"/>
  <c r="Y808" i="13" s="1"/>
  <c r="Q808" i="13"/>
  <c r="K489" i="13"/>
  <c r="Y489" i="13" s="1"/>
  <c r="Q489" i="13"/>
  <c r="Q840" i="13"/>
  <c r="AA840" i="13"/>
  <c r="K840" i="13"/>
  <c r="Y840" i="13" s="1"/>
  <c r="L570" i="13"/>
  <c r="Z570" i="13" s="1"/>
  <c r="AB570" i="13"/>
  <c r="AB378" i="13"/>
  <c r="S378" i="13"/>
  <c r="L378" i="13"/>
  <c r="Z378" i="13" s="1"/>
  <c r="AF378" i="13" s="1"/>
  <c r="AE378" i="13" s="1"/>
  <c r="AL378" i="13" s="1"/>
  <c r="Q119" i="13"/>
  <c r="K119" i="13"/>
  <c r="AA119" i="13"/>
  <c r="K201" i="13"/>
  <c r="AA201" i="13"/>
  <c r="AH201" i="13" s="1"/>
  <c r="AG201" i="13" s="1"/>
  <c r="AM201" i="13" s="1"/>
  <c r="Q223" i="13"/>
  <c r="K223" i="13"/>
  <c r="Q200" i="13"/>
  <c r="K200" i="13"/>
  <c r="K160" i="13"/>
  <c r="AA160" i="13"/>
  <c r="AA396" i="13"/>
  <c r="K396" i="13"/>
  <c r="Q112" i="13"/>
  <c r="AA112" i="13"/>
  <c r="K112" i="13"/>
  <c r="AA156" i="13"/>
  <c r="K156" i="13"/>
  <c r="AA969" i="13"/>
  <c r="Q969" i="13"/>
  <c r="K969" i="13"/>
  <c r="Y969" i="13" s="1"/>
  <c r="K245" i="13"/>
  <c r="AA245" i="13"/>
  <c r="Q245" i="13"/>
  <c r="AA521" i="13"/>
  <c r="K521" i="13"/>
  <c r="Y521" i="13" s="1"/>
  <c r="AB385" i="13"/>
  <c r="AJ385" i="13" s="1"/>
  <c r="AI385" i="13" s="1"/>
  <c r="AN385" i="13" s="1"/>
  <c r="L385" i="13"/>
  <c r="Z385" i="13" s="1"/>
  <c r="S385" i="13"/>
  <c r="AA1028" i="13"/>
  <c r="Q1028" i="13"/>
  <c r="K1028" i="13"/>
  <c r="Y1028" i="13" s="1"/>
  <c r="S1042" i="13"/>
  <c r="L1042" i="13"/>
  <c r="Z1042" i="13" s="1"/>
  <c r="AB1042" i="13"/>
  <c r="Q1021" i="13"/>
  <c r="K1021" i="13"/>
  <c r="Y1021" i="13" s="1"/>
  <c r="AA1021" i="13"/>
  <c r="AA1089" i="13"/>
  <c r="K1089" i="13"/>
  <c r="Y1089" i="13" s="1"/>
  <c r="K1076" i="13"/>
  <c r="Y1076" i="13" s="1"/>
  <c r="Q1076" i="13"/>
  <c r="AA1076" i="13"/>
  <c r="K74" i="13"/>
  <c r="Q74" i="13"/>
  <c r="AA74" i="13"/>
  <c r="Q1103" i="13"/>
  <c r="K1103" i="13"/>
  <c r="Y1103" i="13" s="1"/>
  <c r="AA1103" i="13"/>
  <c r="Q505" i="13"/>
  <c r="K505" i="13"/>
  <c r="Y505" i="13" s="1"/>
  <c r="AA505" i="13"/>
  <c r="AA1060" i="13"/>
  <c r="Q1060" i="13"/>
  <c r="K1060" i="13"/>
  <c r="Y1060" i="13" s="1"/>
  <c r="L1048" i="13"/>
  <c r="Z1048" i="13" s="1"/>
  <c r="S1048" i="13"/>
  <c r="Q535" i="13"/>
  <c r="K535" i="13"/>
  <c r="Y535" i="13" s="1"/>
  <c r="K530" i="13"/>
  <c r="Y530" i="13" s="1"/>
  <c r="Q530" i="13"/>
  <c r="AA530" i="13"/>
  <c r="Q640" i="13"/>
  <c r="K640" i="13"/>
  <c r="Y640" i="13" s="1"/>
  <c r="AA640" i="13"/>
  <c r="S412" i="13"/>
  <c r="L412" i="13"/>
  <c r="Z412" i="13" s="1"/>
  <c r="Q609" i="13"/>
  <c r="K609" i="13"/>
  <c r="Y609" i="13" s="1"/>
  <c r="Q916" i="13"/>
  <c r="AA916" i="13"/>
  <c r="K916" i="13"/>
  <c r="Y916" i="13" s="1"/>
  <c r="K854" i="13"/>
  <c r="Y854" i="13" s="1"/>
  <c r="Q854" i="13"/>
  <c r="K558" i="13"/>
  <c r="Y558" i="13" s="1"/>
  <c r="Q558" i="13"/>
  <c r="AA558" i="13"/>
  <c r="K483" i="13"/>
  <c r="Y483" i="13" s="1"/>
  <c r="Q483" i="13"/>
  <c r="AA481" i="13"/>
  <c r="K481" i="13"/>
  <c r="Y481" i="13" s="1"/>
  <c r="Q741" i="13"/>
  <c r="K741" i="13"/>
  <c r="Y741" i="13" s="1"/>
  <c r="AA741" i="13"/>
  <c r="Q909" i="13"/>
  <c r="K909" i="13"/>
  <c r="Y909" i="13" s="1"/>
  <c r="K400" i="13"/>
  <c r="AA400" i="13"/>
  <c r="Q400" i="13"/>
  <c r="K295" i="13"/>
  <c r="Q295" i="13"/>
  <c r="AA295" i="13"/>
  <c r="Q218" i="13"/>
  <c r="K218" i="13"/>
  <c r="AA218" i="13"/>
  <c r="L158" i="13"/>
  <c r="Z158" i="13" s="1"/>
  <c r="Q81" i="13"/>
  <c r="K81" i="13"/>
  <c r="AA81" i="13"/>
  <c r="K9" i="13"/>
  <c r="AQ9" i="13" s="1"/>
  <c r="AA9" i="13"/>
  <c r="K77" i="13"/>
  <c r="Q77" i="13"/>
  <c r="Q346" i="13"/>
  <c r="K346" i="13"/>
  <c r="K133" i="13"/>
  <c r="Q133" i="13"/>
  <c r="AA407" i="13"/>
  <c r="Q407" i="13"/>
  <c r="K407" i="13"/>
  <c r="Y407" i="13" s="1"/>
  <c r="K679" i="13"/>
  <c r="Y679" i="13" s="1"/>
  <c r="Q679" i="13"/>
  <c r="AA679" i="13"/>
  <c r="Q26" i="13"/>
  <c r="K26" i="13"/>
  <c r="AA756" i="13"/>
  <c r="Q756" i="13"/>
  <c r="K756" i="13"/>
  <c r="Y756" i="13" s="1"/>
  <c r="Q294" i="13"/>
  <c r="K294" i="13"/>
  <c r="L1000" i="13"/>
  <c r="Z1000" i="13" s="1"/>
  <c r="AB1000" i="13"/>
  <c r="S1000" i="13"/>
  <c r="K900" i="13"/>
  <c r="Y900" i="13" s="1"/>
  <c r="Q900" i="13"/>
  <c r="K286" i="13"/>
  <c r="Q286" i="13"/>
  <c r="Q1070" i="13"/>
  <c r="K1070" i="13"/>
  <c r="Y1070" i="13" s="1"/>
  <c r="AA1102" i="13"/>
  <c r="Q1102" i="13"/>
  <c r="K1102" i="13"/>
  <c r="Y1102" i="13" s="1"/>
  <c r="Q239" i="13"/>
  <c r="K239" i="13"/>
  <c r="AA638" i="13"/>
  <c r="K638" i="13"/>
  <c r="Y638" i="13" s="1"/>
  <c r="Q638" i="13"/>
  <c r="Q616" i="13"/>
  <c r="K616" i="13"/>
  <c r="Y616" i="13" s="1"/>
  <c r="Q678" i="13"/>
  <c r="K678" i="13"/>
  <c r="Y678" i="13" s="1"/>
  <c r="Q418" i="13"/>
  <c r="K418" i="13"/>
  <c r="Y418" i="13" s="1"/>
  <c r="Q740" i="13"/>
  <c r="K740" i="13"/>
  <c r="Y740" i="13" s="1"/>
  <c r="Q760" i="13"/>
  <c r="K760" i="13"/>
  <c r="Y760" i="13" s="1"/>
  <c r="K614" i="13"/>
  <c r="Y614" i="13" s="1"/>
  <c r="Q614" i="13"/>
  <c r="Q437" i="13"/>
  <c r="K437" i="13"/>
  <c r="Y437" i="13" s="1"/>
  <c r="AA845" i="13"/>
  <c r="K845" i="13"/>
  <c r="Y845" i="13" s="1"/>
  <c r="Q845" i="13"/>
  <c r="K615" i="13"/>
  <c r="Y615" i="13" s="1"/>
  <c r="Q615" i="13"/>
  <c r="L434" i="13"/>
  <c r="Z434" i="13" s="1"/>
  <c r="S434" i="13"/>
  <c r="L624" i="13"/>
  <c r="Z624" i="13" s="1"/>
  <c r="S624" i="13"/>
  <c r="L753" i="13"/>
  <c r="Z753" i="13" s="1"/>
  <c r="S753" i="13"/>
  <c r="Q1055" i="13"/>
  <c r="K1055" i="13"/>
  <c r="Y1055" i="13" s="1"/>
  <c r="K837" i="13"/>
  <c r="Y837" i="13" s="1"/>
  <c r="Q837" i="13"/>
  <c r="Q336" i="13"/>
  <c r="K336" i="13"/>
  <c r="S353" i="13"/>
  <c r="AB353" i="13"/>
  <c r="L353" i="13"/>
  <c r="Z353" i="13" s="1"/>
  <c r="K54" i="13"/>
  <c r="Q54" i="13"/>
  <c r="K325" i="13"/>
  <c r="Q325" i="13"/>
  <c r="K314" i="13"/>
  <c r="Q314" i="13"/>
  <c r="S275" i="13"/>
  <c r="L275" i="13"/>
  <c r="Z275" i="13" s="1"/>
  <c r="K136" i="13"/>
  <c r="Q136" i="13"/>
  <c r="K298" i="13"/>
  <c r="AA298" i="13"/>
  <c r="Q298" i="13"/>
  <c r="Q140" i="13"/>
  <c r="K140" i="13"/>
  <c r="AB1016" i="13"/>
  <c r="L1016" i="13"/>
  <c r="Z1016" i="13" s="1"/>
  <c r="S1016" i="13"/>
  <c r="Q946" i="13"/>
  <c r="K946" i="13"/>
  <c r="Y946" i="13" s="1"/>
  <c r="K64" i="13"/>
  <c r="Q64" i="13"/>
  <c r="K573" i="13"/>
  <c r="Y573" i="13" s="1"/>
  <c r="Q573" i="13"/>
  <c r="Q343" i="13"/>
  <c r="K343" i="13"/>
  <c r="S267" i="13"/>
  <c r="L267" i="13"/>
  <c r="Z267" i="13" s="1"/>
  <c r="K65" i="13"/>
  <c r="Q65" i="13"/>
  <c r="K1113" i="13"/>
  <c r="Y1113" i="13" s="1"/>
  <c r="Q1113" i="13"/>
  <c r="K1120" i="13"/>
  <c r="Y1120" i="13" s="1"/>
  <c r="Q1120" i="13"/>
  <c r="AA1120" i="13"/>
  <c r="Q38" i="13"/>
  <c r="K38" i="13"/>
  <c r="AA38" i="13"/>
  <c r="L448" i="13"/>
  <c r="Z448" i="13" s="1"/>
  <c r="S448" i="13"/>
  <c r="Q161" i="13"/>
  <c r="K161" i="13"/>
  <c r="Q438" i="13"/>
  <c r="K438" i="13"/>
  <c r="Y438" i="13" s="1"/>
  <c r="K715" i="13"/>
  <c r="Y715" i="13" s="1"/>
  <c r="Q715" i="13"/>
  <c r="K813" i="13"/>
  <c r="Y813" i="13" s="1"/>
  <c r="Q813" i="13"/>
  <c r="AA813" i="13"/>
  <c r="L676" i="13"/>
  <c r="Z676" i="13" s="1"/>
  <c r="S676" i="13"/>
  <c r="AB676" i="13"/>
  <c r="Q593" i="13"/>
  <c r="K593" i="13"/>
  <c r="Y593" i="13" s="1"/>
  <c r="Q892" i="13"/>
  <c r="K892" i="13"/>
  <c r="Y892" i="13" s="1"/>
  <c r="S503" i="13"/>
  <c r="L503" i="13"/>
  <c r="Z503" i="13" s="1"/>
  <c r="AB503" i="13"/>
  <c r="K816" i="13"/>
  <c r="Y816" i="13" s="1"/>
  <c r="Q816" i="13"/>
  <c r="Q972" i="13"/>
  <c r="K972" i="13"/>
  <c r="Y972" i="13" s="1"/>
  <c r="K951" i="13"/>
  <c r="Y951" i="13" s="1"/>
  <c r="AA951" i="13"/>
  <c r="Q951" i="13"/>
  <c r="Q473" i="13"/>
  <c r="K473" i="13"/>
  <c r="Y473" i="13" s="1"/>
  <c r="AA473" i="13"/>
  <c r="K809" i="13"/>
  <c r="Y809" i="13" s="1"/>
  <c r="Q809" i="13"/>
  <c r="AA809" i="13"/>
  <c r="Q805" i="13"/>
  <c r="K805" i="13"/>
  <c r="Y805" i="13" s="1"/>
  <c r="Q945" i="13"/>
  <c r="K945" i="13"/>
  <c r="Y945" i="13" s="1"/>
  <c r="AA945" i="13"/>
  <c r="K800" i="13"/>
  <c r="Y800" i="13" s="1"/>
  <c r="Q800" i="13"/>
  <c r="AA800" i="13"/>
  <c r="K317" i="13"/>
  <c r="Q317" i="13"/>
  <c r="Q315" i="13"/>
  <c r="K315" i="13"/>
  <c r="AA315" i="13"/>
  <c r="K203" i="13"/>
  <c r="Q203" i="13"/>
  <c r="K7" i="13"/>
  <c r="Q7" i="13"/>
  <c r="AA7" i="13"/>
  <c r="Q359" i="13"/>
  <c r="K359" i="13"/>
  <c r="AA359" i="13"/>
  <c r="Q187" i="13"/>
  <c r="K187" i="13"/>
  <c r="K24" i="13"/>
  <c r="Q24" i="13"/>
  <c r="K199" i="13"/>
  <c r="AA199" i="13"/>
  <c r="Q199" i="13"/>
  <c r="Q224" i="13"/>
  <c r="K224" i="13"/>
  <c r="K1039" i="13"/>
  <c r="Y1039" i="13" s="1"/>
  <c r="Q1039" i="13"/>
  <c r="Q639" i="13"/>
  <c r="K639" i="13"/>
  <c r="Y639" i="13" s="1"/>
  <c r="AA639" i="13"/>
  <c r="AA677" i="13"/>
  <c r="Q677" i="13"/>
  <c r="K677" i="13"/>
  <c r="Y677" i="13" s="1"/>
  <c r="L762" i="13"/>
  <c r="Z762" i="13" s="1"/>
  <c r="S762" i="13"/>
  <c r="L681" i="13"/>
  <c r="Z681" i="13" s="1"/>
  <c r="S681" i="13"/>
  <c r="K905" i="13"/>
  <c r="Y905" i="13" s="1"/>
  <c r="Q905" i="13"/>
  <c r="AA905" i="13"/>
  <c r="K872" i="13"/>
  <c r="Y872" i="13" s="1"/>
  <c r="Q872" i="13"/>
  <c r="Q1090" i="13"/>
  <c r="K1090" i="13"/>
  <c r="Y1090" i="13" s="1"/>
  <c r="K1074" i="13"/>
  <c r="Y1074" i="13" s="1"/>
  <c r="Q1074" i="13"/>
  <c r="AA1074" i="13"/>
  <c r="Q18" i="13"/>
  <c r="K18" i="13"/>
  <c r="AA18" i="13"/>
  <c r="K1084" i="13"/>
  <c r="Y1084" i="13" s="1"/>
  <c r="Q1084" i="13"/>
  <c r="AA1084" i="13"/>
  <c r="K1034" i="13"/>
  <c r="Y1034" i="13" s="1"/>
  <c r="Q1034" i="13"/>
  <c r="K575" i="13"/>
  <c r="Y575" i="13" s="1"/>
  <c r="Q575" i="13"/>
  <c r="Q564" i="13"/>
  <c r="AA564" i="13"/>
  <c r="K564" i="13"/>
  <c r="Y564" i="13" s="1"/>
  <c r="Q539" i="13"/>
  <c r="K539" i="13"/>
  <c r="Y539" i="13" s="1"/>
  <c r="L447" i="13"/>
  <c r="Z447" i="13" s="1"/>
  <c r="S447" i="13"/>
  <c r="AB447" i="13"/>
  <c r="K664" i="13"/>
  <c r="Y664" i="13" s="1"/>
  <c r="Q664" i="13"/>
  <c r="L649" i="13"/>
  <c r="Z649" i="13" s="1"/>
  <c r="S649" i="13"/>
  <c r="K583" i="13"/>
  <c r="Y583" i="13" s="1"/>
  <c r="Q583" i="13"/>
  <c r="Q629" i="13"/>
  <c r="K629" i="13"/>
  <c r="Y629" i="13" s="1"/>
  <c r="Q866" i="13"/>
  <c r="K866" i="13"/>
  <c r="Y866" i="13" s="1"/>
  <c r="K702" i="13"/>
  <c r="Y702" i="13" s="1"/>
  <c r="Q702" i="13"/>
  <c r="K468" i="13"/>
  <c r="Y468" i="13" s="1"/>
  <c r="Q468" i="13"/>
  <c r="S478" i="13"/>
  <c r="L478" i="13"/>
  <c r="Z478" i="13" s="1"/>
  <c r="AB478" i="13"/>
  <c r="K835" i="13"/>
  <c r="Y835" i="13" s="1"/>
  <c r="Q835" i="13"/>
  <c r="K406" i="13"/>
  <c r="Y406" i="13" s="1"/>
  <c r="Q406" i="13"/>
  <c r="K388" i="13"/>
  <c r="Q388" i="13"/>
  <c r="Q376" i="13"/>
  <c r="K376" i="13"/>
  <c r="Q147" i="13"/>
  <c r="K147" i="13"/>
  <c r="Q145" i="13"/>
  <c r="K145" i="13"/>
  <c r="K66" i="13"/>
  <c r="Q66" i="13"/>
  <c r="K82" i="13"/>
  <c r="Q82" i="13"/>
  <c r="Q234" i="13"/>
  <c r="K234" i="13"/>
  <c r="K241" i="13"/>
  <c r="Q241" i="13"/>
  <c r="K111" i="13"/>
  <c r="Q111" i="13"/>
  <c r="Q389" i="13"/>
  <c r="K389" i="13"/>
  <c r="K974" i="13"/>
  <c r="Y974" i="13" s="1"/>
  <c r="Q974" i="13"/>
  <c r="Q29" i="13"/>
  <c r="K29" i="13"/>
  <c r="K1004" i="13"/>
  <c r="Y1004" i="13" s="1"/>
  <c r="Q1004" i="13"/>
  <c r="K645" i="13"/>
  <c r="Y645" i="13" s="1"/>
  <c r="Q645" i="13"/>
  <c r="Q1050" i="13"/>
  <c r="K1050" i="13"/>
  <c r="Y1050" i="13" s="1"/>
  <c r="Q62" i="13"/>
  <c r="K62" i="13"/>
  <c r="K1093" i="13"/>
  <c r="Y1093" i="13" s="1"/>
  <c r="Q1093" i="13"/>
  <c r="K1068" i="13"/>
  <c r="Y1068" i="13" s="1"/>
  <c r="Q1068" i="13"/>
  <c r="AA137" i="13"/>
  <c r="Q137" i="13"/>
  <c r="K137" i="13"/>
  <c r="Q47" i="13"/>
  <c r="K47" i="13"/>
  <c r="K860" i="13"/>
  <c r="Y860" i="13" s="1"/>
  <c r="Q860" i="13"/>
  <c r="L960" i="13"/>
  <c r="Z960" i="13" s="1"/>
  <c r="S960" i="13"/>
  <c r="L707" i="13"/>
  <c r="Z707" i="13" s="1"/>
  <c r="S707" i="13"/>
  <c r="AB707" i="13"/>
  <c r="S1043" i="13"/>
  <c r="L1043" i="13"/>
  <c r="Z1043" i="13" s="1"/>
  <c r="L427" i="13"/>
  <c r="Z427" i="13" s="1"/>
  <c r="S427" i="13"/>
  <c r="Q510" i="13"/>
  <c r="K510" i="13"/>
  <c r="Y510" i="13" s="1"/>
  <c r="Q665" i="13"/>
  <c r="K665" i="13"/>
  <c r="Y665" i="13" s="1"/>
  <c r="K586" i="13"/>
  <c r="Y586" i="13" s="1"/>
  <c r="Q586" i="13"/>
  <c r="L626" i="13"/>
  <c r="Z626" i="13" s="1"/>
  <c r="S626" i="13"/>
  <c r="Q758" i="13"/>
  <c r="K758" i="13"/>
  <c r="Y758" i="13" s="1"/>
  <c r="Q569" i="13"/>
  <c r="K569" i="13"/>
  <c r="Y569" i="13" s="1"/>
  <c r="Q865" i="13"/>
  <c r="K865" i="13"/>
  <c r="Y865" i="13" s="1"/>
  <c r="K798" i="13"/>
  <c r="Y798" i="13" s="1"/>
  <c r="Q798" i="13"/>
  <c r="Q799" i="13"/>
  <c r="K799" i="13"/>
  <c r="Y799" i="13" s="1"/>
  <c r="Q863" i="13"/>
  <c r="K863" i="13"/>
  <c r="Y863" i="13" s="1"/>
  <c r="L883" i="13"/>
  <c r="Z883" i="13" s="1"/>
  <c r="S883" i="13"/>
  <c r="Q826" i="13"/>
  <c r="K826" i="13"/>
  <c r="Y826" i="13" s="1"/>
  <c r="L263" i="13"/>
  <c r="Z263" i="13" s="1"/>
  <c r="S263" i="13"/>
  <c r="K280" i="13"/>
  <c r="Q280" i="13"/>
  <c r="K269" i="13"/>
  <c r="Q269" i="13"/>
  <c r="Q157" i="13"/>
  <c r="K157" i="13"/>
  <c r="Q22" i="13"/>
  <c r="K22" i="13"/>
  <c r="L108" i="13"/>
  <c r="Z108" i="13" s="1"/>
  <c r="S108" i="13"/>
  <c r="Q271" i="13"/>
  <c r="K271" i="13"/>
  <c r="S177" i="13"/>
  <c r="L177" i="13"/>
  <c r="Z177" i="13" s="1"/>
  <c r="K30" i="13"/>
  <c r="Q30" i="13"/>
  <c r="Q494" i="13"/>
  <c r="K494" i="13"/>
  <c r="Y494" i="13" s="1"/>
  <c r="K767" i="13"/>
  <c r="Y767" i="13" s="1"/>
  <c r="AA767" i="13"/>
  <c r="Q767" i="13"/>
  <c r="K938" i="13"/>
  <c r="Y938" i="13" s="1"/>
  <c r="Q938" i="13"/>
  <c r="Q882" i="13"/>
  <c r="K882" i="13"/>
  <c r="Y882" i="13" s="1"/>
  <c r="AB442" i="13"/>
  <c r="L442" i="13"/>
  <c r="Z442" i="13" s="1"/>
  <c r="S442" i="13"/>
  <c r="Q683" i="13"/>
  <c r="K683" i="13"/>
  <c r="Y683" i="13" s="1"/>
  <c r="K1110" i="13"/>
  <c r="Y1110" i="13" s="1"/>
  <c r="Q1110" i="13"/>
  <c r="AA1100" i="13"/>
  <c r="K1100" i="13"/>
  <c r="Y1100" i="13" s="1"/>
  <c r="Q1100" i="13"/>
  <c r="K72" i="13"/>
  <c r="Q72" i="13"/>
  <c r="Q39" i="13"/>
  <c r="K39" i="13"/>
  <c r="Q512" i="13"/>
  <c r="K512" i="13"/>
  <c r="Y512" i="13" s="1"/>
  <c r="Q823" i="13"/>
  <c r="K823" i="13"/>
  <c r="Y823" i="13" s="1"/>
  <c r="AA823" i="13"/>
  <c r="AA608" i="13"/>
  <c r="Q608" i="13"/>
  <c r="K608" i="13"/>
  <c r="Y608" i="13" s="1"/>
  <c r="K890" i="13"/>
  <c r="Y890" i="13" s="1"/>
  <c r="Q890" i="13"/>
  <c r="Q847" i="13"/>
  <c r="K847" i="13"/>
  <c r="Y847" i="13" s="1"/>
  <c r="L803" i="13"/>
  <c r="Z803" i="13" s="1"/>
  <c r="S803" i="13"/>
  <c r="AB803" i="13"/>
  <c r="K991" i="13"/>
  <c r="Y991" i="13" s="1"/>
  <c r="Q991" i="13"/>
  <c r="K878" i="13"/>
  <c r="Y878" i="13" s="1"/>
  <c r="Q878" i="13"/>
  <c r="Q744" i="13"/>
  <c r="K744" i="13"/>
  <c r="Y744" i="13" s="1"/>
  <c r="Q880" i="13"/>
  <c r="K880" i="13"/>
  <c r="Y880" i="13" s="1"/>
  <c r="AA880" i="13"/>
  <c r="Q617" i="13"/>
  <c r="K617" i="13"/>
  <c r="Y617" i="13" s="1"/>
  <c r="AA617" i="13"/>
  <c r="Q410" i="13"/>
  <c r="K410" i="13"/>
  <c r="Y410" i="13" s="1"/>
  <c r="L807" i="13"/>
  <c r="Z807" i="13" s="1"/>
  <c r="S807" i="13"/>
  <c r="L724" i="13"/>
  <c r="Z724" i="13" s="1"/>
  <c r="S724" i="13"/>
  <c r="AB724" i="13"/>
  <c r="Q1125" i="13"/>
  <c r="K1125" i="13"/>
  <c r="Y1125" i="13" s="1"/>
  <c r="K857" i="13"/>
  <c r="Y857" i="13" s="1"/>
  <c r="Q857" i="13"/>
  <c r="Q368" i="13"/>
  <c r="AA368" i="13"/>
  <c r="K368" i="13"/>
  <c r="AA287" i="13"/>
  <c r="K287" i="13"/>
  <c r="Q287" i="13"/>
  <c r="K11" i="13"/>
  <c r="AA11" i="13"/>
  <c r="Q11" i="13"/>
  <c r="L240" i="13"/>
  <c r="Z240" i="13" s="1"/>
  <c r="S240" i="13"/>
  <c r="L288" i="13"/>
  <c r="Z288" i="13" s="1"/>
  <c r="S288" i="13"/>
  <c r="K148" i="13"/>
  <c r="Q148" i="13"/>
  <c r="AA148" i="13"/>
  <c r="Q374" i="13"/>
  <c r="K374" i="13"/>
  <c r="K204" i="13"/>
  <c r="Q204" i="13"/>
  <c r="K190" i="13"/>
  <c r="Q190" i="13"/>
  <c r="AA755" i="13"/>
  <c r="Q755" i="13"/>
  <c r="K755" i="13"/>
  <c r="Y755" i="13" s="1"/>
  <c r="Q340" i="13"/>
  <c r="AA340" i="13"/>
  <c r="K340" i="13"/>
  <c r="Q565" i="13"/>
  <c r="K565" i="13"/>
  <c r="Y565" i="13" s="1"/>
  <c r="L563" i="13"/>
  <c r="Z563" i="13" s="1"/>
  <c r="S563" i="13"/>
  <c r="AA383" i="13"/>
  <c r="K383" i="13"/>
  <c r="Q383" i="13"/>
  <c r="Q1003" i="13"/>
  <c r="K1003" i="13"/>
  <c r="Y1003" i="13" s="1"/>
  <c r="L60" i="13"/>
  <c r="Z60" i="13" s="1"/>
  <c r="S60" i="13"/>
  <c r="Q1067" i="13"/>
  <c r="K1067" i="13"/>
  <c r="Y1067" i="13" s="1"/>
  <c r="Q1077" i="13"/>
  <c r="K1077" i="13"/>
  <c r="Y1077" i="13" s="1"/>
  <c r="AA1077" i="13"/>
  <c r="AA96" i="13"/>
  <c r="Q96" i="13"/>
  <c r="K96" i="13"/>
  <c r="Q822" i="13"/>
  <c r="K822" i="13"/>
  <c r="Y822" i="13" s="1"/>
  <c r="Q793" i="13"/>
  <c r="K793" i="13"/>
  <c r="Y793" i="13" s="1"/>
  <c r="Q983" i="13"/>
  <c r="AA983" i="13"/>
  <c r="K983" i="13"/>
  <c r="Y983" i="13" s="1"/>
  <c r="Q429" i="13"/>
  <c r="K429" i="13"/>
  <c r="Y429" i="13" s="1"/>
  <c r="L520" i="13"/>
  <c r="Z520" i="13" s="1"/>
  <c r="S520" i="13"/>
  <c r="K821" i="13"/>
  <c r="Y821" i="13" s="1"/>
  <c r="Q821" i="13"/>
  <c r="K959" i="13"/>
  <c r="Y959" i="13" s="1"/>
  <c r="Q959" i="13"/>
  <c r="AA959" i="13"/>
  <c r="Q601" i="13"/>
  <c r="K601" i="13"/>
  <c r="Y601" i="13" s="1"/>
  <c r="AA601" i="13"/>
  <c r="Q467" i="13"/>
  <c r="K467" i="13"/>
  <c r="Y467" i="13" s="1"/>
  <c r="Q627" i="13"/>
  <c r="K627" i="13"/>
  <c r="Y627" i="13" s="1"/>
  <c r="K703" i="13"/>
  <c r="Y703" i="13" s="1"/>
  <c r="Q703" i="13"/>
  <c r="AA703" i="13"/>
  <c r="L409" i="13"/>
  <c r="Z409" i="13" s="1"/>
  <c r="S409" i="13"/>
  <c r="K431" i="13"/>
  <c r="Y431" i="13" s="1"/>
  <c r="Q431" i="13"/>
  <c r="Q684" i="13"/>
  <c r="K684" i="13"/>
  <c r="Y684" i="13" s="1"/>
  <c r="K908" i="13"/>
  <c r="Y908" i="13" s="1"/>
  <c r="Q908" i="13"/>
  <c r="AA908" i="13"/>
  <c r="Q235" i="13"/>
  <c r="K235" i="13"/>
  <c r="AA235" i="13"/>
  <c r="K228" i="13"/>
  <c r="Q228" i="13"/>
  <c r="AA331" i="13"/>
  <c r="K331" i="13"/>
  <c r="Q331" i="13"/>
  <c r="AA126" i="13"/>
  <c r="K126" i="13"/>
  <c r="Q126" i="13"/>
  <c r="Q174" i="13"/>
  <c r="K174" i="13"/>
  <c r="K278" i="13"/>
  <c r="Q278" i="13"/>
  <c r="Q169" i="13"/>
  <c r="K169" i="13"/>
  <c r="AA169" i="13"/>
  <c r="AH169" i="13" s="1"/>
  <c r="AG169" i="13" s="1"/>
  <c r="AM169" i="13" s="1"/>
  <c r="Q249" i="13"/>
  <c r="K249" i="13"/>
  <c r="AA249" i="13"/>
  <c r="AH249" i="13" s="1"/>
  <c r="AG249" i="13" s="1"/>
  <c r="AM249" i="13" s="1"/>
  <c r="AA104" i="13"/>
  <c r="Q104" i="13"/>
  <c r="K104" i="13"/>
  <c r="Q404" i="13"/>
  <c r="K404" i="13"/>
  <c r="K453" i="13"/>
  <c r="Y453" i="13" s="1"/>
  <c r="Q453" i="13"/>
  <c r="Q851" i="13"/>
  <c r="K851" i="13"/>
  <c r="Y851" i="13" s="1"/>
  <c r="AA851" i="13"/>
  <c r="K881" i="13"/>
  <c r="Y881" i="13" s="1"/>
  <c r="Q881" i="13"/>
  <c r="Q524" i="13"/>
  <c r="K524" i="13"/>
  <c r="Y524" i="13" s="1"/>
  <c r="Q212" i="13"/>
  <c r="K212" i="13"/>
  <c r="AA212" i="13"/>
  <c r="K861" i="13"/>
  <c r="Y861" i="13" s="1"/>
  <c r="AA861" i="13"/>
  <c r="Q861" i="13"/>
  <c r="K1104" i="13"/>
  <c r="Y1104" i="13" s="1"/>
  <c r="AA1104" i="13"/>
  <c r="Q1104" i="13"/>
  <c r="Q973" i="13"/>
  <c r="K973" i="13"/>
  <c r="Y973" i="13" s="1"/>
  <c r="K255" i="13"/>
  <c r="Q255" i="13"/>
  <c r="AB579" i="13"/>
  <c r="L579" i="13"/>
  <c r="Z579" i="13" s="1"/>
  <c r="S579" i="13"/>
  <c r="L745" i="13"/>
  <c r="Z745" i="13" s="1"/>
  <c r="S745" i="13"/>
  <c r="AB745" i="13"/>
  <c r="L655" i="13"/>
  <c r="Z655" i="13" s="1"/>
  <c r="S655" i="13"/>
  <c r="AB655" i="13"/>
  <c r="AB443" i="13"/>
  <c r="S443" i="13"/>
  <c r="L443" i="13"/>
  <c r="Z443" i="13" s="1"/>
  <c r="S831" i="13"/>
  <c r="L831" i="13"/>
  <c r="Z831" i="13" s="1"/>
  <c r="L993" i="13"/>
  <c r="Z993" i="13" s="1"/>
  <c r="S993" i="13"/>
  <c r="S737" i="13"/>
  <c r="L737" i="13"/>
  <c r="Z737" i="13" s="1"/>
  <c r="L600" i="13"/>
  <c r="Z600" i="13" s="1"/>
  <c r="AB600" i="13"/>
  <c r="S600" i="13"/>
  <c r="L498" i="13"/>
  <c r="Z498" i="13" s="1"/>
  <c r="S498" i="13"/>
  <c r="L935" i="13"/>
  <c r="Z935" i="13" s="1"/>
  <c r="AB935" i="13"/>
  <c r="S935" i="13"/>
  <c r="K710" i="13"/>
  <c r="Y710" i="13" s="1"/>
  <c r="AA710" i="13"/>
  <c r="Q710" i="13"/>
  <c r="AB780" i="13"/>
  <c r="L780" i="13"/>
  <c r="Z780" i="13" s="1"/>
  <c r="S780" i="13"/>
  <c r="S566" i="13"/>
  <c r="L566" i="13"/>
  <c r="Z566" i="13" s="1"/>
  <c r="AB588" i="13"/>
  <c r="L588" i="13"/>
  <c r="Z588" i="13" s="1"/>
  <c r="S588" i="13"/>
  <c r="L596" i="13"/>
  <c r="Z596" i="13" s="1"/>
  <c r="S596" i="13"/>
  <c r="AB596" i="13"/>
  <c r="L1128" i="13"/>
  <c r="Z1128" i="13" s="1"/>
  <c r="S1128" i="13"/>
  <c r="L858" i="13"/>
  <c r="Z858" i="13" s="1"/>
  <c r="S858" i="13"/>
  <c r="L332" i="13"/>
  <c r="Z332" i="13" s="1"/>
  <c r="S332" i="13"/>
  <c r="AB332" i="13"/>
  <c r="S289" i="13"/>
  <c r="L289" i="13"/>
  <c r="Z289" i="13" s="1"/>
  <c r="L121" i="13"/>
  <c r="Z121" i="13" s="1"/>
  <c r="S121" i="13"/>
  <c r="L84" i="13"/>
  <c r="Z84" i="13" s="1"/>
  <c r="S84" i="13"/>
  <c r="S311" i="13"/>
  <c r="L311" i="13"/>
  <c r="Z311" i="13" s="1"/>
  <c r="S186" i="13"/>
  <c r="L186" i="13"/>
  <c r="Z186" i="13" s="1"/>
  <c r="AF186" i="13" s="1"/>
  <c r="AE186" i="13" s="1"/>
  <c r="AL186" i="13" s="1"/>
  <c r="AB186" i="13"/>
  <c r="S328" i="13"/>
  <c r="L328" i="13"/>
  <c r="Z328" i="13" s="1"/>
  <c r="L102" i="13"/>
  <c r="Z102" i="13" s="1"/>
  <c r="S102" i="13"/>
  <c r="L562" i="13"/>
  <c r="Z562" i="13" s="1"/>
  <c r="S562" i="13"/>
  <c r="AB562" i="13"/>
  <c r="S774" i="13"/>
  <c r="L774" i="13"/>
  <c r="Z774" i="13" s="1"/>
  <c r="L41" i="13"/>
  <c r="Z41" i="13" s="1"/>
  <c r="S41" i="13"/>
  <c r="S382" i="13"/>
  <c r="AB382" i="13"/>
  <c r="L382" i="13"/>
  <c r="Z382" i="13" s="1"/>
  <c r="Q496" i="13"/>
  <c r="K496" i="13"/>
  <c r="Y496" i="13" s="1"/>
  <c r="S557" i="13"/>
  <c r="L557" i="13"/>
  <c r="Z557" i="13" s="1"/>
  <c r="AB557" i="13"/>
  <c r="S463" i="13"/>
  <c r="L463" i="13"/>
  <c r="Z463" i="13" s="1"/>
  <c r="S929" i="13"/>
  <c r="L929" i="13"/>
  <c r="Z929" i="13" s="1"/>
  <c r="L1079" i="13"/>
  <c r="Z1079" i="13" s="1"/>
  <c r="S1079" i="13"/>
  <c r="AB1079" i="13"/>
  <c r="L1099" i="13"/>
  <c r="Z1099" i="13" s="1"/>
  <c r="S1099" i="13"/>
  <c r="S976" i="13"/>
  <c r="L976" i="13"/>
  <c r="Z976" i="13" s="1"/>
  <c r="S48" i="13"/>
  <c r="L48" i="13"/>
  <c r="Z48" i="13" s="1"/>
  <c r="AB1059" i="13"/>
  <c r="S1059" i="13"/>
  <c r="L1059" i="13"/>
  <c r="Z1059" i="13" s="1"/>
  <c r="L814" i="13"/>
  <c r="Z814" i="13" s="1"/>
  <c r="AB814" i="13"/>
  <c r="S814" i="13"/>
  <c r="L474" i="13"/>
  <c r="Z474" i="13" s="1"/>
  <c r="AB474" i="13"/>
  <c r="S474" i="13"/>
  <c r="L439" i="13"/>
  <c r="Z439" i="13" s="1"/>
  <c r="S439" i="13"/>
  <c r="AB548" i="13"/>
  <c r="S548" i="13"/>
  <c r="L548" i="13"/>
  <c r="Z548" i="13" s="1"/>
  <c r="S957" i="13"/>
  <c r="L957" i="13"/>
  <c r="Z957" i="13" s="1"/>
  <c r="L896" i="13"/>
  <c r="Z896" i="13" s="1"/>
  <c r="S896" i="13"/>
  <c r="L595" i="13"/>
  <c r="Z595" i="13" s="1"/>
  <c r="S595" i="13"/>
  <c r="S965" i="13"/>
  <c r="AB965" i="13"/>
  <c r="L965" i="13"/>
  <c r="Z965" i="13" s="1"/>
  <c r="AB792" i="13"/>
  <c r="S792" i="13"/>
  <c r="L792" i="13"/>
  <c r="Z792" i="13" s="1"/>
  <c r="L1058" i="13"/>
  <c r="Z1058" i="13" s="1"/>
  <c r="S1058" i="13"/>
  <c r="Q630" i="13"/>
  <c r="K630" i="13"/>
  <c r="Y630" i="13" s="1"/>
  <c r="L721" i="13"/>
  <c r="Z721" i="13" s="1"/>
  <c r="S721" i="13"/>
  <c r="AB1051" i="13"/>
  <c r="S1051" i="13"/>
  <c r="L1051" i="13"/>
  <c r="Z1051" i="13" s="1"/>
  <c r="L674" i="13"/>
  <c r="Z674" i="13" s="1"/>
  <c r="S674" i="13"/>
  <c r="AB674" i="13"/>
  <c r="S339" i="13"/>
  <c r="L339" i="13"/>
  <c r="Z339" i="13" s="1"/>
  <c r="S391" i="13"/>
  <c r="AB391" i="13"/>
  <c r="L391" i="13"/>
  <c r="Z391" i="13" s="1"/>
  <c r="S172" i="13"/>
  <c r="L172" i="13"/>
  <c r="Z172" i="13" s="1"/>
  <c r="AB172" i="13"/>
  <c r="L67" i="13"/>
  <c r="Z67" i="13" s="1"/>
  <c r="S67" i="13"/>
  <c r="S231" i="13"/>
  <c r="L231" i="13"/>
  <c r="Z231" i="13" s="1"/>
  <c r="AB231" i="13"/>
  <c r="L276" i="13"/>
  <c r="Z276" i="13" s="1"/>
  <c r="S276" i="13"/>
  <c r="S139" i="13"/>
  <c r="L139" i="13"/>
  <c r="Z139" i="13" s="1"/>
  <c r="L272" i="13"/>
  <c r="Z272" i="13" s="1"/>
  <c r="AB272" i="13"/>
  <c r="S272" i="13"/>
  <c r="L369" i="13"/>
  <c r="Z369" i="13" s="1"/>
  <c r="AB369" i="13"/>
  <c r="AJ369" i="13" s="1"/>
  <c r="AI369" i="13" s="1"/>
  <c r="AN369" i="13" s="1"/>
  <c r="S369" i="13"/>
  <c r="Q706" i="13"/>
  <c r="K706" i="13"/>
  <c r="Y706" i="13" s="1"/>
  <c r="L942" i="13"/>
  <c r="Z942" i="13" s="1"/>
  <c r="S942" i="13"/>
  <c r="AB942" i="13"/>
  <c r="L44" i="13"/>
  <c r="Z44" i="13" s="1"/>
  <c r="S44" i="13"/>
  <c r="S690" i="13"/>
  <c r="L690" i="13"/>
  <c r="Z690" i="13" s="1"/>
  <c r="AB690" i="13"/>
  <c r="S844" i="13"/>
  <c r="L844" i="13"/>
  <c r="Z844" i="13" s="1"/>
  <c r="S1026" i="13"/>
  <c r="L1026" i="13"/>
  <c r="Z1026" i="13" s="1"/>
  <c r="S862" i="13"/>
  <c r="L862" i="13"/>
  <c r="Z862" i="13" s="1"/>
  <c r="L1108" i="13"/>
  <c r="Z1108" i="13" s="1"/>
  <c r="S1108" i="13"/>
  <c r="AB1108" i="13"/>
  <c r="Q877" i="13"/>
  <c r="AA877" i="13"/>
  <c r="K877" i="13"/>
  <c r="Y877" i="13" s="1"/>
  <c r="L175" i="13"/>
  <c r="Z175" i="13" s="1"/>
  <c r="S175" i="13"/>
  <c r="L259" i="13"/>
  <c r="Z259" i="13" s="1"/>
  <c r="AB259" i="13"/>
  <c r="S259" i="13"/>
  <c r="L605" i="13"/>
  <c r="Z605" i="13" s="1"/>
  <c r="S605" i="13"/>
  <c r="AA672" i="13"/>
  <c r="Q672" i="13"/>
  <c r="K672" i="13"/>
  <c r="Y672" i="13" s="1"/>
  <c r="AB812" i="13"/>
  <c r="S812" i="13"/>
  <c r="L812" i="13"/>
  <c r="Z812" i="13" s="1"/>
  <c r="L728" i="13"/>
  <c r="Z728" i="13" s="1"/>
  <c r="S728" i="13"/>
  <c r="L1096" i="13"/>
  <c r="Z1096" i="13" s="1"/>
  <c r="S1096" i="13"/>
  <c r="AB459" i="13"/>
  <c r="L459" i="13"/>
  <c r="Z459" i="13" s="1"/>
  <c r="S459" i="13"/>
  <c r="Q952" i="13"/>
  <c r="K952" i="13"/>
  <c r="Y952" i="13" s="1"/>
  <c r="AA952" i="13"/>
  <c r="L730" i="13"/>
  <c r="Z730" i="13" s="1"/>
  <c r="S730" i="13"/>
  <c r="AB730" i="13"/>
  <c r="L791" i="13"/>
  <c r="Z791" i="13" s="1"/>
  <c r="S791" i="13"/>
  <c r="K907" i="13"/>
  <c r="Y907" i="13" s="1"/>
  <c r="Q907" i="13"/>
  <c r="AA907" i="13"/>
  <c r="S648" i="13"/>
  <c r="L648" i="13"/>
  <c r="Z648" i="13" s="1"/>
  <c r="AB648" i="13"/>
  <c r="L599" i="13"/>
  <c r="Z599" i="13" s="1"/>
  <c r="S599" i="13"/>
  <c r="S722" i="13"/>
  <c r="L722" i="13"/>
  <c r="Z722" i="13" s="1"/>
  <c r="K511" i="13"/>
  <c r="Y511" i="13" s="1"/>
  <c r="AA511" i="13"/>
  <c r="Q511" i="13"/>
  <c r="L1045" i="13"/>
  <c r="Z1045" i="13" s="1"/>
  <c r="S1045" i="13"/>
  <c r="AB1045" i="13"/>
  <c r="L321" i="13"/>
  <c r="Z321" i="13" s="1"/>
  <c r="AB321" i="13"/>
  <c r="S321" i="13"/>
  <c r="S258" i="13"/>
  <c r="L258" i="13"/>
  <c r="Z258" i="13" s="1"/>
  <c r="AF258" i="13" s="1"/>
  <c r="AE258" i="13" s="1"/>
  <c r="AL258" i="13" s="1"/>
  <c r="Q159" i="13"/>
  <c r="AA159" i="13"/>
  <c r="K159" i="13"/>
  <c r="S181" i="13"/>
  <c r="AB181" i="13"/>
  <c r="L181" i="13"/>
  <c r="Z181" i="13" s="1"/>
  <c r="L144" i="13"/>
  <c r="Z144" i="13" s="1"/>
  <c r="S144" i="13"/>
  <c r="S210" i="13"/>
  <c r="L210" i="13"/>
  <c r="Z210" i="13" s="1"/>
  <c r="AF210" i="13" s="1"/>
  <c r="AE210" i="13" s="1"/>
  <c r="AL210" i="13" s="1"/>
  <c r="Q31" i="13"/>
  <c r="K31" i="13"/>
  <c r="AA31" i="13"/>
  <c r="L216" i="13"/>
  <c r="Z216" i="13" s="1"/>
  <c r="AB216" i="13"/>
  <c r="S216" i="13"/>
  <c r="L247" i="13"/>
  <c r="Z247" i="13" s="1"/>
  <c r="AB247" i="13"/>
  <c r="S247" i="13"/>
  <c r="L829" i="13"/>
  <c r="Z829" i="13" s="1"/>
  <c r="S829" i="13"/>
  <c r="L577" i="13"/>
  <c r="Z577" i="13" s="1"/>
  <c r="AB577" i="13"/>
  <c r="S577" i="13"/>
  <c r="L886" i="13"/>
  <c r="Z886" i="13" s="1"/>
  <c r="S886" i="13"/>
  <c r="AB886" i="13"/>
  <c r="L402" i="13"/>
  <c r="Z402" i="13" s="1"/>
  <c r="AF402" i="13" s="1"/>
  <c r="AE402" i="13" s="1"/>
  <c r="AL402" i="13" s="1"/>
  <c r="S402" i="13"/>
  <c r="L1047" i="13"/>
  <c r="Z1047" i="13" s="1"/>
  <c r="S1047" i="13"/>
  <c r="L867" i="13"/>
  <c r="Z867" i="13" s="1"/>
  <c r="S867" i="13"/>
  <c r="AB867" i="13"/>
  <c r="S57" i="13"/>
  <c r="L57" i="13"/>
  <c r="Z57" i="13" s="1"/>
  <c r="AB57" i="13"/>
  <c r="L1066" i="13"/>
  <c r="Z1066" i="13" s="1"/>
  <c r="AB1066" i="13"/>
  <c r="S1066" i="13"/>
  <c r="Q1069" i="13"/>
  <c r="K1069" i="13"/>
  <c r="Y1069" i="13" s="1"/>
  <c r="L15" i="13"/>
  <c r="Z15" i="13" s="1"/>
  <c r="AB15" i="13"/>
  <c r="S15" i="13"/>
  <c r="S193" i="13"/>
  <c r="AB193" i="13"/>
  <c r="L193" i="13"/>
  <c r="Z193" i="13" s="1"/>
  <c r="S953" i="13"/>
  <c r="L953" i="13"/>
  <c r="Z953" i="13" s="1"/>
  <c r="K658" i="13"/>
  <c r="Y658" i="13" s="1"/>
  <c r="Q658" i="13"/>
  <c r="AB795" i="13"/>
  <c r="S795" i="13"/>
  <c r="L795" i="13"/>
  <c r="Z795" i="13" s="1"/>
  <c r="L673" i="13"/>
  <c r="Z673" i="13" s="1"/>
  <c r="S673" i="13"/>
  <c r="S426" i="13"/>
  <c r="L426" i="13"/>
  <c r="Z426" i="13" s="1"/>
  <c r="S460" i="13"/>
  <c r="L460" i="13"/>
  <c r="Z460" i="13" s="1"/>
  <c r="S610" i="13"/>
  <c r="L610" i="13"/>
  <c r="Z610" i="13" s="1"/>
  <c r="AB610" i="13"/>
  <c r="S937" i="13"/>
  <c r="AB937" i="13"/>
  <c r="L937" i="13"/>
  <c r="Z937" i="13" s="1"/>
  <c r="S884" i="13"/>
  <c r="L884" i="13"/>
  <c r="Z884" i="13" s="1"/>
  <c r="S659" i="13"/>
  <c r="L659" i="13"/>
  <c r="Z659" i="13" s="1"/>
  <c r="AB917" i="13"/>
  <c r="S917" i="13"/>
  <c r="L917" i="13"/>
  <c r="Z917" i="13" s="1"/>
  <c r="L469" i="13"/>
  <c r="Z469" i="13" s="1"/>
  <c r="S469" i="13"/>
  <c r="S625" i="13"/>
  <c r="AB625" i="13"/>
  <c r="L625" i="13"/>
  <c r="Z625" i="13" s="1"/>
  <c r="AB568" i="13"/>
  <c r="L568" i="13"/>
  <c r="Z568" i="13" s="1"/>
  <c r="S568" i="13"/>
  <c r="K1131" i="13"/>
  <c r="Y1131" i="13" s="1"/>
  <c r="Q1131" i="13"/>
  <c r="L662" i="13"/>
  <c r="Z662" i="13" s="1"/>
  <c r="S662" i="13"/>
  <c r="S312" i="13"/>
  <c r="L312" i="13"/>
  <c r="Z312" i="13" s="1"/>
  <c r="AB312" i="13"/>
  <c r="S183" i="13"/>
  <c r="L183" i="13"/>
  <c r="Z183" i="13" s="1"/>
  <c r="L109" i="13"/>
  <c r="Z109" i="13" s="1"/>
  <c r="S109" i="13"/>
  <c r="Q192" i="13"/>
  <c r="K192" i="13"/>
  <c r="AA21" i="13"/>
  <c r="K21" i="13"/>
  <c r="Q21" i="13"/>
  <c r="S114" i="13"/>
  <c r="L114" i="13"/>
  <c r="Z114" i="13" s="1"/>
  <c r="AF114" i="13" s="1"/>
  <c r="AE114" i="13" s="1"/>
  <c r="AL114" i="13" s="1"/>
  <c r="AB114" i="13"/>
  <c r="L266" i="13"/>
  <c r="Z266" i="13" s="1"/>
  <c r="AF266" i="13" s="1"/>
  <c r="AE266" i="13" s="1"/>
  <c r="AL266" i="13" s="1"/>
  <c r="S266" i="13"/>
  <c r="AB266" i="13"/>
  <c r="L208" i="13"/>
  <c r="Z208" i="13" s="1"/>
  <c r="AB208" i="13"/>
  <c r="S208" i="13"/>
  <c r="L55" i="13"/>
  <c r="Z55" i="13" s="1"/>
  <c r="S55" i="13"/>
  <c r="Q344" i="13"/>
  <c r="K344" i="13"/>
  <c r="AA344" i="13"/>
  <c r="L28" i="13"/>
  <c r="Z28" i="13" s="1"/>
  <c r="S28" i="13"/>
  <c r="L1002" i="13"/>
  <c r="Z1002" i="13" s="1"/>
  <c r="S1002" i="13"/>
  <c r="L967" i="13"/>
  <c r="Z967" i="13" s="1"/>
  <c r="S967" i="13"/>
  <c r="Q318" i="13"/>
  <c r="AA318" i="13"/>
  <c r="K318" i="13"/>
  <c r="L720" i="13"/>
  <c r="Z720" i="13" s="1"/>
  <c r="S720" i="13"/>
  <c r="AB720" i="13"/>
  <c r="L1114" i="13"/>
  <c r="Z1114" i="13" s="1"/>
  <c r="S1114" i="13"/>
  <c r="L1122" i="13"/>
  <c r="Z1122" i="13" s="1"/>
  <c r="S1122" i="13"/>
  <c r="AB1107" i="13"/>
  <c r="S1107" i="13"/>
  <c r="L1107" i="13"/>
  <c r="Z1107" i="13" s="1"/>
  <c r="S120" i="13"/>
  <c r="L120" i="13"/>
  <c r="Z120" i="13" s="1"/>
  <c r="S248" i="13"/>
  <c r="L248" i="13"/>
  <c r="Z248" i="13" s="1"/>
  <c r="L736" i="13"/>
  <c r="Z736" i="13" s="1"/>
  <c r="S736" i="13"/>
  <c r="S923" i="13"/>
  <c r="L923" i="13"/>
  <c r="Z923" i="13" s="1"/>
  <c r="L590" i="13"/>
  <c r="Z590" i="13" s="1"/>
  <c r="S590" i="13"/>
  <c r="S567" i="13"/>
  <c r="L567" i="13"/>
  <c r="Z567" i="13" s="1"/>
  <c r="K692" i="13"/>
  <c r="Y692" i="13" s="1"/>
  <c r="Q692" i="13"/>
  <c r="AA692" i="13"/>
  <c r="S897" i="13"/>
  <c r="L897" i="13"/>
  <c r="Z897" i="13" s="1"/>
  <c r="S423" i="13"/>
  <c r="L423" i="13"/>
  <c r="Z423" i="13" s="1"/>
  <c r="L547" i="13"/>
  <c r="Z547" i="13" s="1"/>
  <c r="S547" i="13"/>
  <c r="AB547" i="13"/>
  <c r="L986" i="13"/>
  <c r="Z986" i="13" s="1"/>
  <c r="S986" i="13"/>
  <c r="L772" i="13"/>
  <c r="Z772" i="13" s="1"/>
  <c r="S772" i="13"/>
  <c r="L941" i="13"/>
  <c r="Z941" i="13" s="1"/>
  <c r="S941" i="13"/>
  <c r="S784" i="13"/>
  <c r="L784" i="13"/>
  <c r="Z784" i="13" s="1"/>
  <c r="S632" i="13"/>
  <c r="L632" i="13"/>
  <c r="Z632" i="13" s="1"/>
  <c r="AB632" i="13"/>
  <c r="L1056" i="13"/>
  <c r="Z1056" i="13" s="1"/>
  <c r="S1056" i="13"/>
  <c r="L950" i="13"/>
  <c r="Z950" i="13" s="1"/>
  <c r="S950" i="13"/>
  <c r="L236" i="13"/>
  <c r="Z236" i="13" s="1"/>
  <c r="S236" i="13"/>
  <c r="AB236" i="13"/>
  <c r="S324" i="13"/>
  <c r="L324" i="13"/>
  <c r="Z324" i="13" s="1"/>
  <c r="S202" i="13"/>
  <c r="L202" i="13"/>
  <c r="Z202" i="13" s="1"/>
  <c r="AF202" i="13" s="1"/>
  <c r="AE202" i="13" s="1"/>
  <c r="AL202" i="13" s="1"/>
  <c r="L377" i="13"/>
  <c r="Z377" i="13" s="1"/>
  <c r="AB377" i="13"/>
  <c r="S377" i="13"/>
  <c r="L246" i="13"/>
  <c r="Z246" i="13" s="1"/>
  <c r="S246" i="13"/>
  <c r="S13" i="13"/>
  <c r="L13" i="13"/>
  <c r="Z13" i="13" s="1"/>
  <c r="AB13" i="13"/>
  <c r="L95" i="13"/>
  <c r="Z95" i="13" s="1"/>
  <c r="S95" i="13"/>
  <c r="Q256" i="13"/>
  <c r="K256" i="13"/>
  <c r="AB211" i="13"/>
  <c r="S211" i="13"/>
  <c r="L211" i="13"/>
  <c r="Z211" i="13" s="1"/>
  <c r="L330" i="13"/>
  <c r="Z330" i="13" s="1"/>
  <c r="AF330" i="13" s="1"/>
  <c r="AE330" i="13" s="1"/>
  <c r="AL330" i="13" s="1"/>
  <c r="S330" i="13"/>
  <c r="L769" i="13"/>
  <c r="Z769" i="13" s="1"/>
  <c r="S769" i="13"/>
  <c r="S642" i="13"/>
  <c r="L642" i="13"/>
  <c r="Z642" i="13" s="1"/>
  <c r="AB642" i="13"/>
  <c r="K541" i="13"/>
  <c r="Y541" i="13" s="1"/>
  <c r="Q541" i="13"/>
  <c r="L834" i="13"/>
  <c r="Z834" i="13" s="1"/>
  <c r="S834" i="13"/>
  <c r="L833" i="13"/>
  <c r="Z833" i="13" s="1"/>
  <c r="S833" i="13"/>
  <c r="AB833" i="13"/>
  <c r="L927" i="13"/>
  <c r="Z927" i="13" s="1"/>
  <c r="S927" i="13"/>
  <c r="L261" i="13"/>
  <c r="Z261" i="13" s="1"/>
  <c r="S261" i="13"/>
  <c r="Q996" i="13"/>
  <c r="K996" i="13"/>
  <c r="Y996" i="13" s="1"/>
  <c r="L36" i="13"/>
  <c r="Z36" i="13" s="1"/>
  <c r="S36" i="13"/>
  <c r="Q873" i="13"/>
  <c r="K873" i="13"/>
  <c r="Y873" i="13" s="1"/>
  <c r="AA873" i="13"/>
  <c r="L1065" i="13"/>
  <c r="Z1065" i="13" s="1"/>
  <c r="S1065" i="13"/>
  <c r="S961" i="13"/>
  <c r="L961" i="13"/>
  <c r="Z961" i="13" s="1"/>
  <c r="S606" i="13"/>
  <c r="L606" i="13"/>
  <c r="Z606" i="13" s="1"/>
  <c r="AB606" i="13"/>
  <c r="S979" i="13"/>
  <c r="L979" i="13"/>
  <c r="Z979" i="13" s="1"/>
  <c r="L419" i="13"/>
  <c r="Z419" i="13" s="1"/>
  <c r="S419" i="13"/>
  <c r="S504" i="13"/>
  <c r="L504" i="13"/>
  <c r="Z504" i="13" s="1"/>
  <c r="AB504" i="13"/>
  <c r="S417" i="13"/>
  <c r="L417" i="13"/>
  <c r="Z417" i="13" s="1"/>
  <c r="L668" i="13"/>
  <c r="Z668" i="13" s="1"/>
  <c r="S668" i="13"/>
  <c r="AB802" i="13"/>
  <c r="S802" i="13"/>
  <c r="L802" i="13"/>
  <c r="Z802" i="13" s="1"/>
  <c r="L432" i="13"/>
  <c r="Z432" i="13" s="1"/>
  <c r="S432" i="13"/>
  <c r="S501" i="13"/>
  <c r="L501" i="13"/>
  <c r="Z501" i="13" s="1"/>
  <c r="AB501" i="13"/>
  <c r="S999" i="13"/>
  <c r="L999" i="13"/>
  <c r="Z999" i="13" s="1"/>
  <c r="L711" i="13"/>
  <c r="Z711" i="13" s="1"/>
  <c r="S711" i="13"/>
  <c r="L752" i="13"/>
  <c r="Z752" i="13" s="1"/>
  <c r="S752" i="13"/>
  <c r="AB752" i="13"/>
  <c r="L479" i="13"/>
  <c r="Z479" i="13" s="1"/>
  <c r="S479" i="13"/>
  <c r="L663" i="13"/>
  <c r="Z663" i="13" s="1"/>
  <c r="S663" i="13"/>
  <c r="S284" i="13"/>
  <c r="L284" i="13"/>
  <c r="Z284" i="13" s="1"/>
  <c r="S345" i="13"/>
  <c r="L345" i="13"/>
  <c r="Z345" i="13" s="1"/>
  <c r="L91" i="13"/>
  <c r="Z91" i="13" s="1"/>
  <c r="S91" i="13"/>
  <c r="AB91" i="13"/>
  <c r="L107" i="13"/>
  <c r="Z107" i="13" s="1"/>
  <c r="S107" i="13"/>
  <c r="S167" i="13"/>
  <c r="L167" i="13"/>
  <c r="Z167" i="13" s="1"/>
  <c r="AB326" i="13"/>
  <c r="S326" i="13"/>
  <c r="L326" i="13"/>
  <c r="Z326" i="13" s="1"/>
  <c r="L233" i="13"/>
  <c r="Z233" i="13" s="1"/>
  <c r="S233" i="13"/>
  <c r="L323" i="13"/>
  <c r="Z323" i="13" s="1"/>
  <c r="S323" i="13"/>
  <c r="Q85" i="13"/>
  <c r="K85" i="13"/>
  <c r="Q1046" i="13"/>
  <c r="K1046" i="13"/>
  <c r="Y1046" i="13" s="1"/>
  <c r="L308" i="13"/>
  <c r="Z308" i="13" s="1"/>
  <c r="S308" i="13"/>
  <c r="AB308" i="13"/>
  <c r="L852" i="13"/>
  <c r="Z852" i="13" s="1"/>
  <c r="S852" i="13"/>
  <c r="S956" i="13"/>
  <c r="L956" i="13"/>
  <c r="Z956" i="13" s="1"/>
  <c r="L1041" i="13"/>
  <c r="Z1041" i="13" s="1"/>
  <c r="AB1041" i="13"/>
  <c r="S1041" i="13"/>
  <c r="L925" i="13"/>
  <c r="Z925" i="13" s="1"/>
  <c r="S925" i="13"/>
  <c r="S723" i="13"/>
  <c r="L723" i="13"/>
  <c r="Z723" i="13" s="1"/>
  <c r="S977" i="13"/>
  <c r="L977" i="13"/>
  <c r="Z977" i="13" s="1"/>
  <c r="AB113" i="13"/>
  <c r="L113" i="13"/>
  <c r="Z113" i="13" s="1"/>
  <c r="S113" i="13"/>
  <c r="AB123" i="13"/>
  <c r="S123" i="13"/>
  <c r="L123" i="13"/>
  <c r="Z123" i="13" s="1"/>
  <c r="Q50" i="13"/>
  <c r="AA50" i="13"/>
  <c r="K50" i="13"/>
  <c r="AB770" i="13"/>
  <c r="L770" i="13"/>
  <c r="Z770" i="13" s="1"/>
  <c r="S770" i="13"/>
  <c r="K544" i="13"/>
  <c r="Y544" i="13" s="1"/>
  <c r="AA544" i="13"/>
  <c r="Q544" i="13"/>
  <c r="L885" i="13"/>
  <c r="Z885" i="13" s="1"/>
  <c r="S885" i="13"/>
  <c r="Q540" i="13"/>
  <c r="K540" i="13"/>
  <c r="Y540" i="13" s="1"/>
  <c r="S421" i="13"/>
  <c r="AB421" i="13"/>
  <c r="L421" i="13"/>
  <c r="Z421" i="13" s="1"/>
  <c r="L647" i="13"/>
  <c r="Z647" i="13" s="1"/>
  <c r="S647" i="13"/>
  <c r="S919" i="13"/>
  <c r="L919" i="13"/>
  <c r="Z919" i="13" s="1"/>
  <c r="S522" i="13"/>
  <c r="L522" i="13"/>
  <c r="Z522" i="13" s="1"/>
  <c r="AB522" i="13"/>
  <c r="AB646" i="13"/>
  <c r="L646" i="13"/>
  <c r="Z646" i="13" s="1"/>
  <c r="S646" i="13"/>
  <c r="Q786" i="13"/>
  <c r="K786" i="13"/>
  <c r="Y786" i="13" s="1"/>
  <c r="AA786" i="13"/>
  <c r="S864" i="13"/>
  <c r="L864" i="13"/>
  <c r="Z864" i="13" s="1"/>
  <c r="S612" i="13"/>
  <c r="L612" i="13"/>
  <c r="Z612" i="13" s="1"/>
  <c r="L939" i="13"/>
  <c r="Z939" i="13" s="1"/>
  <c r="S939" i="13"/>
  <c r="AB939" i="13"/>
  <c r="S1013" i="13"/>
  <c r="L1013" i="13"/>
  <c r="Z1013" i="13" s="1"/>
  <c r="S1057" i="13"/>
  <c r="AB1057" i="13"/>
  <c r="L1057" i="13"/>
  <c r="Z1057" i="13" s="1"/>
  <c r="S718" i="13"/>
  <c r="AB718" i="13"/>
  <c r="L718" i="13"/>
  <c r="Z718" i="13" s="1"/>
  <c r="L219" i="13"/>
  <c r="Z219" i="13" s="1"/>
  <c r="S219" i="13"/>
  <c r="AB219" i="13"/>
  <c r="K265" i="13"/>
  <c r="Q265" i="13"/>
  <c r="AA265" i="13"/>
  <c r="AH265" i="13" s="1"/>
  <c r="AG265" i="13" s="1"/>
  <c r="AM265" i="13" s="1"/>
  <c r="AB226" i="13"/>
  <c r="S226" i="13"/>
  <c r="L226" i="13"/>
  <c r="Z226" i="13" s="1"/>
  <c r="AF226" i="13" s="1"/>
  <c r="AE226" i="13" s="1"/>
  <c r="AL226" i="13" s="1"/>
  <c r="S127" i="13"/>
  <c r="L127" i="13"/>
  <c r="Z127" i="13" s="1"/>
  <c r="L253" i="13"/>
  <c r="Z253" i="13" s="1"/>
  <c r="S253" i="13"/>
  <c r="AB253" i="13"/>
  <c r="L93" i="13"/>
  <c r="Z93" i="13" s="1"/>
  <c r="S93" i="13"/>
  <c r="S354" i="13"/>
  <c r="L354" i="13"/>
  <c r="Z354" i="13" s="1"/>
  <c r="AF354" i="13" s="1"/>
  <c r="AE354" i="13" s="1"/>
  <c r="AL354" i="13" s="1"/>
  <c r="AB354" i="13"/>
  <c r="S207" i="13"/>
  <c r="L207" i="13"/>
  <c r="Z207" i="13" s="1"/>
  <c r="S32" i="13"/>
  <c r="L32" i="13"/>
  <c r="Z32" i="13" s="1"/>
  <c r="AB32" i="13"/>
  <c r="Q334" i="13"/>
  <c r="K334" i="13"/>
  <c r="AA334" i="13"/>
  <c r="S768" i="13"/>
  <c r="L768" i="13"/>
  <c r="Z768" i="13" s="1"/>
  <c r="AB768" i="13"/>
  <c r="S297" i="13"/>
  <c r="L297" i="13"/>
  <c r="Z297" i="13" s="1"/>
  <c r="L582" i="13"/>
  <c r="Z582" i="13" s="1"/>
  <c r="AB582" i="13"/>
  <c r="S582" i="13"/>
  <c r="L171" i="13"/>
  <c r="Z171" i="13" s="1"/>
  <c r="S171" i="13"/>
  <c r="L322" i="13"/>
  <c r="Z322" i="13" s="1"/>
  <c r="AB322" i="13"/>
  <c r="S322" i="13"/>
  <c r="L985" i="13"/>
  <c r="Z985" i="13" s="1"/>
  <c r="S985" i="13"/>
  <c r="S1072" i="13"/>
  <c r="L1072" i="13"/>
  <c r="Z1072" i="13" s="1"/>
  <c r="AB1072" i="13"/>
  <c r="K1083" i="13"/>
  <c r="Y1083" i="13" s="1"/>
  <c r="Q1083" i="13"/>
  <c r="AA1083" i="13"/>
  <c r="L69" i="13"/>
  <c r="Z69" i="13" s="1"/>
  <c r="S69" i="13"/>
  <c r="S435" i="13"/>
  <c r="L435" i="13"/>
  <c r="Z435" i="13" s="1"/>
  <c r="K598" i="13"/>
  <c r="Y598" i="13" s="1"/>
  <c r="AA598" i="13"/>
  <c r="Q598" i="13"/>
  <c r="L633" i="13"/>
  <c r="Z633" i="13" s="1"/>
  <c r="S633" i="13"/>
  <c r="L731" i="13"/>
  <c r="Z731" i="13" s="1"/>
  <c r="S731" i="13"/>
  <c r="K954" i="13"/>
  <c r="Y954" i="13" s="1"/>
  <c r="Q954" i="13"/>
  <c r="L585" i="13"/>
  <c r="Z585" i="13" s="1"/>
  <c r="AB585" i="13"/>
  <c r="S585" i="13"/>
  <c r="L922" i="13"/>
  <c r="Z922" i="13" s="1"/>
  <c r="S922" i="13"/>
  <c r="AB922" i="13"/>
  <c r="S592" i="13"/>
  <c r="L592" i="13"/>
  <c r="Z592" i="13" s="1"/>
  <c r="S685" i="13"/>
  <c r="L685" i="13"/>
  <c r="Z685" i="13" s="1"/>
  <c r="AB685" i="13"/>
  <c r="K788" i="13"/>
  <c r="Y788" i="13" s="1"/>
  <c r="Q788" i="13"/>
  <c r="AB824" i="13"/>
  <c r="S824" i="13"/>
  <c r="L824" i="13"/>
  <c r="Z824" i="13" s="1"/>
  <c r="S695" i="13"/>
  <c r="L695" i="13"/>
  <c r="Z695" i="13" s="1"/>
  <c r="L1018" i="13"/>
  <c r="Z1018" i="13" s="1"/>
  <c r="AB1018" i="13"/>
  <c r="S1018" i="13"/>
  <c r="L486" i="13"/>
  <c r="Z486" i="13" s="1"/>
  <c r="S486" i="13"/>
  <c r="AB486" i="13"/>
  <c r="AB726" i="13"/>
  <c r="S726" i="13"/>
  <c r="L726" i="13"/>
  <c r="Z726" i="13" s="1"/>
  <c r="L401" i="13"/>
  <c r="Z401" i="13" s="1"/>
  <c r="S401" i="13"/>
  <c r="L254" i="13"/>
  <c r="Z254" i="13" s="1"/>
  <c r="S254" i="13"/>
  <c r="AB254" i="13"/>
  <c r="L19" i="13"/>
  <c r="Z19" i="13" s="1"/>
  <c r="S19" i="13"/>
  <c r="S215" i="13"/>
  <c r="L215" i="13"/>
  <c r="Z215" i="13" s="1"/>
  <c r="AB215" i="13"/>
  <c r="AB213" i="13"/>
  <c r="S213" i="13"/>
  <c r="L213" i="13"/>
  <c r="Z213" i="13" s="1"/>
  <c r="S106" i="13"/>
  <c r="L106" i="13"/>
  <c r="Z106" i="13" s="1"/>
  <c r="AF106" i="13" s="1"/>
  <c r="AE106" i="13" s="1"/>
  <c r="AL106" i="13" s="1"/>
  <c r="L75" i="13"/>
  <c r="Z75" i="13" s="1"/>
  <c r="S75" i="13"/>
  <c r="AB75" i="13"/>
  <c r="L296" i="13"/>
  <c r="Z296" i="13" s="1"/>
  <c r="AB296" i="13"/>
  <c r="S296" i="13"/>
  <c r="Q306" i="13"/>
  <c r="K306" i="13"/>
  <c r="L533" i="13"/>
  <c r="Z533" i="13" s="1"/>
  <c r="S533" i="13"/>
  <c r="L997" i="13"/>
  <c r="Z997" i="13" s="1"/>
  <c r="AB997" i="13"/>
  <c r="S997" i="13"/>
  <c r="L887" i="13"/>
  <c r="Z887" i="13" s="1"/>
  <c r="S887" i="13"/>
  <c r="L691" i="13"/>
  <c r="Z691" i="13" s="1"/>
  <c r="S691" i="13"/>
  <c r="AB691" i="13"/>
  <c r="Q552" i="13"/>
  <c r="K552" i="13"/>
  <c r="Y552" i="13" s="1"/>
  <c r="S940" i="13"/>
  <c r="L940" i="13"/>
  <c r="Z940" i="13" s="1"/>
  <c r="AB940" i="13"/>
  <c r="K61" i="13"/>
  <c r="Q61" i="13"/>
  <c r="AA61" i="13"/>
  <c r="L1106" i="13"/>
  <c r="Z1106" i="13" s="1"/>
  <c r="S1106" i="13"/>
  <c r="AB1106" i="13"/>
  <c r="L1086" i="13"/>
  <c r="Z1086" i="13" s="1"/>
  <c r="S1086" i="13"/>
  <c r="AB73" i="13"/>
  <c r="S73" i="13"/>
  <c r="L73" i="13"/>
  <c r="Z73" i="13" s="1"/>
  <c r="L930" i="13"/>
  <c r="Z930" i="13" s="1"/>
  <c r="S930" i="13"/>
  <c r="Q745" i="13"/>
  <c r="K745" i="13"/>
  <c r="Y745" i="13" s="1"/>
  <c r="K655" i="13"/>
  <c r="Y655" i="13" s="1"/>
  <c r="AA655" i="13"/>
  <c r="Q655" i="13"/>
  <c r="K443" i="13"/>
  <c r="Y443" i="13" s="1"/>
  <c r="Q443" i="13"/>
  <c r="AA443" i="13"/>
  <c r="K831" i="13"/>
  <c r="Y831" i="13" s="1"/>
  <c r="AA831" i="13"/>
  <c r="Q831" i="13"/>
  <c r="Q993" i="13"/>
  <c r="K993" i="13"/>
  <c r="Y993" i="13" s="1"/>
  <c r="AA993" i="13"/>
  <c r="K737" i="13"/>
  <c r="Y737" i="13" s="1"/>
  <c r="Q737" i="13"/>
  <c r="AA737" i="13"/>
  <c r="Q600" i="13"/>
  <c r="K600" i="13"/>
  <c r="Y600" i="13" s="1"/>
  <c r="AA600" i="13"/>
  <c r="Q498" i="13"/>
  <c r="K498" i="13"/>
  <c r="Y498" i="13" s="1"/>
  <c r="AA498" i="13"/>
  <c r="K935" i="13"/>
  <c r="Y935" i="13" s="1"/>
  <c r="AA935" i="13"/>
  <c r="Q935" i="13"/>
  <c r="L710" i="13"/>
  <c r="Z710" i="13" s="1"/>
  <c r="AB710" i="13"/>
  <c r="Q780" i="13"/>
  <c r="K780" i="13"/>
  <c r="Y780" i="13" s="1"/>
  <c r="AA780" i="13"/>
  <c r="AA566" i="13"/>
  <c r="K566" i="13"/>
  <c r="Y566" i="13" s="1"/>
  <c r="AA588" i="13"/>
  <c r="Q588" i="13"/>
  <c r="K588" i="13"/>
  <c r="Y588" i="13" s="1"/>
  <c r="K596" i="13"/>
  <c r="Y596" i="13" s="1"/>
  <c r="AA596" i="13"/>
  <c r="K1128" i="13"/>
  <c r="Y1128" i="13" s="1"/>
  <c r="Q1128" i="13"/>
  <c r="AA1128" i="13"/>
  <c r="Q858" i="13"/>
  <c r="K858" i="13"/>
  <c r="Y858" i="13" s="1"/>
  <c r="AA858" i="13"/>
  <c r="Q332" i="13"/>
  <c r="K332" i="13"/>
  <c r="Q289" i="13"/>
  <c r="K289" i="13"/>
  <c r="K121" i="13"/>
  <c r="Q121" i="13"/>
  <c r="K84" i="13"/>
  <c r="Q84" i="13"/>
  <c r="Q311" i="13"/>
  <c r="K311" i="13"/>
  <c r="AA311" i="13"/>
  <c r="Q186" i="13"/>
  <c r="K186" i="13"/>
  <c r="Q328" i="13"/>
  <c r="K328" i="13"/>
  <c r="AA102" i="13"/>
  <c r="K102" i="13"/>
  <c r="Q102" i="13"/>
  <c r="Q562" i="13"/>
  <c r="K562" i="13"/>
  <c r="Y562" i="13" s="1"/>
  <c r="K774" i="13"/>
  <c r="Y774" i="13" s="1"/>
  <c r="Q774" i="13"/>
  <c r="K41" i="13"/>
  <c r="Q41" i="13"/>
  <c r="Q382" i="13"/>
  <c r="K382" i="13"/>
  <c r="AB496" i="13"/>
  <c r="L496" i="13"/>
  <c r="Z496" i="13" s="1"/>
  <c r="S496" i="13"/>
  <c r="AA557" i="13"/>
  <c r="K557" i="13"/>
  <c r="Y557" i="13" s="1"/>
  <c r="Q557" i="13"/>
  <c r="Q463" i="13"/>
  <c r="K463" i="13"/>
  <c r="Y463" i="13" s="1"/>
  <c r="AA929" i="13"/>
  <c r="Q929" i="13"/>
  <c r="K929" i="13"/>
  <c r="Y929" i="13" s="1"/>
  <c r="K1079" i="13"/>
  <c r="Y1079" i="13" s="1"/>
  <c r="Q1079" i="13"/>
  <c r="K1099" i="13"/>
  <c r="Y1099" i="13" s="1"/>
  <c r="Q1099" i="13"/>
  <c r="AA1099" i="13"/>
  <c r="Q976" i="13"/>
  <c r="K976" i="13"/>
  <c r="Y976" i="13" s="1"/>
  <c r="AA976" i="13"/>
  <c r="K48" i="13"/>
  <c r="Q48" i="13"/>
  <c r="K1059" i="13"/>
  <c r="Y1059" i="13" s="1"/>
  <c r="Q1059" i="13"/>
  <c r="Q814" i="13"/>
  <c r="K814" i="13"/>
  <c r="Y814" i="13" s="1"/>
  <c r="AA814" i="13"/>
  <c r="K474" i="13"/>
  <c r="Y474" i="13" s="1"/>
  <c r="Q474" i="13"/>
  <c r="AA474" i="13"/>
  <c r="AA439" i="13"/>
  <c r="Q439" i="13"/>
  <c r="K439" i="13"/>
  <c r="Y439" i="13" s="1"/>
  <c r="AA548" i="13"/>
  <c r="K548" i="13"/>
  <c r="Y548" i="13" s="1"/>
  <c r="Q957" i="13"/>
  <c r="K957" i="13"/>
  <c r="Y957" i="13" s="1"/>
  <c r="Q896" i="13"/>
  <c r="AA896" i="13"/>
  <c r="K896" i="13"/>
  <c r="Y896" i="13" s="1"/>
  <c r="AA595" i="13"/>
  <c r="Q595" i="13"/>
  <c r="K595" i="13"/>
  <c r="Y595" i="13" s="1"/>
  <c r="Q965" i="13"/>
  <c r="K965" i="13"/>
  <c r="Y965" i="13" s="1"/>
  <c r="AA965" i="13"/>
  <c r="K792" i="13"/>
  <c r="Y792" i="13" s="1"/>
  <c r="Q792" i="13"/>
  <c r="AA792" i="13"/>
  <c r="K1058" i="13"/>
  <c r="Y1058" i="13" s="1"/>
  <c r="Q1058" i="13"/>
  <c r="AB630" i="13"/>
  <c r="L630" i="13"/>
  <c r="Z630" i="13" s="1"/>
  <c r="S630" i="13"/>
  <c r="K721" i="13"/>
  <c r="Y721" i="13" s="1"/>
  <c r="AA721" i="13"/>
  <c r="Q721" i="13"/>
  <c r="Q1051" i="13"/>
  <c r="K1051" i="13"/>
  <c r="Y1051" i="13" s="1"/>
  <c r="Q674" i="13"/>
  <c r="K674" i="13"/>
  <c r="Y674" i="13" s="1"/>
  <c r="AA674" i="13"/>
  <c r="Q339" i="13"/>
  <c r="K339" i="13"/>
  <c r="Q391" i="13"/>
  <c r="K391" i="13"/>
  <c r="AA391" i="13"/>
  <c r="Q172" i="13"/>
  <c r="AA172" i="13"/>
  <c r="K172" i="13"/>
  <c r="AQ172" i="13" s="1"/>
  <c r="K67" i="13"/>
  <c r="Q67" i="13"/>
  <c r="AA67" i="13"/>
  <c r="Q231" i="13"/>
  <c r="AA231" i="13"/>
  <c r="K231" i="13"/>
  <c r="Q276" i="13"/>
  <c r="AA276" i="13"/>
  <c r="K276" i="13"/>
  <c r="Q139" i="13"/>
  <c r="K139" i="13"/>
  <c r="AA139" i="13"/>
  <c r="Q272" i="13"/>
  <c r="AA272" i="13"/>
  <c r="K272" i="13"/>
  <c r="Q369" i="13"/>
  <c r="K369" i="13"/>
  <c r="AA369" i="13"/>
  <c r="AH369" i="13" s="1"/>
  <c r="AG369" i="13" s="1"/>
  <c r="AM369" i="13" s="1"/>
  <c r="L706" i="13"/>
  <c r="Z706" i="13" s="1"/>
  <c r="S706" i="13"/>
  <c r="AB706" i="13"/>
  <c r="K942" i="13"/>
  <c r="Y942" i="13" s="1"/>
  <c r="AA942" i="13"/>
  <c r="Q942" i="13"/>
  <c r="Q44" i="13"/>
  <c r="K44" i="13"/>
  <c r="AA44" i="13"/>
  <c r="Q690" i="13"/>
  <c r="AA690" i="13"/>
  <c r="K690" i="13"/>
  <c r="Y690" i="13" s="1"/>
  <c r="Q844" i="13"/>
  <c r="AA844" i="13"/>
  <c r="K844" i="13"/>
  <c r="Y844" i="13" s="1"/>
  <c r="AA1026" i="13"/>
  <c r="Q1026" i="13"/>
  <c r="K1026" i="13"/>
  <c r="Y1026" i="13" s="1"/>
  <c r="Q862" i="13"/>
  <c r="K862" i="13"/>
  <c r="Y862" i="13" s="1"/>
  <c r="K1108" i="13"/>
  <c r="Y1108" i="13" s="1"/>
  <c r="Q1108" i="13"/>
  <c r="AA1108" i="13"/>
  <c r="L877" i="13"/>
  <c r="Z877" i="13" s="1"/>
  <c r="S877" i="13"/>
  <c r="AB877" i="13"/>
  <c r="K175" i="13"/>
  <c r="Q175" i="13"/>
  <c r="AA175" i="13"/>
  <c r="K259" i="13"/>
  <c r="AA259" i="13"/>
  <c r="Q259" i="13"/>
  <c r="K605" i="13"/>
  <c r="Y605" i="13" s="1"/>
  <c r="Q605" i="13"/>
  <c r="AA605" i="13"/>
  <c r="L672" i="13"/>
  <c r="Z672" i="13" s="1"/>
  <c r="AB672" i="13"/>
  <c r="K812" i="13"/>
  <c r="Y812" i="13" s="1"/>
  <c r="Q812" i="13"/>
  <c r="AA812" i="13"/>
  <c r="Q728" i="13"/>
  <c r="K728" i="13"/>
  <c r="Y728" i="13" s="1"/>
  <c r="AA728" i="13"/>
  <c r="AA1096" i="13"/>
  <c r="Q1096" i="13"/>
  <c r="K1096" i="13"/>
  <c r="Y1096" i="13" s="1"/>
  <c r="K459" i="13"/>
  <c r="Y459" i="13" s="1"/>
  <c r="AA459" i="13"/>
  <c r="L952" i="13"/>
  <c r="Z952" i="13" s="1"/>
  <c r="S952" i="13"/>
  <c r="AB952" i="13"/>
  <c r="Q730" i="13"/>
  <c r="AA730" i="13"/>
  <c r="K730" i="13"/>
  <c r="Y730" i="13" s="1"/>
  <c r="Q791" i="13"/>
  <c r="AA791" i="13"/>
  <c r="K791" i="13"/>
  <c r="Y791" i="13" s="1"/>
  <c r="L907" i="13"/>
  <c r="Z907" i="13" s="1"/>
  <c r="AB907" i="13"/>
  <c r="K648" i="13"/>
  <c r="Y648" i="13" s="1"/>
  <c r="AA648" i="13"/>
  <c r="Q648" i="13"/>
  <c r="Q599" i="13"/>
  <c r="AA599" i="13"/>
  <c r="K599" i="13"/>
  <c r="Y599" i="13" s="1"/>
  <c r="AA722" i="13"/>
  <c r="K722" i="13"/>
  <c r="Y722" i="13" s="1"/>
  <c r="Q722" i="13"/>
  <c r="L511" i="13"/>
  <c r="Z511" i="13" s="1"/>
  <c r="AB511" i="13"/>
  <c r="S511" i="13"/>
  <c r="Q1045" i="13"/>
  <c r="K1045" i="13"/>
  <c r="Y1045" i="13" s="1"/>
  <c r="AA1045" i="13"/>
  <c r="K321" i="13"/>
  <c r="AA321" i="13"/>
  <c r="K258" i="13"/>
  <c r="Q258" i="13"/>
  <c r="AA258" i="13"/>
  <c r="L159" i="13"/>
  <c r="Z159" i="13" s="1"/>
  <c r="AB159" i="13"/>
  <c r="Q181" i="13"/>
  <c r="AA181" i="13"/>
  <c r="K181" i="13"/>
  <c r="Q144" i="13"/>
  <c r="K144" i="13"/>
  <c r="AA144" i="13"/>
  <c r="AA210" i="13"/>
  <c r="Q210" i="13"/>
  <c r="K210" i="13"/>
  <c r="AB31" i="13"/>
  <c r="L31" i="13"/>
  <c r="Z31" i="13" s="1"/>
  <c r="K216" i="13"/>
  <c r="Q216" i="13"/>
  <c r="AA216" i="13"/>
  <c r="K247" i="13"/>
  <c r="AA247" i="13"/>
  <c r="AA829" i="13"/>
  <c r="Q829" i="13"/>
  <c r="K829" i="13"/>
  <c r="Y829" i="13" s="1"/>
  <c r="AA577" i="13"/>
  <c r="K577" i="13"/>
  <c r="Y577" i="13" s="1"/>
  <c r="K886" i="13"/>
  <c r="Y886" i="13" s="1"/>
  <c r="Q886" i="13"/>
  <c r="AA886" i="13"/>
  <c r="AA402" i="13"/>
  <c r="K402" i="13"/>
  <c r="AA1047" i="13"/>
  <c r="Q1047" i="13"/>
  <c r="K1047" i="13"/>
  <c r="Y1047" i="13" s="1"/>
  <c r="K867" i="13"/>
  <c r="Y867" i="13" s="1"/>
  <c r="AA867" i="13"/>
  <c r="K57" i="13"/>
  <c r="Q57" i="13"/>
  <c r="AA57" i="13"/>
  <c r="AH57" i="13" s="1"/>
  <c r="AG57" i="13" s="1"/>
  <c r="AM57" i="13" s="1"/>
  <c r="K1066" i="13"/>
  <c r="Y1066" i="13" s="1"/>
  <c r="AA1066" i="13"/>
  <c r="S1069" i="13"/>
  <c r="AB1069" i="13"/>
  <c r="L1069" i="13"/>
  <c r="Z1069" i="13" s="1"/>
  <c r="K15" i="13"/>
  <c r="AA15" i="13"/>
  <c r="Q193" i="13"/>
  <c r="AA193" i="13"/>
  <c r="K193" i="13"/>
  <c r="Q953" i="13"/>
  <c r="K953" i="13"/>
  <c r="Y953" i="13" s="1"/>
  <c r="S658" i="13"/>
  <c r="AB658" i="13"/>
  <c r="L658" i="13"/>
  <c r="Z658" i="13" s="1"/>
  <c r="Q795" i="13"/>
  <c r="AA795" i="13"/>
  <c r="K795" i="13"/>
  <c r="Y795" i="13" s="1"/>
  <c r="Q673" i="13"/>
  <c r="K673" i="13"/>
  <c r="Y673" i="13" s="1"/>
  <c r="AA673" i="13"/>
  <c r="Q426" i="13"/>
  <c r="K426" i="13"/>
  <c r="Y426" i="13" s="1"/>
  <c r="Q460" i="13"/>
  <c r="K460" i="13"/>
  <c r="Y460" i="13" s="1"/>
  <c r="Q610" i="13"/>
  <c r="K610" i="13"/>
  <c r="Y610" i="13" s="1"/>
  <c r="AA610" i="13"/>
  <c r="Q937" i="13"/>
  <c r="K937" i="13"/>
  <c r="Y937" i="13" s="1"/>
  <c r="Q884" i="13"/>
  <c r="K884" i="13"/>
  <c r="Y884" i="13" s="1"/>
  <c r="K659" i="13"/>
  <c r="Y659" i="13" s="1"/>
  <c r="Q659" i="13"/>
  <c r="AA659" i="13"/>
  <c r="AA917" i="13"/>
  <c r="Q917" i="13"/>
  <c r="K917" i="13"/>
  <c r="Y917" i="13" s="1"/>
  <c r="K469" i="13"/>
  <c r="Y469" i="13" s="1"/>
  <c r="Q469" i="13"/>
  <c r="AA469" i="13"/>
  <c r="Q625" i="13"/>
  <c r="K625" i="13"/>
  <c r="Y625" i="13" s="1"/>
  <c r="AA625" i="13"/>
  <c r="Q568" i="13"/>
  <c r="K568" i="13"/>
  <c r="Y568" i="13" s="1"/>
  <c r="L1131" i="13"/>
  <c r="Z1131" i="13" s="1"/>
  <c r="S1131" i="13"/>
  <c r="AB1131" i="13"/>
  <c r="K662" i="13"/>
  <c r="Y662" i="13" s="1"/>
  <c r="Q662" i="13"/>
  <c r="Q312" i="13"/>
  <c r="K312" i="13"/>
  <c r="Q183" i="13"/>
  <c r="K183" i="13"/>
  <c r="AA183" i="13"/>
  <c r="AA109" i="13"/>
  <c r="K109" i="13"/>
  <c r="Q109" i="13"/>
  <c r="L192" i="13"/>
  <c r="Z192" i="13" s="1"/>
  <c r="S192" i="13"/>
  <c r="AB192" i="13"/>
  <c r="AB21" i="13"/>
  <c r="S21" i="13"/>
  <c r="L21" i="13"/>
  <c r="Z21" i="13" s="1"/>
  <c r="Q114" i="13"/>
  <c r="K114" i="13"/>
  <c r="AA114" i="13"/>
  <c r="Q266" i="13"/>
  <c r="K266" i="13"/>
  <c r="K208" i="13"/>
  <c r="Q208" i="13"/>
  <c r="AA208" i="13"/>
  <c r="K55" i="13"/>
  <c r="Q55" i="13"/>
  <c r="L344" i="13"/>
  <c r="Z344" i="13" s="1"/>
  <c r="S344" i="13"/>
  <c r="AB344" i="13"/>
  <c r="K28" i="13"/>
  <c r="Q28" i="13"/>
  <c r="AA28" i="13"/>
  <c r="Q1002" i="13"/>
  <c r="K1002" i="13"/>
  <c r="Y1002" i="13" s="1"/>
  <c r="AA1002" i="13"/>
  <c r="K967" i="13"/>
  <c r="Y967" i="13" s="1"/>
  <c r="Q967" i="13"/>
  <c r="AA967" i="13"/>
  <c r="L318" i="13"/>
  <c r="Z318" i="13" s="1"/>
  <c r="S318" i="13"/>
  <c r="Q720" i="13"/>
  <c r="K720" i="13"/>
  <c r="Y720" i="13" s="1"/>
  <c r="K1114" i="13"/>
  <c r="Y1114" i="13" s="1"/>
  <c r="Q1114" i="13"/>
  <c r="AA1114" i="13"/>
  <c r="Q1122" i="13"/>
  <c r="K1122" i="13"/>
  <c r="Y1122" i="13" s="1"/>
  <c r="K1107" i="13"/>
  <c r="Y1107" i="13" s="1"/>
  <c r="Q1107" i="13"/>
  <c r="Q120" i="13"/>
  <c r="K120" i="13"/>
  <c r="AA120" i="13"/>
  <c r="K248" i="13"/>
  <c r="AA248" i="13"/>
  <c r="Q248" i="13"/>
  <c r="Q736" i="13"/>
  <c r="K736" i="13"/>
  <c r="Y736" i="13" s="1"/>
  <c r="AA736" i="13"/>
  <c r="Q923" i="13"/>
  <c r="K923" i="13"/>
  <c r="Y923" i="13" s="1"/>
  <c r="K590" i="13"/>
  <c r="Y590" i="13" s="1"/>
  <c r="Q590" i="13"/>
  <c r="Q567" i="13"/>
  <c r="K567" i="13"/>
  <c r="Y567" i="13" s="1"/>
  <c r="AA567" i="13"/>
  <c r="L692" i="13"/>
  <c r="Z692" i="13" s="1"/>
  <c r="S692" i="13"/>
  <c r="K897" i="13"/>
  <c r="Y897" i="13" s="1"/>
  <c r="Q897" i="13"/>
  <c r="K423" i="13"/>
  <c r="Y423" i="13" s="1"/>
  <c r="AA423" i="13"/>
  <c r="Q423" i="13"/>
  <c r="K547" i="13"/>
  <c r="Y547" i="13" s="1"/>
  <c r="Q547" i="13"/>
  <c r="Q986" i="13"/>
  <c r="K986" i="13"/>
  <c r="Y986" i="13" s="1"/>
  <c r="AA986" i="13"/>
  <c r="K772" i="13"/>
  <c r="Y772" i="13" s="1"/>
  <c r="Q772" i="13"/>
  <c r="K941" i="13"/>
  <c r="Y941" i="13" s="1"/>
  <c r="Q941" i="13"/>
  <c r="K784" i="13"/>
  <c r="Y784" i="13" s="1"/>
  <c r="Q784" i="13"/>
  <c r="AA784" i="13"/>
  <c r="Q632" i="13"/>
  <c r="K632" i="13"/>
  <c r="Y632" i="13" s="1"/>
  <c r="Q1056" i="13"/>
  <c r="K1056" i="13"/>
  <c r="Y1056" i="13" s="1"/>
  <c r="K950" i="13"/>
  <c r="Y950" i="13" s="1"/>
  <c r="Q950" i="13"/>
  <c r="AA950" i="13"/>
  <c r="K236" i="13"/>
  <c r="Q236" i="13"/>
  <c r="Q324" i="13"/>
  <c r="AA324" i="13"/>
  <c r="K324" i="13"/>
  <c r="Q202" i="13"/>
  <c r="K202" i="13"/>
  <c r="AA202" i="13"/>
  <c r="K377" i="13"/>
  <c r="Q377" i="13"/>
  <c r="K246" i="13"/>
  <c r="Q246" i="13"/>
  <c r="AA246" i="13"/>
  <c r="Q13" i="13"/>
  <c r="K13" i="13"/>
  <c r="Q95" i="13"/>
  <c r="K95" i="13"/>
  <c r="L256" i="13"/>
  <c r="Z256" i="13" s="1"/>
  <c r="S256" i="13"/>
  <c r="Q211" i="13"/>
  <c r="K211" i="13"/>
  <c r="Q330" i="13"/>
  <c r="AA330" i="13"/>
  <c r="K330" i="13"/>
  <c r="Q769" i="13"/>
  <c r="K769" i="13"/>
  <c r="Y769" i="13" s="1"/>
  <c r="AA769" i="13"/>
  <c r="Q642" i="13"/>
  <c r="K642" i="13"/>
  <c r="Y642" i="13" s="1"/>
  <c r="AB541" i="13"/>
  <c r="S541" i="13"/>
  <c r="L541" i="13"/>
  <c r="Z541" i="13" s="1"/>
  <c r="AA834" i="13"/>
  <c r="K834" i="13"/>
  <c r="Y834" i="13" s="1"/>
  <c r="Q834" i="13"/>
  <c r="Q833" i="13"/>
  <c r="K833" i="13"/>
  <c r="Y833" i="13" s="1"/>
  <c r="K927" i="13"/>
  <c r="Y927" i="13" s="1"/>
  <c r="AA927" i="13"/>
  <c r="Q927" i="13"/>
  <c r="AA261" i="13"/>
  <c r="Q261" i="13"/>
  <c r="K261" i="13"/>
  <c r="L996" i="13"/>
  <c r="Z996" i="13" s="1"/>
  <c r="S996" i="13"/>
  <c r="Q36" i="13"/>
  <c r="K36" i="13"/>
  <c r="L873" i="13"/>
  <c r="Z873" i="13" s="1"/>
  <c r="S873" i="13"/>
  <c r="K1065" i="13"/>
  <c r="Y1065" i="13" s="1"/>
  <c r="AA1065" i="13"/>
  <c r="Q1065" i="13"/>
  <c r="Q961" i="13"/>
  <c r="K961" i="13"/>
  <c r="Y961" i="13" s="1"/>
  <c r="K606" i="13"/>
  <c r="Y606" i="13" s="1"/>
  <c r="AA606" i="13"/>
  <c r="Q606" i="13"/>
  <c r="AA979" i="13"/>
  <c r="Q979" i="13"/>
  <c r="K979" i="13"/>
  <c r="Y979" i="13" s="1"/>
  <c r="Q419" i="13"/>
  <c r="K419" i="13"/>
  <c r="Y419" i="13" s="1"/>
  <c r="AA504" i="13"/>
  <c r="Q504" i="13"/>
  <c r="K504" i="13"/>
  <c r="Y504" i="13" s="1"/>
  <c r="Q417" i="13"/>
  <c r="K417" i="13"/>
  <c r="Y417" i="13" s="1"/>
  <c r="K668" i="13"/>
  <c r="Y668" i="13" s="1"/>
  <c r="Q668" i="13"/>
  <c r="Q802" i="13"/>
  <c r="K802" i="13"/>
  <c r="Y802" i="13" s="1"/>
  <c r="Q432" i="13"/>
  <c r="AA432" i="13"/>
  <c r="K432" i="13"/>
  <c r="Y432" i="13" s="1"/>
  <c r="K501" i="13"/>
  <c r="Y501" i="13" s="1"/>
  <c r="Q501" i="13"/>
  <c r="AA501" i="13"/>
  <c r="K999" i="13"/>
  <c r="Y999" i="13" s="1"/>
  <c r="Q999" i="13"/>
  <c r="AA999" i="13"/>
  <c r="Q711" i="13"/>
  <c r="K711" i="13"/>
  <c r="Y711" i="13" s="1"/>
  <c r="K752" i="13"/>
  <c r="Y752" i="13" s="1"/>
  <c r="AA752" i="13"/>
  <c r="Q752" i="13"/>
  <c r="K479" i="13"/>
  <c r="Y479" i="13" s="1"/>
  <c r="Q479" i="13"/>
  <c r="Q663" i="13"/>
  <c r="K663" i="13"/>
  <c r="Y663" i="13" s="1"/>
  <c r="K284" i="13"/>
  <c r="Q284" i="13"/>
  <c r="K345" i="13"/>
  <c r="Q345" i="13"/>
  <c r="K91" i="13"/>
  <c r="Q91" i="13"/>
  <c r="AA91" i="13"/>
  <c r="K107" i="13"/>
  <c r="Q107" i="13"/>
  <c r="AA107" i="13"/>
  <c r="K167" i="13"/>
  <c r="Q167" i="13"/>
  <c r="Q326" i="13"/>
  <c r="K326" i="13"/>
  <c r="AA326" i="13"/>
  <c r="K233" i="13"/>
  <c r="Q233" i="13"/>
  <c r="K323" i="13"/>
  <c r="Q323" i="13"/>
  <c r="L85" i="13"/>
  <c r="Z85" i="13" s="1"/>
  <c r="S85" i="13"/>
  <c r="S1046" i="13"/>
  <c r="L1046" i="13"/>
  <c r="Z1046" i="13" s="1"/>
  <c r="Q308" i="13"/>
  <c r="K308" i="13"/>
  <c r="AA308" i="13"/>
  <c r="Q852" i="13"/>
  <c r="AA852" i="13"/>
  <c r="K852" i="13"/>
  <c r="Y852" i="13" s="1"/>
  <c r="Q956" i="13"/>
  <c r="K956" i="13"/>
  <c r="Y956" i="13" s="1"/>
  <c r="Q1041" i="13"/>
  <c r="K1041" i="13"/>
  <c r="Y1041" i="13" s="1"/>
  <c r="AA1041" i="13"/>
  <c r="Q925" i="13"/>
  <c r="K925" i="13"/>
  <c r="Y925" i="13" s="1"/>
  <c r="Q723" i="13"/>
  <c r="K723" i="13"/>
  <c r="Y723" i="13" s="1"/>
  <c r="AA723" i="13"/>
  <c r="K977" i="13"/>
  <c r="Y977" i="13" s="1"/>
  <c r="Q977" i="13"/>
  <c r="AA977" i="13"/>
  <c r="Q113" i="13"/>
  <c r="K113" i="13"/>
  <c r="AA113" i="13"/>
  <c r="AH113" i="13" s="1"/>
  <c r="AG113" i="13" s="1"/>
  <c r="AM113" i="13" s="1"/>
  <c r="Q123" i="13"/>
  <c r="K123" i="13"/>
  <c r="AA123" i="13"/>
  <c r="L50" i="13"/>
  <c r="Z50" i="13" s="1"/>
  <c r="S50" i="13"/>
  <c r="AB50" i="13"/>
  <c r="AA770" i="13"/>
  <c r="Q770" i="13"/>
  <c r="K770" i="13"/>
  <c r="Y770" i="13" s="1"/>
  <c r="L544" i="13"/>
  <c r="Z544" i="13" s="1"/>
  <c r="S544" i="13"/>
  <c r="K885" i="13"/>
  <c r="Y885" i="13" s="1"/>
  <c r="AA885" i="13"/>
  <c r="Q885" i="13"/>
  <c r="S540" i="13"/>
  <c r="L540" i="13"/>
  <c r="Z540" i="13" s="1"/>
  <c r="Q421" i="13"/>
  <c r="K421" i="13"/>
  <c r="Y421" i="13" s="1"/>
  <c r="AA647" i="13"/>
  <c r="Q647" i="13"/>
  <c r="K647" i="13"/>
  <c r="Y647" i="13" s="1"/>
  <c r="Q919" i="13"/>
  <c r="AA919" i="13"/>
  <c r="K919" i="13"/>
  <c r="Y919" i="13" s="1"/>
  <c r="K522" i="13"/>
  <c r="Y522" i="13" s="1"/>
  <c r="Q522" i="13"/>
  <c r="AA522" i="13"/>
  <c r="Q646" i="13"/>
  <c r="K646" i="13"/>
  <c r="Y646" i="13" s="1"/>
  <c r="AA646" i="13"/>
  <c r="L786" i="13"/>
  <c r="Z786" i="13" s="1"/>
  <c r="S786" i="13"/>
  <c r="K864" i="13"/>
  <c r="Y864" i="13" s="1"/>
  <c r="Q864" i="13"/>
  <c r="AA864" i="13"/>
  <c r="Q612" i="13"/>
  <c r="K612" i="13"/>
  <c r="Y612" i="13" s="1"/>
  <c r="Q939" i="13"/>
  <c r="K939" i="13"/>
  <c r="Y939" i="13" s="1"/>
  <c r="K1013" i="13"/>
  <c r="Y1013" i="13" s="1"/>
  <c r="AA1013" i="13"/>
  <c r="Q1013" i="13"/>
  <c r="Q1057" i="13"/>
  <c r="K1057" i="13"/>
  <c r="Y1057" i="13" s="1"/>
  <c r="AA1057" i="13"/>
  <c r="K718" i="13"/>
  <c r="Y718" i="13" s="1"/>
  <c r="AA718" i="13"/>
  <c r="Q718" i="13"/>
  <c r="K219" i="13"/>
  <c r="Q219" i="13"/>
  <c r="AB265" i="13"/>
  <c r="AJ265" i="13" s="1"/>
  <c r="AI265" i="13" s="1"/>
  <c r="AN265" i="13" s="1"/>
  <c r="S265" i="13"/>
  <c r="L265" i="13"/>
  <c r="Z265" i="13" s="1"/>
  <c r="AA226" i="13"/>
  <c r="Q226" i="13"/>
  <c r="K226" i="13"/>
  <c r="K127" i="13"/>
  <c r="Q127" i="13"/>
  <c r="K253" i="13"/>
  <c r="Q253" i="13"/>
  <c r="K93" i="13"/>
  <c r="Q93" i="13"/>
  <c r="AA93" i="13"/>
  <c r="K354" i="13"/>
  <c r="AA354" i="13"/>
  <c r="Q354" i="13"/>
  <c r="AA207" i="13"/>
  <c r="K207" i="13"/>
  <c r="Q207" i="13"/>
  <c r="Q32" i="13"/>
  <c r="K32" i="13"/>
  <c r="S334" i="13"/>
  <c r="L334" i="13"/>
  <c r="Z334" i="13" s="1"/>
  <c r="Q768" i="13"/>
  <c r="AA768" i="13"/>
  <c r="K768" i="13"/>
  <c r="Y768" i="13" s="1"/>
  <c r="Q297" i="13"/>
  <c r="K297" i="13"/>
  <c r="Q582" i="13"/>
  <c r="K582" i="13"/>
  <c r="Y582" i="13" s="1"/>
  <c r="Q171" i="13"/>
  <c r="K171" i="13"/>
  <c r="AA171" i="13"/>
  <c r="Q322" i="13"/>
  <c r="AA322" i="13"/>
  <c r="K322" i="13"/>
  <c r="K985" i="13"/>
  <c r="Y985" i="13" s="1"/>
  <c r="AA985" i="13"/>
  <c r="Q985" i="13"/>
  <c r="K1072" i="13"/>
  <c r="Y1072" i="13" s="1"/>
  <c r="Q1072" i="13"/>
  <c r="L1083" i="13"/>
  <c r="Z1083" i="13" s="1"/>
  <c r="S1083" i="13"/>
  <c r="Q69" i="13"/>
  <c r="K69" i="13"/>
  <c r="AA69" i="13"/>
  <c r="K435" i="13"/>
  <c r="Y435" i="13" s="1"/>
  <c r="Q435" i="13"/>
  <c r="S598" i="13"/>
  <c r="L598" i="13"/>
  <c r="Z598" i="13" s="1"/>
  <c r="Q633" i="13"/>
  <c r="K633" i="13"/>
  <c r="Y633" i="13" s="1"/>
  <c r="AA633" i="13"/>
  <c r="AA731" i="13"/>
  <c r="Q731" i="13"/>
  <c r="K731" i="13"/>
  <c r="Y731" i="13" s="1"/>
  <c r="L954" i="13"/>
  <c r="Z954" i="13" s="1"/>
  <c r="AB954" i="13"/>
  <c r="S954" i="13"/>
  <c r="K585" i="13"/>
  <c r="Y585" i="13" s="1"/>
  <c r="AA585" i="13"/>
  <c r="Q585" i="13"/>
  <c r="AA922" i="13"/>
  <c r="Q922" i="13"/>
  <c r="K922" i="13"/>
  <c r="Y922" i="13" s="1"/>
  <c r="Q592" i="13"/>
  <c r="K592" i="13"/>
  <c r="Y592" i="13" s="1"/>
  <c r="AA592" i="13"/>
  <c r="Q685" i="13"/>
  <c r="K685" i="13"/>
  <c r="Y685" i="13" s="1"/>
  <c r="S788" i="13"/>
  <c r="L788" i="13"/>
  <c r="Z788" i="13" s="1"/>
  <c r="Q824" i="13"/>
  <c r="K824" i="13"/>
  <c r="Y824" i="13" s="1"/>
  <c r="AA824" i="13"/>
  <c r="Q695" i="13"/>
  <c r="K695" i="13"/>
  <c r="Y695" i="13" s="1"/>
  <c r="AA695" i="13"/>
  <c r="AA1018" i="13"/>
  <c r="Q1018" i="13"/>
  <c r="K1018" i="13"/>
  <c r="Y1018" i="13" s="1"/>
  <c r="Q486" i="13"/>
  <c r="K486" i="13"/>
  <c r="Y486" i="13" s="1"/>
  <c r="AA486" i="13"/>
  <c r="AA726" i="13"/>
  <c r="K726" i="13"/>
  <c r="Y726" i="13" s="1"/>
  <c r="Q726" i="13"/>
  <c r="Q401" i="13"/>
  <c r="K401" i="13"/>
  <c r="AA401" i="13"/>
  <c r="AH401" i="13" s="1"/>
  <c r="AG401" i="13" s="1"/>
  <c r="AM401" i="13" s="1"/>
  <c r="Q254" i="13"/>
  <c r="K254" i="13"/>
  <c r="K19" i="13"/>
  <c r="Q19" i="13"/>
  <c r="AA19" i="13"/>
  <c r="AA215" i="13"/>
  <c r="K215" i="13"/>
  <c r="Q215" i="13"/>
  <c r="AA213" i="13"/>
  <c r="K213" i="13"/>
  <c r="Q213" i="13"/>
  <c r="K106" i="13"/>
  <c r="AA106" i="13"/>
  <c r="Q75" i="13"/>
  <c r="K75" i="13"/>
  <c r="AA75" i="13"/>
  <c r="AA296" i="13"/>
  <c r="Q296" i="13"/>
  <c r="K296" i="13"/>
  <c r="S306" i="13"/>
  <c r="AB306" i="13"/>
  <c r="L306" i="13"/>
  <c r="Z306" i="13" s="1"/>
  <c r="AF306" i="13" s="1"/>
  <c r="AE306" i="13" s="1"/>
  <c r="AL306" i="13" s="1"/>
  <c r="K533" i="13"/>
  <c r="Y533" i="13" s="1"/>
  <c r="AA533" i="13"/>
  <c r="Q533" i="13"/>
  <c r="K997" i="13"/>
  <c r="Y997" i="13" s="1"/>
  <c r="Q997" i="13"/>
  <c r="K887" i="13"/>
  <c r="Y887" i="13" s="1"/>
  <c r="Q887" i="13"/>
  <c r="AA887" i="13"/>
  <c r="K691" i="13"/>
  <c r="Y691" i="13" s="1"/>
  <c r="Q691" i="13"/>
  <c r="AA691" i="13"/>
  <c r="AB552" i="13"/>
  <c r="L552" i="13"/>
  <c r="Z552" i="13" s="1"/>
  <c r="S552" i="13"/>
  <c r="Q940" i="13"/>
  <c r="AA940" i="13"/>
  <c r="K940" i="13"/>
  <c r="Y940" i="13" s="1"/>
  <c r="AB61" i="13"/>
  <c r="L61" i="13"/>
  <c r="Z61" i="13" s="1"/>
  <c r="S61" i="13"/>
  <c r="K1106" i="13"/>
  <c r="Y1106" i="13" s="1"/>
  <c r="Q1106" i="13"/>
  <c r="AA1106" i="13"/>
  <c r="AA1086" i="13"/>
  <c r="Q1086" i="13"/>
  <c r="K1086" i="13"/>
  <c r="Y1086" i="13" s="1"/>
  <c r="K73" i="13"/>
  <c r="Q73" i="13"/>
  <c r="Q930" i="13"/>
  <c r="K930" i="13"/>
  <c r="Y930" i="13" s="1"/>
  <c r="AA930" i="13"/>
  <c r="S329" i="13"/>
  <c r="AQ147" i="13" l="1"/>
  <c r="AQ377" i="13"/>
  <c r="AQ236" i="13"/>
  <c r="AQ139" i="13"/>
  <c r="AQ30" i="13"/>
  <c r="AQ218" i="13"/>
  <c r="AQ74" i="13"/>
  <c r="AQ98" i="13"/>
  <c r="AQ81" i="13"/>
  <c r="AQ97" i="13"/>
  <c r="AQ136" i="13"/>
  <c r="AQ58" i="13"/>
  <c r="AQ116" i="13"/>
  <c r="AQ100" i="13"/>
  <c r="AQ6" i="13"/>
  <c r="AQ99" i="13"/>
  <c r="AQ109" i="13"/>
  <c r="AQ71" i="13"/>
  <c r="AQ300" i="13"/>
  <c r="AQ91" i="13"/>
  <c r="AQ159" i="13"/>
  <c r="AQ20" i="13"/>
  <c r="Y329" i="13"/>
  <c r="AQ251" i="13"/>
  <c r="AD824" i="13"/>
  <c r="AC824" i="13"/>
  <c r="AK824" i="13" s="1"/>
  <c r="AH940" i="13"/>
  <c r="AG940" i="13"/>
  <c r="AM940" i="13" s="1"/>
  <c r="AJ954" i="13"/>
  <c r="AI954" i="13"/>
  <c r="AN954" i="13" s="1"/>
  <c r="AH647" i="13"/>
  <c r="AG647" i="13"/>
  <c r="AM647" i="13" s="1"/>
  <c r="AJ306" i="13"/>
  <c r="AI306" i="13"/>
  <c r="AN306" i="13" s="1"/>
  <c r="AF598" i="13"/>
  <c r="AE598" i="13"/>
  <c r="AL598" i="13" s="1"/>
  <c r="AH752" i="13"/>
  <c r="AG752" i="13"/>
  <c r="AM752" i="13" s="1"/>
  <c r="AH927" i="13"/>
  <c r="AG927" i="13"/>
  <c r="AM927" i="13" s="1"/>
  <c r="AH1018" i="13"/>
  <c r="AG1018" i="13"/>
  <c r="AM1018" i="13" s="1"/>
  <c r="AD1013" i="13"/>
  <c r="AC1013" i="13"/>
  <c r="AK1013" i="13" s="1"/>
  <c r="AF1046" i="13"/>
  <c r="AE1046" i="13"/>
  <c r="AL1046" i="13" s="1"/>
  <c r="AD668" i="13"/>
  <c r="AC668" i="13"/>
  <c r="AK668" i="13" s="1"/>
  <c r="AH330" i="13"/>
  <c r="AG330" i="13" s="1"/>
  <c r="AM330" i="13" s="1"/>
  <c r="AH202" i="13"/>
  <c r="AG202" i="13" s="1"/>
  <c r="AM202" i="13" s="1"/>
  <c r="AH722" i="13"/>
  <c r="AG722" i="13"/>
  <c r="AM722" i="13" s="1"/>
  <c r="AF630" i="13"/>
  <c r="AE630" i="13"/>
  <c r="AL630" i="13" s="1"/>
  <c r="AH600" i="13"/>
  <c r="AG600" i="13"/>
  <c r="AM600" i="13" s="1"/>
  <c r="AJ73" i="13"/>
  <c r="AI73" i="13"/>
  <c r="AN73" i="13" s="1"/>
  <c r="AF435" i="13"/>
  <c r="AE435" i="13"/>
  <c r="AL435" i="13" s="1"/>
  <c r="AF93" i="13"/>
  <c r="AE93" i="13"/>
  <c r="AL93" i="13" s="1"/>
  <c r="AJ718" i="13"/>
  <c r="AI718" i="13"/>
  <c r="AN718" i="13" s="1"/>
  <c r="AE711" i="13"/>
  <c r="AL711" i="13" s="1"/>
  <c r="AF711" i="13"/>
  <c r="AF547" i="13"/>
  <c r="AE547" i="13"/>
  <c r="AL547" i="13" s="1"/>
  <c r="AJ648" i="13"/>
  <c r="AI648" i="13"/>
  <c r="AN648" i="13" s="1"/>
  <c r="AJ439" i="13"/>
  <c r="AI439" i="13"/>
  <c r="AN439" i="13" s="1"/>
  <c r="AC1106" i="13"/>
  <c r="AK1106" i="13" s="1"/>
  <c r="AD1106" i="13"/>
  <c r="AF552" i="13"/>
  <c r="AE552" i="13"/>
  <c r="AL552" i="13" s="1"/>
  <c r="AD726" i="13"/>
  <c r="AC726" i="13"/>
  <c r="AK726" i="13" s="1"/>
  <c r="AH695" i="13"/>
  <c r="AG695" i="13"/>
  <c r="AM695" i="13" s="1"/>
  <c r="AJ788" i="13"/>
  <c r="AI788" i="13"/>
  <c r="AN788" i="13" s="1"/>
  <c r="AH922" i="13"/>
  <c r="AG922" i="13"/>
  <c r="AM922" i="13" s="1"/>
  <c r="AH1072" i="13"/>
  <c r="AG1072" i="13"/>
  <c r="AM1072" i="13" s="1"/>
  <c r="AH171" i="13"/>
  <c r="AG171" i="13" s="1"/>
  <c r="AM171" i="13" s="1"/>
  <c r="AD768" i="13"/>
  <c r="AC768" i="13"/>
  <c r="AK768" i="13" s="1"/>
  <c r="AH226" i="13"/>
  <c r="AG226" i="13"/>
  <c r="AM226" i="13" s="1"/>
  <c r="AH718" i="13"/>
  <c r="AG718" i="13"/>
  <c r="AM718" i="13" s="1"/>
  <c r="AH939" i="13"/>
  <c r="AG939" i="13"/>
  <c r="AM939" i="13" s="1"/>
  <c r="AD919" i="13"/>
  <c r="AC919" i="13"/>
  <c r="AK919" i="13" s="1"/>
  <c r="AH421" i="13"/>
  <c r="AG421" i="13"/>
  <c r="AM421" i="13" s="1"/>
  <c r="AD770" i="13"/>
  <c r="AC770" i="13"/>
  <c r="AK770" i="13" s="1"/>
  <c r="AD723" i="13"/>
  <c r="AC723" i="13"/>
  <c r="AK723" i="13" s="1"/>
  <c r="AD711" i="13"/>
  <c r="AC711" i="13"/>
  <c r="AK711" i="13" s="1"/>
  <c r="AD432" i="13"/>
  <c r="AC432" i="13"/>
  <c r="AK432" i="13" s="1"/>
  <c r="AH668" i="13"/>
  <c r="AG668" i="13"/>
  <c r="AM668" i="13" s="1"/>
  <c r="AD979" i="13"/>
  <c r="AC979" i="13"/>
  <c r="AK979" i="13" s="1"/>
  <c r="AD833" i="13"/>
  <c r="AC833" i="13"/>
  <c r="AK833" i="13" s="1"/>
  <c r="AJ541" i="13"/>
  <c r="AI541" i="13"/>
  <c r="AN541" i="13" s="1"/>
  <c r="AD986" i="13"/>
  <c r="AC986" i="13"/>
  <c r="AK986" i="13" s="1"/>
  <c r="AD897" i="13"/>
  <c r="AC897" i="13"/>
  <c r="AK897" i="13" s="1"/>
  <c r="AD985" i="13"/>
  <c r="AC985" i="13"/>
  <c r="AK985" i="13" s="1"/>
  <c r="AH1041" i="13"/>
  <c r="AG1041" i="13"/>
  <c r="AM1041" i="13" s="1"/>
  <c r="AH1086" i="13"/>
  <c r="AG1086" i="13"/>
  <c r="AM1086" i="13" s="1"/>
  <c r="AH106" i="13"/>
  <c r="AG106" i="13"/>
  <c r="AM106" i="13" s="1"/>
  <c r="AD922" i="13"/>
  <c r="AC922" i="13"/>
  <c r="AK922" i="13" s="1"/>
  <c r="AD961" i="13"/>
  <c r="AC961" i="13"/>
  <c r="AK961" i="13" s="1"/>
  <c r="AH19" i="13"/>
  <c r="AG19" i="13" s="1"/>
  <c r="AM19" i="13" s="1"/>
  <c r="AD927" i="13"/>
  <c r="AC927" i="13"/>
  <c r="AK927" i="13" s="1"/>
  <c r="AH784" i="13"/>
  <c r="AG784" i="13"/>
  <c r="AM784" i="13" s="1"/>
  <c r="AH610" i="13"/>
  <c r="AG610" i="13"/>
  <c r="AM610" i="13" s="1"/>
  <c r="AH577" i="13"/>
  <c r="AG577" i="13"/>
  <c r="AM577" i="13" s="1"/>
  <c r="AH216" i="13"/>
  <c r="AG216" i="13"/>
  <c r="AM216" i="13" s="1"/>
  <c r="AH172" i="13"/>
  <c r="AG172" i="13"/>
  <c r="AM172" i="13" s="1"/>
  <c r="AF710" i="13"/>
  <c r="AE710" i="13"/>
  <c r="AL710" i="13" s="1"/>
  <c r="AD954" i="13"/>
  <c r="AC954" i="13"/>
  <c r="AK954" i="13" s="1"/>
  <c r="AJ768" i="13"/>
  <c r="AI768" i="13"/>
  <c r="AN768" i="13" s="1"/>
  <c r="AJ226" i="13"/>
  <c r="AI226" i="13"/>
  <c r="AN226" i="13" s="1"/>
  <c r="AF770" i="13"/>
  <c r="AE770" i="13"/>
  <c r="AL770" i="13" s="1"/>
  <c r="AJ504" i="13"/>
  <c r="AI504" i="13"/>
  <c r="AN504" i="13" s="1"/>
  <c r="AF625" i="13"/>
  <c r="AE625" i="13"/>
  <c r="AL625" i="13" s="1"/>
  <c r="AF15" i="13"/>
  <c r="AE15" i="13"/>
  <c r="AL15" i="13" s="1"/>
  <c r="AJ258" i="13"/>
  <c r="AI258" i="13"/>
  <c r="AN258" i="13" s="1"/>
  <c r="AF1099" i="13"/>
  <c r="AE1099" i="13"/>
  <c r="AL1099" i="13" s="1"/>
  <c r="AJ552" i="13"/>
  <c r="AI552" i="13"/>
  <c r="AN552" i="13" s="1"/>
  <c r="AC997" i="13"/>
  <c r="AK997" i="13" s="1"/>
  <c r="AD997" i="13"/>
  <c r="AH726" i="13"/>
  <c r="AG726" i="13"/>
  <c r="AM726" i="13" s="1"/>
  <c r="AD695" i="13"/>
  <c r="AC695" i="13"/>
  <c r="AK695" i="13" s="1"/>
  <c r="AD685" i="13"/>
  <c r="AC685" i="13"/>
  <c r="AK685" i="13" s="1"/>
  <c r="AH731" i="13"/>
  <c r="AG731" i="13"/>
  <c r="AM731" i="13" s="1"/>
  <c r="AD435" i="13"/>
  <c r="AC435" i="13"/>
  <c r="AK435" i="13" s="1"/>
  <c r="AC1072" i="13"/>
  <c r="AK1072" i="13" s="1"/>
  <c r="AD1072" i="13"/>
  <c r="AH768" i="13"/>
  <c r="AG768" i="13"/>
  <c r="AM768" i="13" s="1"/>
  <c r="AH253" i="13"/>
  <c r="AG253" i="13" s="1"/>
  <c r="AM253" i="13" s="1"/>
  <c r="AF265" i="13"/>
  <c r="AE265" i="13" s="1"/>
  <c r="AL265" i="13" s="1"/>
  <c r="AD718" i="13"/>
  <c r="AC718" i="13"/>
  <c r="AK718" i="13" s="1"/>
  <c r="AD939" i="13"/>
  <c r="AC939" i="13"/>
  <c r="AK939" i="13" s="1"/>
  <c r="AF786" i="13"/>
  <c r="AE786" i="13"/>
  <c r="AL786" i="13" s="1"/>
  <c r="AH919" i="13"/>
  <c r="AG919" i="13"/>
  <c r="AM919" i="13" s="1"/>
  <c r="AF540" i="13"/>
  <c r="AE540" i="13"/>
  <c r="AL540" i="13" s="1"/>
  <c r="AD852" i="13"/>
  <c r="AC852" i="13"/>
  <c r="AK852" i="13" s="1"/>
  <c r="AJ85" i="13"/>
  <c r="AI85" i="13" s="1"/>
  <c r="AN85" i="13" s="1"/>
  <c r="AH326" i="13"/>
  <c r="AG326" i="13" s="1"/>
  <c r="AM326" i="13" s="1"/>
  <c r="AH91" i="13"/>
  <c r="AG91" i="13"/>
  <c r="AM91" i="13" s="1"/>
  <c r="AD663" i="13"/>
  <c r="AC663" i="13"/>
  <c r="AK663" i="13" s="1"/>
  <c r="AH432" i="13"/>
  <c r="AG432" i="13"/>
  <c r="AM432" i="13" s="1"/>
  <c r="AD417" i="13"/>
  <c r="AC417" i="13"/>
  <c r="AK417" i="13" s="1"/>
  <c r="AH1065" i="13"/>
  <c r="AG1065" i="13"/>
  <c r="AM1065" i="13" s="1"/>
  <c r="AF996" i="13"/>
  <c r="AE996" i="13"/>
  <c r="AL996" i="13" s="1"/>
  <c r="AH833" i="13"/>
  <c r="AG833" i="13"/>
  <c r="AM833" i="13" s="1"/>
  <c r="AD642" i="13"/>
  <c r="AC642" i="13"/>
  <c r="AK642" i="13" s="1"/>
  <c r="AD950" i="13"/>
  <c r="AC950" i="13"/>
  <c r="AK950" i="13" s="1"/>
  <c r="AD784" i="13"/>
  <c r="AC784" i="13"/>
  <c r="AK784" i="13" s="1"/>
  <c r="AD691" i="13"/>
  <c r="AC691" i="13"/>
  <c r="AK691" i="13" s="1"/>
  <c r="AH354" i="13"/>
  <c r="AG354" i="13" s="1"/>
  <c r="AM354" i="13" s="1"/>
  <c r="AH885" i="13"/>
  <c r="AG885" i="13"/>
  <c r="AM885" i="13" s="1"/>
  <c r="AH308" i="13"/>
  <c r="AG308" i="13"/>
  <c r="AM308" i="13" s="1"/>
  <c r="AC1018" i="13"/>
  <c r="AK1018" i="13" s="1"/>
  <c r="AD1018" i="13"/>
  <c r="AH322" i="13"/>
  <c r="AG322" i="13"/>
  <c r="AM322" i="13" s="1"/>
  <c r="AC421" i="13"/>
  <c r="AK421" i="13" s="1"/>
  <c r="AD421" i="13"/>
  <c r="AH284" i="13"/>
  <c r="AG284" i="13"/>
  <c r="AM284" i="13" s="1"/>
  <c r="AF541" i="13"/>
  <c r="AE541" i="13"/>
  <c r="AL541" i="13" s="1"/>
  <c r="AF544" i="13"/>
  <c r="AE544" i="13"/>
  <c r="AL544" i="13" s="1"/>
  <c r="AC1107" i="13"/>
  <c r="AK1107" i="13" s="1"/>
  <c r="AD1107" i="13"/>
  <c r="AD625" i="13"/>
  <c r="AC625" i="13"/>
  <c r="AK625" i="13" s="1"/>
  <c r="AH210" i="13"/>
  <c r="AG210" i="13"/>
  <c r="AM210" i="13" s="1"/>
  <c r="AD1108" i="13"/>
  <c r="AC1108" i="13"/>
  <c r="AK1108" i="13" s="1"/>
  <c r="AD674" i="13"/>
  <c r="AC674" i="13"/>
  <c r="AK674" i="13" s="1"/>
  <c r="AF533" i="13"/>
  <c r="AE533" i="13"/>
  <c r="AL533" i="13" s="1"/>
  <c r="AJ215" i="13"/>
  <c r="AI215" i="13"/>
  <c r="AN215" i="13" s="1"/>
  <c r="AJ922" i="13"/>
  <c r="AI922" i="13"/>
  <c r="AN922" i="13" s="1"/>
  <c r="AF919" i="13"/>
  <c r="AE919" i="13"/>
  <c r="AL919" i="13" s="1"/>
  <c r="AH85" i="13"/>
  <c r="AG85" i="13"/>
  <c r="AM85" i="13" s="1"/>
  <c r="AJ663" i="13"/>
  <c r="AI663" i="13"/>
  <c r="AN663" i="13" s="1"/>
  <c r="AH873" i="13"/>
  <c r="AG873" i="13"/>
  <c r="AM873" i="13" s="1"/>
  <c r="AE941" i="13"/>
  <c r="AL941" i="13" s="1"/>
  <c r="AF941" i="13"/>
  <c r="AJ1002" i="13"/>
  <c r="AI1002" i="13"/>
  <c r="AN1002" i="13" s="1"/>
  <c r="AF659" i="13"/>
  <c r="AE659" i="13"/>
  <c r="AL659" i="13" s="1"/>
  <c r="AF57" i="13"/>
  <c r="AE57" i="13"/>
  <c r="AL57" i="13" s="1"/>
  <c r="AF144" i="13"/>
  <c r="AE144" i="13" s="1"/>
  <c r="AL144" i="13" s="1"/>
  <c r="AJ791" i="13"/>
  <c r="AI791" i="13"/>
  <c r="AN791" i="13" s="1"/>
  <c r="AF957" i="13"/>
  <c r="AE957" i="13"/>
  <c r="AL957" i="13" s="1"/>
  <c r="AF61" i="13"/>
  <c r="AE61" i="13"/>
  <c r="AL61" i="13" s="1"/>
  <c r="AH691" i="13"/>
  <c r="AG691" i="13"/>
  <c r="AM691" i="13" s="1"/>
  <c r="AH296" i="13"/>
  <c r="AG296" i="13" s="1"/>
  <c r="AM296" i="13" s="1"/>
  <c r="AH486" i="13"/>
  <c r="AG486" i="13"/>
  <c r="AM486" i="13" s="1"/>
  <c r="AH585" i="13"/>
  <c r="AG585" i="13"/>
  <c r="AM585" i="13" s="1"/>
  <c r="AH633" i="13"/>
  <c r="AG633" i="13"/>
  <c r="AM633" i="13" s="1"/>
  <c r="AH69" i="13"/>
  <c r="AG69" i="13" s="1"/>
  <c r="AM69" i="13" s="1"/>
  <c r="AH207" i="13"/>
  <c r="AG207" i="13"/>
  <c r="AM207" i="13" s="1"/>
  <c r="AH1057" i="13"/>
  <c r="AG1057" i="13"/>
  <c r="AM1057" i="13" s="1"/>
  <c r="AH646" i="13"/>
  <c r="AG646" i="13"/>
  <c r="AM646" i="13" s="1"/>
  <c r="AH770" i="13"/>
  <c r="AG770" i="13"/>
  <c r="AM770" i="13" s="1"/>
  <c r="AC925" i="13"/>
  <c r="AK925" i="13" s="1"/>
  <c r="AD925" i="13"/>
  <c r="AH852" i="13"/>
  <c r="AG852" i="13"/>
  <c r="AM852" i="13" s="1"/>
  <c r="AH999" i="13"/>
  <c r="AG999" i="13"/>
  <c r="AM999" i="13" s="1"/>
  <c r="AH979" i="13"/>
  <c r="AG979" i="13"/>
  <c r="AM979" i="13" s="1"/>
  <c r="AC1065" i="13"/>
  <c r="AK1065" i="13" s="1"/>
  <c r="AD1065" i="13"/>
  <c r="AH246" i="13"/>
  <c r="AG246" i="13" s="1"/>
  <c r="AM246" i="13" s="1"/>
  <c r="AC1056" i="13"/>
  <c r="AK1056" i="13" s="1"/>
  <c r="AD1056" i="13"/>
  <c r="AF692" i="13"/>
  <c r="AE692" i="13"/>
  <c r="AL692" i="13" s="1"/>
  <c r="AH887" i="13"/>
  <c r="AG887" i="13"/>
  <c r="AM887" i="13" s="1"/>
  <c r="AH1106" i="13"/>
  <c r="AG1106" i="13"/>
  <c r="AM1106" i="13" s="1"/>
  <c r="AH215" i="13"/>
  <c r="AG215" i="13"/>
  <c r="AM215" i="13" s="1"/>
  <c r="AE954" i="13"/>
  <c r="AL954" i="13" s="1"/>
  <c r="AF954" i="13"/>
  <c r="AH93" i="13"/>
  <c r="AG93" i="13"/>
  <c r="AM93" i="13" s="1"/>
  <c r="AH123" i="13"/>
  <c r="AG123" i="13" s="1"/>
  <c r="AM123" i="13" s="1"/>
  <c r="AH107" i="13"/>
  <c r="AG107" i="13" s="1"/>
  <c r="AM107" i="13" s="1"/>
  <c r="AD423" i="13"/>
  <c r="AC423" i="13"/>
  <c r="AK423" i="13" s="1"/>
  <c r="AD930" i="13"/>
  <c r="AC930" i="13"/>
  <c r="AK930" i="13" s="1"/>
  <c r="AD864" i="13"/>
  <c r="AC864" i="13"/>
  <c r="AK864" i="13" s="1"/>
  <c r="AD956" i="13"/>
  <c r="AC956" i="13"/>
  <c r="AK956" i="13" s="1"/>
  <c r="AD501" i="13"/>
  <c r="AC501" i="13"/>
  <c r="AK501" i="13" s="1"/>
  <c r="AH950" i="13"/>
  <c r="AG950" i="13"/>
  <c r="AM950" i="13" s="1"/>
  <c r="AH986" i="13"/>
  <c r="AG986" i="13"/>
  <c r="AM986" i="13" s="1"/>
  <c r="AH673" i="13"/>
  <c r="AG673" i="13"/>
  <c r="AM673" i="13" s="1"/>
  <c r="AJ952" i="13"/>
  <c r="AI952" i="13"/>
  <c r="AN952" i="13" s="1"/>
  <c r="AH175" i="13"/>
  <c r="AG175" i="13"/>
  <c r="AM175" i="13" s="1"/>
  <c r="AH588" i="13"/>
  <c r="AG588" i="13"/>
  <c r="AM588" i="13" s="1"/>
  <c r="AH655" i="13"/>
  <c r="AG655" i="13"/>
  <c r="AM655" i="13" s="1"/>
  <c r="AJ824" i="13"/>
  <c r="AI824" i="13"/>
  <c r="AN824" i="13" s="1"/>
  <c r="AJ1072" i="13"/>
  <c r="AI1072" i="13"/>
  <c r="AN1072" i="13" s="1"/>
  <c r="AD786" i="13"/>
  <c r="AC786" i="13"/>
  <c r="AK786" i="13" s="1"/>
  <c r="AF432" i="13"/>
  <c r="AE432" i="13"/>
  <c r="AL432" i="13" s="1"/>
  <c r="AF246" i="13"/>
  <c r="AE246" i="13" s="1"/>
  <c r="AL246" i="13" s="1"/>
  <c r="AD692" i="13"/>
  <c r="AC692" i="13"/>
  <c r="AK692" i="13" s="1"/>
  <c r="AJ114" i="13"/>
  <c r="AI114" i="13" s="1"/>
  <c r="AN114" i="13" s="1"/>
  <c r="AJ610" i="13"/>
  <c r="AI610" i="13"/>
  <c r="AN610" i="13" s="1"/>
  <c r="AF216" i="13"/>
  <c r="AE216" i="13"/>
  <c r="AL216" i="13" s="1"/>
  <c r="AF965" i="13"/>
  <c r="AE965" i="13"/>
  <c r="AL965" i="13" s="1"/>
  <c r="AF329" i="13"/>
  <c r="AE329" i="13" s="1"/>
  <c r="AL329" i="13" s="1"/>
  <c r="AD1086" i="13"/>
  <c r="AC1086" i="13"/>
  <c r="AK1086" i="13" s="1"/>
  <c r="AJ61" i="13"/>
  <c r="AI61" i="13"/>
  <c r="AN61" i="13" s="1"/>
  <c r="AH533" i="13"/>
  <c r="AG533" i="13"/>
  <c r="AM533" i="13" s="1"/>
  <c r="AH75" i="13"/>
  <c r="AG75" i="13"/>
  <c r="AM75" i="13" s="1"/>
  <c r="AH213" i="13"/>
  <c r="AG213" i="13" s="1"/>
  <c r="AM213" i="13" s="1"/>
  <c r="AD486" i="13"/>
  <c r="AC486" i="13"/>
  <c r="AK486" i="13" s="1"/>
  <c r="AH824" i="13"/>
  <c r="AG824" i="13"/>
  <c r="AM824" i="13" s="1"/>
  <c r="AH592" i="13"/>
  <c r="AG592" i="13"/>
  <c r="AM592" i="13" s="1"/>
  <c r="AD585" i="13"/>
  <c r="AC585" i="13"/>
  <c r="AK585" i="13" s="1"/>
  <c r="AD633" i="13"/>
  <c r="AC633" i="13"/>
  <c r="AK633" i="13" s="1"/>
  <c r="AH985" i="13"/>
  <c r="AG985" i="13"/>
  <c r="AM985" i="13" s="1"/>
  <c r="AD582" i="13"/>
  <c r="AC582" i="13"/>
  <c r="AK582" i="13" s="1"/>
  <c r="AF334" i="13"/>
  <c r="AE334" i="13" s="1"/>
  <c r="AL334" i="13" s="1"/>
  <c r="AC1057" i="13"/>
  <c r="AK1057" i="13" s="1"/>
  <c r="AD1057" i="13"/>
  <c r="AD612" i="13"/>
  <c r="AC612" i="13"/>
  <c r="AK612" i="13" s="1"/>
  <c r="AD646" i="13"/>
  <c r="AC646" i="13"/>
  <c r="AK646" i="13" s="1"/>
  <c r="AD647" i="13"/>
  <c r="AC647" i="13"/>
  <c r="AK647" i="13" s="1"/>
  <c r="AJ50" i="13"/>
  <c r="AI50" i="13"/>
  <c r="AN50" i="13" s="1"/>
  <c r="AF85" i="13"/>
  <c r="AE85" i="13" s="1"/>
  <c r="AL85" i="13" s="1"/>
  <c r="AH802" i="13"/>
  <c r="AG802" i="13"/>
  <c r="AM802" i="13" s="1"/>
  <c r="AD504" i="13"/>
  <c r="AC504" i="13"/>
  <c r="AK504" i="13" s="1"/>
  <c r="AH769" i="13"/>
  <c r="AG769" i="13"/>
  <c r="AM769" i="13" s="1"/>
  <c r="AH324" i="13"/>
  <c r="AG324" i="13"/>
  <c r="AM324" i="13" s="1"/>
  <c r="AD941" i="13"/>
  <c r="AC941" i="13"/>
  <c r="AK941" i="13" s="1"/>
  <c r="AD547" i="13"/>
  <c r="AC547" i="13"/>
  <c r="AK547" i="13" s="1"/>
  <c r="AH582" i="13"/>
  <c r="AG582" i="13"/>
  <c r="AM582" i="13" s="1"/>
  <c r="AH219" i="13"/>
  <c r="AG219" i="13"/>
  <c r="AM219" i="13" s="1"/>
  <c r="AH977" i="13"/>
  <c r="AG977" i="13"/>
  <c r="AM977" i="13" s="1"/>
  <c r="AD999" i="13"/>
  <c r="AC999" i="13"/>
  <c r="AK999" i="13" s="1"/>
  <c r="AD802" i="13"/>
  <c r="AC802" i="13"/>
  <c r="AK802" i="13" s="1"/>
  <c r="AH606" i="13"/>
  <c r="AG606" i="13"/>
  <c r="AM606" i="13" s="1"/>
  <c r="AJ873" i="13"/>
  <c r="AI873" i="13"/>
  <c r="AN873" i="13" s="1"/>
  <c r="AH261" i="13"/>
  <c r="AG261" i="13" s="1"/>
  <c r="AM261" i="13" s="1"/>
  <c r="AD834" i="13"/>
  <c r="AC834" i="13"/>
  <c r="AK834" i="13" s="1"/>
  <c r="AD769" i="13"/>
  <c r="AC769" i="13"/>
  <c r="AK769" i="13" s="1"/>
  <c r="AJ256" i="13"/>
  <c r="AI256" i="13"/>
  <c r="AN256" i="13" s="1"/>
  <c r="AH1056" i="13"/>
  <c r="AG1056" i="13"/>
  <c r="AM1056" i="13" s="1"/>
  <c r="AD567" i="13"/>
  <c r="AC567" i="13"/>
  <c r="AK567" i="13" s="1"/>
  <c r="AH736" i="13"/>
  <c r="AG736" i="13"/>
  <c r="AM736" i="13" s="1"/>
  <c r="AD1114" i="13"/>
  <c r="AC1114" i="13"/>
  <c r="AK1114" i="13" s="1"/>
  <c r="AD967" i="13"/>
  <c r="AC967" i="13"/>
  <c r="AK967" i="13" s="1"/>
  <c r="AH312" i="13"/>
  <c r="AG312" i="13"/>
  <c r="AM312" i="13" s="1"/>
  <c r="AD568" i="13"/>
  <c r="AC568" i="13"/>
  <c r="AK568" i="13" s="1"/>
  <c r="AD917" i="13"/>
  <c r="AC917" i="13"/>
  <c r="AK917" i="13" s="1"/>
  <c r="AH884" i="13"/>
  <c r="AG884" i="13"/>
  <c r="AM884" i="13" s="1"/>
  <c r="AH426" i="13"/>
  <c r="AG426" i="13"/>
  <c r="AM426" i="13" s="1"/>
  <c r="AH193" i="13"/>
  <c r="AG193" i="13"/>
  <c r="AM193" i="13" s="1"/>
  <c r="AH1066" i="13"/>
  <c r="AG1066" i="13"/>
  <c r="AM1066" i="13" s="1"/>
  <c r="AD867" i="13"/>
  <c r="AC867" i="13"/>
  <c r="AK867" i="13" s="1"/>
  <c r="AJ31" i="13"/>
  <c r="AI31" i="13"/>
  <c r="AN31" i="13" s="1"/>
  <c r="AH181" i="13"/>
  <c r="AG181" i="13"/>
  <c r="AM181" i="13" s="1"/>
  <c r="AH321" i="13"/>
  <c r="AG321" i="13"/>
  <c r="AM321" i="13" s="1"/>
  <c r="AE511" i="13"/>
  <c r="AL511" i="13" s="1"/>
  <c r="AF511" i="13"/>
  <c r="AH648" i="13"/>
  <c r="AG648" i="13"/>
  <c r="AM648" i="13" s="1"/>
  <c r="AD730" i="13"/>
  <c r="AC730" i="13"/>
  <c r="AK730" i="13" s="1"/>
  <c r="AE877" i="13"/>
  <c r="AL877" i="13" s="1"/>
  <c r="AF877" i="13"/>
  <c r="AH1026" i="13"/>
  <c r="AG1026" i="13"/>
  <c r="AM1026" i="13" s="1"/>
  <c r="AH721" i="13"/>
  <c r="AG721" i="13"/>
  <c r="AM721" i="13" s="1"/>
  <c r="AH792" i="13"/>
  <c r="AG792" i="13"/>
  <c r="AM792" i="13" s="1"/>
  <c r="AH595" i="13"/>
  <c r="AG595" i="13"/>
  <c r="AM595" i="13" s="1"/>
  <c r="AH814" i="13"/>
  <c r="AG814" i="13"/>
  <c r="AM814" i="13" s="1"/>
  <c r="AD976" i="13"/>
  <c r="AC976" i="13"/>
  <c r="AK976" i="13" s="1"/>
  <c r="AF496" i="13"/>
  <c r="AE496" i="13"/>
  <c r="AL496" i="13" s="1"/>
  <c r="AH774" i="13"/>
  <c r="AG774" i="13"/>
  <c r="AM774" i="13" s="1"/>
  <c r="AH858" i="13"/>
  <c r="AG858" i="13"/>
  <c r="AM858" i="13" s="1"/>
  <c r="AD596" i="13"/>
  <c r="AC596" i="13"/>
  <c r="AK596" i="13" s="1"/>
  <c r="AD780" i="13"/>
  <c r="AC780" i="13"/>
  <c r="AK780" i="13" s="1"/>
  <c r="AH498" i="13"/>
  <c r="AG498" i="13"/>
  <c r="AM498" i="13" s="1"/>
  <c r="AD737" i="13"/>
  <c r="AC737" i="13"/>
  <c r="AK737" i="13" s="1"/>
  <c r="AE930" i="13"/>
  <c r="AL930" i="13" s="1"/>
  <c r="AF930" i="13"/>
  <c r="AF1106" i="13"/>
  <c r="AE1106" i="13"/>
  <c r="AL1106" i="13" s="1"/>
  <c r="AD552" i="13"/>
  <c r="AC552" i="13"/>
  <c r="AK552" i="13" s="1"/>
  <c r="AJ997" i="13"/>
  <c r="AI997" i="13"/>
  <c r="AN997" i="13" s="1"/>
  <c r="AJ296" i="13"/>
  <c r="AI296" i="13" s="1"/>
  <c r="AN296" i="13" s="1"/>
  <c r="AF213" i="13"/>
  <c r="AE213" i="13" s="1"/>
  <c r="AL213" i="13" s="1"/>
  <c r="AJ254" i="13"/>
  <c r="AI254" i="13"/>
  <c r="AN254" i="13" s="1"/>
  <c r="AJ486" i="13"/>
  <c r="AI486" i="13"/>
  <c r="AN486" i="13" s="1"/>
  <c r="AF585" i="13"/>
  <c r="AE585" i="13"/>
  <c r="AL585" i="13" s="1"/>
  <c r="AH1083" i="13"/>
  <c r="AG1083" i="13"/>
  <c r="AM1083" i="13" s="1"/>
  <c r="AJ985" i="13"/>
  <c r="AI985" i="13"/>
  <c r="AN985" i="13" s="1"/>
  <c r="AF582" i="13"/>
  <c r="AE582" i="13"/>
  <c r="AL582" i="13" s="1"/>
  <c r="AF1013" i="13"/>
  <c r="AE1013" i="13"/>
  <c r="AL1013" i="13" s="1"/>
  <c r="AJ522" i="13"/>
  <c r="AI522" i="13"/>
  <c r="AN522" i="13" s="1"/>
  <c r="AJ421" i="13"/>
  <c r="AI421" i="13"/>
  <c r="AN421" i="13" s="1"/>
  <c r="AH544" i="13"/>
  <c r="AG544" i="13"/>
  <c r="AM544" i="13" s="1"/>
  <c r="AF123" i="13"/>
  <c r="AE123" i="13" s="1"/>
  <c r="AL123" i="13" s="1"/>
  <c r="AF956" i="13"/>
  <c r="AE956" i="13"/>
  <c r="AL956" i="13" s="1"/>
  <c r="AD1046" i="13"/>
  <c r="AC1046" i="13"/>
  <c r="AK1046" i="13" s="1"/>
  <c r="AJ107" i="13"/>
  <c r="AI107" i="13" s="1"/>
  <c r="AN107" i="13" s="1"/>
  <c r="AF284" i="13"/>
  <c r="AE284" i="13" s="1"/>
  <c r="AL284" i="13" s="1"/>
  <c r="AF501" i="13"/>
  <c r="AE501" i="13"/>
  <c r="AL501" i="13" s="1"/>
  <c r="AF668" i="13"/>
  <c r="AE668" i="13"/>
  <c r="AL668" i="13" s="1"/>
  <c r="AJ979" i="13"/>
  <c r="AI979" i="13"/>
  <c r="AN979" i="13" s="1"/>
  <c r="AJ1065" i="13"/>
  <c r="AI1065" i="13"/>
  <c r="AN1065" i="13" s="1"/>
  <c r="AD996" i="13"/>
  <c r="AC996" i="13"/>
  <c r="AK996" i="13" s="1"/>
  <c r="AJ833" i="13"/>
  <c r="AI833" i="13"/>
  <c r="AN833" i="13" s="1"/>
  <c r="AJ642" i="13"/>
  <c r="AI642" i="13"/>
  <c r="AN642" i="13" s="1"/>
  <c r="AF13" i="13"/>
  <c r="AE13" i="13"/>
  <c r="AL13" i="13" s="1"/>
  <c r="AE950" i="13"/>
  <c r="AL950" i="13" s="1"/>
  <c r="AF950" i="13"/>
  <c r="AF986" i="13"/>
  <c r="AE986" i="13"/>
  <c r="AL986" i="13" s="1"/>
  <c r="AF590" i="13"/>
  <c r="AE590" i="13"/>
  <c r="AL590" i="13" s="1"/>
  <c r="AF120" i="13"/>
  <c r="AE120" i="13"/>
  <c r="AL120" i="13" s="1"/>
  <c r="AJ1114" i="13"/>
  <c r="AI1114" i="13"/>
  <c r="AN1114" i="13" s="1"/>
  <c r="AH344" i="13"/>
  <c r="AG344" i="13" s="1"/>
  <c r="AM344" i="13" s="1"/>
  <c r="AJ266" i="13"/>
  <c r="AI266" i="13" s="1"/>
  <c r="AN266" i="13" s="1"/>
  <c r="AH21" i="13"/>
  <c r="AG21" i="13"/>
  <c r="AM21" i="13" s="1"/>
  <c r="AJ312" i="13"/>
  <c r="AI312" i="13"/>
  <c r="AN312" i="13" s="1"/>
  <c r="AE917" i="13"/>
  <c r="AL917" i="13" s="1"/>
  <c r="AF917" i="13"/>
  <c r="AF937" i="13"/>
  <c r="AE937" i="13"/>
  <c r="AL937" i="13" s="1"/>
  <c r="AJ460" i="13"/>
  <c r="AI460" i="13"/>
  <c r="AN460" i="13" s="1"/>
  <c r="AJ795" i="13"/>
  <c r="AI795" i="13"/>
  <c r="AN795" i="13" s="1"/>
  <c r="AJ1066" i="13"/>
  <c r="AI1066" i="13"/>
  <c r="AN1066" i="13" s="1"/>
  <c r="AH680" i="13"/>
  <c r="AG680" i="13"/>
  <c r="AM680" i="13" s="1"/>
  <c r="AH52" i="13"/>
  <c r="AG52" i="13" s="1"/>
  <c r="AM52" i="13" s="1"/>
  <c r="AJ310" i="13"/>
  <c r="AI310" i="13"/>
  <c r="AN310" i="13" s="1"/>
  <c r="AJ975" i="13"/>
  <c r="AI975" i="13"/>
  <c r="AN975" i="13" s="1"/>
  <c r="AH875" i="13"/>
  <c r="AG875" i="13"/>
  <c r="AM875" i="13" s="1"/>
  <c r="AH338" i="13"/>
  <c r="AG338" i="13" s="1"/>
  <c r="AM338" i="13" s="1"/>
  <c r="AJ1036" i="13"/>
  <c r="AI1036" i="13"/>
  <c r="AN1036" i="13" s="1"/>
  <c r="AJ362" i="13"/>
  <c r="AI362" i="13" s="1"/>
  <c r="AN362" i="13" s="1"/>
  <c r="AH149" i="13"/>
  <c r="AG149" i="13"/>
  <c r="AM149" i="13" s="1"/>
  <c r="AJ445" i="13"/>
  <c r="AI445" i="13"/>
  <c r="AN445" i="13" s="1"/>
  <c r="AJ787" i="13"/>
  <c r="AI787" i="13"/>
  <c r="AN787" i="13" s="1"/>
  <c r="AJ87" i="13"/>
  <c r="AI87" i="13"/>
  <c r="AN87" i="13" s="1"/>
  <c r="AJ1054" i="13"/>
  <c r="AI1054" i="13"/>
  <c r="AN1054" i="13" s="1"/>
  <c r="AJ451" i="13"/>
  <c r="AI451" i="13"/>
  <c r="AN451" i="13" s="1"/>
  <c r="AH150" i="13"/>
  <c r="AG150" i="13"/>
  <c r="AM150" i="13" s="1"/>
  <c r="AJ214" i="13"/>
  <c r="AI214" i="13" s="1"/>
  <c r="AN214" i="13" s="1"/>
  <c r="AH537" i="13"/>
  <c r="AG537" i="13"/>
  <c r="AM537" i="13" s="1"/>
  <c r="AH1036" i="13"/>
  <c r="AG1036" i="13"/>
  <c r="AM1036" i="13" s="1"/>
  <c r="AD479" i="13"/>
  <c r="AC479" i="13"/>
  <c r="AK479" i="13" s="1"/>
  <c r="AH329" i="13"/>
  <c r="AG329" i="13"/>
  <c r="AM329" i="13" s="1"/>
  <c r="AH864" i="13"/>
  <c r="AG864" i="13"/>
  <c r="AM864" i="13" s="1"/>
  <c r="AD885" i="13"/>
  <c r="AC885" i="13"/>
  <c r="AK885" i="13" s="1"/>
  <c r="AF50" i="13"/>
  <c r="AE50" i="13"/>
  <c r="AL50" i="13" s="1"/>
  <c r="AC1041" i="13"/>
  <c r="AK1041" i="13" s="1"/>
  <c r="AD1041" i="13"/>
  <c r="AH323" i="13"/>
  <c r="AG323" i="13" s="1"/>
  <c r="AM323" i="13" s="1"/>
  <c r="AH501" i="13"/>
  <c r="AG501" i="13"/>
  <c r="AM501" i="13" s="1"/>
  <c r="AH504" i="13"/>
  <c r="AG504" i="13"/>
  <c r="AM504" i="13" s="1"/>
  <c r="AD606" i="13"/>
  <c r="AC606" i="13"/>
  <c r="AK606" i="13" s="1"/>
  <c r="AF873" i="13"/>
  <c r="AE873" i="13"/>
  <c r="AL873" i="13" s="1"/>
  <c r="AH834" i="13"/>
  <c r="AG834" i="13"/>
  <c r="AM834" i="13" s="1"/>
  <c r="AF256" i="13"/>
  <c r="AE256" i="13" s="1"/>
  <c r="AL256" i="13" s="1"/>
  <c r="AD632" i="13"/>
  <c r="AC632" i="13"/>
  <c r="AK632" i="13" s="1"/>
  <c r="AH772" i="13"/>
  <c r="AG772" i="13"/>
  <c r="AM772" i="13" s="1"/>
  <c r="AH423" i="13"/>
  <c r="AG423" i="13"/>
  <c r="AM423" i="13" s="1"/>
  <c r="AD736" i="13"/>
  <c r="AC736" i="13"/>
  <c r="AK736" i="13" s="1"/>
  <c r="AH1107" i="13"/>
  <c r="AG1107" i="13"/>
  <c r="AM1107" i="13" s="1"/>
  <c r="AD720" i="13"/>
  <c r="AC720" i="13"/>
  <c r="AK720" i="13" s="1"/>
  <c r="AH1002" i="13"/>
  <c r="AG1002" i="13"/>
  <c r="AM1002" i="13" s="1"/>
  <c r="AF344" i="13"/>
  <c r="AE344" i="13" s="1"/>
  <c r="AL344" i="13" s="1"/>
  <c r="AH114" i="13"/>
  <c r="AG114" i="13" s="1"/>
  <c r="AM114" i="13" s="1"/>
  <c r="AF192" i="13"/>
  <c r="AE192" i="13" s="1"/>
  <c r="AL192" i="13" s="1"/>
  <c r="AD937" i="13"/>
  <c r="AC937" i="13"/>
  <c r="AK937" i="13" s="1"/>
  <c r="AD426" i="13"/>
  <c r="AC426" i="13"/>
  <c r="AK426" i="13" s="1"/>
  <c r="AF658" i="13"/>
  <c r="AE658" i="13"/>
  <c r="AL658" i="13" s="1"/>
  <c r="AD1047" i="13"/>
  <c r="AC1047" i="13"/>
  <c r="AK1047" i="13" s="1"/>
  <c r="AD886" i="13"/>
  <c r="AC886" i="13"/>
  <c r="AK886" i="13" s="1"/>
  <c r="AH247" i="13"/>
  <c r="AG247" i="13" s="1"/>
  <c r="AM247" i="13" s="1"/>
  <c r="AD648" i="13"/>
  <c r="AC648" i="13"/>
  <c r="AK648" i="13" s="1"/>
  <c r="AH730" i="13"/>
  <c r="AG730" i="13"/>
  <c r="AM730" i="13" s="1"/>
  <c r="AC1096" i="13"/>
  <c r="AK1096" i="13" s="1"/>
  <c r="AD1096" i="13"/>
  <c r="AD812" i="13"/>
  <c r="AC812" i="13"/>
  <c r="AK812" i="13" s="1"/>
  <c r="AH259" i="13"/>
  <c r="AG259" i="13"/>
  <c r="AM259" i="13" s="1"/>
  <c r="AH1108" i="13"/>
  <c r="AG1108" i="13"/>
  <c r="AM1108" i="13" s="1"/>
  <c r="AD844" i="13"/>
  <c r="AC844" i="13"/>
  <c r="AK844" i="13" s="1"/>
  <c r="AD721" i="13"/>
  <c r="AC721" i="13"/>
  <c r="AK721" i="13" s="1"/>
  <c r="AD896" i="13"/>
  <c r="AC896" i="13"/>
  <c r="AK896" i="13" s="1"/>
  <c r="AH548" i="13"/>
  <c r="AG548" i="13"/>
  <c r="AM548" i="13" s="1"/>
  <c r="AD814" i="13"/>
  <c r="AC814" i="13"/>
  <c r="AK814" i="13" s="1"/>
  <c r="AH929" i="13"/>
  <c r="AG929" i="13"/>
  <c r="AM929" i="13" s="1"/>
  <c r="AJ496" i="13"/>
  <c r="AI496" i="13"/>
  <c r="AN496" i="13" s="1"/>
  <c r="AD774" i="13"/>
  <c r="AC774" i="13"/>
  <c r="AK774" i="13" s="1"/>
  <c r="AH186" i="13"/>
  <c r="AG186" i="13" s="1"/>
  <c r="AM186" i="13" s="1"/>
  <c r="AD858" i="13"/>
  <c r="AC858" i="13"/>
  <c r="AK858" i="13" s="1"/>
  <c r="AD588" i="13"/>
  <c r="AC588" i="13"/>
  <c r="AK588" i="13" s="1"/>
  <c r="AD498" i="13"/>
  <c r="AC498" i="13"/>
  <c r="AK498" i="13" s="1"/>
  <c r="AH993" i="13"/>
  <c r="AG993" i="13"/>
  <c r="AM993" i="13" s="1"/>
  <c r="AD443" i="13"/>
  <c r="AC443" i="13"/>
  <c r="AK443" i="13" s="1"/>
  <c r="AF73" i="13"/>
  <c r="AE73" i="13"/>
  <c r="AL73" i="13" s="1"/>
  <c r="AH61" i="13"/>
  <c r="AG61" i="13" s="1"/>
  <c r="AM61" i="13" s="1"/>
  <c r="AE997" i="13"/>
  <c r="AL997" i="13" s="1"/>
  <c r="AF997" i="13"/>
  <c r="AF296" i="13"/>
  <c r="AE296" i="13" s="1"/>
  <c r="AL296" i="13" s="1"/>
  <c r="AF824" i="13"/>
  <c r="AE824" i="13"/>
  <c r="AL824" i="13" s="1"/>
  <c r="AF592" i="13"/>
  <c r="AE592" i="13"/>
  <c r="AL592" i="13" s="1"/>
  <c r="AH954" i="13"/>
  <c r="AG954" i="13"/>
  <c r="AM954" i="13" s="1"/>
  <c r="AH598" i="13"/>
  <c r="AG598" i="13"/>
  <c r="AM598" i="13" s="1"/>
  <c r="AF297" i="13"/>
  <c r="AE297" i="13" s="1"/>
  <c r="AL297" i="13" s="1"/>
  <c r="AJ32" i="13"/>
  <c r="AI32" i="13"/>
  <c r="AN32" i="13" s="1"/>
  <c r="AF219" i="13"/>
  <c r="AE219" i="13" s="1"/>
  <c r="AL219" i="13" s="1"/>
  <c r="AJ864" i="13"/>
  <c r="AI864" i="13"/>
  <c r="AN864" i="13" s="1"/>
  <c r="AF522" i="13"/>
  <c r="AE522" i="13"/>
  <c r="AL522" i="13" s="1"/>
  <c r="AD544" i="13"/>
  <c r="AC544" i="13"/>
  <c r="AK544" i="13" s="1"/>
  <c r="AF723" i="13"/>
  <c r="AE723" i="13"/>
  <c r="AL723" i="13" s="1"/>
  <c r="AF233" i="13"/>
  <c r="AE233" i="13" s="1"/>
  <c r="AL233" i="13" s="1"/>
  <c r="AF107" i="13"/>
  <c r="AE107" i="13" s="1"/>
  <c r="AL107" i="13" s="1"/>
  <c r="AF752" i="13"/>
  <c r="AE752" i="13"/>
  <c r="AL752" i="13" s="1"/>
  <c r="AF417" i="13"/>
  <c r="AE417" i="13"/>
  <c r="AL417" i="13" s="1"/>
  <c r="AF979" i="13"/>
  <c r="AE979" i="13"/>
  <c r="AL979" i="13" s="1"/>
  <c r="AF642" i="13"/>
  <c r="AE642" i="13"/>
  <c r="AL642" i="13" s="1"/>
  <c r="AJ211" i="13"/>
  <c r="AI211" i="13"/>
  <c r="AN211" i="13" s="1"/>
  <c r="AJ202" i="13"/>
  <c r="AI202" i="13" s="1"/>
  <c r="AN202" i="13" s="1"/>
  <c r="AJ547" i="13"/>
  <c r="AI547" i="13"/>
  <c r="AN547" i="13" s="1"/>
  <c r="AH692" i="13"/>
  <c r="AG692" i="13"/>
  <c r="AM692" i="13" s="1"/>
  <c r="AJ923" i="13"/>
  <c r="AI923" i="13"/>
  <c r="AN923" i="13" s="1"/>
  <c r="AF1114" i="13"/>
  <c r="AE1114" i="13"/>
  <c r="AL1114" i="13" s="1"/>
  <c r="AJ967" i="13"/>
  <c r="AI967" i="13"/>
  <c r="AN967" i="13" s="1"/>
  <c r="AH192" i="13"/>
  <c r="AG192" i="13"/>
  <c r="AM192" i="13" s="1"/>
  <c r="AF312" i="13"/>
  <c r="AE312" i="13" s="1"/>
  <c r="AL312" i="13" s="1"/>
  <c r="AF568" i="13"/>
  <c r="AE568" i="13"/>
  <c r="AL568" i="13" s="1"/>
  <c r="AJ937" i="13"/>
  <c r="AI937" i="13"/>
  <c r="AN937" i="13" s="1"/>
  <c r="AJ889" i="13"/>
  <c r="AI889" i="13"/>
  <c r="AN889" i="13" s="1"/>
  <c r="AJ713" i="13"/>
  <c r="AI713" i="13"/>
  <c r="AN713" i="13" s="1"/>
  <c r="AJ2" i="13"/>
  <c r="AI2" i="13"/>
  <c r="AN2" i="13" s="1"/>
  <c r="AD940" i="13"/>
  <c r="AC940" i="13"/>
  <c r="AK940" i="13" s="1"/>
  <c r="AD592" i="13"/>
  <c r="AC592" i="13"/>
  <c r="AK592" i="13" s="1"/>
  <c r="AJ598" i="13"/>
  <c r="AI598" i="13"/>
  <c r="AN598" i="13" s="1"/>
  <c r="AH32" i="13"/>
  <c r="AG32" i="13"/>
  <c r="AM32" i="13" s="1"/>
  <c r="AH930" i="13"/>
  <c r="AG930" i="13"/>
  <c r="AM930" i="13" s="1"/>
  <c r="AF788" i="13"/>
  <c r="AE788" i="13"/>
  <c r="AL788" i="13" s="1"/>
  <c r="AD977" i="13"/>
  <c r="AC977" i="13"/>
  <c r="AK977" i="13" s="1"/>
  <c r="AD419" i="13"/>
  <c r="AC419" i="13"/>
  <c r="AK419" i="13" s="1"/>
  <c r="AD772" i="13"/>
  <c r="AC772" i="13"/>
  <c r="AK772" i="13" s="1"/>
  <c r="AD1002" i="13"/>
  <c r="AC1002" i="13"/>
  <c r="AK1002" i="13" s="1"/>
  <c r="AH625" i="13"/>
  <c r="AG625" i="13"/>
  <c r="AM625" i="13" s="1"/>
  <c r="AH917" i="13"/>
  <c r="AG917" i="13"/>
  <c r="AM917" i="13" s="1"/>
  <c r="AJ658" i="13"/>
  <c r="AI658" i="13"/>
  <c r="AN658" i="13" s="1"/>
  <c r="AH15" i="13"/>
  <c r="AG15" i="13" s="1"/>
  <c r="AM15" i="13" s="1"/>
  <c r="AC1066" i="13"/>
  <c r="AK1066" i="13" s="1"/>
  <c r="AD1066" i="13"/>
  <c r="AD577" i="13"/>
  <c r="AC577" i="13"/>
  <c r="AK577" i="13" s="1"/>
  <c r="AJ159" i="13"/>
  <c r="AI159" i="13"/>
  <c r="AN159" i="13" s="1"/>
  <c r="AD722" i="13"/>
  <c r="AC722" i="13"/>
  <c r="AK722" i="13" s="1"/>
  <c r="AJ907" i="13"/>
  <c r="AI907" i="13"/>
  <c r="AN907" i="13" s="1"/>
  <c r="AJ672" i="13"/>
  <c r="AI672" i="13"/>
  <c r="AN672" i="13" s="1"/>
  <c r="AH844" i="13"/>
  <c r="AG844" i="13"/>
  <c r="AM844" i="13" s="1"/>
  <c r="AH276" i="13"/>
  <c r="AG276" i="13"/>
  <c r="AM276" i="13" s="1"/>
  <c r="AH674" i="13"/>
  <c r="AG674" i="13"/>
  <c r="AM674" i="13" s="1"/>
  <c r="AD792" i="13"/>
  <c r="AC792" i="13"/>
  <c r="AK792" i="13" s="1"/>
  <c r="AH896" i="13"/>
  <c r="AG896" i="13"/>
  <c r="AM896" i="13" s="1"/>
  <c r="AD439" i="13"/>
  <c r="AC439" i="13"/>
  <c r="AK439" i="13" s="1"/>
  <c r="AH1099" i="13"/>
  <c r="AG1099" i="13"/>
  <c r="AM1099" i="13" s="1"/>
  <c r="AD463" i="13"/>
  <c r="AC463" i="13"/>
  <c r="AK463" i="13" s="1"/>
  <c r="AD562" i="13"/>
  <c r="AC562" i="13"/>
  <c r="AK562" i="13" s="1"/>
  <c r="AJ710" i="13"/>
  <c r="AI710" i="13"/>
  <c r="AN710" i="13" s="1"/>
  <c r="AD993" i="13"/>
  <c r="AC993" i="13"/>
  <c r="AK993" i="13" s="1"/>
  <c r="AJ691" i="13"/>
  <c r="AI691" i="13"/>
  <c r="AN691" i="13" s="1"/>
  <c r="AJ75" i="13"/>
  <c r="AI75" i="13"/>
  <c r="AN75" i="13" s="1"/>
  <c r="AJ213" i="13"/>
  <c r="AI213" i="13" s="1"/>
  <c r="AN213" i="13" s="1"/>
  <c r="AF254" i="13"/>
  <c r="AE254" i="13" s="1"/>
  <c r="AL254" i="13" s="1"/>
  <c r="AF486" i="13"/>
  <c r="AE486" i="13"/>
  <c r="AL486" i="13" s="1"/>
  <c r="AD598" i="13"/>
  <c r="AC598" i="13"/>
  <c r="AK598" i="13" s="1"/>
  <c r="AC1083" i="13"/>
  <c r="AK1083" i="13" s="1"/>
  <c r="AD1083" i="13"/>
  <c r="AJ322" i="13"/>
  <c r="AI322" i="13"/>
  <c r="AN322" i="13" s="1"/>
  <c r="AF32" i="13"/>
  <c r="AE32" i="13"/>
  <c r="AL32" i="13" s="1"/>
  <c r="AF718" i="13"/>
  <c r="AE718" i="13"/>
  <c r="AL718" i="13" s="1"/>
  <c r="AJ939" i="13"/>
  <c r="AI939" i="13"/>
  <c r="AN939" i="13" s="1"/>
  <c r="AH786" i="13"/>
  <c r="AG786" i="13"/>
  <c r="AM786" i="13" s="1"/>
  <c r="AD540" i="13"/>
  <c r="AC540" i="13"/>
  <c r="AK540" i="13" s="1"/>
  <c r="AJ123" i="13"/>
  <c r="AI123" i="13" s="1"/>
  <c r="AN123" i="13" s="1"/>
  <c r="AF326" i="13"/>
  <c r="AE326" i="13" s="1"/>
  <c r="AL326" i="13" s="1"/>
  <c r="AJ91" i="13"/>
  <c r="AI91" i="13"/>
  <c r="AN91" i="13" s="1"/>
  <c r="AF1065" i="13"/>
  <c r="AE1065" i="13"/>
  <c r="AL1065" i="13" s="1"/>
  <c r="AH996" i="13"/>
  <c r="AG996" i="13"/>
  <c r="AM996" i="13" s="1"/>
  <c r="AF833" i="13"/>
  <c r="AE833" i="13"/>
  <c r="AL833" i="13" s="1"/>
  <c r="AF324" i="13"/>
  <c r="AE324" i="13" s="1"/>
  <c r="AL324" i="13" s="1"/>
  <c r="AF1056" i="13"/>
  <c r="AE1056" i="13"/>
  <c r="AL1056" i="13" s="1"/>
  <c r="AJ941" i="13"/>
  <c r="AI941" i="13"/>
  <c r="AN941" i="13" s="1"/>
  <c r="AE923" i="13"/>
  <c r="AL923" i="13" s="1"/>
  <c r="AF923" i="13"/>
  <c r="AF1107" i="13"/>
  <c r="AE1107" i="13"/>
  <c r="AL1107" i="13" s="1"/>
  <c r="AJ720" i="13"/>
  <c r="AI720" i="13"/>
  <c r="AN720" i="13" s="1"/>
  <c r="AF967" i="13"/>
  <c r="AE967" i="13"/>
  <c r="AL967" i="13" s="1"/>
  <c r="AJ568" i="13"/>
  <c r="AI568" i="13"/>
  <c r="AN568" i="13" s="1"/>
  <c r="AJ917" i="13"/>
  <c r="AI917" i="13"/>
  <c r="AN917" i="13" s="1"/>
  <c r="AF426" i="13"/>
  <c r="AE426" i="13"/>
  <c r="AL426" i="13" s="1"/>
  <c r="AD658" i="13"/>
  <c r="AC658" i="13"/>
  <c r="AK658" i="13" s="1"/>
  <c r="AJ15" i="13"/>
  <c r="AI15" i="13"/>
  <c r="AN15" i="13" s="1"/>
  <c r="AJ57" i="13"/>
  <c r="AI57" i="13"/>
  <c r="AN57" i="13" s="1"/>
  <c r="AF1047" i="13"/>
  <c r="AE1047" i="13"/>
  <c r="AL1047" i="13" s="1"/>
  <c r="AF577" i="13"/>
  <c r="AE577" i="13"/>
  <c r="AL577" i="13" s="1"/>
  <c r="AJ216" i="13"/>
  <c r="AI216" i="13" s="1"/>
  <c r="AN216" i="13" s="1"/>
  <c r="AF1045" i="13"/>
  <c r="AE1045" i="13"/>
  <c r="AL1045" i="13" s="1"/>
  <c r="AF599" i="13"/>
  <c r="AE599" i="13"/>
  <c r="AL599" i="13" s="1"/>
  <c r="AF791" i="13"/>
  <c r="AE791" i="13"/>
  <c r="AL791" i="13" s="1"/>
  <c r="AJ554" i="13"/>
  <c r="AI554" i="13"/>
  <c r="AN554" i="13" s="1"/>
  <c r="AJ680" i="13"/>
  <c r="AI680" i="13"/>
  <c r="AN680" i="13" s="1"/>
  <c r="AJ924" i="13"/>
  <c r="AI924" i="13"/>
  <c r="AN924" i="13" s="1"/>
  <c r="AJ729" i="13"/>
  <c r="AI729" i="13"/>
  <c r="AN729" i="13" s="1"/>
  <c r="AJ1129" i="13"/>
  <c r="AI1129" i="13"/>
  <c r="AN1129" i="13" s="1"/>
  <c r="AH528" i="13"/>
  <c r="AG528" i="13"/>
  <c r="AM528" i="13" s="1"/>
  <c r="AJ1123" i="13"/>
  <c r="AI1123" i="13"/>
  <c r="AN1123" i="13" s="1"/>
  <c r="AH697" i="13"/>
  <c r="AG697" i="13"/>
  <c r="AM697" i="13" s="1"/>
  <c r="AJ1094" i="13"/>
  <c r="AI1094" i="13"/>
  <c r="AN1094" i="13" s="1"/>
  <c r="AJ180" i="13"/>
  <c r="AI180" i="13"/>
  <c r="AN180" i="13" s="1"/>
  <c r="AJ727" i="13"/>
  <c r="AI727" i="13"/>
  <c r="AN727" i="13" s="1"/>
  <c r="AH88" i="13"/>
  <c r="AG88" i="13"/>
  <c r="AM88" i="13" s="1"/>
  <c r="AJ128" i="13"/>
  <c r="AI128" i="13"/>
  <c r="AN128" i="13" s="1"/>
  <c r="AH1064" i="13"/>
  <c r="AG1064" i="13"/>
  <c r="AM1064" i="13" s="1"/>
  <c r="AJ390" i="13"/>
  <c r="AI390" i="13"/>
  <c r="AN390" i="13" s="1"/>
  <c r="AJ425" i="13"/>
  <c r="AI425" i="13"/>
  <c r="AN425" i="13" s="1"/>
  <c r="AJ173" i="13"/>
  <c r="AI173" i="13"/>
  <c r="AN173" i="13" s="1"/>
  <c r="AD533" i="13"/>
  <c r="AC533" i="13"/>
  <c r="AK533" i="13" s="1"/>
  <c r="AH522" i="13"/>
  <c r="AG522" i="13"/>
  <c r="AM522" i="13" s="1"/>
  <c r="AF1083" i="13"/>
  <c r="AE1083" i="13"/>
  <c r="AL1083" i="13" s="1"/>
  <c r="AH1013" i="13"/>
  <c r="AG1013" i="13"/>
  <c r="AM1013" i="13" s="1"/>
  <c r="AH590" i="13"/>
  <c r="AG590" i="13"/>
  <c r="AM590" i="13" s="1"/>
  <c r="AD887" i="13"/>
  <c r="AC887" i="13"/>
  <c r="AK887" i="13" s="1"/>
  <c r="AD731" i="13"/>
  <c r="AC731" i="13"/>
  <c r="AK731" i="13" s="1"/>
  <c r="AD522" i="13"/>
  <c r="AC522" i="13"/>
  <c r="AK522" i="13" s="1"/>
  <c r="AH723" i="13"/>
  <c r="AG723" i="13"/>
  <c r="AM723" i="13" s="1"/>
  <c r="AD752" i="13"/>
  <c r="AC752" i="13"/>
  <c r="AK752" i="13" s="1"/>
  <c r="AH659" i="13"/>
  <c r="AG659" i="13"/>
  <c r="AM659" i="13" s="1"/>
  <c r="AH1047" i="13"/>
  <c r="AG1047" i="13"/>
  <c r="AM1047" i="13" s="1"/>
  <c r="AH1045" i="13"/>
  <c r="AG1045" i="13"/>
  <c r="AM1045" i="13" s="1"/>
  <c r="AH1096" i="13"/>
  <c r="AG1096" i="13"/>
  <c r="AM1096" i="13" s="1"/>
  <c r="AH942" i="13"/>
  <c r="AG942" i="13"/>
  <c r="AM942" i="13" s="1"/>
  <c r="AH965" i="13"/>
  <c r="AG965" i="13"/>
  <c r="AM965" i="13" s="1"/>
  <c r="AH1128" i="13"/>
  <c r="AG1128" i="13"/>
  <c r="AM1128" i="13" s="1"/>
  <c r="AF322" i="13"/>
  <c r="AE322" i="13"/>
  <c r="AL322" i="13" s="1"/>
  <c r="AF852" i="13"/>
  <c r="AE852" i="13"/>
  <c r="AL852" i="13" s="1"/>
  <c r="AJ606" i="13"/>
  <c r="AI606" i="13"/>
  <c r="AN606" i="13" s="1"/>
  <c r="AJ1056" i="13"/>
  <c r="AI1056" i="13"/>
  <c r="AN1056" i="13" s="1"/>
  <c r="AJ953" i="13"/>
  <c r="AI953" i="13"/>
  <c r="AN953" i="13" s="1"/>
  <c r="AF459" i="13"/>
  <c r="AE459" i="13"/>
  <c r="AL459" i="13" s="1"/>
  <c r="AJ1026" i="13"/>
  <c r="AI1026" i="13"/>
  <c r="AN1026" i="13" s="1"/>
  <c r="AJ942" i="13"/>
  <c r="AI942" i="13"/>
  <c r="AN942" i="13" s="1"/>
  <c r="AF369" i="13"/>
  <c r="AE369" i="13" s="1"/>
  <c r="AL369" i="13" s="1"/>
  <c r="AF276" i="13"/>
  <c r="AE276" i="13" s="1"/>
  <c r="AL276" i="13" s="1"/>
  <c r="AF172" i="13"/>
  <c r="AE172" i="13"/>
  <c r="AL172" i="13" s="1"/>
  <c r="AD630" i="13"/>
  <c r="AC630" i="13"/>
  <c r="AK630" i="13" s="1"/>
  <c r="AJ557" i="13"/>
  <c r="AI557" i="13"/>
  <c r="AN557" i="13" s="1"/>
  <c r="AE311" i="13"/>
  <c r="AL311" i="13" s="1"/>
  <c r="AF311" i="13"/>
  <c r="AJ596" i="13"/>
  <c r="AI596" i="13"/>
  <c r="AN596" i="13" s="1"/>
  <c r="AJ566" i="13"/>
  <c r="AI566" i="13"/>
  <c r="AN566" i="13" s="1"/>
  <c r="AJ935" i="13"/>
  <c r="AI935" i="13"/>
  <c r="AN935" i="13" s="1"/>
  <c r="AF737" i="13"/>
  <c r="AE737" i="13"/>
  <c r="AL737" i="13" s="1"/>
  <c r="AH908" i="13"/>
  <c r="AG908" i="13"/>
  <c r="AM908" i="13" s="1"/>
  <c r="AH983" i="13"/>
  <c r="AG983" i="13"/>
  <c r="AM983" i="13" s="1"/>
  <c r="AD755" i="13"/>
  <c r="AC755" i="13"/>
  <c r="AK755" i="13" s="1"/>
  <c r="AF240" i="13"/>
  <c r="AE240" i="13" s="1"/>
  <c r="AL240" i="13" s="1"/>
  <c r="AD617" i="13"/>
  <c r="AC617" i="13"/>
  <c r="AK617" i="13" s="1"/>
  <c r="AD823" i="13"/>
  <c r="AC823" i="13"/>
  <c r="AK823" i="13" s="1"/>
  <c r="AD938" i="13"/>
  <c r="AC938" i="13"/>
  <c r="AK938" i="13" s="1"/>
  <c r="AH30" i="13"/>
  <c r="AG30" i="13"/>
  <c r="AM30" i="13" s="1"/>
  <c r="AH826" i="13"/>
  <c r="AG826" i="13"/>
  <c r="AM826" i="13" s="1"/>
  <c r="AD798" i="13"/>
  <c r="AC798" i="13"/>
  <c r="AK798" i="13" s="1"/>
  <c r="AD510" i="13"/>
  <c r="AC510" i="13"/>
  <c r="AK510" i="13" s="1"/>
  <c r="AF707" i="13"/>
  <c r="AE707" i="13"/>
  <c r="AL707" i="13" s="1"/>
  <c r="AH62" i="13"/>
  <c r="AG62" i="13"/>
  <c r="AM62" i="13" s="1"/>
  <c r="AD1004" i="13"/>
  <c r="AC1004" i="13"/>
  <c r="AK1004" i="13" s="1"/>
  <c r="AH702" i="13"/>
  <c r="AG702" i="13"/>
  <c r="AM702" i="13" s="1"/>
  <c r="AH583" i="13"/>
  <c r="AG583" i="13"/>
  <c r="AM583" i="13" s="1"/>
  <c r="AE447" i="13"/>
  <c r="AL447" i="13" s="1"/>
  <c r="AF447" i="13"/>
  <c r="AH1074" i="13"/>
  <c r="AG1074" i="13"/>
  <c r="AM1074" i="13" s="1"/>
  <c r="AH905" i="13"/>
  <c r="AG905" i="13"/>
  <c r="AM905" i="13" s="1"/>
  <c r="AC677" i="13"/>
  <c r="AK677" i="13" s="1"/>
  <c r="AD677" i="13"/>
  <c r="AD1039" i="13"/>
  <c r="AC1039" i="13"/>
  <c r="AK1039" i="13" s="1"/>
  <c r="AH805" i="13"/>
  <c r="AG805" i="13"/>
  <c r="AM805" i="13" s="1"/>
  <c r="AJ503" i="13"/>
  <c r="AI503" i="13"/>
  <c r="AN503" i="13" s="1"/>
  <c r="AH715" i="13"/>
  <c r="AG715" i="13"/>
  <c r="AM715" i="13" s="1"/>
  <c r="AF448" i="13"/>
  <c r="AE448" i="13"/>
  <c r="AL448" i="13" s="1"/>
  <c r="AC1113" i="13"/>
  <c r="AK1113" i="13" s="1"/>
  <c r="AD1113" i="13"/>
  <c r="AH573" i="13"/>
  <c r="AG573" i="13"/>
  <c r="AM573" i="13" s="1"/>
  <c r="AF1016" i="13"/>
  <c r="AE1016" i="13"/>
  <c r="AL1016" i="13" s="1"/>
  <c r="AH136" i="13"/>
  <c r="AG136" i="13"/>
  <c r="AM136" i="13" s="1"/>
  <c r="AD760" i="13"/>
  <c r="AC760" i="13"/>
  <c r="AK760" i="13" s="1"/>
  <c r="AJ372" i="13"/>
  <c r="AI372" i="13"/>
  <c r="AN372" i="13" s="1"/>
  <c r="AH1038" i="13"/>
  <c r="AG1038" i="13"/>
  <c r="AM1038" i="13" s="1"/>
  <c r="AJ426" i="13"/>
  <c r="AI426" i="13"/>
  <c r="AN426" i="13" s="1"/>
  <c r="AF1066" i="13"/>
  <c r="AE1066" i="13"/>
  <c r="AL1066" i="13" s="1"/>
  <c r="AJ1047" i="13"/>
  <c r="AI1047" i="13"/>
  <c r="AN1047" i="13" s="1"/>
  <c r="AJ577" i="13"/>
  <c r="AI577" i="13"/>
  <c r="AN577" i="13" s="1"/>
  <c r="AJ210" i="13"/>
  <c r="AI210" i="13"/>
  <c r="AN210" i="13" s="1"/>
  <c r="AF728" i="13"/>
  <c r="AE728" i="13"/>
  <c r="AL728" i="13" s="1"/>
  <c r="AD877" i="13"/>
  <c r="AC877" i="13"/>
  <c r="AK877" i="13" s="1"/>
  <c r="AF1026" i="13"/>
  <c r="AE1026" i="13"/>
  <c r="AL1026" i="13" s="1"/>
  <c r="AJ276" i="13"/>
  <c r="AI276" i="13"/>
  <c r="AN276" i="13" s="1"/>
  <c r="AF67" i="13"/>
  <c r="AE67" i="13"/>
  <c r="AL67" i="13" s="1"/>
  <c r="AF721" i="13"/>
  <c r="AE721" i="13"/>
  <c r="AL721" i="13" s="1"/>
  <c r="AF814" i="13"/>
  <c r="AE814" i="13"/>
  <c r="AL814" i="13" s="1"/>
  <c r="AF463" i="13"/>
  <c r="AE463" i="13"/>
  <c r="AL463" i="13" s="1"/>
  <c r="AJ382" i="13"/>
  <c r="AI382" i="13"/>
  <c r="AN382" i="13" s="1"/>
  <c r="AF121" i="13"/>
  <c r="AE121" i="13"/>
  <c r="AL121" i="13" s="1"/>
  <c r="AF566" i="13"/>
  <c r="AE566" i="13"/>
  <c r="AL566" i="13" s="1"/>
  <c r="AD710" i="13"/>
  <c r="AC710" i="13"/>
  <c r="AK710" i="13" s="1"/>
  <c r="AF600" i="13"/>
  <c r="AE600" i="13"/>
  <c r="AL600" i="13" s="1"/>
  <c r="AH973" i="13"/>
  <c r="AG973" i="13"/>
  <c r="AM973" i="13" s="1"/>
  <c r="AC861" i="13"/>
  <c r="AK861" i="13" s="1"/>
  <c r="AD861" i="13"/>
  <c r="AH851" i="13"/>
  <c r="AG851" i="13"/>
  <c r="AM851" i="13" s="1"/>
  <c r="AH126" i="13"/>
  <c r="AG126" i="13" s="1"/>
  <c r="AM126" i="13" s="1"/>
  <c r="AH340" i="13"/>
  <c r="AG340" i="13" s="1"/>
  <c r="AM340" i="13" s="1"/>
  <c r="AF288" i="13"/>
  <c r="AE288" i="13" s="1"/>
  <c r="AL288" i="13" s="1"/>
  <c r="AD744" i="13"/>
  <c r="AC744" i="13"/>
  <c r="AK744" i="13" s="1"/>
  <c r="AF803" i="13"/>
  <c r="AE803" i="13"/>
  <c r="AL803" i="13" s="1"/>
  <c r="AH608" i="13"/>
  <c r="AG608" i="13"/>
  <c r="AM608" i="13" s="1"/>
  <c r="AH683" i="13"/>
  <c r="AG683" i="13"/>
  <c r="AM683" i="13" s="1"/>
  <c r="AD826" i="13"/>
  <c r="AC826" i="13"/>
  <c r="AK826" i="13" s="1"/>
  <c r="AD665" i="13"/>
  <c r="AC665" i="13"/>
  <c r="AK665" i="13" s="1"/>
  <c r="AJ707" i="13"/>
  <c r="AI707" i="13"/>
  <c r="AN707" i="13" s="1"/>
  <c r="AD1093" i="13"/>
  <c r="AC1093" i="13"/>
  <c r="AK1093" i="13" s="1"/>
  <c r="AD645" i="13"/>
  <c r="AC645" i="13"/>
  <c r="AK645" i="13" s="1"/>
  <c r="AD468" i="13"/>
  <c r="AC468" i="13"/>
  <c r="AK468" i="13" s="1"/>
  <c r="AJ447" i="13"/>
  <c r="AI447" i="13"/>
  <c r="AN447" i="13" s="1"/>
  <c r="AJ762" i="13"/>
  <c r="AI762" i="13"/>
  <c r="AN762" i="13" s="1"/>
  <c r="AH24" i="13"/>
  <c r="AG24" i="13"/>
  <c r="AM24" i="13" s="1"/>
  <c r="AD945" i="13"/>
  <c r="AC945" i="13"/>
  <c r="AK945" i="13" s="1"/>
  <c r="AH473" i="13"/>
  <c r="AG473" i="13"/>
  <c r="AM473" i="13" s="1"/>
  <c r="AH593" i="13"/>
  <c r="AG593" i="13"/>
  <c r="AM593" i="13" s="1"/>
  <c r="AD813" i="13"/>
  <c r="AC813" i="13"/>
  <c r="AK813" i="13" s="1"/>
  <c r="AD1120" i="13"/>
  <c r="AC1120" i="13"/>
  <c r="AK1120" i="13" s="1"/>
  <c r="AH314" i="13"/>
  <c r="AG314" i="13" s="1"/>
  <c r="AM314" i="13" s="1"/>
  <c r="AD638" i="13"/>
  <c r="AC638" i="13"/>
  <c r="AK638" i="13" s="1"/>
  <c r="AH9" i="13"/>
  <c r="AG9" i="13"/>
  <c r="AM9" i="13" s="1"/>
  <c r="AF158" i="13"/>
  <c r="AE158" i="13" s="1"/>
  <c r="AL158" i="13" s="1"/>
  <c r="AH400" i="13"/>
  <c r="AG400" i="13"/>
  <c r="AM400" i="13" s="1"/>
  <c r="AD481" i="13"/>
  <c r="AC481" i="13"/>
  <c r="AK481" i="13" s="1"/>
  <c r="AF412" i="13"/>
  <c r="AE412" i="13"/>
  <c r="AL412" i="13" s="1"/>
  <c r="AD535" i="13"/>
  <c r="AC535" i="13"/>
  <c r="AK535" i="13" s="1"/>
  <c r="AH1060" i="13"/>
  <c r="AG1060" i="13"/>
  <c r="AM1060" i="13" s="1"/>
  <c r="AH1021" i="13"/>
  <c r="AG1021" i="13"/>
  <c r="AM1021" i="13" s="1"/>
  <c r="AH1028" i="13"/>
  <c r="AG1028" i="13"/>
  <c r="AM1028" i="13" s="1"/>
  <c r="AH245" i="13"/>
  <c r="AG245" i="13"/>
  <c r="AM245" i="13" s="1"/>
  <c r="AJ570" i="13"/>
  <c r="AI570" i="13"/>
  <c r="AN570" i="13" s="1"/>
  <c r="AD489" i="13"/>
  <c r="AC489" i="13"/>
  <c r="AK489" i="13" s="1"/>
  <c r="AF732" i="13"/>
  <c r="AE732" i="13"/>
  <c r="AL732" i="13" s="1"/>
  <c r="AH545" i="13"/>
  <c r="AG545" i="13"/>
  <c r="AM545" i="13" s="1"/>
  <c r="AF973" i="13"/>
  <c r="AE973" i="13"/>
  <c r="AL973" i="13" s="1"/>
  <c r="AJ212" i="13"/>
  <c r="AI212" i="13" s="1"/>
  <c r="AN212" i="13" s="1"/>
  <c r="AF851" i="13"/>
  <c r="AE851" i="13"/>
  <c r="AL851" i="13" s="1"/>
  <c r="AJ104" i="13"/>
  <c r="AI104" i="13" s="1"/>
  <c r="AN104" i="13" s="1"/>
  <c r="AH409" i="13"/>
  <c r="AG409" i="13"/>
  <c r="AM409" i="13" s="1"/>
  <c r="AF793" i="13"/>
  <c r="AE793" i="13"/>
  <c r="AL793" i="13" s="1"/>
  <c r="AF96" i="13"/>
  <c r="AE96" i="13"/>
  <c r="AL96" i="13" s="1"/>
  <c r="AD563" i="13"/>
  <c r="AC563" i="13"/>
  <c r="AK563" i="13" s="1"/>
  <c r="AD807" i="13"/>
  <c r="AC807" i="13"/>
  <c r="AK807" i="13" s="1"/>
  <c r="AJ880" i="13"/>
  <c r="AI880" i="13"/>
  <c r="AN880" i="13" s="1"/>
  <c r="AF991" i="13"/>
  <c r="AE991" i="13"/>
  <c r="AL991" i="13" s="1"/>
  <c r="AE890" i="13"/>
  <c r="AL890" i="13" s="1"/>
  <c r="AF890" i="13"/>
  <c r="AJ512" i="13"/>
  <c r="AI512" i="13"/>
  <c r="AN512" i="13" s="1"/>
  <c r="AD442" i="13"/>
  <c r="AC442" i="13"/>
  <c r="AK442" i="13" s="1"/>
  <c r="AF22" i="13"/>
  <c r="AE22" i="13"/>
  <c r="AL22" i="13" s="1"/>
  <c r="AF863" i="13"/>
  <c r="AE863" i="13"/>
  <c r="AL863" i="13" s="1"/>
  <c r="AF865" i="13"/>
  <c r="AE865" i="13"/>
  <c r="AL865" i="13" s="1"/>
  <c r="AF510" i="13"/>
  <c r="AE510" i="13"/>
  <c r="AL510" i="13" s="1"/>
  <c r="AD960" i="13"/>
  <c r="AC960" i="13"/>
  <c r="AK960" i="13" s="1"/>
  <c r="AF1068" i="13"/>
  <c r="AE1068" i="13"/>
  <c r="AL1068" i="13" s="1"/>
  <c r="AF1050" i="13"/>
  <c r="AE1050" i="13"/>
  <c r="AL1050" i="13" s="1"/>
  <c r="AF241" i="13"/>
  <c r="AE241" i="13" s="1"/>
  <c r="AL241" i="13" s="1"/>
  <c r="AJ145" i="13"/>
  <c r="AI145" i="13"/>
  <c r="AN145" i="13" s="1"/>
  <c r="AF388" i="13"/>
  <c r="AE388" i="13" s="1"/>
  <c r="AL388" i="13" s="1"/>
  <c r="AD478" i="13"/>
  <c r="AC478" i="13"/>
  <c r="AK478" i="13" s="1"/>
  <c r="AJ664" i="13"/>
  <c r="AI664" i="13"/>
  <c r="AN664" i="13" s="1"/>
  <c r="AD681" i="13"/>
  <c r="AC681" i="13"/>
  <c r="AK681" i="13" s="1"/>
  <c r="AJ359" i="13"/>
  <c r="AI359" i="13"/>
  <c r="AN359" i="13" s="1"/>
  <c r="AF945" i="13"/>
  <c r="AE945" i="13"/>
  <c r="AL945" i="13" s="1"/>
  <c r="AF473" i="13"/>
  <c r="AE473" i="13"/>
  <c r="AL473" i="13" s="1"/>
  <c r="AF64" i="13"/>
  <c r="AE64" i="13"/>
  <c r="AL64" i="13" s="1"/>
  <c r="AF140" i="13"/>
  <c r="AE140" i="13"/>
  <c r="AL140" i="13" s="1"/>
  <c r="AF615" i="13"/>
  <c r="AE615" i="13"/>
  <c r="AL615" i="13" s="1"/>
  <c r="AF678" i="13"/>
  <c r="AE678" i="13"/>
  <c r="AL678" i="13" s="1"/>
  <c r="AJ1102" i="13"/>
  <c r="AI1102" i="13"/>
  <c r="AN1102" i="13" s="1"/>
  <c r="AJ294" i="13"/>
  <c r="AI294" i="13" s="1"/>
  <c r="AN294" i="13" s="1"/>
  <c r="AF679" i="13"/>
  <c r="AE679" i="13"/>
  <c r="AL679" i="13" s="1"/>
  <c r="AJ9" i="13"/>
  <c r="AI9" i="13"/>
  <c r="AN9" i="13" s="1"/>
  <c r="AF530" i="13"/>
  <c r="AE530" i="13"/>
  <c r="AL530" i="13" s="1"/>
  <c r="AF1060" i="13"/>
  <c r="AE1060" i="13"/>
  <c r="AL1060" i="13" s="1"/>
  <c r="AF1021" i="13"/>
  <c r="AE1021" i="13"/>
  <c r="AL1021" i="13" s="1"/>
  <c r="AJ245" i="13"/>
  <c r="AI245" i="13"/>
  <c r="AN245" i="13" s="1"/>
  <c r="AJ396" i="13"/>
  <c r="AI396" i="13"/>
  <c r="AN396" i="13" s="1"/>
  <c r="AJ119" i="13"/>
  <c r="AI119" i="13"/>
  <c r="AN119" i="13" s="1"/>
  <c r="AF433" i="13"/>
  <c r="AE433" i="13"/>
  <c r="AL433" i="13" s="1"/>
  <c r="AD618" i="13"/>
  <c r="AC618" i="13"/>
  <c r="AK618" i="13" s="1"/>
  <c r="AJ526" i="13"/>
  <c r="AI526" i="13"/>
  <c r="AN526" i="13" s="1"/>
  <c r="AC1075" i="13"/>
  <c r="AK1075" i="13" s="1"/>
  <c r="AD1075" i="13"/>
  <c r="AH3" i="13"/>
  <c r="AG3" i="13"/>
  <c r="AM3" i="13" s="1"/>
  <c r="AD761" i="13"/>
  <c r="AC761" i="13"/>
  <c r="AK761" i="13" s="1"/>
  <c r="AH367" i="13"/>
  <c r="AG367" i="13" s="1"/>
  <c r="AM367" i="13" s="1"/>
  <c r="AH274" i="13"/>
  <c r="AG274" i="13"/>
  <c r="AM274" i="13" s="1"/>
  <c r="AF366" i="13"/>
  <c r="AE366" i="13" s="1"/>
  <c r="AL366" i="13" s="1"/>
  <c r="AD914" i="13"/>
  <c r="AC914" i="13"/>
  <c r="AK914" i="13" s="1"/>
  <c r="AH634" i="13"/>
  <c r="AG634" i="13"/>
  <c r="AM634" i="13" s="1"/>
  <c r="AD966" i="13"/>
  <c r="AC966" i="13"/>
  <c r="AK966" i="13" s="1"/>
  <c r="AD859" i="13"/>
  <c r="AC859" i="13"/>
  <c r="AK859" i="13" s="1"/>
  <c r="AH14" i="13"/>
  <c r="AG14" i="13" s="1"/>
  <c r="AM14" i="13" s="1"/>
  <c r="AH305" i="13"/>
  <c r="AG305" i="13"/>
  <c r="AM305" i="13" s="1"/>
  <c r="AD1030" i="13"/>
  <c r="AC1030" i="13"/>
  <c r="AK1030" i="13" s="1"/>
  <c r="AD666" i="13"/>
  <c r="AC666" i="13"/>
  <c r="AK666" i="13" s="1"/>
  <c r="AF670" i="13"/>
  <c r="AE670" i="13"/>
  <c r="AL670" i="13" s="1"/>
  <c r="AH399" i="13"/>
  <c r="AG399" i="13" s="1"/>
  <c r="AM399" i="13" s="1"/>
  <c r="AJ1038" i="13"/>
  <c r="AI1038" i="13"/>
  <c r="AN1038" i="13" s="1"/>
  <c r="AD513" i="13"/>
  <c r="AC513" i="13"/>
  <c r="AK513" i="13" s="1"/>
  <c r="AD778" i="13"/>
  <c r="AC778" i="13"/>
  <c r="AK778" i="13" s="1"/>
  <c r="AD1005" i="13"/>
  <c r="AC1005" i="13"/>
  <c r="AK1005" i="13" s="1"/>
  <c r="AH819" i="13"/>
  <c r="AG819" i="13"/>
  <c r="AM819" i="13" s="1"/>
  <c r="AF531" i="13"/>
  <c r="AE531" i="13"/>
  <c r="AL531" i="13" s="1"/>
  <c r="AH373" i="13"/>
  <c r="AG373" i="13"/>
  <c r="AM373" i="13" s="1"/>
  <c r="AD628" i="13"/>
  <c r="AC628" i="13"/>
  <c r="AK628" i="13" s="1"/>
  <c r="AD572" i="13"/>
  <c r="AC572" i="13"/>
  <c r="AK572" i="13" s="1"/>
  <c r="AD559" i="13"/>
  <c r="AC559" i="13"/>
  <c r="AK559" i="13" s="1"/>
  <c r="AH846" i="13"/>
  <c r="AG846" i="13"/>
  <c r="AM846" i="13" s="1"/>
  <c r="AH125" i="13"/>
  <c r="AG125" i="13"/>
  <c r="AM125" i="13" s="1"/>
  <c r="AH83" i="13"/>
  <c r="AG83" i="13"/>
  <c r="AM83" i="13" s="1"/>
  <c r="AG124" i="13"/>
  <c r="AM124" i="13" s="1"/>
  <c r="AH124" i="13"/>
  <c r="AH1011" i="13"/>
  <c r="AG1011" i="13"/>
  <c r="AM1011" i="13" s="1"/>
  <c r="AD476" i="13"/>
  <c r="AC476" i="13"/>
  <c r="AK476" i="13" s="1"/>
  <c r="AD514" i="13"/>
  <c r="AC514" i="13"/>
  <c r="AK514" i="13" s="1"/>
  <c r="AD1071" i="13"/>
  <c r="AC1071" i="13"/>
  <c r="AK1071" i="13" s="1"/>
  <c r="AD689" i="13"/>
  <c r="AC689" i="13"/>
  <c r="AK689" i="13" s="1"/>
  <c r="AF293" i="13"/>
  <c r="AE293" i="13"/>
  <c r="AL293" i="13" s="1"/>
  <c r="AF688" i="13"/>
  <c r="AE688" i="13"/>
  <c r="AL688" i="13" s="1"/>
  <c r="AF470" i="13"/>
  <c r="AE470" i="13"/>
  <c r="AL470" i="13" s="1"/>
  <c r="AD704" i="13"/>
  <c r="AC704" i="13"/>
  <c r="AK704" i="13" s="1"/>
  <c r="AD487" i="13"/>
  <c r="AC487" i="13"/>
  <c r="AK487" i="13" s="1"/>
  <c r="AF1087" i="13"/>
  <c r="AE1087" i="13"/>
  <c r="AL1087" i="13" s="1"/>
  <c r="AJ536" i="13"/>
  <c r="AI536" i="13"/>
  <c r="AN536" i="13" s="1"/>
  <c r="AJ76" i="13"/>
  <c r="AI76" i="13"/>
  <c r="AN76" i="13" s="1"/>
  <c r="AF578" i="13"/>
  <c r="AE578" i="13"/>
  <c r="AL578" i="13" s="1"/>
  <c r="AE989" i="13"/>
  <c r="AL989" i="13" s="1"/>
  <c r="AF989" i="13"/>
  <c r="AF622" i="13"/>
  <c r="AE622" i="13"/>
  <c r="AL622" i="13" s="1"/>
  <c r="AF196" i="13"/>
  <c r="AE196" i="13"/>
  <c r="AL196" i="13" s="1"/>
  <c r="AF164" i="13"/>
  <c r="AE164" i="13" s="1"/>
  <c r="AL164" i="13" s="1"/>
  <c r="AF855" i="13"/>
  <c r="AE855" i="13"/>
  <c r="AL855" i="13" s="1"/>
  <c r="AF912" i="13"/>
  <c r="AE912" i="13"/>
  <c r="AL912" i="13" s="1"/>
  <c r="AD458" i="13"/>
  <c r="AC458" i="13"/>
  <c r="AK458" i="13" s="1"/>
  <c r="AH1078" i="13"/>
  <c r="AG1078" i="13"/>
  <c r="AM1078" i="13" s="1"/>
  <c r="AF309" i="13"/>
  <c r="AE309" i="13" s="1"/>
  <c r="AL309" i="13" s="1"/>
  <c r="AF841" i="13"/>
  <c r="AE841" i="13"/>
  <c r="AL841" i="13" s="1"/>
  <c r="AF37" i="13"/>
  <c r="AE37" i="13"/>
  <c r="AL37" i="13" s="1"/>
  <c r="AF1019" i="13"/>
  <c r="AE1019" i="13"/>
  <c r="AL1019" i="13" s="1"/>
  <c r="AJ947" i="13"/>
  <c r="AI947" i="13"/>
  <c r="AN947" i="13" s="1"/>
  <c r="AF705" i="13"/>
  <c r="AE705" i="13"/>
  <c r="AL705" i="13" s="1"/>
  <c r="AF59" i="13"/>
  <c r="AE59" i="13"/>
  <c r="AL59" i="13" s="1"/>
  <c r="AE859" i="13"/>
  <c r="AL859" i="13" s="1"/>
  <c r="AF859" i="13"/>
  <c r="AE63" i="13"/>
  <c r="AL63" i="13" s="1"/>
  <c r="AF63" i="13"/>
  <c r="AF14" i="13"/>
  <c r="AE14" i="13"/>
  <c r="AL14" i="13" s="1"/>
  <c r="AJ911" i="13"/>
  <c r="AI911" i="13"/>
  <c r="AN911" i="13" s="1"/>
  <c r="AF1030" i="13"/>
  <c r="AE1030" i="13"/>
  <c r="AL1030" i="13" s="1"/>
  <c r="AF666" i="13"/>
  <c r="AE666" i="13"/>
  <c r="AL666" i="13" s="1"/>
  <c r="AJ783" i="13"/>
  <c r="AI783" i="13"/>
  <c r="AN783" i="13" s="1"/>
  <c r="AF16" i="13"/>
  <c r="AE16" i="13"/>
  <c r="AL16" i="13" s="1"/>
  <c r="AF879" i="13"/>
  <c r="AE879" i="13"/>
  <c r="AL879" i="13" s="1"/>
  <c r="AF42" i="13"/>
  <c r="AE42" i="13"/>
  <c r="AL42" i="13" s="1"/>
  <c r="AF299" i="13"/>
  <c r="AE299" i="13" s="1"/>
  <c r="AL299" i="13" s="1"/>
  <c r="AF341" i="13"/>
  <c r="AE341" i="13" s="1"/>
  <c r="AL341" i="13" s="1"/>
  <c r="AF970" i="13"/>
  <c r="AE970" i="13"/>
  <c r="AL970" i="13" s="1"/>
  <c r="AJ49" i="13"/>
  <c r="AI49" i="13"/>
  <c r="AN49" i="13" s="1"/>
  <c r="AF794" i="13"/>
  <c r="AE794" i="13"/>
  <c r="AL794" i="13" s="1"/>
  <c r="AJ250" i="13"/>
  <c r="AI250" i="13"/>
  <c r="AN250" i="13" s="1"/>
  <c r="AH361" i="13"/>
  <c r="AG361" i="13"/>
  <c r="AM361" i="13" s="1"/>
  <c r="AJ138" i="13"/>
  <c r="AI138" i="13"/>
  <c r="AN138" i="13" s="1"/>
  <c r="AF641" i="13"/>
  <c r="AE641" i="13"/>
  <c r="AL641" i="13" s="1"/>
  <c r="AE893" i="13"/>
  <c r="AL893" i="13" s="1"/>
  <c r="AF893" i="13"/>
  <c r="AF408" i="13"/>
  <c r="AE408" i="13"/>
  <c r="AL408" i="13" s="1"/>
  <c r="AI506" i="13"/>
  <c r="AN506" i="13" s="1"/>
  <c r="AJ506" i="13"/>
  <c r="AJ232" i="13"/>
  <c r="AI232" i="13"/>
  <c r="AN232" i="13" s="1"/>
  <c r="AF94" i="13"/>
  <c r="AE94" i="13"/>
  <c r="AL94" i="13" s="1"/>
  <c r="AJ476" i="13"/>
  <c r="AI476" i="13"/>
  <c r="AN476" i="13" s="1"/>
  <c r="AJ514" i="13"/>
  <c r="AI514" i="13"/>
  <c r="AN514" i="13" s="1"/>
  <c r="AJ1049" i="13"/>
  <c r="AI1049" i="13"/>
  <c r="AN1049" i="13" s="1"/>
  <c r="AF689" i="13"/>
  <c r="AE689" i="13"/>
  <c r="AL689" i="13" s="1"/>
  <c r="AH470" i="13"/>
  <c r="AG470" i="13"/>
  <c r="AM470" i="13" s="1"/>
  <c r="AF704" i="13"/>
  <c r="AE704" i="13"/>
  <c r="AL704" i="13" s="1"/>
  <c r="AJ487" i="13"/>
  <c r="AI487" i="13"/>
  <c r="AN487" i="13" s="1"/>
  <c r="AH362" i="13"/>
  <c r="AG362" i="13" s="1"/>
  <c r="AM362" i="13" s="1"/>
  <c r="AH571" i="13"/>
  <c r="AG571" i="13"/>
  <c r="AM571" i="13" s="1"/>
  <c r="AH333" i="13"/>
  <c r="AG333" i="13" s="1"/>
  <c r="AM333" i="13" s="1"/>
  <c r="AF225" i="13"/>
  <c r="AE225" i="13" s="1"/>
  <c r="AL225" i="13" s="1"/>
  <c r="AD748" i="13"/>
  <c r="AC748" i="13"/>
  <c r="AK748" i="13" s="1"/>
  <c r="AF1008" i="13"/>
  <c r="AE1008" i="13"/>
  <c r="AL1008" i="13" s="1"/>
  <c r="AD843" i="13"/>
  <c r="AC843" i="13"/>
  <c r="AK843" i="13" s="1"/>
  <c r="AF554" i="13"/>
  <c r="AE554" i="13"/>
  <c r="AL554" i="13" s="1"/>
  <c r="AF1017" i="13"/>
  <c r="AE1017" i="13"/>
  <c r="AL1017" i="13" s="1"/>
  <c r="AD631" i="13"/>
  <c r="AC631" i="13"/>
  <c r="AK631" i="13" s="1"/>
  <c r="AF381" i="13"/>
  <c r="AE381" i="13" s="1"/>
  <c r="AL381" i="13" s="1"/>
  <c r="AH1010" i="13"/>
  <c r="AG1010" i="13"/>
  <c r="AM1010" i="13" s="1"/>
  <c r="AC1032" i="13"/>
  <c r="AK1032" i="13" s="1"/>
  <c r="AD1032" i="13"/>
  <c r="AD451" i="13"/>
  <c r="AC451" i="13"/>
  <c r="AK451" i="13" s="1"/>
  <c r="AF1101" i="13"/>
  <c r="AE1101" i="13"/>
  <c r="AL1101" i="13" s="1"/>
  <c r="AF350" i="13"/>
  <c r="AE350" i="13" s="1"/>
  <c r="AL350" i="13" s="1"/>
  <c r="AD915" i="13"/>
  <c r="AC915" i="13"/>
  <c r="AK915" i="13" s="1"/>
  <c r="AH811" i="13"/>
  <c r="AG811" i="13"/>
  <c r="AM811" i="13" s="1"/>
  <c r="AD828" i="13"/>
  <c r="AC828" i="13"/>
  <c r="AK828" i="13" s="1"/>
  <c r="AH1081" i="13"/>
  <c r="AG1081" i="13"/>
  <c r="AM1081" i="13" s="1"/>
  <c r="AD1006" i="13"/>
  <c r="AC1006" i="13"/>
  <c r="AK1006" i="13" s="1"/>
  <c r="AH214" i="13"/>
  <c r="AG214" i="13" s="1"/>
  <c r="AM214" i="13" s="1"/>
  <c r="AH580" i="13"/>
  <c r="AG580" i="13"/>
  <c r="AM580" i="13" s="1"/>
  <c r="AD428" i="13"/>
  <c r="AC428" i="13"/>
  <c r="AK428" i="13" s="1"/>
  <c r="AH776" i="13"/>
  <c r="AG776" i="13"/>
  <c r="AM776" i="13" s="1"/>
  <c r="AH1112" i="13"/>
  <c r="AG1112" i="13"/>
  <c r="AM1112" i="13" s="1"/>
  <c r="AJ387" i="13"/>
  <c r="AI387" i="13"/>
  <c r="AN387" i="13" s="1"/>
  <c r="AH527" i="13"/>
  <c r="AG527" i="13"/>
  <c r="AM527" i="13" s="1"/>
  <c r="AH352" i="13"/>
  <c r="AG352" i="13"/>
  <c r="AM352" i="13" s="1"/>
  <c r="AD1061" i="13"/>
  <c r="AC1061" i="13"/>
  <c r="AK1061" i="13" s="1"/>
  <c r="AF620" i="13"/>
  <c r="AE620" i="13"/>
  <c r="AL620" i="13" s="1"/>
  <c r="AH739" i="13"/>
  <c r="AG739" i="13"/>
  <c r="AM739" i="13" s="1"/>
  <c r="AJ538" i="13"/>
  <c r="AI538" i="13"/>
  <c r="AN538" i="13" s="1"/>
  <c r="AH173" i="13"/>
  <c r="AG173" i="13"/>
  <c r="AM173" i="13" s="1"/>
  <c r="AH303" i="13"/>
  <c r="AG303" i="13" s="1"/>
  <c r="AM303" i="13" s="1"/>
  <c r="AD874" i="13"/>
  <c r="AC874" i="13"/>
  <c r="AK874" i="13" s="1"/>
  <c r="AD751" i="13"/>
  <c r="AC751" i="13"/>
  <c r="AK751" i="13" s="1"/>
  <c r="AD804" i="13"/>
  <c r="AC804" i="13"/>
  <c r="AK804" i="13" s="1"/>
  <c r="AF1025" i="13"/>
  <c r="AE1025" i="13"/>
  <c r="AL1025" i="13" s="1"/>
  <c r="AH1095" i="13"/>
  <c r="AG1095" i="13"/>
  <c r="AM1095" i="13" s="1"/>
  <c r="AH27" i="13"/>
  <c r="AG27" i="13"/>
  <c r="AM27" i="13" s="1"/>
  <c r="AH146" i="13"/>
  <c r="AG146" i="13"/>
  <c r="AM146" i="13" s="1"/>
  <c r="AJ934" i="13"/>
  <c r="AI934" i="13"/>
  <c r="AN934" i="13" s="1"/>
  <c r="AD621" i="13"/>
  <c r="AC621" i="13"/>
  <c r="AK621" i="13" s="1"/>
  <c r="AJ333" i="13"/>
  <c r="AI333" i="13" s="1"/>
  <c r="AN333" i="13" s="1"/>
  <c r="AH260" i="13"/>
  <c r="AG260" i="13"/>
  <c r="AM260" i="13" s="1"/>
  <c r="AJ832" i="13"/>
  <c r="AI832" i="13"/>
  <c r="AN832" i="13" s="1"/>
  <c r="AJ775" i="13"/>
  <c r="AI775" i="13"/>
  <c r="AN775" i="13" s="1"/>
  <c r="AD1052" i="13"/>
  <c r="AC1052" i="13"/>
  <c r="AK1052" i="13" s="1"/>
  <c r="AD1008" i="13"/>
  <c r="AC1008" i="13"/>
  <c r="AK1008" i="13" s="1"/>
  <c r="AF714" i="13"/>
  <c r="AE714" i="13"/>
  <c r="AL714" i="13" s="1"/>
  <c r="AJ52" i="13"/>
  <c r="AI52" i="13"/>
  <c r="AN52" i="13" s="1"/>
  <c r="AF319" i="13"/>
  <c r="AE319" i="13" s="1"/>
  <c r="AL319" i="13" s="1"/>
  <c r="AF484" i="13"/>
  <c r="AE484" i="13"/>
  <c r="AL484" i="13" s="1"/>
  <c r="AF796" i="13"/>
  <c r="AE796" i="13"/>
  <c r="AL796" i="13" s="1"/>
  <c r="AJ1105" i="13"/>
  <c r="AI1105" i="13"/>
  <c r="AN1105" i="13" s="1"/>
  <c r="AC1017" i="13"/>
  <c r="AK1017" i="13" s="1"/>
  <c r="AD1017" i="13"/>
  <c r="AH488" i="13"/>
  <c r="AG488" i="13"/>
  <c r="AM488" i="13" s="1"/>
  <c r="AC1033" i="13"/>
  <c r="AK1033" i="13" s="1"/>
  <c r="AD1033" i="13"/>
  <c r="AF87" i="13"/>
  <c r="AE87" i="13"/>
  <c r="AL87" i="13" s="1"/>
  <c r="AF1024" i="13"/>
  <c r="AE1024" i="13"/>
  <c r="AL1024" i="13" s="1"/>
  <c r="AJ1010" i="13"/>
  <c r="AI1010" i="13"/>
  <c r="AN1010" i="13" s="1"/>
  <c r="AF1032" i="13"/>
  <c r="AE1032" i="13"/>
  <c r="AL1032" i="13" s="1"/>
  <c r="AF302" i="13"/>
  <c r="AE302" i="13" s="1"/>
  <c r="AL302" i="13" s="1"/>
  <c r="AJ452" i="13"/>
  <c r="AI452" i="13"/>
  <c r="AN452" i="13" s="1"/>
  <c r="AJ379" i="13"/>
  <c r="AI379" i="13"/>
  <c r="AN379" i="13" s="1"/>
  <c r="AJ576" i="13"/>
  <c r="AI576" i="13"/>
  <c r="AN576" i="13" s="1"/>
  <c r="AF205" i="13"/>
  <c r="AE205" i="13" s="1"/>
  <c r="AL205" i="13" s="1"/>
  <c r="AF635" i="13"/>
  <c r="AE635" i="13"/>
  <c r="AL635" i="13" s="1"/>
  <c r="AJ898" i="13"/>
  <c r="AI898" i="13"/>
  <c r="AN898" i="13" s="1"/>
  <c r="AJ99" i="13"/>
  <c r="AI99" i="13"/>
  <c r="AN99" i="13" s="1"/>
  <c r="AJ178" i="13"/>
  <c r="AI178" i="13" s="1"/>
  <c r="AN178" i="13" s="1"/>
  <c r="AF217" i="13"/>
  <c r="AE217" i="13"/>
  <c r="AL217" i="13" s="1"/>
  <c r="AF981" i="13"/>
  <c r="AE981" i="13"/>
  <c r="AL981" i="13" s="1"/>
  <c r="AF428" i="13"/>
  <c r="AE428" i="13"/>
  <c r="AL428" i="13" s="1"/>
  <c r="AJ71" i="13"/>
  <c r="AI71" i="13"/>
  <c r="AN71" i="13" s="1"/>
  <c r="AJ560" i="13"/>
  <c r="AI560" i="13"/>
  <c r="AN560" i="13" s="1"/>
  <c r="AF33" i="13"/>
  <c r="AE33" i="13"/>
  <c r="AL33" i="13" s="1"/>
  <c r="AJ1061" i="13"/>
  <c r="AI1061" i="13"/>
  <c r="AN1061" i="13" s="1"/>
  <c r="AJ963" i="13"/>
  <c r="AI963" i="13"/>
  <c r="AN963" i="13" s="1"/>
  <c r="AJ492" i="13"/>
  <c r="AI492" i="13"/>
  <c r="AN492" i="13" s="1"/>
  <c r="AF739" i="13"/>
  <c r="AE739" i="13"/>
  <c r="AL739" i="13" s="1"/>
  <c r="AE918" i="13"/>
  <c r="AL918" i="13" s="1"/>
  <c r="AF918" i="13"/>
  <c r="AH856" i="13"/>
  <c r="AG856" i="13"/>
  <c r="AM856" i="13" s="1"/>
  <c r="AJ143" i="13"/>
  <c r="AI143" i="13"/>
  <c r="AN143" i="13" s="1"/>
  <c r="AJ667" i="13"/>
  <c r="AI667" i="13"/>
  <c r="AN667" i="13" s="1"/>
  <c r="AF913" i="13"/>
  <c r="AE913" i="13"/>
  <c r="AL913" i="13" s="1"/>
  <c r="AH1025" i="13"/>
  <c r="AG1025" i="13"/>
  <c r="AM1025" i="13" s="1"/>
  <c r="AJ1126" i="13"/>
  <c r="AI1126" i="13"/>
  <c r="AN1126" i="13" s="1"/>
  <c r="AJ403" i="13"/>
  <c r="AI403" i="13"/>
  <c r="AN403" i="13" s="1"/>
  <c r="AD988" i="13"/>
  <c r="AC988" i="13"/>
  <c r="AK988" i="13" s="1"/>
  <c r="AF509" i="13"/>
  <c r="AE509" i="13"/>
  <c r="AL509" i="13" s="1"/>
  <c r="AJ329" i="13"/>
  <c r="AI329" i="13"/>
  <c r="AN329" i="13" s="1"/>
  <c r="AH1050" i="13"/>
  <c r="AG1050" i="13"/>
  <c r="AM1050" i="13" s="1"/>
  <c r="AH234" i="13"/>
  <c r="AG234" i="13"/>
  <c r="AM234" i="13" s="1"/>
  <c r="AJ62" i="13"/>
  <c r="AI62" i="13"/>
  <c r="AN62" i="13" s="1"/>
  <c r="AH281" i="13"/>
  <c r="AG281" i="13"/>
  <c r="AM281" i="13" s="1"/>
  <c r="AJ252" i="13"/>
  <c r="AI252" i="13"/>
  <c r="AN252" i="13" s="1"/>
  <c r="AH1127" i="13"/>
  <c r="AG1127" i="13"/>
  <c r="AM1127" i="13" s="1"/>
  <c r="AH818" i="13"/>
  <c r="AG818" i="13"/>
  <c r="AM818" i="13" s="1"/>
  <c r="AJ1075" i="13"/>
  <c r="AI1075" i="13"/>
  <c r="AN1075" i="13" s="1"/>
  <c r="AH696" i="13"/>
  <c r="AG696" i="13"/>
  <c r="AM696" i="13" s="1"/>
  <c r="AJ151" i="13"/>
  <c r="AI151" i="13"/>
  <c r="AN151" i="13" s="1"/>
  <c r="AJ761" i="13"/>
  <c r="AI761" i="13"/>
  <c r="AN761" i="13" s="1"/>
  <c r="AJ622" i="13"/>
  <c r="AI622" i="13"/>
  <c r="AN622" i="13" s="1"/>
  <c r="AH843" i="13"/>
  <c r="AG843" i="13"/>
  <c r="AM843" i="13" s="1"/>
  <c r="AH371" i="13"/>
  <c r="AG371" i="13"/>
  <c r="AM371" i="13" s="1"/>
  <c r="AH414" i="13"/>
  <c r="AG414" i="13"/>
  <c r="AM414" i="13" s="1"/>
  <c r="AJ1017" i="13"/>
  <c r="AI1017" i="13"/>
  <c r="AN1017" i="13" s="1"/>
  <c r="AJ789" i="13"/>
  <c r="AI789" i="13"/>
  <c r="AN789" i="13" s="1"/>
  <c r="AJ185" i="13"/>
  <c r="AI185" i="13"/>
  <c r="AN185" i="13" s="1"/>
  <c r="AJ484" i="13"/>
  <c r="AI484" i="13"/>
  <c r="AN484" i="13" s="1"/>
  <c r="AJ456" i="13"/>
  <c r="AI456" i="13"/>
  <c r="AN456" i="13" s="1"/>
  <c r="AH1046" i="13"/>
  <c r="AG1046" i="13"/>
  <c r="AM1046" i="13" s="1"/>
  <c r="AJ432" i="13"/>
  <c r="AI432" i="13"/>
  <c r="AN432" i="13" s="1"/>
  <c r="AJ961" i="13"/>
  <c r="AI961" i="13"/>
  <c r="AN961" i="13" s="1"/>
  <c r="AH468" i="13"/>
  <c r="AG468" i="13"/>
  <c r="AM468" i="13" s="1"/>
  <c r="AH539" i="13"/>
  <c r="AG539" i="13"/>
  <c r="AM539" i="13" s="1"/>
  <c r="AJ406" i="13"/>
  <c r="AI406" i="13"/>
  <c r="AN406" i="13" s="1"/>
  <c r="AH649" i="13"/>
  <c r="AG649" i="13"/>
  <c r="AM649" i="13" s="1"/>
  <c r="AH16" i="13"/>
  <c r="AG16" i="13" s="1"/>
  <c r="AM16" i="13" s="1"/>
  <c r="AJ523" i="13"/>
  <c r="AI523" i="13"/>
  <c r="AN523" i="13" s="1"/>
  <c r="AH268" i="13"/>
  <c r="AG268" i="13" s="1"/>
  <c r="AM268" i="13" s="1"/>
  <c r="AH709" i="13"/>
  <c r="AG709" i="13"/>
  <c r="AM709" i="13" s="1"/>
  <c r="AH899" i="13"/>
  <c r="AG899" i="13"/>
  <c r="AM899" i="13" s="1"/>
  <c r="AJ455" i="13"/>
  <c r="AI455" i="13"/>
  <c r="AN455" i="13" s="1"/>
  <c r="AJ168" i="13"/>
  <c r="AI168" i="13" s="1"/>
  <c r="AN168" i="13" s="1"/>
  <c r="AJ970" i="13"/>
  <c r="AI970" i="13"/>
  <c r="AN970" i="13" s="1"/>
  <c r="AJ1098" i="13"/>
  <c r="AI1098" i="13"/>
  <c r="AN1098" i="13" s="1"/>
  <c r="AJ1046" i="13"/>
  <c r="AI1046" i="13"/>
  <c r="AN1046" i="13" s="1"/>
  <c r="AH961" i="13"/>
  <c r="AG961" i="13"/>
  <c r="AM961" i="13" s="1"/>
  <c r="AH496" i="13"/>
  <c r="AG496" i="13"/>
  <c r="AM496" i="13" s="1"/>
  <c r="AJ311" i="13"/>
  <c r="AI311" i="13" s="1"/>
  <c r="AN311" i="13" s="1"/>
  <c r="AH1113" i="13"/>
  <c r="AG1113" i="13"/>
  <c r="AM1113" i="13" s="1"/>
  <c r="AH140" i="13"/>
  <c r="AG140" i="13" s="1"/>
  <c r="AM140" i="13" s="1"/>
  <c r="AH336" i="13"/>
  <c r="AG336" i="13"/>
  <c r="AM336" i="13" s="1"/>
  <c r="AH437" i="13"/>
  <c r="AG437" i="13"/>
  <c r="AM437" i="13" s="1"/>
  <c r="AH239" i="13"/>
  <c r="AG239" i="13" s="1"/>
  <c r="AM239" i="13" s="1"/>
  <c r="AJ573" i="13"/>
  <c r="AI573" i="13"/>
  <c r="AN573" i="13" s="1"/>
  <c r="AJ314" i="13"/>
  <c r="AI314" i="13" s="1"/>
  <c r="AN314" i="13" s="1"/>
  <c r="AH624" i="13"/>
  <c r="AG624" i="13"/>
  <c r="AM624" i="13" s="1"/>
  <c r="AJ418" i="13"/>
  <c r="AI418" i="13"/>
  <c r="AN418" i="13" s="1"/>
  <c r="AJ1092" i="13"/>
  <c r="AI1092" i="13"/>
  <c r="AN1092" i="13" s="1"/>
  <c r="AJ264" i="13"/>
  <c r="AI264" i="13"/>
  <c r="AN264" i="13" s="1"/>
  <c r="AH699" i="13"/>
  <c r="AG699" i="13"/>
  <c r="AM699" i="13" s="1"/>
  <c r="AH403" i="13"/>
  <c r="AG403" i="13"/>
  <c r="AM403" i="13" s="1"/>
  <c r="AH928" i="13"/>
  <c r="AG928" i="13"/>
  <c r="AM928" i="13" s="1"/>
  <c r="AH48" i="13"/>
  <c r="AG48" i="13"/>
  <c r="AM48" i="13" s="1"/>
  <c r="AH382" i="13"/>
  <c r="AG382" i="13"/>
  <c r="AM382" i="13" s="1"/>
  <c r="AH84" i="13"/>
  <c r="AG84" i="13"/>
  <c r="AM84" i="13" s="1"/>
  <c r="AH211" i="13"/>
  <c r="AG211" i="13"/>
  <c r="AM211" i="13" s="1"/>
  <c r="AH236" i="13"/>
  <c r="AG236" i="13"/>
  <c r="AM236" i="13" s="1"/>
  <c r="AH547" i="13"/>
  <c r="AG547" i="13"/>
  <c r="AM547" i="13" s="1"/>
  <c r="AH541" i="13"/>
  <c r="AG541" i="13"/>
  <c r="AM541" i="13" s="1"/>
  <c r="AJ246" i="13"/>
  <c r="AI246" i="13" s="1"/>
  <c r="AN246" i="13" s="1"/>
  <c r="AJ784" i="13"/>
  <c r="AI784" i="13"/>
  <c r="AN784" i="13" s="1"/>
  <c r="AJ567" i="13"/>
  <c r="AI567" i="13"/>
  <c r="AN567" i="13" s="1"/>
  <c r="AJ589" i="13"/>
  <c r="AI589" i="13"/>
  <c r="AN589" i="13" s="1"/>
  <c r="AH882" i="13"/>
  <c r="AG882" i="13"/>
  <c r="AM882" i="13" s="1"/>
  <c r="AH483" i="13"/>
  <c r="AG483" i="13"/>
  <c r="AM483" i="13" s="1"/>
  <c r="AJ36" i="13"/>
  <c r="AI36" i="13"/>
  <c r="AN36" i="13" s="1"/>
  <c r="AH931" i="13"/>
  <c r="AG931" i="13"/>
  <c r="AM931" i="13" s="1"/>
  <c r="AH131" i="13"/>
  <c r="AG131" i="13" s="1"/>
  <c r="AM131" i="13" s="1"/>
  <c r="AH495" i="13"/>
  <c r="AG495" i="13"/>
  <c r="AM495" i="13" s="1"/>
  <c r="AJ206" i="13"/>
  <c r="AI206" i="13"/>
  <c r="AN206" i="13" s="1"/>
  <c r="AH962" i="13"/>
  <c r="AG962" i="13"/>
  <c r="AM962" i="13" s="1"/>
  <c r="AH779" i="13"/>
  <c r="AG779" i="13"/>
  <c r="AM779" i="13" s="1"/>
  <c r="AJ631" i="13"/>
  <c r="AI631" i="13"/>
  <c r="AN631" i="13" s="1"/>
  <c r="AJ53" i="13"/>
  <c r="AI53" i="13"/>
  <c r="AN53" i="13" s="1"/>
  <c r="AJ444" i="13"/>
  <c r="AI444" i="13"/>
  <c r="AN444" i="13" s="1"/>
  <c r="AH1101" i="13"/>
  <c r="AG1101" i="13"/>
  <c r="AM1101" i="13" s="1"/>
  <c r="AJ222" i="13"/>
  <c r="AI222" i="13"/>
  <c r="AN222" i="13" s="1"/>
  <c r="AH1023" i="13"/>
  <c r="AG1023" i="13"/>
  <c r="AM1023" i="13" s="1"/>
  <c r="AJ966" i="13"/>
  <c r="AI966" i="13"/>
  <c r="AN966" i="13" s="1"/>
  <c r="AJ841" i="13"/>
  <c r="AI841" i="13"/>
  <c r="AN841" i="13" s="1"/>
  <c r="AH926" i="13"/>
  <c r="AG926" i="13"/>
  <c r="AM926" i="13" s="1"/>
  <c r="AJ901" i="13"/>
  <c r="AI901" i="13"/>
  <c r="AN901" i="13" s="1"/>
  <c r="AH508" i="13"/>
  <c r="AG508" i="13"/>
  <c r="AM508" i="13" s="1"/>
  <c r="AH8" i="13"/>
  <c r="AG8" i="13"/>
  <c r="AM8" i="13" s="1"/>
  <c r="AH307" i="13"/>
  <c r="AG307" i="13" s="1"/>
  <c r="AM307" i="13" s="1"/>
  <c r="AH894" i="13"/>
  <c r="AG894" i="13"/>
  <c r="AM894" i="13" s="1"/>
  <c r="AH302" i="13"/>
  <c r="AG302" i="13"/>
  <c r="AM302" i="13" s="1"/>
  <c r="AJ904" i="13"/>
  <c r="AI904" i="13"/>
  <c r="AN904" i="13" s="1"/>
  <c r="AJ413" i="13"/>
  <c r="AI413" i="13"/>
  <c r="AN413" i="13" s="1"/>
  <c r="AJ675" i="13"/>
  <c r="AI675" i="13"/>
  <c r="AN675" i="13" s="1"/>
  <c r="AJ1081" i="13"/>
  <c r="AI1081" i="13"/>
  <c r="AN1081" i="13" s="1"/>
  <c r="AJ561" i="13"/>
  <c r="AI561" i="13"/>
  <c r="AN561" i="13" s="1"/>
  <c r="AH375" i="13"/>
  <c r="AG375" i="13" s="1"/>
  <c r="AM375" i="13" s="1"/>
  <c r="AJ653" i="13"/>
  <c r="AI653" i="13"/>
  <c r="AN653" i="13" s="1"/>
  <c r="AJ776" i="13"/>
  <c r="AI776" i="13"/>
  <c r="AN776" i="13" s="1"/>
  <c r="AJ1071" i="13"/>
  <c r="AI1071" i="13"/>
  <c r="AN1071" i="13" s="1"/>
  <c r="AJ179" i="13"/>
  <c r="AI179" i="13" s="1"/>
  <c r="AN179" i="13" s="1"/>
  <c r="AH964" i="13"/>
  <c r="AG964" i="13"/>
  <c r="AM964" i="13" s="1"/>
  <c r="AJ131" i="13"/>
  <c r="AI131" i="13" s="1"/>
  <c r="AN131" i="13" s="1"/>
  <c r="AJ495" i="13"/>
  <c r="AI495" i="13"/>
  <c r="AN495" i="13" s="1"/>
  <c r="AH206" i="13"/>
  <c r="AG206" i="13"/>
  <c r="AM206" i="13" s="1"/>
  <c r="AH243" i="13"/>
  <c r="AG243" i="13" s="1"/>
  <c r="AM243" i="13" s="1"/>
  <c r="AH10" i="13"/>
  <c r="AG10" i="13"/>
  <c r="AM10" i="13" s="1"/>
  <c r="AF812" i="13"/>
  <c r="AE812" i="13"/>
  <c r="AL812" i="13" s="1"/>
  <c r="AF605" i="13"/>
  <c r="AE605" i="13"/>
  <c r="AL605" i="13" s="1"/>
  <c r="AH877" i="13"/>
  <c r="AG877" i="13"/>
  <c r="AM877" i="13" s="1"/>
  <c r="AF44" i="13"/>
  <c r="AE44" i="13"/>
  <c r="AL44" i="13" s="1"/>
  <c r="AJ172" i="13"/>
  <c r="AI172" i="13"/>
  <c r="AN172" i="13" s="1"/>
  <c r="AJ674" i="13"/>
  <c r="AI674" i="13"/>
  <c r="AN674" i="13" s="1"/>
  <c r="AJ721" i="13"/>
  <c r="AI721" i="13"/>
  <c r="AN721" i="13" s="1"/>
  <c r="AJ792" i="13"/>
  <c r="AI792" i="13"/>
  <c r="AN792" i="13" s="1"/>
  <c r="AF896" i="13"/>
  <c r="AE896" i="13"/>
  <c r="AL896" i="13" s="1"/>
  <c r="AF439" i="13"/>
  <c r="AE439" i="13"/>
  <c r="AL439" i="13" s="1"/>
  <c r="AF1059" i="13"/>
  <c r="AE1059" i="13"/>
  <c r="AL1059" i="13" s="1"/>
  <c r="AF562" i="13"/>
  <c r="AE562" i="13"/>
  <c r="AL562" i="13" s="1"/>
  <c r="AF289" i="13"/>
  <c r="AE289" i="13" s="1"/>
  <c r="AL289" i="13" s="1"/>
  <c r="AF1128" i="13"/>
  <c r="AE1128" i="13"/>
  <c r="AL1128" i="13" s="1"/>
  <c r="AJ737" i="13"/>
  <c r="AI737" i="13"/>
  <c r="AN737" i="13" s="1"/>
  <c r="AF443" i="13"/>
  <c r="AE443" i="13"/>
  <c r="AL443" i="13" s="1"/>
  <c r="AF745" i="13"/>
  <c r="AE745" i="13"/>
  <c r="AL745" i="13" s="1"/>
  <c r="AD973" i="13"/>
  <c r="AC973" i="13"/>
  <c r="AK973" i="13" s="1"/>
  <c r="AH212" i="13"/>
  <c r="AG212" i="13" s="1"/>
  <c r="AM212" i="13" s="1"/>
  <c r="AD851" i="13"/>
  <c r="AC851" i="13"/>
  <c r="AK851" i="13" s="1"/>
  <c r="AD431" i="13"/>
  <c r="AC431" i="13"/>
  <c r="AK431" i="13" s="1"/>
  <c r="AD467" i="13"/>
  <c r="AC467" i="13"/>
  <c r="AK467" i="13" s="1"/>
  <c r="AD959" i="13"/>
  <c r="AC959" i="13"/>
  <c r="AK959" i="13" s="1"/>
  <c r="AD983" i="13"/>
  <c r="AC983" i="13"/>
  <c r="AK983" i="13" s="1"/>
  <c r="AH1067" i="13"/>
  <c r="AG1067" i="13"/>
  <c r="AM1067" i="13" s="1"/>
  <c r="AH383" i="13"/>
  <c r="AG383" i="13" s="1"/>
  <c r="AM383" i="13" s="1"/>
  <c r="AH287" i="13"/>
  <c r="AG287" i="13"/>
  <c r="AM287" i="13" s="1"/>
  <c r="AI724" i="13"/>
  <c r="AN724" i="13" s="1"/>
  <c r="AJ724" i="13"/>
  <c r="AH617" i="13"/>
  <c r="AG617" i="13"/>
  <c r="AM617" i="13" s="1"/>
  <c r="AD847" i="13"/>
  <c r="AC847" i="13"/>
  <c r="AK847" i="13" s="1"/>
  <c r="AH823" i="13"/>
  <c r="AG823" i="13"/>
  <c r="AM823" i="13" s="1"/>
  <c r="AD683" i="13"/>
  <c r="AC683" i="13"/>
  <c r="AK683" i="13" s="1"/>
  <c r="AH938" i="13"/>
  <c r="AG938" i="13"/>
  <c r="AM938" i="13" s="1"/>
  <c r="AJ108" i="13"/>
  <c r="AI108" i="13" s="1"/>
  <c r="AN108" i="13" s="1"/>
  <c r="AD758" i="13"/>
  <c r="AC758" i="13"/>
  <c r="AK758" i="13" s="1"/>
  <c r="AH82" i="13"/>
  <c r="AG82" i="13"/>
  <c r="AM82" i="13" s="1"/>
  <c r="AD406" i="13"/>
  <c r="AC406" i="13"/>
  <c r="AK406" i="13" s="1"/>
  <c r="AD575" i="13"/>
  <c r="AC575" i="13"/>
  <c r="AK575" i="13" s="1"/>
  <c r="AD872" i="13"/>
  <c r="AC872" i="13"/>
  <c r="AK872" i="13" s="1"/>
  <c r="AF762" i="13"/>
  <c r="AE762" i="13"/>
  <c r="AL762" i="13" s="1"/>
  <c r="AH1039" i="13"/>
  <c r="AG1039" i="13"/>
  <c r="AM1039" i="13" s="1"/>
  <c r="AH7" i="13"/>
  <c r="AG7" i="13"/>
  <c r="AM7" i="13" s="1"/>
  <c r="AD473" i="13"/>
  <c r="AC473" i="13"/>
  <c r="AK473" i="13" s="1"/>
  <c r="AD816" i="13"/>
  <c r="AC816" i="13"/>
  <c r="AK816" i="13" s="1"/>
  <c r="AD593" i="13"/>
  <c r="AC593" i="13"/>
  <c r="AK593" i="13" s="1"/>
  <c r="AF753" i="13"/>
  <c r="AE753" i="13"/>
  <c r="AL753" i="13" s="1"/>
  <c r="AD615" i="13"/>
  <c r="AC615" i="13"/>
  <c r="AK615" i="13" s="1"/>
  <c r="AD614" i="13"/>
  <c r="AC614" i="13"/>
  <c r="AK614" i="13" s="1"/>
  <c r="AH418" i="13"/>
  <c r="AG418" i="13"/>
  <c r="AM418" i="13" s="1"/>
  <c r="AH638" i="13"/>
  <c r="AG638" i="13"/>
  <c r="AM638" i="13" s="1"/>
  <c r="AH1070" i="13"/>
  <c r="AG1070" i="13"/>
  <c r="AM1070" i="13" s="1"/>
  <c r="AJ1000" i="13"/>
  <c r="AI1000" i="13"/>
  <c r="AN1000" i="13" s="1"/>
  <c r="AH218" i="13"/>
  <c r="AG218" i="13"/>
  <c r="AM218" i="13" s="1"/>
  <c r="AH481" i="13"/>
  <c r="AG481" i="13"/>
  <c r="AM481" i="13" s="1"/>
  <c r="AH854" i="13"/>
  <c r="AG854" i="13"/>
  <c r="AM854" i="13" s="1"/>
  <c r="AH535" i="13"/>
  <c r="AG535" i="13"/>
  <c r="AM535" i="13" s="1"/>
  <c r="AH505" i="13"/>
  <c r="AG505" i="13"/>
  <c r="AM505" i="13" s="1"/>
  <c r="AD1021" i="13"/>
  <c r="AC1021" i="13"/>
  <c r="AK1021" i="13" s="1"/>
  <c r="AH112" i="13"/>
  <c r="AG112" i="13"/>
  <c r="AM112" i="13" s="1"/>
  <c r="AH808" i="13"/>
  <c r="AG808" i="13"/>
  <c r="AM808" i="13" s="1"/>
  <c r="AD827" i="13"/>
  <c r="AC827" i="13"/>
  <c r="AK827" i="13" s="1"/>
  <c r="AJ732" i="13"/>
  <c r="AI732" i="13"/>
  <c r="AN732" i="13" s="1"/>
  <c r="AD545" i="13"/>
  <c r="AC545" i="13"/>
  <c r="AK545" i="13" s="1"/>
  <c r="AD995" i="13"/>
  <c r="AC995" i="13"/>
  <c r="AK995" i="13" s="1"/>
  <c r="AJ973" i="13"/>
  <c r="AI973" i="13"/>
  <c r="AN973" i="13" s="1"/>
  <c r="AF212" i="13"/>
  <c r="AE212" i="13" s="1"/>
  <c r="AL212" i="13" s="1"/>
  <c r="AF174" i="13"/>
  <c r="AE174" i="13" s="1"/>
  <c r="AL174" i="13" s="1"/>
  <c r="AF684" i="13"/>
  <c r="AE684" i="13"/>
  <c r="AL684" i="13" s="1"/>
  <c r="AE703" i="13"/>
  <c r="AL703" i="13" s="1"/>
  <c r="AF703" i="13"/>
  <c r="AJ467" i="13"/>
  <c r="AI467" i="13"/>
  <c r="AN467" i="13" s="1"/>
  <c r="AD520" i="13"/>
  <c r="AC520" i="13"/>
  <c r="AK520" i="13" s="1"/>
  <c r="AJ793" i="13"/>
  <c r="AI793" i="13"/>
  <c r="AN793" i="13" s="1"/>
  <c r="AJ1003" i="13"/>
  <c r="AI1003" i="13"/>
  <c r="AN1003" i="13" s="1"/>
  <c r="AF755" i="13"/>
  <c r="AE755" i="13"/>
  <c r="AL755" i="13" s="1"/>
  <c r="AF148" i="13"/>
  <c r="AE148" i="13" s="1"/>
  <c r="AL148" i="13" s="1"/>
  <c r="AJ11" i="13"/>
  <c r="AI11" i="13"/>
  <c r="AN11" i="13" s="1"/>
  <c r="AJ857" i="13"/>
  <c r="AI857" i="13"/>
  <c r="AN857" i="13" s="1"/>
  <c r="AF1100" i="13"/>
  <c r="AE1100" i="13"/>
  <c r="AL1100" i="13" s="1"/>
  <c r="AJ494" i="13"/>
  <c r="AI494" i="13"/>
  <c r="AN494" i="13" s="1"/>
  <c r="AF271" i="13"/>
  <c r="AE271" i="13" s="1"/>
  <c r="AL271" i="13" s="1"/>
  <c r="AF157" i="13"/>
  <c r="AE157" i="13"/>
  <c r="AL157" i="13" s="1"/>
  <c r="AJ863" i="13"/>
  <c r="AI863" i="13"/>
  <c r="AN863" i="13" s="1"/>
  <c r="AF569" i="13"/>
  <c r="AE569" i="13"/>
  <c r="AL569" i="13" s="1"/>
  <c r="AF586" i="13"/>
  <c r="AE586" i="13"/>
  <c r="AL586" i="13" s="1"/>
  <c r="AF974" i="13"/>
  <c r="AE974" i="13"/>
  <c r="AL974" i="13" s="1"/>
  <c r="AJ234" i="13"/>
  <c r="AI234" i="13"/>
  <c r="AN234" i="13" s="1"/>
  <c r="AF145" i="13"/>
  <c r="AE145" i="13" s="1"/>
  <c r="AL145" i="13" s="1"/>
  <c r="AF468" i="13"/>
  <c r="AE468" i="13"/>
  <c r="AL468" i="13" s="1"/>
  <c r="AF629" i="13"/>
  <c r="AE629" i="13"/>
  <c r="AL629" i="13" s="1"/>
  <c r="AF664" i="13"/>
  <c r="AE664" i="13"/>
  <c r="AL664" i="13" s="1"/>
  <c r="AJ564" i="13"/>
  <c r="AI564" i="13"/>
  <c r="AN564" i="13" s="1"/>
  <c r="AJ18" i="13"/>
  <c r="AI18" i="13"/>
  <c r="AN18" i="13" s="1"/>
  <c r="AJ1090" i="13"/>
  <c r="AI1090" i="13"/>
  <c r="AN1090" i="13" s="1"/>
  <c r="AJ639" i="13"/>
  <c r="AI639" i="13"/>
  <c r="AN639" i="13" s="1"/>
  <c r="AF199" i="13"/>
  <c r="AE199" i="13" s="1"/>
  <c r="AL199" i="13" s="1"/>
  <c r="AF359" i="13"/>
  <c r="AE359" i="13" s="1"/>
  <c r="AL359" i="13" s="1"/>
  <c r="AF315" i="13"/>
  <c r="AE315" i="13" s="1"/>
  <c r="AL315" i="13" s="1"/>
  <c r="AJ945" i="13"/>
  <c r="AI945" i="13"/>
  <c r="AN945" i="13" s="1"/>
  <c r="AD676" i="13"/>
  <c r="AC676" i="13"/>
  <c r="AK676" i="13" s="1"/>
  <c r="AF438" i="13"/>
  <c r="AE438" i="13"/>
  <c r="AL438" i="13" s="1"/>
  <c r="AF38" i="13"/>
  <c r="AE38" i="13"/>
  <c r="AL38" i="13" s="1"/>
  <c r="AJ64" i="13"/>
  <c r="AI64" i="13"/>
  <c r="AN64" i="13" s="1"/>
  <c r="AH753" i="13"/>
  <c r="AG753" i="13"/>
  <c r="AM753" i="13" s="1"/>
  <c r="AJ900" i="13"/>
  <c r="AI900" i="13"/>
  <c r="AN900" i="13" s="1"/>
  <c r="AJ756" i="13"/>
  <c r="AI756" i="13"/>
  <c r="AN756" i="13" s="1"/>
  <c r="AJ346" i="13"/>
  <c r="AI346" i="13" s="1"/>
  <c r="AN346" i="13" s="1"/>
  <c r="AE295" i="13"/>
  <c r="AL295" i="13" s="1"/>
  <c r="AF295" i="13"/>
  <c r="AF741" i="13"/>
  <c r="AE741" i="13"/>
  <c r="AL741" i="13" s="1"/>
  <c r="AF558" i="13"/>
  <c r="AE558" i="13"/>
  <c r="AL558" i="13" s="1"/>
  <c r="AJ609" i="13"/>
  <c r="AI609" i="13"/>
  <c r="AN609" i="13" s="1"/>
  <c r="AJ505" i="13"/>
  <c r="AI505" i="13"/>
  <c r="AN505" i="13" s="1"/>
  <c r="AF74" i="13"/>
  <c r="AE74" i="13"/>
  <c r="AL74" i="13" s="1"/>
  <c r="AJ969" i="13"/>
  <c r="AI969" i="13"/>
  <c r="AN969" i="13" s="1"/>
  <c r="AJ223" i="13"/>
  <c r="AI223" i="13"/>
  <c r="AN223" i="13" s="1"/>
  <c r="AF840" i="13"/>
  <c r="AE840" i="13"/>
  <c r="AL840" i="13" s="1"/>
  <c r="AH465" i="13"/>
  <c r="AG465" i="13"/>
  <c r="AM465" i="13" s="1"/>
  <c r="AJ700" i="13"/>
  <c r="AI700" i="13"/>
  <c r="AN700" i="13" s="1"/>
  <c r="AF526" i="13"/>
  <c r="AE526" i="13"/>
  <c r="AL526" i="13" s="1"/>
  <c r="AH949" i="13"/>
  <c r="AG949" i="13"/>
  <c r="AM949" i="13" s="1"/>
  <c r="AD750" i="13"/>
  <c r="AC750" i="13"/>
  <c r="AK750" i="13" s="1"/>
  <c r="AH903" i="13"/>
  <c r="AG903" i="13"/>
  <c r="AM903" i="13" s="1"/>
  <c r="AD855" i="13"/>
  <c r="AC855" i="13"/>
  <c r="AK855" i="13" s="1"/>
  <c r="AD687" i="13"/>
  <c r="AC687" i="13"/>
  <c r="AK687" i="13" s="1"/>
  <c r="AF1023" i="13"/>
  <c r="AE1023" i="13"/>
  <c r="AL1023" i="13" s="1"/>
  <c r="AH517" i="13"/>
  <c r="AG517" i="13"/>
  <c r="AM517" i="13" s="1"/>
  <c r="AD634" i="13"/>
  <c r="AC634" i="13"/>
  <c r="AK634" i="13" s="1"/>
  <c r="AH871" i="13"/>
  <c r="AG871" i="13"/>
  <c r="AM871" i="13" s="1"/>
  <c r="AH1019" i="13"/>
  <c r="AG1019" i="13"/>
  <c r="AM1019" i="13" s="1"/>
  <c r="AD947" i="13"/>
  <c r="AC947" i="13"/>
  <c r="AK947" i="13" s="1"/>
  <c r="AD698" i="13"/>
  <c r="AC698" i="13"/>
  <c r="AK698" i="13" s="1"/>
  <c r="AH411" i="13"/>
  <c r="AG411" i="13"/>
  <c r="AM411" i="13" s="1"/>
  <c r="AH68" i="13"/>
  <c r="AG68" i="13"/>
  <c r="AM68" i="13" s="1"/>
  <c r="AD911" i="13"/>
  <c r="AC911" i="13"/>
  <c r="AK911" i="13" s="1"/>
  <c r="AH644" i="13"/>
  <c r="AG644" i="13"/>
  <c r="AM644" i="13" s="1"/>
  <c r="AH666" i="13"/>
  <c r="AG666" i="13"/>
  <c r="AM666" i="13" s="1"/>
  <c r="AD958" i="13"/>
  <c r="AC958" i="13"/>
  <c r="AK958" i="13" s="1"/>
  <c r="AH838" i="13"/>
  <c r="AG838" i="13"/>
  <c r="AM838" i="13" s="1"/>
  <c r="AD719" i="13"/>
  <c r="AC719" i="13"/>
  <c r="AK719" i="13" s="1"/>
  <c r="AF1038" i="13"/>
  <c r="AE1038" i="13"/>
  <c r="AL1038" i="13" s="1"/>
  <c r="AD815" i="13"/>
  <c r="AC815" i="13"/>
  <c r="AK815" i="13" s="1"/>
  <c r="AH546" i="13"/>
  <c r="AG546" i="13"/>
  <c r="AM546" i="13" s="1"/>
  <c r="AD825" i="13"/>
  <c r="AC825" i="13"/>
  <c r="AK825" i="13" s="1"/>
  <c r="AH794" i="13"/>
  <c r="AG794" i="13"/>
  <c r="AM794" i="13" s="1"/>
  <c r="AD819" i="13"/>
  <c r="AC819" i="13"/>
  <c r="AK819" i="13" s="1"/>
  <c r="AH1053" i="13"/>
  <c r="AG1053" i="13"/>
  <c r="AM1053" i="13" s="1"/>
  <c r="AH628" i="13"/>
  <c r="AG628" i="13"/>
  <c r="AM628" i="13" s="1"/>
  <c r="AH893" i="13"/>
  <c r="AG893" i="13"/>
  <c r="AM893" i="13" s="1"/>
  <c r="AD820" i="13"/>
  <c r="AC820" i="13"/>
  <c r="AK820" i="13" s="1"/>
  <c r="AJ440" i="13"/>
  <c r="AI440" i="13"/>
  <c r="AN440" i="13" s="1"/>
  <c r="AD506" i="13"/>
  <c r="AC506" i="13"/>
  <c r="AK506" i="13" s="1"/>
  <c r="AC1080" i="13"/>
  <c r="AK1080" i="13" s="1"/>
  <c r="AD1080" i="13"/>
  <c r="AD846" i="13"/>
  <c r="AC846" i="13"/>
  <c r="AK846" i="13" s="1"/>
  <c r="AD1011" i="13"/>
  <c r="AC1011" i="13"/>
  <c r="AK1011" i="13" s="1"/>
  <c r="AD650" i="13"/>
  <c r="AC650" i="13"/>
  <c r="AK650" i="13" s="1"/>
  <c r="AD529" i="13"/>
  <c r="AC529" i="13"/>
  <c r="AK529" i="13" s="1"/>
  <c r="AH514" i="13"/>
  <c r="AG514" i="13"/>
  <c r="AM514" i="13" s="1"/>
  <c r="AH1049" i="13"/>
  <c r="AG1049" i="13"/>
  <c r="AM1049" i="13" s="1"/>
  <c r="AF1015" i="13"/>
  <c r="AE1015" i="13"/>
  <c r="AL1015" i="13" s="1"/>
  <c r="AH984" i="13"/>
  <c r="AG984" i="13"/>
  <c r="AM984" i="13" s="1"/>
  <c r="AH487" i="13"/>
  <c r="AG487" i="13"/>
  <c r="AM487" i="13" s="1"/>
  <c r="AJ238" i="13"/>
  <c r="AI238" i="13"/>
  <c r="AN238" i="13" s="1"/>
  <c r="AJ58" i="13"/>
  <c r="AI58" i="13"/>
  <c r="AN58" i="13" s="1"/>
  <c r="AF76" i="13"/>
  <c r="AE76" i="13" s="1"/>
  <c r="AL76" i="13" s="1"/>
  <c r="AF277" i="13"/>
  <c r="AE277" i="13" s="1"/>
  <c r="AL277" i="13" s="1"/>
  <c r="AF1127" i="13"/>
  <c r="AE1127" i="13"/>
  <c r="AL1127" i="13" s="1"/>
  <c r="AJ746" i="13"/>
  <c r="AI746" i="13"/>
  <c r="AN746" i="13" s="1"/>
  <c r="AF594" i="13"/>
  <c r="AE594" i="13"/>
  <c r="AL594" i="13" s="1"/>
  <c r="AJ749" i="13"/>
  <c r="AI749" i="13"/>
  <c r="AN749" i="13" s="1"/>
  <c r="AJ978" i="13"/>
  <c r="AI978" i="13"/>
  <c r="AN978" i="13" s="1"/>
  <c r="AH162" i="13"/>
  <c r="AG162" i="13"/>
  <c r="AM162" i="13" s="1"/>
  <c r="AF197" i="13"/>
  <c r="AE197" i="13" s="1"/>
  <c r="AL197" i="13" s="1"/>
  <c r="AD810" i="13"/>
  <c r="AC810" i="13"/>
  <c r="AK810" i="13" s="1"/>
  <c r="AJ1031" i="13"/>
  <c r="AI1031" i="13"/>
  <c r="AN1031" i="13" s="1"/>
  <c r="AF441" i="13"/>
  <c r="AE441" i="13"/>
  <c r="AL441" i="13" s="1"/>
  <c r="AE1117" i="13"/>
  <c r="AL1117" i="13" s="1"/>
  <c r="AF1117" i="13"/>
  <c r="AJ1014" i="13"/>
  <c r="AI1014" i="13"/>
  <c r="AN1014" i="13" s="1"/>
  <c r="AF393" i="13"/>
  <c r="AE393" i="13" s="1"/>
  <c r="AL393" i="13" s="1"/>
  <c r="AJ1019" i="13"/>
  <c r="AI1019" i="13"/>
  <c r="AN1019" i="13" s="1"/>
  <c r="AE947" i="13"/>
  <c r="AL947" i="13" s="1"/>
  <c r="AF947" i="13"/>
  <c r="AF449" i="13"/>
  <c r="AE449" i="13"/>
  <c r="AL449" i="13" s="1"/>
  <c r="AJ734" i="13"/>
  <c r="AI734" i="13"/>
  <c r="AN734" i="13" s="1"/>
  <c r="AJ68" i="13"/>
  <c r="AI68" i="13"/>
  <c r="AN68" i="13" s="1"/>
  <c r="AE519" i="13"/>
  <c r="AL519" i="13" s="1"/>
  <c r="AF519" i="13"/>
  <c r="AF305" i="13"/>
  <c r="AE305" i="13" s="1"/>
  <c r="AL305" i="13" s="1"/>
  <c r="AH876" i="13"/>
  <c r="AG876" i="13"/>
  <c r="AM876" i="13" s="1"/>
  <c r="AF709" i="13"/>
  <c r="AE709" i="13"/>
  <c r="AL709" i="13" s="1"/>
  <c r="AJ619" i="13"/>
  <c r="AI619" i="13"/>
  <c r="AN619" i="13" s="1"/>
  <c r="AF546" i="13"/>
  <c r="AE546" i="13"/>
  <c r="AL546" i="13" s="1"/>
  <c r="AJ251" i="13"/>
  <c r="AI251" i="13"/>
  <c r="AN251" i="13" s="1"/>
  <c r="AF777" i="13"/>
  <c r="AE777" i="13"/>
  <c r="AL777" i="13" s="1"/>
  <c r="AF153" i="13"/>
  <c r="AE153" i="13" s="1"/>
  <c r="AL153" i="13" s="1"/>
  <c r="AJ641" i="13"/>
  <c r="AI641" i="13"/>
  <c r="AN641" i="13" s="1"/>
  <c r="AJ980" i="13"/>
  <c r="AI980" i="13"/>
  <c r="AN980" i="13" s="1"/>
  <c r="AJ759" i="13"/>
  <c r="AI759" i="13"/>
  <c r="AN759" i="13" s="1"/>
  <c r="AD550" i="13"/>
  <c r="AC550" i="13"/>
  <c r="AK550" i="13" s="1"/>
  <c r="AF1119" i="13"/>
  <c r="AE1119" i="13"/>
  <c r="AL1119" i="13" s="1"/>
  <c r="AC669" i="13"/>
  <c r="AK669" i="13" s="1"/>
  <c r="AD669" i="13"/>
  <c r="AH380" i="13"/>
  <c r="AG380" i="13" s="1"/>
  <c r="AM380" i="13" s="1"/>
  <c r="AH209" i="13"/>
  <c r="AG209" i="13"/>
  <c r="AM209" i="13" s="1"/>
  <c r="AF124" i="13"/>
  <c r="AE124" i="13"/>
  <c r="AL124" i="13" s="1"/>
  <c r="AF1011" i="13"/>
  <c r="AE1011" i="13"/>
  <c r="AL1011" i="13" s="1"/>
  <c r="AF650" i="13"/>
  <c r="AE650" i="13"/>
  <c r="AL650" i="13" s="1"/>
  <c r="AF607" i="13"/>
  <c r="AE607" i="13"/>
  <c r="AL607" i="13" s="1"/>
  <c r="AF514" i="13"/>
  <c r="AE514" i="13"/>
  <c r="AL514" i="13" s="1"/>
  <c r="AF1071" i="13"/>
  <c r="AE1071" i="13"/>
  <c r="AL1071" i="13" s="1"/>
  <c r="AJ849" i="13"/>
  <c r="AI849" i="13"/>
  <c r="AN849" i="13" s="1"/>
  <c r="AD1015" i="13"/>
  <c r="AC1015" i="13"/>
  <c r="AK1015" i="13" s="1"/>
  <c r="AJ984" i="13"/>
  <c r="AI984" i="13"/>
  <c r="AN984" i="13" s="1"/>
  <c r="AH555" i="13"/>
  <c r="AG555" i="13"/>
  <c r="AM555" i="13" s="1"/>
  <c r="AJ742" i="13"/>
  <c r="AI742" i="13"/>
  <c r="AN742" i="13" s="1"/>
  <c r="AF487" i="13"/>
  <c r="AE487" i="13"/>
  <c r="AL487" i="13" s="1"/>
  <c r="AH944" i="13"/>
  <c r="AG944" i="13"/>
  <c r="AM944" i="13" s="1"/>
  <c r="AF495" i="13"/>
  <c r="AE495" i="13"/>
  <c r="AL495" i="13" s="1"/>
  <c r="AJ225" i="13"/>
  <c r="AI225" i="13"/>
  <c r="AN225" i="13" s="1"/>
  <c r="AJ260" i="13"/>
  <c r="AI260" i="13"/>
  <c r="AN260" i="13" s="1"/>
  <c r="AD832" i="13"/>
  <c r="AC832" i="13"/>
  <c r="AK832" i="13" s="1"/>
  <c r="AF962" i="13"/>
  <c r="AE962" i="13"/>
  <c r="AL962" i="13" s="1"/>
  <c r="AF1052" i="13"/>
  <c r="AE1052" i="13"/>
  <c r="AL1052" i="13" s="1"/>
  <c r="AD714" i="13"/>
  <c r="AC714" i="13"/>
  <c r="AK714" i="13" s="1"/>
  <c r="AD924" i="13"/>
  <c r="AC924" i="13"/>
  <c r="AK924" i="13" s="1"/>
  <c r="AG796" i="13"/>
  <c r="AM796" i="13" s="1"/>
  <c r="AH796" i="13"/>
  <c r="AH1111" i="13"/>
  <c r="AG1111" i="13"/>
  <c r="AM1111" i="13" s="1"/>
  <c r="AF1033" i="13"/>
  <c r="AE1033" i="13"/>
  <c r="AL1033" i="13" s="1"/>
  <c r="AC1024" i="13"/>
  <c r="AK1024" i="13" s="1"/>
  <c r="AD1024" i="13"/>
  <c r="AD1010" i="13"/>
  <c r="AC1010" i="13"/>
  <c r="AK1010" i="13" s="1"/>
  <c r="AD454" i="13"/>
  <c r="AC454" i="13"/>
  <c r="AK454" i="13" s="1"/>
  <c r="AD452" i="13"/>
  <c r="AC452" i="13"/>
  <c r="AK452" i="13" s="1"/>
  <c r="AJ763" i="13"/>
  <c r="AI763" i="13"/>
  <c r="AN763" i="13" s="1"/>
  <c r="AD898" i="13"/>
  <c r="AC898" i="13"/>
  <c r="AK898" i="13" s="1"/>
  <c r="AF1062" i="13"/>
  <c r="AE1062" i="13"/>
  <c r="AL1062" i="13" s="1"/>
  <c r="AD811" i="13"/>
  <c r="AC811" i="13"/>
  <c r="AK811" i="13" s="1"/>
  <c r="AC1081" i="13"/>
  <c r="AK1081" i="13" s="1"/>
  <c r="AD1081" i="13"/>
  <c r="AH178" i="13"/>
  <c r="AG178" i="13" s="1"/>
  <c r="AM178" i="13" s="1"/>
  <c r="AD910" i="13"/>
  <c r="AC910" i="13"/>
  <c r="AK910" i="13" s="1"/>
  <c r="AF782" i="13"/>
  <c r="AE782" i="13"/>
  <c r="AL782" i="13" s="1"/>
  <c r="AD653" i="13"/>
  <c r="AC653" i="13"/>
  <c r="AK653" i="13" s="1"/>
  <c r="AD560" i="13"/>
  <c r="AC560" i="13"/>
  <c r="AK560" i="13" s="1"/>
  <c r="AF387" i="13"/>
  <c r="AE387" i="13" s="1"/>
  <c r="AL387" i="13" s="1"/>
  <c r="AD527" i="13"/>
  <c r="AC527" i="13"/>
  <c r="AK527" i="13" s="1"/>
  <c r="AH1124" i="13"/>
  <c r="AG1124" i="13"/>
  <c r="AM1124" i="13" s="1"/>
  <c r="AH963" i="13"/>
  <c r="AG963" i="13"/>
  <c r="AM963" i="13" s="1"/>
  <c r="AH492" i="13"/>
  <c r="AG492" i="13"/>
  <c r="AM492" i="13" s="1"/>
  <c r="AH1073" i="13"/>
  <c r="AG1073" i="13"/>
  <c r="AM1073" i="13" s="1"/>
  <c r="AD918" i="13"/>
  <c r="AC918" i="13"/>
  <c r="AK918" i="13" s="1"/>
  <c r="AD701" i="13"/>
  <c r="AC701" i="13"/>
  <c r="AK701" i="13" s="1"/>
  <c r="AD948" i="13"/>
  <c r="AC948" i="13"/>
  <c r="AK948" i="13" s="1"/>
  <c r="AH525" i="13"/>
  <c r="AG525" i="13"/>
  <c r="AM525" i="13" s="1"/>
  <c r="AD1126" i="13"/>
  <c r="AC1126" i="13"/>
  <c r="AK1126" i="13" s="1"/>
  <c r="AD1044" i="13"/>
  <c r="AC1044" i="13"/>
  <c r="AK1044" i="13" s="1"/>
  <c r="AH291" i="13"/>
  <c r="AG291" i="13"/>
  <c r="AM291" i="13" s="1"/>
  <c r="AE934" i="13"/>
  <c r="AL934" i="13" s="1"/>
  <c r="AF934" i="13"/>
  <c r="AD509" i="13"/>
  <c r="AC509" i="13"/>
  <c r="AK509" i="13" s="1"/>
  <c r="AF230" i="13"/>
  <c r="AE230" i="13" s="1"/>
  <c r="AL230" i="13" s="1"/>
  <c r="AF333" i="13"/>
  <c r="AE333" i="13" s="1"/>
  <c r="AL333" i="13" s="1"/>
  <c r="AF220" i="13"/>
  <c r="AE220" i="13" s="1"/>
  <c r="AL220" i="13" s="1"/>
  <c r="AF832" i="13"/>
  <c r="AE832" i="13"/>
  <c r="AL832" i="13" s="1"/>
  <c r="AF748" i="13"/>
  <c r="AE748" i="13"/>
  <c r="AL748" i="13" s="1"/>
  <c r="AF445" i="13"/>
  <c r="AE445" i="13"/>
  <c r="AL445" i="13" s="1"/>
  <c r="AF134" i="13"/>
  <c r="AE134" i="13" s="1"/>
  <c r="AL134" i="13" s="1"/>
  <c r="AF52" i="13"/>
  <c r="AE52" i="13"/>
  <c r="AL52" i="13" s="1"/>
  <c r="AE924" i="13"/>
  <c r="AL924" i="13" s="1"/>
  <c r="AF924" i="13"/>
  <c r="AF1105" i="13"/>
  <c r="AE1105" i="13"/>
  <c r="AL1105" i="13" s="1"/>
  <c r="AF499" i="13"/>
  <c r="AE499" i="13"/>
  <c r="AL499" i="13" s="1"/>
  <c r="AD488" i="13"/>
  <c r="AC488" i="13"/>
  <c r="AK488" i="13" s="1"/>
  <c r="AF141" i="13"/>
  <c r="AE141" i="13"/>
  <c r="AL141" i="13" s="1"/>
  <c r="AF1054" i="13"/>
  <c r="AE1054" i="13"/>
  <c r="AL1054" i="13" s="1"/>
  <c r="AF1010" i="13"/>
  <c r="AE1010" i="13"/>
  <c r="AL1010" i="13" s="1"/>
  <c r="AE894" i="13"/>
  <c r="AL894" i="13" s="1"/>
  <c r="AF894" i="13"/>
  <c r="AF444" i="13"/>
  <c r="AE444" i="13"/>
  <c r="AL444" i="13" s="1"/>
  <c r="AF708" i="13"/>
  <c r="AE708" i="13"/>
  <c r="AL708" i="13" s="1"/>
  <c r="AF661" i="13"/>
  <c r="AE661" i="13"/>
  <c r="AL661" i="13" s="1"/>
  <c r="AF964" i="13"/>
  <c r="AE964" i="13"/>
  <c r="AL964" i="13" s="1"/>
  <c r="AF828" i="13"/>
  <c r="AE828" i="13"/>
  <c r="AL828" i="13" s="1"/>
  <c r="AF99" i="13"/>
  <c r="AE99" i="13"/>
  <c r="AL99" i="13" s="1"/>
  <c r="AF243" i="13"/>
  <c r="AE243" i="13" s="1"/>
  <c r="AL243" i="13" s="1"/>
  <c r="AF25" i="13"/>
  <c r="AE25" i="13"/>
  <c r="AL25" i="13" s="1"/>
  <c r="AF651" i="13"/>
  <c r="AE651" i="13"/>
  <c r="AL651" i="13" s="1"/>
  <c r="AF604" i="13"/>
  <c r="AE604" i="13"/>
  <c r="AL604" i="13" s="1"/>
  <c r="AF580" i="13"/>
  <c r="AE580" i="13"/>
  <c r="AL580" i="13" s="1"/>
  <c r="AJ1118" i="13"/>
  <c r="AI1118" i="13"/>
  <c r="AN1118" i="13" s="1"/>
  <c r="AE71" i="13"/>
  <c r="AL71" i="13" s="1"/>
  <c r="AF71" i="13"/>
  <c r="AF518" i="13"/>
  <c r="AE518" i="13"/>
  <c r="AL518" i="13" s="1"/>
  <c r="AF527" i="13"/>
  <c r="AE527" i="13"/>
  <c r="AL527" i="13" s="1"/>
  <c r="AJ352" i="13"/>
  <c r="AI352" i="13"/>
  <c r="AN352" i="13" s="1"/>
  <c r="AJ1124" i="13"/>
  <c r="AI1124" i="13"/>
  <c r="AN1124" i="13" s="1"/>
  <c r="AH591" i="13"/>
  <c r="AG591" i="13"/>
  <c r="AM591" i="13" s="1"/>
  <c r="AF963" i="13"/>
  <c r="AE963" i="13"/>
  <c r="AL963" i="13" s="1"/>
  <c r="AH968" i="13"/>
  <c r="AG968" i="13"/>
  <c r="AM968" i="13" s="1"/>
  <c r="AH538" i="13"/>
  <c r="AG538" i="13"/>
  <c r="AM538" i="13" s="1"/>
  <c r="AF1073" i="13"/>
  <c r="AE1073" i="13"/>
  <c r="AL1073" i="13" s="1"/>
  <c r="AF671" i="13"/>
  <c r="AE671" i="13"/>
  <c r="AL671" i="13" s="1"/>
  <c r="AF701" i="13"/>
  <c r="AE701" i="13"/>
  <c r="AL701" i="13" s="1"/>
  <c r="AF303" i="13"/>
  <c r="AE303" i="13" s="1"/>
  <c r="AL303" i="13" s="1"/>
  <c r="AF143" i="13"/>
  <c r="AE143" i="13" s="1"/>
  <c r="AL143" i="13" s="1"/>
  <c r="AF667" i="13"/>
  <c r="AE667" i="13"/>
  <c r="AL667" i="13" s="1"/>
  <c r="AJ913" i="13"/>
  <c r="AI913" i="13"/>
  <c r="AN913" i="13" s="1"/>
  <c r="AF699" i="13"/>
  <c r="AE699" i="13"/>
  <c r="AL699" i="13" s="1"/>
  <c r="AF422" i="13"/>
  <c r="AE422" i="13"/>
  <c r="AL422" i="13" s="1"/>
  <c r="AC1025" i="13"/>
  <c r="AK1025" i="13" s="1"/>
  <c r="AD1025" i="13"/>
  <c r="AF1095" i="13"/>
  <c r="AE1095" i="13"/>
  <c r="AL1095" i="13" s="1"/>
  <c r="AI1044" i="13"/>
  <c r="AN1044" i="13" s="1"/>
  <c r="AJ1044" i="13"/>
  <c r="AF1029" i="13"/>
  <c r="AE1029" i="13"/>
  <c r="AL1029" i="13" s="1"/>
  <c r="AF189" i="13"/>
  <c r="AE189" i="13" s="1"/>
  <c r="AL189" i="13" s="1"/>
  <c r="AF291" i="13"/>
  <c r="AE291" i="13" s="1"/>
  <c r="AL291" i="13" s="1"/>
  <c r="AF283" i="13"/>
  <c r="AE283" i="13"/>
  <c r="AL283" i="13" s="1"/>
  <c r="AJ485" i="13"/>
  <c r="AI485" i="13"/>
  <c r="AN485" i="13" s="1"/>
  <c r="AF928" i="13"/>
  <c r="AE928" i="13"/>
  <c r="AL928" i="13" s="1"/>
  <c r="AJ509" i="13"/>
  <c r="AI509" i="13"/>
  <c r="AN509" i="13" s="1"/>
  <c r="AJ621" i="13"/>
  <c r="AI621" i="13"/>
  <c r="AN621" i="13" s="1"/>
  <c r="AD678" i="13"/>
  <c r="AC678" i="13"/>
  <c r="AK678" i="13" s="1"/>
  <c r="AH286" i="13"/>
  <c r="AG286" i="13"/>
  <c r="AM286" i="13" s="1"/>
  <c r="AF1000" i="13"/>
  <c r="AE1000" i="13"/>
  <c r="AL1000" i="13" s="1"/>
  <c r="AH679" i="13"/>
  <c r="AG679" i="13"/>
  <c r="AM679" i="13" s="1"/>
  <c r="AH133" i="13"/>
  <c r="AG133" i="13" s="1"/>
  <c r="AM133" i="13" s="1"/>
  <c r="AH909" i="13"/>
  <c r="AG909" i="13"/>
  <c r="AM909" i="13" s="1"/>
  <c r="AD854" i="13"/>
  <c r="AC854" i="13"/>
  <c r="AK854" i="13" s="1"/>
  <c r="AH640" i="13"/>
  <c r="AG640" i="13"/>
  <c r="AM640" i="13" s="1"/>
  <c r="AD505" i="13"/>
  <c r="AC505" i="13"/>
  <c r="AK505" i="13" s="1"/>
  <c r="AH1076" i="13"/>
  <c r="AG1076" i="13"/>
  <c r="AM1076" i="13" s="1"/>
  <c r="AF385" i="13"/>
  <c r="AE385" i="13" s="1"/>
  <c r="AL385" i="13" s="1"/>
  <c r="AD969" i="13"/>
  <c r="AC969" i="13"/>
  <c r="AK969" i="13" s="1"/>
  <c r="AH200" i="13"/>
  <c r="AG200" i="13" s="1"/>
  <c r="AM200" i="13" s="1"/>
  <c r="AH119" i="13"/>
  <c r="AG119" i="13"/>
  <c r="AM119" i="13" s="1"/>
  <c r="AF570" i="13"/>
  <c r="AE570" i="13"/>
  <c r="AL570" i="13" s="1"/>
  <c r="AD433" i="13"/>
  <c r="AC433" i="13"/>
  <c r="AK433" i="13" s="1"/>
  <c r="AJ618" i="13"/>
  <c r="AI618" i="13"/>
  <c r="AN618" i="13" s="1"/>
  <c r="AF453" i="13"/>
  <c r="AE453" i="13"/>
  <c r="AL453" i="13" s="1"/>
  <c r="AF228" i="13"/>
  <c r="AE228" i="13" s="1"/>
  <c r="AL228" i="13" s="1"/>
  <c r="AJ684" i="13"/>
  <c r="AI684" i="13"/>
  <c r="AN684" i="13" s="1"/>
  <c r="AF1077" i="13"/>
  <c r="AE1077" i="13"/>
  <c r="AL1077" i="13" s="1"/>
  <c r="AF1003" i="13"/>
  <c r="AE1003" i="13"/>
  <c r="AL1003" i="13" s="1"/>
  <c r="AJ565" i="13"/>
  <c r="AI565" i="13"/>
  <c r="AN565" i="13" s="1"/>
  <c r="AF11" i="13"/>
  <c r="AE11" i="13"/>
  <c r="AL11" i="13" s="1"/>
  <c r="AF857" i="13"/>
  <c r="AE857" i="13"/>
  <c r="AL857" i="13" s="1"/>
  <c r="AF880" i="13"/>
  <c r="AE880" i="13"/>
  <c r="AL880" i="13" s="1"/>
  <c r="AF608" i="13"/>
  <c r="AE608" i="13"/>
  <c r="AL608" i="13" s="1"/>
  <c r="AF512" i="13"/>
  <c r="AE512" i="13"/>
  <c r="AL512" i="13" s="1"/>
  <c r="AJ882" i="13"/>
  <c r="AI882" i="13"/>
  <c r="AN882" i="13" s="1"/>
  <c r="AJ271" i="13"/>
  <c r="AI271" i="13"/>
  <c r="AN271" i="13" s="1"/>
  <c r="AF826" i="13"/>
  <c r="AE826" i="13"/>
  <c r="AL826" i="13" s="1"/>
  <c r="AJ586" i="13"/>
  <c r="AI586" i="13"/>
  <c r="AN586" i="13" s="1"/>
  <c r="AD427" i="13"/>
  <c r="AC427" i="13"/>
  <c r="AK427" i="13" s="1"/>
  <c r="AE860" i="13"/>
  <c r="AL860" i="13" s="1"/>
  <c r="AF860" i="13"/>
  <c r="AJ1093" i="13"/>
  <c r="AI1093" i="13"/>
  <c r="AN1093" i="13" s="1"/>
  <c r="AF645" i="13"/>
  <c r="AE645" i="13"/>
  <c r="AL645" i="13" s="1"/>
  <c r="AJ583" i="13"/>
  <c r="AI583" i="13"/>
  <c r="AN583" i="13" s="1"/>
  <c r="AH447" i="13"/>
  <c r="AG447" i="13"/>
  <c r="AM447" i="13" s="1"/>
  <c r="AF872" i="13"/>
  <c r="AE872" i="13"/>
  <c r="AL872" i="13" s="1"/>
  <c r="AD762" i="13"/>
  <c r="AC762" i="13"/>
  <c r="AK762" i="13" s="1"/>
  <c r="AF1039" i="13"/>
  <c r="AE1039" i="13"/>
  <c r="AL1039" i="13" s="1"/>
  <c r="AJ7" i="13"/>
  <c r="AI7" i="13"/>
  <c r="AN7" i="13" s="1"/>
  <c r="AJ315" i="13"/>
  <c r="AI315" i="13" s="1"/>
  <c r="AN315" i="13" s="1"/>
  <c r="AJ951" i="13"/>
  <c r="AI951" i="13"/>
  <c r="AN951" i="13" s="1"/>
  <c r="AD503" i="13"/>
  <c r="AC503" i="13"/>
  <c r="AK503" i="13" s="1"/>
  <c r="AJ813" i="13"/>
  <c r="AI813" i="13"/>
  <c r="AN813" i="13" s="1"/>
  <c r="AJ438" i="13"/>
  <c r="AI438" i="13"/>
  <c r="AN438" i="13" s="1"/>
  <c r="AF1120" i="13"/>
  <c r="AE1120" i="13"/>
  <c r="AL1120" i="13" s="1"/>
  <c r="AJ343" i="13"/>
  <c r="AI343" i="13" s="1"/>
  <c r="AN343" i="13" s="1"/>
  <c r="AJ946" i="13"/>
  <c r="AI946" i="13"/>
  <c r="AN946" i="13" s="1"/>
  <c r="AF336" i="13"/>
  <c r="AE336" i="13" s="1"/>
  <c r="AL336" i="13" s="1"/>
  <c r="AF845" i="13"/>
  <c r="AE845" i="13"/>
  <c r="AL845" i="13" s="1"/>
  <c r="AJ740" i="13"/>
  <c r="AI740" i="13"/>
  <c r="AN740" i="13" s="1"/>
  <c r="AF616" i="13"/>
  <c r="AE616" i="13"/>
  <c r="AL616" i="13" s="1"/>
  <c r="AF1102" i="13"/>
  <c r="AE1102" i="13"/>
  <c r="AL1102" i="13" s="1"/>
  <c r="AE900" i="13"/>
  <c r="AL900" i="13" s="1"/>
  <c r="AF900" i="13"/>
  <c r="AF407" i="13"/>
  <c r="AE407" i="13"/>
  <c r="AL407" i="13" s="1"/>
  <c r="AF81" i="13"/>
  <c r="AE81" i="13"/>
  <c r="AL81" i="13" s="1"/>
  <c r="AF609" i="13"/>
  <c r="AE609" i="13"/>
  <c r="AL609" i="13" s="1"/>
  <c r="AC1042" i="13"/>
  <c r="AK1042" i="13" s="1"/>
  <c r="AD1042" i="13"/>
  <c r="AF969" i="13"/>
  <c r="AE969" i="13"/>
  <c r="AL969" i="13" s="1"/>
  <c r="AF396" i="13"/>
  <c r="AE396" i="13" s="1"/>
  <c r="AL396" i="13" s="1"/>
  <c r="AD465" i="13"/>
  <c r="AC465" i="13"/>
  <c r="AK465" i="13" s="1"/>
  <c r="AF700" i="13"/>
  <c r="AE700" i="13"/>
  <c r="AL700" i="13" s="1"/>
  <c r="AF424" i="13"/>
  <c r="AE424" i="13"/>
  <c r="AL424" i="13" s="1"/>
  <c r="AJ1027" i="13"/>
  <c r="AI1027" i="13"/>
  <c r="AN1027" i="13" s="1"/>
  <c r="AF696" i="13"/>
  <c r="AE696" i="13"/>
  <c r="AL696" i="13" s="1"/>
  <c r="AF252" i="13"/>
  <c r="AE252" i="13" s="1"/>
  <c r="AL252" i="13" s="1"/>
  <c r="AH277" i="13"/>
  <c r="AG277" i="13" s="1"/>
  <c r="AM277" i="13" s="1"/>
  <c r="AD949" i="13"/>
  <c r="AC949" i="13"/>
  <c r="AK949" i="13" s="1"/>
  <c r="AF480" i="13"/>
  <c r="AE480" i="13"/>
  <c r="AL480" i="13" s="1"/>
  <c r="AH855" i="13"/>
  <c r="AG855" i="13"/>
  <c r="AM855" i="13" s="1"/>
  <c r="AJ1023" i="13"/>
  <c r="AI1023" i="13"/>
  <c r="AN1023" i="13" s="1"/>
  <c r="AH797" i="13"/>
  <c r="AG797" i="13"/>
  <c r="AM797" i="13" s="1"/>
  <c r="AD1014" i="13"/>
  <c r="AC1014" i="13"/>
  <c r="AK1014" i="13" s="1"/>
  <c r="AH37" i="13"/>
  <c r="AG37" i="13" s="1"/>
  <c r="AM37" i="13" s="1"/>
  <c r="AD757" i="13"/>
  <c r="AC757" i="13"/>
  <c r="AK757" i="13" s="1"/>
  <c r="AH623" i="13"/>
  <c r="AG623" i="13"/>
  <c r="AM623" i="13" s="1"/>
  <c r="AH584" i="13"/>
  <c r="AG584" i="13"/>
  <c r="AM584" i="13" s="1"/>
  <c r="AD734" i="13"/>
  <c r="AC734" i="13"/>
  <c r="AK734" i="13" s="1"/>
  <c r="AJ926" i="13"/>
  <c r="AI926" i="13"/>
  <c r="AN926" i="13" s="1"/>
  <c r="AD839" i="13"/>
  <c r="AC839" i="13"/>
  <c r="AK839" i="13" s="1"/>
  <c r="AH902" i="13"/>
  <c r="AG902" i="13"/>
  <c r="AM902" i="13" s="1"/>
  <c r="AD644" i="13"/>
  <c r="AC644" i="13"/>
  <c r="AK644" i="13" s="1"/>
  <c r="AH783" i="13"/>
  <c r="AG783" i="13"/>
  <c r="AM783" i="13" s="1"/>
  <c r="AD838" i="13"/>
  <c r="AC838" i="13"/>
  <c r="AK838" i="13" s="1"/>
  <c r="AD709" i="13"/>
  <c r="AC709" i="13"/>
  <c r="AK709" i="13" s="1"/>
  <c r="AD546" i="13"/>
  <c r="AC546" i="13"/>
  <c r="AK546" i="13" s="1"/>
  <c r="AH250" i="13"/>
  <c r="AG250" i="13"/>
  <c r="AM250" i="13" s="1"/>
  <c r="AJ747" i="13"/>
  <c r="AI747" i="13"/>
  <c r="AN747" i="13" s="1"/>
  <c r="AH80" i="13"/>
  <c r="AG80" i="13"/>
  <c r="AM80" i="13" s="1"/>
  <c r="AH641" i="13"/>
  <c r="AG641" i="13"/>
  <c r="AM641" i="13" s="1"/>
  <c r="AD893" i="13"/>
  <c r="AC893" i="13"/>
  <c r="AK893" i="13" s="1"/>
  <c r="AH408" i="13"/>
  <c r="AG408" i="13"/>
  <c r="AM408" i="13" s="1"/>
  <c r="AF440" i="13"/>
  <c r="AE440" i="13"/>
  <c r="AL440" i="13" s="1"/>
  <c r="AH506" i="13"/>
  <c r="AG506" i="13"/>
  <c r="AM506" i="13" s="1"/>
  <c r="AH1119" i="13"/>
  <c r="AG1119" i="13"/>
  <c r="AM1119" i="13" s="1"/>
  <c r="AD904" i="13"/>
  <c r="AC904" i="13"/>
  <c r="AK904" i="13" s="1"/>
  <c r="AH232" i="13"/>
  <c r="AG232" i="13"/>
  <c r="AM232" i="13" s="1"/>
  <c r="AH5" i="13"/>
  <c r="AG5" i="13"/>
  <c r="AM5" i="13" s="1"/>
  <c r="AH466" i="13"/>
  <c r="AG466" i="13"/>
  <c r="AM466" i="13" s="1"/>
  <c r="AH529" i="13"/>
  <c r="AG529" i="13"/>
  <c r="AM529" i="13" s="1"/>
  <c r="AH830" i="13"/>
  <c r="AG830" i="13"/>
  <c r="AM830" i="13" s="1"/>
  <c r="AH1071" i="13"/>
  <c r="AG1071" i="13"/>
  <c r="AM1071" i="13" s="1"/>
  <c r="AC1049" i="13"/>
  <c r="AK1049" i="13" s="1"/>
  <c r="AD1049" i="13"/>
  <c r="AD849" i="13"/>
  <c r="AC849" i="13"/>
  <c r="AK849" i="13" s="1"/>
  <c r="AJ1015" i="13"/>
  <c r="AI1015" i="13"/>
  <c r="AN1015" i="13" s="1"/>
  <c r="AJ17" i="13"/>
  <c r="AI17" i="13"/>
  <c r="AN17" i="13" s="1"/>
  <c r="AH221" i="13"/>
  <c r="AG221" i="13"/>
  <c r="AM221" i="13" s="1"/>
  <c r="AJ293" i="13"/>
  <c r="AI293" i="13"/>
  <c r="AN293" i="13" s="1"/>
  <c r="AD984" i="13"/>
  <c r="AC984" i="13"/>
  <c r="AK984" i="13" s="1"/>
  <c r="AJ555" i="13"/>
  <c r="AI555" i="13"/>
  <c r="AN555" i="13" s="1"/>
  <c r="AD742" i="13"/>
  <c r="AC742" i="13"/>
  <c r="AK742" i="13" s="1"/>
  <c r="AF507" i="13"/>
  <c r="AE507" i="13"/>
  <c r="AL507" i="13" s="1"/>
  <c r="AF238" i="13"/>
  <c r="AE238" i="13" s="1"/>
  <c r="AL238" i="13" s="1"/>
  <c r="AF1116" i="13"/>
  <c r="AE1116" i="13"/>
  <c r="AL1116" i="13" s="1"/>
  <c r="AF58" i="13"/>
  <c r="AE58" i="13"/>
  <c r="AL58" i="13" s="1"/>
  <c r="AJ836" i="13"/>
  <c r="AI836" i="13"/>
  <c r="AN836" i="13" s="1"/>
  <c r="AF785" i="13"/>
  <c r="AE785" i="13"/>
  <c r="AL785" i="13" s="1"/>
  <c r="AF89" i="13"/>
  <c r="AE89" i="13" s="1"/>
  <c r="AL89" i="13" s="1"/>
  <c r="AJ197" i="13"/>
  <c r="AI197" i="13"/>
  <c r="AN197" i="13" s="1"/>
  <c r="AF790" i="13"/>
  <c r="AE790" i="13"/>
  <c r="AL790" i="13" s="1"/>
  <c r="AF1031" i="13"/>
  <c r="AE1031" i="13"/>
  <c r="AL1031" i="13" s="1"/>
  <c r="AF634" i="13"/>
  <c r="AE634" i="13"/>
  <c r="AL634" i="13" s="1"/>
  <c r="AF966" i="13"/>
  <c r="AE966" i="13"/>
  <c r="AL966" i="13" s="1"/>
  <c r="AD462" i="13"/>
  <c r="AC462" i="13"/>
  <c r="AK462" i="13" s="1"/>
  <c r="AF1014" i="13"/>
  <c r="AE1014" i="13"/>
  <c r="AL1014" i="13" s="1"/>
  <c r="AJ37" i="13"/>
  <c r="AI37" i="13"/>
  <c r="AN37" i="13" s="1"/>
  <c r="AJ130" i="13"/>
  <c r="AI130" i="13" s="1"/>
  <c r="AN130" i="13" s="1"/>
  <c r="AJ584" i="13"/>
  <c r="AI584" i="13"/>
  <c r="AN584" i="13" s="1"/>
  <c r="AF482" i="13"/>
  <c r="AE482" i="13"/>
  <c r="AL482" i="13" s="1"/>
  <c r="AJ859" i="13"/>
  <c r="AI859" i="13"/>
  <c r="AN859" i="13" s="1"/>
  <c r="AJ23" i="13"/>
  <c r="AI23" i="13"/>
  <c r="AN23" i="13" s="1"/>
  <c r="AJ305" i="13"/>
  <c r="AI305" i="13"/>
  <c r="AN305" i="13" s="1"/>
  <c r="AF982" i="13"/>
  <c r="AE982" i="13"/>
  <c r="AL982" i="13" s="1"/>
  <c r="AF693" i="13"/>
  <c r="AE693" i="13"/>
  <c r="AL693" i="13" s="1"/>
  <c r="AD876" i="13"/>
  <c r="AC876" i="13"/>
  <c r="AK876" i="13" s="1"/>
  <c r="AF783" i="13"/>
  <c r="AE783" i="13"/>
  <c r="AL783" i="13" s="1"/>
  <c r="AJ115" i="13"/>
  <c r="AI115" i="13" s="1"/>
  <c r="AN115" i="13" s="1"/>
  <c r="AJ879" i="13"/>
  <c r="AI879" i="13"/>
  <c r="AN879" i="13" s="1"/>
  <c r="AD523" i="13"/>
  <c r="AC523" i="13"/>
  <c r="AK523" i="13" s="1"/>
  <c r="AF105" i="13"/>
  <c r="AE105" i="13" s="1"/>
  <c r="AL105" i="13" s="1"/>
  <c r="AF372" i="13"/>
  <c r="AE372" i="13" s="1"/>
  <c r="AL372" i="13" s="1"/>
  <c r="AF316" i="13"/>
  <c r="AE316" i="13" s="1"/>
  <c r="AL316" i="13" s="1"/>
  <c r="AJ712" i="13"/>
  <c r="AI712" i="13"/>
  <c r="AN712" i="13" s="1"/>
  <c r="AF619" i="13"/>
  <c r="AE619" i="13"/>
  <c r="AL619" i="13" s="1"/>
  <c r="AE899" i="13"/>
  <c r="AL899" i="13" s="1"/>
  <c r="AF899" i="13"/>
  <c r="AF49" i="13"/>
  <c r="AE49" i="13"/>
  <c r="AL49" i="13" s="1"/>
  <c r="AJ348" i="13"/>
  <c r="AI348" i="13" s="1"/>
  <c r="AN348" i="13" s="1"/>
  <c r="AJ777" i="13"/>
  <c r="AI777" i="13"/>
  <c r="AN777" i="13" s="1"/>
  <c r="AH398" i="13"/>
  <c r="AG398" i="13"/>
  <c r="AM398" i="13" s="1"/>
  <c r="AH781" i="13"/>
  <c r="AG781" i="13"/>
  <c r="AM781" i="13" s="1"/>
  <c r="AF980" i="13"/>
  <c r="AE980" i="13"/>
  <c r="AL980" i="13" s="1"/>
  <c r="AJ733" i="13"/>
  <c r="AI733" i="13"/>
  <c r="AN733" i="13" s="1"/>
  <c r="AH550" i="13"/>
  <c r="AG550" i="13"/>
  <c r="AM550" i="13" s="1"/>
  <c r="AJ90" i="13"/>
  <c r="AI90" i="13" s="1"/>
  <c r="AN90" i="13" s="1"/>
  <c r="AH669" i="13"/>
  <c r="AG669" i="13"/>
  <c r="AM669" i="13" s="1"/>
  <c r="AJ395" i="13"/>
  <c r="AI395" i="13" s="1"/>
  <c r="AN395" i="13" s="1"/>
  <c r="AJ1011" i="13"/>
  <c r="AI1011" i="13"/>
  <c r="AN1011" i="13" s="1"/>
  <c r="AJ650" i="13"/>
  <c r="AI650" i="13"/>
  <c r="AN650" i="13" s="1"/>
  <c r="AF476" i="13"/>
  <c r="AE476" i="13"/>
  <c r="AL476" i="13" s="1"/>
  <c r="AF229" i="13"/>
  <c r="AE229" i="13" s="1"/>
  <c r="AL229" i="13" s="1"/>
  <c r="AF1049" i="13"/>
  <c r="AE1049" i="13"/>
  <c r="AL1049" i="13" s="1"/>
  <c r="AJ301" i="13"/>
  <c r="AI301" i="13"/>
  <c r="AN301" i="13" s="1"/>
  <c r="AF221" i="13"/>
  <c r="AE221" i="13" s="1"/>
  <c r="AL221" i="13" s="1"/>
  <c r="AJ335" i="13"/>
  <c r="AI335" i="13"/>
  <c r="AN335" i="13" s="1"/>
  <c r="AJ490" i="13"/>
  <c r="AI490" i="13"/>
  <c r="AN490" i="13" s="1"/>
  <c r="AD555" i="13"/>
  <c r="AC555" i="13"/>
  <c r="AK555" i="13" s="1"/>
  <c r="AF742" i="13"/>
  <c r="AE742" i="13"/>
  <c r="AL742" i="13" s="1"/>
  <c r="AH507" i="13"/>
  <c r="AG507" i="13"/>
  <c r="AM507" i="13" s="1"/>
  <c r="AD944" i="13"/>
  <c r="AC944" i="13"/>
  <c r="AK944" i="13" s="1"/>
  <c r="AD571" i="13"/>
  <c r="AC571" i="13"/>
  <c r="AK571" i="13" s="1"/>
  <c r="AH182" i="13"/>
  <c r="AG182" i="13" s="1"/>
  <c r="AM182" i="13" s="1"/>
  <c r="AF260" i="13"/>
  <c r="AE260" i="13" s="1"/>
  <c r="AL260" i="13" s="1"/>
  <c r="AH445" i="13"/>
  <c r="AG445" i="13"/>
  <c r="AM445" i="13" s="1"/>
  <c r="AD789" i="13"/>
  <c r="AC789" i="13"/>
  <c r="AK789" i="13" s="1"/>
  <c r="AD848" i="13"/>
  <c r="AC848" i="13"/>
  <c r="AK848" i="13" s="1"/>
  <c r="AC1105" i="13"/>
  <c r="AK1105" i="13" s="1"/>
  <c r="AD1105" i="13"/>
  <c r="AH987" i="13"/>
  <c r="AG987" i="13"/>
  <c r="AM987" i="13" s="1"/>
  <c r="AC1088" i="13"/>
  <c r="AK1088" i="13" s="1"/>
  <c r="AD1088" i="13"/>
  <c r="AD1111" i="13"/>
  <c r="AC1111" i="13"/>
  <c r="AK1111" i="13" s="1"/>
  <c r="AF488" i="13"/>
  <c r="AE488" i="13"/>
  <c r="AL488" i="13" s="1"/>
  <c r="AJ1033" i="13"/>
  <c r="AI1033" i="13"/>
  <c r="AN1033" i="13" s="1"/>
  <c r="AD444" i="13"/>
  <c r="AC444" i="13"/>
  <c r="AK444" i="13" s="1"/>
  <c r="AD708" i="13"/>
  <c r="AC708" i="13"/>
  <c r="AK708" i="13" s="1"/>
  <c r="AJ45" i="13"/>
  <c r="AI45" i="13"/>
  <c r="AN45" i="13" s="1"/>
  <c r="AH452" i="13"/>
  <c r="AG452" i="13"/>
  <c r="AM452" i="13" s="1"/>
  <c r="AH379" i="13"/>
  <c r="AG379" i="13"/>
  <c r="AM379" i="13" s="1"/>
  <c r="AD576" i="13"/>
  <c r="AC576" i="13"/>
  <c r="AK576" i="13" s="1"/>
  <c r="AH6" i="13"/>
  <c r="AG6" i="13"/>
  <c r="AM6" i="13" s="1"/>
  <c r="AH910" i="13"/>
  <c r="AG910" i="13"/>
  <c r="AM910" i="13" s="1"/>
  <c r="AH1118" i="13"/>
  <c r="AG1118" i="13"/>
  <c r="AM1118" i="13" s="1"/>
  <c r="AH71" i="13"/>
  <c r="AG71" i="13"/>
  <c r="AM71" i="13" s="1"/>
  <c r="AH560" i="13"/>
  <c r="AG560" i="13"/>
  <c r="AM560" i="13" s="1"/>
  <c r="AD518" i="13"/>
  <c r="AC518" i="13"/>
  <c r="AK518" i="13" s="1"/>
  <c r="AH370" i="13"/>
  <c r="AG370" i="13"/>
  <c r="AM370" i="13" s="1"/>
  <c r="AJ591" i="13"/>
  <c r="AI591" i="13"/>
  <c r="AN591" i="13" s="1"/>
  <c r="AD963" i="13"/>
  <c r="AC963" i="13"/>
  <c r="AK963" i="13" s="1"/>
  <c r="AD492" i="13"/>
  <c r="AC492" i="13"/>
  <c r="AK492" i="13" s="1"/>
  <c r="AJ968" i="13"/>
  <c r="AI968" i="13"/>
  <c r="AN968" i="13" s="1"/>
  <c r="AF538" i="13"/>
  <c r="AE538" i="13"/>
  <c r="AL538" i="13" s="1"/>
  <c r="AC1073" i="13"/>
  <c r="AK1073" i="13" s="1"/>
  <c r="AD1073" i="13"/>
  <c r="AD422" i="13"/>
  <c r="AC422" i="13"/>
  <c r="AK422" i="13" s="1"/>
  <c r="AD525" i="13"/>
  <c r="AC525" i="13"/>
  <c r="AK525" i="13" s="1"/>
  <c r="AD1095" i="13"/>
  <c r="AC1095" i="13"/>
  <c r="AK1095" i="13" s="1"/>
  <c r="AH1044" i="13"/>
  <c r="AG1044" i="13"/>
  <c r="AM1044" i="13" s="1"/>
  <c r="AD1029" i="13"/>
  <c r="AC1029" i="13"/>
  <c r="AK1029" i="13" s="1"/>
  <c r="AH189" i="13"/>
  <c r="AG189" i="13"/>
  <c r="AM189" i="13" s="1"/>
  <c r="AD602" i="13"/>
  <c r="AC602" i="13"/>
  <c r="AK602" i="13" s="1"/>
  <c r="AD928" i="13"/>
  <c r="AC928" i="13"/>
  <c r="AK928" i="13" s="1"/>
  <c r="AF1036" i="13"/>
  <c r="AE1036" i="13"/>
  <c r="AL1036" i="13" s="1"/>
  <c r="AJ230" i="13"/>
  <c r="AI230" i="13" s="1"/>
  <c r="AN230" i="13" s="1"/>
  <c r="AD962" i="13"/>
  <c r="AC962" i="13"/>
  <c r="AK962" i="13" s="1"/>
  <c r="AJ657" i="13"/>
  <c r="AI657" i="13"/>
  <c r="AN657" i="13" s="1"/>
  <c r="AF163" i="13"/>
  <c r="AE163" i="13" s="1"/>
  <c r="AL163" i="13" s="1"/>
  <c r="AF848" i="13"/>
  <c r="AE848" i="13"/>
  <c r="AL848" i="13" s="1"/>
  <c r="AF310" i="13"/>
  <c r="AE310" i="13" s="1"/>
  <c r="AL310" i="13" s="1"/>
  <c r="AF356" i="13"/>
  <c r="AE356" i="13" s="1"/>
  <c r="AL356" i="13" s="1"/>
  <c r="AJ796" i="13"/>
  <c r="AI796" i="13"/>
  <c r="AN796" i="13" s="1"/>
  <c r="AF987" i="13"/>
  <c r="AE987" i="13"/>
  <c r="AL987" i="13" s="1"/>
  <c r="AF97" i="13"/>
  <c r="AE97" i="13"/>
  <c r="AL97" i="13" s="1"/>
  <c r="AF53" i="13"/>
  <c r="AE53" i="13"/>
  <c r="AL53" i="13" s="1"/>
  <c r="AH300" i="13"/>
  <c r="AG300" i="13"/>
  <c r="AM300" i="13" s="1"/>
  <c r="AJ574" i="13"/>
  <c r="AI574" i="13"/>
  <c r="AN574" i="13" s="1"/>
  <c r="AF452" i="13"/>
  <c r="AE452" i="13"/>
  <c r="AL452" i="13" s="1"/>
  <c r="AF222" i="13"/>
  <c r="AE222" i="13" s="1"/>
  <c r="AL222" i="13" s="1"/>
  <c r="AJ635" i="13"/>
  <c r="AI635" i="13"/>
  <c r="AN635" i="13" s="1"/>
  <c r="AF491" i="13"/>
  <c r="AE491" i="13"/>
  <c r="AL491" i="13" s="1"/>
  <c r="AH416" i="13"/>
  <c r="AG416" i="13"/>
  <c r="AM416" i="13" s="1"/>
  <c r="AJ828" i="13"/>
  <c r="AI828" i="13"/>
  <c r="AN828" i="13" s="1"/>
  <c r="AF1081" i="13"/>
  <c r="AE1081" i="13"/>
  <c r="AL1081" i="13" s="1"/>
  <c r="AH782" i="13"/>
  <c r="AG782" i="13"/>
  <c r="AM782" i="13" s="1"/>
  <c r="AJ604" i="13"/>
  <c r="AI604" i="13"/>
  <c r="AN604" i="13" s="1"/>
  <c r="AF475" i="13"/>
  <c r="AE475" i="13"/>
  <c r="AL475" i="13" s="1"/>
  <c r="AF560" i="13"/>
  <c r="AE560" i="13"/>
  <c r="AL560" i="13" s="1"/>
  <c r="AJ518" i="13"/>
  <c r="AI518" i="13"/>
  <c r="AN518" i="13" s="1"/>
  <c r="AJ370" i="13"/>
  <c r="AI370" i="13"/>
  <c r="AN370" i="13" s="1"/>
  <c r="AF1124" i="13"/>
  <c r="AE1124" i="13"/>
  <c r="AL1124" i="13" s="1"/>
  <c r="AJ549" i="13"/>
  <c r="AI549" i="13"/>
  <c r="AN549" i="13" s="1"/>
  <c r="AF492" i="13"/>
  <c r="AE492" i="13"/>
  <c r="AL492" i="13" s="1"/>
  <c r="AD968" i="13"/>
  <c r="AC968" i="13"/>
  <c r="AK968" i="13" s="1"/>
  <c r="AD735" i="13"/>
  <c r="AC735" i="13"/>
  <c r="AK735" i="13" s="1"/>
  <c r="AD1092" i="13"/>
  <c r="AC1092" i="13"/>
  <c r="AK1092" i="13" s="1"/>
  <c r="AF397" i="13"/>
  <c r="AE397" i="13" s="1"/>
  <c r="AL397" i="13" s="1"/>
  <c r="AE874" i="13"/>
  <c r="AL874" i="13" s="1"/>
  <c r="AF874" i="13"/>
  <c r="AJ637" i="13"/>
  <c r="AI637" i="13"/>
  <c r="AN637" i="13" s="1"/>
  <c r="AF1126" i="13"/>
  <c r="AE1126" i="13"/>
  <c r="AL1126" i="13" s="1"/>
  <c r="AF1044" i="13"/>
  <c r="AE1044" i="13"/>
  <c r="AL1044" i="13" s="1"/>
  <c r="AJ1029" i="13"/>
  <c r="AI1029" i="13"/>
  <c r="AN1029" i="13" s="1"/>
  <c r="AF320" i="13"/>
  <c r="AE320" i="13" s="1"/>
  <c r="AL320" i="13" s="1"/>
  <c r="AJ291" i="13"/>
  <c r="AI291" i="13"/>
  <c r="AN291" i="13" s="1"/>
  <c r="AJ283" i="13"/>
  <c r="AI283" i="13" s="1"/>
  <c r="AN283" i="13" s="1"/>
  <c r="AH1123" i="13"/>
  <c r="AG1123" i="13"/>
  <c r="AM1123" i="13" s="1"/>
  <c r="AF485" i="13"/>
  <c r="AE485" i="13"/>
  <c r="AL485" i="13" s="1"/>
  <c r="AJ654" i="13"/>
  <c r="AI654" i="13"/>
  <c r="AN654" i="13" s="1"/>
  <c r="AJ697" i="13"/>
  <c r="AI697" i="13"/>
  <c r="AN697" i="13" s="1"/>
  <c r="AF621" i="13"/>
  <c r="AE621" i="13"/>
  <c r="AL621" i="13" s="1"/>
  <c r="AG860" i="13"/>
  <c r="AM860" i="13" s="1"/>
  <c r="AH860" i="13"/>
  <c r="AH1004" i="13"/>
  <c r="AG1004" i="13"/>
  <c r="AM1004" i="13" s="1"/>
  <c r="AH66" i="13"/>
  <c r="AG66" i="13"/>
  <c r="AM66" i="13" s="1"/>
  <c r="AJ645" i="13"/>
  <c r="AI645" i="13"/>
  <c r="AN645" i="13" s="1"/>
  <c r="AJ82" i="13"/>
  <c r="AI82" i="13"/>
  <c r="AN82" i="13" s="1"/>
  <c r="AH536" i="13"/>
  <c r="AG536" i="13"/>
  <c r="AM536" i="13" s="1"/>
  <c r="AH392" i="13"/>
  <c r="AG392" i="13"/>
  <c r="AM392" i="13" s="1"/>
  <c r="AJ480" i="13"/>
  <c r="AI480" i="13"/>
  <c r="AN480" i="13" s="1"/>
  <c r="AJ1116" i="13"/>
  <c r="AI1116" i="13"/>
  <c r="AN1116" i="13" s="1"/>
  <c r="AJ3" i="13"/>
  <c r="AI3" i="13"/>
  <c r="AN3" i="13" s="1"/>
  <c r="AJ949" i="13"/>
  <c r="AI949" i="13"/>
  <c r="AN949" i="13" s="1"/>
  <c r="AH163" i="13"/>
  <c r="AG163" i="13" s="1"/>
  <c r="AM163" i="13" s="1"/>
  <c r="AH279" i="13"/>
  <c r="AG279" i="13" s="1"/>
  <c r="AM279" i="13" s="1"/>
  <c r="AH227" i="13"/>
  <c r="AG227" i="13"/>
  <c r="AM227" i="13" s="1"/>
  <c r="AH992" i="13"/>
  <c r="AG992" i="13"/>
  <c r="AM992" i="13" s="1"/>
  <c r="AJ843" i="13"/>
  <c r="AI843" i="13"/>
  <c r="AN843" i="13" s="1"/>
  <c r="AJ371" i="13"/>
  <c r="AI371" i="13"/>
  <c r="AN371" i="13" s="1"/>
  <c r="AJ414" i="13"/>
  <c r="AI414" i="13"/>
  <c r="AN414" i="13" s="1"/>
  <c r="AH1017" i="13"/>
  <c r="AG1017" i="13"/>
  <c r="AM1017" i="13" s="1"/>
  <c r="AJ723" i="13"/>
  <c r="AI723" i="13"/>
  <c r="AN723" i="13" s="1"/>
  <c r="AJ668" i="13"/>
  <c r="AI668" i="13"/>
  <c r="AN668" i="13" s="1"/>
  <c r="AH147" i="13"/>
  <c r="AG147" i="13"/>
  <c r="AM147" i="13" s="1"/>
  <c r="AH575" i="13"/>
  <c r="AG575" i="13"/>
  <c r="AM575" i="13" s="1"/>
  <c r="AH478" i="13"/>
  <c r="AG478" i="13"/>
  <c r="AM478" i="13" s="1"/>
  <c r="AH358" i="13"/>
  <c r="AG358" i="13" s="1"/>
  <c r="AM358" i="13" s="1"/>
  <c r="AJ142" i="13"/>
  <c r="AI142" i="13"/>
  <c r="AN142" i="13" s="1"/>
  <c r="AH316" i="13"/>
  <c r="AG316" i="13"/>
  <c r="AM316" i="13" s="1"/>
  <c r="AH1040" i="13"/>
  <c r="AG1040" i="13"/>
  <c r="AM1040" i="13" s="1"/>
  <c r="AJ838" i="13"/>
  <c r="AI838" i="13"/>
  <c r="AN838" i="13" s="1"/>
  <c r="AJ42" i="13"/>
  <c r="AI42" i="13"/>
  <c r="AN42" i="13" s="1"/>
  <c r="AJ546" i="13"/>
  <c r="AI546" i="13"/>
  <c r="AN546" i="13" s="1"/>
  <c r="AH663" i="13"/>
  <c r="AG663" i="13"/>
  <c r="AM663" i="13" s="1"/>
  <c r="AJ976" i="13"/>
  <c r="AI976" i="13"/>
  <c r="AN976" i="13" s="1"/>
  <c r="AJ267" i="13"/>
  <c r="AI267" i="13"/>
  <c r="AN267" i="13" s="1"/>
  <c r="AH1055" i="13"/>
  <c r="AG1055" i="13"/>
  <c r="AM1055" i="13" s="1"/>
  <c r="AJ38" i="13"/>
  <c r="AI38" i="13"/>
  <c r="AN38" i="13" s="1"/>
  <c r="AJ54" i="13"/>
  <c r="AI54" i="13"/>
  <c r="AN54" i="13" s="1"/>
  <c r="AJ615" i="13"/>
  <c r="AI615" i="13"/>
  <c r="AN615" i="13" s="1"/>
  <c r="AJ616" i="13"/>
  <c r="AI616" i="13"/>
  <c r="AN616" i="13" s="1"/>
  <c r="AH918" i="13"/>
  <c r="AG918" i="13"/>
  <c r="AM918" i="13" s="1"/>
  <c r="AH20" i="13"/>
  <c r="AG20" i="13"/>
  <c r="AM20" i="13" s="1"/>
  <c r="AH667" i="13"/>
  <c r="AG667" i="13"/>
  <c r="AM667" i="13" s="1"/>
  <c r="AH804" i="13"/>
  <c r="AG804" i="13"/>
  <c r="AM804" i="13" s="1"/>
  <c r="AH738" i="13"/>
  <c r="AG738" i="13"/>
  <c r="AM738" i="13" s="1"/>
  <c r="AH420" i="13"/>
  <c r="AG420" i="13"/>
  <c r="AM420" i="13" s="1"/>
  <c r="AH95" i="13"/>
  <c r="AG95" i="13" s="1"/>
  <c r="AM95" i="13" s="1"/>
  <c r="AH897" i="13"/>
  <c r="AG897" i="13"/>
  <c r="AM897" i="13" s="1"/>
  <c r="AJ769" i="13"/>
  <c r="AI769" i="13"/>
  <c r="AN769" i="13" s="1"/>
  <c r="AH36" i="13"/>
  <c r="AG36" i="13" s="1"/>
  <c r="AM36" i="13" s="1"/>
  <c r="AH269" i="13"/>
  <c r="AG269" i="13"/>
  <c r="AM269" i="13" s="1"/>
  <c r="AH280" i="13"/>
  <c r="AG280" i="13"/>
  <c r="AM280" i="13" s="1"/>
  <c r="AH613" i="13"/>
  <c r="AG613" i="13"/>
  <c r="AM613" i="13" s="1"/>
  <c r="AJ944" i="13"/>
  <c r="AI944" i="13"/>
  <c r="AN944" i="13" s="1"/>
  <c r="AJ220" i="13"/>
  <c r="AI220" i="13" s="1"/>
  <c r="AN220" i="13" s="1"/>
  <c r="AJ754" i="13"/>
  <c r="AI754" i="13"/>
  <c r="AN754" i="13" s="1"/>
  <c r="AJ933" i="13"/>
  <c r="AI933" i="13"/>
  <c r="AN933" i="13" s="1"/>
  <c r="AJ1104" i="13"/>
  <c r="AI1104" i="13"/>
  <c r="AN1104" i="13" s="1"/>
  <c r="AJ235" i="13"/>
  <c r="AI235" i="13"/>
  <c r="AN235" i="13" s="1"/>
  <c r="AJ601" i="13"/>
  <c r="AI601" i="13"/>
  <c r="AN601" i="13" s="1"/>
  <c r="AJ1088" i="13"/>
  <c r="AI1088" i="13"/>
  <c r="AN1088" i="13" s="1"/>
  <c r="AJ853" i="13"/>
  <c r="AI853" i="13"/>
  <c r="AN853" i="13" s="1"/>
  <c r="AH381" i="13"/>
  <c r="AG381" i="13"/>
  <c r="AM381" i="13" s="1"/>
  <c r="AH636" i="13"/>
  <c r="AG636" i="13"/>
  <c r="AM636" i="13" s="1"/>
  <c r="AH817" i="13"/>
  <c r="AG817" i="13"/>
  <c r="AM817" i="13" s="1"/>
  <c r="AJ906" i="13"/>
  <c r="AI906" i="13"/>
  <c r="AN906" i="13" s="1"/>
  <c r="AJ110" i="13"/>
  <c r="AI110" i="13" s="1"/>
  <c r="AN110" i="13" s="1"/>
  <c r="AJ731" i="13"/>
  <c r="AI731" i="13"/>
  <c r="AN731" i="13" s="1"/>
  <c r="AJ919" i="13"/>
  <c r="AI919" i="13"/>
  <c r="AN919" i="13" s="1"/>
  <c r="AJ248" i="13"/>
  <c r="AI248" i="13" s="1"/>
  <c r="AN248" i="13" s="1"/>
  <c r="AJ109" i="13"/>
  <c r="AI109" i="13"/>
  <c r="AN109" i="13" s="1"/>
  <c r="AJ821" i="13"/>
  <c r="AI821" i="13"/>
  <c r="AN821" i="13" s="1"/>
  <c r="AJ190" i="13"/>
  <c r="AI190" i="13"/>
  <c r="AN190" i="13" s="1"/>
  <c r="AJ368" i="13"/>
  <c r="AI368" i="13" s="1"/>
  <c r="AN368" i="13" s="1"/>
  <c r="AJ744" i="13"/>
  <c r="AI744" i="13"/>
  <c r="AN744" i="13" s="1"/>
  <c r="AJ938" i="13"/>
  <c r="AI938" i="13"/>
  <c r="AN938" i="13" s="1"/>
  <c r="AJ157" i="13"/>
  <c r="AI157" i="13" s="1"/>
  <c r="AN157" i="13" s="1"/>
  <c r="AJ798" i="13"/>
  <c r="AI798" i="13"/>
  <c r="AN798" i="13" s="1"/>
  <c r="AH427" i="13"/>
  <c r="AG427" i="13"/>
  <c r="AM427" i="13" s="1"/>
  <c r="AJ164" i="13"/>
  <c r="AI164" i="13" s="1"/>
  <c r="AN164" i="13" s="1"/>
  <c r="AJ78" i="13"/>
  <c r="AI78" i="13"/>
  <c r="AN78" i="13" s="1"/>
  <c r="AH810" i="13"/>
  <c r="AG810" i="13"/>
  <c r="AM810" i="13" s="1"/>
  <c r="AJ764" i="13"/>
  <c r="AI764" i="13"/>
  <c r="AN764" i="13" s="1"/>
  <c r="AJ1117" i="13"/>
  <c r="AI1117" i="13"/>
  <c r="AN1117" i="13" s="1"/>
  <c r="AH191" i="13"/>
  <c r="AG191" i="13" s="1"/>
  <c r="AM191" i="13" s="1"/>
  <c r="AJ757" i="13"/>
  <c r="AI757" i="13"/>
  <c r="AN757" i="13" s="1"/>
  <c r="AJ449" i="13"/>
  <c r="AI449" i="13"/>
  <c r="AN449" i="13" s="1"/>
  <c r="AJ519" i="13"/>
  <c r="AI519" i="13"/>
  <c r="AN519" i="13" s="1"/>
  <c r="AH184" i="13"/>
  <c r="AG184" i="13"/>
  <c r="AM184" i="13" s="1"/>
  <c r="AJ1030" i="13"/>
  <c r="AI1030" i="13"/>
  <c r="AN1030" i="13" s="1"/>
  <c r="AJ450" i="13"/>
  <c r="AI450" i="13"/>
  <c r="AN450" i="13" s="1"/>
  <c r="AH775" i="13"/>
  <c r="AG775" i="13"/>
  <c r="AM775" i="13" s="1"/>
  <c r="AH787" i="13"/>
  <c r="AG787" i="13"/>
  <c r="AM787" i="13" s="1"/>
  <c r="AH87" i="13"/>
  <c r="AG87" i="13" s="1"/>
  <c r="AM87" i="13" s="1"/>
  <c r="AH1054" i="13"/>
  <c r="AG1054" i="13"/>
  <c r="AM1054" i="13" s="1"/>
  <c r="AH451" i="13"/>
  <c r="AG451" i="13"/>
  <c r="AM451" i="13" s="1"/>
  <c r="AJ150" i="13"/>
  <c r="AI150" i="13"/>
  <c r="AN150" i="13" s="1"/>
  <c r="AH576" i="13"/>
  <c r="AG576" i="13"/>
  <c r="AM576" i="13" s="1"/>
  <c r="AJ520" i="13"/>
  <c r="AI520" i="13"/>
  <c r="AN520" i="13" s="1"/>
  <c r="AH204" i="13"/>
  <c r="AG204" i="13"/>
  <c r="AM204" i="13" s="1"/>
  <c r="AH857" i="13"/>
  <c r="AG857" i="13"/>
  <c r="AM857" i="13" s="1"/>
  <c r="AH878" i="13"/>
  <c r="AG878" i="13"/>
  <c r="AM878" i="13" s="1"/>
  <c r="AH39" i="13"/>
  <c r="AG39" i="13" s="1"/>
  <c r="AM39" i="13" s="1"/>
  <c r="AG103" i="13"/>
  <c r="AM103" i="13" s="1"/>
  <c r="AH103" i="13"/>
  <c r="AH244" i="13"/>
  <c r="AG244" i="13" s="1"/>
  <c r="AM244" i="13" s="1"/>
  <c r="AH790" i="13"/>
  <c r="AG790" i="13"/>
  <c r="AM790" i="13" s="1"/>
  <c r="AJ462" i="13"/>
  <c r="AI462" i="13"/>
  <c r="AN462" i="13" s="1"/>
  <c r="AJ242" i="13"/>
  <c r="AI242" i="13"/>
  <c r="AN242" i="13" s="1"/>
  <c r="AH482" i="13"/>
  <c r="AG482" i="13"/>
  <c r="AM482" i="13" s="1"/>
  <c r="AH990" i="13"/>
  <c r="AG990" i="13"/>
  <c r="AM990" i="13" s="1"/>
  <c r="AH170" i="13"/>
  <c r="AG170" i="13" s="1"/>
  <c r="AM170" i="13" s="1"/>
  <c r="AH725" i="13"/>
  <c r="AG725" i="13"/>
  <c r="AM725" i="13" s="1"/>
  <c r="AH825" i="13"/>
  <c r="AG825" i="13"/>
  <c r="AM825" i="13" s="1"/>
  <c r="AJ44" i="13"/>
  <c r="AI44" i="13"/>
  <c r="AN44" i="13" s="1"/>
  <c r="AJ317" i="13"/>
  <c r="AI317" i="13" s="1"/>
  <c r="AN317" i="13" s="1"/>
  <c r="AJ816" i="13"/>
  <c r="AI816" i="13"/>
  <c r="AN816" i="13" s="1"/>
  <c r="AJ81" i="13"/>
  <c r="AI81" i="13"/>
  <c r="AN81" i="13" s="1"/>
  <c r="AH412" i="13"/>
  <c r="AG412" i="13"/>
  <c r="AM412" i="13" s="1"/>
  <c r="AJ607" i="13"/>
  <c r="AI607" i="13"/>
  <c r="AN607" i="13" s="1"/>
  <c r="AJ661" i="13"/>
  <c r="AI661" i="13"/>
  <c r="AN661" i="13" s="1"/>
  <c r="AJ811" i="13"/>
  <c r="AI811" i="13"/>
  <c r="AN811" i="13" s="1"/>
  <c r="AJ1006" i="13"/>
  <c r="AI1006" i="13"/>
  <c r="AN1006" i="13" s="1"/>
  <c r="AJ384" i="13"/>
  <c r="AI384" i="13" s="1"/>
  <c r="AN384" i="13" s="1"/>
  <c r="AJ910" i="13"/>
  <c r="AI910" i="13"/>
  <c r="AN910" i="13" s="1"/>
  <c r="AJ580" i="13"/>
  <c r="AI580" i="13"/>
  <c r="AN580" i="13" s="1"/>
  <c r="AJ1073" i="13"/>
  <c r="AI1073" i="13"/>
  <c r="AN1073" i="13" s="1"/>
  <c r="AJ338" i="13"/>
  <c r="AI338" i="13" s="1"/>
  <c r="AN338" i="13" s="1"/>
  <c r="AJ559" i="13"/>
  <c r="AI559" i="13"/>
  <c r="AN559" i="13" s="1"/>
  <c r="AJ870" i="13"/>
  <c r="AI870" i="13"/>
  <c r="AN870" i="13" s="1"/>
  <c r="AJ862" i="13"/>
  <c r="AI862" i="13"/>
  <c r="AN862" i="13" s="1"/>
  <c r="AJ295" i="13"/>
  <c r="AI295" i="13" s="1"/>
  <c r="AN295" i="13" s="1"/>
  <c r="AJ1062" i="13"/>
  <c r="AI1062" i="13"/>
  <c r="AN1062" i="13" s="1"/>
  <c r="AH607" i="13"/>
  <c r="AG607" i="13"/>
  <c r="AM607" i="13" s="1"/>
  <c r="AH618" i="13"/>
  <c r="AG618" i="13"/>
  <c r="AM618" i="13" s="1"/>
  <c r="AH904" i="13"/>
  <c r="AG904" i="13"/>
  <c r="AM904" i="13" s="1"/>
  <c r="AH524" i="13"/>
  <c r="AG524" i="13"/>
  <c r="AM524" i="13" s="1"/>
  <c r="AH278" i="13"/>
  <c r="AG278" i="13"/>
  <c r="AM278" i="13" s="1"/>
  <c r="AH431" i="13"/>
  <c r="AG431" i="13"/>
  <c r="AM431" i="13" s="1"/>
  <c r="AH972" i="13"/>
  <c r="AG972" i="13"/>
  <c r="AM972" i="13" s="1"/>
  <c r="AH609" i="13"/>
  <c r="AG609" i="13"/>
  <c r="AM609" i="13" s="1"/>
  <c r="AH553" i="13"/>
  <c r="AG553" i="13"/>
  <c r="AM553" i="13" s="1"/>
  <c r="AJ470" i="13"/>
  <c r="AI470" i="13"/>
  <c r="AN470" i="13" s="1"/>
  <c r="AH220" i="13"/>
  <c r="AG220" i="13" s="1"/>
  <c r="AM220" i="13" s="1"/>
  <c r="AH754" i="13"/>
  <c r="AG754" i="13"/>
  <c r="AM754" i="13" s="1"/>
  <c r="AJ51" i="13"/>
  <c r="AI51" i="13"/>
  <c r="AN51" i="13" s="1"/>
  <c r="AH464" i="13"/>
  <c r="AG464" i="13"/>
  <c r="AM464" i="13" s="1"/>
  <c r="AH428" i="13"/>
  <c r="AG428" i="13"/>
  <c r="AM428" i="13" s="1"/>
  <c r="AH526" i="13"/>
  <c r="AG526" i="13"/>
  <c r="AM526" i="13" s="1"/>
  <c r="AJ858" i="13"/>
  <c r="AI858" i="13"/>
  <c r="AN858" i="13" s="1"/>
  <c r="AJ498" i="13"/>
  <c r="AI498" i="13"/>
  <c r="AN498" i="13" s="1"/>
  <c r="AJ156" i="13"/>
  <c r="AI156" i="13"/>
  <c r="AN156" i="13" s="1"/>
  <c r="AJ529" i="13"/>
  <c r="AI529" i="13"/>
  <c r="AN529" i="13" s="1"/>
  <c r="AJ176" i="13"/>
  <c r="AI176" i="13" s="1"/>
  <c r="AN176" i="13" s="1"/>
  <c r="AD590" i="13"/>
  <c r="AC590" i="13"/>
  <c r="AK590" i="13" s="1"/>
  <c r="AH248" i="13"/>
  <c r="AG248" i="13" s="1"/>
  <c r="AM248" i="13" s="1"/>
  <c r="AD1122" i="13"/>
  <c r="AC1122" i="13"/>
  <c r="AK1122" i="13" s="1"/>
  <c r="AJ318" i="13"/>
  <c r="AI318" i="13" s="1"/>
  <c r="AN318" i="13" s="1"/>
  <c r="AH28" i="13"/>
  <c r="AG28" i="13"/>
  <c r="AM28" i="13" s="1"/>
  <c r="AH208" i="13"/>
  <c r="AG208" i="13"/>
  <c r="AM208" i="13" s="1"/>
  <c r="AF21" i="13"/>
  <c r="AE21" i="13"/>
  <c r="AL21" i="13" s="1"/>
  <c r="AH109" i="13"/>
  <c r="AG109" i="13"/>
  <c r="AM109" i="13" s="1"/>
  <c r="AD662" i="13"/>
  <c r="AC662" i="13"/>
  <c r="AK662" i="13" s="1"/>
  <c r="AD610" i="13"/>
  <c r="AC610" i="13"/>
  <c r="AK610" i="13" s="1"/>
  <c r="AD673" i="13"/>
  <c r="AC673" i="13"/>
  <c r="AK673" i="13" s="1"/>
  <c r="AH953" i="13"/>
  <c r="AG953" i="13"/>
  <c r="AM953" i="13" s="1"/>
  <c r="AH144" i="13"/>
  <c r="AG144" i="13"/>
  <c r="AM144" i="13" s="1"/>
  <c r="AE159" i="13"/>
  <c r="AL159" i="13" s="1"/>
  <c r="AF159" i="13"/>
  <c r="AD1045" i="13"/>
  <c r="AC1045" i="13"/>
  <c r="AK1045" i="13" s="1"/>
  <c r="AD599" i="13"/>
  <c r="AC599" i="13"/>
  <c r="AK599" i="13" s="1"/>
  <c r="AE907" i="13"/>
  <c r="AL907" i="13" s="1"/>
  <c r="AF907" i="13"/>
  <c r="AH728" i="13"/>
  <c r="AG728" i="13"/>
  <c r="AM728" i="13" s="1"/>
  <c r="AF672" i="13"/>
  <c r="AE672" i="13"/>
  <c r="AL672" i="13" s="1"/>
  <c r="AD862" i="13"/>
  <c r="AC862" i="13"/>
  <c r="AK862" i="13" s="1"/>
  <c r="AD690" i="13"/>
  <c r="AC690" i="13"/>
  <c r="AK690" i="13" s="1"/>
  <c r="AD942" i="13"/>
  <c r="AC942" i="13"/>
  <c r="AK942" i="13" s="1"/>
  <c r="AH272" i="13"/>
  <c r="AG272" i="13"/>
  <c r="AM272" i="13" s="1"/>
  <c r="AJ630" i="13"/>
  <c r="AI630" i="13"/>
  <c r="AN630" i="13" s="1"/>
  <c r="AD965" i="13"/>
  <c r="AC965" i="13"/>
  <c r="AK965" i="13" s="1"/>
  <c r="AH957" i="13"/>
  <c r="AG957" i="13"/>
  <c r="AM957" i="13" s="1"/>
  <c r="AH439" i="13"/>
  <c r="AG439" i="13"/>
  <c r="AM439" i="13" s="1"/>
  <c r="AC1059" i="13"/>
  <c r="AK1059" i="13" s="1"/>
  <c r="AD1059" i="13"/>
  <c r="AC1099" i="13"/>
  <c r="AK1099" i="13" s="1"/>
  <c r="AD1099" i="13"/>
  <c r="AH311" i="13"/>
  <c r="AG311" i="13" s="1"/>
  <c r="AM311" i="13" s="1"/>
  <c r="AD566" i="13"/>
  <c r="AC566" i="13"/>
  <c r="AK566" i="13" s="1"/>
  <c r="AD600" i="13"/>
  <c r="AC600" i="13"/>
  <c r="AK600" i="13" s="1"/>
  <c r="AD655" i="13"/>
  <c r="AC655" i="13"/>
  <c r="AK655" i="13" s="1"/>
  <c r="AJ940" i="13"/>
  <c r="AI940" i="13"/>
  <c r="AN940" i="13" s="1"/>
  <c r="AF691" i="13"/>
  <c r="AE691" i="13"/>
  <c r="AL691" i="13" s="1"/>
  <c r="AF75" i="13"/>
  <c r="AE75" i="13"/>
  <c r="AL75" i="13" s="1"/>
  <c r="AF215" i="13"/>
  <c r="AE215" i="13" s="1"/>
  <c r="AL215" i="13" s="1"/>
  <c r="AF401" i="13"/>
  <c r="AE401" i="13" s="1"/>
  <c r="AL401" i="13" s="1"/>
  <c r="AJ1018" i="13"/>
  <c r="AI1018" i="13"/>
  <c r="AN1018" i="13" s="1"/>
  <c r="AF1072" i="13"/>
  <c r="AE1072" i="13"/>
  <c r="AL1072" i="13" s="1"/>
  <c r="AF768" i="13"/>
  <c r="AE768" i="13"/>
  <c r="AL768" i="13" s="1"/>
  <c r="AF207" i="13"/>
  <c r="AE207" i="13" s="1"/>
  <c r="AL207" i="13" s="1"/>
  <c r="AJ253" i="13"/>
  <c r="AI253" i="13" s="1"/>
  <c r="AN253" i="13" s="1"/>
  <c r="AE939" i="13"/>
  <c r="AL939" i="13" s="1"/>
  <c r="AF939" i="13"/>
  <c r="AJ770" i="13"/>
  <c r="AI770" i="13"/>
  <c r="AN770" i="13" s="1"/>
  <c r="AF113" i="13"/>
  <c r="AE113" i="13"/>
  <c r="AL113" i="13" s="1"/>
  <c r="AE925" i="13"/>
  <c r="AL925" i="13" s="1"/>
  <c r="AF925" i="13"/>
  <c r="AJ852" i="13"/>
  <c r="AI852" i="13"/>
  <c r="AN852" i="13" s="1"/>
  <c r="AJ326" i="13"/>
  <c r="AI326" i="13" s="1"/>
  <c r="AN326" i="13" s="1"/>
  <c r="AF91" i="13"/>
  <c r="AE91" i="13"/>
  <c r="AL91" i="13" s="1"/>
  <c r="AF663" i="13"/>
  <c r="AE663" i="13"/>
  <c r="AL663" i="13" s="1"/>
  <c r="AF999" i="13"/>
  <c r="AE999" i="13"/>
  <c r="AL999" i="13" s="1"/>
  <c r="AF802" i="13"/>
  <c r="AE802" i="13"/>
  <c r="AL802" i="13" s="1"/>
  <c r="AF504" i="13"/>
  <c r="AE504" i="13"/>
  <c r="AL504" i="13" s="1"/>
  <c r="AF606" i="13"/>
  <c r="AE606" i="13"/>
  <c r="AL606" i="13" s="1"/>
  <c r="AD873" i="13"/>
  <c r="AC873" i="13"/>
  <c r="AK873" i="13" s="1"/>
  <c r="AJ261" i="13"/>
  <c r="AI261" i="13" s="1"/>
  <c r="AN261" i="13" s="1"/>
  <c r="AF834" i="13"/>
  <c r="AE834" i="13"/>
  <c r="AL834" i="13" s="1"/>
  <c r="AF769" i="13"/>
  <c r="AE769" i="13"/>
  <c r="AL769" i="13" s="1"/>
  <c r="AJ236" i="13"/>
  <c r="AI236" i="13"/>
  <c r="AN236" i="13" s="1"/>
  <c r="AJ632" i="13"/>
  <c r="AI632" i="13"/>
  <c r="AN632" i="13" s="1"/>
  <c r="AJ772" i="13"/>
  <c r="AI772" i="13"/>
  <c r="AN772" i="13" s="1"/>
  <c r="AF423" i="13"/>
  <c r="AE423" i="13"/>
  <c r="AL423" i="13" s="1"/>
  <c r="AF567" i="13"/>
  <c r="AE567" i="13"/>
  <c r="AL567" i="13" s="1"/>
  <c r="AJ1107" i="13"/>
  <c r="AI1107" i="13"/>
  <c r="AN1107" i="13" s="1"/>
  <c r="AF720" i="13"/>
  <c r="AE720" i="13"/>
  <c r="AL720" i="13" s="1"/>
  <c r="AE55" i="13"/>
  <c r="AL55" i="13" s="1"/>
  <c r="AF55" i="13"/>
  <c r="AF662" i="13"/>
  <c r="AE662" i="13"/>
  <c r="AL662" i="13" s="1"/>
  <c r="AJ625" i="13"/>
  <c r="AI625" i="13"/>
  <c r="AN625" i="13" s="1"/>
  <c r="AF610" i="13"/>
  <c r="AE610" i="13"/>
  <c r="AL610" i="13" s="1"/>
  <c r="AF953" i="13"/>
  <c r="AE953" i="13"/>
  <c r="AL953" i="13" s="1"/>
  <c r="AH1069" i="13"/>
  <c r="AG1069" i="13"/>
  <c r="AM1069" i="13" s="1"/>
  <c r="AF829" i="13"/>
  <c r="AE829" i="13"/>
  <c r="AL829" i="13" s="1"/>
  <c r="AH31" i="13"/>
  <c r="AG31" i="13"/>
  <c r="AM31" i="13" s="1"/>
  <c r="AF181" i="13"/>
  <c r="AE181" i="13" s="1"/>
  <c r="AL181" i="13" s="1"/>
  <c r="AG511" i="13"/>
  <c r="AM511" i="13" s="1"/>
  <c r="AH511" i="13"/>
  <c r="AF648" i="13"/>
  <c r="AE648" i="13"/>
  <c r="AL648" i="13" s="1"/>
  <c r="AJ730" i="13"/>
  <c r="AI730" i="13"/>
  <c r="AN730" i="13" s="1"/>
  <c r="AJ459" i="13"/>
  <c r="AI459" i="13"/>
  <c r="AN459" i="13" s="1"/>
  <c r="AJ812" i="13"/>
  <c r="AI812" i="13"/>
  <c r="AN812" i="13" s="1"/>
  <c r="AJ259" i="13"/>
  <c r="AI259" i="13"/>
  <c r="AN259" i="13" s="1"/>
  <c r="AJ1108" i="13"/>
  <c r="AI1108" i="13"/>
  <c r="AN1108" i="13" s="1"/>
  <c r="AF844" i="13"/>
  <c r="AE844" i="13"/>
  <c r="AL844" i="13" s="1"/>
  <c r="AJ231" i="13"/>
  <c r="AI231" i="13"/>
  <c r="AN231" i="13" s="1"/>
  <c r="AF674" i="13"/>
  <c r="AE674" i="13"/>
  <c r="AL674" i="13" s="1"/>
  <c r="AH630" i="13"/>
  <c r="AG630" i="13"/>
  <c r="AM630" i="13" s="1"/>
  <c r="AJ965" i="13"/>
  <c r="AI965" i="13"/>
  <c r="AN965" i="13" s="1"/>
  <c r="AJ1059" i="13"/>
  <c r="AI1059" i="13"/>
  <c r="AN1059" i="13" s="1"/>
  <c r="AJ1079" i="13"/>
  <c r="AI1079" i="13"/>
  <c r="AN1079" i="13" s="1"/>
  <c r="AF557" i="13"/>
  <c r="AE557" i="13"/>
  <c r="AL557" i="13" s="1"/>
  <c r="AF41" i="13"/>
  <c r="AE41" i="13"/>
  <c r="AL41" i="13" s="1"/>
  <c r="AF102" i="13"/>
  <c r="AE102" i="13" s="1"/>
  <c r="AL102" i="13" s="1"/>
  <c r="AJ332" i="13"/>
  <c r="AI332" i="13" s="1"/>
  <c r="AN332" i="13" s="1"/>
  <c r="AF935" i="13"/>
  <c r="AE935" i="13"/>
  <c r="AL935" i="13" s="1"/>
  <c r="AJ443" i="13"/>
  <c r="AI443" i="13"/>
  <c r="AN443" i="13" s="1"/>
  <c r="AF579" i="13"/>
  <c r="AE579" i="13"/>
  <c r="AL579" i="13" s="1"/>
  <c r="AH453" i="13"/>
  <c r="AG453" i="13"/>
  <c r="AM453" i="13" s="1"/>
  <c r="AH104" i="13"/>
  <c r="AG104" i="13" s="1"/>
  <c r="AM104" i="13" s="1"/>
  <c r="AH331" i="13"/>
  <c r="AG331" i="13" s="1"/>
  <c r="AM331" i="13" s="1"/>
  <c r="AF409" i="13"/>
  <c r="AE409" i="13"/>
  <c r="AL409" i="13" s="1"/>
  <c r="AH467" i="13"/>
  <c r="AG467" i="13"/>
  <c r="AM467" i="13" s="1"/>
  <c r="AD821" i="13"/>
  <c r="AC821" i="13"/>
  <c r="AK821" i="13" s="1"/>
  <c r="AH96" i="13"/>
  <c r="AG96" i="13" s="1"/>
  <c r="AM96" i="13" s="1"/>
  <c r="AF60" i="13"/>
  <c r="AE60" i="13"/>
  <c r="AL60" i="13" s="1"/>
  <c r="AF563" i="13"/>
  <c r="AE563" i="13"/>
  <c r="AL563" i="13" s="1"/>
  <c r="AJ240" i="13"/>
  <c r="AI240" i="13"/>
  <c r="AN240" i="13" s="1"/>
  <c r="AH368" i="13"/>
  <c r="AG368" i="13"/>
  <c r="AM368" i="13" s="1"/>
  <c r="AF724" i="13"/>
  <c r="AE724" i="13"/>
  <c r="AL724" i="13" s="1"/>
  <c r="AD878" i="13"/>
  <c r="AC878" i="13"/>
  <c r="AK878" i="13" s="1"/>
  <c r="AH890" i="13"/>
  <c r="AG890" i="13"/>
  <c r="AM890" i="13" s="1"/>
  <c r="AF108" i="13"/>
  <c r="AE108" i="13" s="1"/>
  <c r="AL108" i="13" s="1"/>
  <c r="AH865" i="13"/>
  <c r="AG865" i="13"/>
  <c r="AM865" i="13" s="1"/>
  <c r="AH758" i="13"/>
  <c r="AG758" i="13"/>
  <c r="AM758" i="13" s="1"/>
  <c r="AJ960" i="13"/>
  <c r="AI960" i="13"/>
  <c r="AN960" i="13" s="1"/>
  <c r="AD835" i="13"/>
  <c r="AC835" i="13"/>
  <c r="AK835" i="13" s="1"/>
  <c r="AD702" i="13"/>
  <c r="AC702" i="13"/>
  <c r="AK702" i="13" s="1"/>
  <c r="AD583" i="13"/>
  <c r="AC583" i="13"/>
  <c r="AK583" i="13" s="1"/>
  <c r="AD539" i="13"/>
  <c r="AC539" i="13"/>
  <c r="AK539" i="13" s="1"/>
  <c r="AC1034" i="13"/>
  <c r="AK1034" i="13" s="1"/>
  <c r="AD1034" i="13"/>
  <c r="AC805" i="13"/>
  <c r="AK805" i="13" s="1"/>
  <c r="AD805" i="13"/>
  <c r="AF503" i="13"/>
  <c r="AE503" i="13"/>
  <c r="AL503" i="13" s="1"/>
  <c r="AJ676" i="13"/>
  <c r="AI676" i="13"/>
  <c r="AN676" i="13" s="1"/>
  <c r="AD715" i="13"/>
  <c r="AC715" i="13"/>
  <c r="AK715" i="13" s="1"/>
  <c r="AH38" i="13"/>
  <c r="AG38" i="13" s="1"/>
  <c r="AM38" i="13" s="1"/>
  <c r="AH65" i="13"/>
  <c r="AG65" i="13"/>
  <c r="AM65" i="13" s="1"/>
  <c r="AJ1016" i="13"/>
  <c r="AI1016" i="13"/>
  <c r="AN1016" i="13" s="1"/>
  <c r="AJ624" i="13"/>
  <c r="AI624" i="13"/>
  <c r="AN624" i="13" s="1"/>
  <c r="AD845" i="13"/>
  <c r="AC845" i="13"/>
  <c r="AK845" i="13" s="1"/>
  <c r="AH760" i="13"/>
  <c r="AG760" i="13"/>
  <c r="AM760" i="13" s="1"/>
  <c r="AH346" i="13"/>
  <c r="AG346" i="13" s="1"/>
  <c r="AM346" i="13" s="1"/>
  <c r="AG81" i="13"/>
  <c r="AM81" i="13" s="1"/>
  <c r="AH81" i="13"/>
  <c r="AD909" i="13"/>
  <c r="AC909" i="13"/>
  <c r="AK909" i="13" s="1"/>
  <c r="AD916" i="13"/>
  <c r="AC916" i="13"/>
  <c r="AK916" i="13" s="1"/>
  <c r="AD640" i="13"/>
  <c r="AC640" i="13"/>
  <c r="AK640" i="13" s="1"/>
  <c r="AJ1048" i="13"/>
  <c r="AI1048" i="13"/>
  <c r="AN1048" i="13" s="1"/>
  <c r="AJ1042" i="13"/>
  <c r="AI1042" i="13"/>
  <c r="AN1042" i="13" s="1"/>
  <c r="AD840" i="13"/>
  <c r="AC840" i="13"/>
  <c r="AK840" i="13" s="1"/>
  <c r="AD808" i="13"/>
  <c r="AC808" i="13"/>
  <c r="AK808" i="13" s="1"/>
  <c r="AH433" i="13"/>
  <c r="AG433" i="13"/>
  <c r="AM433" i="13" s="1"/>
  <c r="AF618" i="13"/>
  <c r="AE618" i="13"/>
  <c r="AL618" i="13" s="1"/>
  <c r="AD579" i="13"/>
  <c r="AC579" i="13"/>
  <c r="AK579" i="13" s="1"/>
  <c r="AF524" i="13"/>
  <c r="AE524" i="13"/>
  <c r="AL524" i="13" s="1"/>
  <c r="AJ453" i="13"/>
  <c r="AI453" i="13"/>
  <c r="AN453" i="13" s="1"/>
  <c r="AF249" i="13"/>
  <c r="AE249" i="13" s="1"/>
  <c r="AL249" i="13" s="1"/>
  <c r="AF126" i="13"/>
  <c r="AE126" i="13" s="1"/>
  <c r="AL126" i="13" s="1"/>
  <c r="AJ228" i="13"/>
  <c r="AI228" i="13"/>
  <c r="AN228" i="13" s="1"/>
  <c r="AJ431" i="13"/>
  <c r="AI431" i="13"/>
  <c r="AN431" i="13" s="1"/>
  <c r="AJ703" i="13"/>
  <c r="AI703" i="13"/>
  <c r="AN703" i="13" s="1"/>
  <c r="AF601" i="13"/>
  <c r="AE601" i="13"/>
  <c r="AL601" i="13" s="1"/>
  <c r="AJ429" i="13"/>
  <c r="AI429" i="13"/>
  <c r="AN429" i="13" s="1"/>
  <c r="AJ822" i="13"/>
  <c r="AI822" i="13"/>
  <c r="AN822" i="13" s="1"/>
  <c r="AJ1077" i="13"/>
  <c r="AI1077" i="13"/>
  <c r="AN1077" i="13" s="1"/>
  <c r="AF565" i="13"/>
  <c r="AE565" i="13"/>
  <c r="AL565" i="13" s="1"/>
  <c r="AF190" i="13"/>
  <c r="AE190" i="13" s="1"/>
  <c r="AL190" i="13" s="1"/>
  <c r="AF287" i="13"/>
  <c r="AE287" i="13" s="1"/>
  <c r="AL287" i="13" s="1"/>
  <c r="AJ410" i="13"/>
  <c r="AI410" i="13"/>
  <c r="AN410" i="13" s="1"/>
  <c r="AD803" i="13"/>
  <c r="AC803" i="13"/>
  <c r="AK803" i="13" s="1"/>
  <c r="AF1110" i="13"/>
  <c r="AE1110" i="13"/>
  <c r="AL1110" i="13" s="1"/>
  <c r="AF494" i="13"/>
  <c r="AE494" i="13"/>
  <c r="AL494" i="13" s="1"/>
  <c r="AH108" i="13"/>
  <c r="AG108" i="13"/>
  <c r="AM108" i="13" s="1"/>
  <c r="AF269" i="13"/>
  <c r="AE269" i="13" s="1"/>
  <c r="AL269" i="13" s="1"/>
  <c r="AF799" i="13"/>
  <c r="AE799" i="13"/>
  <c r="AL799" i="13" s="1"/>
  <c r="AJ569" i="13"/>
  <c r="AI569" i="13"/>
  <c r="AN569" i="13" s="1"/>
  <c r="AF665" i="13"/>
  <c r="AE665" i="13"/>
  <c r="AL665" i="13" s="1"/>
  <c r="AC1043" i="13"/>
  <c r="AK1043" i="13" s="1"/>
  <c r="AD1043" i="13"/>
  <c r="AF389" i="13"/>
  <c r="AE389" i="13" s="1"/>
  <c r="AL389" i="13" s="1"/>
  <c r="AF406" i="13"/>
  <c r="AE406" i="13"/>
  <c r="AL406" i="13" s="1"/>
  <c r="AE575" i="13"/>
  <c r="AL575" i="13" s="1"/>
  <c r="AF575" i="13"/>
  <c r="AF18" i="13"/>
  <c r="AE18" i="13"/>
  <c r="AL18" i="13" s="1"/>
  <c r="AJ1039" i="13"/>
  <c r="AI1039" i="13"/>
  <c r="AN1039" i="13" s="1"/>
  <c r="AF24" i="13"/>
  <c r="AE24" i="13"/>
  <c r="AL24" i="13" s="1"/>
  <c r="AF317" i="13"/>
  <c r="AE317" i="13"/>
  <c r="AL317" i="13" s="1"/>
  <c r="AF805" i="13"/>
  <c r="AE805" i="13"/>
  <c r="AL805" i="13" s="1"/>
  <c r="AF951" i="13"/>
  <c r="AE951" i="13"/>
  <c r="AL951" i="13" s="1"/>
  <c r="AF161" i="13"/>
  <c r="AE161" i="13" s="1"/>
  <c r="AL161" i="13" s="1"/>
  <c r="AE946" i="13"/>
  <c r="AL946" i="13" s="1"/>
  <c r="AF946" i="13"/>
  <c r="AJ325" i="13"/>
  <c r="AI325" i="13"/>
  <c r="AN325" i="13" s="1"/>
  <c r="AF837" i="13"/>
  <c r="AE837" i="13"/>
  <c r="AL837" i="13" s="1"/>
  <c r="AD624" i="13"/>
  <c r="AC624" i="13"/>
  <c r="AK624" i="13" s="1"/>
  <c r="AF740" i="13"/>
  <c r="AE740" i="13"/>
  <c r="AL740" i="13" s="1"/>
  <c r="AH1000" i="13"/>
  <c r="AG1000" i="13"/>
  <c r="AM1000" i="13" s="1"/>
  <c r="AF756" i="13"/>
  <c r="AE756" i="13"/>
  <c r="AL756" i="13" s="1"/>
  <c r="AJ407" i="13"/>
  <c r="AI407" i="13"/>
  <c r="AN407" i="13" s="1"/>
  <c r="AF400" i="13"/>
  <c r="AE400" i="13" s="1"/>
  <c r="AL400" i="13" s="1"/>
  <c r="AJ481" i="13"/>
  <c r="AI481" i="13"/>
  <c r="AN481" i="13" s="1"/>
  <c r="AJ854" i="13"/>
  <c r="AI854" i="13"/>
  <c r="AN854" i="13" s="1"/>
  <c r="AF535" i="13"/>
  <c r="AE535" i="13"/>
  <c r="AL535" i="13" s="1"/>
  <c r="AF505" i="13"/>
  <c r="AE505" i="13"/>
  <c r="AL505" i="13" s="1"/>
  <c r="AJ1076" i="13"/>
  <c r="AI1076" i="13"/>
  <c r="AN1076" i="13" s="1"/>
  <c r="AH1042" i="13"/>
  <c r="AG1042" i="13"/>
  <c r="AM1042" i="13" s="1"/>
  <c r="AJ160" i="13"/>
  <c r="AI160" i="13" s="1"/>
  <c r="AN160" i="13" s="1"/>
  <c r="AF223" i="13"/>
  <c r="AE223" i="13" s="1"/>
  <c r="AL223" i="13" s="1"/>
  <c r="AH378" i="13"/>
  <c r="AG378" i="13"/>
  <c r="AM378" i="13" s="1"/>
  <c r="AJ489" i="13"/>
  <c r="AI489" i="13"/>
  <c r="AN489" i="13" s="1"/>
  <c r="AF545" i="13"/>
  <c r="AE545" i="13"/>
  <c r="AL545" i="13" s="1"/>
  <c r="AF995" i="13"/>
  <c r="AE995" i="13"/>
  <c r="AL995" i="13" s="1"/>
  <c r="AD1087" i="13"/>
  <c r="AC1087" i="13"/>
  <c r="AK1087" i="13" s="1"/>
  <c r="AF1027" i="13"/>
  <c r="AE1027" i="13"/>
  <c r="AL1027" i="13" s="1"/>
  <c r="AC989" i="13"/>
  <c r="AK989" i="13" s="1"/>
  <c r="AD989" i="13"/>
  <c r="AH750" i="13"/>
  <c r="AG750" i="13"/>
  <c r="AM750" i="13" s="1"/>
  <c r="AD903" i="13"/>
  <c r="AC903" i="13"/>
  <c r="AK903" i="13" s="1"/>
  <c r="AH785" i="13"/>
  <c r="AG785" i="13"/>
  <c r="AM785" i="13" s="1"/>
  <c r="AF162" i="13"/>
  <c r="AE162" i="13"/>
  <c r="AL162" i="13" s="1"/>
  <c r="AH197" i="13"/>
  <c r="AG197" i="13"/>
  <c r="AM197" i="13" s="1"/>
  <c r="AF810" i="13"/>
  <c r="AE810" i="13"/>
  <c r="AL810" i="13" s="1"/>
  <c r="AH912" i="13"/>
  <c r="AG912" i="13"/>
  <c r="AM912" i="13" s="1"/>
  <c r="AD517" i="13"/>
  <c r="AC517" i="13"/>
  <c r="AK517" i="13" s="1"/>
  <c r="AH40" i="13"/>
  <c r="AG40" i="13"/>
  <c r="AM40" i="13" s="1"/>
  <c r="AD871" i="13"/>
  <c r="AC871" i="13"/>
  <c r="AK871" i="13" s="1"/>
  <c r="AF462" i="13"/>
  <c r="AE462" i="13"/>
  <c r="AL462" i="13" s="1"/>
  <c r="AH117" i="13"/>
  <c r="AG117" i="13"/>
  <c r="AM117" i="13" s="1"/>
  <c r="AD623" i="13"/>
  <c r="AC623" i="13"/>
  <c r="AK623" i="13" s="1"/>
  <c r="AD584" i="13"/>
  <c r="AC584" i="13"/>
  <c r="AK584" i="13" s="1"/>
  <c r="AH698" i="13"/>
  <c r="AG698" i="13"/>
  <c r="AM698" i="13" s="1"/>
  <c r="AD482" i="13"/>
  <c r="AC482" i="13"/>
  <c r="AK482" i="13" s="1"/>
  <c r="AH1091" i="13"/>
  <c r="AG1091" i="13"/>
  <c r="AM1091" i="13" s="1"/>
  <c r="AE926" i="13"/>
  <c r="AL926" i="13" s="1"/>
  <c r="AF926" i="13"/>
  <c r="AH839" i="13"/>
  <c r="AG839" i="13"/>
  <c r="AM839" i="13" s="1"/>
  <c r="AF184" i="13"/>
  <c r="AE184" i="13" s="1"/>
  <c r="AL184" i="13" s="1"/>
  <c r="AH351" i="13"/>
  <c r="AG351" i="13" s="1"/>
  <c r="AM351" i="13" s="1"/>
  <c r="AH982" i="13"/>
  <c r="AG982" i="13"/>
  <c r="AM982" i="13" s="1"/>
  <c r="AH693" i="13"/>
  <c r="AG693" i="13"/>
  <c r="AM693" i="13" s="1"/>
  <c r="AH42" i="13"/>
  <c r="AG42" i="13"/>
  <c r="AM42" i="13" s="1"/>
  <c r="AF142" i="13"/>
  <c r="AE142" i="13"/>
  <c r="AL142" i="13" s="1"/>
  <c r="AH341" i="13"/>
  <c r="AG341" i="13"/>
  <c r="AM341" i="13" s="1"/>
  <c r="AD970" i="13"/>
  <c r="AC970" i="13"/>
  <c r="AK970" i="13" s="1"/>
  <c r="AD619" i="13"/>
  <c r="AC619" i="13"/>
  <c r="AK619" i="13" s="1"/>
  <c r="AD794" i="13"/>
  <c r="AC794" i="13"/>
  <c r="AK794" i="13" s="1"/>
  <c r="AH777" i="13"/>
  <c r="AG777" i="13"/>
  <c r="AM777" i="13" s="1"/>
  <c r="AF747" i="13"/>
  <c r="AE747" i="13"/>
  <c r="AL747" i="13" s="1"/>
  <c r="AF361" i="13"/>
  <c r="AE361" i="13" s="1"/>
  <c r="AL361" i="13" s="1"/>
  <c r="AH138" i="13"/>
  <c r="AG138" i="13"/>
  <c r="AM138" i="13" s="1"/>
  <c r="AH12" i="13"/>
  <c r="AG12" i="13" s="1"/>
  <c r="AM12" i="13" s="1"/>
  <c r="AH980" i="13"/>
  <c r="AG980" i="13"/>
  <c r="AM980" i="13" s="1"/>
  <c r="AD408" i="13"/>
  <c r="AC408" i="13"/>
  <c r="AK408" i="13" s="1"/>
  <c r="AH166" i="13"/>
  <c r="AG166" i="13"/>
  <c r="AM166" i="13" s="1"/>
  <c r="AJ765" i="13"/>
  <c r="AI765" i="13"/>
  <c r="AN765" i="13" s="1"/>
  <c r="AC613" i="13"/>
  <c r="AK613" i="13" s="1"/>
  <c r="AD613" i="13"/>
  <c r="AD466" i="13"/>
  <c r="AC466" i="13"/>
  <c r="AK466" i="13" s="1"/>
  <c r="AD830" i="13"/>
  <c r="AC830" i="13"/>
  <c r="AK830" i="13" s="1"/>
  <c r="AH229" i="13"/>
  <c r="AG229" i="13" s="1"/>
  <c r="AM229" i="13" s="1"/>
  <c r="AH849" i="13"/>
  <c r="AG849" i="13"/>
  <c r="AM849" i="13" s="1"/>
  <c r="AH301" i="13"/>
  <c r="AG301" i="13"/>
  <c r="AM301" i="13" s="1"/>
  <c r="AF17" i="13"/>
  <c r="AE17" i="13"/>
  <c r="AL17" i="13" s="1"/>
  <c r="AH335" i="13"/>
  <c r="AG335" i="13"/>
  <c r="AM335" i="13" s="1"/>
  <c r="AF281" i="13"/>
  <c r="AE281" i="13" s="1"/>
  <c r="AL281" i="13" s="1"/>
  <c r="AF516" i="13"/>
  <c r="AE516" i="13"/>
  <c r="AL516" i="13" s="1"/>
  <c r="AF151" i="13"/>
  <c r="AE151" i="13"/>
  <c r="AL151" i="13" s="1"/>
  <c r="AF1020" i="13"/>
  <c r="AE1020" i="13"/>
  <c r="AL1020" i="13" s="1"/>
  <c r="AF836" i="13"/>
  <c r="AE836" i="13"/>
  <c r="AL836" i="13" s="1"/>
  <c r="AF746" i="13"/>
  <c r="AE746" i="13"/>
  <c r="AL746" i="13" s="1"/>
  <c r="AD430" i="13"/>
  <c r="AC430" i="13"/>
  <c r="AK430" i="13" s="1"/>
  <c r="AF749" i="13"/>
  <c r="AE749" i="13"/>
  <c r="AL749" i="13" s="1"/>
  <c r="AF978" i="13"/>
  <c r="AE978" i="13"/>
  <c r="AL978" i="13" s="1"/>
  <c r="AF313" i="13"/>
  <c r="AE313" i="13" s="1"/>
  <c r="AL313" i="13" s="1"/>
  <c r="AF1007" i="13"/>
  <c r="AE1007" i="13"/>
  <c r="AL1007" i="13" s="1"/>
  <c r="AJ597" i="13"/>
  <c r="AI597" i="13"/>
  <c r="AN597" i="13" s="1"/>
  <c r="AF757" i="13"/>
  <c r="AE757" i="13"/>
  <c r="AL757" i="13" s="1"/>
  <c r="AJ623" i="13"/>
  <c r="AI623" i="13"/>
  <c r="AN623" i="13" s="1"/>
  <c r="AF584" i="13"/>
  <c r="AE584" i="13"/>
  <c r="AL584" i="13" s="1"/>
  <c r="AF698" i="13"/>
  <c r="AE698" i="13"/>
  <c r="AL698" i="13" s="1"/>
  <c r="AF766" i="13"/>
  <c r="AE766" i="13"/>
  <c r="AL766" i="13" s="1"/>
  <c r="AF734" i="13"/>
  <c r="AE734" i="13"/>
  <c r="AL734" i="13" s="1"/>
  <c r="AF68" i="13"/>
  <c r="AE68" i="13"/>
  <c r="AL68" i="13" s="1"/>
  <c r="AD926" i="13"/>
  <c r="AC926" i="13"/>
  <c r="AK926" i="13" s="1"/>
  <c r="AE839" i="13"/>
  <c r="AL839" i="13" s="1"/>
  <c r="AF839" i="13"/>
  <c r="AF355" i="13"/>
  <c r="AE355" i="13" s="1"/>
  <c r="AL355" i="13" s="1"/>
  <c r="AF23" i="13"/>
  <c r="AE23" i="13"/>
  <c r="AL23" i="13" s="1"/>
  <c r="AF351" i="13"/>
  <c r="AE351" i="13" s="1"/>
  <c r="AL351" i="13" s="1"/>
  <c r="AE902" i="13"/>
  <c r="AL902" i="13" s="1"/>
  <c r="AF902" i="13"/>
  <c r="AF1037" i="13"/>
  <c r="AE1037" i="13"/>
  <c r="AL1037" i="13" s="1"/>
  <c r="AF115" i="13"/>
  <c r="AE115" i="13" s="1"/>
  <c r="AL115" i="13" s="1"/>
  <c r="AJ105" i="13"/>
  <c r="AI105" i="13"/>
  <c r="AN105" i="13" s="1"/>
  <c r="AF1035" i="13"/>
  <c r="AE1035" i="13"/>
  <c r="AL1035" i="13" s="1"/>
  <c r="AF251" i="13"/>
  <c r="AE251" i="13"/>
  <c r="AL251" i="13" s="1"/>
  <c r="AH531" i="13"/>
  <c r="AG531" i="13"/>
  <c r="AM531" i="13" s="1"/>
  <c r="AJ572" i="13"/>
  <c r="AI572" i="13"/>
  <c r="AN572" i="13" s="1"/>
  <c r="AF759" i="13"/>
  <c r="AE759" i="13"/>
  <c r="AL759" i="13" s="1"/>
  <c r="AF656" i="13"/>
  <c r="AE656" i="13"/>
  <c r="AL656" i="13" s="1"/>
  <c r="AE931" i="13"/>
  <c r="AL931" i="13" s="1"/>
  <c r="AF931" i="13"/>
  <c r="AF846" i="13"/>
  <c r="AE846" i="13"/>
  <c r="AL846" i="13" s="1"/>
  <c r="AF395" i="13"/>
  <c r="AE395" i="13" s="1"/>
  <c r="AL395" i="13" s="1"/>
  <c r="AJ83" i="13"/>
  <c r="AI83" i="13"/>
  <c r="AN83" i="13" s="1"/>
  <c r="AH765" i="13"/>
  <c r="AG765" i="13"/>
  <c r="AM765" i="13" s="1"/>
  <c r="AF529" i="13"/>
  <c r="AE529" i="13"/>
  <c r="AL529" i="13" s="1"/>
  <c r="AF830" i="13"/>
  <c r="AE830" i="13"/>
  <c r="AL830" i="13" s="1"/>
  <c r="AJ229" i="13"/>
  <c r="AI229" i="13"/>
  <c r="AN229" i="13" s="1"/>
  <c r="AF849" i="13"/>
  <c r="AE849" i="13"/>
  <c r="AL849" i="13" s="1"/>
  <c r="AJ155" i="13"/>
  <c r="AI155" i="13"/>
  <c r="AN155" i="13" s="1"/>
  <c r="AH195" i="13"/>
  <c r="AG195" i="13"/>
  <c r="AM195" i="13" s="1"/>
  <c r="AF335" i="13"/>
  <c r="AE335" i="13" s="1"/>
  <c r="AL335" i="13" s="1"/>
  <c r="AD507" i="13"/>
  <c r="AC507" i="13"/>
  <c r="AK507" i="13" s="1"/>
  <c r="AF581" i="13"/>
  <c r="AE581" i="13"/>
  <c r="AL581" i="13" s="1"/>
  <c r="AD446" i="13"/>
  <c r="AC446" i="13"/>
  <c r="AK446" i="13" s="1"/>
  <c r="AH180" i="13"/>
  <c r="AG180" i="13"/>
  <c r="AM180" i="13" s="1"/>
  <c r="AJ149" i="13"/>
  <c r="AI149" i="13"/>
  <c r="AN149" i="13" s="1"/>
  <c r="AD754" i="13"/>
  <c r="AC754" i="13"/>
  <c r="AK754" i="13" s="1"/>
  <c r="AE901" i="13"/>
  <c r="AL901" i="13" s="1"/>
  <c r="AF901" i="13"/>
  <c r="AH657" i="13"/>
  <c r="AG657" i="13"/>
  <c r="AM657" i="13" s="1"/>
  <c r="AD445" i="13"/>
  <c r="AC445" i="13"/>
  <c r="AK445" i="13" s="1"/>
  <c r="AH848" i="13"/>
  <c r="AG848" i="13"/>
  <c r="AM848" i="13" s="1"/>
  <c r="AH132" i="13"/>
  <c r="AG132" i="13"/>
  <c r="AM132" i="13" s="1"/>
  <c r="AH356" i="13"/>
  <c r="AG356" i="13" s="1"/>
  <c r="AM356" i="13" s="1"/>
  <c r="AG924" i="13"/>
  <c r="AM924" i="13" s="1"/>
  <c r="AH924" i="13"/>
  <c r="AD796" i="13"/>
  <c r="AC796" i="13"/>
  <c r="AK796" i="13" s="1"/>
  <c r="AD987" i="13"/>
  <c r="AC987" i="13"/>
  <c r="AK987" i="13" s="1"/>
  <c r="AD499" i="13"/>
  <c r="AC499" i="13"/>
  <c r="AK499" i="13" s="1"/>
  <c r="AH1024" i="13"/>
  <c r="AG1024" i="13"/>
  <c r="AM1024" i="13" s="1"/>
  <c r="AD894" i="13"/>
  <c r="AC894" i="13"/>
  <c r="AK894" i="13" s="1"/>
  <c r="AD574" i="13"/>
  <c r="AC574" i="13"/>
  <c r="AK574" i="13" s="1"/>
  <c r="AF461" i="13"/>
  <c r="AE461" i="13"/>
  <c r="AL461" i="13" s="1"/>
  <c r="AF763" i="13"/>
  <c r="AE763" i="13"/>
  <c r="AL763" i="13" s="1"/>
  <c r="AH898" i="13"/>
  <c r="AG898" i="13"/>
  <c r="AM898" i="13" s="1"/>
  <c r="AD493" i="13"/>
  <c r="AC493" i="13"/>
  <c r="AK493" i="13" s="1"/>
  <c r="AH675" i="13"/>
  <c r="AG675" i="13"/>
  <c r="AM675" i="13" s="1"/>
  <c r="AH801" i="13"/>
  <c r="AG801" i="13"/>
  <c r="AM801" i="13" s="1"/>
  <c r="AF1064" i="13"/>
  <c r="AE1064" i="13"/>
  <c r="AL1064" i="13" s="1"/>
  <c r="AD771" i="13"/>
  <c r="AC771" i="13"/>
  <c r="AK771" i="13" s="1"/>
  <c r="AJ375" i="13"/>
  <c r="AI375" i="13" s="1"/>
  <c r="AN375" i="13" s="1"/>
  <c r="AD464" i="13"/>
  <c r="AC464" i="13"/>
  <c r="AK464" i="13" s="1"/>
  <c r="AH653" i="13"/>
  <c r="AG653" i="13"/>
  <c r="AM653" i="13" s="1"/>
  <c r="AJ660" i="13"/>
  <c r="AI660" i="13"/>
  <c r="AN660" i="13" s="1"/>
  <c r="AD475" i="13"/>
  <c r="AC475" i="13"/>
  <c r="AK475" i="13" s="1"/>
  <c r="AC1082" i="13"/>
  <c r="AK1082" i="13" s="1"/>
  <c r="AD1082" i="13"/>
  <c r="AH518" i="13"/>
  <c r="AG518" i="13"/>
  <c r="AM518" i="13" s="1"/>
  <c r="AH101" i="13"/>
  <c r="AG101" i="13"/>
  <c r="AM101" i="13" s="1"/>
  <c r="AJ198" i="13"/>
  <c r="AI198" i="13" s="1"/>
  <c r="AN198" i="13" s="1"/>
  <c r="AD1124" i="13"/>
  <c r="AC1124" i="13"/>
  <c r="AK1124" i="13" s="1"/>
  <c r="AF591" i="13"/>
  <c r="AE591" i="13"/>
  <c r="AL591" i="13" s="1"/>
  <c r="AH549" i="13"/>
  <c r="AG549" i="13"/>
  <c r="AM549" i="13" s="1"/>
  <c r="AJ735" i="13"/>
  <c r="AI735" i="13"/>
  <c r="AN735" i="13" s="1"/>
  <c r="AD913" i="13"/>
  <c r="AC913" i="13"/>
  <c r="AK913" i="13" s="1"/>
  <c r="AD699" i="13"/>
  <c r="AC699" i="13"/>
  <c r="AK699" i="13" s="1"/>
  <c r="AD637" i="13"/>
  <c r="AC637" i="13"/>
  <c r="AK637" i="13" s="1"/>
  <c r="AH1029" i="13"/>
  <c r="AG1029" i="13"/>
  <c r="AM1029" i="13" s="1"/>
  <c r="AH283" i="13"/>
  <c r="AG283" i="13"/>
  <c r="AM283" i="13" s="1"/>
  <c r="AD534" i="13"/>
  <c r="AC534" i="13"/>
  <c r="AK534" i="13" s="1"/>
  <c r="AD495" i="13"/>
  <c r="AC495" i="13"/>
  <c r="AK495" i="13" s="1"/>
  <c r="AF292" i="13"/>
  <c r="AE292" i="13" s="1"/>
  <c r="AL292" i="13" s="1"/>
  <c r="AF754" i="13"/>
  <c r="AE754" i="13"/>
  <c r="AL754" i="13" s="1"/>
  <c r="AD901" i="13"/>
  <c r="AC901" i="13"/>
  <c r="AK901" i="13" s="1"/>
  <c r="AF1115" i="13"/>
  <c r="AE1115" i="13"/>
  <c r="AL1115" i="13" s="1"/>
  <c r="AF789" i="13"/>
  <c r="AE789" i="13"/>
  <c r="AL789" i="13" s="1"/>
  <c r="AF279" i="13"/>
  <c r="AE279" i="13" s="1"/>
  <c r="AL279" i="13" s="1"/>
  <c r="AF371" i="13"/>
  <c r="AE371" i="13" s="1"/>
  <c r="AL371" i="13" s="1"/>
  <c r="AF773" i="13"/>
  <c r="AE773" i="13"/>
  <c r="AL773" i="13" s="1"/>
  <c r="AF456" i="13"/>
  <c r="AE456" i="13"/>
  <c r="AL456" i="13" s="1"/>
  <c r="AF992" i="13"/>
  <c r="AE992" i="13"/>
  <c r="AL992" i="13" s="1"/>
  <c r="AF8" i="13"/>
  <c r="AE8" i="13"/>
  <c r="AL8" i="13" s="1"/>
  <c r="AD636" i="13"/>
  <c r="AC636" i="13"/>
  <c r="AK636" i="13" s="1"/>
  <c r="AF574" i="13"/>
  <c r="AE574" i="13"/>
  <c r="AL574" i="13" s="1"/>
  <c r="AI708" i="13"/>
  <c r="AN708" i="13" s="1"/>
  <c r="AJ708" i="13"/>
  <c r="AD461" i="13"/>
  <c r="AC461" i="13"/>
  <c r="AK461" i="13" s="1"/>
  <c r="AF337" i="13"/>
  <c r="AE337" i="13" s="1"/>
  <c r="AL337" i="13" s="1"/>
  <c r="AD416" i="13"/>
  <c r="AC416" i="13"/>
  <c r="AK416" i="13" s="1"/>
  <c r="AF384" i="13"/>
  <c r="AE384" i="13" s="1"/>
  <c r="AL384" i="13" s="1"/>
  <c r="AF390" i="13"/>
  <c r="AE390" i="13" s="1"/>
  <c r="AL390" i="13" s="1"/>
  <c r="AD782" i="13"/>
  <c r="AC782" i="13"/>
  <c r="AK782" i="13" s="1"/>
  <c r="AD660" i="13"/>
  <c r="AC660" i="13"/>
  <c r="AK660" i="13" s="1"/>
  <c r="AF1118" i="13"/>
  <c r="AE1118" i="13"/>
  <c r="AL1118" i="13" s="1"/>
  <c r="AJ1082" i="13"/>
  <c r="AI1082" i="13"/>
  <c r="AN1082" i="13" s="1"/>
  <c r="AF101" i="13"/>
  <c r="AE101" i="13" s="1"/>
  <c r="AL101" i="13" s="1"/>
  <c r="AH198" i="13"/>
  <c r="AG198" i="13" s="1"/>
  <c r="AM198" i="13" s="1"/>
  <c r="AF273" i="13"/>
  <c r="AE273" i="13"/>
  <c r="AL273" i="13" s="1"/>
  <c r="AD591" i="13"/>
  <c r="AC591" i="13"/>
  <c r="AK591" i="13" s="1"/>
  <c r="AH735" i="13"/>
  <c r="AG735" i="13"/>
  <c r="AM735" i="13" s="1"/>
  <c r="AJ701" i="13"/>
  <c r="AI701" i="13"/>
  <c r="AN701" i="13" s="1"/>
  <c r="AJ303" i="13"/>
  <c r="AI303" i="13" s="1"/>
  <c r="AN303" i="13" s="1"/>
  <c r="AF2" i="13"/>
  <c r="AE2" i="13"/>
  <c r="AL2" i="13" s="1"/>
  <c r="AE868" i="13"/>
  <c r="AL868" i="13" s="1"/>
  <c r="AF868" i="13"/>
  <c r="AJ528" i="13"/>
  <c r="AI528" i="13"/>
  <c r="AN528" i="13" s="1"/>
  <c r="AF637" i="13"/>
  <c r="AE637" i="13"/>
  <c r="AL637" i="13" s="1"/>
  <c r="AJ525" i="13"/>
  <c r="AI525" i="13"/>
  <c r="AN525" i="13" s="1"/>
  <c r="AF176" i="13"/>
  <c r="AE176" i="13" s="1"/>
  <c r="AL176" i="13" s="1"/>
  <c r="AH869" i="13"/>
  <c r="AG869" i="13"/>
  <c r="AM869" i="13" s="1"/>
  <c r="AJ320" i="13"/>
  <c r="AI320" i="13"/>
  <c r="AN320" i="13" s="1"/>
  <c r="AF304" i="13"/>
  <c r="AE304" i="13" s="1"/>
  <c r="AL304" i="13" s="1"/>
  <c r="AJ602" i="13"/>
  <c r="AI602" i="13"/>
  <c r="AN602" i="13" s="1"/>
  <c r="AF654" i="13"/>
  <c r="AE654" i="13"/>
  <c r="AL654" i="13" s="1"/>
  <c r="AF697" i="13"/>
  <c r="AE697" i="13"/>
  <c r="AL697" i="13" s="1"/>
  <c r="AD1036" i="13"/>
  <c r="AC1036" i="13"/>
  <c r="AK1036" i="13" s="1"/>
  <c r="AH47" i="13"/>
  <c r="AG47" i="13"/>
  <c r="AM47" i="13" s="1"/>
  <c r="AH29" i="13"/>
  <c r="AG29" i="13"/>
  <c r="AM29" i="13" s="1"/>
  <c r="AJ860" i="13"/>
  <c r="AI860" i="13"/>
  <c r="AN860" i="13" s="1"/>
  <c r="AJ1004" i="13"/>
  <c r="AI1004" i="13"/>
  <c r="AN1004" i="13" s="1"/>
  <c r="AJ66" i="13"/>
  <c r="AI66" i="13"/>
  <c r="AN66" i="13" s="1"/>
  <c r="AH516" i="13"/>
  <c r="AG516" i="13"/>
  <c r="AM516" i="13" s="1"/>
  <c r="AH122" i="13"/>
  <c r="AG122" i="13"/>
  <c r="AM122" i="13" s="1"/>
  <c r="AJ430" i="13"/>
  <c r="AI430" i="13"/>
  <c r="AN430" i="13" s="1"/>
  <c r="AJ281" i="13"/>
  <c r="AI281" i="13"/>
  <c r="AN281" i="13" s="1"/>
  <c r="AH252" i="13"/>
  <c r="AG252" i="13"/>
  <c r="AM252" i="13" s="1"/>
  <c r="AJ1127" i="13"/>
  <c r="AI1127" i="13"/>
  <c r="AN1127" i="13" s="1"/>
  <c r="AJ818" i="13"/>
  <c r="AI818" i="13"/>
  <c r="AN818" i="13" s="1"/>
  <c r="AH1115" i="13"/>
  <c r="AG1115" i="13"/>
  <c r="AM1115" i="13" s="1"/>
  <c r="AJ587" i="13"/>
  <c r="AI587" i="13"/>
  <c r="AN587" i="13" s="1"/>
  <c r="AH319" i="13"/>
  <c r="AG319" i="13"/>
  <c r="AM319" i="13" s="1"/>
  <c r="AH773" i="13"/>
  <c r="AG773" i="13"/>
  <c r="AM773" i="13" s="1"/>
  <c r="AH500" i="13"/>
  <c r="AG500" i="13"/>
  <c r="AM500" i="13" s="1"/>
  <c r="AJ848" i="13"/>
  <c r="AI848" i="13"/>
  <c r="AN848" i="13" s="1"/>
  <c r="AJ132" i="13"/>
  <c r="AI132" i="13"/>
  <c r="AN132" i="13" s="1"/>
  <c r="AH554" i="13"/>
  <c r="AG554" i="13"/>
  <c r="AM554" i="13" s="1"/>
  <c r="AJ987" i="13"/>
  <c r="AI987" i="13"/>
  <c r="AN987" i="13" s="1"/>
  <c r="AJ925" i="13"/>
  <c r="AI925" i="13"/>
  <c r="AN925" i="13" s="1"/>
  <c r="AJ479" i="13"/>
  <c r="AI479" i="13"/>
  <c r="AN479" i="13" s="1"/>
  <c r="AJ417" i="13"/>
  <c r="AI417" i="13"/>
  <c r="AN417" i="13" s="1"/>
  <c r="AH376" i="13"/>
  <c r="AG376" i="13"/>
  <c r="AM376" i="13" s="1"/>
  <c r="AH629" i="13"/>
  <c r="AG629" i="13"/>
  <c r="AM629" i="13" s="1"/>
  <c r="AH1034" i="13"/>
  <c r="AG1034" i="13"/>
  <c r="AM1034" i="13" s="1"/>
  <c r="AJ468" i="13"/>
  <c r="AI468" i="13"/>
  <c r="AN468" i="13" s="1"/>
  <c r="AJ539" i="13"/>
  <c r="AI539" i="13"/>
  <c r="AN539" i="13" s="1"/>
  <c r="AH35" i="13"/>
  <c r="AG35" i="13" s="1"/>
  <c r="AM35" i="13" s="1"/>
  <c r="AJ327" i="13"/>
  <c r="AI327" i="13" s="1"/>
  <c r="AN327" i="13" s="1"/>
  <c r="AH542" i="13"/>
  <c r="AG542" i="13"/>
  <c r="AM542" i="13" s="1"/>
  <c r="AH815" i="13"/>
  <c r="AG815" i="13"/>
  <c r="AM815" i="13" s="1"/>
  <c r="AJ16" i="13"/>
  <c r="AI16" i="13"/>
  <c r="AN16" i="13" s="1"/>
  <c r="AH523" i="13"/>
  <c r="AG523" i="13"/>
  <c r="AM523" i="13" s="1"/>
  <c r="AJ268" i="13"/>
  <c r="AI268" i="13" s="1"/>
  <c r="AN268" i="13" s="1"/>
  <c r="AJ709" i="13"/>
  <c r="AI709" i="13"/>
  <c r="AN709" i="13" s="1"/>
  <c r="AJ899" i="13"/>
  <c r="AI899" i="13"/>
  <c r="AN899" i="13" s="1"/>
  <c r="AH925" i="13"/>
  <c r="AG925" i="13"/>
  <c r="AM925" i="13" s="1"/>
  <c r="AH479" i="13"/>
  <c r="AG479" i="13"/>
  <c r="AM479" i="13" s="1"/>
  <c r="AH417" i="13"/>
  <c r="AG417" i="13"/>
  <c r="AM417" i="13" s="1"/>
  <c r="AJ1099" i="13"/>
  <c r="AI1099" i="13"/>
  <c r="AN1099" i="13" s="1"/>
  <c r="AJ774" i="13"/>
  <c r="AI774" i="13"/>
  <c r="AN774" i="13" s="1"/>
  <c r="AH343" i="13"/>
  <c r="AG343" i="13" s="1"/>
  <c r="AM343" i="13" s="1"/>
  <c r="AJ275" i="13"/>
  <c r="AI275" i="13" s="1"/>
  <c r="AN275" i="13" s="1"/>
  <c r="AJ753" i="13"/>
  <c r="AI753" i="13"/>
  <c r="AN753" i="13" s="1"/>
  <c r="AH740" i="13"/>
  <c r="AG740" i="13"/>
  <c r="AM740" i="13" s="1"/>
  <c r="AJ1120" i="13"/>
  <c r="AI1120" i="13"/>
  <c r="AN1120" i="13" s="1"/>
  <c r="AH1016" i="13"/>
  <c r="AG1016" i="13"/>
  <c r="AM1016" i="13" s="1"/>
  <c r="AH353" i="13"/>
  <c r="AG353" i="13"/>
  <c r="AM353" i="13" s="1"/>
  <c r="AJ845" i="13"/>
  <c r="AI845" i="13"/>
  <c r="AN845" i="13" s="1"/>
  <c r="AJ638" i="13"/>
  <c r="AI638" i="13"/>
  <c r="AN638" i="13" s="1"/>
  <c r="AH671" i="13"/>
  <c r="AG671" i="13"/>
  <c r="AM671" i="13" s="1"/>
  <c r="AH165" i="13"/>
  <c r="AG165" i="13" s="1"/>
  <c r="AM165" i="13" s="1"/>
  <c r="AH874" i="13"/>
  <c r="AG874" i="13"/>
  <c r="AM874" i="13" s="1"/>
  <c r="AH422" i="13"/>
  <c r="AG422" i="13"/>
  <c r="AM422" i="13" s="1"/>
  <c r="AH485" i="13"/>
  <c r="AG485" i="13"/>
  <c r="AM485" i="13" s="1"/>
  <c r="AH509" i="13"/>
  <c r="AG509" i="13"/>
  <c r="AM509" i="13" s="1"/>
  <c r="AH1079" i="13"/>
  <c r="AG1079" i="13"/>
  <c r="AM1079" i="13" s="1"/>
  <c r="AH562" i="13"/>
  <c r="AG562" i="13"/>
  <c r="AM562" i="13" s="1"/>
  <c r="AH332" i="13"/>
  <c r="AG332" i="13" s="1"/>
  <c r="AM332" i="13" s="1"/>
  <c r="AH13" i="13"/>
  <c r="AG13" i="13" s="1"/>
  <c r="AM13" i="13" s="1"/>
  <c r="AH632" i="13"/>
  <c r="AG632" i="13"/>
  <c r="AM632" i="13" s="1"/>
  <c r="AJ692" i="13"/>
  <c r="AI692" i="13"/>
  <c r="AN692" i="13" s="1"/>
  <c r="AJ330" i="13"/>
  <c r="AI330" i="13" s="1"/>
  <c r="AN330" i="13" s="1"/>
  <c r="AJ324" i="13"/>
  <c r="AI324" i="13"/>
  <c r="AN324" i="13" s="1"/>
  <c r="AJ986" i="13"/>
  <c r="AI986" i="13"/>
  <c r="AN986" i="13" s="1"/>
  <c r="AJ736" i="13"/>
  <c r="AI736" i="13"/>
  <c r="AN736" i="13" s="1"/>
  <c r="AH799" i="13"/>
  <c r="AG799" i="13"/>
  <c r="AM799" i="13" s="1"/>
  <c r="AH157" i="13"/>
  <c r="AG157" i="13" s="1"/>
  <c r="AM157" i="13" s="1"/>
  <c r="AJ996" i="13"/>
  <c r="AI996" i="13"/>
  <c r="AN996" i="13" s="1"/>
  <c r="AH863" i="13"/>
  <c r="AG863" i="13"/>
  <c r="AM863" i="13" s="1"/>
  <c r="AJ927" i="13"/>
  <c r="AI927" i="13"/>
  <c r="AN927" i="13" s="1"/>
  <c r="AJ883" i="13"/>
  <c r="AI883" i="13"/>
  <c r="AN883" i="13" s="1"/>
  <c r="AH589" i="13"/>
  <c r="AG589" i="13"/>
  <c r="AM589" i="13" s="1"/>
  <c r="AJ551" i="13"/>
  <c r="AI551" i="13"/>
  <c r="AN551" i="13" s="1"/>
  <c r="AJ292" i="13"/>
  <c r="AI292" i="13"/>
  <c r="AN292" i="13" s="1"/>
  <c r="AJ936" i="13"/>
  <c r="AI936" i="13"/>
  <c r="AN936" i="13" s="1"/>
  <c r="AJ930" i="13"/>
  <c r="AI930" i="13"/>
  <c r="AN930" i="13" s="1"/>
  <c r="AJ887" i="13"/>
  <c r="AI887" i="13"/>
  <c r="AN887" i="13" s="1"/>
  <c r="AJ19" i="13"/>
  <c r="AI19" i="13"/>
  <c r="AN19" i="13" s="1"/>
  <c r="AH788" i="13"/>
  <c r="AG788" i="13"/>
  <c r="AM788" i="13" s="1"/>
  <c r="AJ861" i="13"/>
  <c r="AI861" i="13"/>
  <c r="AN861" i="13" s="1"/>
  <c r="AJ908" i="13"/>
  <c r="AI908" i="13"/>
  <c r="AN908" i="13" s="1"/>
  <c r="AJ748" i="13"/>
  <c r="AI748" i="13"/>
  <c r="AN748" i="13" s="1"/>
  <c r="AJ97" i="13"/>
  <c r="AI97" i="13"/>
  <c r="AN97" i="13" s="1"/>
  <c r="AJ652" i="13"/>
  <c r="AI652" i="13"/>
  <c r="AN652" i="13" s="1"/>
  <c r="AJ141" i="13"/>
  <c r="AI141" i="13" s="1"/>
  <c r="AN141" i="13" s="1"/>
  <c r="AJ556" i="13"/>
  <c r="AI556" i="13"/>
  <c r="AN556" i="13" s="1"/>
  <c r="AJ454" i="13"/>
  <c r="AI454" i="13"/>
  <c r="AN454" i="13" s="1"/>
  <c r="AJ457" i="13"/>
  <c r="AI457" i="13"/>
  <c r="AN457" i="13" s="1"/>
  <c r="AJ205" i="13"/>
  <c r="AI205" i="13"/>
  <c r="AN205" i="13" s="1"/>
  <c r="AJ633" i="13"/>
  <c r="AI633" i="13"/>
  <c r="AN633" i="13" s="1"/>
  <c r="AJ171" i="13"/>
  <c r="AI171" i="13"/>
  <c r="AN171" i="13" s="1"/>
  <c r="AJ93" i="13"/>
  <c r="AI93" i="13" s="1"/>
  <c r="AN93" i="13" s="1"/>
  <c r="AJ1013" i="13"/>
  <c r="AI1013" i="13"/>
  <c r="AN1013" i="13" s="1"/>
  <c r="AJ647" i="13"/>
  <c r="AI647" i="13"/>
  <c r="AN647" i="13" s="1"/>
  <c r="AJ120" i="13"/>
  <c r="AI120" i="13"/>
  <c r="AN120" i="13" s="1"/>
  <c r="AJ28" i="13"/>
  <c r="AI28" i="13"/>
  <c r="AN28" i="13" s="1"/>
  <c r="AJ183" i="13"/>
  <c r="AI183" i="13"/>
  <c r="AN183" i="13" s="1"/>
  <c r="AH520" i="13"/>
  <c r="AG520" i="13"/>
  <c r="AM520" i="13" s="1"/>
  <c r="AH60" i="13"/>
  <c r="AG60" i="13" s="1"/>
  <c r="AM60" i="13" s="1"/>
  <c r="AJ204" i="13"/>
  <c r="AI204" i="13" s="1"/>
  <c r="AN204" i="13" s="1"/>
  <c r="AJ878" i="13"/>
  <c r="AI878" i="13"/>
  <c r="AN878" i="13" s="1"/>
  <c r="AJ39" i="13"/>
  <c r="AI39" i="13"/>
  <c r="AN39" i="13" s="1"/>
  <c r="AJ767" i="13"/>
  <c r="AI767" i="13"/>
  <c r="AN767" i="13" s="1"/>
  <c r="AJ269" i="13"/>
  <c r="AI269" i="13"/>
  <c r="AN269" i="13" s="1"/>
  <c r="AJ865" i="13"/>
  <c r="AI865" i="13"/>
  <c r="AN865" i="13" s="1"/>
  <c r="AH1043" i="13"/>
  <c r="AG1043" i="13"/>
  <c r="AM1043" i="13" s="1"/>
  <c r="AJ785" i="13"/>
  <c r="AI785" i="13"/>
  <c r="AN785" i="13" s="1"/>
  <c r="AJ274" i="13"/>
  <c r="AI274" i="13" s="1"/>
  <c r="AN274" i="13" s="1"/>
  <c r="AJ1007" i="13"/>
  <c r="AI1007" i="13"/>
  <c r="AN1007" i="13" s="1"/>
  <c r="AJ517" i="13"/>
  <c r="AI517" i="13"/>
  <c r="AN517" i="13" s="1"/>
  <c r="AJ871" i="13"/>
  <c r="AI871" i="13"/>
  <c r="AN871" i="13" s="1"/>
  <c r="AJ262" i="13"/>
  <c r="AI262" i="13" s="1"/>
  <c r="AN262" i="13" s="1"/>
  <c r="AJ943" i="13"/>
  <c r="AI943" i="13"/>
  <c r="AN943" i="13" s="1"/>
  <c r="AJ698" i="13"/>
  <c r="AI698" i="13"/>
  <c r="AN698" i="13" s="1"/>
  <c r="AJ59" i="13"/>
  <c r="AI59" i="13"/>
  <c r="AN59" i="13" s="1"/>
  <c r="AJ839" i="13"/>
  <c r="AI839" i="13"/>
  <c r="AN839" i="13" s="1"/>
  <c r="AJ194" i="13"/>
  <c r="AI194" i="13"/>
  <c r="AN194" i="13" s="1"/>
  <c r="AJ902" i="13"/>
  <c r="AI902" i="13"/>
  <c r="AN902" i="13" s="1"/>
  <c r="AJ958" i="13"/>
  <c r="AI958" i="13"/>
  <c r="AN958" i="13" s="1"/>
  <c r="AJ962" i="13"/>
  <c r="AI962" i="13"/>
  <c r="AN962" i="13" s="1"/>
  <c r="AJ779" i="13"/>
  <c r="AI779" i="13"/>
  <c r="AN779" i="13" s="1"/>
  <c r="AH631" i="13"/>
  <c r="AG631" i="13"/>
  <c r="AM631" i="13" s="1"/>
  <c r="AH53" i="13"/>
  <c r="AG53" i="13" s="1"/>
  <c r="AM53" i="13" s="1"/>
  <c r="AH889" i="13"/>
  <c r="AG889" i="13"/>
  <c r="AM889" i="13" s="1"/>
  <c r="AH444" i="13"/>
  <c r="AG444" i="13"/>
  <c r="AM444" i="13" s="1"/>
  <c r="AJ1101" i="13"/>
  <c r="AI1101" i="13"/>
  <c r="AN1101" i="13" s="1"/>
  <c r="AH222" i="13"/>
  <c r="AG222" i="13"/>
  <c r="AM222" i="13" s="1"/>
  <c r="AJ350" i="13"/>
  <c r="AI350" i="13"/>
  <c r="AN350" i="13" s="1"/>
  <c r="AH254" i="13"/>
  <c r="AG254" i="13"/>
  <c r="AM254" i="13" s="1"/>
  <c r="AH685" i="13"/>
  <c r="AG685" i="13"/>
  <c r="AM685" i="13" s="1"/>
  <c r="AH435" i="13"/>
  <c r="AG435" i="13"/>
  <c r="AM435" i="13" s="1"/>
  <c r="AH127" i="13"/>
  <c r="AG127" i="13"/>
  <c r="AM127" i="13" s="1"/>
  <c r="AH612" i="13"/>
  <c r="AG612" i="13"/>
  <c r="AM612" i="13" s="1"/>
  <c r="AJ540" i="13"/>
  <c r="AI540" i="13"/>
  <c r="AN540" i="13" s="1"/>
  <c r="AH1122" i="13"/>
  <c r="AG1122" i="13"/>
  <c r="AM1122" i="13" s="1"/>
  <c r="AH55" i="13"/>
  <c r="AG55" i="13"/>
  <c r="AM55" i="13" s="1"/>
  <c r="AH662" i="13"/>
  <c r="AG662" i="13"/>
  <c r="AM662" i="13" s="1"/>
  <c r="AH937" i="13"/>
  <c r="AG937" i="13"/>
  <c r="AM937" i="13" s="1"/>
  <c r="AJ409" i="13"/>
  <c r="AI409" i="13"/>
  <c r="AN409" i="13" s="1"/>
  <c r="AH429" i="13"/>
  <c r="AG429" i="13"/>
  <c r="AM429" i="13" s="1"/>
  <c r="AH1003" i="13"/>
  <c r="AG1003" i="13"/>
  <c r="AM1003" i="13" s="1"/>
  <c r="AH374" i="13"/>
  <c r="AG374" i="13"/>
  <c r="AM374" i="13" s="1"/>
  <c r="AH1125" i="13"/>
  <c r="AG1125" i="13"/>
  <c r="AM1125" i="13" s="1"/>
  <c r="AH991" i="13"/>
  <c r="AG991" i="13"/>
  <c r="AM991" i="13" s="1"/>
  <c r="AH72" i="13"/>
  <c r="AG72" i="13"/>
  <c r="AM72" i="13" s="1"/>
  <c r="AH872" i="13"/>
  <c r="AG872" i="13"/>
  <c r="AM872" i="13" s="1"/>
  <c r="AH196" i="13"/>
  <c r="AG196" i="13" s="1"/>
  <c r="AM196" i="13" s="1"/>
  <c r="AJ502" i="13"/>
  <c r="AI502" i="13"/>
  <c r="AN502" i="13" s="1"/>
  <c r="AH394" i="13"/>
  <c r="AG394" i="13" s="1"/>
  <c r="AM394" i="13" s="1"/>
  <c r="AH597" i="13"/>
  <c r="AG597" i="13"/>
  <c r="AM597" i="13" s="1"/>
  <c r="AJ458" i="13"/>
  <c r="AI458" i="13"/>
  <c r="AN458" i="13" s="1"/>
  <c r="AH405" i="13"/>
  <c r="AG405" i="13" s="1"/>
  <c r="AM405" i="13" s="1"/>
  <c r="AH130" i="13"/>
  <c r="AG130" i="13" s="1"/>
  <c r="AM130" i="13" s="1"/>
  <c r="AH947" i="13"/>
  <c r="AG947" i="13"/>
  <c r="AM947" i="13" s="1"/>
  <c r="AH766" i="13"/>
  <c r="AG766" i="13"/>
  <c r="AM766" i="13" s="1"/>
  <c r="AH859" i="13"/>
  <c r="AG859" i="13"/>
  <c r="AM859" i="13" s="1"/>
  <c r="AH355" i="13"/>
  <c r="AG355" i="13"/>
  <c r="AM355" i="13" s="1"/>
  <c r="AH911" i="13"/>
  <c r="AG911" i="13"/>
  <c r="AM911" i="13" s="1"/>
  <c r="AH532" i="13"/>
  <c r="AG532" i="13"/>
  <c r="AM532" i="13" s="1"/>
  <c r="AJ469" i="13"/>
  <c r="AI469" i="13"/>
  <c r="AN469" i="13" s="1"/>
  <c r="AJ673" i="13"/>
  <c r="AI673" i="13"/>
  <c r="AN673" i="13" s="1"/>
  <c r="AJ139" i="13"/>
  <c r="AI139" i="13"/>
  <c r="AN139" i="13" s="1"/>
  <c r="AJ872" i="13"/>
  <c r="AI872" i="13"/>
  <c r="AN872" i="13" s="1"/>
  <c r="AJ199" i="13"/>
  <c r="AI199" i="13" s="1"/>
  <c r="AN199" i="13" s="1"/>
  <c r="AJ800" i="13"/>
  <c r="AI800" i="13"/>
  <c r="AN800" i="13" s="1"/>
  <c r="AH503" i="13"/>
  <c r="AG503" i="13"/>
  <c r="AM503" i="13" s="1"/>
  <c r="AJ286" i="13"/>
  <c r="AI286" i="13" s="1"/>
  <c r="AN286" i="13" s="1"/>
  <c r="AJ400" i="13"/>
  <c r="AI400" i="13"/>
  <c r="AN400" i="13" s="1"/>
  <c r="AJ640" i="13"/>
  <c r="AI640" i="13"/>
  <c r="AN640" i="13" s="1"/>
  <c r="AJ125" i="13"/>
  <c r="AI125" i="13"/>
  <c r="AN125" i="13" s="1"/>
  <c r="AH994" i="13"/>
  <c r="AG994" i="13"/>
  <c r="AM994" i="13" s="1"/>
  <c r="AJ915" i="13"/>
  <c r="AI915" i="13"/>
  <c r="AN915" i="13" s="1"/>
  <c r="AJ801" i="13"/>
  <c r="AI801" i="13"/>
  <c r="AN801" i="13" s="1"/>
  <c r="AJ243" i="13"/>
  <c r="AI243" i="13" s="1"/>
  <c r="AN243" i="13" s="1"/>
  <c r="AJ10" i="13"/>
  <c r="AI10" i="13"/>
  <c r="AN10" i="13" s="1"/>
  <c r="AJ651" i="13"/>
  <c r="AI651" i="13"/>
  <c r="AN651" i="13" s="1"/>
  <c r="AH660" i="13"/>
  <c r="AG660" i="13"/>
  <c r="AM660" i="13" s="1"/>
  <c r="AH1092" i="13"/>
  <c r="AG1092" i="13"/>
  <c r="AM1092" i="13" s="1"/>
  <c r="AJ397" i="13"/>
  <c r="AI397" i="13" s="1"/>
  <c r="AN397" i="13" s="1"/>
  <c r="AJ671" i="13"/>
  <c r="AI671" i="13"/>
  <c r="AN671" i="13" s="1"/>
  <c r="AJ844" i="13"/>
  <c r="AI844" i="13"/>
  <c r="AN844" i="13" s="1"/>
  <c r="AJ1058" i="13"/>
  <c r="AI1058" i="13"/>
  <c r="AN1058" i="13" s="1"/>
  <c r="AJ535" i="13"/>
  <c r="AI535" i="13"/>
  <c r="AN535" i="13" s="1"/>
  <c r="AJ416" i="13"/>
  <c r="AI416" i="13"/>
  <c r="AN416" i="13" s="1"/>
  <c r="AJ994" i="13"/>
  <c r="AI994" i="13"/>
  <c r="AN994" i="13" s="1"/>
  <c r="AH339" i="13"/>
  <c r="AG339" i="13"/>
  <c r="AM339" i="13" s="1"/>
  <c r="AJ424" i="13"/>
  <c r="AI424" i="13"/>
  <c r="AN424" i="13" s="1"/>
  <c r="AH650" i="13"/>
  <c r="AG650" i="13"/>
  <c r="AM650" i="13" s="1"/>
  <c r="AH881" i="13"/>
  <c r="AG881" i="13"/>
  <c r="AM881" i="13" s="1"/>
  <c r="AH174" i="13"/>
  <c r="AG174" i="13" s="1"/>
  <c r="AM174" i="13" s="1"/>
  <c r="AH224" i="13"/>
  <c r="AG224" i="13"/>
  <c r="AM224" i="13" s="1"/>
  <c r="AH317" i="13"/>
  <c r="AG317" i="13" s="1"/>
  <c r="AM317" i="13" s="1"/>
  <c r="AH816" i="13"/>
  <c r="AG816" i="13"/>
  <c r="AM816" i="13" s="1"/>
  <c r="AH161" i="13"/>
  <c r="AG161" i="13"/>
  <c r="AM161" i="13" s="1"/>
  <c r="AH77" i="13"/>
  <c r="AG77" i="13" s="1"/>
  <c r="AM77" i="13" s="1"/>
  <c r="AJ412" i="13"/>
  <c r="AI412" i="13"/>
  <c r="AN412" i="13" s="1"/>
  <c r="AH700" i="13"/>
  <c r="AG700" i="13"/>
  <c r="AM700" i="13" s="1"/>
  <c r="AH395" i="13"/>
  <c r="AG395" i="13" s="1"/>
  <c r="AM395" i="13" s="1"/>
  <c r="AH476" i="13"/>
  <c r="AG476" i="13"/>
  <c r="AM476" i="13" s="1"/>
  <c r="AH742" i="13"/>
  <c r="AG742" i="13"/>
  <c r="AM742" i="13" s="1"/>
  <c r="AH551" i="13"/>
  <c r="AG551" i="13"/>
  <c r="AM551" i="13" s="1"/>
  <c r="AH292" i="13"/>
  <c r="AG292" i="13"/>
  <c r="AM292" i="13" s="1"/>
  <c r="AH850" i="13"/>
  <c r="AG850" i="13"/>
  <c r="AM850" i="13" s="1"/>
  <c r="AH25" i="13"/>
  <c r="AG25" i="13"/>
  <c r="AM25" i="13" s="1"/>
  <c r="AH154" i="13"/>
  <c r="AG154" i="13"/>
  <c r="AM154" i="13" s="1"/>
  <c r="AH981" i="13"/>
  <c r="AG981" i="13"/>
  <c r="AM981" i="13" s="1"/>
  <c r="AH475" i="13"/>
  <c r="AG475" i="13"/>
  <c r="AM475" i="13" s="1"/>
  <c r="AJ831" i="13"/>
  <c r="AI831" i="13"/>
  <c r="AN831" i="13" s="1"/>
  <c r="AH997" i="13"/>
  <c r="AG997" i="13"/>
  <c r="AM997" i="13" s="1"/>
  <c r="AH862" i="13"/>
  <c r="AG862" i="13"/>
  <c r="AM862" i="13" s="1"/>
  <c r="AH1051" i="13"/>
  <c r="AG1051" i="13"/>
  <c r="AM1051" i="13" s="1"/>
  <c r="AH1059" i="13"/>
  <c r="AG1059" i="13"/>
  <c r="AM1059" i="13" s="1"/>
  <c r="AH745" i="13"/>
  <c r="AG745" i="13"/>
  <c r="AM745" i="13" s="1"/>
  <c r="AH995" i="13"/>
  <c r="AG995" i="13"/>
  <c r="AM995" i="13" s="1"/>
  <c r="AJ402" i="13"/>
  <c r="AI402" i="13" s="1"/>
  <c r="AN402" i="13" s="1"/>
  <c r="AJ144" i="13"/>
  <c r="AI144" i="13"/>
  <c r="AN144" i="13" s="1"/>
  <c r="AJ599" i="13"/>
  <c r="AI599" i="13"/>
  <c r="AN599" i="13" s="1"/>
  <c r="AJ728" i="13"/>
  <c r="AI728" i="13"/>
  <c r="AN728" i="13" s="1"/>
  <c r="AJ1128" i="13"/>
  <c r="AI1128" i="13"/>
  <c r="AN1128" i="13" s="1"/>
  <c r="AH158" i="13"/>
  <c r="AG158" i="13"/>
  <c r="AM158" i="13" s="1"/>
  <c r="AJ112" i="13"/>
  <c r="AI112" i="13"/>
  <c r="AN112" i="13" s="1"/>
  <c r="AH570" i="13"/>
  <c r="AG570" i="13"/>
  <c r="AM570" i="13" s="1"/>
  <c r="AJ221" i="13"/>
  <c r="AI221" i="13"/>
  <c r="AN221" i="13" s="1"/>
  <c r="AJ603" i="13"/>
  <c r="AI603" i="13"/>
  <c r="AN603" i="13" s="1"/>
  <c r="AJ1095" i="13"/>
  <c r="AI1095" i="13"/>
  <c r="AN1095" i="13" s="1"/>
  <c r="AH923" i="13"/>
  <c r="AG923" i="13"/>
  <c r="AM923" i="13" s="1"/>
  <c r="AF318" i="13"/>
  <c r="AE318" i="13" s="1"/>
  <c r="AL318" i="13" s="1"/>
  <c r="AH183" i="13"/>
  <c r="AG183" i="13"/>
  <c r="AM183" i="13" s="1"/>
  <c r="AJ1131" i="13"/>
  <c r="AI1131" i="13"/>
  <c r="AN1131" i="13" s="1"/>
  <c r="AH469" i="13"/>
  <c r="AG469" i="13"/>
  <c r="AM469" i="13" s="1"/>
  <c r="AD659" i="13"/>
  <c r="AC659" i="13"/>
  <c r="AK659" i="13" s="1"/>
  <c r="AD953" i="13"/>
  <c r="AC953" i="13"/>
  <c r="AK953" i="13" s="1"/>
  <c r="AE1069" i="13"/>
  <c r="AL1069" i="13" s="1"/>
  <c r="AF1069" i="13"/>
  <c r="AD829" i="13"/>
  <c r="AC829" i="13"/>
  <c r="AK829" i="13" s="1"/>
  <c r="AH258" i="13"/>
  <c r="AG258" i="13"/>
  <c r="AM258" i="13" s="1"/>
  <c r="AH599" i="13"/>
  <c r="AG599" i="13"/>
  <c r="AM599" i="13" s="1"/>
  <c r="AD791" i="13"/>
  <c r="AC791" i="13"/>
  <c r="AK791" i="13" s="1"/>
  <c r="AF952" i="13"/>
  <c r="AE952" i="13"/>
  <c r="AL952" i="13" s="1"/>
  <c r="AD728" i="13"/>
  <c r="AC728" i="13"/>
  <c r="AK728" i="13" s="1"/>
  <c r="AH605" i="13"/>
  <c r="AG605" i="13"/>
  <c r="AM605" i="13" s="1"/>
  <c r="AH690" i="13"/>
  <c r="AG690" i="13"/>
  <c r="AM690" i="13" s="1"/>
  <c r="AJ706" i="13"/>
  <c r="AI706" i="13"/>
  <c r="AN706" i="13" s="1"/>
  <c r="AH231" i="13"/>
  <c r="AG231" i="13"/>
  <c r="AM231" i="13" s="1"/>
  <c r="AH391" i="13"/>
  <c r="AG391" i="13" s="1"/>
  <c r="AM391" i="13" s="1"/>
  <c r="AC1051" i="13"/>
  <c r="AK1051" i="13" s="1"/>
  <c r="AD1051" i="13"/>
  <c r="AH1058" i="13"/>
  <c r="AG1058" i="13"/>
  <c r="AM1058" i="13" s="1"/>
  <c r="AD957" i="13"/>
  <c r="AC957" i="13"/>
  <c r="AK957" i="13" s="1"/>
  <c r="AH474" i="13"/>
  <c r="AG474" i="13"/>
  <c r="AM474" i="13" s="1"/>
  <c r="AD557" i="13"/>
  <c r="AC557" i="13"/>
  <c r="AK557" i="13" s="1"/>
  <c r="AD1128" i="13"/>
  <c r="AC1128" i="13"/>
  <c r="AK1128" i="13" s="1"/>
  <c r="AH831" i="13"/>
  <c r="AG831" i="13"/>
  <c r="AM831" i="13" s="1"/>
  <c r="AD745" i="13"/>
  <c r="AC745" i="13"/>
  <c r="AK745" i="13" s="1"/>
  <c r="AF1086" i="13"/>
  <c r="AE1086" i="13"/>
  <c r="AL1086" i="13" s="1"/>
  <c r="AE940" i="13"/>
  <c r="AL940" i="13" s="1"/>
  <c r="AF940" i="13"/>
  <c r="AH306" i="13"/>
  <c r="AG306" i="13"/>
  <c r="AM306" i="13" s="1"/>
  <c r="AJ106" i="13"/>
  <c r="AI106" i="13"/>
  <c r="AN106" i="13" s="1"/>
  <c r="AF726" i="13"/>
  <c r="AE726" i="13"/>
  <c r="AL726" i="13" s="1"/>
  <c r="AF1018" i="13"/>
  <c r="AE1018" i="13"/>
  <c r="AL1018" i="13" s="1"/>
  <c r="AD788" i="13"/>
  <c r="AC788" i="13"/>
  <c r="AK788" i="13" s="1"/>
  <c r="AE922" i="13"/>
  <c r="AL922" i="13" s="1"/>
  <c r="AF922" i="13"/>
  <c r="AF731" i="13"/>
  <c r="AE731" i="13"/>
  <c r="AL731" i="13" s="1"/>
  <c r="AJ69" i="13"/>
  <c r="AI69" i="13"/>
  <c r="AN69" i="13" s="1"/>
  <c r="AF171" i="13"/>
  <c r="AE171" i="13" s="1"/>
  <c r="AL171" i="13" s="1"/>
  <c r="AF1057" i="13"/>
  <c r="AE1057" i="13"/>
  <c r="AL1057" i="13" s="1"/>
  <c r="AF612" i="13"/>
  <c r="AE612" i="13"/>
  <c r="AL612" i="13" s="1"/>
  <c r="AJ885" i="13"/>
  <c r="AI885" i="13"/>
  <c r="AN885" i="13" s="1"/>
  <c r="AJ113" i="13"/>
  <c r="AI113" i="13"/>
  <c r="AN113" i="13" s="1"/>
  <c r="AJ308" i="13"/>
  <c r="AI308" i="13"/>
  <c r="AN308" i="13" s="1"/>
  <c r="AJ323" i="13"/>
  <c r="AI323" i="13" s="1"/>
  <c r="AN323" i="13" s="1"/>
  <c r="AE167" i="13"/>
  <c r="AL167" i="13" s="1"/>
  <c r="AF167" i="13"/>
  <c r="AF345" i="13"/>
  <c r="AE345" i="13" s="1"/>
  <c r="AL345" i="13" s="1"/>
  <c r="AF261" i="13"/>
  <c r="AE261" i="13" s="1"/>
  <c r="AL261" i="13" s="1"/>
  <c r="AJ834" i="13"/>
  <c r="AI834" i="13"/>
  <c r="AN834" i="13" s="1"/>
  <c r="AJ95" i="13"/>
  <c r="AI95" i="13"/>
  <c r="AN95" i="13" s="1"/>
  <c r="AJ377" i="13"/>
  <c r="AI377" i="13"/>
  <c r="AN377" i="13" s="1"/>
  <c r="AF632" i="13"/>
  <c r="AE632" i="13"/>
  <c r="AL632" i="13" s="1"/>
  <c r="AF736" i="13"/>
  <c r="AE736" i="13"/>
  <c r="AL736" i="13" s="1"/>
  <c r="AF1002" i="13"/>
  <c r="AE1002" i="13"/>
  <c r="AL1002" i="13" s="1"/>
  <c r="AF109" i="13"/>
  <c r="AE109" i="13"/>
  <c r="AL109" i="13" s="1"/>
  <c r="AH1131" i="13"/>
  <c r="AG1131" i="13"/>
  <c r="AM1131" i="13" s="1"/>
  <c r="AJ884" i="13"/>
  <c r="AI884" i="13"/>
  <c r="AN884" i="13" s="1"/>
  <c r="AF673" i="13"/>
  <c r="AE673" i="13"/>
  <c r="AL673" i="13" s="1"/>
  <c r="AD1069" i="13"/>
  <c r="AC1069" i="13"/>
  <c r="AK1069" i="13" s="1"/>
  <c r="AJ867" i="13"/>
  <c r="AI867" i="13"/>
  <c r="AN867" i="13" s="1"/>
  <c r="AJ886" i="13"/>
  <c r="AI886" i="13"/>
  <c r="AN886" i="13" s="1"/>
  <c r="AJ829" i="13"/>
  <c r="AI829" i="13"/>
  <c r="AN829" i="13" s="1"/>
  <c r="AJ181" i="13"/>
  <c r="AI181" i="13"/>
  <c r="AN181" i="13" s="1"/>
  <c r="AD511" i="13"/>
  <c r="AC511" i="13"/>
  <c r="AK511" i="13" s="1"/>
  <c r="AJ1096" i="13"/>
  <c r="AI1096" i="13"/>
  <c r="AN1096" i="13" s="1"/>
  <c r="AD672" i="13"/>
  <c r="AC672" i="13"/>
  <c r="AK672" i="13" s="1"/>
  <c r="AF259" i="13"/>
  <c r="AE259" i="13" s="1"/>
  <c r="AL259" i="13" s="1"/>
  <c r="AE942" i="13"/>
  <c r="AL942" i="13" s="1"/>
  <c r="AF942" i="13"/>
  <c r="AJ272" i="13"/>
  <c r="AI272" i="13"/>
  <c r="AN272" i="13" s="1"/>
  <c r="AF231" i="13"/>
  <c r="AE231" i="13" s="1"/>
  <c r="AL231" i="13" s="1"/>
  <c r="AF391" i="13"/>
  <c r="AE391" i="13" s="1"/>
  <c r="AL391" i="13" s="1"/>
  <c r="AF1051" i="13"/>
  <c r="AE1051" i="13"/>
  <c r="AL1051" i="13" s="1"/>
  <c r="AJ957" i="13"/>
  <c r="AI957" i="13"/>
  <c r="AN957" i="13" s="1"/>
  <c r="AJ474" i="13"/>
  <c r="AI474" i="13"/>
  <c r="AN474" i="13" s="1"/>
  <c r="AF48" i="13"/>
  <c r="AE48" i="13"/>
  <c r="AL48" i="13" s="1"/>
  <c r="AJ41" i="13"/>
  <c r="AI41" i="13"/>
  <c r="AN41" i="13" s="1"/>
  <c r="AJ328" i="13"/>
  <c r="AI328" i="13"/>
  <c r="AN328" i="13" s="1"/>
  <c r="AF596" i="13"/>
  <c r="AE596" i="13"/>
  <c r="AL596" i="13" s="1"/>
  <c r="AF780" i="13"/>
  <c r="AE780" i="13"/>
  <c r="AL780" i="13" s="1"/>
  <c r="AJ655" i="13"/>
  <c r="AI655" i="13"/>
  <c r="AN655" i="13" s="1"/>
  <c r="AJ579" i="13"/>
  <c r="AI579" i="13"/>
  <c r="AN579" i="13" s="1"/>
  <c r="AH1104" i="13"/>
  <c r="AG1104" i="13"/>
  <c r="AM1104" i="13" s="1"/>
  <c r="AD524" i="13"/>
  <c r="AC524" i="13"/>
  <c r="AK524" i="13" s="1"/>
  <c r="AH228" i="13"/>
  <c r="AG228" i="13"/>
  <c r="AM228" i="13" s="1"/>
  <c r="AD908" i="13"/>
  <c r="AC908" i="13"/>
  <c r="AK908" i="13" s="1"/>
  <c r="AH703" i="13"/>
  <c r="AG703" i="13"/>
  <c r="AM703" i="13" s="1"/>
  <c r="AH601" i="13"/>
  <c r="AG601" i="13"/>
  <c r="AM601" i="13" s="1"/>
  <c r="AH821" i="13"/>
  <c r="AG821" i="13"/>
  <c r="AM821" i="13" s="1"/>
  <c r="AD793" i="13"/>
  <c r="AC793" i="13"/>
  <c r="AK793" i="13" s="1"/>
  <c r="AH1077" i="13"/>
  <c r="AG1077" i="13"/>
  <c r="AM1077" i="13" s="1"/>
  <c r="AJ60" i="13"/>
  <c r="AI60" i="13"/>
  <c r="AN60" i="13" s="1"/>
  <c r="AH565" i="13"/>
  <c r="AG565" i="13"/>
  <c r="AM565" i="13" s="1"/>
  <c r="AH755" i="13"/>
  <c r="AG755" i="13"/>
  <c r="AM755" i="13" s="1"/>
  <c r="AH148" i="13"/>
  <c r="AG148" i="13"/>
  <c r="AM148" i="13" s="1"/>
  <c r="AH880" i="13"/>
  <c r="AG880" i="13"/>
  <c r="AM880" i="13" s="1"/>
  <c r="AD512" i="13"/>
  <c r="AC512" i="13"/>
  <c r="AK512" i="13" s="1"/>
  <c r="AD1100" i="13"/>
  <c r="AC1100" i="13"/>
  <c r="AK1100" i="13" s="1"/>
  <c r="AF442" i="13"/>
  <c r="AE442" i="13"/>
  <c r="AL442" i="13" s="1"/>
  <c r="AH767" i="13"/>
  <c r="AG767" i="13"/>
  <c r="AM767" i="13" s="1"/>
  <c r="AF177" i="13"/>
  <c r="AE177" i="13" s="1"/>
  <c r="AL177" i="13" s="1"/>
  <c r="AH22" i="13"/>
  <c r="AG22" i="13"/>
  <c r="AM22" i="13" s="1"/>
  <c r="AE883" i="13"/>
  <c r="AL883" i="13" s="1"/>
  <c r="AF883" i="13"/>
  <c r="AD865" i="13"/>
  <c r="AC865" i="13"/>
  <c r="AK865" i="13" s="1"/>
  <c r="AH137" i="13"/>
  <c r="AG137" i="13"/>
  <c r="AM137" i="13" s="1"/>
  <c r="AC1050" i="13"/>
  <c r="AK1050" i="13" s="1"/>
  <c r="AD1050" i="13"/>
  <c r="AJ478" i="13"/>
  <c r="AI478" i="13"/>
  <c r="AN478" i="13" s="1"/>
  <c r="AD866" i="13"/>
  <c r="AC866" i="13"/>
  <c r="AK866" i="13" s="1"/>
  <c r="AH1084" i="13"/>
  <c r="AG1084" i="13"/>
  <c r="AM1084" i="13" s="1"/>
  <c r="AC1074" i="13"/>
  <c r="AK1074" i="13" s="1"/>
  <c r="AD1074" i="13"/>
  <c r="AD905" i="13"/>
  <c r="AC905" i="13"/>
  <c r="AK905" i="13" s="1"/>
  <c r="AH677" i="13"/>
  <c r="AG677" i="13"/>
  <c r="AM677" i="13" s="1"/>
  <c r="AH800" i="13"/>
  <c r="AG800" i="13"/>
  <c r="AM800" i="13" s="1"/>
  <c r="AH951" i="13"/>
  <c r="AG951" i="13"/>
  <c r="AM951" i="13" s="1"/>
  <c r="AD438" i="13"/>
  <c r="AC438" i="13"/>
  <c r="AK438" i="13" s="1"/>
  <c r="AD573" i="13"/>
  <c r="AC573" i="13"/>
  <c r="AK573" i="13" s="1"/>
  <c r="AF275" i="13"/>
  <c r="AE275" i="13" s="1"/>
  <c r="AL275" i="13" s="1"/>
  <c r="AH54" i="13"/>
  <c r="AG54" i="13" s="1"/>
  <c r="AM54" i="13" s="1"/>
  <c r="AH837" i="13"/>
  <c r="AG837" i="13"/>
  <c r="AM837" i="13" s="1"/>
  <c r="AF624" i="13"/>
  <c r="AE624" i="13"/>
  <c r="AL624" i="13" s="1"/>
  <c r="AH845" i="13"/>
  <c r="AG845" i="13"/>
  <c r="AM845" i="13" s="1"/>
  <c r="AH616" i="13"/>
  <c r="AG616" i="13"/>
  <c r="AM616" i="13" s="1"/>
  <c r="AD1102" i="13"/>
  <c r="AC1102" i="13"/>
  <c r="AK1102" i="13" s="1"/>
  <c r="AD679" i="13"/>
  <c r="AC679" i="13"/>
  <c r="AK679" i="13" s="1"/>
  <c r="AH295" i="13"/>
  <c r="AG295" i="13" s="1"/>
  <c r="AM295" i="13" s="1"/>
  <c r="AD483" i="13"/>
  <c r="AC483" i="13"/>
  <c r="AK483" i="13" s="1"/>
  <c r="AH916" i="13"/>
  <c r="AG916" i="13"/>
  <c r="AM916" i="13" s="1"/>
  <c r="AH1103" i="13"/>
  <c r="AG1103" i="13"/>
  <c r="AM1103" i="13" s="1"/>
  <c r="AD1076" i="13"/>
  <c r="AC1076" i="13"/>
  <c r="AK1076" i="13" s="1"/>
  <c r="AF1042" i="13"/>
  <c r="AE1042" i="13"/>
  <c r="AL1042" i="13" s="1"/>
  <c r="AD521" i="13"/>
  <c r="AC521" i="13"/>
  <c r="AK521" i="13" s="1"/>
  <c r="AH969" i="13"/>
  <c r="AG969" i="13"/>
  <c r="AM969" i="13" s="1"/>
  <c r="AH396" i="13"/>
  <c r="AG396" i="13"/>
  <c r="AM396" i="13" s="1"/>
  <c r="AH223" i="13"/>
  <c r="AG223" i="13"/>
  <c r="AM223" i="13" s="1"/>
  <c r="AH840" i="13"/>
  <c r="AG840" i="13"/>
  <c r="AM840" i="13" s="1"/>
  <c r="AJ465" i="13"/>
  <c r="AI465" i="13"/>
  <c r="AN465" i="13" s="1"/>
  <c r="AH611" i="13"/>
  <c r="AG611" i="13"/>
  <c r="AM611" i="13" s="1"/>
  <c r="AH579" i="13"/>
  <c r="AG579" i="13"/>
  <c r="AM579" i="13" s="1"/>
  <c r="AF1104" i="13"/>
  <c r="AE1104" i="13"/>
  <c r="AL1104" i="13" s="1"/>
  <c r="AJ627" i="13"/>
  <c r="AI627" i="13"/>
  <c r="AN627" i="13" s="1"/>
  <c r="AF429" i="13"/>
  <c r="AE429" i="13"/>
  <c r="AL429" i="13" s="1"/>
  <c r="AJ1125" i="13"/>
  <c r="AI1125" i="13"/>
  <c r="AN1125" i="13" s="1"/>
  <c r="AF410" i="13"/>
  <c r="AE410" i="13"/>
  <c r="AL410" i="13" s="1"/>
  <c r="AF744" i="13"/>
  <c r="AE744" i="13"/>
  <c r="AL744" i="13" s="1"/>
  <c r="AJ608" i="13"/>
  <c r="AI608" i="13"/>
  <c r="AN608" i="13" s="1"/>
  <c r="AE39" i="13"/>
  <c r="AL39" i="13" s="1"/>
  <c r="AF39" i="13"/>
  <c r="AE882" i="13"/>
  <c r="AL882" i="13" s="1"/>
  <c r="AF882" i="13"/>
  <c r="AD883" i="13"/>
  <c r="AC883" i="13"/>
  <c r="AK883" i="13" s="1"/>
  <c r="AJ799" i="13"/>
  <c r="AI799" i="13"/>
  <c r="AN799" i="13" s="1"/>
  <c r="AE47" i="13"/>
  <c r="AL47" i="13" s="1"/>
  <c r="AF47" i="13"/>
  <c r="AF1093" i="13"/>
  <c r="AE1093" i="13"/>
  <c r="AL1093" i="13" s="1"/>
  <c r="AF1004" i="13"/>
  <c r="AE1004" i="13"/>
  <c r="AL1004" i="13" s="1"/>
  <c r="AJ111" i="13"/>
  <c r="AI111" i="13" s="1"/>
  <c r="AN111" i="13" s="1"/>
  <c r="AF147" i="13"/>
  <c r="AE147" i="13"/>
  <c r="AL147" i="13" s="1"/>
  <c r="AF835" i="13"/>
  <c r="AE835" i="13"/>
  <c r="AL835" i="13" s="1"/>
  <c r="AJ702" i="13"/>
  <c r="AI702" i="13"/>
  <c r="AN702" i="13" s="1"/>
  <c r="AE583" i="13"/>
  <c r="AL583" i="13" s="1"/>
  <c r="AF583" i="13"/>
  <c r="AD447" i="13"/>
  <c r="AC447" i="13"/>
  <c r="AK447" i="13" s="1"/>
  <c r="AF1074" i="13"/>
  <c r="AE1074" i="13"/>
  <c r="AL1074" i="13" s="1"/>
  <c r="AJ905" i="13"/>
  <c r="AI905" i="13"/>
  <c r="AN905" i="13" s="1"/>
  <c r="AJ24" i="13"/>
  <c r="AI24" i="13"/>
  <c r="AN24" i="13" s="1"/>
  <c r="AE7" i="13"/>
  <c r="AL7" i="13" s="1"/>
  <c r="AF7" i="13"/>
  <c r="AJ972" i="13"/>
  <c r="AI972" i="13"/>
  <c r="AN972" i="13" s="1"/>
  <c r="AJ892" i="13"/>
  <c r="AI892" i="13"/>
  <c r="AN892" i="13" s="1"/>
  <c r="AF813" i="13"/>
  <c r="AE813" i="13"/>
  <c r="AL813" i="13" s="1"/>
  <c r="AF343" i="13"/>
  <c r="AE343" i="13" s="1"/>
  <c r="AL343" i="13" s="1"/>
  <c r="AF136" i="13"/>
  <c r="AE136" i="13"/>
  <c r="AL136" i="13" s="1"/>
  <c r="AF325" i="13"/>
  <c r="AE325" i="13" s="1"/>
  <c r="AL325" i="13" s="1"/>
  <c r="AH434" i="13"/>
  <c r="AG434" i="13"/>
  <c r="AM434" i="13" s="1"/>
  <c r="AF437" i="13"/>
  <c r="AE437" i="13"/>
  <c r="AL437" i="13" s="1"/>
  <c r="AF418" i="13"/>
  <c r="AE418" i="13"/>
  <c r="AL418" i="13" s="1"/>
  <c r="AF638" i="13"/>
  <c r="AE638" i="13"/>
  <c r="AL638" i="13" s="1"/>
  <c r="AJ1070" i="13"/>
  <c r="AI1070" i="13"/>
  <c r="AN1070" i="13" s="1"/>
  <c r="AJ26" i="13"/>
  <c r="AI26" i="13"/>
  <c r="AN26" i="13" s="1"/>
  <c r="AJ77" i="13"/>
  <c r="AI77" i="13" s="1"/>
  <c r="AN77" i="13" s="1"/>
  <c r="AE909" i="13"/>
  <c r="AL909" i="13" s="1"/>
  <c r="AF909" i="13"/>
  <c r="AF481" i="13"/>
  <c r="AE481" i="13"/>
  <c r="AL481" i="13" s="1"/>
  <c r="AF854" i="13"/>
  <c r="AE854" i="13"/>
  <c r="AL854" i="13" s="1"/>
  <c r="AD412" i="13"/>
  <c r="AC412" i="13"/>
  <c r="AK412" i="13" s="1"/>
  <c r="AC1048" i="13"/>
  <c r="AK1048" i="13" s="1"/>
  <c r="AD1048" i="13"/>
  <c r="AJ1103" i="13"/>
  <c r="AI1103" i="13"/>
  <c r="AN1103" i="13" s="1"/>
  <c r="AF1076" i="13"/>
  <c r="AE1076" i="13"/>
  <c r="AL1076" i="13" s="1"/>
  <c r="AJ521" i="13"/>
  <c r="AI521" i="13"/>
  <c r="AN521" i="13" s="1"/>
  <c r="AF160" i="13"/>
  <c r="AE160" i="13" s="1"/>
  <c r="AL160" i="13" s="1"/>
  <c r="AF489" i="13"/>
  <c r="AE489" i="13"/>
  <c r="AL489" i="13" s="1"/>
  <c r="AJ827" i="13"/>
  <c r="AI827" i="13"/>
  <c r="AN827" i="13" s="1"/>
  <c r="AJ995" i="13"/>
  <c r="AI995" i="13"/>
  <c r="AN995" i="13" s="1"/>
  <c r="AD536" i="13"/>
  <c r="AC536" i="13"/>
  <c r="AK536" i="13" s="1"/>
  <c r="AH578" i="13"/>
  <c r="AG578" i="13"/>
  <c r="AM578" i="13" s="1"/>
  <c r="AD746" i="13"/>
  <c r="AC746" i="13"/>
  <c r="AK746" i="13" s="1"/>
  <c r="AH978" i="13"/>
  <c r="AG978" i="13"/>
  <c r="AM978" i="13" s="1"/>
  <c r="AH1007" i="13"/>
  <c r="AG1007" i="13"/>
  <c r="AM1007" i="13" s="1"/>
  <c r="AD912" i="13"/>
  <c r="AC912" i="13"/>
  <c r="AK912" i="13" s="1"/>
  <c r="AD1031" i="13"/>
  <c r="AC1031" i="13"/>
  <c r="AK1031" i="13" s="1"/>
  <c r="AH441" i="13"/>
  <c r="AG441" i="13"/>
  <c r="AM441" i="13" s="1"/>
  <c r="AC797" i="13"/>
  <c r="AK797" i="13" s="1"/>
  <c r="AD797" i="13"/>
  <c r="AH472" i="13"/>
  <c r="AG472" i="13"/>
  <c r="AM472" i="13" s="1"/>
  <c r="AF191" i="13"/>
  <c r="AE191" i="13" s="1"/>
  <c r="AL191" i="13" s="1"/>
  <c r="AH943" i="13"/>
  <c r="AG943" i="13"/>
  <c r="AM943" i="13" s="1"/>
  <c r="AF1063" i="13"/>
  <c r="AE1063" i="13"/>
  <c r="AL1063" i="13" s="1"/>
  <c r="AD982" i="13"/>
  <c r="AC982" i="13"/>
  <c r="AK982" i="13" s="1"/>
  <c r="AD902" i="13"/>
  <c r="AC902" i="13"/>
  <c r="AK902" i="13" s="1"/>
  <c r="AD693" i="13"/>
  <c r="AC693" i="13"/>
  <c r="AK693" i="13" s="1"/>
  <c r="AE876" i="13"/>
  <c r="AL876" i="13" s="1"/>
  <c r="AF876" i="13"/>
  <c r="AD783" i="13"/>
  <c r="AC783" i="13"/>
  <c r="AK783" i="13" s="1"/>
  <c r="AH372" i="13"/>
  <c r="AG372" i="13"/>
  <c r="AM372" i="13" s="1"/>
  <c r="AH712" i="13"/>
  <c r="AG712" i="13"/>
  <c r="AM712" i="13" s="1"/>
  <c r="AD899" i="13"/>
  <c r="AC899" i="13"/>
  <c r="AK899" i="13" s="1"/>
  <c r="AH49" i="13"/>
  <c r="AG49" i="13"/>
  <c r="AM49" i="13" s="1"/>
  <c r="AD777" i="13"/>
  <c r="AC777" i="13"/>
  <c r="AK777" i="13" s="1"/>
  <c r="AH153" i="13"/>
  <c r="AG153" i="13"/>
  <c r="AM153" i="13" s="1"/>
  <c r="AJ361" i="13"/>
  <c r="AI361" i="13"/>
  <c r="AN361" i="13" s="1"/>
  <c r="AF398" i="13"/>
  <c r="AE398" i="13" s="1"/>
  <c r="AL398" i="13" s="1"/>
  <c r="AD641" i="13"/>
  <c r="AC641" i="13"/>
  <c r="AK641" i="13" s="1"/>
  <c r="AH759" i="13"/>
  <c r="AG759" i="13"/>
  <c r="AM759" i="13" s="1"/>
  <c r="AJ550" i="13"/>
  <c r="AI550" i="13"/>
  <c r="AN550" i="13" s="1"/>
  <c r="AD1119" i="13"/>
  <c r="AC1119" i="13"/>
  <c r="AK1119" i="13" s="1"/>
  <c r="AF129" i="13"/>
  <c r="AE129" i="13"/>
  <c r="AL129" i="13" s="1"/>
  <c r="AH94" i="13"/>
  <c r="AG94" i="13" s="1"/>
  <c r="AM94" i="13" s="1"/>
  <c r="AF765" i="13"/>
  <c r="AE765" i="13"/>
  <c r="AL765" i="13" s="1"/>
  <c r="AD589" i="13"/>
  <c r="AC589" i="13"/>
  <c r="AK589" i="13" s="1"/>
  <c r="AD717" i="13"/>
  <c r="AC717" i="13"/>
  <c r="AK717" i="13" s="1"/>
  <c r="AH155" i="13"/>
  <c r="AG155" i="13"/>
  <c r="AM155" i="13" s="1"/>
  <c r="AF555" i="13"/>
  <c r="AE555" i="13"/>
  <c r="AL555" i="13" s="1"/>
  <c r="AJ507" i="13"/>
  <c r="AI507" i="13"/>
  <c r="AN507" i="13" s="1"/>
  <c r="AD581" i="13"/>
  <c r="AC581" i="13"/>
  <c r="AK581" i="13" s="1"/>
  <c r="AF1075" i="13"/>
  <c r="AE1075" i="13"/>
  <c r="AL1075" i="13" s="1"/>
  <c r="AF43" i="13"/>
  <c r="AE43" i="13"/>
  <c r="AL43" i="13" s="1"/>
  <c r="AF392" i="13"/>
  <c r="AE392" i="13" s="1"/>
  <c r="AL392" i="13" s="1"/>
  <c r="AF761" i="13"/>
  <c r="AE761" i="13"/>
  <c r="AL761" i="13" s="1"/>
  <c r="AE103" i="13"/>
  <c r="AL103" i="13" s="1"/>
  <c r="AF103" i="13"/>
  <c r="AF1009" i="13"/>
  <c r="AE1009" i="13"/>
  <c r="AL1009" i="13" s="1"/>
  <c r="AH502" i="13"/>
  <c r="AG502" i="13"/>
  <c r="AM502" i="13" s="1"/>
  <c r="AF78" i="13"/>
  <c r="AE78" i="13"/>
  <c r="AL78" i="13" s="1"/>
  <c r="AJ313" i="13"/>
  <c r="AI313" i="13"/>
  <c r="AN313" i="13" s="1"/>
  <c r="AF764" i="13"/>
  <c r="AE764" i="13"/>
  <c r="AL764" i="13" s="1"/>
  <c r="AJ40" i="13"/>
  <c r="AI40" i="13"/>
  <c r="AN40" i="13" s="1"/>
  <c r="AF871" i="13"/>
  <c r="AE871" i="13"/>
  <c r="AL871" i="13" s="1"/>
  <c r="AF117" i="13"/>
  <c r="AE117" i="13" s="1"/>
  <c r="AL117" i="13" s="1"/>
  <c r="AF623" i="13"/>
  <c r="AE623" i="13"/>
  <c r="AL623" i="13" s="1"/>
  <c r="AH1063" i="13"/>
  <c r="AG1063" i="13"/>
  <c r="AM1063" i="13" s="1"/>
  <c r="AJ364" i="13"/>
  <c r="AI364" i="13" s="1"/>
  <c r="AN364" i="13" s="1"/>
  <c r="AJ982" i="13"/>
  <c r="AI982" i="13"/>
  <c r="AN982" i="13" s="1"/>
  <c r="AJ686" i="13"/>
  <c r="AI686" i="13"/>
  <c r="AN686" i="13" s="1"/>
  <c r="AJ532" i="13"/>
  <c r="AI532" i="13"/>
  <c r="AN532" i="13" s="1"/>
  <c r="AF358" i="13"/>
  <c r="AE358" i="13" s="1"/>
  <c r="AL358" i="13" s="1"/>
  <c r="AE455" i="13"/>
  <c r="AL455" i="13" s="1"/>
  <c r="AF455" i="13"/>
  <c r="AF542" i="13"/>
  <c r="AE542" i="13"/>
  <c r="AL542" i="13" s="1"/>
  <c r="AF712" i="13"/>
  <c r="AE712" i="13"/>
  <c r="AL712" i="13" s="1"/>
  <c r="AF1098" i="13"/>
  <c r="AE1098" i="13"/>
  <c r="AL1098" i="13" s="1"/>
  <c r="AJ118" i="13"/>
  <c r="AI118" i="13"/>
  <c r="AN118" i="13" s="1"/>
  <c r="AJ1005" i="13"/>
  <c r="AI1005" i="13"/>
  <c r="AN1005" i="13" s="1"/>
  <c r="AF348" i="13"/>
  <c r="AE348" i="13" s="1"/>
  <c r="AL348" i="13" s="1"/>
  <c r="AD531" i="13"/>
  <c r="AC531" i="13"/>
  <c r="AK531" i="13" s="1"/>
  <c r="AJ386" i="13"/>
  <c r="AI386" i="13" s="1"/>
  <c r="AN386" i="13" s="1"/>
  <c r="AJ237" i="13"/>
  <c r="AI237" i="13"/>
  <c r="AN237" i="13" s="1"/>
  <c r="AD781" i="13"/>
  <c r="AC781" i="13"/>
  <c r="AK781" i="13" s="1"/>
  <c r="AF733" i="13"/>
  <c r="AE733" i="13"/>
  <c r="AL733" i="13" s="1"/>
  <c r="AF559" i="13"/>
  <c r="AE559" i="13"/>
  <c r="AL559" i="13" s="1"/>
  <c r="AF5" i="13"/>
  <c r="AE5" i="13"/>
  <c r="AL5" i="13" s="1"/>
  <c r="AD765" i="13"/>
  <c r="AC765" i="13"/>
  <c r="AK765" i="13" s="1"/>
  <c r="AJ613" i="13"/>
  <c r="AI613" i="13"/>
  <c r="AN613" i="13" s="1"/>
  <c r="AF466" i="13"/>
  <c r="AE466" i="13"/>
  <c r="AL466" i="13" s="1"/>
  <c r="AF70" i="13"/>
  <c r="AE70" i="13"/>
  <c r="AL70" i="13" s="1"/>
  <c r="AF717" i="13"/>
  <c r="AE717" i="13"/>
  <c r="AL717" i="13" s="1"/>
  <c r="AF301" i="13"/>
  <c r="AE301" i="13" s="1"/>
  <c r="AL301" i="13" s="1"/>
  <c r="AF920" i="13"/>
  <c r="AE920" i="13"/>
  <c r="AL920" i="13" s="1"/>
  <c r="AF490" i="13"/>
  <c r="AE490" i="13"/>
  <c r="AL490" i="13" s="1"/>
  <c r="AJ436" i="13"/>
  <c r="AI436" i="13"/>
  <c r="AN436" i="13" s="1"/>
  <c r="AJ581" i="13"/>
  <c r="AI581" i="13"/>
  <c r="AN581" i="13" s="1"/>
  <c r="AF131" i="13"/>
  <c r="AE131" i="13" s="1"/>
  <c r="AL131" i="13" s="1"/>
  <c r="AD551" i="13"/>
  <c r="AC551" i="13"/>
  <c r="AK551" i="13" s="1"/>
  <c r="AH446" i="13"/>
  <c r="AG446" i="13"/>
  <c r="AM446" i="13" s="1"/>
  <c r="AF149" i="13"/>
  <c r="AE149" i="13" s="1"/>
  <c r="AL149" i="13" s="1"/>
  <c r="AH727" i="13"/>
  <c r="AG727" i="13"/>
  <c r="AM727" i="13" s="1"/>
  <c r="AD657" i="13"/>
  <c r="AC657" i="13"/>
  <c r="AK657" i="13" s="1"/>
  <c r="AD1115" i="13"/>
  <c r="AC1115" i="13"/>
  <c r="AK1115" i="13" s="1"/>
  <c r="AD414" i="13"/>
  <c r="AC414" i="13"/>
  <c r="AK414" i="13" s="1"/>
  <c r="AD773" i="13"/>
  <c r="AC773" i="13"/>
  <c r="AK773" i="13" s="1"/>
  <c r="AD456" i="13"/>
  <c r="AC456" i="13"/>
  <c r="AK456" i="13" s="1"/>
  <c r="AH499" i="13"/>
  <c r="AG499" i="13"/>
  <c r="AM499" i="13" s="1"/>
  <c r="AJ488" i="13"/>
  <c r="AI488" i="13"/>
  <c r="AN488" i="13" s="1"/>
  <c r="AJ300" i="13"/>
  <c r="AI300" i="13"/>
  <c r="AN300" i="13" s="1"/>
  <c r="AF636" i="13"/>
  <c r="AE636" i="13"/>
  <c r="AL636" i="13" s="1"/>
  <c r="AH497" i="13"/>
  <c r="AG497" i="13"/>
  <c r="AM497" i="13" s="1"/>
  <c r="AH574" i="13"/>
  <c r="AG574" i="13"/>
  <c r="AM574" i="13" s="1"/>
  <c r="AH708" i="13"/>
  <c r="AG708" i="13"/>
  <c r="AM708" i="13" s="1"/>
  <c r="AF45" i="13"/>
  <c r="AE45" i="13"/>
  <c r="AL45" i="13" s="1"/>
  <c r="AH635" i="13"/>
  <c r="AG635" i="13"/>
  <c r="AM635" i="13" s="1"/>
  <c r="AH661" i="13"/>
  <c r="AG661" i="13"/>
  <c r="AM661" i="13" s="1"/>
  <c r="AD964" i="13"/>
  <c r="AC964" i="13"/>
  <c r="AK964" i="13" s="1"/>
  <c r="AD675" i="13"/>
  <c r="AC675" i="13"/>
  <c r="AK675" i="13" s="1"/>
  <c r="AD801" i="13"/>
  <c r="AC801" i="13"/>
  <c r="AK801" i="13" s="1"/>
  <c r="AD850" i="13"/>
  <c r="AC850" i="13"/>
  <c r="AK850" i="13" s="1"/>
  <c r="AJ1064" i="13"/>
  <c r="AI1064" i="13"/>
  <c r="AN1064" i="13" s="1"/>
  <c r="AH682" i="13"/>
  <c r="AG682" i="13"/>
  <c r="AM682" i="13" s="1"/>
  <c r="AH384" i="13"/>
  <c r="AG384" i="13" s="1"/>
  <c r="AM384" i="13" s="1"/>
  <c r="AD651" i="13"/>
  <c r="AC651" i="13"/>
  <c r="AK651" i="13" s="1"/>
  <c r="AH425" i="13"/>
  <c r="AG425" i="13"/>
  <c r="AM425" i="13" s="1"/>
  <c r="AF660" i="13"/>
  <c r="AE660" i="13"/>
  <c r="AL660" i="13" s="1"/>
  <c r="AD1118" i="13"/>
  <c r="AC1118" i="13"/>
  <c r="AK1118" i="13" s="1"/>
  <c r="AH716" i="13"/>
  <c r="AG716" i="13"/>
  <c r="AM716" i="13" s="1"/>
  <c r="AF198" i="13"/>
  <c r="AE198" i="13" s="1"/>
  <c r="AL198" i="13" s="1"/>
  <c r="AC549" i="13"/>
  <c r="AK549" i="13" s="1"/>
  <c r="AD549" i="13"/>
  <c r="AC1097" i="13"/>
  <c r="AK1097" i="13" s="1"/>
  <c r="AD1097" i="13"/>
  <c r="AF968" i="13"/>
  <c r="AE968" i="13"/>
  <c r="AL968" i="13" s="1"/>
  <c r="AD671" i="13"/>
  <c r="AC671" i="13"/>
  <c r="AK671" i="13" s="1"/>
  <c r="AF1129" i="13"/>
  <c r="AE1129" i="13"/>
  <c r="AL1129" i="13" s="1"/>
  <c r="AD528" i="13"/>
  <c r="AC528" i="13"/>
  <c r="AK528" i="13" s="1"/>
  <c r="AH179" i="13"/>
  <c r="AG179" i="13"/>
  <c r="AM179" i="13" s="1"/>
  <c r="AH176" i="13"/>
  <c r="AG176" i="13" s="1"/>
  <c r="AM176" i="13" s="1"/>
  <c r="AJ869" i="13"/>
  <c r="AI869" i="13"/>
  <c r="AN869" i="13" s="1"/>
  <c r="AH320" i="13"/>
  <c r="AG320" i="13"/>
  <c r="AM320" i="13" s="1"/>
  <c r="AF1123" i="13"/>
  <c r="AE1123" i="13"/>
  <c r="AL1123" i="13" s="1"/>
  <c r="AF988" i="13"/>
  <c r="AE988" i="13"/>
  <c r="AL988" i="13" s="1"/>
  <c r="AD697" i="13"/>
  <c r="AC697" i="13"/>
  <c r="AK697" i="13" s="1"/>
  <c r="AF1094" i="13"/>
  <c r="AE1094" i="13"/>
  <c r="AL1094" i="13" s="1"/>
  <c r="AF571" i="13"/>
  <c r="AE571" i="13"/>
  <c r="AL571" i="13" s="1"/>
  <c r="AF657" i="13"/>
  <c r="AE657" i="13"/>
  <c r="AL657" i="13" s="1"/>
  <c r="AD779" i="13"/>
  <c r="AC779" i="13"/>
  <c r="AK779" i="13" s="1"/>
  <c r="AF680" i="13"/>
  <c r="AE680" i="13"/>
  <c r="AL680" i="13" s="1"/>
  <c r="AJ279" i="13"/>
  <c r="AI279" i="13" s="1"/>
  <c r="AN279" i="13" s="1"/>
  <c r="AF132" i="13"/>
  <c r="AE132" i="13" s="1"/>
  <c r="AL132" i="13" s="1"/>
  <c r="AF414" i="13"/>
  <c r="AE414" i="13"/>
  <c r="AL414" i="13" s="1"/>
  <c r="AF729" i="13"/>
  <c r="AE729" i="13"/>
  <c r="AL729" i="13" s="1"/>
  <c r="AJ1121" i="13"/>
  <c r="AI1121" i="13"/>
  <c r="AN1121" i="13" s="1"/>
  <c r="AF787" i="13"/>
  <c r="AE787" i="13"/>
  <c r="AL787" i="13" s="1"/>
  <c r="AF853" i="13"/>
  <c r="AE853" i="13"/>
  <c r="AL853" i="13" s="1"/>
  <c r="AF188" i="13"/>
  <c r="AE188" i="13" s="1"/>
  <c r="AL188" i="13" s="1"/>
  <c r="AF497" i="13"/>
  <c r="AE497" i="13"/>
  <c r="AL497" i="13" s="1"/>
  <c r="AJ34" i="13"/>
  <c r="AI34" i="13"/>
  <c r="AN34" i="13" s="1"/>
  <c r="AE906" i="13"/>
  <c r="AL906" i="13" s="1"/>
  <c r="AF906" i="13"/>
  <c r="AF365" i="13"/>
  <c r="AE365" i="13" s="1"/>
  <c r="AL365" i="13" s="1"/>
  <c r="AJ290" i="13"/>
  <c r="AI290" i="13"/>
  <c r="AN290" i="13" s="1"/>
  <c r="AE915" i="13"/>
  <c r="AL915" i="13" s="1"/>
  <c r="AF915" i="13"/>
  <c r="AF811" i="13"/>
  <c r="AE811" i="13"/>
  <c r="AL811" i="13" s="1"/>
  <c r="AF46" i="13"/>
  <c r="AE46" i="13"/>
  <c r="AL46" i="13" s="1"/>
  <c r="AJ682" i="13"/>
  <c r="AI682" i="13"/>
  <c r="AN682" i="13" s="1"/>
  <c r="AF771" i="13"/>
  <c r="AE771" i="13"/>
  <c r="AL771" i="13" s="1"/>
  <c r="AF653" i="13"/>
  <c r="AE653" i="13"/>
  <c r="AL653" i="13" s="1"/>
  <c r="AD537" i="13"/>
  <c r="AC537" i="13"/>
  <c r="AK537" i="13" s="1"/>
  <c r="AF1082" i="13"/>
  <c r="AE1082" i="13"/>
  <c r="AL1082" i="13" s="1"/>
  <c r="AF716" i="13"/>
  <c r="AE716" i="13"/>
  <c r="AL716" i="13" s="1"/>
  <c r="AJ101" i="13"/>
  <c r="AI101" i="13"/>
  <c r="AN101" i="13" s="1"/>
  <c r="AF152" i="13"/>
  <c r="AE152" i="13" s="1"/>
  <c r="AL152" i="13" s="1"/>
  <c r="AF116" i="13"/>
  <c r="AE116" i="13"/>
  <c r="AL116" i="13" s="1"/>
  <c r="AH971" i="13"/>
  <c r="AG971" i="13"/>
  <c r="AM971" i="13" s="1"/>
  <c r="AJ932" i="13"/>
  <c r="AI932" i="13"/>
  <c r="AN932" i="13" s="1"/>
  <c r="AF549" i="13"/>
  <c r="AE549" i="13"/>
  <c r="AL549" i="13" s="1"/>
  <c r="AJ1097" i="13"/>
  <c r="AI1097" i="13"/>
  <c r="AN1097" i="13" s="1"/>
  <c r="AJ694" i="13"/>
  <c r="AI694" i="13"/>
  <c r="AN694" i="13" s="1"/>
  <c r="AJ891" i="13"/>
  <c r="AI891" i="13"/>
  <c r="AN891" i="13" s="1"/>
  <c r="AE875" i="13"/>
  <c r="AL875" i="13" s="1"/>
  <c r="AF875" i="13"/>
  <c r="AF20" i="13"/>
  <c r="AE20" i="13"/>
  <c r="AL20" i="13" s="1"/>
  <c r="AH1129" i="13"/>
  <c r="AG1129" i="13"/>
  <c r="AM1129" i="13" s="1"/>
  <c r="AJ874" i="13"/>
  <c r="AI874" i="13"/>
  <c r="AN874" i="13" s="1"/>
  <c r="AF528" i="13"/>
  <c r="AE528" i="13"/>
  <c r="AL528" i="13" s="1"/>
  <c r="AC869" i="13"/>
  <c r="AK869" i="13" s="1"/>
  <c r="AD869" i="13"/>
  <c r="AJ360" i="13"/>
  <c r="AI360" i="13" s="1"/>
  <c r="AN360" i="13" s="1"/>
  <c r="AF842" i="13"/>
  <c r="AE842" i="13"/>
  <c r="AL842" i="13" s="1"/>
  <c r="AJ304" i="13"/>
  <c r="AI304" i="13"/>
  <c r="AN304" i="13" s="1"/>
  <c r="AD1123" i="13"/>
  <c r="AC1123" i="13"/>
  <c r="AK1123" i="13" s="1"/>
  <c r="AH934" i="13"/>
  <c r="AG934" i="13"/>
  <c r="AM934" i="13" s="1"/>
  <c r="AJ534" i="13"/>
  <c r="AI534" i="13"/>
  <c r="AN534" i="13" s="1"/>
  <c r="AJ47" i="13"/>
  <c r="AI47" i="13"/>
  <c r="AN47" i="13" s="1"/>
  <c r="AJ29" i="13"/>
  <c r="AI29" i="13"/>
  <c r="AN29" i="13" s="1"/>
  <c r="AH238" i="13"/>
  <c r="AG238" i="13"/>
  <c r="AM238" i="13" s="1"/>
  <c r="AH43" i="13"/>
  <c r="AG43" i="13"/>
  <c r="AM43" i="13" s="1"/>
  <c r="AH836" i="13"/>
  <c r="AG836" i="13"/>
  <c r="AM836" i="13" s="1"/>
  <c r="AH1027" i="13"/>
  <c r="AG1027" i="13"/>
  <c r="AM1027" i="13" s="1"/>
  <c r="AJ1020" i="13"/>
  <c r="AI1020" i="13"/>
  <c r="AN1020" i="13" s="1"/>
  <c r="AJ750" i="13"/>
  <c r="AI750" i="13"/>
  <c r="AN750" i="13" s="1"/>
  <c r="AJ1109" i="13"/>
  <c r="AI1109" i="13"/>
  <c r="AN1109" i="13" s="1"/>
  <c r="AH134" i="13"/>
  <c r="AG134" i="13"/>
  <c r="AM134" i="13" s="1"/>
  <c r="AJ163" i="13"/>
  <c r="AI163" i="13" s="1"/>
  <c r="AN163" i="13" s="1"/>
  <c r="AJ227" i="13"/>
  <c r="AI227" i="13"/>
  <c r="AN227" i="13" s="1"/>
  <c r="AJ992" i="13"/>
  <c r="AI992" i="13"/>
  <c r="AN992" i="13" s="1"/>
  <c r="AH879" i="13"/>
  <c r="AG879" i="13"/>
  <c r="AM879" i="13" s="1"/>
  <c r="AH105" i="13"/>
  <c r="AG105" i="13"/>
  <c r="AM105" i="13" s="1"/>
  <c r="AH719" i="13"/>
  <c r="AG719" i="13"/>
  <c r="AM719" i="13" s="1"/>
  <c r="AH619" i="13"/>
  <c r="AG619" i="13"/>
  <c r="AM619" i="13" s="1"/>
  <c r="AJ399" i="13"/>
  <c r="AI399" i="13" s="1"/>
  <c r="AN399" i="13" s="1"/>
  <c r="AJ341" i="13"/>
  <c r="AI341" i="13"/>
  <c r="AN341" i="13" s="1"/>
  <c r="AJ1035" i="13"/>
  <c r="AI1035" i="13"/>
  <c r="AN1035" i="13" s="1"/>
  <c r="AJ778" i="13"/>
  <c r="AI778" i="13"/>
  <c r="AN778" i="13" s="1"/>
  <c r="AJ1113" i="13"/>
  <c r="AI1113" i="13"/>
  <c r="AN1113" i="13" s="1"/>
  <c r="AJ140" i="13"/>
  <c r="AI140" i="13"/>
  <c r="AN140" i="13" s="1"/>
  <c r="AJ336" i="13"/>
  <c r="AI336" i="13"/>
  <c r="AN336" i="13" s="1"/>
  <c r="AJ437" i="13"/>
  <c r="AI437" i="13"/>
  <c r="AN437" i="13" s="1"/>
  <c r="AH891" i="13"/>
  <c r="AG891" i="13"/>
  <c r="AM891" i="13" s="1"/>
  <c r="AH143" i="13"/>
  <c r="AG143" i="13"/>
  <c r="AM143" i="13" s="1"/>
  <c r="AH948" i="13"/>
  <c r="AG948" i="13"/>
  <c r="AM948" i="13" s="1"/>
  <c r="AH637" i="13"/>
  <c r="AG637" i="13"/>
  <c r="AM637" i="13" s="1"/>
  <c r="AH602" i="13"/>
  <c r="AG602" i="13"/>
  <c r="AM602" i="13" s="1"/>
  <c r="AH534" i="13"/>
  <c r="AG534" i="13"/>
  <c r="AM534" i="13" s="1"/>
  <c r="AD923" i="13"/>
  <c r="AC923" i="13"/>
  <c r="AK923" i="13" s="1"/>
  <c r="AH120" i="13"/>
  <c r="AG120" i="13" s="1"/>
  <c r="AM120" i="13" s="1"/>
  <c r="AH1114" i="13"/>
  <c r="AG1114" i="13"/>
  <c r="AM1114" i="13" s="1"/>
  <c r="AH967" i="13"/>
  <c r="AG967" i="13"/>
  <c r="AM967" i="13" s="1"/>
  <c r="AJ21" i="13"/>
  <c r="AI21" i="13"/>
  <c r="AN21" i="13" s="1"/>
  <c r="AD884" i="13"/>
  <c r="AC884" i="13"/>
  <c r="AK884" i="13" s="1"/>
  <c r="AD460" i="13"/>
  <c r="AC460" i="13"/>
  <c r="AK460" i="13" s="1"/>
  <c r="AD795" i="13"/>
  <c r="AC795" i="13"/>
  <c r="AK795" i="13" s="1"/>
  <c r="AJ1069" i="13"/>
  <c r="AI1069" i="13"/>
  <c r="AN1069" i="13" s="1"/>
  <c r="AH867" i="13"/>
  <c r="AG867" i="13"/>
  <c r="AM867" i="13" s="1"/>
  <c r="AH402" i="13"/>
  <c r="AG402" i="13" s="1"/>
  <c r="AM402" i="13" s="1"/>
  <c r="AF31" i="13"/>
  <c r="AE31" i="13"/>
  <c r="AL31" i="13" s="1"/>
  <c r="AH791" i="13"/>
  <c r="AG791" i="13"/>
  <c r="AM791" i="13" s="1"/>
  <c r="AH459" i="13"/>
  <c r="AG459" i="13"/>
  <c r="AM459" i="13" s="1"/>
  <c r="AJ877" i="13"/>
  <c r="AI877" i="13"/>
  <c r="AN877" i="13" s="1"/>
  <c r="AC1026" i="13"/>
  <c r="AK1026" i="13" s="1"/>
  <c r="AD1026" i="13"/>
  <c r="AH139" i="13"/>
  <c r="AG139" i="13"/>
  <c r="AM139" i="13" s="1"/>
  <c r="AD595" i="13"/>
  <c r="AC595" i="13"/>
  <c r="AK595" i="13" s="1"/>
  <c r="AD1079" i="13"/>
  <c r="AC1079" i="13"/>
  <c r="AK1079" i="13" s="1"/>
  <c r="AH557" i="13"/>
  <c r="AG557" i="13"/>
  <c r="AM557" i="13" s="1"/>
  <c r="AH102" i="13"/>
  <c r="AG102" i="13"/>
  <c r="AM102" i="13" s="1"/>
  <c r="AH596" i="13"/>
  <c r="AG596" i="13"/>
  <c r="AM596" i="13" s="1"/>
  <c r="AH566" i="13"/>
  <c r="AG566" i="13"/>
  <c r="AM566" i="13" s="1"/>
  <c r="AH935" i="13"/>
  <c r="AG935" i="13"/>
  <c r="AM935" i="13" s="1"/>
  <c r="AH737" i="13"/>
  <c r="AG737" i="13"/>
  <c r="AM737" i="13" s="1"/>
  <c r="AD831" i="13"/>
  <c r="AC831" i="13"/>
  <c r="AK831" i="13" s="1"/>
  <c r="AJ1106" i="13"/>
  <c r="AI1106" i="13"/>
  <c r="AN1106" i="13" s="1"/>
  <c r="AF887" i="13"/>
  <c r="AE887" i="13"/>
  <c r="AL887" i="13" s="1"/>
  <c r="AF695" i="13"/>
  <c r="AE695" i="13"/>
  <c r="AL695" i="13" s="1"/>
  <c r="AJ685" i="13"/>
  <c r="AI685" i="13"/>
  <c r="AN685" i="13" s="1"/>
  <c r="AH334" i="13"/>
  <c r="AG334" i="13" s="1"/>
  <c r="AM334" i="13" s="1"/>
  <c r="AJ207" i="13"/>
  <c r="AI207" i="13"/>
  <c r="AN207" i="13" s="1"/>
  <c r="AF253" i="13"/>
  <c r="AE253" i="13" s="1"/>
  <c r="AL253" i="13" s="1"/>
  <c r="AJ1057" i="13"/>
  <c r="AI1057" i="13"/>
  <c r="AN1057" i="13" s="1"/>
  <c r="AF646" i="13"/>
  <c r="AE646" i="13"/>
  <c r="AL646" i="13" s="1"/>
  <c r="AE647" i="13"/>
  <c r="AL647" i="13" s="1"/>
  <c r="AF647" i="13"/>
  <c r="AE885" i="13"/>
  <c r="AL885" i="13" s="1"/>
  <c r="AF885" i="13"/>
  <c r="AH50" i="13"/>
  <c r="AG50" i="13"/>
  <c r="AM50" i="13" s="1"/>
  <c r="AJ977" i="13"/>
  <c r="AI977" i="13"/>
  <c r="AN977" i="13" s="1"/>
  <c r="AJ1041" i="13"/>
  <c r="AI1041" i="13"/>
  <c r="AN1041" i="13" s="1"/>
  <c r="AF479" i="13"/>
  <c r="AE479" i="13"/>
  <c r="AL479" i="13" s="1"/>
  <c r="AJ999" i="13"/>
  <c r="AI999" i="13"/>
  <c r="AN999" i="13" s="1"/>
  <c r="AJ802" i="13"/>
  <c r="AI802" i="13"/>
  <c r="AN802" i="13" s="1"/>
  <c r="AF961" i="13"/>
  <c r="AE961" i="13"/>
  <c r="AL961" i="13" s="1"/>
  <c r="AE95" i="13"/>
  <c r="AL95" i="13" s="1"/>
  <c r="AF95" i="13"/>
  <c r="AF377" i="13"/>
  <c r="AE377" i="13"/>
  <c r="AL377" i="13" s="1"/>
  <c r="AF236" i="13"/>
  <c r="AE236" i="13"/>
  <c r="AL236" i="13" s="1"/>
  <c r="AF772" i="13"/>
  <c r="AE772" i="13"/>
  <c r="AL772" i="13" s="1"/>
  <c r="AF897" i="13"/>
  <c r="AE897" i="13"/>
  <c r="AL897" i="13" s="1"/>
  <c r="AJ590" i="13"/>
  <c r="AI590" i="13"/>
  <c r="AN590" i="13" s="1"/>
  <c r="AF248" i="13"/>
  <c r="AE248" i="13" s="1"/>
  <c r="AL248" i="13" s="1"/>
  <c r="AF1122" i="13"/>
  <c r="AE1122" i="13"/>
  <c r="AL1122" i="13" s="1"/>
  <c r="AH318" i="13"/>
  <c r="AG318" i="13" s="1"/>
  <c r="AM318" i="13" s="1"/>
  <c r="AJ208" i="13"/>
  <c r="AI208" i="13"/>
  <c r="AN208" i="13" s="1"/>
  <c r="AF183" i="13"/>
  <c r="AE183" i="13" s="1"/>
  <c r="AL183" i="13" s="1"/>
  <c r="AE884" i="13"/>
  <c r="AL884" i="13" s="1"/>
  <c r="AF884" i="13"/>
  <c r="AF460" i="13"/>
  <c r="AE460" i="13"/>
  <c r="AL460" i="13" s="1"/>
  <c r="AF795" i="13"/>
  <c r="AE795" i="13"/>
  <c r="AL795" i="13" s="1"/>
  <c r="AF193" i="13"/>
  <c r="AE193" i="13" s="1"/>
  <c r="AL193" i="13" s="1"/>
  <c r="AJ321" i="13"/>
  <c r="AI321" i="13"/>
  <c r="AN321" i="13" s="1"/>
  <c r="AF722" i="13"/>
  <c r="AE722" i="13"/>
  <c r="AL722" i="13" s="1"/>
  <c r="AH907" i="13"/>
  <c r="AG907" i="13"/>
  <c r="AM907" i="13" s="1"/>
  <c r="AF730" i="13"/>
  <c r="AE730" i="13"/>
  <c r="AL730" i="13" s="1"/>
  <c r="AJ175" i="13"/>
  <c r="AI175" i="13"/>
  <c r="AN175" i="13" s="1"/>
  <c r="AF1108" i="13"/>
  <c r="AE1108" i="13"/>
  <c r="AL1108" i="13" s="1"/>
  <c r="AJ690" i="13"/>
  <c r="AI690" i="13"/>
  <c r="AN690" i="13" s="1"/>
  <c r="AH706" i="13"/>
  <c r="AG706" i="13"/>
  <c r="AM706" i="13" s="1"/>
  <c r="AF272" i="13"/>
  <c r="AE272" i="13" s="1"/>
  <c r="AL272" i="13" s="1"/>
  <c r="AJ391" i="13"/>
  <c r="AI391" i="13" s="1"/>
  <c r="AN391" i="13" s="1"/>
  <c r="AF548" i="13"/>
  <c r="AE548" i="13"/>
  <c r="AL548" i="13" s="1"/>
  <c r="AF474" i="13"/>
  <c r="AE474" i="13"/>
  <c r="AL474" i="13" s="1"/>
  <c r="AF1079" i="13"/>
  <c r="AE1079" i="13"/>
  <c r="AL1079" i="13" s="1"/>
  <c r="AD496" i="13"/>
  <c r="AC496" i="13"/>
  <c r="AK496" i="13" s="1"/>
  <c r="AF774" i="13"/>
  <c r="AE774" i="13"/>
  <c r="AL774" i="13" s="1"/>
  <c r="AF328" i="13"/>
  <c r="AE328" i="13" s="1"/>
  <c r="AL328" i="13" s="1"/>
  <c r="AJ84" i="13"/>
  <c r="AI84" i="13"/>
  <c r="AN84" i="13" s="1"/>
  <c r="AF332" i="13"/>
  <c r="AE332" i="13" s="1"/>
  <c r="AL332" i="13" s="1"/>
  <c r="AJ780" i="13"/>
  <c r="AI780" i="13"/>
  <c r="AN780" i="13" s="1"/>
  <c r="AF498" i="13"/>
  <c r="AE498" i="13"/>
  <c r="AL498" i="13" s="1"/>
  <c r="AF993" i="13"/>
  <c r="AE993" i="13"/>
  <c r="AL993" i="13" s="1"/>
  <c r="AH255" i="13"/>
  <c r="AG255" i="13" s="1"/>
  <c r="AM255" i="13" s="1"/>
  <c r="AC1104" i="13"/>
  <c r="AK1104" i="13" s="1"/>
  <c r="AD1104" i="13"/>
  <c r="AD453" i="13"/>
  <c r="AC453" i="13"/>
  <c r="AK453" i="13" s="1"/>
  <c r="AH684" i="13"/>
  <c r="AG684" i="13"/>
  <c r="AM684" i="13" s="1"/>
  <c r="AD601" i="13"/>
  <c r="AC601" i="13"/>
  <c r="AK601" i="13" s="1"/>
  <c r="AD1077" i="13"/>
  <c r="AC1077" i="13"/>
  <c r="AK1077" i="13" s="1"/>
  <c r="AD1003" i="13"/>
  <c r="AC1003" i="13"/>
  <c r="AK1003" i="13" s="1"/>
  <c r="AD565" i="13"/>
  <c r="AC565" i="13"/>
  <c r="AK565" i="13" s="1"/>
  <c r="AH190" i="13"/>
  <c r="AG190" i="13"/>
  <c r="AM190" i="13" s="1"/>
  <c r="AH11" i="13"/>
  <c r="AG11" i="13" s="1"/>
  <c r="AM11" i="13" s="1"/>
  <c r="AF807" i="13"/>
  <c r="AE807" i="13"/>
  <c r="AL807" i="13" s="1"/>
  <c r="AD880" i="13"/>
  <c r="AC880" i="13"/>
  <c r="AK880" i="13" s="1"/>
  <c r="AD991" i="13"/>
  <c r="AC991" i="13"/>
  <c r="AK991" i="13" s="1"/>
  <c r="AD890" i="13"/>
  <c r="AC890" i="13"/>
  <c r="AK890" i="13" s="1"/>
  <c r="AH512" i="13"/>
  <c r="AG512" i="13"/>
  <c r="AM512" i="13" s="1"/>
  <c r="AH1100" i="13"/>
  <c r="AG1100" i="13"/>
  <c r="AM1100" i="13" s="1"/>
  <c r="AI442" i="13"/>
  <c r="AN442" i="13" s="1"/>
  <c r="AJ442" i="13"/>
  <c r="AD767" i="13"/>
  <c r="AC767" i="13"/>
  <c r="AK767" i="13" s="1"/>
  <c r="AJ263" i="13"/>
  <c r="AI263" i="13"/>
  <c r="AN263" i="13" s="1"/>
  <c r="AD863" i="13"/>
  <c r="AC863" i="13"/>
  <c r="AK863" i="13" s="1"/>
  <c r="AF626" i="13"/>
  <c r="AE626" i="13"/>
  <c r="AL626" i="13" s="1"/>
  <c r="AF427" i="13"/>
  <c r="AE427" i="13"/>
  <c r="AL427" i="13" s="1"/>
  <c r="AF960" i="13"/>
  <c r="AE960" i="13"/>
  <c r="AL960" i="13" s="1"/>
  <c r="AF478" i="13"/>
  <c r="AE478" i="13"/>
  <c r="AL478" i="13" s="1"/>
  <c r="AH866" i="13"/>
  <c r="AG866" i="13"/>
  <c r="AM866" i="13" s="1"/>
  <c r="AF649" i="13"/>
  <c r="AE649" i="13"/>
  <c r="AL649" i="13" s="1"/>
  <c r="AD564" i="13"/>
  <c r="AC564" i="13"/>
  <c r="AK564" i="13" s="1"/>
  <c r="AC1090" i="13"/>
  <c r="AK1090" i="13" s="1"/>
  <c r="AD1090" i="13"/>
  <c r="AH639" i="13"/>
  <c r="AG639" i="13"/>
  <c r="AM639" i="13" s="1"/>
  <c r="AH187" i="13"/>
  <c r="AG187" i="13"/>
  <c r="AM187" i="13" s="1"/>
  <c r="AH809" i="13"/>
  <c r="AG809" i="13"/>
  <c r="AM809" i="13" s="1"/>
  <c r="AD951" i="13"/>
  <c r="AC951" i="13"/>
  <c r="AK951" i="13" s="1"/>
  <c r="AH892" i="13"/>
  <c r="AG892" i="13"/>
  <c r="AM892" i="13" s="1"/>
  <c r="AF676" i="13"/>
  <c r="AE676" i="13"/>
  <c r="AL676" i="13" s="1"/>
  <c r="AH438" i="13"/>
  <c r="AG438" i="13"/>
  <c r="AM438" i="13" s="1"/>
  <c r="AD837" i="13"/>
  <c r="AC837" i="13"/>
  <c r="AK837" i="13" s="1"/>
  <c r="AD437" i="13"/>
  <c r="AC437" i="13"/>
  <c r="AK437" i="13" s="1"/>
  <c r="AD740" i="13"/>
  <c r="AC740" i="13"/>
  <c r="AK740" i="13" s="1"/>
  <c r="AD616" i="13"/>
  <c r="AC616" i="13"/>
  <c r="AK616" i="13" s="1"/>
  <c r="AH900" i="13"/>
  <c r="AG900" i="13"/>
  <c r="AM900" i="13" s="1"/>
  <c r="AD756" i="13"/>
  <c r="AC756" i="13"/>
  <c r="AK756" i="13" s="1"/>
  <c r="AD407" i="13"/>
  <c r="AC407" i="13"/>
  <c r="AK407" i="13" s="1"/>
  <c r="AH741" i="13"/>
  <c r="AG741" i="13"/>
  <c r="AM741" i="13" s="1"/>
  <c r="AH558" i="13"/>
  <c r="AG558" i="13"/>
  <c r="AM558" i="13" s="1"/>
  <c r="AH530" i="13"/>
  <c r="AG530" i="13"/>
  <c r="AM530" i="13" s="1"/>
  <c r="AF1048" i="13"/>
  <c r="AE1048" i="13"/>
  <c r="AL1048" i="13" s="1"/>
  <c r="AD1103" i="13"/>
  <c r="AC1103" i="13"/>
  <c r="AK1103" i="13" s="1"/>
  <c r="AH521" i="13"/>
  <c r="AG521" i="13"/>
  <c r="AM521" i="13" s="1"/>
  <c r="AH424" i="13"/>
  <c r="AG424" i="13"/>
  <c r="AM424" i="13" s="1"/>
  <c r="AD611" i="13"/>
  <c r="AC611" i="13"/>
  <c r="AK611" i="13" s="1"/>
  <c r="AF881" i="13"/>
  <c r="AE881" i="13"/>
  <c r="AL881" i="13" s="1"/>
  <c r="AJ404" i="13"/>
  <c r="AI404" i="13" s="1"/>
  <c r="AN404" i="13" s="1"/>
  <c r="AF169" i="13"/>
  <c r="AE169" i="13"/>
  <c r="AL169" i="13" s="1"/>
  <c r="AJ126" i="13"/>
  <c r="AI126" i="13" s="1"/>
  <c r="AN126" i="13" s="1"/>
  <c r="AF235" i="13"/>
  <c r="AE235" i="13" s="1"/>
  <c r="AL235" i="13" s="1"/>
  <c r="AF431" i="13"/>
  <c r="AE431" i="13"/>
  <c r="AL431" i="13" s="1"/>
  <c r="AF627" i="13"/>
  <c r="AE627" i="13"/>
  <c r="AL627" i="13" s="1"/>
  <c r="AJ959" i="13"/>
  <c r="AI959" i="13"/>
  <c r="AN959" i="13" s="1"/>
  <c r="AF822" i="13"/>
  <c r="AE822" i="13"/>
  <c r="AL822" i="13" s="1"/>
  <c r="AJ1067" i="13"/>
  <c r="AI1067" i="13"/>
  <c r="AN1067" i="13" s="1"/>
  <c r="AF383" i="13"/>
  <c r="AE383" i="13" s="1"/>
  <c r="AL383" i="13" s="1"/>
  <c r="AJ340" i="13"/>
  <c r="AI340" i="13" s="1"/>
  <c r="AN340" i="13" s="1"/>
  <c r="AF204" i="13"/>
  <c r="AE204" i="13" s="1"/>
  <c r="AL204" i="13" s="1"/>
  <c r="AH240" i="13"/>
  <c r="AG240" i="13"/>
  <c r="AM240" i="13" s="1"/>
  <c r="AJ287" i="13"/>
  <c r="AI287" i="13" s="1"/>
  <c r="AN287" i="13" s="1"/>
  <c r="AE1125" i="13"/>
  <c r="AL1125" i="13" s="1"/>
  <c r="AF1125" i="13"/>
  <c r="AE878" i="13"/>
  <c r="AL878" i="13" s="1"/>
  <c r="AF878" i="13"/>
  <c r="AJ847" i="13"/>
  <c r="AI847" i="13"/>
  <c r="AN847" i="13" s="1"/>
  <c r="AJ823" i="13"/>
  <c r="AI823" i="13"/>
  <c r="AN823" i="13" s="1"/>
  <c r="AF683" i="13"/>
  <c r="AE683" i="13"/>
  <c r="AL683" i="13" s="1"/>
  <c r="AF30" i="13"/>
  <c r="AE30" i="13"/>
  <c r="AL30" i="13" s="1"/>
  <c r="AH883" i="13"/>
  <c r="AG883" i="13"/>
  <c r="AM883" i="13" s="1"/>
  <c r="AF758" i="13"/>
  <c r="AE758" i="13"/>
  <c r="AL758" i="13" s="1"/>
  <c r="AJ665" i="13"/>
  <c r="AI665" i="13"/>
  <c r="AN665" i="13" s="1"/>
  <c r="AF376" i="13"/>
  <c r="AE376" i="13" s="1"/>
  <c r="AL376" i="13" s="1"/>
  <c r="AF702" i="13"/>
  <c r="AE702" i="13"/>
  <c r="AL702" i="13" s="1"/>
  <c r="AD649" i="13"/>
  <c r="AC649" i="13"/>
  <c r="AK649" i="13" s="1"/>
  <c r="AF1034" i="13"/>
  <c r="AE1034" i="13"/>
  <c r="AL1034" i="13" s="1"/>
  <c r="AJ1074" i="13"/>
  <c r="AI1074" i="13"/>
  <c r="AN1074" i="13" s="1"/>
  <c r="AF677" i="13"/>
  <c r="AE677" i="13"/>
  <c r="AL677" i="13" s="1"/>
  <c r="AF224" i="13"/>
  <c r="AE224" i="13" s="1"/>
  <c r="AL224" i="13" s="1"/>
  <c r="AF800" i="13"/>
  <c r="AE800" i="13"/>
  <c r="AL800" i="13" s="1"/>
  <c r="AF809" i="13"/>
  <c r="AE809" i="13"/>
  <c r="AL809" i="13" s="1"/>
  <c r="AE892" i="13"/>
  <c r="AL892" i="13" s="1"/>
  <c r="AF892" i="13"/>
  <c r="AH448" i="13"/>
  <c r="AG448" i="13"/>
  <c r="AM448" i="13" s="1"/>
  <c r="AF1113" i="13"/>
  <c r="AE1113" i="13"/>
  <c r="AL1113" i="13" s="1"/>
  <c r="AF54" i="13"/>
  <c r="AE54" i="13"/>
  <c r="AL54" i="13" s="1"/>
  <c r="AD434" i="13"/>
  <c r="AC434" i="13"/>
  <c r="AK434" i="13" s="1"/>
  <c r="AJ239" i="13"/>
  <c r="AI239" i="13" s="1"/>
  <c r="AN239" i="13" s="1"/>
  <c r="AF1070" i="13"/>
  <c r="AE1070" i="13"/>
  <c r="AL1070" i="13" s="1"/>
  <c r="AD1000" i="13"/>
  <c r="AC1000" i="13"/>
  <c r="AK1000" i="13" s="1"/>
  <c r="AF133" i="13"/>
  <c r="AE133" i="13" s="1"/>
  <c r="AL133" i="13" s="1"/>
  <c r="AF77" i="13"/>
  <c r="AE77" i="13" s="1"/>
  <c r="AL77" i="13" s="1"/>
  <c r="AJ218" i="13"/>
  <c r="AI218" i="13"/>
  <c r="AN218" i="13" s="1"/>
  <c r="AF483" i="13"/>
  <c r="AE483" i="13"/>
  <c r="AL483" i="13" s="1"/>
  <c r="AJ916" i="13"/>
  <c r="AI916" i="13"/>
  <c r="AN916" i="13" s="1"/>
  <c r="AF640" i="13"/>
  <c r="AE640" i="13"/>
  <c r="AL640" i="13" s="1"/>
  <c r="AF1103" i="13"/>
  <c r="AE1103" i="13"/>
  <c r="AL1103" i="13" s="1"/>
  <c r="AJ1089" i="13"/>
  <c r="AI1089" i="13"/>
  <c r="AN1089" i="13" s="1"/>
  <c r="AJ1028" i="13"/>
  <c r="AI1028" i="13"/>
  <c r="AN1028" i="13" s="1"/>
  <c r="AF521" i="13"/>
  <c r="AE521" i="13"/>
  <c r="AL521" i="13" s="1"/>
  <c r="AF156" i="13"/>
  <c r="AE156" i="13"/>
  <c r="AL156" i="13" s="1"/>
  <c r="AF808" i="13"/>
  <c r="AE808" i="13"/>
  <c r="AL808" i="13" s="1"/>
  <c r="AF827" i="13"/>
  <c r="AE827" i="13"/>
  <c r="AL827" i="13" s="1"/>
  <c r="AD732" i="13"/>
  <c r="AC732" i="13"/>
  <c r="AK732" i="13" s="1"/>
  <c r="AJ545" i="13"/>
  <c r="AI545" i="13"/>
  <c r="AN545" i="13" s="1"/>
  <c r="AG1116" i="13"/>
  <c r="AM1116" i="13" s="1"/>
  <c r="AH1116" i="13"/>
  <c r="AH76" i="13"/>
  <c r="AG76" i="13"/>
  <c r="AM76" i="13" s="1"/>
  <c r="AD1127" i="13"/>
  <c r="AC1127" i="13"/>
  <c r="AK1127" i="13" s="1"/>
  <c r="AD578" i="13"/>
  <c r="AC578" i="13"/>
  <c r="AK578" i="13" s="1"/>
  <c r="AH594" i="13"/>
  <c r="AG594" i="13"/>
  <c r="AM594" i="13" s="1"/>
  <c r="AD622" i="13"/>
  <c r="AC622" i="13"/>
  <c r="AK622" i="13" s="1"/>
  <c r="AD978" i="13"/>
  <c r="AC978" i="13"/>
  <c r="AK978" i="13" s="1"/>
  <c r="AD785" i="13"/>
  <c r="AC785" i="13"/>
  <c r="AK785" i="13" s="1"/>
  <c r="AD441" i="13"/>
  <c r="AC441" i="13"/>
  <c r="AK441" i="13" s="1"/>
  <c r="AF1078" i="13"/>
  <c r="AE1078" i="13"/>
  <c r="AL1078" i="13" s="1"/>
  <c r="AD472" i="13"/>
  <c r="AC472" i="13"/>
  <c r="AK472" i="13" s="1"/>
  <c r="AH357" i="13"/>
  <c r="AG357" i="13" s="1"/>
  <c r="AM357" i="13" s="1"/>
  <c r="AD943" i="13"/>
  <c r="AC943" i="13"/>
  <c r="AK943" i="13" s="1"/>
  <c r="AD515" i="13"/>
  <c r="AC515" i="13"/>
  <c r="AK515" i="13" s="1"/>
  <c r="AD766" i="13"/>
  <c r="AC766" i="13"/>
  <c r="AK766" i="13" s="1"/>
  <c r="AC1091" i="13"/>
  <c r="AK1091" i="13" s="1"/>
  <c r="AD1091" i="13"/>
  <c r="AH806" i="13"/>
  <c r="AG806" i="13"/>
  <c r="AM806" i="13" s="1"/>
  <c r="AH686" i="13"/>
  <c r="AG686" i="13"/>
  <c r="AM686" i="13" s="1"/>
  <c r="AD450" i="13"/>
  <c r="AC450" i="13"/>
  <c r="AK450" i="13" s="1"/>
  <c r="AH1037" i="13"/>
  <c r="AG1037" i="13"/>
  <c r="AM1037" i="13" s="1"/>
  <c r="AH115" i="13"/>
  <c r="AG115" i="13" s="1"/>
  <c r="AM115" i="13" s="1"/>
  <c r="AD879" i="13"/>
  <c r="AC879" i="13"/>
  <c r="AK879" i="13" s="1"/>
  <c r="AF327" i="13"/>
  <c r="AE327" i="13" s="1"/>
  <c r="AL327" i="13" s="1"/>
  <c r="AD712" i="13"/>
  <c r="AC712" i="13"/>
  <c r="AK712" i="13" s="1"/>
  <c r="AC1035" i="13"/>
  <c r="AK1035" i="13" s="1"/>
  <c r="AD1035" i="13"/>
  <c r="AH348" i="13"/>
  <c r="AG348" i="13" s="1"/>
  <c r="AM348" i="13" s="1"/>
  <c r="AH386" i="13"/>
  <c r="AG386" i="13" s="1"/>
  <c r="AM386" i="13" s="1"/>
  <c r="AF781" i="13"/>
  <c r="AE781" i="13"/>
  <c r="AL781" i="13" s="1"/>
  <c r="AD980" i="13"/>
  <c r="AC980" i="13"/>
  <c r="AK980" i="13" s="1"/>
  <c r="AD759" i="13"/>
  <c r="AC759" i="13"/>
  <c r="AK759" i="13" s="1"/>
  <c r="AH733" i="13"/>
  <c r="AG733" i="13"/>
  <c r="AM733" i="13" s="1"/>
  <c r="AF550" i="13"/>
  <c r="AE550" i="13"/>
  <c r="AL550" i="13" s="1"/>
  <c r="AF669" i="13"/>
  <c r="AE669" i="13"/>
  <c r="AL669" i="13" s="1"/>
  <c r="AF380" i="13"/>
  <c r="AE380" i="13" s="1"/>
  <c r="AL380" i="13" s="1"/>
  <c r="AC1130" i="13"/>
  <c r="AK1130" i="13" s="1"/>
  <c r="AD1130" i="13"/>
  <c r="AC413" i="13"/>
  <c r="AK413" i="13" s="1"/>
  <c r="AD413" i="13"/>
  <c r="AD553" i="13"/>
  <c r="AC553" i="13"/>
  <c r="AK553" i="13" s="1"/>
  <c r="AH888" i="13"/>
  <c r="AG888" i="13"/>
  <c r="AM888" i="13" s="1"/>
  <c r="AJ998" i="13"/>
  <c r="AI998" i="13"/>
  <c r="AN998" i="13" s="1"/>
  <c r="AH490" i="13"/>
  <c r="AG490" i="13"/>
  <c r="AM490" i="13" s="1"/>
  <c r="AH921" i="13"/>
  <c r="AG921" i="13"/>
  <c r="AM921" i="13" s="1"/>
  <c r="AH603" i="13"/>
  <c r="AG603" i="13"/>
  <c r="AM603" i="13" s="1"/>
  <c r="AH581" i="13"/>
  <c r="AG581" i="13"/>
  <c r="AM581" i="13" s="1"/>
  <c r="AF3" i="13"/>
  <c r="AE3" i="13"/>
  <c r="AL3" i="13" s="1"/>
  <c r="AF363" i="13"/>
  <c r="AE363" i="13" s="1"/>
  <c r="AL363" i="13" s="1"/>
  <c r="AF818" i="13"/>
  <c r="AE818" i="13"/>
  <c r="AL818" i="13" s="1"/>
  <c r="AF903" i="13"/>
  <c r="AE903" i="13"/>
  <c r="AL903" i="13" s="1"/>
  <c r="AJ56" i="13"/>
  <c r="AI56" i="13"/>
  <c r="AN56" i="13" s="1"/>
  <c r="AJ1009" i="13"/>
  <c r="AI1009" i="13"/>
  <c r="AN1009" i="13" s="1"/>
  <c r="AD502" i="13"/>
  <c r="AC502" i="13"/>
  <c r="AK502" i="13" s="1"/>
  <c r="AF244" i="13"/>
  <c r="AE244" i="13" s="1"/>
  <c r="AL244" i="13" s="1"/>
  <c r="AJ914" i="13"/>
  <c r="AI914" i="13"/>
  <c r="AN914" i="13" s="1"/>
  <c r="AJ687" i="13"/>
  <c r="AI687" i="13"/>
  <c r="AN687" i="13" s="1"/>
  <c r="AF597" i="13"/>
  <c r="AE597" i="13"/>
  <c r="AL597" i="13" s="1"/>
  <c r="AF797" i="13"/>
  <c r="AE797" i="13"/>
  <c r="AL797" i="13" s="1"/>
  <c r="AF40" i="13"/>
  <c r="AE40" i="13"/>
  <c r="AL40" i="13" s="1"/>
  <c r="AJ405" i="13"/>
  <c r="AI405" i="13" s="1"/>
  <c r="AN405" i="13" s="1"/>
  <c r="AJ357" i="13"/>
  <c r="AI357" i="13" s="1"/>
  <c r="AN357" i="13" s="1"/>
  <c r="AF943" i="13"/>
  <c r="AE943" i="13"/>
  <c r="AL943" i="13" s="1"/>
  <c r="AF895" i="13"/>
  <c r="AE895" i="13"/>
  <c r="AL895" i="13" s="1"/>
  <c r="AJ515" i="13"/>
  <c r="AI515" i="13"/>
  <c r="AN515" i="13" s="1"/>
  <c r="AJ766" i="13"/>
  <c r="AI766" i="13"/>
  <c r="AN766" i="13" s="1"/>
  <c r="AD1063" i="13"/>
  <c r="AC1063" i="13"/>
  <c r="AK1063" i="13" s="1"/>
  <c r="AF1091" i="13"/>
  <c r="AE1091" i="13"/>
  <c r="AL1091" i="13" s="1"/>
  <c r="AF347" i="13"/>
  <c r="AE347" i="13" s="1"/>
  <c r="AL347" i="13" s="1"/>
  <c r="AF364" i="13"/>
  <c r="AE364" i="13" s="1"/>
  <c r="AL364" i="13" s="1"/>
  <c r="AJ355" i="13"/>
  <c r="AI355" i="13"/>
  <c r="AN355" i="13" s="1"/>
  <c r="AF725" i="13"/>
  <c r="AE725" i="13"/>
  <c r="AL725" i="13" s="1"/>
  <c r="AF686" i="13"/>
  <c r="AE686" i="13"/>
  <c r="AL686" i="13" s="1"/>
  <c r="AF532" i="13"/>
  <c r="AE532" i="13"/>
  <c r="AL532" i="13" s="1"/>
  <c r="AF450" i="13"/>
  <c r="AE450" i="13"/>
  <c r="AL450" i="13" s="1"/>
  <c r="AH670" i="13"/>
  <c r="AG670" i="13"/>
  <c r="AM670" i="13" s="1"/>
  <c r="AF399" i="13"/>
  <c r="AE399" i="13" s="1"/>
  <c r="AL399" i="13" s="1"/>
  <c r="AF268" i="13"/>
  <c r="AE268" i="13"/>
  <c r="AL268" i="13" s="1"/>
  <c r="AF1040" i="13"/>
  <c r="AE1040" i="13"/>
  <c r="AL1040" i="13" s="1"/>
  <c r="AJ513" i="13"/>
  <c r="AI513" i="13"/>
  <c r="AN513" i="13" s="1"/>
  <c r="AF778" i="13"/>
  <c r="AE778" i="13"/>
  <c r="AL778" i="13" s="1"/>
  <c r="AF118" i="13"/>
  <c r="AE118" i="13" s="1"/>
  <c r="AL118" i="13" s="1"/>
  <c r="AJ373" i="13"/>
  <c r="AI373" i="13"/>
  <c r="AN373" i="13" s="1"/>
  <c r="AJ80" i="13"/>
  <c r="AI80" i="13"/>
  <c r="AN80" i="13" s="1"/>
  <c r="AF237" i="13"/>
  <c r="AE237" i="13" s="1"/>
  <c r="AL237" i="13" s="1"/>
  <c r="AE1053" i="13"/>
  <c r="AL1053" i="13" s="1"/>
  <c r="AF1053" i="13"/>
  <c r="AJ628" i="13"/>
  <c r="AI628" i="13"/>
  <c r="AN628" i="13" s="1"/>
  <c r="AF572" i="13"/>
  <c r="AE572" i="13"/>
  <c r="AL572" i="13" s="1"/>
  <c r="AJ820" i="13"/>
  <c r="AI820" i="13"/>
  <c r="AN820" i="13" s="1"/>
  <c r="AJ656" i="13"/>
  <c r="AI656" i="13"/>
  <c r="AN656" i="13" s="1"/>
  <c r="AF1080" i="13"/>
  <c r="AE1080" i="13"/>
  <c r="AL1080" i="13" s="1"/>
  <c r="AJ846" i="13"/>
  <c r="AI846" i="13"/>
  <c r="AN846" i="13" s="1"/>
  <c r="AF125" i="13"/>
  <c r="AE125" i="13" s="1"/>
  <c r="AL125" i="13" s="1"/>
  <c r="AF83" i="13"/>
  <c r="AE83" i="13" s="1"/>
  <c r="AL83" i="13" s="1"/>
  <c r="AF613" i="13"/>
  <c r="AE613" i="13"/>
  <c r="AL613" i="13" s="1"/>
  <c r="AJ466" i="13"/>
  <c r="AI466" i="13"/>
  <c r="AN466" i="13" s="1"/>
  <c r="AF589" i="13"/>
  <c r="AE589" i="13"/>
  <c r="AL589" i="13" s="1"/>
  <c r="AJ888" i="13"/>
  <c r="AI888" i="13"/>
  <c r="AN888" i="13" s="1"/>
  <c r="AJ100" i="13"/>
  <c r="AI100" i="13"/>
  <c r="AN100" i="13" s="1"/>
  <c r="AJ1012" i="13"/>
  <c r="AI1012" i="13"/>
  <c r="AN1012" i="13" s="1"/>
  <c r="AJ717" i="13"/>
  <c r="AI717" i="13"/>
  <c r="AN717" i="13" s="1"/>
  <c r="AH998" i="13"/>
  <c r="AG998" i="13"/>
  <c r="AM998" i="13" s="1"/>
  <c r="AF155" i="13"/>
  <c r="AE155" i="13" s="1"/>
  <c r="AL155" i="13" s="1"/>
  <c r="AF436" i="13"/>
  <c r="AE436" i="13"/>
  <c r="AL436" i="13" s="1"/>
  <c r="AJ921" i="13"/>
  <c r="AI921" i="13"/>
  <c r="AN921" i="13" s="1"/>
  <c r="AD1094" i="13"/>
  <c r="AC1094" i="13"/>
  <c r="AK1094" i="13" s="1"/>
  <c r="AH230" i="13"/>
  <c r="AG230" i="13" s="1"/>
  <c r="AM230" i="13" s="1"/>
  <c r="AH285" i="13"/>
  <c r="AG285" i="13" s="1"/>
  <c r="AM285" i="13" s="1"/>
  <c r="AD936" i="13"/>
  <c r="AC936" i="13"/>
  <c r="AK936" i="13" s="1"/>
  <c r="AD415" i="13"/>
  <c r="AC415" i="13"/>
  <c r="AK415" i="13" s="1"/>
  <c r="AD727" i="13"/>
  <c r="AC727" i="13"/>
  <c r="AK727" i="13" s="1"/>
  <c r="AD508" i="13"/>
  <c r="AC508" i="13"/>
  <c r="AK508" i="13" s="1"/>
  <c r="AF779" i="13"/>
  <c r="AE779" i="13"/>
  <c r="AL779" i="13" s="1"/>
  <c r="AH729" i="13"/>
  <c r="AG729" i="13"/>
  <c r="AM729" i="13" s="1"/>
  <c r="AH1121" i="13"/>
  <c r="AG1121" i="13"/>
  <c r="AM1121" i="13" s="1"/>
  <c r="AD1054" i="13"/>
  <c r="AC1054" i="13"/>
  <c r="AK1054" i="13" s="1"/>
  <c r="AD556" i="13"/>
  <c r="AC556" i="13"/>
  <c r="AK556" i="13" s="1"/>
  <c r="AD906" i="13"/>
  <c r="AC906" i="13"/>
  <c r="AK906" i="13" s="1"/>
  <c r="AJ461" i="13"/>
  <c r="AI461" i="13"/>
  <c r="AN461" i="13" s="1"/>
  <c r="AH290" i="13"/>
  <c r="AG290" i="13"/>
  <c r="AM290" i="13" s="1"/>
  <c r="AD635" i="13"/>
  <c r="AC635" i="13"/>
  <c r="AK635" i="13" s="1"/>
  <c r="AD661" i="13"/>
  <c r="AC661" i="13"/>
  <c r="AK661" i="13" s="1"/>
  <c r="AH99" i="13"/>
  <c r="AG99" i="13"/>
  <c r="AM99" i="13" s="1"/>
  <c r="AD682" i="13"/>
  <c r="AC682" i="13"/>
  <c r="AK682" i="13" s="1"/>
  <c r="AH771" i="13"/>
  <c r="AG771" i="13"/>
  <c r="AM771" i="13" s="1"/>
  <c r="AF51" i="13"/>
  <c r="AE51" i="13"/>
  <c r="AL51" i="13" s="1"/>
  <c r="AF375" i="13"/>
  <c r="AE375" i="13" s="1"/>
  <c r="AL375" i="13" s="1"/>
  <c r="AD981" i="13"/>
  <c r="AC981" i="13"/>
  <c r="AK981" i="13" s="1"/>
  <c r="AD425" i="13"/>
  <c r="AC425" i="13"/>
  <c r="AK425" i="13" s="1"/>
  <c r="AJ537" i="13"/>
  <c r="AI537" i="13"/>
  <c r="AN537" i="13" s="1"/>
  <c r="AH1082" i="13"/>
  <c r="AG1082" i="13"/>
  <c r="AM1082" i="13" s="1"/>
  <c r="AD716" i="13"/>
  <c r="AC716" i="13"/>
  <c r="AK716" i="13" s="1"/>
  <c r="AJ971" i="13"/>
  <c r="AI971" i="13"/>
  <c r="AN971" i="13" s="1"/>
  <c r="AD932" i="13"/>
  <c r="AC932" i="13"/>
  <c r="AK932" i="13" s="1"/>
  <c r="AH1097" i="13"/>
  <c r="AG1097" i="13"/>
  <c r="AM1097" i="13" s="1"/>
  <c r="AH694" i="13"/>
  <c r="AG694" i="13"/>
  <c r="AM694" i="13" s="1"/>
  <c r="AF735" i="13"/>
  <c r="AE735" i="13"/>
  <c r="AL735" i="13" s="1"/>
  <c r="AF1092" i="13"/>
  <c r="AE1092" i="13"/>
  <c r="AL1092" i="13" s="1"/>
  <c r="AD891" i="13"/>
  <c r="AC891" i="13"/>
  <c r="AK891" i="13" s="1"/>
  <c r="AD875" i="13"/>
  <c r="AC875" i="13"/>
  <c r="AK875" i="13" s="1"/>
  <c r="AD543" i="13"/>
  <c r="AC543" i="13"/>
  <c r="AK543" i="13" s="1"/>
  <c r="AH1085" i="13"/>
  <c r="AG1085" i="13"/>
  <c r="AM1085" i="13" s="1"/>
  <c r="AE869" i="13"/>
  <c r="AL869" i="13" s="1"/>
  <c r="AF869" i="13"/>
  <c r="AH360" i="13"/>
  <c r="AG360" i="13" s="1"/>
  <c r="AM360" i="13" s="1"/>
  <c r="AD842" i="13"/>
  <c r="AC842" i="13"/>
  <c r="AK842" i="13" s="1"/>
  <c r="AH304" i="13"/>
  <c r="AG304" i="13"/>
  <c r="AM304" i="13" s="1"/>
  <c r="AD738" i="13"/>
  <c r="AC738" i="13"/>
  <c r="AK738" i="13" s="1"/>
  <c r="AF1022" i="13"/>
  <c r="AE1022" i="13"/>
  <c r="AL1022" i="13" s="1"/>
  <c r="AF180" i="13"/>
  <c r="AE180" i="13" s="1"/>
  <c r="AL180" i="13" s="1"/>
  <c r="AJ182" i="13"/>
  <c r="AI182" i="13" s="1"/>
  <c r="AN182" i="13" s="1"/>
  <c r="AF415" i="13"/>
  <c r="AE415" i="13"/>
  <c r="AL415" i="13" s="1"/>
  <c r="AF727" i="13"/>
  <c r="AE727" i="13"/>
  <c r="AL727" i="13" s="1"/>
  <c r="AD1109" i="13"/>
  <c r="AC1109" i="13"/>
  <c r="AK1109" i="13" s="1"/>
  <c r="AF185" i="13"/>
  <c r="AE185" i="13" s="1"/>
  <c r="AL185" i="13" s="1"/>
  <c r="AF500" i="13"/>
  <c r="AE500" i="13"/>
  <c r="AL500" i="13" s="1"/>
  <c r="AF1121" i="13"/>
  <c r="AE1121" i="13"/>
  <c r="AL1121" i="13" s="1"/>
  <c r="AF652" i="13"/>
  <c r="AE652" i="13"/>
  <c r="AL652" i="13" s="1"/>
  <c r="AF307" i="13"/>
  <c r="AE307" i="13" s="1"/>
  <c r="AL307" i="13" s="1"/>
  <c r="AF889" i="13"/>
  <c r="AE889" i="13"/>
  <c r="AL889" i="13" s="1"/>
  <c r="AF556" i="13"/>
  <c r="AE556" i="13"/>
  <c r="AL556" i="13" s="1"/>
  <c r="AF457" i="13"/>
  <c r="AE457" i="13"/>
  <c r="AL457" i="13" s="1"/>
  <c r="AF128" i="13"/>
  <c r="AE128" i="13" s="1"/>
  <c r="AL128" i="13" s="1"/>
  <c r="AF713" i="13"/>
  <c r="AE713" i="13"/>
  <c r="AL713" i="13" s="1"/>
  <c r="AH1062" i="13"/>
  <c r="AG1062" i="13"/>
  <c r="AM1062" i="13" s="1"/>
  <c r="AC1064" i="13"/>
  <c r="AK1064" i="13" s="1"/>
  <c r="AD1064" i="13"/>
  <c r="AF682" i="13"/>
  <c r="AE682" i="13"/>
  <c r="AL682" i="13" s="1"/>
  <c r="AJ771" i="13"/>
  <c r="AI771" i="13"/>
  <c r="AN771" i="13" s="1"/>
  <c r="AF464" i="13"/>
  <c r="AE464" i="13"/>
  <c r="AL464" i="13" s="1"/>
  <c r="AJ86" i="13"/>
  <c r="AI86" i="13" s="1"/>
  <c r="AN86" i="13" s="1"/>
  <c r="AJ1112" i="13"/>
  <c r="AI1112" i="13"/>
  <c r="AN1112" i="13" s="1"/>
  <c r="AI716" i="13"/>
  <c r="AN716" i="13" s="1"/>
  <c r="AJ716" i="13"/>
  <c r="AF1001" i="13"/>
  <c r="AE1001" i="13"/>
  <c r="AL1001" i="13" s="1"/>
  <c r="AJ152" i="13"/>
  <c r="AI152" i="13"/>
  <c r="AN152" i="13" s="1"/>
  <c r="AF477" i="13"/>
  <c r="AE477" i="13"/>
  <c r="AL477" i="13" s="1"/>
  <c r="AD971" i="13"/>
  <c r="AC971" i="13"/>
  <c r="AK971" i="13" s="1"/>
  <c r="AH620" i="13"/>
  <c r="AG620" i="13"/>
  <c r="AM620" i="13" s="1"/>
  <c r="AF1097" i="13"/>
  <c r="AE1097" i="13"/>
  <c r="AL1097" i="13" s="1"/>
  <c r="AE870" i="13"/>
  <c r="AL870" i="13" s="1"/>
  <c r="AF870" i="13"/>
  <c r="AE891" i="13"/>
  <c r="AL891" i="13" s="1"/>
  <c r="AF891" i="13"/>
  <c r="AJ948" i="13"/>
  <c r="AI948" i="13"/>
  <c r="AN948" i="13" s="1"/>
  <c r="AJ868" i="13"/>
  <c r="AI868" i="13"/>
  <c r="AN868" i="13" s="1"/>
  <c r="AF804" i="13"/>
  <c r="AE804" i="13"/>
  <c r="AL804" i="13" s="1"/>
  <c r="AJ543" i="13"/>
  <c r="AI543" i="13"/>
  <c r="AN543" i="13" s="1"/>
  <c r="AF525" i="13"/>
  <c r="AE525" i="13"/>
  <c r="AL525" i="13" s="1"/>
  <c r="AF1085" i="13"/>
  <c r="AE1085" i="13"/>
  <c r="AL1085" i="13" s="1"/>
  <c r="AJ135" i="13"/>
  <c r="AI135" i="13" s="1"/>
  <c r="AN135" i="13" s="1"/>
  <c r="AF360" i="13"/>
  <c r="AE360" i="13" s="1"/>
  <c r="AL360" i="13" s="1"/>
  <c r="AJ842" i="13"/>
  <c r="AI842" i="13"/>
  <c r="AN842" i="13" s="1"/>
  <c r="AJ738" i="13"/>
  <c r="AI738" i="13"/>
  <c r="AN738" i="13" s="1"/>
  <c r="AF602" i="13"/>
  <c r="AE602" i="13"/>
  <c r="AL602" i="13" s="1"/>
  <c r="AJ420" i="13"/>
  <c r="AI420" i="13"/>
  <c r="AN420" i="13" s="1"/>
  <c r="AF534" i="13"/>
  <c r="AE534" i="13"/>
  <c r="AL534" i="13" s="1"/>
  <c r="AH1068" i="13"/>
  <c r="AG1068" i="13"/>
  <c r="AM1068" i="13" s="1"/>
  <c r="AH389" i="13"/>
  <c r="AG389" i="13"/>
  <c r="AM389" i="13" s="1"/>
  <c r="AJ137" i="13"/>
  <c r="AI137" i="13"/>
  <c r="AN137" i="13" s="1"/>
  <c r="AJ974" i="13"/>
  <c r="AI974" i="13"/>
  <c r="AN974" i="13" s="1"/>
  <c r="AH1075" i="13"/>
  <c r="AG1075" i="13"/>
  <c r="AM1075" i="13" s="1"/>
  <c r="AJ696" i="13"/>
  <c r="AI696" i="13"/>
  <c r="AN696" i="13" s="1"/>
  <c r="AH151" i="13"/>
  <c r="AG151" i="13" s="1"/>
  <c r="AM151" i="13" s="1"/>
  <c r="AH761" i="13"/>
  <c r="AG761" i="13"/>
  <c r="AM761" i="13" s="1"/>
  <c r="AH622" i="13"/>
  <c r="AG622" i="13"/>
  <c r="AM622" i="13" s="1"/>
  <c r="AJ392" i="13"/>
  <c r="AI392" i="13"/>
  <c r="AN392" i="13" s="1"/>
  <c r="AH480" i="13"/>
  <c r="AG480" i="13"/>
  <c r="AM480" i="13" s="1"/>
  <c r="AJ594" i="13"/>
  <c r="AI594" i="13"/>
  <c r="AN594" i="13" s="1"/>
  <c r="AH714" i="13"/>
  <c r="AG714" i="13"/>
  <c r="AM714" i="13" s="1"/>
  <c r="AH310" i="13"/>
  <c r="AG310" i="13"/>
  <c r="AM310" i="13" s="1"/>
  <c r="AH975" i="13"/>
  <c r="AG975" i="13"/>
  <c r="AM975" i="13" s="1"/>
  <c r="AH1105" i="13"/>
  <c r="AG1105" i="13"/>
  <c r="AM1105" i="13" s="1"/>
  <c r="AJ1115" i="13"/>
  <c r="AI1115" i="13"/>
  <c r="AN1115" i="13" s="1"/>
  <c r="AH587" i="13"/>
  <c r="AG587" i="13"/>
  <c r="AM587" i="13" s="1"/>
  <c r="AJ319" i="13"/>
  <c r="AI319" i="13"/>
  <c r="AN319" i="13" s="1"/>
  <c r="AJ773" i="13"/>
  <c r="AI773" i="13"/>
  <c r="AN773" i="13" s="1"/>
  <c r="AJ500" i="13"/>
  <c r="AI500" i="13"/>
  <c r="AN500" i="13" s="1"/>
  <c r="AJ956" i="13"/>
  <c r="AI956" i="13"/>
  <c r="AN956" i="13" s="1"/>
  <c r="AJ167" i="13"/>
  <c r="AI167" i="13"/>
  <c r="AN167" i="13" s="1"/>
  <c r="AJ711" i="13"/>
  <c r="AI711" i="13"/>
  <c r="AN711" i="13" s="1"/>
  <c r="AJ419" i="13"/>
  <c r="AI419" i="13"/>
  <c r="AN419" i="13" s="1"/>
  <c r="AH406" i="13"/>
  <c r="AG406" i="13"/>
  <c r="AM406" i="13" s="1"/>
  <c r="AJ649" i="13"/>
  <c r="AI649" i="13"/>
  <c r="AN649" i="13" s="1"/>
  <c r="AJ147" i="13"/>
  <c r="AI147" i="13"/>
  <c r="AN147" i="13" s="1"/>
  <c r="AJ866" i="13"/>
  <c r="AI866" i="13"/>
  <c r="AN866" i="13" s="1"/>
  <c r="AJ575" i="13"/>
  <c r="AI575" i="13"/>
  <c r="AN575" i="13" s="1"/>
  <c r="AH455" i="13"/>
  <c r="AG455" i="13"/>
  <c r="AM455" i="13" s="1"/>
  <c r="AH168" i="13"/>
  <c r="AG168" i="13" s="1"/>
  <c r="AM168" i="13" s="1"/>
  <c r="AH970" i="13"/>
  <c r="AG970" i="13"/>
  <c r="AM970" i="13" s="1"/>
  <c r="AH1098" i="13"/>
  <c r="AG1098" i="13"/>
  <c r="AM1098" i="13" s="1"/>
  <c r="AJ358" i="13"/>
  <c r="AI358" i="13" s="1"/>
  <c r="AN358" i="13" s="1"/>
  <c r="AH142" i="13"/>
  <c r="AG142" i="13"/>
  <c r="AM142" i="13" s="1"/>
  <c r="AJ316" i="13"/>
  <c r="AI316" i="13"/>
  <c r="AN316" i="13" s="1"/>
  <c r="AJ1040" i="13"/>
  <c r="AI1040" i="13"/>
  <c r="AN1040" i="13" s="1"/>
  <c r="AH46" i="13"/>
  <c r="AG46" i="13"/>
  <c r="AM46" i="13" s="1"/>
  <c r="AH956" i="13"/>
  <c r="AG956" i="13"/>
  <c r="AM956" i="13" s="1"/>
  <c r="AG167" i="13"/>
  <c r="AM167" i="13" s="1"/>
  <c r="AH167" i="13"/>
  <c r="AH711" i="13"/>
  <c r="AG711" i="13"/>
  <c r="AM711" i="13" s="1"/>
  <c r="AH419" i="13"/>
  <c r="AG419" i="13"/>
  <c r="AM419" i="13" s="1"/>
  <c r="AJ929" i="13"/>
  <c r="AI929" i="13"/>
  <c r="AN929" i="13" s="1"/>
  <c r="AJ102" i="13"/>
  <c r="AI102" i="13" s="1"/>
  <c r="AN102" i="13" s="1"/>
  <c r="AJ448" i="13"/>
  <c r="AI448" i="13"/>
  <c r="AN448" i="13" s="1"/>
  <c r="AH64" i="13"/>
  <c r="AG64" i="13" s="1"/>
  <c r="AM64" i="13" s="1"/>
  <c r="AH325" i="13"/>
  <c r="AG325" i="13"/>
  <c r="AM325" i="13" s="1"/>
  <c r="AJ434" i="13"/>
  <c r="AI434" i="13"/>
  <c r="AN434" i="13" s="1"/>
  <c r="AH678" i="13"/>
  <c r="AG678" i="13"/>
  <c r="AM678" i="13" s="1"/>
  <c r="AJ65" i="13"/>
  <c r="AI65" i="13"/>
  <c r="AN65" i="13" s="1"/>
  <c r="AJ298" i="13"/>
  <c r="AI298" i="13" s="1"/>
  <c r="AN298" i="13" s="1"/>
  <c r="AJ837" i="13"/>
  <c r="AI837" i="13"/>
  <c r="AN837" i="13" s="1"/>
  <c r="AJ614" i="13"/>
  <c r="AI614" i="13"/>
  <c r="AN614" i="13" s="1"/>
  <c r="AH70" i="13"/>
  <c r="AG70" i="13" s="1"/>
  <c r="AM70" i="13" s="1"/>
  <c r="AJ856" i="13"/>
  <c r="AI856" i="13"/>
  <c r="AN856" i="13" s="1"/>
  <c r="AH2" i="13"/>
  <c r="AG2" i="13"/>
  <c r="AM2" i="13" s="1"/>
  <c r="AH913" i="13"/>
  <c r="AG913" i="13"/>
  <c r="AM913" i="13" s="1"/>
  <c r="AH543" i="13"/>
  <c r="AG543" i="13"/>
  <c r="AM543" i="13" s="1"/>
  <c r="AJ988" i="13"/>
  <c r="AI988" i="13"/>
  <c r="AN988" i="13" s="1"/>
  <c r="AJ1022" i="13"/>
  <c r="AI1022" i="13"/>
  <c r="AN1022" i="13" s="1"/>
  <c r="AH463" i="13"/>
  <c r="AG463" i="13"/>
  <c r="AM463" i="13" s="1"/>
  <c r="AH328" i="13"/>
  <c r="AG328" i="13"/>
  <c r="AM328" i="13" s="1"/>
  <c r="AH642" i="13"/>
  <c r="AG642" i="13"/>
  <c r="AM642" i="13" s="1"/>
  <c r="AH377" i="13"/>
  <c r="AG377" i="13"/>
  <c r="AM377" i="13" s="1"/>
  <c r="AH941" i="13"/>
  <c r="AG941" i="13"/>
  <c r="AM941" i="13" s="1"/>
  <c r="AH256" i="13"/>
  <c r="AG256" i="13"/>
  <c r="AM256" i="13" s="1"/>
  <c r="AJ950" i="13"/>
  <c r="AI950" i="13"/>
  <c r="AN950" i="13" s="1"/>
  <c r="AJ423" i="13"/>
  <c r="AI423" i="13"/>
  <c r="AN423" i="13" s="1"/>
  <c r="AJ931" i="13"/>
  <c r="AI931" i="13"/>
  <c r="AN931" i="13" s="1"/>
  <c r="AH665" i="13"/>
  <c r="AG665" i="13"/>
  <c r="AM665" i="13" s="1"/>
  <c r="AH798" i="13"/>
  <c r="AG798" i="13"/>
  <c r="AM798" i="13" s="1"/>
  <c r="AH510" i="13"/>
  <c r="AG510" i="13"/>
  <c r="AM510" i="13" s="1"/>
  <c r="AH586" i="13"/>
  <c r="AG586" i="13"/>
  <c r="AM586" i="13" s="1"/>
  <c r="AJ427" i="13"/>
  <c r="AI427" i="13"/>
  <c r="AN427" i="13" s="1"/>
  <c r="AJ571" i="13"/>
  <c r="AI571" i="13"/>
  <c r="AN571" i="13" s="1"/>
  <c r="AJ285" i="13"/>
  <c r="AI285" i="13" s="1"/>
  <c r="AN285" i="13" s="1"/>
  <c r="AH901" i="13"/>
  <c r="AG901" i="13"/>
  <c r="AM901" i="13" s="1"/>
  <c r="AJ1086" i="13"/>
  <c r="AI1086" i="13"/>
  <c r="AN1086" i="13" s="1"/>
  <c r="AJ533" i="13"/>
  <c r="AI533" i="13"/>
  <c r="AN533" i="13" s="1"/>
  <c r="AJ592" i="13"/>
  <c r="AI592" i="13"/>
  <c r="AN592" i="13" s="1"/>
  <c r="AJ524" i="13"/>
  <c r="AI524" i="13"/>
  <c r="AN524" i="13" s="1"/>
  <c r="AJ278" i="13"/>
  <c r="AI278" i="13"/>
  <c r="AN278" i="13" s="1"/>
  <c r="AJ508" i="13"/>
  <c r="AI508" i="13"/>
  <c r="AN508" i="13" s="1"/>
  <c r="AJ8" i="13"/>
  <c r="AI8" i="13"/>
  <c r="AN8" i="13" s="1"/>
  <c r="AJ307" i="13"/>
  <c r="AI307" i="13" s="1"/>
  <c r="AN307" i="13" s="1"/>
  <c r="AJ894" i="13"/>
  <c r="AI894" i="13"/>
  <c r="AN894" i="13" s="1"/>
  <c r="AJ302" i="13"/>
  <c r="AI302" i="13" s="1"/>
  <c r="AN302" i="13" s="1"/>
  <c r="AH461" i="13"/>
  <c r="AG461" i="13"/>
  <c r="AM461" i="13" s="1"/>
  <c r="AJ349" i="13"/>
  <c r="AI349" i="13"/>
  <c r="AN349" i="13" s="1"/>
  <c r="AJ435" i="13"/>
  <c r="AI435" i="13"/>
  <c r="AN435" i="13" s="1"/>
  <c r="AJ127" i="13"/>
  <c r="AI127" i="13"/>
  <c r="AN127" i="13" s="1"/>
  <c r="AJ612" i="13"/>
  <c r="AI612" i="13"/>
  <c r="AN612" i="13" s="1"/>
  <c r="AH540" i="13"/>
  <c r="AG540" i="13"/>
  <c r="AM540" i="13" s="1"/>
  <c r="AJ1122" i="13"/>
  <c r="AI1122" i="13"/>
  <c r="AN1122" i="13" s="1"/>
  <c r="AJ55" i="13"/>
  <c r="AI55" i="13"/>
  <c r="AN55" i="13" s="1"/>
  <c r="AJ662" i="13"/>
  <c r="AI662" i="13"/>
  <c r="AN662" i="13" s="1"/>
  <c r="AJ983" i="13"/>
  <c r="AI983" i="13"/>
  <c r="AN983" i="13" s="1"/>
  <c r="AJ148" i="13"/>
  <c r="AI148" i="13" s="1"/>
  <c r="AN148" i="13" s="1"/>
  <c r="AH724" i="13"/>
  <c r="AG724" i="13"/>
  <c r="AM724" i="13" s="1"/>
  <c r="AH803" i="13"/>
  <c r="AG803" i="13"/>
  <c r="AM803" i="13" s="1"/>
  <c r="AJ1100" i="13"/>
  <c r="AI1100" i="13"/>
  <c r="AN1100" i="13" s="1"/>
  <c r="AJ30" i="13"/>
  <c r="AI30" i="13"/>
  <c r="AN30" i="13" s="1"/>
  <c r="AH263" i="13"/>
  <c r="AG263" i="13"/>
  <c r="AM263" i="13" s="1"/>
  <c r="AJ758" i="13"/>
  <c r="AI758" i="13"/>
  <c r="AN758" i="13" s="1"/>
  <c r="AH960" i="13"/>
  <c r="AG960" i="13"/>
  <c r="AM960" i="13" s="1"/>
  <c r="AH366" i="13"/>
  <c r="AG366" i="13"/>
  <c r="AM366" i="13" s="1"/>
  <c r="AJ912" i="13"/>
  <c r="AI912" i="13"/>
  <c r="AN912" i="13" s="1"/>
  <c r="AJ634" i="13"/>
  <c r="AI634" i="13"/>
  <c r="AN634" i="13" s="1"/>
  <c r="AJ309" i="13"/>
  <c r="AI309" i="13"/>
  <c r="AN309" i="13" s="1"/>
  <c r="AJ117" i="13"/>
  <c r="AI117" i="13"/>
  <c r="AN117" i="13" s="1"/>
  <c r="AJ411" i="13"/>
  <c r="AI411" i="13"/>
  <c r="AN411" i="13" s="1"/>
  <c r="AJ1091" i="13"/>
  <c r="AI1091" i="13"/>
  <c r="AN1091" i="13" s="1"/>
  <c r="AJ63" i="13"/>
  <c r="AI63" i="13"/>
  <c r="AN63" i="13" s="1"/>
  <c r="AJ351" i="13"/>
  <c r="AI351" i="13" s="1"/>
  <c r="AN351" i="13" s="1"/>
  <c r="AJ644" i="13"/>
  <c r="AI644" i="13"/>
  <c r="AN644" i="13" s="1"/>
  <c r="AJ1037" i="13"/>
  <c r="AI1037" i="13"/>
  <c r="AN1037" i="13" s="1"/>
  <c r="AH933" i="13"/>
  <c r="AG933" i="13"/>
  <c r="AM933" i="13" s="1"/>
  <c r="AH1088" i="13"/>
  <c r="AG1088" i="13"/>
  <c r="AM1088" i="13" s="1"/>
  <c r="AH853" i="13"/>
  <c r="AG853" i="13"/>
  <c r="AM853" i="13" s="1"/>
  <c r="AJ381" i="13"/>
  <c r="AI381" i="13"/>
  <c r="AN381" i="13" s="1"/>
  <c r="AJ636" i="13"/>
  <c r="AI636" i="13"/>
  <c r="AN636" i="13" s="1"/>
  <c r="AJ817" i="13"/>
  <c r="AI817" i="13"/>
  <c r="AN817" i="13" s="1"/>
  <c r="AH906" i="13"/>
  <c r="AG906" i="13"/>
  <c r="AM906" i="13" s="1"/>
  <c r="AH110" i="13"/>
  <c r="AG110" i="13" s="1"/>
  <c r="AM110" i="13" s="1"/>
  <c r="AJ1083" i="13"/>
  <c r="AI1083" i="13"/>
  <c r="AN1083" i="13" s="1"/>
  <c r="AJ334" i="13"/>
  <c r="AI334" i="13" s="1"/>
  <c r="AN334" i="13" s="1"/>
  <c r="AJ786" i="13"/>
  <c r="AI786" i="13"/>
  <c r="AN786" i="13" s="1"/>
  <c r="AJ544" i="13"/>
  <c r="AI544" i="13"/>
  <c r="AN544" i="13" s="1"/>
  <c r="AH720" i="13"/>
  <c r="AG720" i="13"/>
  <c r="AM720" i="13" s="1"/>
  <c r="AH266" i="13"/>
  <c r="AG266" i="13" s="1"/>
  <c r="AM266" i="13" s="1"/>
  <c r="AH568" i="13"/>
  <c r="AG568" i="13"/>
  <c r="AM568" i="13" s="1"/>
  <c r="AH460" i="13"/>
  <c r="AG460" i="13"/>
  <c r="AM460" i="13" s="1"/>
  <c r="AH627" i="13"/>
  <c r="AG627" i="13"/>
  <c r="AM627" i="13" s="1"/>
  <c r="AH793" i="13"/>
  <c r="AG793" i="13"/>
  <c r="AM793" i="13" s="1"/>
  <c r="AJ563" i="13"/>
  <c r="AI563" i="13"/>
  <c r="AN563" i="13" s="1"/>
  <c r="AJ288" i="13"/>
  <c r="AI288" i="13"/>
  <c r="AN288" i="13" s="1"/>
  <c r="AJ807" i="13"/>
  <c r="AI807" i="13"/>
  <c r="AN807" i="13" s="1"/>
  <c r="AH847" i="13"/>
  <c r="AG847" i="13"/>
  <c r="AM847" i="13" s="1"/>
  <c r="AH1110" i="13"/>
  <c r="AG1110" i="13"/>
  <c r="AM1110" i="13" s="1"/>
  <c r="AJ681" i="13"/>
  <c r="AI681" i="13"/>
  <c r="AN681" i="13" s="1"/>
  <c r="AH56" i="13"/>
  <c r="AG56" i="13"/>
  <c r="AM56" i="13" s="1"/>
  <c r="AJ162" i="13"/>
  <c r="AI162" i="13"/>
  <c r="AN162" i="13" s="1"/>
  <c r="AH914" i="13"/>
  <c r="AG914" i="13"/>
  <c r="AM914" i="13" s="1"/>
  <c r="AH1031" i="13"/>
  <c r="AG1031" i="13"/>
  <c r="AM1031" i="13" s="1"/>
  <c r="AJ1078" i="13"/>
  <c r="AI1078" i="13"/>
  <c r="AN1078" i="13" s="1"/>
  <c r="AH1014" i="13"/>
  <c r="AG1014" i="13"/>
  <c r="AM1014" i="13" s="1"/>
  <c r="AH895" i="13"/>
  <c r="AG895" i="13"/>
  <c r="AM895" i="13" s="1"/>
  <c r="AH734" i="13"/>
  <c r="AG734" i="13"/>
  <c r="AM734" i="13" s="1"/>
  <c r="AH347" i="13"/>
  <c r="AG347" i="13" s="1"/>
  <c r="AM347" i="13" s="1"/>
  <c r="AH23" i="13"/>
  <c r="AG23" i="13" s="1"/>
  <c r="AM23" i="13" s="1"/>
  <c r="AJ876" i="13"/>
  <c r="AI876" i="13"/>
  <c r="AN876" i="13" s="1"/>
  <c r="AJ659" i="13"/>
  <c r="AI659" i="13"/>
  <c r="AN659" i="13" s="1"/>
  <c r="AH658" i="13"/>
  <c r="AG658" i="13"/>
  <c r="AM658" i="13" s="1"/>
  <c r="AJ339" i="13"/>
  <c r="AI339" i="13"/>
  <c r="AN339" i="13" s="1"/>
  <c r="AJ187" i="13"/>
  <c r="AI187" i="13" s="1"/>
  <c r="AN187" i="13" s="1"/>
  <c r="AJ805" i="13"/>
  <c r="AI805" i="13"/>
  <c r="AN805" i="13" s="1"/>
  <c r="AJ593" i="13"/>
  <c r="AI593" i="13"/>
  <c r="AN593" i="13" s="1"/>
  <c r="AJ1060" i="13"/>
  <c r="AI1060" i="13"/>
  <c r="AN1060" i="13" s="1"/>
  <c r="AJ94" i="13"/>
  <c r="AI94" i="13"/>
  <c r="AN94" i="13" s="1"/>
  <c r="AH350" i="13"/>
  <c r="AG350" i="13"/>
  <c r="AM350" i="13" s="1"/>
  <c r="AJ964" i="13"/>
  <c r="AI964" i="13"/>
  <c r="AN964" i="13" s="1"/>
  <c r="AJ46" i="13"/>
  <c r="AI46" i="13"/>
  <c r="AN46" i="13" s="1"/>
  <c r="AH51" i="13"/>
  <c r="AG51" i="13" s="1"/>
  <c r="AM51" i="13" s="1"/>
  <c r="AJ464" i="13"/>
  <c r="AI464" i="13"/>
  <c r="AN464" i="13" s="1"/>
  <c r="AJ428" i="13"/>
  <c r="AI428" i="13"/>
  <c r="AN428" i="13" s="1"/>
  <c r="AH264" i="13"/>
  <c r="AG264" i="13"/>
  <c r="AM264" i="13" s="1"/>
  <c r="AJ751" i="13"/>
  <c r="AI751" i="13"/>
  <c r="AN751" i="13" s="1"/>
  <c r="AJ553" i="13"/>
  <c r="AI553" i="13"/>
  <c r="AN553" i="13" s="1"/>
  <c r="AJ20" i="13"/>
  <c r="AI20" i="13"/>
  <c r="AN20" i="13" s="1"/>
  <c r="AJ896" i="13"/>
  <c r="AI896" i="13"/>
  <c r="AN896" i="13" s="1"/>
  <c r="AJ1021" i="13"/>
  <c r="AI1021" i="13"/>
  <c r="AN1021" i="13" s="1"/>
  <c r="AH493" i="13"/>
  <c r="AG493" i="13"/>
  <c r="AM493" i="13" s="1"/>
  <c r="AH1022" i="13"/>
  <c r="AG1022" i="13"/>
  <c r="AM1022" i="13" s="1"/>
  <c r="AH26" i="13"/>
  <c r="AG26" i="13" s="1"/>
  <c r="AM26" i="13" s="1"/>
  <c r="AJ611" i="13"/>
  <c r="AI611" i="13"/>
  <c r="AN611" i="13" s="1"/>
  <c r="AH567" i="13"/>
  <c r="AG567" i="13"/>
  <c r="AM567" i="13" s="1"/>
  <c r="AJ344" i="13"/>
  <c r="AI344" i="13" s="1"/>
  <c r="AN344" i="13" s="1"/>
  <c r="AJ192" i="13"/>
  <c r="AI192" i="13"/>
  <c r="AN192" i="13" s="1"/>
  <c r="AF1131" i="13"/>
  <c r="AE1131" i="13"/>
  <c r="AL1131" i="13" s="1"/>
  <c r="AD469" i="13"/>
  <c r="AC469" i="13"/>
  <c r="AK469" i="13" s="1"/>
  <c r="AH795" i="13"/>
  <c r="AG795" i="13"/>
  <c r="AM795" i="13" s="1"/>
  <c r="AH886" i="13"/>
  <c r="AG886" i="13"/>
  <c r="AM886" i="13" s="1"/>
  <c r="AH829" i="13"/>
  <c r="AG829" i="13"/>
  <c r="AM829" i="13" s="1"/>
  <c r="AJ511" i="13"/>
  <c r="AI511" i="13"/>
  <c r="AN511" i="13" s="1"/>
  <c r="AD459" i="13"/>
  <c r="AC459" i="13"/>
  <c r="AK459" i="13" s="1"/>
  <c r="AH812" i="13"/>
  <c r="AG812" i="13"/>
  <c r="AM812" i="13" s="1"/>
  <c r="AC605" i="13"/>
  <c r="AK605" i="13" s="1"/>
  <c r="AD605" i="13"/>
  <c r="AH44" i="13"/>
  <c r="AG44" i="13"/>
  <c r="AM44" i="13" s="1"/>
  <c r="AF706" i="13"/>
  <c r="AE706" i="13"/>
  <c r="AL706" i="13" s="1"/>
  <c r="AH67" i="13"/>
  <c r="AG67" i="13"/>
  <c r="AM67" i="13" s="1"/>
  <c r="AC1058" i="13"/>
  <c r="AK1058" i="13" s="1"/>
  <c r="AD1058" i="13"/>
  <c r="AD548" i="13"/>
  <c r="AC548" i="13"/>
  <c r="AK548" i="13" s="1"/>
  <c r="AD474" i="13"/>
  <c r="AC474" i="13"/>
  <c r="AK474" i="13" s="1"/>
  <c r="AH976" i="13"/>
  <c r="AG976" i="13"/>
  <c r="AM976" i="13" s="1"/>
  <c r="AD929" i="13"/>
  <c r="AC929" i="13"/>
  <c r="AK929" i="13" s="1"/>
  <c r="AH780" i="13"/>
  <c r="AG780" i="13"/>
  <c r="AM780" i="13" s="1"/>
  <c r="AD935" i="13"/>
  <c r="AC935" i="13"/>
  <c r="AK935" i="13" s="1"/>
  <c r="AH443" i="13"/>
  <c r="AG443" i="13"/>
  <c r="AM443" i="13" s="1"/>
  <c r="AH552" i="13"/>
  <c r="AG552" i="13"/>
  <c r="AM552" i="13" s="1"/>
  <c r="AF19" i="13"/>
  <c r="AE19" i="13"/>
  <c r="AL19" i="13" s="1"/>
  <c r="AJ726" i="13"/>
  <c r="AI726" i="13"/>
  <c r="AN726" i="13" s="1"/>
  <c r="AJ695" i="13"/>
  <c r="AI695" i="13"/>
  <c r="AN695" i="13" s="1"/>
  <c r="AF685" i="13"/>
  <c r="AE685" i="13"/>
  <c r="AL685" i="13" s="1"/>
  <c r="AJ585" i="13"/>
  <c r="AI585" i="13"/>
  <c r="AN585" i="13" s="1"/>
  <c r="AF633" i="13"/>
  <c r="AE633" i="13"/>
  <c r="AL633" i="13" s="1"/>
  <c r="AF69" i="13"/>
  <c r="AE69" i="13"/>
  <c r="AL69" i="13" s="1"/>
  <c r="AF985" i="13"/>
  <c r="AE985" i="13"/>
  <c r="AL985" i="13" s="1"/>
  <c r="AJ582" i="13"/>
  <c r="AI582" i="13"/>
  <c r="AN582" i="13" s="1"/>
  <c r="AJ354" i="13"/>
  <c r="AI354" i="13" s="1"/>
  <c r="AN354" i="13" s="1"/>
  <c r="AF127" i="13"/>
  <c r="AE127" i="13" s="1"/>
  <c r="AL127" i="13" s="1"/>
  <c r="AJ219" i="13"/>
  <c r="AI219" i="13"/>
  <c r="AN219" i="13" s="1"/>
  <c r="AF864" i="13"/>
  <c r="AE864" i="13"/>
  <c r="AL864" i="13" s="1"/>
  <c r="AJ646" i="13"/>
  <c r="AI646" i="13"/>
  <c r="AN646" i="13" s="1"/>
  <c r="AF421" i="13"/>
  <c r="AE421" i="13"/>
  <c r="AL421" i="13" s="1"/>
  <c r="AF977" i="13"/>
  <c r="AE977" i="13"/>
  <c r="AL977" i="13" s="1"/>
  <c r="AF1041" i="13"/>
  <c r="AE1041" i="13"/>
  <c r="AL1041" i="13" s="1"/>
  <c r="AF308" i="13"/>
  <c r="AE308" i="13" s="1"/>
  <c r="AL308" i="13" s="1"/>
  <c r="AF323" i="13"/>
  <c r="AE323" i="13" s="1"/>
  <c r="AL323" i="13" s="1"/>
  <c r="AJ284" i="13"/>
  <c r="AI284" i="13"/>
  <c r="AN284" i="13" s="1"/>
  <c r="AJ752" i="13"/>
  <c r="AI752" i="13"/>
  <c r="AN752" i="13" s="1"/>
  <c r="AJ501" i="13"/>
  <c r="AI501" i="13"/>
  <c r="AN501" i="13" s="1"/>
  <c r="AF419" i="13"/>
  <c r="AE419" i="13"/>
  <c r="AL419" i="13" s="1"/>
  <c r="AF36" i="13"/>
  <c r="AE36" i="13"/>
  <c r="AL36" i="13" s="1"/>
  <c r="AF927" i="13"/>
  <c r="AE927" i="13"/>
  <c r="AL927" i="13" s="1"/>
  <c r="AC541" i="13"/>
  <c r="AK541" i="13" s="1"/>
  <c r="AD541" i="13"/>
  <c r="AF211" i="13"/>
  <c r="AE211" i="13" s="1"/>
  <c r="AL211" i="13" s="1"/>
  <c r="AJ13" i="13"/>
  <c r="AI13" i="13"/>
  <c r="AN13" i="13" s="1"/>
  <c r="AF784" i="13"/>
  <c r="AE784" i="13"/>
  <c r="AL784" i="13" s="1"/>
  <c r="AJ897" i="13"/>
  <c r="AI897" i="13"/>
  <c r="AN897" i="13" s="1"/>
  <c r="AF28" i="13"/>
  <c r="AE28" i="13"/>
  <c r="AL28" i="13" s="1"/>
  <c r="AF208" i="13"/>
  <c r="AE208" i="13" s="1"/>
  <c r="AL208" i="13" s="1"/>
  <c r="AD1131" i="13"/>
  <c r="AC1131" i="13"/>
  <c r="AK1131" i="13" s="1"/>
  <c r="AF469" i="13"/>
  <c r="AE469" i="13"/>
  <c r="AL469" i="13" s="1"/>
  <c r="AJ193" i="13"/>
  <c r="AI193" i="13"/>
  <c r="AN193" i="13" s="1"/>
  <c r="AE867" i="13"/>
  <c r="AL867" i="13" s="1"/>
  <c r="AF867" i="13"/>
  <c r="AE886" i="13"/>
  <c r="AL886" i="13" s="1"/>
  <c r="AF886" i="13"/>
  <c r="AJ247" i="13"/>
  <c r="AI247" i="13" s="1"/>
  <c r="AN247" i="13" s="1"/>
  <c r="AF321" i="13"/>
  <c r="AE321" i="13" s="1"/>
  <c r="AL321" i="13" s="1"/>
  <c r="AJ722" i="13"/>
  <c r="AI722" i="13"/>
  <c r="AN722" i="13" s="1"/>
  <c r="AH952" i="13"/>
  <c r="AG952" i="13"/>
  <c r="AM952" i="13" s="1"/>
  <c r="AF1096" i="13"/>
  <c r="AE1096" i="13"/>
  <c r="AL1096" i="13" s="1"/>
  <c r="AH672" i="13"/>
  <c r="AG672" i="13"/>
  <c r="AM672" i="13" s="1"/>
  <c r="AE862" i="13"/>
  <c r="AL862" i="13" s="1"/>
  <c r="AF862" i="13"/>
  <c r="AF690" i="13"/>
  <c r="AE690" i="13"/>
  <c r="AL690" i="13" s="1"/>
  <c r="AD706" i="13"/>
  <c r="AC706" i="13"/>
  <c r="AK706" i="13" s="1"/>
  <c r="AF139" i="13"/>
  <c r="AE139" i="13"/>
  <c r="AL139" i="13" s="1"/>
  <c r="AJ67" i="13"/>
  <c r="AI67" i="13"/>
  <c r="AN67" i="13" s="1"/>
  <c r="AJ1051" i="13"/>
  <c r="AI1051" i="13"/>
  <c r="AN1051" i="13" s="1"/>
  <c r="AF1058" i="13"/>
  <c r="AE1058" i="13"/>
  <c r="AL1058" i="13" s="1"/>
  <c r="AJ595" i="13"/>
  <c r="AI595" i="13"/>
  <c r="AN595" i="13" s="1"/>
  <c r="AJ48" i="13"/>
  <c r="AI48" i="13"/>
  <c r="AN48" i="13" s="1"/>
  <c r="AF929" i="13"/>
  <c r="AE929" i="13"/>
  <c r="AL929" i="13" s="1"/>
  <c r="AF84" i="13"/>
  <c r="AE84" i="13"/>
  <c r="AL84" i="13" s="1"/>
  <c r="AF588" i="13"/>
  <c r="AE588" i="13"/>
  <c r="AL588" i="13" s="1"/>
  <c r="AJ993" i="13"/>
  <c r="AI993" i="13"/>
  <c r="AN993" i="13" s="1"/>
  <c r="AF655" i="13"/>
  <c r="AE655" i="13"/>
  <c r="AL655" i="13" s="1"/>
  <c r="AH404" i="13"/>
  <c r="AG404" i="13" s="1"/>
  <c r="AM404" i="13" s="1"/>
  <c r="AD684" i="13"/>
  <c r="AC684" i="13"/>
  <c r="AK684" i="13" s="1"/>
  <c r="AD703" i="13"/>
  <c r="AC703" i="13"/>
  <c r="AK703" i="13" s="1"/>
  <c r="AF520" i="13"/>
  <c r="AE520" i="13"/>
  <c r="AL520" i="13" s="1"/>
  <c r="AH822" i="13"/>
  <c r="AG822" i="13"/>
  <c r="AM822" i="13" s="1"/>
  <c r="AD857" i="13"/>
  <c r="AC857" i="13"/>
  <c r="AK857" i="13" s="1"/>
  <c r="AD410" i="13"/>
  <c r="AC410" i="13"/>
  <c r="AK410" i="13" s="1"/>
  <c r="AJ803" i="13"/>
  <c r="AI803" i="13"/>
  <c r="AN803" i="13" s="1"/>
  <c r="AD608" i="13"/>
  <c r="AC608" i="13"/>
  <c r="AK608" i="13" s="1"/>
  <c r="AD882" i="13"/>
  <c r="AC882" i="13"/>
  <c r="AK882" i="13" s="1"/>
  <c r="AH494" i="13"/>
  <c r="AG494" i="13"/>
  <c r="AM494" i="13" s="1"/>
  <c r="AD569" i="13"/>
  <c r="AC569" i="13"/>
  <c r="AK569" i="13" s="1"/>
  <c r="AF1043" i="13"/>
  <c r="AE1043" i="13"/>
  <c r="AL1043" i="13" s="1"/>
  <c r="AD1068" i="13"/>
  <c r="AC1068" i="13"/>
  <c r="AK1068" i="13" s="1"/>
  <c r="AH974" i="13"/>
  <c r="AG974" i="13"/>
  <c r="AM974" i="13" s="1"/>
  <c r="AH145" i="13"/>
  <c r="AG145" i="13"/>
  <c r="AM145" i="13" s="1"/>
  <c r="AH564" i="13"/>
  <c r="AG564" i="13"/>
  <c r="AM564" i="13" s="1"/>
  <c r="AD1084" i="13"/>
  <c r="AC1084" i="13"/>
  <c r="AK1084" i="13" s="1"/>
  <c r="AH1090" i="13"/>
  <c r="AG1090" i="13"/>
  <c r="AM1090" i="13" s="1"/>
  <c r="AF681" i="13"/>
  <c r="AE681" i="13"/>
  <c r="AL681" i="13" s="1"/>
  <c r="AD639" i="13"/>
  <c r="AC639" i="13"/>
  <c r="AK639" i="13" s="1"/>
  <c r="AH199" i="13"/>
  <c r="AG199" i="13"/>
  <c r="AM199" i="13" s="1"/>
  <c r="AH359" i="13"/>
  <c r="AG359" i="13"/>
  <c r="AM359" i="13" s="1"/>
  <c r="AH203" i="13"/>
  <c r="AG203" i="13"/>
  <c r="AM203" i="13" s="1"/>
  <c r="AD800" i="13"/>
  <c r="AC800" i="13"/>
  <c r="AK800" i="13" s="1"/>
  <c r="AD972" i="13"/>
  <c r="AC972" i="13"/>
  <c r="AK972" i="13" s="1"/>
  <c r="AD892" i="13"/>
  <c r="AC892" i="13"/>
  <c r="AK892" i="13" s="1"/>
  <c r="AH813" i="13"/>
  <c r="AG813" i="13"/>
  <c r="AM813" i="13" s="1"/>
  <c r="AH1120" i="13"/>
  <c r="AG1120" i="13"/>
  <c r="AM1120" i="13" s="1"/>
  <c r="AF267" i="13"/>
  <c r="AE267" i="13" s="1"/>
  <c r="AL267" i="13" s="1"/>
  <c r="AF353" i="13"/>
  <c r="AE353" i="13" s="1"/>
  <c r="AL353" i="13" s="1"/>
  <c r="AD1055" i="13"/>
  <c r="AC1055" i="13"/>
  <c r="AK1055" i="13" s="1"/>
  <c r="AF434" i="13"/>
  <c r="AE434" i="13"/>
  <c r="AL434" i="13" s="1"/>
  <c r="AH1102" i="13"/>
  <c r="AG1102" i="13"/>
  <c r="AM1102" i="13" s="1"/>
  <c r="AJ158" i="13"/>
  <c r="AI158" i="13"/>
  <c r="AN158" i="13" s="1"/>
  <c r="AC741" i="13"/>
  <c r="AK741" i="13" s="1"/>
  <c r="AD741" i="13"/>
  <c r="AD609" i="13"/>
  <c r="AC609" i="13"/>
  <c r="AK609" i="13" s="1"/>
  <c r="AD1060" i="13"/>
  <c r="AC1060" i="13"/>
  <c r="AK1060" i="13" s="1"/>
  <c r="AC1089" i="13"/>
  <c r="AK1089" i="13" s="1"/>
  <c r="AD1089" i="13"/>
  <c r="AD1028" i="13"/>
  <c r="AC1028" i="13"/>
  <c r="AK1028" i="13" s="1"/>
  <c r="AF465" i="13"/>
  <c r="AE465" i="13"/>
  <c r="AL465" i="13" s="1"/>
  <c r="AD700" i="13"/>
  <c r="AC700" i="13"/>
  <c r="AK700" i="13" s="1"/>
  <c r="AD424" i="13"/>
  <c r="AC424" i="13"/>
  <c r="AK424" i="13" s="1"/>
  <c r="AJ255" i="13"/>
  <c r="AI255" i="13" s="1"/>
  <c r="AN255" i="13" s="1"/>
  <c r="AE861" i="13"/>
  <c r="AL861" i="13" s="1"/>
  <c r="AF861" i="13"/>
  <c r="AF404" i="13"/>
  <c r="AF331" i="13"/>
  <c r="AE331" i="13" s="1"/>
  <c r="AL331" i="13" s="1"/>
  <c r="AE908" i="13"/>
  <c r="AL908" i="13" s="1"/>
  <c r="AF908" i="13"/>
  <c r="AF959" i="13"/>
  <c r="AE959" i="13"/>
  <c r="AL959" i="13" s="1"/>
  <c r="AF983" i="13"/>
  <c r="AE983" i="13"/>
  <c r="AL983" i="13" s="1"/>
  <c r="AF1067" i="13"/>
  <c r="AE1067" i="13"/>
  <c r="AL1067" i="13" s="1"/>
  <c r="AJ383" i="13"/>
  <c r="AI383" i="13" s="1"/>
  <c r="AN383" i="13" s="1"/>
  <c r="AF340" i="13"/>
  <c r="AE340" i="13" s="1"/>
  <c r="AL340" i="13" s="1"/>
  <c r="AJ374" i="13"/>
  <c r="AI374" i="13"/>
  <c r="AN374" i="13" s="1"/>
  <c r="AD724" i="13"/>
  <c r="AC724" i="13"/>
  <c r="AK724" i="13" s="1"/>
  <c r="AF617" i="13"/>
  <c r="AE617" i="13"/>
  <c r="AL617" i="13" s="1"/>
  <c r="AF847" i="13"/>
  <c r="AE847" i="13"/>
  <c r="AL847" i="13" s="1"/>
  <c r="AF823" i="13"/>
  <c r="AE823" i="13"/>
  <c r="AL823" i="13" s="1"/>
  <c r="AJ72" i="13"/>
  <c r="AI72" i="13"/>
  <c r="AN72" i="13" s="1"/>
  <c r="AJ683" i="13"/>
  <c r="AI683" i="13"/>
  <c r="AN683" i="13" s="1"/>
  <c r="AE938" i="13"/>
  <c r="AL938" i="13" s="1"/>
  <c r="AF938" i="13"/>
  <c r="AJ280" i="13"/>
  <c r="AI280" i="13"/>
  <c r="AN280" i="13" s="1"/>
  <c r="AF798" i="13"/>
  <c r="AE798" i="13"/>
  <c r="AL798" i="13" s="1"/>
  <c r="AJ510" i="13"/>
  <c r="AI510" i="13"/>
  <c r="AN510" i="13" s="1"/>
  <c r="AD707" i="13"/>
  <c r="AC707" i="13"/>
  <c r="AK707" i="13" s="1"/>
  <c r="AF137" i="13"/>
  <c r="AE137" i="13" s="1"/>
  <c r="AL137" i="13" s="1"/>
  <c r="AF62" i="13"/>
  <c r="AE62" i="13"/>
  <c r="AL62" i="13" s="1"/>
  <c r="AF111" i="13"/>
  <c r="AE111" i="13" s="1"/>
  <c r="AL111" i="13" s="1"/>
  <c r="AJ835" i="13"/>
  <c r="AI835" i="13"/>
  <c r="AN835" i="13" s="1"/>
  <c r="AF539" i="13"/>
  <c r="AE539" i="13"/>
  <c r="AL539" i="13" s="1"/>
  <c r="AJ1084" i="13"/>
  <c r="AI1084" i="13"/>
  <c r="AN1084" i="13" s="1"/>
  <c r="AF905" i="13"/>
  <c r="AE905" i="13"/>
  <c r="AL905" i="13" s="1"/>
  <c r="AJ677" i="13"/>
  <c r="AI677" i="13"/>
  <c r="AN677" i="13" s="1"/>
  <c r="AF187" i="13"/>
  <c r="AE187" i="13" s="1"/>
  <c r="AL187" i="13" s="1"/>
  <c r="AF203" i="13"/>
  <c r="AE203" i="13" s="1"/>
  <c r="AL203" i="13" s="1"/>
  <c r="AJ473" i="13"/>
  <c r="AI473" i="13"/>
  <c r="AN473" i="13" s="1"/>
  <c r="AF972" i="13"/>
  <c r="AE972" i="13"/>
  <c r="AL972" i="13" s="1"/>
  <c r="AJ715" i="13"/>
  <c r="AI715" i="13"/>
  <c r="AN715" i="13" s="1"/>
  <c r="AD448" i="13"/>
  <c r="AC448" i="13"/>
  <c r="AK448" i="13" s="1"/>
  <c r="AF573" i="13"/>
  <c r="AE573" i="13"/>
  <c r="AL573" i="13" s="1"/>
  <c r="AC1016" i="13"/>
  <c r="AK1016" i="13" s="1"/>
  <c r="AD1016" i="13"/>
  <c r="AH275" i="13"/>
  <c r="AG275" i="13"/>
  <c r="AM275" i="13" s="1"/>
  <c r="AF1055" i="13"/>
  <c r="AE1055" i="13"/>
  <c r="AL1055" i="13" s="1"/>
  <c r="AF614" i="13"/>
  <c r="AE614" i="13"/>
  <c r="AL614" i="13" s="1"/>
  <c r="AJ678" i="13"/>
  <c r="AI678" i="13"/>
  <c r="AN678" i="13" s="1"/>
  <c r="AF294" i="13"/>
  <c r="AE294" i="13" s="1"/>
  <c r="AL294" i="13" s="1"/>
  <c r="AF26" i="13"/>
  <c r="AE26" i="13"/>
  <c r="AL26" i="13" s="1"/>
  <c r="AF9" i="13"/>
  <c r="AE9" i="13"/>
  <c r="AL9" i="13" s="1"/>
  <c r="AF218" i="13"/>
  <c r="AE218" i="13"/>
  <c r="AL218" i="13" s="1"/>
  <c r="AJ909" i="13"/>
  <c r="AI909" i="13"/>
  <c r="AN909" i="13" s="1"/>
  <c r="AE916" i="13"/>
  <c r="AL916" i="13" s="1"/>
  <c r="AF916" i="13"/>
  <c r="AH1048" i="13"/>
  <c r="AG1048" i="13"/>
  <c r="AM1048" i="13" s="1"/>
  <c r="AF1089" i="13"/>
  <c r="AE1089" i="13"/>
  <c r="AL1089" i="13" s="1"/>
  <c r="AF245" i="13"/>
  <c r="AE245" i="13"/>
  <c r="AL245" i="13" s="1"/>
  <c r="AF112" i="13"/>
  <c r="AE112" i="13"/>
  <c r="AL112" i="13" s="1"/>
  <c r="AF200" i="13"/>
  <c r="AE200" i="13" s="1"/>
  <c r="AL200" i="13" s="1"/>
  <c r="AF201" i="13"/>
  <c r="AE201" i="13" s="1"/>
  <c r="AL201" i="13" s="1"/>
  <c r="AD570" i="13"/>
  <c r="AC570" i="13"/>
  <c r="AK570" i="13" s="1"/>
  <c r="AJ808" i="13"/>
  <c r="AI808" i="13"/>
  <c r="AN808" i="13" s="1"/>
  <c r="AJ433" i="13"/>
  <c r="AI433" i="13"/>
  <c r="AN433" i="13" s="1"/>
  <c r="AH732" i="13"/>
  <c r="AG732" i="13"/>
  <c r="AM732" i="13" s="1"/>
  <c r="AD1116" i="13"/>
  <c r="AC1116" i="13"/>
  <c r="AK1116" i="13" s="1"/>
  <c r="AD516" i="13"/>
  <c r="AC516" i="13"/>
  <c r="AK516" i="13" s="1"/>
  <c r="AD1020" i="13"/>
  <c r="AC1020" i="13"/>
  <c r="AK1020" i="13" s="1"/>
  <c r="AD836" i="13"/>
  <c r="AC836" i="13"/>
  <c r="AK836" i="13" s="1"/>
  <c r="AH746" i="13"/>
  <c r="AG746" i="13"/>
  <c r="AM746" i="13" s="1"/>
  <c r="AD594" i="13"/>
  <c r="AC594" i="13"/>
  <c r="AK594" i="13" s="1"/>
  <c r="AD749" i="13"/>
  <c r="AC749" i="13"/>
  <c r="AK749" i="13" s="1"/>
  <c r="AH1009" i="13"/>
  <c r="AG1009" i="13"/>
  <c r="AM1009" i="13" s="1"/>
  <c r="AF502" i="13"/>
  <c r="AE502" i="13"/>
  <c r="AL502" i="13" s="1"/>
  <c r="AH78" i="13"/>
  <c r="AG78" i="13"/>
  <c r="AM78" i="13" s="1"/>
  <c r="AJ366" i="13"/>
  <c r="AI366" i="13"/>
  <c r="AN366" i="13" s="1"/>
  <c r="AD1007" i="13"/>
  <c r="AC1007" i="13"/>
  <c r="AK1007" i="13" s="1"/>
  <c r="AD790" i="13"/>
  <c r="AC790" i="13"/>
  <c r="AK790" i="13" s="1"/>
  <c r="AD764" i="13"/>
  <c r="AC764" i="13"/>
  <c r="AK764" i="13" s="1"/>
  <c r="AF458" i="13"/>
  <c r="AE458" i="13"/>
  <c r="AL458" i="13" s="1"/>
  <c r="AD841" i="13"/>
  <c r="AC841" i="13"/>
  <c r="AK841" i="13" s="1"/>
  <c r="AH98" i="13"/>
  <c r="AG98" i="13"/>
  <c r="AM98" i="13" s="1"/>
  <c r="AH471" i="13"/>
  <c r="AG471" i="13"/>
  <c r="AM471" i="13" s="1"/>
  <c r="AD895" i="13"/>
  <c r="AC895" i="13"/>
  <c r="AK895" i="13" s="1"/>
  <c r="AH515" i="13"/>
  <c r="AG515" i="13"/>
  <c r="AM515" i="13" s="1"/>
  <c r="AH705" i="13"/>
  <c r="AG705" i="13"/>
  <c r="AM705" i="13" s="1"/>
  <c r="AH59" i="13"/>
  <c r="AG59" i="13"/>
  <c r="AM59" i="13" s="1"/>
  <c r="AD990" i="13"/>
  <c r="AC990" i="13"/>
  <c r="AK990" i="13" s="1"/>
  <c r="AH364" i="13"/>
  <c r="AD725" i="13"/>
  <c r="AC725" i="13"/>
  <c r="AK725" i="13" s="1"/>
  <c r="AD686" i="13"/>
  <c r="AC686" i="13"/>
  <c r="AK686" i="13" s="1"/>
  <c r="AD532" i="13"/>
  <c r="AC532" i="13"/>
  <c r="AK532" i="13" s="1"/>
  <c r="AD1037" i="13"/>
  <c r="AC1037" i="13"/>
  <c r="AK1037" i="13" s="1"/>
  <c r="AD455" i="13"/>
  <c r="AC455" i="13"/>
  <c r="AK455" i="13" s="1"/>
  <c r="AF523" i="13"/>
  <c r="AE523" i="13"/>
  <c r="AL523" i="13" s="1"/>
  <c r="AD542" i="13"/>
  <c r="AC542" i="13"/>
  <c r="AK542" i="13" s="1"/>
  <c r="AH1035" i="13"/>
  <c r="AG1035" i="13"/>
  <c r="AM1035" i="13" s="1"/>
  <c r="AC1098" i="13"/>
  <c r="AK1098" i="13" s="1"/>
  <c r="AD1098" i="13"/>
  <c r="AH118" i="13"/>
  <c r="AG118" i="13"/>
  <c r="AM118" i="13" s="1"/>
  <c r="AH251" i="13"/>
  <c r="AG251" i="13"/>
  <c r="AM251" i="13" s="1"/>
  <c r="AJ398" i="13"/>
  <c r="AI398" i="13"/>
  <c r="AN398" i="13" s="1"/>
  <c r="AH572" i="13"/>
  <c r="AG572" i="13"/>
  <c r="AM572" i="13" s="1"/>
  <c r="AC733" i="13"/>
  <c r="AK733" i="13" s="1"/>
  <c r="AD733" i="13"/>
  <c r="AH656" i="13"/>
  <c r="AG656" i="13"/>
  <c r="AM656" i="13" s="1"/>
  <c r="AH90" i="13"/>
  <c r="AG90" i="13"/>
  <c r="AM90" i="13" s="1"/>
  <c r="AD931" i="13"/>
  <c r="AC931" i="13"/>
  <c r="AK931" i="13" s="1"/>
  <c r="AJ669" i="13"/>
  <c r="AI669" i="13"/>
  <c r="AN669" i="13" s="1"/>
  <c r="AJ380" i="13"/>
  <c r="AJ209" i="13"/>
  <c r="AI209" i="13"/>
  <c r="AN209" i="13" s="1"/>
  <c r="AF994" i="13"/>
  <c r="AE994" i="13"/>
  <c r="AL994" i="13" s="1"/>
  <c r="AD888" i="13"/>
  <c r="AC888" i="13"/>
  <c r="AK888" i="13" s="1"/>
  <c r="AH100" i="13"/>
  <c r="AG100" i="13"/>
  <c r="AM100" i="13" s="1"/>
  <c r="AH1012" i="13"/>
  <c r="AG1012" i="13"/>
  <c r="AM1012" i="13" s="1"/>
  <c r="AH717" i="13"/>
  <c r="AG717" i="13"/>
  <c r="AM717" i="13" s="1"/>
  <c r="AF998" i="13"/>
  <c r="AE998" i="13"/>
  <c r="AL998" i="13" s="1"/>
  <c r="AH4" i="13"/>
  <c r="AG4" i="13"/>
  <c r="AM4" i="13" s="1"/>
  <c r="AF195" i="13"/>
  <c r="AH920" i="13"/>
  <c r="AG920" i="13"/>
  <c r="AM920" i="13" s="1"/>
  <c r="AD490" i="13"/>
  <c r="AC490" i="13"/>
  <c r="AK490" i="13" s="1"/>
  <c r="AH436" i="13"/>
  <c r="AG436" i="13"/>
  <c r="AM436" i="13" s="1"/>
  <c r="AD921" i="13"/>
  <c r="AC921" i="13"/>
  <c r="AK921" i="13" s="1"/>
  <c r="AD603" i="13"/>
  <c r="AC603" i="13"/>
  <c r="AK603" i="13" s="1"/>
  <c r="AD743" i="13"/>
  <c r="AC743" i="13"/>
  <c r="AK743" i="13" s="1"/>
  <c r="AJ1087" i="13"/>
  <c r="AI1087" i="13"/>
  <c r="AN1087" i="13" s="1"/>
  <c r="AC1027" i="13"/>
  <c r="AK1027" i="13" s="1"/>
  <c r="AD1027" i="13"/>
  <c r="AJ43" i="13"/>
  <c r="AI43" i="13"/>
  <c r="AN43" i="13" s="1"/>
  <c r="AJ363" i="13"/>
  <c r="AI363" i="13" s="1"/>
  <c r="AN363" i="13" s="1"/>
  <c r="AD480" i="13"/>
  <c r="AC480" i="13"/>
  <c r="AK480" i="13" s="1"/>
  <c r="AJ989" i="13"/>
  <c r="AI989" i="13"/>
  <c r="AN989" i="13" s="1"/>
  <c r="AJ903" i="13"/>
  <c r="AI903" i="13"/>
  <c r="AN903" i="13" s="1"/>
  <c r="AF56" i="13"/>
  <c r="AE56" i="13"/>
  <c r="AL56" i="13" s="1"/>
  <c r="AJ367" i="13"/>
  <c r="AI367" i="13" s="1"/>
  <c r="AN367" i="13" s="1"/>
  <c r="AE914" i="13"/>
  <c r="AL914" i="13" s="1"/>
  <c r="AF914" i="13"/>
  <c r="AF687" i="13"/>
  <c r="AE687" i="13"/>
  <c r="AL687" i="13" s="1"/>
  <c r="AF517" i="13"/>
  <c r="AE517" i="13"/>
  <c r="AL517" i="13" s="1"/>
  <c r="AD1078" i="13"/>
  <c r="AC1078" i="13"/>
  <c r="AK1078" i="13" s="1"/>
  <c r="AF472" i="13"/>
  <c r="AE472" i="13"/>
  <c r="AL472" i="13" s="1"/>
  <c r="AF405" i="13"/>
  <c r="AE405" i="13" s="1"/>
  <c r="AL405" i="13" s="1"/>
  <c r="AJ98" i="13"/>
  <c r="AI98" i="13"/>
  <c r="AN98" i="13" s="1"/>
  <c r="AF471" i="13"/>
  <c r="AE471" i="13"/>
  <c r="AL471" i="13" s="1"/>
  <c r="AJ895" i="13"/>
  <c r="AI895" i="13"/>
  <c r="AN895" i="13" s="1"/>
  <c r="AF515" i="13"/>
  <c r="AE515" i="13"/>
  <c r="AL515" i="13" s="1"/>
  <c r="AJ705" i="13"/>
  <c r="AI705" i="13"/>
  <c r="AN705" i="13" s="1"/>
  <c r="AF990" i="13"/>
  <c r="AE990" i="13"/>
  <c r="AL990" i="13" s="1"/>
  <c r="AJ806" i="13"/>
  <c r="AI806" i="13"/>
  <c r="AN806" i="13" s="1"/>
  <c r="AJ666" i="13"/>
  <c r="AI666" i="13"/>
  <c r="AN666" i="13" s="1"/>
  <c r="AF838" i="13"/>
  <c r="AE838" i="13"/>
  <c r="AL838" i="13" s="1"/>
  <c r="AF35" i="13"/>
  <c r="AE35" i="13"/>
  <c r="AL35" i="13" s="1"/>
  <c r="AD670" i="13"/>
  <c r="AC670" i="13"/>
  <c r="AK670" i="13" s="1"/>
  <c r="AF168" i="13"/>
  <c r="AE168" i="13" s="1"/>
  <c r="AL168" i="13" s="1"/>
  <c r="AF719" i="13"/>
  <c r="AE719" i="13"/>
  <c r="AL719" i="13" s="1"/>
  <c r="AF825" i="13"/>
  <c r="AE825" i="13"/>
  <c r="AL825" i="13" s="1"/>
  <c r="AE1005" i="13"/>
  <c r="AL1005" i="13" s="1"/>
  <c r="AF1005" i="13"/>
  <c r="AF819" i="13"/>
  <c r="AE819" i="13"/>
  <c r="AL819" i="13" s="1"/>
  <c r="AD747" i="13"/>
  <c r="AC747" i="13"/>
  <c r="AK747" i="13" s="1"/>
  <c r="AF373" i="13"/>
  <c r="AE373" i="13" s="1"/>
  <c r="AL373" i="13" s="1"/>
  <c r="AJ12" i="13"/>
  <c r="AI12" i="13"/>
  <c r="AN12" i="13" s="1"/>
  <c r="AJ1053" i="13"/>
  <c r="AI1053" i="13"/>
  <c r="AN1053" i="13" s="1"/>
  <c r="AF628" i="13"/>
  <c r="AE628" i="13"/>
  <c r="AL628" i="13" s="1"/>
  <c r="AJ893" i="13"/>
  <c r="AI893" i="13"/>
  <c r="AN893" i="13" s="1"/>
  <c r="AF820" i="13"/>
  <c r="AE820" i="13"/>
  <c r="AL820" i="13" s="1"/>
  <c r="AH440" i="13"/>
  <c r="AG440" i="13"/>
  <c r="AM440" i="13" s="1"/>
  <c r="AF506" i="13"/>
  <c r="AE506" i="13"/>
  <c r="AL506" i="13" s="1"/>
  <c r="AJ1080" i="13"/>
  <c r="AI1080" i="13"/>
  <c r="AN1080" i="13" s="1"/>
  <c r="AF232" i="13"/>
  <c r="AE232" i="13" s="1"/>
  <c r="AL232" i="13" s="1"/>
  <c r="AF166" i="13"/>
  <c r="AE166" i="13" s="1"/>
  <c r="AL166" i="13" s="1"/>
  <c r="AJ5" i="13"/>
  <c r="AI5" i="13"/>
  <c r="AN5" i="13" s="1"/>
  <c r="AF1130" i="13"/>
  <c r="AE1130" i="13"/>
  <c r="AL1130" i="13" s="1"/>
  <c r="AF413" i="13"/>
  <c r="AE413" i="13"/>
  <c r="AL413" i="13" s="1"/>
  <c r="AD994" i="13"/>
  <c r="AC994" i="13"/>
  <c r="AK994" i="13" s="1"/>
  <c r="AF888" i="13"/>
  <c r="AE888" i="13"/>
  <c r="AL888" i="13" s="1"/>
  <c r="AF1012" i="13"/>
  <c r="AE1012" i="13"/>
  <c r="AL1012" i="13" s="1"/>
  <c r="AD998" i="13"/>
  <c r="AC998" i="13"/>
  <c r="AK998" i="13" s="1"/>
  <c r="AF4" i="13"/>
  <c r="AE4" i="13"/>
  <c r="AL4" i="13" s="1"/>
  <c r="AJ270" i="13"/>
  <c r="AI270" i="13" s="1"/>
  <c r="AN270" i="13" s="1"/>
  <c r="AJ920" i="13"/>
  <c r="AI920" i="13"/>
  <c r="AN920" i="13" s="1"/>
  <c r="AH688" i="13"/>
  <c r="AG688" i="13"/>
  <c r="AM688" i="13" s="1"/>
  <c r="AD470" i="13"/>
  <c r="AC470" i="13"/>
  <c r="AK470" i="13" s="1"/>
  <c r="AF921" i="13"/>
  <c r="AE921" i="13"/>
  <c r="AL921" i="13" s="1"/>
  <c r="AF603" i="13"/>
  <c r="AE603" i="13"/>
  <c r="AL603" i="13" s="1"/>
  <c r="AJ743" i="13"/>
  <c r="AI743" i="13"/>
  <c r="AN743" i="13" s="1"/>
  <c r="AH1094" i="13"/>
  <c r="AG1094" i="13"/>
  <c r="AM1094" i="13" s="1"/>
  <c r="AH415" i="13"/>
  <c r="AG415" i="13"/>
  <c r="AM415" i="13" s="1"/>
  <c r="AC933" i="13"/>
  <c r="AK933" i="13" s="1"/>
  <c r="AD933" i="13"/>
  <c r="AD680" i="13"/>
  <c r="AC680" i="13"/>
  <c r="AK680" i="13" s="1"/>
  <c r="AD975" i="13"/>
  <c r="AC975" i="13"/>
  <c r="AK975" i="13" s="1"/>
  <c r="AH643" i="13"/>
  <c r="AG643" i="13"/>
  <c r="AM643" i="13" s="1"/>
  <c r="AD729" i="13"/>
  <c r="AC729" i="13"/>
  <c r="AK729" i="13" s="1"/>
  <c r="AD992" i="13"/>
  <c r="AC992" i="13"/>
  <c r="AK992" i="13" s="1"/>
  <c r="AD787" i="13"/>
  <c r="AC787" i="13"/>
  <c r="AK787" i="13" s="1"/>
  <c r="AD853" i="13"/>
  <c r="AC853" i="13"/>
  <c r="AK853" i="13" s="1"/>
  <c r="AH188" i="13"/>
  <c r="AG188" i="13"/>
  <c r="AM188" i="13" s="1"/>
  <c r="AJ88" i="13"/>
  <c r="AI88" i="13"/>
  <c r="AN88" i="13" s="1"/>
  <c r="AF300" i="13"/>
  <c r="AE300" i="13"/>
  <c r="AL300" i="13" s="1"/>
  <c r="AD497" i="13"/>
  <c r="AC497" i="13"/>
  <c r="AK497" i="13" s="1"/>
  <c r="AF817" i="13"/>
  <c r="AE817" i="13"/>
  <c r="AL817" i="13" s="1"/>
  <c r="AF150" i="13"/>
  <c r="AE150" i="13" s="1"/>
  <c r="AL150" i="13" s="1"/>
  <c r="AH128" i="13"/>
  <c r="AG128" i="13"/>
  <c r="AM128" i="13" s="1"/>
  <c r="AH491" i="13"/>
  <c r="AG491" i="13"/>
  <c r="AM491" i="13" s="1"/>
  <c r="AH828" i="13"/>
  <c r="AG828" i="13"/>
  <c r="AM828" i="13" s="1"/>
  <c r="AH1006" i="13"/>
  <c r="AG1006" i="13"/>
  <c r="AM1006" i="13" s="1"/>
  <c r="AH561" i="13"/>
  <c r="AG561" i="13"/>
  <c r="AM561" i="13" s="1"/>
  <c r="AH390" i="13"/>
  <c r="AG390" i="13"/>
  <c r="AM390" i="13" s="1"/>
  <c r="AH651" i="13"/>
  <c r="AG651" i="13"/>
  <c r="AM651" i="13" s="1"/>
  <c r="AH604" i="13"/>
  <c r="AG604" i="13"/>
  <c r="AM604" i="13" s="1"/>
  <c r="AH955" i="13"/>
  <c r="AG955" i="13"/>
  <c r="AM955" i="13" s="1"/>
  <c r="AF537" i="13"/>
  <c r="AE537" i="13"/>
  <c r="AL537" i="13" s="1"/>
  <c r="AH86" i="13"/>
  <c r="AG86" i="13" s="1"/>
  <c r="AM86" i="13" s="1"/>
  <c r="AC1112" i="13"/>
  <c r="AK1112" i="13" s="1"/>
  <c r="AD1112" i="13"/>
  <c r="AH1001" i="13"/>
  <c r="AG1001" i="13"/>
  <c r="AM1001" i="13" s="1"/>
  <c r="AH152" i="13"/>
  <c r="AG152" i="13"/>
  <c r="AM152" i="13" s="1"/>
  <c r="AH116" i="13"/>
  <c r="AG116" i="13"/>
  <c r="AM116" i="13" s="1"/>
  <c r="AH477" i="13"/>
  <c r="AG477" i="13"/>
  <c r="AM477" i="13" s="1"/>
  <c r="AF971" i="13"/>
  <c r="AE971" i="13"/>
  <c r="AL971" i="13" s="1"/>
  <c r="AJ620" i="13"/>
  <c r="AI620" i="13"/>
  <c r="AN620" i="13" s="1"/>
  <c r="AD870" i="13"/>
  <c r="AC870" i="13"/>
  <c r="AK870" i="13" s="1"/>
  <c r="AD667" i="13"/>
  <c r="AC667" i="13"/>
  <c r="AK667" i="13" s="1"/>
  <c r="AD868" i="13"/>
  <c r="AC868" i="13"/>
  <c r="AK868" i="13" s="1"/>
  <c r="AD1085" i="13"/>
  <c r="AC1085" i="13"/>
  <c r="AK1085" i="13" s="1"/>
  <c r="AH135" i="13"/>
  <c r="AG135" i="13"/>
  <c r="AM135" i="13" s="1"/>
  <c r="AH842" i="13"/>
  <c r="AG842" i="13"/>
  <c r="AM842" i="13" s="1"/>
  <c r="AF342" i="13"/>
  <c r="AE342" i="13" s="1"/>
  <c r="AL342" i="13" s="1"/>
  <c r="AD654" i="13"/>
  <c r="AC654" i="13"/>
  <c r="AK654" i="13" s="1"/>
  <c r="AF944" i="13"/>
  <c r="AE944" i="13"/>
  <c r="AL944" i="13" s="1"/>
  <c r="AF182" i="13"/>
  <c r="AE182" i="13" s="1"/>
  <c r="AL182" i="13" s="1"/>
  <c r="AF936" i="13"/>
  <c r="AE936" i="13"/>
  <c r="AL936" i="13" s="1"/>
  <c r="AE933" i="13"/>
  <c r="AL933" i="13" s="1"/>
  <c r="AF933" i="13"/>
  <c r="AF508" i="13"/>
  <c r="AE508" i="13"/>
  <c r="AL508" i="13" s="1"/>
  <c r="AF227" i="13"/>
  <c r="AE227" i="13" s="1"/>
  <c r="AL227" i="13" s="1"/>
  <c r="AF975" i="13"/>
  <c r="AE975" i="13"/>
  <c r="AL975" i="13" s="1"/>
  <c r="AD554" i="13"/>
  <c r="AC554" i="13"/>
  <c r="AK554" i="13" s="1"/>
  <c r="AF643" i="13"/>
  <c r="AE643" i="13"/>
  <c r="AL643" i="13" s="1"/>
  <c r="AJ1111" i="13"/>
  <c r="AI1111" i="13"/>
  <c r="AN1111" i="13" s="1"/>
  <c r="AJ1032" i="13"/>
  <c r="AI1032" i="13"/>
  <c r="AN1032" i="13" s="1"/>
  <c r="AD817" i="13"/>
  <c r="AC817" i="13"/>
  <c r="AK817" i="13" s="1"/>
  <c r="AF34" i="13"/>
  <c r="AE34" i="13"/>
  <c r="AL34" i="13" s="1"/>
  <c r="AD1101" i="13"/>
  <c r="AC1101" i="13"/>
  <c r="AK1101" i="13" s="1"/>
  <c r="AF576" i="13"/>
  <c r="AE576" i="13"/>
  <c r="AL576" i="13" s="1"/>
  <c r="AF349" i="13"/>
  <c r="AE349" i="13" s="1"/>
  <c r="AL349" i="13" s="1"/>
  <c r="AE898" i="13"/>
  <c r="AL898" i="13" s="1"/>
  <c r="AF898" i="13"/>
  <c r="AJ493" i="13"/>
  <c r="AI493" i="13"/>
  <c r="AN493" i="13" s="1"/>
  <c r="AD1062" i="13"/>
  <c r="AC1062" i="13"/>
  <c r="AK1062" i="13" s="1"/>
  <c r="AF850" i="13"/>
  <c r="AE850" i="13"/>
  <c r="AL850" i="13" s="1"/>
  <c r="AF10" i="13"/>
  <c r="AE10" i="13"/>
  <c r="AL10" i="13" s="1"/>
  <c r="AE910" i="13"/>
  <c r="AL910" i="13" s="1"/>
  <c r="AF910" i="13"/>
  <c r="AJ955" i="13"/>
  <c r="AI955" i="13"/>
  <c r="AN955" i="13" s="1"/>
  <c r="AF86" i="13"/>
  <c r="AE86" i="13" s="1"/>
  <c r="AL86" i="13" s="1"/>
  <c r="AH387" i="13"/>
  <c r="AG387" i="13"/>
  <c r="AM387" i="13" s="1"/>
  <c r="AJ1001" i="13"/>
  <c r="AI1001" i="13"/>
  <c r="AN1001" i="13" s="1"/>
  <c r="AJ79" i="13"/>
  <c r="AI79" i="13"/>
  <c r="AN79" i="13" s="1"/>
  <c r="AJ116" i="13"/>
  <c r="AI116" i="13"/>
  <c r="AN116" i="13" s="1"/>
  <c r="AE932" i="13"/>
  <c r="AL932" i="13" s="1"/>
  <c r="AF932" i="13"/>
  <c r="AD620" i="13"/>
  <c r="AC620" i="13"/>
  <c r="AK620" i="13" s="1"/>
  <c r="AJ739" i="13"/>
  <c r="AI739" i="13"/>
  <c r="AN739" i="13" s="1"/>
  <c r="AF694" i="13"/>
  <c r="AE694" i="13"/>
  <c r="AL694" i="13" s="1"/>
  <c r="AF173" i="13"/>
  <c r="AE173" i="13" s="1"/>
  <c r="AL173" i="13" s="1"/>
  <c r="AJ918" i="13"/>
  <c r="AI918" i="13"/>
  <c r="AN918" i="13" s="1"/>
  <c r="AJ875" i="13"/>
  <c r="AI875" i="13"/>
  <c r="AN875" i="13" s="1"/>
  <c r="AF165" i="13"/>
  <c r="AE165" i="13" s="1"/>
  <c r="AL165" i="13" s="1"/>
  <c r="AF257" i="13"/>
  <c r="AE257" i="13" s="1"/>
  <c r="AL257" i="13" s="1"/>
  <c r="AD1129" i="13"/>
  <c r="AC1129" i="13"/>
  <c r="AK1129" i="13" s="1"/>
  <c r="AF179" i="13"/>
  <c r="AE179" i="13" s="1"/>
  <c r="AL179" i="13" s="1"/>
  <c r="AJ1085" i="13"/>
  <c r="AI1085" i="13"/>
  <c r="AN1085" i="13" s="1"/>
  <c r="AE135" i="13"/>
  <c r="AL135" i="13" s="1"/>
  <c r="AF135" i="13"/>
  <c r="AJ27" i="13"/>
  <c r="AI27" i="13"/>
  <c r="AN27" i="13" s="1"/>
  <c r="AJ92" i="13"/>
  <c r="AI92" i="13" s="1"/>
  <c r="AN92" i="13" s="1"/>
  <c r="AH342" i="13"/>
  <c r="AG342" i="13" s="1"/>
  <c r="AM342" i="13" s="1"/>
  <c r="AF738" i="13"/>
  <c r="AE738" i="13"/>
  <c r="AL738" i="13" s="1"/>
  <c r="AG988" i="13"/>
  <c r="AM988" i="13" s="1"/>
  <c r="AH988" i="13"/>
  <c r="AD934" i="13"/>
  <c r="AC934" i="13"/>
  <c r="AK934" i="13" s="1"/>
  <c r="AH1093" i="13"/>
  <c r="AG1093" i="13"/>
  <c r="AM1093" i="13" s="1"/>
  <c r="AH111" i="13"/>
  <c r="AG111" i="13" s="1"/>
  <c r="AM111" i="13" s="1"/>
  <c r="AJ1068" i="13"/>
  <c r="AI1068" i="13"/>
  <c r="AN1068" i="13" s="1"/>
  <c r="AJ389" i="13"/>
  <c r="AI389" i="13"/>
  <c r="AN389" i="13" s="1"/>
  <c r="AH1087" i="13"/>
  <c r="AG1087" i="13"/>
  <c r="AM1087" i="13" s="1"/>
  <c r="AH58" i="13"/>
  <c r="AG58" i="13"/>
  <c r="AM58" i="13" s="1"/>
  <c r="AH363" i="13"/>
  <c r="AG363" i="13" s="1"/>
  <c r="AM363" i="13" s="1"/>
  <c r="AH989" i="13"/>
  <c r="AG989" i="13"/>
  <c r="AM989" i="13" s="1"/>
  <c r="AH749" i="13"/>
  <c r="AG749" i="13"/>
  <c r="AM749" i="13" s="1"/>
  <c r="AJ516" i="13"/>
  <c r="AI516" i="13"/>
  <c r="AN516" i="13" s="1"/>
  <c r="AI122" i="13"/>
  <c r="AN122" i="13" s="1"/>
  <c r="AJ122" i="13"/>
  <c r="AJ578" i="13"/>
  <c r="AI578" i="13"/>
  <c r="AN578" i="13" s="1"/>
  <c r="AH430" i="13"/>
  <c r="AG430" i="13"/>
  <c r="AM430" i="13" s="1"/>
  <c r="AH789" i="13"/>
  <c r="AG789" i="13"/>
  <c r="AM789" i="13" s="1"/>
  <c r="AH185" i="13"/>
  <c r="AG185" i="13"/>
  <c r="AM185" i="13" s="1"/>
  <c r="AH484" i="13"/>
  <c r="AG484" i="13"/>
  <c r="AM484" i="13" s="1"/>
  <c r="AH456" i="13"/>
  <c r="AG456" i="13"/>
  <c r="AM456" i="13" s="1"/>
  <c r="AH1109" i="13"/>
  <c r="AG1109" i="13"/>
  <c r="AM1109" i="13" s="1"/>
  <c r="AJ134" i="13"/>
  <c r="AI134" i="13" s="1"/>
  <c r="AN134" i="13" s="1"/>
  <c r="AJ356" i="13"/>
  <c r="AI356" i="13" s="1"/>
  <c r="AN356" i="13" s="1"/>
  <c r="AJ643" i="13"/>
  <c r="AI643" i="13"/>
  <c r="AN643" i="13" s="1"/>
  <c r="AH835" i="13"/>
  <c r="AG835" i="13"/>
  <c r="AM835" i="13" s="1"/>
  <c r="AH664" i="13"/>
  <c r="AG664" i="13"/>
  <c r="AM664" i="13" s="1"/>
  <c r="AJ376" i="13"/>
  <c r="AI376" i="13"/>
  <c r="AN376" i="13" s="1"/>
  <c r="AJ629" i="13"/>
  <c r="AI629" i="13"/>
  <c r="AN629" i="13" s="1"/>
  <c r="AJ1034" i="13"/>
  <c r="AI1034" i="13"/>
  <c r="AN1034" i="13" s="1"/>
  <c r="AJ670" i="13"/>
  <c r="AI670" i="13"/>
  <c r="AN670" i="13" s="1"/>
  <c r="AH299" i="13"/>
  <c r="AG299" i="13" s="1"/>
  <c r="AM299" i="13" s="1"/>
  <c r="AH513" i="13"/>
  <c r="AG513" i="13"/>
  <c r="AM513" i="13" s="1"/>
  <c r="AJ35" i="13"/>
  <c r="AI35" i="13"/>
  <c r="AN35" i="13" s="1"/>
  <c r="AH327" i="13"/>
  <c r="AG327" i="13"/>
  <c r="AM327" i="13" s="1"/>
  <c r="AJ542" i="13"/>
  <c r="AI542" i="13"/>
  <c r="AN542" i="13" s="1"/>
  <c r="AJ815" i="13"/>
  <c r="AI815" i="13"/>
  <c r="AN815" i="13" s="1"/>
  <c r="AJ463" i="13"/>
  <c r="AI463" i="13"/>
  <c r="AN463" i="13" s="1"/>
  <c r="AH946" i="13"/>
  <c r="AG946" i="13"/>
  <c r="AM946" i="13" s="1"/>
  <c r="AH267" i="13"/>
  <c r="AG267" i="13"/>
  <c r="AM267" i="13" s="1"/>
  <c r="AJ136" i="13"/>
  <c r="AI136" i="13"/>
  <c r="AN136" i="13" s="1"/>
  <c r="AJ1055" i="13"/>
  <c r="AI1055" i="13"/>
  <c r="AN1055" i="13" s="1"/>
  <c r="AJ760" i="13"/>
  <c r="AI760" i="13"/>
  <c r="AN760" i="13" s="1"/>
  <c r="AJ70" i="13"/>
  <c r="AI70" i="13"/>
  <c r="AN70" i="13" s="1"/>
  <c r="AH701" i="13"/>
  <c r="AG701" i="13"/>
  <c r="AM701" i="13" s="1"/>
  <c r="AH257" i="13"/>
  <c r="AG257" i="13"/>
  <c r="AM257" i="13" s="1"/>
  <c r="AH868" i="13"/>
  <c r="AG868" i="13"/>
  <c r="AM868" i="13" s="1"/>
  <c r="AJ1025" i="13"/>
  <c r="AI1025" i="13"/>
  <c r="AN1025" i="13" s="1"/>
  <c r="AH654" i="13"/>
  <c r="AG654" i="13"/>
  <c r="AM654" i="13" s="1"/>
  <c r="AH621" i="13"/>
  <c r="AG621" i="13"/>
  <c r="AM621" i="13" s="1"/>
  <c r="AJ124" i="13"/>
  <c r="AI124" i="13"/>
  <c r="AN124" i="13" s="1"/>
  <c r="AJ626" i="13"/>
  <c r="AI626" i="13"/>
  <c r="AN626" i="13" s="1"/>
  <c r="AJ1043" i="13"/>
  <c r="AI1043" i="13"/>
  <c r="AN1043" i="13" s="1"/>
  <c r="AH294" i="13"/>
  <c r="AJ446" i="13"/>
  <c r="AI446" i="13"/>
  <c r="AN446" i="13" s="1"/>
  <c r="AH225" i="13"/>
  <c r="AG225" i="13"/>
  <c r="AM225" i="13" s="1"/>
  <c r="AJ415" i="13"/>
  <c r="AI415" i="13"/>
  <c r="AN415" i="13" s="1"/>
  <c r="AJ881" i="13"/>
  <c r="AI881" i="13"/>
  <c r="AN881" i="13" s="1"/>
  <c r="AJ174" i="13"/>
  <c r="AI174" i="13" s="1"/>
  <c r="AN174" i="13" s="1"/>
  <c r="AG1052" i="13"/>
  <c r="AM1052" i="13" s="1"/>
  <c r="AH1052" i="13"/>
  <c r="AJ499" i="13"/>
  <c r="AI499" i="13"/>
  <c r="AN499" i="13" s="1"/>
  <c r="AJ188" i="13"/>
  <c r="AI188" i="13" s="1"/>
  <c r="AN188" i="13" s="1"/>
  <c r="AJ1024" i="13"/>
  <c r="AI1024" i="13"/>
  <c r="AN1024" i="13" s="1"/>
  <c r="AJ497" i="13"/>
  <c r="AI497" i="13"/>
  <c r="AN497" i="13" s="1"/>
  <c r="AH45" i="13"/>
  <c r="AG45" i="13"/>
  <c r="AM45" i="13" s="1"/>
  <c r="AJ365" i="13"/>
  <c r="AI365" i="13" s="1"/>
  <c r="AN365" i="13" s="1"/>
  <c r="AJ6" i="13"/>
  <c r="AI6" i="13"/>
  <c r="AN6" i="13" s="1"/>
  <c r="AH563" i="13"/>
  <c r="AG563" i="13"/>
  <c r="AM563" i="13" s="1"/>
  <c r="AH288" i="13"/>
  <c r="AG288" i="13" s="1"/>
  <c r="AM288" i="13" s="1"/>
  <c r="AH807" i="13"/>
  <c r="AG807" i="13"/>
  <c r="AM807" i="13" s="1"/>
  <c r="AJ1110" i="13"/>
  <c r="AI1110" i="13"/>
  <c r="AN1110" i="13" s="1"/>
  <c r="AJ826" i="13"/>
  <c r="AI826" i="13"/>
  <c r="AN826" i="13" s="1"/>
  <c r="AH626" i="13"/>
  <c r="AG626" i="13"/>
  <c r="AM626" i="13" s="1"/>
  <c r="AJ103" i="13"/>
  <c r="AI103" i="13" s="1"/>
  <c r="AN103" i="13" s="1"/>
  <c r="AJ244" i="13"/>
  <c r="AI244" i="13" s="1"/>
  <c r="AN244" i="13" s="1"/>
  <c r="AJ790" i="13"/>
  <c r="AI790" i="13"/>
  <c r="AN790" i="13" s="1"/>
  <c r="AJ797" i="13"/>
  <c r="AI797" i="13"/>
  <c r="AN797" i="13" s="1"/>
  <c r="AH462" i="13"/>
  <c r="AG462" i="13"/>
  <c r="AM462" i="13" s="1"/>
  <c r="AH242" i="13"/>
  <c r="AG242" i="13"/>
  <c r="AM242" i="13" s="1"/>
  <c r="AJ471" i="13"/>
  <c r="AI471" i="13"/>
  <c r="AN471" i="13" s="1"/>
  <c r="AJ482" i="13"/>
  <c r="AI482" i="13"/>
  <c r="AN482" i="13" s="1"/>
  <c r="AJ990" i="13"/>
  <c r="AI990" i="13"/>
  <c r="AN990" i="13" s="1"/>
  <c r="AJ170" i="13"/>
  <c r="AI170" i="13" s="1"/>
  <c r="AN170" i="13" s="1"/>
  <c r="AJ725" i="13"/>
  <c r="AI725" i="13"/>
  <c r="AN725" i="13" s="1"/>
  <c r="AJ693" i="13"/>
  <c r="AI693" i="13"/>
  <c r="AN693" i="13" s="1"/>
  <c r="AH936" i="13"/>
  <c r="AG936" i="13"/>
  <c r="AM936" i="13" s="1"/>
  <c r="AH748" i="13"/>
  <c r="AG748" i="13"/>
  <c r="AM748" i="13" s="1"/>
  <c r="AH97" i="13"/>
  <c r="AG97" i="13"/>
  <c r="AM97" i="13" s="1"/>
  <c r="AH652" i="13"/>
  <c r="AG652" i="13"/>
  <c r="AM652" i="13" s="1"/>
  <c r="AH141" i="13"/>
  <c r="AG141" i="13" s="1"/>
  <c r="AM141" i="13" s="1"/>
  <c r="AH556" i="13"/>
  <c r="AG556" i="13"/>
  <c r="AM556" i="13" s="1"/>
  <c r="AH454" i="13"/>
  <c r="AG454" i="13"/>
  <c r="AM454" i="13" s="1"/>
  <c r="AH457" i="13"/>
  <c r="AG457" i="13"/>
  <c r="AM457" i="13" s="1"/>
  <c r="AH205" i="13"/>
  <c r="AG205" i="13"/>
  <c r="AM205" i="13" s="1"/>
  <c r="AH713" i="13"/>
  <c r="AG713" i="13"/>
  <c r="AM713" i="13" s="1"/>
  <c r="AH164" i="13"/>
  <c r="AG164" i="13" s="1"/>
  <c r="AM164" i="13" s="1"/>
  <c r="AJ810" i="13"/>
  <c r="AI810" i="13"/>
  <c r="AN810" i="13" s="1"/>
  <c r="AH1117" i="13"/>
  <c r="AG1117" i="13"/>
  <c r="AM1117" i="13" s="1"/>
  <c r="AJ191" i="13"/>
  <c r="AH757" i="13"/>
  <c r="AG757" i="13"/>
  <c r="AM757" i="13" s="1"/>
  <c r="AH449" i="13"/>
  <c r="AG449" i="13"/>
  <c r="AM449" i="13" s="1"/>
  <c r="AJ1063" i="13"/>
  <c r="AI1063" i="13"/>
  <c r="AN1063" i="13" s="1"/>
  <c r="AH519" i="13"/>
  <c r="AG519" i="13"/>
  <c r="AM519" i="13" s="1"/>
  <c r="AJ184" i="13"/>
  <c r="AI184" i="13"/>
  <c r="AN184" i="13" s="1"/>
  <c r="AH1030" i="13"/>
  <c r="AG1030" i="13"/>
  <c r="AM1030" i="13" s="1"/>
  <c r="AH450" i="13"/>
  <c r="AG450" i="13"/>
  <c r="AM450" i="13" s="1"/>
  <c r="AH762" i="13"/>
  <c r="AG762" i="13"/>
  <c r="AM762" i="13" s="1"/>
  <c r="AJ809" i="13"/>
  <c r="AI809" i="13"/>
  <c r="AN809" i="13" s="1"/>
  <c r="AH676" i="13"/>
  <c r="AG676" i="13"/>
  <c r="AM676" i="13" s="1"/>
  <c r="AJ483" i="13"/>
  <c r="AI483" i="13"/>
  <c r="AN483" i="13" s="1"/>
  <c r="AJ825" i="13"/>
  <c r="AI825" i="13"/>
  <c r="AN825" i="13" s="1"/>
  <c r="AJ1130" i="13"/>
  <c r="AI1130" i="13"/>
  <c r="AN1130" i="13" s="1"/>
  <c r="AH763" i="13"/>
  <c r="AG763" i="13"/>
  <c r="AM763" i="13" s="1"/>
  <c r="AJ491" i="13"/>
  <c r="AI491" i="13"/>
  <c r="AN491" i="13" s="1"/>
  <c r="AJ850" i="13"/>
  <c r="AI850" i="13"/>
  <c r="AN850" i="13" s="1"/>
  <c r="AJ25" i="13"/>
  <c r="AI25" i="13"/>
  <c r="AN25" i="13" s="1"/>
  <c r="AJ154" i="13"/>
  <c r="AI154" i="13" s="1"/>
  <c r="AN154" i="13" s="1"/>
  <c r="AJ981" i="13"/>
  <c r="AI981" i="13"/>
  <c r="AN981" i="13" s="1"/>
  <c r="AJ475" i="13"/>
  <c r="AI475" i="13"/>
  <c r="AN475" i="13" s="1"/>
  <c r="AJ165" i="13"/>
  <c r="AI165" i="13" s="1"/>
  <c r="AN165" i="13" s="1"/>
  <c r="AJ699" i="13"/>
  <c r="AI699" i="13"/>
  <c r="AN699" i="13" s="1"/>
  <c r="AJ830" i="13"/>
  <c r="AI830" i="13"/>
  <c r="AN830" i="13" s="1"/>
  <c r="AJ422" i="13"/>
  <c r="AI422" i="13"/>
  <c r="AN422" i="13" s="1"/>
  <c r="AF247" i="13"/>
  <c r="AE247" i="13" s="1"/>
  <c r="AL247" i="13" s="1"/>
  <c r="AH159" i="13"/>
  <c r="AG159" i="13"/>
  <c r="AM159" i="13" s="1"/>
  <c r="AJ1045" i="13"/>
  <c r="AI1045" i="13"/>
  <c r="AN1045" i="13" s="1"/>
  <c r="AD907" i="13"/>
  <c r="AC907" i="13"/>
  <c r="AK907" i="13" s="1"/>
  <c r="AD952" i="13"/>
  <c r="AC952" i="13"/>
  <c r="AK952" i="13" s="1"/>
  <c r="AJ605" i="13"/>
  <c r="AI605" i="13"/>
  <c r="AN605" i="13" s="1"/>
  <c r="AF175" i="13"/>
  <c r="AE175" i="13" s="1"/>
  <c r="AL175" i="13" s="1"/>
  <c r="AF339" i="13"/>
  <c r="AE339" i="13" s="1"/>
  <c r="AL339" i="13" s="1"/>
  <c r="AF792" i="13"/>
  <c r="AE792" i="13"/>
  <c r="AL792" i="13" s="1"/>
  <c r="AF595" i="13"/>
  <c r="AE595" i="13"/>
  <c r="AL595" i="13" s="1"/>
  <c r="AJ548" i="13"/>
  <c r="AI548" i="13"/>
  <c r="AN548" i="13" s="1"/>
  <c r="AJ814" i="13"/>
  <c r="AI814" i="13"/>
  <c r="AN814" i="13" s="1"/>
  <c r="AF976" i="13"/>
  <c r="AE976" i="13"/>
  <c r="AL976" i="13" s="1"/>
  <c r="AF382" i="13"/>
  <c r="AE382" i="13" s="1"/>
  <c r="AL382" i="13" s="1"/>
  <c r="AJ562" i="13"/>
  <c r="AI562" i="13"/>
  <c r="AN562" i="13" s="1"/>
  <c r="AJ186" i="13"/>
  <c r="AI186" i="13" s="1"/>
  <c r="AN186" i="13" s="1"/>
  <c r="AE858" i="13"/>
  <c r="AL858" i="13" s="1"/>
  <c r="AF858" i="13"/>
  <c r="AJ588" i="13"/>
  <c r="AI588" i="13"/>
  <c r="AN588" i="13" s="1"/>
  <c r="AH710" i="13"/>
  <c r="AG710" i="13"/>
  <c r="AM710" i="13" s="1"/>
  <c r="AJ600" i="13"/>
  <c r="AI600" i="13"/>
  <c r="AN600" i="13" s="1"/>
  <c r="AE831" i="13"/>
  <c r="AL831" i="13" s="1"/>
  <c r="AF831" i="13"/>
  <c r="AJ745" i="13"/>
  <c r="AI745" i="13"/>
  <c r="AN745" i="13" s="1"/>
  <c r="AH861" i="13"/>
  <c r="AG861" i="13"/>
  <c r="AM861" i="13" s="1"/>
  <c r="AD881" i="13"/>
  <c r="AC881" i="13"/>
  <c r="AK881" i="13" s="1"/>
  <c r="AH235" i="13"/>
  <c r="AG235" i="13"/>
  <c r="AM235" i="13" s="1"/>
  <c r="AD627" i="13"/>
  <c r="AC627" i="13"/>
  <c r="AK627" i="13" s="1"/>
  <c r="AH959" i="13"/>
  <c r="AG959" i="13"/>
  <c r="AM959" i="13" s="1"/>
  <c r="AD429" i="13"/>
  <c r="AC429" i="13"/>
  <c r="AK429" i="13" s="1"/>
  <c r="AD822" i="13"/>
  <c r="AC822" i="13"/>
  <c r="AK822" i="13" s="1"/>
  <c r="AC1067" i="13"/>
  <c r="AK1067" i="13" s="1"/>
  <c r="AD1067" i="13"/>
  <c r="AD1125" i="13"/>
  <c r="AC1125" i="13"/>
  <c r="AK1125" i="13" s="1"/>
  <c r="AH410" i="13"/>
  <c r="AG410" i="13"/>
  <c r="AM410" i="13" s="1"/>
  <c r="AH744" i="13"/>
  <c r="AG744" i="13"/>
  <c r="AM744" i="13" s="1"/>
  <c r="AD1110" i="13"/>
  <c r="AC1110" i="13"/>
  <c r="AK1110" i="13" s="1"/>
  <c r="AD494" i="13"/>
  <c r="AC494" i="13"/>
  <c r="AK494" i="13" s="1"/>
  <c r="AH271" i="13"/>
  <c r="AG271" i="13"/>
  <c r="AM271" i="13" s="1"/>
  <c r="AF263" i="13"/>
  <c r="AE263" i="13" s="1"/>
  <c r="AL263" i="13" s="1"/>
  <c r="AD799" i="13"/>
  <c r="AC799" i="13"/>
  <c r="AK799" i="13" s="1"/>
  <c r="AH569" i="13"/>
  <c r="AG569" i="13"/>
  <c r="AM569" i="13" s="1"/>
  <c r="AD586" i="13"/>
  <c r="AC586" i="13"/>
  <c r="AK586" i="13" s="1"/>
  <c r="AD860" i="13"/>
  <c r="AC860" i="13"/>
  <c r="AK860" i="13" s="1"/>
  <c r="AH645" i="13"/>
  <c r="AG645" i="13"/>
  <c r="AM645" i="13" s="1"/>
  <c r="AD974" i="13"/>
  <c r="AC974" i="13"/>
  <c r="AK974" i="13" s="1"/>
  <c r="AH388" i="13"/>
  <c r="AG388" i="13"/>
  <c r="AM388" i="13" s="1"/>
  <c r="AD629" i="13"/>
  <c r="AC629" i="13"/>
  <c r="AK629" i="13" s="1"/>
  <c r="AD664" i="13"/>
  <c r="AC664" i="13"/>
  <c r="AK664" i="13" s="1"/>
  <c r="AH18" i="13"/>
  <c r="AG18" i="13" s="1"/>
  <c r="AM18" i="13" s="1"/>
  <c r="AH315" i="13"/>
  <c r="AG315" i="13" s="1"/>
  <c r="AM315" i="13" s="1"/>
  <c r="AH945" i="13"/>
  <c r="AG945" i="13"/>
  <c r="AM945" i="13" s="1"/>
  <c r="AD809" i="13"/>
  <c r="AC809" i="13"/>
  <c r="AK809" i="13" s="1"/>
  <c r="AD946" i="13"/>
  <c r="AC946" i="13"/>
  <c r="AK946" i="13" s="1"/>
  <c r="AH298" i="13"/>
  <c r="AG298" i="13" s="1"/>
  <c r="AM298" i="13" s="1"/>
  <c r="AJ353" i="13"/>
  <c r="AI353" i="13"/>
  <c r="AN353" i="13" s="1"/>
  <c r="AH615" i="13"/>
  <c r="AG615" i="13"/>
  <c r="AM615" i="13" s="1"/>
  <c r="AH614" i="13"/>
  <c r="AG614" i="13"/>
  <c r="AM614" i="13" s="1"/>
  <c r="AD418" i="13"/>
  <c r="AC418" i="13"/>
  <c r="AK418" i="13" s="1"/>
  <c r="AD1070" i="13"/>
  <c r="AC1070" i="13"/>
  <c r="AK1070" i="13" s="1"/>
  <c r="AD900" i="13"/>
  <c r="AC900" i="13"/>
  <c r="AK900" i="13" s="1"/>
  <c r="AH756" i="13"/>
  <c r="AG756" i="13"/>
  <c r="AM756" i="13" s="1"/>
  <c r="AH407" i="13"/>
  <c r="AG407" i="13"/>
  <c r="AM407" i="13" s="1"/>
  <c r="AD558" i="13"/>
  <c r="AC558" i="13"/>
  <c r="AK558" i="13" s="1"/>
  <c r="AD530" i="13"/>
  <c r="AC530" i="13"/>
  <c r="AK530" i="13" s="1"/>
  <c r="AH74" i="13"/>
  <c r="AG74" i="13"/>
  <c r="AM74" i="13" s="1"/>
  <c r="AH1089" i="13"/>
  <c r="AG1089" i="13"/>
  <c r="AM1089" i="13" s="1"/>
  <c r="AH156" i="13"/>
  <c r="AG156" i="13"/>
  <c r="AM156" i="13" s="1"/>
  <c r="AH160" i="13"/>
  <c r="AG160" i="13" s="1"/>
  <c r="AM160" i="13" s="1"/>
  <c r="AJ378" i="13"/>
  <c r="AI378" i="13"/>
  <c r="AN378" i="13" s="1"/>
  <c r="AH489" i="13"/>
  <c r="AG489" i="13"/>
  <c r="AM489" i="13" s="1"/>
  <c r="AH827" i="13"/>
  <c r="AG827" i="13"/>
  <c r="AM827" i="13" s="1"/>
  <c r="AD526" i="13"/>
  <c r="AC526" i="13"/>
  <c r="AK526" i="13" s="1"/>
  <c r="AF255" i="13"/>
  <c r="AE255" i="13" s="1"/>
  <c r="AL255" i="13" s="1"/>
  <c r="AJ851" i="13"/>
  <c r="AI851" i="13"/>
  <c r="AN851" i="13" s="1"/>
  <c r="AF104" i="13"/>
  <c r="AE104" i="13" s="1"/>
  <c r="AL104" i="13" s="1"/>
  <c r="AF278" i="13"/>
  <c r="AE278" i="13" s="1"/>
  <c r="AL278" i="13" s="1"/>
  <c r="AJ331" i="13"/>
  <c r="AI331" i="13" s="1"/>
  <c r="AN331" i="13" s="1"/>
  <c r="AD409" i="13"/>
  <c r="AC409" i="13"/>
  <c r="AK409" i="13" s="1"/>
  <c r="AF467" i="13"/>
  <c r="AE467" i="13"/>
  <c r="AL467" i="13" s="1"/>
  <c r="AF821" i="13"/>
  <c r="AE821" i="13"/>
  <c r="AL821" i="13" s="1"/>
  <c r="AJ96" i="13"/>
  <c r="AI96" i="13"/>
  <c r="AN96" i="13" s="1"/>
  <c r="AJ755" i="13"/>
  <c r="AI755" i="13"/>
  <c r="AN755" i="13" s="1"/>
  <c r="AF374" i="13"/>
  <c r="AE374" i="13" s="1"/>
  <c r="AL374" i="13" s="1"/>
  <c r="AF368" i="13"/>
  <c r="AE368" i="13" s="1"/>
  <c r="AL368" i="13" s="1"/>
  <c r="AJ617" i="13"/>
  <c r="AI617" i="13"/>
  <c r="AN617" i="13" s="1"/>
  <c r="AJ991" i="13"/>
  <c r="AI991" i="13"/>
  <c r="AN991" i="13" s="1"/>
  <c r="AJ890" i="13"/>
  <c r="AI890" i="13"/>
  <c r="AN890" i="13" s="1"/>
  <c r="AF72" i="13"/>
  <c r="AE72" i="13"/>
  <c r="AL72" i="13" s="1"/>
  <c r="AH442" i="13"/>
  <c r="AG442" i="13"/>
  <c r="AM442" i="13" s="1"/>
  <c r="AE767" i="13"/>
  <c r="AL767" i="13" s="1"/>
  <c r="AF767" i="13"/>
  <c r="AJ22" i="13"/>
  <c r="AI22" i="13"/>
  <c r="AN22" i="13" s="1"/>
  <c r="AF280" i="13"/>
  <c r="AE280" i="13" s="1"/>
  <c r="AL280" i="13" s="1"/>
  <c r="AD626" i="13"/>
  <c r="AC626" i="13"/>
  <c r="AK626" i="13" s="1"/>
  <c r="AH707" i="13"/>
  <c r="AG707" i="13"/>
  <c r="AM707" i="13" s="1"/>
  <c r="AJ1050" i="13"/>
  <c r="AI1050" i="13"/>
  <c r="AN1050" i="13" s="1"/>
  <c r="AF29" i="13"/>
  <c r="AE29" i="13"/>
  <c r="AL29" i="13" s="1"/>
  <c r="AF66" i="13"/>
  <c r="AE66" i="13"/>
  <c r="AL66" i="13" s="1"/>
  <c r="AJ388" i="13"/>
  <c r="AI388" i="13"/>
  <c r="AN388" i="13" s="1"/>
  <c r="AE866" i="13"/>
  <c r="AL866" i="13" s="1"/>
  <c r="AF866" i="13"/>
  <c r="AF564" i="13"/>
  <c r="AE564" i="13"/>
  <c r="AL564" i="13" s="1"/>
  <c r="AF1084" i="13"/>
  <c r="AE1084" i="13"/>
  <c r="AL1084" i="13" s="1"/>
  <c r="AF1090" i="13"/>
  <c r="AE1090" i="13"/>
  <c r="AL1090" i="13" s="1"/>
  <c r="AH681" i="13"/>
  <c r="AG681" i="13"/>
  <c r="AM681" i="13" s="1"/>
  <c r="AE639" i="13"/>
  <c r="AL639" i="13" s="1"/>
  <c r="AF639" i="13"/>
  <c r="AJ224" i="13"/>
  <c r="AI224" i="13"/>
  <c r="AN224" i="13" s="1"/>
  <c r="AJ203" i="13"/>
  <c r="AI203" i="13"/>
  <c r="AN203" i="13" s="1"/>
  <c r="AF816" i="13"/>
  <c r="AE816" i="13"/>
  <c r="AL816" i="13" s="1"/>
  <c r="AF593" i="13"/>
  <c r="AE593" i="13"/>
  <c r="AL593" i="13" s="1"/>
  <c r="AF715" i="13"/>
  <c r="AE715" i="13"/>
  <c r="AL715" i="13" s="1"/>
  <c r="AF65" i="13"/>
  <c r="AE65" i="13"/>
  <c r="AL65" i="13" s="1"/>
  <c r="AD753" i="13"/>
  <c r="AC753" i="13"/>
  <c r="AK753" i="13" s="1"/>
  <c r="AF760" i="13"/>
  <c r="AE760" i="13"/>
  <c r="AL760" i="13" s="1"/>
  <c r="AF239" i="13"/>
  <c r="AE239" i="13" s="1"/>
  <c r="AL239" i="13" s="1"/>
  <c r="AF286" i="13"/>
  <c r="AJ679" i="13"/>
  <c r="AI679" i="13"/>
  <c r="AN679" i="13" s="1"/>
  <c r="AJ133" i="13"/>
  <c r="AI133" i="13" s="1"/>
  <c r="AN133" i="13" s="1"/>
  <c r="AJ741" i="13"/>
  <c r="AI741" i="13"/>
  <c r="AN741" i="13" s="1"/>
  <c r="AJ558" i="13"/>
  <c r="AI558" i="13"/>
  <c r="AN558" i="13" s="1"/>
  <c r="AJ530" i="13"/>
  <c r="AI530" i="13"/>
  <c r="AN530" i="13" s="1"/>
  <c r="AJ74" i="13"/>
  <c r="AI74" i="13"/>
  <c r="AN74" i="13" s="1"/>
  <c r="AF1028" i="13"/>
  <c r="AE1028" i="13"/>
  <c r="AL1028" i="13" s="1"/>
  <c r="AJ200" i="13"/>
  <c r="AF119" i="13"/>
  <c r="AE119" i="13"/>
  <c r="AL119" i="13" s="1"/>
  <c r="AJ840" i="13"/>
  <c r="AI840" i="13"/>
  <c r="AN840" i="13" s="1"/>
  <c r="AF611" i="13"/>
  <c r="AE611" i="13"/>
  <c r="AL611" i="13" s="1"/>
  <c r="AH1020" i="13"/>
  <c r="AG1020" i="13"/>
  <c r="AM1020" i="13" s="1"/>
  <c r="AD818" i="13"/>
  <c r="AC818" i="13"/>
  <c r="AK818" i="13" s="1"/>
  <c r="AF430" i="13"/>
  <c r="AE430" i="13"/>
  <c r="AL430" i="13" s="1"/>
  <c r="AD1009" i="13"/>
  <c r="AC1009" i="13"/>
  <c r="AK1009" i="13" s="1"/>
  <c r="AH313" i="13"/>
  <c r="AG313" i="13"/>
  <c r="AM313" i="13" s="1"/>
  <c r="AH687" i="13"/>
  <c r="AG687" i="13"/>
  <c r="AM687" i="13" s="1"/>
  <c r="AD597" i="13"/>
  <c r="AC597" i="13"/>
  <c r="AK597" i="13" s="1"/>
  <c r="AH764" i="13"/>
  <c r="AG764" i="13"/>
  <c r="AM764" i="13" s="1"/>
  <c r="AH966" i="13"/>
  <c r="AG966" i="13"/>
  <c r="AM966" i="13" s="1"/>
  <c r="AD1117" i="13"/>
  <c r="AC1117" i="13"/>
  <c r="AK1117" i="13" s="1"/>
  <c r="AH309" i="13"/>
  <c r="AG309" i="13"/>
  <c r="AM309" i="13" s="1"/>
  <c r="AH841" i="13"/>
  <c r="AG841" i="13"/>
  <c r="AM841" i="13" s="1"/>
  <c r="AH262" i="13"/>
  <c r="AG262" i="13" s="1"/>
  <c r="AM262" i="13" s="1"/>
  <c r="AC1019" i="13"/>
  <c r="AK1019" i="13" s="1"/>
  <c r="AD1019" i="13"/>
  <c r="AD471" i="13"/>
  <c r="AC471" i="13"/>
  <c r="AK471" i="13" s="1"/>
  <c r="AD449" i="13"/>
  <c r="AC449" i="13"/>
  <c r="AK449" i="13" s="1"/>
  <c r="AD411" i="13"/>
  <c r="AC411" i="13"/>
  <c r="AK411" i="13" s="1"/>
  <c r="AD705" i="13"/>
  <c r="AC705" i="13"/>
  <c r="AK705" i="13" s="1"/>
  <c r="AD519" i="13"/>
  <c r="AC519" i="13"/>
  <c r="AK519" i="13" s="1"/>
  <c r="AH63" i="13"/>
  <c r="AG63" i="13" s="1"/>
  <c r="AM63" i="13" s="1"/>
  <c r="AH194" i="13"/>
  <c r="AG194" i="13"/>
  <c r="AM194" i="13" s="1"/>
  <c r="AD806" i="13"/>
  <c r="AC806" i="13"/>
  <c r="AK806" i="13" s="1"/>
  <c r="AH958" i="13"/>
  <c r="AG958" i="13"/>
  <c r="AM958" i="13" s="1"/>
  <c r="AC1040" i="13"/>
  <c r="AK1040" i="13" s="1"/>
  <c r="AD1040" i="13"/>
  <c r="AH778" i="13"/>
  <c r="AG778" i="13"/>
  <c r="AM778" i="13" s="1"/>
  <c r="AH1005" i="13"/>
  <c r="AG1005" i="13"/>
  <c r="AM1005" i="13" s="1"/>
  <c r="AJ531" i="13"/>
  <c r="AI531" i="13"/>
  <c r="AN531" i="13" s="1"/>
  <c r="AH237" i="13"/>
  <c r="AG237" i="13"/>
  <c r="AM237" i="13" s="1"/>
  <c r="AD1053" i="13"/>
  <c r="AC1053" i="13"/>
  <c r="AK1053" i="13" s="1"/>
  <c r="AJ781" i="13"/>
  <c r="AI781" i="13"/>
  <c r="AN781" i="13" s="1"/>
  <c r="AH820" i="13"/>
  <c r="AG820" i="13"/>
  <c r="AM820" i="13" s="1"/>
  <c r="AD656" i="13"/>
  <c r="AC656" i="13"/>
  <c r="AK656" i="13" s="1"/>
  <c r="AH1080" i="13"/>
  <c r="AG1080" i="13"/>
  <c r="AM1080" i="13" s="1"/>
  <c r="AH559" i="13"/>
  <c r="AG559" i="13"/>
  <c r="AM559" i="13" s="1"/>
  <c r="AF209" i="13"/>
  <c r="AE209" i="13" s="1"/>
  <c r="AL209" i="13" s="1"/>
  <c r="AH1130" i="13"/>
  <c r="AG1130" i="13"/>
  <c r="AM1130" i="13" s="1"/>
  <c r="AH413" i="13"/>
  <c r="AG413" i="13"/>
  <c r="AM413" i="13" s="1"/>
  <c r="AD607" i="13"/>
  <c r="AC607" i="13"/>
  <c r="AK607" i="13" s="1"/>
  <c r="AD1012" i="13"/>
  <c r="AC1012" i="13"/>
  <c r="AK1012" i="13" s="1"/>
  <c r="AH689" i="13"/>
  <c r="AG689" i="13"/>
  <c r="AM689" i="13" s="1"/>
  <c r="AH270" i="13"/>
  <c r="AG270" i="13" s="1"/>
  <c r="AM270" i="13" s="1"/>
  <c r="AJ195" i="13"/>
  <c r="AI195" i="13"/>
  <c r="AN195" i="13" s="1"/>
  <c r="AD920" i="13"/>
  <c r="AC920" i="13"/>
  <c r="AK920" i="13" s="1"/>
  <c r="AJ688" i="13"/>
  <c r="AI688" i="13"/>
  <c r="AN688" i="13" s="1"/>
  <c r="AD436" i="13"/>
  <c r="AC436" i="13"/>
  <c r="AK436" i="13" s="1"/>
  <c r="AH704" i="13"/>
  <c r="AG704" i="13"/>
  <c r="AM704" i="13" s="1"/>
  <c r="AH743" i="13"/>
  <c r="AG743" i="13"/>
  <c r="AM743" i="13" s="1"/>
  <c r="AF536" i="13"/>
  <c r="AE536" i="13"/>
  <c r="AL536" i="13" s="1"/>
  <c r="AD696" i="13"/>
  <c r="AC696" i="13"/>
  <c r="AK696" i="13" s="1"/>
  <c r="AJ277" i="13"/>
  <c r="AI277" i="13" s="1"/>
  <c r="AN277" i="13" s="1"/>
  <c r="AE949" i="13"/>
  <c r="AL949" i="13" s="1"/>
  <c r="AF949" i="13"/>
  <c r="AF750" i="13"/>
  <c r="AE750" i="13"/>
  <c r="AL750" i="13" s="1"/>
  <c r="AJ196" i="13"/>
  <c r="AI196" i="13" s="1"/>
  <c r="AN196" i="13" s="1"/>
  <c r="AJ855" i="13"/>
  <c r="AI855" i="13"/>
  <c r="AN855" i="13" s="1"/>
  <c r="AF367" i="13"/>
  <c r="AE367" i="13" s="1"/>
  <c r="AL367" i="13" s="1"/>
  <c r="AJ394" i="13"/>
  <c r="AI394" i="13" s="1"/>
  <c r="AN394" i="13" s="1"/>
  <c r="AD1023" i="13"/>
  <c r="AC1023" i="13"/>
  <c r="AK1023" i="13" s="1"/>
  <c r="AJ441" i="13"/>
  <c r="AI441" i="13"/>
  <c r="AN441" i="13" s="1"/>
  <c r="AH458" i="13"/>
  <c r="AG458" i="13"/>
  <c r="AM458" i="13" s="1"/>
  <c r="AJ472" i="13"/>
  <c r="AI472" i="13"/>
  <c r="AN472" i="13" s="1"/>
  <c r="AF262" i="13"/>
  <c r="AE262" i="13" s="1"/>
  <c r="AL262" i="13" s="1"/>
  <c r="AF98" i="13"/>
  <c r="AE98" i="13"/>
  <c r="AL98" i="13" s="1"/>
  <c r="AF357" i="13"/>
  <c r="AE357" i="13" s="1"/>
  <c r="AL357" i="13" s="1"/>
  <c r="AF411" i="13"/>
  <c r="AE411" i="13"/>
  <c r="AL411" i="13" s="1"/>
  <c r="AJ347" i="13"/>
  <c r="AI347" i="13" s="1"/>
  <c r="AN347" i="13" s="1"/>
  <c r="AJ14" i="13"/>
  <c r="AI14" i="13"/>
  <c r="AN14" i="13" s="1"/>
  <c r="AF911" i="13"/>
  <c r="AE911" i="13"/>
  <c r="AL911" i="13" s="1"/>
  <c r="AF806" i="13"/>
  <c r="AE806" i="13"/>
  <c r="AL806" i="13" s="1"/>
  <c r="AF644" i="13"/>
  <c r="AE644" i="13"/>
  <c r="AL644" i="13" s="1"/>
  <c r="AF958" i="13"/>
  <c r="AE958" i="13"/>
  <c r="AL958" i="13" s="1"/>
  <c r="AJ299" i="13"/>
  <c r="AI299" i="13" s="1"/>
  <c r="AN299" i="13" s="1"/>
  <c r="AJ719" i="13"/>
  <c r="AI719" i="13"/>
  <c r="AN719" i="13" s="1"/>
  <c r="AD1038" i="13"/>
  <c r="AC1038" i="13"/>
  <c r="AK1038" i="13" s="1"/>
  <c r="AF815" i="13"/>
  <c r="AE815" i="13"/>
  <c r="AL815" i="13" s="1"/>
  <c r="AF513" i="13"/>
  <c r="AE513" i="13"/>
  <c r="AL513" i="13" s="1"/>
  <c r="AJ794" i="13"/>
  <c r="AI794" i="13"/>
  <c r="AN794" i="13" s="1"/>
  <c r="AJ819" i="13"/>
  <c r="AI819" i="13"/>
  <c r="AN819" i="13" s="1"/>
  <c r="AH747" i="13"/>
  <c r="AG747" i="13"/>
  <c r="AM747" i="13" s="1"/>
  <c r="AF80" i="13"/>
  <c r="AE80" i="13" s="1"/>
  <c r="AL80" i="13" s="1"/>
  <c r="AF12" i="13"/>
  <c r="AE12" i="13"/>
  <c r="AL12" i="13" s="1"/>
  <c r="AJ408" i="13"/>
  <c r="AI408" i="13"/>
  <c r="AN408" i="13" s="1"/>
  <c r="AD440" i="13"/>
  <c r="AC440" i="13"/>
  <c r="AK440" i="13" s="1"/>
  <c r="AJ1119" i="13"/>
  <c r="AI1119" i="13"/>
  <c r="AN1119" i="13" s="1"/>
  <c r="AF904" i="13"/>
  <c r="AE904" i="13"/>
  <c r="AL904" i="13" s="1"/>
  <c r="AJ166" i="13"/>
  <c r="AI166" i="13"/>
  <c r="AN166" i="13" s="1"/>
  <c r="AF553" i="13"/>
  <c r="AE553" i="13"/>
  <c r="AL553" i="13" s="1"/>
  <c r="AF100" i="13"/>
  <c r="AE100" i="13"/>
  <c r="AL100" i="13" s="1"/>
  <c r="AJ689" i="13"/>
  <c r="AI689" i="13"/>
  <c r="AN689" i="13" s="1"/>
  <c r="AH1015" i="13"/>
  <c r="AG1015" i="13"/>
  <c r="AM1015" i="13" s="1"/>
  <c r="AJ4" i="13"/>
  <c r="AI4" i="13"/>
  <c r="AN4" i="13" s="1"/>
  <c r="AF270" i="13"/>
  <c r="AE270" i="13" s="1"/>
  <c r="AL270" i="13" s="1"/>
  <c r="AH293" i="13"/>
  <c r="AG293" i="13" s="1"/>
  <c r="AM293" i="13" s="1"/>
  <c r="AF984" i="13"/>
  <c r="AE984" i="13"/>
  <c r="AL984" i="13" s="1"/>
  <c r="AD688" i="13"/>
  <c r="AC688" i="13"/>
  <c r="AK688" i="13" s="1"/>
  <c r="AJ704" i="13"/>
  <c r="AI704" i="13"/>
  <c r="AN704" i="13" s="1"/>
  <c r="AF743" i="13"/>
  <c r="AE743" i="13"/>
  <c r="AL743" i="13" s="1"/>
  <c r="AH832" i="13"/>
  <c r="AG832" i="13"/>
  <c r="AM832" i="13" s="1"/>
  <c r="AD775" i="13"/>
  <c r="AC775" i="13"/>
  <c r="AK775" i="13" s="1"/>
  <c r="AJ1052" i="13"/>
  <c r="AI1052" i="13"/>
  <c r="AN1052" i="13" s="1"/>
  <c r="AJ1008" i="13"/>
  <c r="AI1008" i="13"/>
  <c r="AN1008" i="13" s="1"/>
  <c r="AF1109" i="13"/>
  <c r="AE1109" i="13"/>
  <c r="AL1109" i="13" s="1"/>
  <c r="AF587" i="13"/>
  <c r="AE587" i="13"/>
  <c r="AL587" i="13" s="1"/>
  <c r="AD484" i="13"/>
  <c r="AC484" i="13"/>
  <c r="AK484" i="13" s="1"/>
  <c r="AD643" i="13"/>
  <c r="AC643" i="13"/>
  <c r="AK643" i="13" s="1"/>
  <c r="AD500" i="13"/>
  <c r="AC500" i="13"/>
  <c r="AK500" i="13" s="1"/>
  <c r="AD1121" i="13"/>
  <c r="AC1121" i="13"/>
  <c r="AK1121" i="13" s="1"/>
  <c r="AD652" i="13"/>
  <c r="AC652" i="13"/>
  <c r="AK652" i="13" s="1"/>
  <c r="AF88" i="13"/>
  <c r="AD889" i="13"/>
  <c r="AC889" i="13"/>
  <c r="AK889" i="13" s="1"/>
  <c r="AH1032" i="13"/>
  <c r="AG1032" i="13"/>
  <c r="AM1032" i="13" s="1"/>
  <c r="AH34" i="13"/>
  <c r="AG34" i="13"/>
  <c r="AM34" i="13" s="1"/>
  <c r="AD457" i="13"/>
  <c r="AC457" i="13"/>
  <c r="AK457" i="13" s="1"/>
  <c r="AH365" i="13"/>
  <c r="AH349" i="13"/>
  <c r="AG349" i="13"/>
  <c r="AM349" i="13" s="1"/>
  <c r="AD713" i="13"/>
  <c r="AC713" i="13"/>
  <c r="AK713" i="13" s="1"/>
  <c r="AH915" i="13"/>
  <c r="AG915" i="13"/>
  <c r="AM915" i="13" s="1"/>
  <c r="AD491" i="13"/>
  <c r="AC491" i="13"/>
  <c r="AK491" i="13" s="1"/>
  <c r="AF416" i="13"/>
  <c r="AE416" i="13"/>
  <c r="AL416" i="13" s="1"/>
  <c r="AH282" i="13"/>
  <c r="AG282" i="13"/>
  <c r="AM282" i="13" s="1"/>
  <c r="AD561" i="13"/>
  <c r="AC561" i="13"/>
  <c r="AK561" i="13" s="1"/>
  <c r="AJ782" i="13"/>
  <c r="AI782" i="13"/>
  <c r="AN782" i="13" s="1"/>
  <c r="AD604" i="13"/>
  <c r="AC604" i="13"/>
  <c r="AK604" i="13" s="1"/>
  <c r="AD580" i="13"/>
  <c r="AC580" i="13"/>
  <c r="AK580" i="13" s="1"/>
  <c r="AD955" i="13"/>
  <c r="AC955" i="13"/>
  <c r="AK955" i="13" s="1"/>
  <c r="AD776" i="13"/>
  <c r="AC776" i="13"/>
  <c r="AK776" i="13" s="1"/>
  <c r="AD1001" i="13"/>
  <c r="AC1001" i="13"/>
  <c r="AK1001" i="13" s="1"/>
  <c r="AH79" i="13"/>
  <c r="AG79" i="13"/>
  <c r="AM79" i="13" s="1"/>
  <c r="AC477" i="13"/>
  <c r="AK477" i="13" s="1"/>
  <c r="AD477" i="13"/>
  <c r="AH1061" i="13"/>
  <c r="AG1061" i="13"/>
  <c r="AM1061" i="13" s="1"/>
  <c r="AH932" i="13"/>
  <c r="AG932" i="13"/>
  <c r="AM932" i="13" s="1"/>
  <c r="AD739" i="13"/>
  <c r="AC739" i="13"/>
  <c r="AK739" i="13" s="1"/>
  <c r="AD694" i="13"/>
  <c r="AC694" i="13"/>
  <c r="AK694" i="13" s="1"/>
  <c r="AH870" i="13"/>
  <c r="AG870" i="13"/>
  <c r="AM870" i="13" s="1"/>
  <c r="AF856" i="13"/>
  <c r="AE856" i="13"/>
  <c r="AL856" i="13" s="1"/>
  <c r="AF264" i="13"/>
  <c r="AE264" i="13" s="1"/>
  <c r="AL264" i="13" s="1"/>
  <c r="AH397" i="13"/>
  <c r="AG397" i="13" s="1"/>
  <c r="AM397" i="13" s="1"/>
  <c r="AH751" i="13"/>
  <c r="AG751" i="13"/>
  <c r="AM751" i="13" s="1"/>
  <c r="AH1126" i="13"/>
  <c r="AG1126" i="13"/>
  <c r="AM1126" i="13" s="1"/>
  <c r="AH92" i="13"/>
  <c r="AG92" i="13" s="1"/>
  <c r="AM92" i="13" s="1"/>
  <c r="AJ342" i="13"/>
  <c r="AI342" i="13"/>
  <c r="AN342" i="13" s="1"/>
  <c r="AC485" i="13"/>
  <c r="AK485" i="13" s="1"/>
  <c r="AD485" i="13"/>
  <c r="AD420" i="13"/>
  <c r="AC420" i="13"/>
  <c r="AK420" i="13" s="1"/>
  <c r="AF551" i="13"/>
  <c r="AE551" i="13"/>
  <c r="AL551" i="13" s="1"/>
  <c r="AF446" i="13"/>
  <c r="AE446" i="13"/>
  <c r="AL446" i="13" s="1"/>
  <c r="AF285" i="13"/>
  <c r="AE285" i="13" s="1"/>
  <c r="AL285" i="13" s="1"/>
  <c r="AF206" i="13"/>
  <c r="AE206" i="13" s="1"/>
  <c r="AL206" i="13" s="1"/>
  <c r="AE775" i="13"/>
  <c r="AL775" i="13" s="1"/>
  <c r="AF775" i="13"/>
  <c r="AH1008" i="13"/>
  <c r="AG1008" i="13"/>
  <c r="AM1008" i="13" s="1"/>
  <c r="AJ714" i="13"/>
  <c r="AI714" i="13"/>
  <c r="AN714" i="13" s="1"/>
  <c r="AF843" i="13"/>
  <c r="AE843" i="13"/>
  <c r="AL843" i="13" s="1"/>
  <c r="AD587" i="13"/>
  <c r="AC587" i="13"/>
  <c r="AK587" i="13" s="1"/>
  <c r="AF1088" i="13"/>
  <c r="AE1088" i="13"/>
  <c r="AL1088" i="13" s="1"/>
  <c r="AF1111" i="13"/>
  <c r="AE1111" i="13"/>
  <c r="AL1111" i="13" s="1"/>
  <c r="AF631" i="13"/>
  <c r="AE631" i="13"/>
  <c r="AL631" i="13" s="1"/>
  <c r="AH1033" i="13"/>
  <c r="AG1033" i="13"/>
  <c r="AM1033" i="13" s="1"/>
  <c r="AF451" i="13"/>
  <c r="AE451" i="13"/>
  <c r="AL451" i="13" s="1"/>
  <c r="AF454" i="13"/>
  <c r="AE454" i="13"/>
  <c r="AL454" i="13" s="1"/>
  <c r="AF379" i="13"/>
  <c r="AF110" i="13"/>
  <c r="AE110" i="13" s="1"/>
  <c r="AL110" i="13" s="1"/>
  <c r="AF6" i="13"/>
  <c r="AE6" i="13"/>
  <c r="AL6" i="13" s="1"/>
  <c r="AD763" i="13"/>
  <c r="AC763" i="13"/>
  <c r="AK763" i="13" s="1"/>
  <c r="AF493" i="13"/>
  <c r="AE493" i="13"/>
  <c r="AL493" i="13" s="1"/>
  <c r="AF675" i="13"/>
  <c r="AE675" i="13"/>
  <c r="AL675" i="13" s="1"/>
  <c r="AF801" i="13"/>
  <c r="AE801" i="13"/>
  <c r="AL801" i="13" s="1"/>
  <c r="AF1006" i="13"/>
  <c r="AE1006" i="13"/>
  <c r="AL1006" i="13" s="1"/>
  <c r="AJ282" i="13"/>
  <c r="AI282" i="13"/>
  <c r="AN282" i="13" s="1"/>
  <c r="AF561" i="13"/>
  <c r="AE561" i="13"/>
  <c r="AL561" i="13" s="1"/>
  <c r="AF214" i="13"/>
  <c r="AE214" i="13" s="1"/>
  <c r="AL214" i="13" s="1"/>
  <c r="AF425" i="13"/>
  <c r="AE425" i="13"/>
  <c r="AL425" i="13" s="1"/>
  <c r="AF955" i="13"/>
  <c r="AE955" i="13"/>
  <c r="AL955" i="13" s="1"/>
  <c r="AF776" i="13"/>
  <c r="AE776" i="13"/>
  <c r="AL776" i="13" s="1"/>
  <c r="AF1112" i="13"/>
  <c r="AE1112" i="13"/>
  <c r="AL1112" i="13" s="1"/>
  <c r="AJ527" i="13"/>
  <c r="AI527" i="13"/>
  <c r="AN527" i="13" s="1"/>
  <c r="AF79" i="13"/>
  <c r="AE79" i="13" s="1"/>
  <c r="AL79" i="13" s="1"/>
  <c r="AJ33" i="13"/>
  <c r="AI33" i="13"/>
  <c r="AN33" i="13" s="1"/>
  <c r="AF352" i="13"/>
  <c r="AE352" i="13" s="1"/>
  <c r="AL352" i="13" s="1"/>
  <c r="AJ477" i="13"/>
  <c r="AI477" i="13"/>
  <c r="AN477" i="13" s="1"/>
  <c r="AE1061" i="13"/>
  <c r="AL1061" i="13" s="1"/>
  <c r="AF1061" i="13"/>
  <c r="AD538" i="13"/>
  <c r="AC538" i="13"/>
  <c r="AK538" i="13" s="1"/>
  <c r="AD856" i="13"/>
  <c r="AC856" i="13"/>
  <c r="AK856" i="13" s="1"/>
  <c r="AJ257" i="13"/>
  <c r="AI257" i="13"/>
  <c r="AN257" i="13" s="1"/>
  <c r="AE948" i="13"/>
  <c r="AL948" i="13" s="1"/>
  <c r="AF948" i="13"/>
  <c r="AF751" i="13"/>
  <c r="AE751" i="13"/>
  <c r="AL751" i="13" s="1"/>
  <c r="AJ804" i="13"/>
  <c r="AI804" i="13"/>
  <c r="AN804" i="13" s="1"/>
  <c r="AF543" i="13"/>
  <c r="AE543" i="13"/>
  <c r="AL543" i="13" s="1"/>
  <c r="AF27" i="13"/>
  <c r="AE27" i="13"/>
  <c r="AL27" i="13" s="1"/>
  <c r="AJ189" i="13"/>
  <c r="AI189" i="13"/>
  <c r="AN189" i="13" s="1"/>
  <c r="AJ146" i="13"/>
  <c r="AI146" i="13"/>
  <c r="AN146" i="13" s="1"/>
  <c r="AF92" i="13"/>
  <c r="AE92" i="13" s="1"/>
  <c r="AL92" i="13" s="1"/>
  <c r="AF403" i="13"/>
  <c r="AE403" i="13" s="1"/>
  <c r="AL403" i="13" s="1"/>
  <c r="AJ928" i="13"/>
  <c r="AI928" i="13"/>
  <c r="AN928" i="13" s="1"/>
  <c r="AF420" i="13"/>
  <c r="AE420" i="13"/>
  <c r="AL420" i="13" s="1"/>
  <c r="AD1022" i="13"/>
  <c r="AC1022" i="13"/>
  <c r="AK1022" i="13" s="1"/>
  <c r="AD329" i="13"/>
  <c r="AC329" i="13" s="1"/>
  <c r="AK329" i="13" s="1"/>
  <c r="Y215" i="13"/>
  <c r="Y171" i="13"/>
  <c r="Y226" i="13"/>
  <c r="AD226" i="13" s="1"/>
  <c r="AC226" i="13" s="1"/>
  <c r="AK226" i="13" s="1"/>
  <c r="Y219" i="13"/>
  <c r="Y113" i="13"/>
  <c r="Y167" i="13"/>
  <c r="Y36" i="13"/>
  <c r="Y236" i="13"/>
  <c r="Y248" i="13"/>
  <c r="Y312" i="13"/>
  <c r="Y57" i="13"/>
  <c r="Y402" i="13"/>
  <c r="AD402" i="13" s="1"/>
  <c r="AC402" i="13" s="1"/>
  <c r="AK402" i="13" s="1"/>
  <c r="Y216" i="13"/>
  <c r="Y144" i="13"/>
  <c r="Y175" i="13"/>
  <c r="Y231" i="13"/>
  <c r="Y41" i="13"/>
  <c r="Y192" i="13"/>
  <c r="Y404" i="13"/>
  <c r="Y368" i="13"/>
  <c r="Y72" i="13"/>
  <c r="Y157" i="13"/>
  <c r="Y280" i="13"/>
  <c r="Y47" i="13"/>
  <c r="Y29" i="13"/>
  <c r="Y145" i="13"/>
  <c r="Y38" i="13"/>
  <c r="Y286" i="13"/>
  <c r="Y294" i="13"/>
  <c r="Y9" i="13"/>
  <c r="Y400" i="13"/>
  <c r="Y263" i="13"/>
  <c r="Y353" i="13"/>
  <c r="Y262" i="13"/>
  <c r="Y117" i="13"/>
  <c r="Y68" i="13"/>
  <c r="Y305" i="13"/>
  <c r="Y168" i="13"/>
  <c r="Y49" i="13"/>
  <c r="Y4" i="13"/>
  <c r="Y252" i="13"/>
  <c r="Y293" i="13"/>
  <c r="Y134" i="13"/>
  <c r="Y356" i="13"/>
  <c r="Y128" i="13"/>
  <c r="Y6" i="13"/>
  <c r="Y243" i="13"/>
  <c r="Y25" i="13"/>
  <c r="Y10" i="13"/>
  <c r="AD10" i="13" s="1"/>
  <c r="AC10" i="13" s="1"/>
  <c r="AK10" i="13" s="1"/>
  <c r="Y370" i="13"/>
  <c r="AD370" i="13" s="1"/>
  <c r="AC370" i="13" s="1"/>
  <c r="AK370" i="13" s="1"/>
  <c r="Y352" i="13"/>
  <c r="Y303" i="13"/>
  <c r="Y143" i="13"/>
  <c r="Y27" i="13"/>
  <c r="Y381" i="13"/>
  <c r="Y198" i="13"/>
  <c r="Y54" i="13"/>
  <c r="Y218" i="13"/>
  <c r="Y108" i="13"/>
  <c r="Y281" i="13"/>
  <c r="Y392" i="13"/>
  <c r="Y56" i="13"/>
  <c r="Y197" i="13"/>
  <c r="Y16" i="13"/>
  <c r="Y268" i="13"/>
  <c r="Y251" i="13"/>
  <c r="Y250" i="13"/>
  <c r="AD250" i="13" s="1"/>
  <c r="AC250" i="13" s="1"/>
  <c r="AK250" i="13" s="1"/>
  <c r="Y138" i="13"/>
  <c r="AD138" i="13" s="1"/>
  <c r="AC138" i="13" s="1"/>
  <c r="AK138" i="13" s="1"/>
  <c r="Y90" i="13"/>
  <c r="Y83" i="13"/>
  <c r="Y124" i="13"/>
  <c r="Y270" i="13"/>
  <c r="Y17" i="13"/>
  <c r="Y333" i="13"/>
  <c r="Y180" i="13"/>
  <c r="Y182" i="13"/>
  <c r="Y132" i="13"/>
  <c r="Y8" i="13"/>
  <c r="Y87" i="13"/>
  <c r="Y307" i="13"/>
  <c r="Y34" i="13"/>
  <c r="Y379" i="13"/>
  <c r="Y365" i="13"/>
  <c r="Y290" i="13"/>
  <c r="AD290" i="13" s="1"/>
  <c r="AC290" i="13" s="1"/>
  <c r="AK290" i="13" s="1"/>
  <c r="Y154" i="13"/>
  <c r="AD154" i="13" s="1"/>
  <c r="AC154" i="13" s="1"/>
  <c r="AK154" i="13" s="1"/>
  <c r="Y176" i="13"/>
  <c r="Y291" i="13"/>
  <c r="Y403" i="13"/>
  <c r="Y149" i="13"/>
  <c r="Y150" i="13"/>
  <c r="Y207" i="13"/>
  <c r="Y233" i="13"/>
  <c r="Y120" i="13"/>
  <c r="Y109" i="13"/>
  <c r="Y193" i="13"/>
  <c r="Y181" i="13"/>
  <c r="Y258" i="13"/>
  <c r="AD258" i="13" s="1"/>
  <c r="AC258" i="13" s="1"/>
  <c r="AK258" i="13" s="1"/>
  <c r="Y391" i="13"/>
  <c r="Y311" i="13"/>
  <c r="Y289" i="13"/>
  <c r="Y50" i="13"/>
  <c r="Y104" i="13"/>
  <c r="Y126" i="13"/>
  <c r="Y96" i="13"/>
  <c r="Y383" i="13"/>
  <c r="Y340" i="13"/>
  <c r="Y190" i="13"/>
  <c r="Y137" i="13"/>
  <c r="Y111" i="13"/>
  <c r="Y224" i="13"/>
  <c r="Y187" i="13"/>
  <c r="Y7" i="13"/>
  <c r="Y317" i="13"/>
  <c r="Y161" i="13"/>
  <c r="Y65" i="13"/>
  <c r="Y298" i="13"/>
  <c r="AD298" i="13" s="1"/>
  <c r="AC298" i="13" s="1"/>
  <c r="AK298" i="13" s="1"/>
  <c r="Y314" i="13"/>
  <c r="AD314" i="13" s="1"/>
  <c r="AC314" i="13" s="1"/>
  <c r="AK314" i="13" s="1"/>
  <c r="Y346" i="13"/>
  <c r="AD346" i="13" s="1"/>
  <c r="AC346" i="13" s="1"/>
  <c r="AK346" i="13" s="1"/>
  <c r="Y112" i="13"/>
  <c r="Y160" i="13"/>
  <c r="Y267" i="13"/>
  <c r="Y385" i="13"/>
  <c r="Y151" i="13"/>
  <c r="Y14" i="13"/>
  <c r="Y351" i="13"/>
  <c r="Y35" i="13"/>
  <c r="Y399" i="13"/>
  <c r="Y341" i="13"/>
  <c r="Y153" i="13"/>
  <c r="Y232" i="13"/>
  <c r="Y242" i="13"/>
  <c r="AD242" i="13" s="1"/>
  <c r="AC242" i="13" s="1"/>
  <c r="AK242" i="13" s="1"/>
  <c r="Y129" i="13"/>
  <c r="Y362" i="13"/>
  <c r="AD362" i="13" s="1"/>
  <c r="AC362" i="13" s="1"/>
  <c r="AK362" i="13" s="1"/>
  <c r="Y230" i="13"/>
  <c r="Y163" i="13"/>
  <c r="Y279" i="13"/>
  <c r="Y178" i="13"/>
  <c r="AD178" i="13" s="1"/>
  <c r="AC178" i="13" s="1"/>
  <c r="AK178" i="13" s="1"/>
  <c r="Y20" i="13"/>
  <c r="Y338" i="13"/>
  <c r="AD338" i="13" s="1"/>
  <c r="AC338" i="13" s="1"/>
  <c r="AK338" i="13" s="1"/>
  <c r="Y318" i="13"/>
  <c r="Y73" i="13"/>
  <c r="Y296" i="13"/>
  <c r="Y106" i="13"/>
  <c r="AD106" i="13" s="1"/>
  <c r="AC106" i="13" s="1"/>
  <c r="AK106" i="13" s="1"/>
  <c r="Y107" i="13"/>
  <c r="Y330" i="13"/>
  <c r="AD330" i="13" s="1"/>
  <c r="AC330" i="13" s="1"/>
  <c r="AK330" i="13" s="1"/>
  <c r="Y324" i="13"/>
  <c r="Y28" i="13"/>
  <c r="Y139" i="13"/>
  <c r="Y85" i="13"/>
  <c r="Y256" i="13"/>
  <c r="Y31" i="13"/>
  <c r="Y235" i="13"/>
  <c r="Y148" i="13"/>
  <c r="Y30" i="13"/>
  <c r="Y62" i="13"/>
  <c r="Y82" i="13"/>
  <c r="AD82" i="13" s="1"/>
  <c r="AC82" i="13" s="1"/>
  <c r="AK82" i="13" s="1"/>
  <c r="Y147" i="13"/>
  <c r="Y81" i="13"/>
  <c r="Y74" i="13"/>
  <c r="Y245" i="13"/>
  <c r="Y200" i="13"/>
  <c r="Y201" i="13"/>
  <c r="Y60" i="13"/>
  <c r="Y177" i="13"/>
  <c r="Y196" i="13"/>
  <c r="Y164" i="13"/>
  <c r="Y394" i="13"/>
  <c r="AD394" i="13" s="1"/>
  <c r="AC394" i="13" s="1"/>
  <c r="AK394" i="13" s="1"/>
  <c r="Y37" i="13"/>
  <c r="Y98" i="13"/>
  <c r="Y357" i="13"/>
  <c r="Y63" i="13"/>
  <c r="Y194" i="13"/>
  <c r="AD194" i="13" s="1"/>
  <c r="AC194" i="13" s="1"/>
  <c r="AK194" i="13" s="1"/>
  <c r="Y115" i="13"/>
  <c r="Y105" i="13"/>
  <c r="Y299" i="13"/>
  <c r="Y386" i="13"/>
  <c r="AD386" i="13" s="1"/>
  <c r="AC386" i="13" s="1"/>
  <c r="AK386" i="13" s="1"/>
  <c r="Y5" i="13"/>
  <c r="Y70" i="13"/>
  <c r="Y221" i="13"/>
  <c r="Y366" i="13"/>
  <c r="Y380" i="13"/>
  <c r="Y220" i="13"/>
  <c r="Y52" i="13"/>
  <c r="Y97" i="13"/>
  <c r="Y53" i="13"/>
  <c r="Y390" i="13"/>
  <c r="Y101" i="13"/>
  <c r="Y152" i="13"/>
  <c r="Y273" i="13"/>
  <c r="Y2" i="13"/>
  <c r="AD2" i="13" s="1"/>
  <c r="AC2" i="13" s="1"/>
  <c r="AK2" i="13" s="1"/>
  <c r="AP2" i="13" s="1"/>
  <c r="Y360" i="13"/>
  <c r="Y283" i="13"/>
  <c r="Y264" i="13"/>
  <c r="Y19" i="13"/>
  <c r="Y322" i="13"/>
  <c r="Y253" i="13"/>
  <c r="Y326" i="13"/>
  <c r="Y284" i="13"/>
  <c r="Y246" i="13"/>
  <c r="Y208" i="13"/>
  <c r="Y210" i="13"/>
  <c r="AD210" i="13" s="1"/>
  <c r="AC210" i="13" s="1"/>
  <c r="AK210" i="13" s="1"/>
  <c r="Y44" i="13"/>
  <c r="Y328" i="13"/>
  <c r="Y11" i="13"/>
  <c r="Y39" i="13"/>
  <c r="Y18" i="13"/>
  <c r="AD18" i="13" s="1"/>
  <c r="AC18" i="13" s="1"/>
  <c r="AK18" i="13" s="1"/>
  <c r="Y203" i="13"/>
  <c r="Y288" i="13"/>
  <c r="Y275" i="13"/>
  <c r="Y58" i="13"/>
  <c r="Y76" i="13"/>
  <c r="Y122" i="13"/>
  <c r="AD122" i="13" s="1"/>
  <c r="AC122" i="13" s="1"/>
  <c r="AK122" i="13" s="1"/>
  <c r="Y363" i="13"/>
  <c r="Y78" i="13"/>
  <c r="Y42" i="13"/>
  <c r="Y118" i="13"/>
  <c r="Y348" i="13"/>
  <c r="Y166" i="13"/>
  <c r="Y301" i="13"/>
  <c r="Y335" i="13"/>
  <c r="Y191" i="13"/>
  <c r="Y285" i="13"/>
  <c r="Y310" i="13"/>
  <c r="Y227" i="13"/>
  <c r="Y337" i="13"/>
  <c r="Y99" i="13"/>
  <c r="Y217" i="13"/>
  <c r="Y214" i="13"/>
  <c r="Y86" i="13"/>
  <c r="Y116" i="13"/>
  <c r="Y397" i="13"/>
  <c r="Y179" i="13"/>
  <c r="Y320" i="13"/>
  <c r="Y342" i="13"/>
  <c r="Y69" i="13"/>
  <c r="Y93" i="13"/>
  <c r="Y306" i="13"/>
  <c r="AD306" i="13" s="1"/>
  <c r="AC306" i="13" s="1"/>
  <c r="AK306" i="13" s="1"/>
  <c r="Y169" i="13"/>
  <c r="Y228" i="13"/>
  <c r="Y388" i="13"/>
  <c r="Y213" i="13"/>
  <c r="Y297" i="13"/>
  <c r="Y123" i="13"/>
  <c r="Y308" i="13"/>
  <c r="Y95" i="13"/>
  <c r="Y266" i="13"/>
  <c r="AD266" i="13" s="1"/>
  <c r="AC266" i="13" s="1"/>
  <c r="AK266" i="13" s="1"/>
  <c r="Y183" i="13"/>
  <c r="Y247" i="13"/>
  <c r="Y321" i="13"/>
  <c r="Y259" i="13"/>
  <c r="Y369" i="13"/>
  <c r="Y276" i="13"/>
  <c r="Y67" i="13"/>
  <c r="Y339" i="13"/>
  <c r="Y382" i="13"/>
  <c r="Y332" i="13"/>
  <c r="Y334" i="13"/>
  <c r="Y21" i="13"/>
  <c r="Y278" i="13"/>
  <c r="Y331" i="13"/>
  <c r="Y204" i="13"/>
  <c r="Y269" i="13"/>
  <c r="Y241" i="13"/>
  <c r="Y66" i="13"/>
  <c r="AD66" i="13" s="1"/>
  <c r="AC66" i="13" s="1"/>
  <c r="AK66" i="13" s="1"/>
  <c r="Y376" i="13"/>
  <c r="Y140" i="13"/>
  <c r="Y136" i="13"/>
  <c r="Y336" i="13"/>
  <c r="Y239" i="13"/>
  <c r="Y26" i="13"/>
  <c r="Y295" i="13"/>
  <c r="Y396" i="13"/>
  <c r="Y119" i="13"/>
  <c r="Y158" i="13"/>
  <c r="Y313" i="13"/>
  <c r="Y405" i="13"/>
  <c r="Y59" i="13"/>
  <c r="Y170" i="13"/>
  <c r="AD170" i="13" s="1"/>
  <c r="AC170" i="13" s="1"/>
  <c r="AK170" i="13" s="1"/>
  <c r="Y372" i="13"/>
  <c r="Y237" i="13"/>
  <c r="Y395" i="13"/>
  <c r="Y100" i="13"/>
  <c r="Y229" i="13"/>
  <c r="Y155" i="13"/>
  <c r="Y142" i="13"/>
  <c r="Y361" i="13"/>
  <c r="Y209" i="13"/>
  <c r="Y195" i="13"/>
  <c r="Y292" i="13"/>
  <c r="Y206" i="13"/>
  <c r="Y141" i="13"/>
  <c r="Y110" i="13"/>
  <c r="Y384" i="13"/>
  <c r="Y79" i="13"/>
  <c r="Y173" i="13"/>
  <c r="Y146" i="13"/>
  <c r="Y304" i="13"/>
  <c r="Y131" i="13"/>
  <c r="Y88" i="13"/>
  <c r="Y350" i="13"/>
  <c r="Y51" i="13"/>
  <c r="Y401" i="13"/>
  <c r="Y345" i="13"/>
  <c r="Y102" i="13"/>
  <c r="Y121" i="13"/>
  <c r="Y24" i="13"/>
  <c r="Y254" i="13"/>
  <c r="Y354" i="13"/>
  <c r="AD354" i="13" s="1"/>
  <c r="AC354" i="13" s="1"/>
  <c r="AK354" i="13" s="1"/>
  <c r="Y91" i="13"/>
  <c r="Y261" i="13"/>
  <c r="Y15" i="13"/>
  <c r="Y172" i="13"/>
  <c r="Y48" i="13"/>
  <c r="Y84" i="13"/>
  <c r="Y61" i="13"/>
  <c r="Y265" i="13"/>
  <c r="Y344" i="13"/>
  <c r="Y159" i="13"/>
  <c r="Y255" i="13"/>
  <c r="Y249" i="13"/>
  <c r="Y174" i="13"/>
  <c r="Y374" i="13"/>
  <c r="Y287" i="13"/>
  <c r="Y22" i="13"/>
  <c r="Y389" i="13"/>
  <c r="Y234" i="13"/>
  <c r="AD234" i="13" s="1"/>
  <c r="AC234" i="13" s="1"/>
  <c r="AK234" i="13" s="1"/>
  <c r="Y199" i="13"/>
  <c r="Y359" i="13"/>
  <c r="Y343" i="13"/>
  <c r="Y64" i="13"/>
  <c r="Y325" i="13"/>
  <c r="Y77" i="13"/>
  <c r="Y240" i="13"/>
  <c r="Y277" i="13"/>
  <c r="Y103" i="13"/>
  <c r="Y367" i="13"/>
  <c r="Y274" i="13"/>
  <c r="Y393" i="13"/>
  <c r="Y347" i="13"/>
  <c r="Y23" i="13"/>
  <c r="Y316" i="13"/>
  <c r="Y373" i="13"/>
  <c r="Y80" i="13"/>
  <c r="Y94" i="13"/>
  <c r="Y184" i="13"/>
  <c r="Y371" i="13"/>
  <c r="Y188" i="13"/>
  <c r="Y302" i="13"/>
  <c r="Y349" i="13"/>
  <c r="Y46" i="13"/>
  <c r="Y165" i="13"/>
  <c r="Y135" i="13"/>
  <c r="Y225" i="13"/>
  <c r="Y45" i="13"/>
  <c r="Y387" i="13"/>
  <c r="Y202" i="13"/>
  <c r="AD202" i="13" s="1"/>
  <c r="AC202" i="13" s="1"/>
  <c r="AK202" i="13" s="1"/>
  <c r="Y55" i="13"/>
  <c r="Y114" i="13"/>
  <c r="AD114" i="13" s="1"/>
  <c r="AC114" i="13" s="1"/>
  <c r="AK114" i="13" s="1"/>
  <c r="Y212" i="13"/>
  <c r="Y75" i="13"/>
  <c r="Y32" i="13"/>
  <c r="Y127" i="13"/>
  <c r="Y323" i="13"/>
  <c r="Y211" i="13"/>
  <c r="Y13" i="13"/>
  <c r="Y377" i="13"/>
  <c r="Y272" i="13"/>
  <c r="Y186" i="13"/>
  <c r="AD186" i="13" s="1"/>
  <c r="AC186" i="13" s="1"/>
  <c r="AK186" i="13" s="1"/>
  <c r="Y271" i="13"/>
  <c r="Y315" i="13"/>
  <c r="Y133" i="13"/>
  <c r="Y156" i="13"/>
  <c r="Y223" i="13"/>
  <c r="Y378" i="13"/>
  <c r="AD378" i="13" s="1"/>
  <c r="AC378" i="13" s="1"/>
  <c r="AK378" i="13" s="1"/>
  <c r="Y238" i="13"/>
  <c r="Y43" i="13"/>
  <c r="Y3" i="13"/>
  <c r="Y89" i="13"/>
  <c r="Y244" i="13"/>
  <c r="Y40" i="13"/>
  <c r="Y309" i="13"/>
  <c r="Y130" i="13"/>
  <c r="AD130" i="13" s="1"/>
  <c r="AC130" i="13" s="1"/>
  <c r="AK130" i="13" s="1"/>
  <c r="Y364" i="13"/>
  <c r="Y355" i="13"/>
  <c r="Y358" i="13"/>
  <c r="Y12" i="13"/>
  <c r="Y125" i="13"/>
  <c r="Y162" i="13"/>
  <c r="AD162" i="13" s="1"/>
  <c r="AC162" i="13" s="1"/>
  <c r="AK162" i="13" s="1"/>
  <c r="Y327" i="13"/>
  <c r="Y398" i="13"/>
  <c r="Y185" i="13"/>
  <c r="Y319" i="13"/>
  <c r="Y222" i="13"/>
  <c r="Y205" i="13"/>
  <c r="Y282" i="13"/>
  <c r="AD282" i="13" s="1"/>
  <c r="AC282" i="13" s="1"/>
  <c r="AK282" i="13" s="1"/>
  <c r="Y71" i="13"/>
  <c r="Y33" i="13"/>
  <c r="Y257" i="13"/>
  <c r="Y189" i="13"/>
  <c r="Y92" i="13"/>
  <c r="Y260" i="13"/>
  <c r="Y300" i="13"/>
  <c r="Y375" i="13"/>
  <c r="AD92" i="13" l="1"/>
  <c r="AC92" i="13" s="1"/>
  <c r="AK92" i="13" s="1"/>
  <c r="AD319" i="13"/>
  <c r="AC319" i="13" s="1"/>
  <c r="AK319" i="13" s="1"/>
  <c r="AD355" i="13"/>
  <c r="AC355" i="13" s="1"/>
  <c r="AK355" i="13" s="1"/>
  <c r="AD43" i="13"/>
  <c r="AC43" i="13"/>
  <c r="AK43" i="13" s="1"/>
  <c r="AD75" i="13"/>
  <c r="AC75" i="13" s="1"/>
  <c r="AK75" i="13" s="1"/>
  <c r="AD135" i="13"/>
  <c r="AC135" i="13"/>
  <c r="AK135" i="13" s="1"/>
  <c r="AP135" i="13" s="1"/>
  <c r="AD94" i="13"/>
  <c r="AC94" i="13"/>
  <c r="AK94" i="13" s="1"/>
  <c r="AD367" i="13"/>
  <c r="AC367" i="13" s="1"/>
  <c r="AK367" i="13" s="1"/>
  <c r="AD359" i="13"/>
  <c r="AC359" i="13" s="1"/>
  <c r="AK359" i="13" s="1"/>
  <c r="AP359" i="13" s="1"/>
  <c r="AD249" i="13"/>
  <c r="AC249" i="13" s="1"/>
  <c r="AK249" i="13" s="1"/>
  <c r="AD172" i="13"/>
  <c r="AC172" i="13"/>
  <c r="AK172" i="13" s="1"/>
  <c r="AD102" i="13"/>
  <c r="AC102" i="13" s="1"/>
  <c r="AK102" i="13" s="1"/>
  <c r="AO102" i="13" s="1"/>
  <c r="AD146" i="13"/>
  <c r="AC146" i="13"/>
  <c r="AK146" i="13" s="1"/>
  <c r="AD195" i="13"/>
  <c r="AC195" i="13" s="1"/>
  <c r="AK195" i="13" s="1"/>
  <c r="AD237" i="13"/>
  <c r="AC237" i="13" s="1"/>
  <c r="AK237" i="13" s="1"/>
  <c r="AO237" i="13" s="1"/>
  <c r="AD396" i="13"/>
  <c r="AC396" i="13" s="1"/>
  <c r="AK396" i="13" s="1"/>
  <c r="AD332" i="13"/>
  <c r="AC332" i="13" s="1"/>
  <c r="AK332" i="13" s="1"/>
  <c r="AD247" i="13"/>
  <c r="AC247" i="13" s="1"/>
  <c r="AK247" i="13" s="1"/>
  <c r="AD388" i="13"/>
  <c r="AC388" i="13" s="1"/>
  <c r="AK388" i="13" s="1"/>
  <c r="AO388" i="13" s="1"/>
  <c r="AD179" i="13"/>
  <c r="AC179" i="13" s="1"/>
  <c r="AK179" i="13" s="1"/>
  <c r="AD227" i="13"/>
  <c r="AC227" i="13" s="1"/>
  <c r="AK227" i="13" s="1"/>
  <c r="AD118" i="13"/>
  <c r="AC118" i="13"/>
  <c r="AK118" i="13" s="1"/>
  <c r="AP118" i="13" s="1"/>
  <c r="AD288" i="13"/>
  <c r="AC288" i="13" s="1"/>
  <c r="AK288" i="13" s="1"/>
  <c r="AD208" i="13"/>
  <c r="AD283" i="13"/>
  <c r="AC283" i="13"/>
  <c r="AK283" i="13" s="1"/>
  <c r="AP283" i="13" s="1"/>
  <c r="AD97" i="13"/>
  <c r="AC97" i="13"/>
  <c r="AK97" i="13" s="1"/>
  <c r="AD37" i="13"/>
  <c r="AC37" i="13" s="1"/>
  <c r="AK37" i="13" s="1"/>
  <c r="AD245" i="13"/>
  <c r="AC245" i="13"/>
  <c r="AK245" i="13" s="1"/>
  <c r="AD235" i="13"/>
  <c r="AD107" i="13"/>
  <c r="AC107" i="13" s="1"/>
  <c r="AK107" i="13" s="1"/>
  <c r="AD279" i="13"/>
  <c r="AC279" i="13"/>
  <c r="AK279" i="13" s="1"/>
  <c r="AD341" i="13"/>
  <c r="AC341" i="13"/>
  <c r="AK341" i="13" s="1"/>
  <c r="AD160" i="13"/>
  <c r="AC160" i="13" s="1"/>
  <c r="AK160" i="13" s="1"/>
  <c r="AO160" i="13" s="1"/>
  <c r="AD7" i="13"/>
  <c r="AC7" i="13" s="1"/>
  <c r="AK7" i="13" s="1"/>
  <c r="AD96" i="13"/>
  <c r="AC96" i="13" s="1"/>
  <c r="AK96" i="13" s="1"/>
  <c r="AD181" i="13"/>
  <c r="AD403" i="13"/>
  <c r="AC403" i="13" s="1"/>
  <c r="AK403" i="13" s="1"/>
  <c r="AO403" i="13" s="1"/>
  <c r="AD307" i="13"/>
  <c r="AC307" i="13" s="1"/>
  <c r="AK307" i="13" s="1"/>
  <c r="AD270" i="13"/>
  <c r="AC270" i="13" s="1"/>
  <c r="AK270" i="13" s="1"/>
  <c r="AD16" i="13"/>
  <c r="AD198" i="13"/>
  <c r="AC198" i="13" s="1"/>
  <c r="AK198" i="13" s="1"/>
  <c r="AP198" i="13" s="1"/>
  <c r="AD25" i="13"/>
  <c r="AC25" i="13"/>
  <c r="AK25" i="13" s="1"/>
  <c r="AD4" i="13"/>
  <c r="AC4" i="13" s="1"/>
  <c r="AK4" i="13" s="1"/>
  <c r="AD263" i="13"/>
  <c r="AC263" i="13" s="1"/>
  <c r="AK263" i="13" s="1"/>
  <c r="AD47" i="13"/>
  <c r="AC47" i="13" s="1"/>
  <c r="AK47" i="13" s="1"/>
  <c r="AD231" i="13"/>
  <c r="AC231" i="13" s="1"/>
  <c r="AK231" i="13" s="1"/>
  <c r="AD236" i="13"/>
  <c r="AC236" i="13"/>
  <c r="AK236" i="13" s="1"/>
  <c r="AO236" i="13" s="1"/>
  <c r="AE379" i="13"/>
  <c r="AL379" i="13" s="1"/>
  <c r="AE404" i="13"/>
  <c r="AL404" i="13" s="1"/>
  <c r="AD189" i="13"/>
  <c r="AC189" i="13" s="1"/>
  <c r="AK189" i="13" s="1"/>
  <c r="AD185" i="13"/>
  <c r="AC185" i="13"/>
  <c r="AK185" i="13" s="1"/>
  <c r="AD364" i="13"/>
  <c r="AC364" i="13" s="1"/>
  <c r="AK364" i="13" s="1"/>
  <c r="AD238" i="13"/>
  <c r="AC238" i="13"/>
  <c r="AK238" i="13" s="1"/>
  <c r="AP238" i="13" s="1"/>
  <c r="AD272" i="13"/>
  <c r="AC272" i="13" s="1"/>
  <c r="AK272" i="13" s="1"/>
  <c r="AD212" i="13"/>
  <c r="AC212" i="13" s="1"/>
  <c r="AK212" i="13" s="1"/>
  <c r="AD165" i="13"/>
  <c r="AC165" i="13" s="1"/>
  <c r="AK165" i="13" s="1"/>
  <c r="AD80" i="13"/>
  <c r="AC80" i="13" s="1"/>
  <c r="AK80" i="13" s="1"/>
  <c r="AO80" i="13" s="1"/>
  <c r="AD103" i="13"/>
  <c r="AC103" i="13"/>
  <c r="AK103" i="13" s="1"/>
  <c r="AD199" i="13"/>
  <c r="AC199" i="13"/>
  <c r="AK199" i="13" s="1"/>
  <c r="AP199" i="13" s="1"/>
  <c r="AD255" i="13"/>
  <c r="AC255" i="13" s="1"/>
  <c r="AK255" i="13" s="1"/>
  <c r="AD15" i="13"/>
  <c r="AC15" i="13" s="1"/>
  <c r="AK15" i="13" s="1"/>
  <c r="AD345" i="13"/>
  <c r="AC345" i="13" s="1"/>
  <c r="AK345" i="13" s="1"/>
  <c r="AD173" i="13"/>
  <c r="AC173" i="13" s="1"/>
  <c r="AK173" i="13" s="1"/>
  <c r="AO173" i="13" s="1"/>
  <c r="AD209" i="13"/>
  <c r="AC209" i="13"/>
  <c r="AK209" i="13" s="1"/>
  <c r="AD372" i="13"/>
  <c r="AC372" i="13"/>
  <c r="AK372" i="13" s="1"/>
  <c r="AO372" i="13" s="1"/>
  <c r="AD295" i="13"/>
  <c r="AC295" i="13"/>
  <c r="AK295" i="13" s="1"/>
  <c r="AD241" i="13"/>
  <c r="AC241" i="13" s="1"/>
  <c r="AK241" i="13" s="1"/>
  <c r="AD382" i="13"/>
  <c r="AC382" i="13" s="1"/>
  <c r="AK382" i="13" s="1"/>
  <c r="AO382" i="13" s="1"/>
  <c r="AD183" i="13"/>
  <c r="AC183" i="13" s="1"/>
  <c r="AK183" i="13" s="1"/>
  <c r="AD228" i="13"/>
  <c r="AC228" i="13"/>
  <c r="AK228" i="13" s="1"/>
  <c r="AD397" i="13"/>
  <c r="AC397" i="13" s="1"/>
  <c r="AK397" i="13" s="1"/>
  <c r="AP397" i="13" s="1"/>
  <c r="AD310" i="13"/>
  <c r="AC310" i="13" s="1"/>
  <c r="AK310" i="13" s="1"/>
  <c r="AD42" i="13"/>
  <c r="AC42" i="13"/>
  <c r="AK42" i="13" s="1"/>
  <c r="AD203" i="13"/>
  <c r="AC203" i="13" s="1"/>
  <c r="AK203" i="13" s="1"/>
  <c r="AO203" i="13" s="1"/>
  <c r="AD246" i="13"/>
  <c r="AC246" i="13" s="1"/>
  <c r="AK246" i="13" s="1"/>
  <c r="AD360" i="13"/>
  <c r="AC360" i="13" s="1"/>
  <c r="AK360" i="13" s="1"/>
  <c r="AD52" i="13"/>
  <c r="AC52" i="13" s="1"/>
  <c r="AK52" i="13" s="1"/>
  <c r="AD299" i="13"/>
  <c r="AC299" i="13" s="1"/>
  <c r="AK299" i="13" s="1"/>
  <c r="AO299" i="13" s="1"/>
  <c r="AD74" i="13"/>
  <c r="AC74" i="13"/>
  <c r="AK74" i="13" s="1"/>
  <c r="AD31" i="13"/>
  <c r="AC31" i="13" s="1"/>
  <c r="AK31" i="13" s="1"/>
  <c r="AD163" i="13"/>
  <c r="AC163" i="13" s="1"/>
  <c r="AK163" i="13" s="1"/>
  <c r="AP163" i="13" s="1"/>
  <c r="AD399" i="13"/>
  <c r="AC399" i="13" s="1"/>
  <c r="AK399" i="13" s="1"/>
  <c r="AD112" i="13"/>
  <c r="AC112" i="13" s="1"/>
  <c r="AK112" i="13" s="1"/>
  <c r="AD187" i="13"/>
  <c r="AC187" i="13"/>
  <c r="AK187" i="13" s="1"/>
  <c r="AP187" i="13" s="1"/>
  <c r="AD126" i="13"/>
  <c r="AC126" i="13" s="1"/>
  <c r="AK126" i="13" s="1"/>
  <c r="AD193" i="13"/>
  <c r="AC193" i="13" s="1"/>
  <c r="AK193" i="13" s="1"/>
  <c r="AD291" i="13"/>
  <c r="AC291" i="13" s="1"/>
  <c r="AK291" i="13" s="1"/>
  <c r="AD87" i="13"/>
  <c r="AC87" i="13"/>
  <c r="AK87" i="13" s="1"/>
  <c r="AD124" i="13"/>
  <c r="AC124" i="13" s="1"/>
  <c r="AK124" i="13" s="1"/>
  <c r="AD197" i="13"/>
  <c r="AC197" i="13" s="1"/>
  <c r="AK197" i="13" s="1"/>
  <c r="AD381" i="13"/>
  <c r="AC381" i="13" s="1"/>
  <c r="AK381" i="13" s="1"/>
  <c r="AO381" i="13" s="1"/>
  <c r="AD243" i="13"/>
  <c r="AC243" i="13" s="1"/>
  <c r="AK243" i="13" s="1"/>
  <c r="AD49" i="13"/>
  <c r="AC49" i="13"/>
  <c r="AK49" i="13" s="1"/>
  <c r="AD400" i="13"/>
  <c r="AC400" i="13" s="1"/>
  <c r="AK400" i="13" s="1"/>
  <c r="AO400" i="13" s="1"/>
  <c r="AD280" i="13"/>
  <c r="AC280" i="13" s="1"/>
  <c r="AK280" i="13" s="1"/>
  <c r="AD175" i="13"/>
  <c r="AC175" i="13" s="1"/>
  <c r="AK175" i="13" s="1"/>
  <c r="AD36" i="13"/>
  <c r="AC36" i="13"/>
  <c r="AK36" i="13" s="1"/>
  <c r="AO36" i="13" s="1"/>
  <c r="AD257" i="13"/>
  <c r="AC257" i="13"/>
  <c r="AK257" i="13" s="1"/>
  <c r="AD398" i="13"/>
  <c r="AC398" i="13" s="1"/>
  <c r="AK398" i="13" s="1"/>
  <c r="AD377" i="13"/>
  <c r="AC377" i="13"/>
  <c r="AK377" i="13" s="1"/>
  <c r="AD46" i="13"/>
  <c r="AC46" i="13" s="1"/>
  <c r="AK46" i="13" s="1"/>
  <c r="AD373" i="13"/>
  <c r="AC373" i="13" s="1"/>
  <c r="AK373" i="13" s="1"/>
  <c r="AD277" i="13"/>
  <c r="AC277" i="13" s="1"/>
  <c r="AK277" i="13" s="1"/>
  <c r="AP277" i="13" s="1"/>
  <c r="AD159" i="13"/>
  <c r="AC159" i="13"/>
  <c r="AK159" i="13" s="1"/>
  <c r="AD261" i="13"/>
  <c r="AC261" i="13" s="1"/>
  <c r="AK261" i="13" s="1"/>
  <c r="AD401" i="13"/>
  <c r="AC401" i="13" s="1"/>
  <c r="AK401" i="13" s="1"/>
  <c r="AO401" i="13" s="1"/>
  <c r="AD79" i="13"/>
  <c r="AC79" i="13" s="1"/>
  <c r="AK79" i="13" s="1"/>
  <c r="AD361" i="13"/>
  <c r="AC361" i="13" s="1"/>
  <c r="AK361" i="13" s="1"/>
  <c r="AD26" i="13"/>
  <c r="AC26" i="13"/>
  <c r="AK26" i="13" s="1"/>
  <c r="AD269" i="13"/>
  <c r="AC269" i="13" s="1"/>
  <c r="AK269" i="13" s="1"/>
  <c r="AD339" i="13"/>
  <c r="AC339" i="13" s="1"/>
  <c r="AK339" i="13" s="1"/>
  <c r="AD169" i="13"/>
  <c r="AC169" i="13"/>
  <c r="AK169" i="13" s="1"/>
  <c r="AD116" i="13"/>
  <c r="AC116" i="13"/>
  <c r="AK116" i="13" s="1"/>
  <c r="AD285" i="13"/>
  <c r="AC285" i="13" s="1"/>
  <c r="AK285" i="13" s="1"/>
  <c r="AD78" i="13"/>
  <c r="AC78" i="13" s="1"/>
  <c r="AK78" i="13" s="1"/>
  <c r="AO78" i="13" s="1"/>
  <c r="AD284" i="13"/>
  <c r="AC284" i="13" s="1"/>
  <c r="AK284" i="13" s="1"/>
  <c r="AD220" i="13"/>
  <c r="AC220" i="13" s="1"/>
  <c r="AK220" i="13" s="1"/>
  <c r="AD105" i="13"/>
  <c r="AC105" i="13" s="1"/>
  <c r="AK105" i="13" s="1"/>
  <c r="AD164" i="13"/>
  <c r="AC164" i="13" s="1"/>
  <c r="AK164" i="13" s="1"/>
  <c r="AP164" i="13" s="1"/>
  <c r="AD81" i="13"/>
  <c r="AC81" i="13"/>
  <c r="AK81" i="13" s="1"/>
  <c r="AD256" i="13"/>
  <c r="AC256" i="13"/>
  <c r="AK256" i="13" s="1"/>
  <c r="AD296" i="13"/>
  <c r="AC296" i="13" s="1"/>
  <c r="AK296" i="13" s="1"/>
  <c r="AD230" i="13"/>
  <c r="AC230" i="13" s="1"/>
  <c r="AK230" i="13" s="1"/>
  <c r="AD35" i="13"/>
  <c r="AC35" i="13"/>
  <c r="AK35" i="13" s="1"/>
  <c r="AD224" i="13"/>
  <c r="AC224" i="13" s="1"/>
  <c r="AK224" i="13" s="1"/>
  <c r="AD104" i="13"/>
  <c r="AC104" i="13" s="1"/>
  <c r="AK104" i="13" s="1"/>
  <c r="AD109" i="13"/>
  <c r="AC109" i="13"/>
  <c r="AK109" i="13" s="1"/>
  <c r="AD176" i="13"/>
  <c r="AC176" i="13" s="1"/>
  <c r="AK176" i="13" s="1"/>
  <c r="AD8" i="13"/>
  <c r="AC8" i="13" s="1"/>
  <c r="AK8" i="13" s="1"/>
  <c r="AD83" i="13"/>
  <c r="AC83" i="13" s="1"/>
  <c r="AK83" i="13" s="1"/>
  <c r="AD56" i="13"/>
  <c r="AC56" i="13"/>
  <c r="AK56" i="13" s="1"/>
  <c r="AD27" i="13"/>
  <c r="AC27" i="13"/>
  <c r="AK27" i="13" s="1"/>
  <c r="AD6" i="13"/>
  <c r="AC6" i="13"/>
  <c r="AK6" i="13" s="1"/>
  <c r="AD168" i="13"/>
  <c r="AC168" i="13" s="1"/>
  <c r="AK168" i="13" s="1"/>
  <c r="AD9" i="13"/>
  <c r="AC9" i="13"/>
  <c r="AK9" i="13" s="1"/>
  <c r="AC157" i="13"/>
  <c r="AK157" i="13" s="1"/>
  <c r="AD157" i="13"/>
  <c r="AD144" i="13"/>
  <c r="AC144" i="13" s="1"/>
  <c r="AK144" i="13" s="1"/>
  <c r="AD167" i="13"/>
  <c r="AC167" i="13" s="1"/>
  <c r="AK167" i="13" s="1"/>
  <c r="AO167" i="13" s="1"/>
  <c r="AG365" i="13"/>
  <c r="AM365" i="13" s="1"/>
  <c r="AI200" i="13"/>
  <c r="AN200" i="13" s="1"/>
  <c r="AE286" i="13"/>
  <c r="AL286" i="13" s="1"/>
  <c r="AI191" i="13"/>
  <c r="AN191" i="13" s="1"/>
  <c r="AE195" i="13"/>
  <c r="AL195" i="13" s="1"/>
  <c r="AG364" i="13"/>
  <c r="AM364" i="13" s="1"/>
  <c r="AD33" i="13"/>
  <c r="AD327" i="13"/>
  <c r="AC327" i="13" s="1"/>
  <c r="AK327" i="13" s="1"/>
  <c r="AO327" i="13" s="1"/>
  <c r="AD309" i="13"/>
  <c r="AC309" i="13" s="1"/>
  <c r="AK309" i="13" s="1"/>
  <c r="AD223" i="13"/>
  <c r="AC223" i="13" s="1"/>
  <c r="AK223" i="13" s="1"/>
  <c r="AD13" i="13"/>
  <c r="AC13" i="13" s="1"/>
  <c r="AK13" i="13" s="1"/>
  <c r="AD55" i="13"/>
  <c r="AC55" i="13"/>
  <c r="AK55" i="13" s="1"/>
  <c r="AC349" i="13"/>
  <c r="AK349" i="13" s="1"/>
  <c r="AD349" i="13"/>
  <c r="AD316" i="13"/>
  <c r="AD240" i="13"/>
  <c r="AD389" i="13"/>
  <c r="AD344" i="13"/>
  <c r="AC344" i="13"/>
  <c r="AK344" i="13" s="1"/>
  <c r="AP344" i="13" s="1"/>
  <c r="AD91" i="13"/>
  <c r="AC91" i="13"/>
  <c r="AK91" i="13" s="1"/>
  <c r="AD51" i="13"/>
  <c r="AD384" i="13"/>
  <c r="AD142" i="13"/>
  <c r="AD59" i="13"/>
  <c r="AC59" i="13"/>
  <c r="AK59" i="13" s="1"/>
  <c r="AD239" i="13"/>
  <c r="AD204" i="13"/>
  <c r="AC204" i="13"/>
  <c r="AK204" i="13" s="1"/>
  <c r="AD67" i="13"/>
  <c r="AD95" i="13"/>
  <c r="AD86" i="13"/>
  <c r="AD191" i="13"/>
  <c r="AD363" i="13"/>
  <c r="AD39" i="13"/>
  <c r="AD326" i="13"/>
  <c r="AD273" i="13"/>
  <c r="AD380" i="13"/>
  <c r="AD115" i="13"/>
  <c r="AD196" i="13"/>
  <c r="AC196" i="13"/>
  <c r="AK196" i="13" s="1"/>
  <c r="AD147" i="13"/>
  <c r="AC147" i="13"/>
  <c r="AK147" i="13" s="1"/>
  <c r="AO147" i="13" s="1"/>
  <c r="AD85" i="13"/>
  <c r="AD73" i="13"/>
  <c r="AD351" i="13"/>
  <c r="AD111" i="13"/>
  <c r="AD50" i="13"/>
  <c r="AC50" i="13"/>
  <c r="AK50" i="13" s="1"/>
  <c r="AD120" i="13"/>
  <c r="AD132" i="13"/>
  <c r="AD90" i="13"/>
  <c r="AC90" i="13"/>
  <c r="AK90" i="13" s="1"/>
  <c r="AD392" i="13"/>
  <c r="AD143" i="13"/>
  <c r="AD128" i="13"/>
  <c r="AC128" i="13" s="1"/>
  <c r="AK128" i="13" s="1"/>
  <c r="AD305" i="13"/>
  <c r="AC305" i="13" s="1"/>
  <c r="AK305" i="13" s="1"/>
  <c r="AD294" i="13"/>
  <c r="AD72" i="13"/>
  <c r="AD216" i="13"/>
  <c r="AC216" i="13"/>
  <c r="AK216" i="13" s="1"/>
  <c r="AD113" i="13"/>
  <c r="AC113" i="13"/>
  <c r="AK113" i="13" s="1"/>
  <c r="AD71" i="13"/>
  <c r="AC71" i="13"/>
  <c r="AK71" i="13" s="1"/>
  <c r="AD40" i="13"/>
  <c r="AD156" i="13"/>
  <c r="AD211" i="13"/>
  <c r="AD302" i="13"/>
  <c r="AC302" i="13"/>
  <c r="AK302" i="13" s="1"/>
  <c r="AD23" i="13"/>
  <c r="AC23" i="13" s="1"/>
  <c r="AK23" i="13" s="1"/>
  <c r="AP23" i="13" s="1"/>
  <c r="AD77" i="13"/>
  <c r="AD22" i="13"/>
  <c r="AC22" i="13"/>
  <c r="AK22" i="13" s="1"/>
  <c r="AD265" i="13"/>
  <c r="AC265" i="13" s="1"/>
  <c r="AK265" i="13" s="1"/>
  <c r="AD350" i="13"/>
  <c r="AD110" i="13"/>
  <c r="AC110" i="13"/>
  <c r="AK110" i="13" s="1"/>
  <c r="AP110" i="13" s="1"/>
  <c r="AD155" i="13"/>
  <c r="AD405" i="13"/>
  <c r="AD336" i="13"/>
  <c r="AD331" i="13"/>
  <c r="AD276" i="13"/>
  <c r="AP276" i="13" s="1"/>
  <c r="AC276" i="13"/>
  <c r="AK276" i="13" s="1"/>
  <c r="AD308" i="13"/>
  <c r="AC93" i="13"/>
  <c r="AK93" i="13" s="1"/>
  <c r="AD93" i="13"/>
  <c r="AD214" i="13"/>
  <c r="AD335" i="13"/>
  <c r="AD11" i="13"/>
  <c r="AC11" i="13"/>
  <c r="AK11" i="13" s="1"/>
  <c r="AO11" i="13" s="1"/>
  <c r="AD253" i="13"/>
  <c r="AD152" i="13"/>
  <c r="AD366" i="13"/>
  <c r="AD177" i="13"/>
  <c r="AD139" i="13"/>
  <c r="AC139" i="13"/>
  <c r="AK139" i="13" s="1"/>
  <c r="AD318" i="13"/>
  <c r="AC318" i="13" s="1"/>
  <c r="AK318" i="13" s="1"/>
  <c r="AO318" i="13" s="1"/>
  <c r="AD129" i="13"/>
  <c r="AO129" i="13" s="1"/>
  <c r="AC129" i="13"/>
  <c r="AK129" i="13" s="1"/>
  <c r="AD14" i="13"/>
  <c r="AC14" i="13" s="1"/>
  <c r="AK14" i="13" s="1"/>
  <c r="AD137" i="13"/>
  <c r="AC137" i="13" s="1"/>
  <c r="AK137" i="13" s="1"/>
  <c r="AO137" i="13" s="1"/>
  <c r="AD289" i="13"/>
  <c r="AC289" i="13"/>
  <c r="AK289" i="13" s="1"/>
  <c r="AD233" i="13"/>
  <c r="AC233" i="13" s="1"/>
  <c r="AK233" i="13" s="1"/>
  <c r="AD182" i="13"/>
  <c r="AC182" i="13" s="1"/>
  <c r="AK182" i="13" s="1"/>
  <c r="AP182" i="13" s="1"/>
  <c r="AD281" i="13"/>
  <c r="AC281" i="13" s="1"/>
  <c r="AK281" i="13" s="1"/>
  <c r="AD303" i="13"/>
  <c r="AC303" i="13" s="1"/>
  <c r="AK303" i="13" s="1"/>
  <c r="AD356" i="13"/>
  <c r="AD68" i="13"/>
  <c r="AD286" i="13"/>
  <c r="AD368" i="13"/>
  <c r="AD219" i="13"/>
  <c r="AE88" i="13"/>
  <c r="AL88" i="13" s="1"/>
  <c r="AG294" i="13"/>
  <c r="AM294" i="13" s="1"/>
  <c r="AI380" i="13"/>
  <c r="AN380" i="13" s="1"/>
  <c r="AD375" i="13"/>
  <c r="AD125" i="13"/>
  <c r="AD244" i="13"/>
  <c r="AD133" i="13"/>
  <c r="AD323" i="13"/>
  <c r="AD387" i="13"/>
  <c r="AD188" i="13"/>
  <c r="AD347" i="13"/>
  <c r="AD325" i="13"/>
  <c r="AD287" i="13"/>
  <c r="AD61" i="13"/>
  <c r="AD254" i="13"/>
  <c r="AD88" i="13"/>
  <c r="AC141" i="13"/>
  <c r="AK141" i="13" s="1"/>
  <c r="AD141" i="13"/>
  <c r="AD229" i="13"/>
  <c r="AD313" i="13"/>
  <c r="AD136" i="13"/>
  <c r="AC136" i="13"/>
  <c r="AK136" i="13" s="1"/>
  <c r="AP136" i="13" s="1"/>
  <c r="AD278" i="13"/>
  <c r="AD369" i="13"/>
  <c r="AD123" i="13"/>
  <c r="AD69" i="13"/>
  <c r="AD217" i="13"/>
  <c r="AD301" i="13"/>
  <c r="AD76" i="13"/>
  <c r="AD328" i="13"/>
  <c r="AC328" i="13"/>
  <c r="AK328" i="13" s="1"/>
  <c r="AD322" i="13"/>
  <c r="AC322" i="13"/>
  <c r="AK322" i="13" s="1"/>
  <c r="AD101" i="13"/>
  <c r="AD221" i="13"/>
  <c r="AD63" i="13"/>
  <c r="AC63" i="13"/>
  <c r="AK63" i="13" s="1"/>
  <c r="AP63" i="13" s="1"/>
  <c r="AD60" i="13"/>
  <c r="AC60" i="13"/>
  <c r="AK60" i="13" s="1"/>
  <c r="AD62" i="13"/>
  <c r="AC62" i="13"/>
  <c r="AK62" i="13" s="1"/>
  <c r="AD28" i="13"/>
  <c r="AC28" i="13"/>
  <c r="AK28" i="13" s="1"/>
  <c r="AD151" i="13"/>
  <c r="AD65" i="13"/>
  <c r="AC65" i="13"/>
  <c r="AK65" i="13" s="1"/>
  <c r="AP65" i="13" s="1"/>
  <c r="AD190" i="13"/>
  <c r="AD311" i="13"/>
  <c r="AD207" i="13"/>
  <c r="AD365" i="13"/>
  <c r="AC365" i="13"/>
  <c r="AK365" i="13" s="1"/>
  <c r="AD180" i="13"/>
  <c r="AD108" i="13"/>
  <c r="AC108" i="13"/>
  <c r="AK108" i="13" s="1"/>
  <c r="AO108" i="13" s="1"/>
  <c r="AD352" i="13"/>
  <c r="AD134" i="13"/>
  <c r="AC134" i="13"/>
  <c r="AK134" i="13" s="1"/>
  <c r="AD117" i="13"/>
  <c r="AD38" i="13"/>
  <c r="AO38" i="13" s="1"/>
  <c r="AC38" i="13"/>
  <c r="AK38" i="13" s="1"/>
  <c r="AD404" i="13"/>
  <c r="AD57" i="13"/>
  <c r="AD300" i="13"/>
  <c r="AC300" i="13"/>
  <c r="AK300" i="13" s="1"/>
  <c r="AD205" i="13"/>
  <c r="AC205" i="13" s="1"/>
  <c r="AK205" i="13" s="1"/>
  <c r="AP205" i="13" s="1"/>
  <c r="AD12" i="13"/>
  <c r="AD89" i="13"/>
  <c r="AD315" i="13"/>
  <c r="AC315" i="13" s="1"/>
  <c r="AK315" i="13" s="1"/>
  <c r="AD127" i="13"/>
  <c r="AD45" i="13"/>
  <c r="AD371" i="13"/>
  <c r="AC371" i="13" s="1"/>
  <c r="AK371" i="13" s="1"/>
  <c r="AD393" i="13"/>
  <c r="AC393" i="13" s="1"/>
  <c r="AK393" i="13" s="1"/>
  <c r="AD64" i="13"/>
  <c r="AC64" i="13"/>
  <c r="AK64" i="13" s="1"/>
  <c r="AO64" i="13" s="1"/>
  <c r="AD374" i="13"/>
  <c r="AC374" i="13" s="1"/>
  <c r="AK374" i="13" s="1"/>
  <c r="AD84" i="13"/>
  <c r="AD24" i="13"/>
  <c r="AC24" i="13"/>
  <c r="AK24" i="13" s="1"/>
  <c r="AP24" i="13" s="1"/>
  <c r="AD131" i="13"/>
  <c r="AD206" i="13"/>
  <c r="AC206" i="13"/>
  <c r="AK206" i="13" s="1"/>
  <c r="AD100" i="13"/>
  <c r="AC100" i="13"/>
  <c r="AK100" i="13" s="1"/>
  <c r="AD158" i="13"/>
  <c r="AD140" i="13"/>
  <c r="AC21" i="13"/>
  <c r="AK21" i="13" s="1"/>
  <c r="AP21" i="13" s="1"/>
  <c r="AD21" i="13"/>
  <c r="AD259" i="13"/>
  <c r="AD297" i="13"/>
  <c r="AD342" i="13"/>
  <c r="AD99" i="13"/>
  <c r="AC99" i="13"/>
  <c r="AK99" i="13" s="1"/>
  <c r="AD166" i="13"/>
  <c r="AD58" i="13"/>
  <c r="AC58" i="13"/>
  <c r="AK58" i="13" s="1"/>
  <c r="AD44" i="13"/>
  <c r="AC44" i="13"/>
  <c r="AK44" i="13" s="1"/>
  <c r="AO44" i="13" s="1"/>
  <c r="AD19" i="13"/>
  <c r="AD390" i="13"/>
  <c r="AD70" i="13"/>
  <c r="AC70" i="13" s="1"/>
  <c r="AK70" i="13" s="1"/>
  <c r="AD357" i="13"/>
  <c r="AD201" i="13"/>
  <c r="AC201" i="13" s="1"/>
  <c r="AK201" i="13" s="1"/>
  <c r="AP201" i="13" s="1"/>
  <c r="AD30" i="13"/>
  <c r="AC30" i="13"/>
  <c r="AK30" i="13" s="1"/>
  <c r="AD324" i="13"/>
  <c r="AD20" i="13"/>
  <c r="AC20" i="13"/>
  <c r="AK20" i="13" s="1"/>
  <c r="AD232" i="13"/>
  <c r="AD385" i="13"/>
  <c r="AD161" i="13"/>
  <c r="AD340" i="13"/>
  <c r="AC340" i="13"/>
  <c r="AK340" i="13" s="1"/>
  <c r="AD391" i="13"/>
  <c r="AC391" i="13"/>
  <c r="AK391" i="13" s="1"/>
  <c r="AO391" i="13" s="1"/>
  <c r="AD150" i="13"/>
  <c r="AC150" i="13"/>
  <c r="AK150" i="13" s="1"/>
  <c r="AD379" i="13"/>
  <c r="AD333" i="13"/>
  <c r="AD251" i="13"/>
  <c r="AC251" i="13"/>
  <c r="AK251" i="13" s="1"/>
  <c r="AD218" i="13"/>
  <c r="AC218" i="13"/>
  <c r="AK218" i="13" s="1"/>
  <c r="AO218" i="13" s="1"/>
  <c r="AD293" i="13"/>
  <c r="AC293" i="13" s="1"/>
  <c r="AK293" i="13" s="1"/>
  <c r="AD262" i="13"/>
  <c r="AC262" i="13" s="1"/>
  <c r="AK262" i="13" s="1"/>
  <c r="AD145" i="13"/>
  <c r="AC145" i="13" s="1"/>
  <c r="AK145" i="13" s="1"/>
  <c r="AD192" i="13"/>
  <c r="AC192" i="13" s="1"/>
  <c r="AK192" i="13" s="1"/>
  <c r="AD312" i="13"/>
  <c r="AC312" i="13"/>
  <c r="AK312" i="13" s="1"/>
  <c r="AD171" i="13"/>
  <c r="AC171" i="13" s="1"/>
  <c r="AK171" i="13" s="1"/>
  <c r="AD260" i="13"/>
  <c r="AD222" i="13"/>
  <c r="AC222" i="13"/>
  <c r="AK222" i="13" s="1"/>
  <c r="AD358" i="13"/>
  <c r="AD3" i="13"/>
  <c r="AD271" i="13"/>
  <c r="AD32" i="13"/>
  <c r="AD225" i="13"/>
  <c r="AD184" i="13"/>
  <c r="AD274" i="13"/>
  <c r="AC274" i="13"/>
  <c r="AK274" i="13" s="1"/>
  <c r="AD343" i="13"/>
  <c r="AD174" i="13"/>
  <c r="AC174" i="13"/>
  <c r="AK174" i="13" s="1"/>
  <c r="AD48" i="13"/>
  <c r="AC48" i="13"/>
  <c r="AK48" i="13" s="1"/>
  <c r="AD121" i="13"/>
  <c r="AC121" i="13"/>
  <c r="AK121" i="13" s="1"/>
  <c r="AD304" i="13"/>
  <c r="AD292" i="13"/>
  <c r="AD395" i="13"/>
  <c r="AC395" i="13"/>
  <c r="AK395" i="13" s="1"/>
  <c r="AD119" i="13"/>
  <c r="AD376" i="13"/>
  <c r="AD334" i="13"/>
  <c r="AD321" i="13"/>
  <c r="AD213" i="13"/>
  <c r="AD320" i="13"/>
  <c r="AD337" i="13"/>
  <c r="AD348" i="13"/>
  <c r="AD275" i="13"/>
  <c r="AC275" i="13" s="1"/>
  <c r="AK275" i="13" s="1"/>
  <c r="AD264" i="13"/>
  <c r="AC264" i="13" s="1"/>
  <c r="AK264" i="13" s="1"/>
  <c r="AD53" i="13"/>
  <c r="AC53" i="13" s="1"/>
  <c r="AK53" i="13" s="1"/>
  <c r="AO53" i="13" s="1"/>
  <c r="AD5" i="13"/>
  <c r="AD98" i="13"/>
  <c r="AC98" i="13"/>
  <c r="AK98" i="13" s="1"/>
  <c r="AD200" i="13"/>
  <c r="AC200" i="13"/>
  <c r="AK200" i="13" s="1"/>
  <c r="AD148" i="13"/>
  <c r="AC148" i="13"/>
  <c r="AK148" i="13" s="1"/>
  <c r="AD153" i="13"/>
  <c r="AC153" i="13"/>
  <c r="AK153" i="13" s="1"/>
  <c r="AD267" i="13"/>
  <c r="AD317" i="13"/>
  <c r="AD383" i="13"/>
  <c r="AD149" i="13"/>
  <c r="AD34" i="13"/>
  <c r="AC34" i="13"/>
  <c r="AK34" i="13" s="1"/>
  <c r="AD17" i="13"/>
  <c r="AD268" i="13"/>
  <c r="AD54" i="13"/>
  <c r="AD252" i="13"/>
  <c r="AD353" i="13"/>
  <c r="AC353" i="13"/>
  <c r="AK353" i="13" s="1"/>
  <c r="AC29" i="13"/>
  <c r="AK29" i="13" s="1"/>
  <c r="AD29" i="13"/>
  <c r="AD41" i="13"/>
  <c r="AC41" i="13"/>
  <c r="AK41" i="13" s="1"/>
  <c r="AD248" i="13"/>
  <c r="AD215" i="13"/>
  <c r="AP279" i="13"/>
  <c r="AO172" i="13"/>
  <c r="AO386" i="13"/>
  <c r="AO189" i="13"/>
  <c r="AO185" i="13"/>
  <c r="AO212" i="13"/>
  <c r="AP345" i="13"/>
  <c r="AO360" i="13"/>
  <c r="AP52" i="13"/>
  <c r="AO106" i="13"/>
  <c r="AO2" i="13"/>
  <c r="AQ2" i="13" s="1"/>
  <c r="AP170" i="13"/>
  <c r="AP269" i="13"/>
  <c r="AO55" i="13"/>
  <c r="AP46" i="13"/>
  <c r="AO776" i="13"/>
  <c r="AP905" i="13"/>
  <c r="AO82" i="13"/>
  <c r="AO289" i="13"/>
  <c r="AO138" i="13"/>
  <c r="AO378" i="13"/>
  <c r="AO339" i="13"/>
  <c r="AP176" i="13"/>
  <c r="AP274" i="13"/>
  <c r="AO159" i="13"/>
  <c r="AP79" i="13"/>
  <c r="AP116" i="13"/>
  <c r="AO66" i="13"/>
  <c r="AP332" i="13"/>
  <c r="AO315" i="13"/>
  <c r="AP300" i="13"/>
  <c r="AO25" i="13"/>
  <c r="AP114" i="13"/>
  <c r="AO220" i="13"/>
  <c r="AO81" i="13"/>
  <c r="AP296" i="13"/>
  <c r="AP224" i="13"/>
  <c r="AO56" i="13"/>
  <c r="AP257" i="13"/>
  <c r="AP130" i="13"/>
  <c r="AO377" i="13"/>
  <c r="AO27" i="13"/>
  <c r="AO6" i="13"/>
  <c r="AO4" i="13"/>
  <c r="AP168" i="13"/>
  <c r="AO231" i="13"/>
  <c r="AO786" i="13"/>
  <c r="AP134" i="13"/>
  <c r="AO367" i="13"/>
  <c r="AP587" i="13"/>
  <c r="AO741" i="13"/>
  <c r="AP577" i="13"/>
  <c r="AP538" i="13"/>
  <c r="AP789" i="13"/>
  <c r="AO75" i="13"/>
  <c r="AP571" i="13"/>
  <c r="AO74" i="13"/>
  <c r="AP43" i="13"/>
  <c r="AO228" i="13"/>
  <c r="AO186" i="13"/>
  <c r="AP197" i="13"/>
  <c r="AP755" i="13"/>
  <c r="AP594" i="13"/>
  <c r="AO319" i="13"/>
  <c r="AO355" i="13"/>
  <c r="AO165" i="13"/>
  <c r="AO1129" i="13"/>
  <c r="AO112" i="13"/>
  <c r="AP291" i="13"/>
  <c r="AP87" i="13"/>
  <c r="AP175" i="13"/>
  <c r="AP42" i="13"/>
  <c r="AP31" i="13"/>
  <c r="AO15" i="13"/>
  <c r="AO124" i="13"/>
  <c r="AP49" i="13"/>
  <c r="AP642" i="13"/>
  <c r="AO752" i="13"/>
  <c r="AP816" i="13"/>
  <c r="AP440" i="13"/>
  <c r="AO640" i="13"/>
  <c r="AO805" i="13"/>
  <c r="AP854" i="13"/>
  <c r="AP541" i="13"/>
  <c r="AP591" i="13"/>
  <c r="AP912" i="13"/>
  <c r="AP526" i="13"/>
  <c r="AO478" i="13"/>
  <c r="AP857" i="13"/>
  <c r="AP30" i="13"/>
  <c r="AP1121" i="13"/>
  <c r="AP900" i="13"/>
  <c r="AO1124" i="13"/>
  <c r="AP597" i="13"/>
  <c r="AP450" i="13"/>
  <c r="AP493" i="13"/>
  <c r="AP305" i="13"/>
  <c r="AP826" i="13"/>
  <c r="AO1127" i="13"/>
  <c r="AP871" i="13"/>
  <c r="AP414" i="13"/>
  <c r="AP513" i="13"/>
  <c r="AO883" i="13"/>
  <c r="AO222" i="13"/>
  <c r="AO210" i="13"/>
  <c r="AP614" i="13"/>
  <c r="AO223" i="13"/>
  <c r="AP195" i="13"/>
  <c r="AP693" i="13"/>
  <c r="AP798" i="13"/>
  <c r="AP309" i="13"/>
  <c r="AP615" i="13"/>
  <c r="AO547" i="13"/>
  <c r="AO602" i="13"/>
  <c r="AP622" i="13"/>
  <c r="AP801" i="13"/>
  <c r="AO566" i="13"/>
  <c r="AO489" i="13"/>
  <c r="AO990" i="13"/>
  <c r="AP818" i="13"/>
  <c r="AO452" i="13"/>
  <c r="AP302" i="13"/>
  <c r="AO783" i="13"/>
  <c r="AP247" i="13"/>
  <c r="AP227" i="13"/>
  <c r="AP139" i="13"/>
  <c r="AP475" i="13"/>
  <c r="AO298" i="13"/>
  <c r="AO641" i="13"/>
  <c r="AP141" i="13"/>
  <c r="AO554" i="13"/>
  <c r="AO1105" i="13"/>
  <c r="AP598" i="13"/>
  <c r="AP796" i="13"/>
  <c r="AO1095" i="13"/>
  <c r="AO994" i="13"/>
  <c r="AP563" i="13"/>
  <c r="AP804" i="13"/>
  <c r="AP196" i="13"/>
  <c r="AO793" i="13"/>
  <c r="AP431" i="13"/>
  <c r="AP931" i="13"/>
  <c r="AO551" i="13"/>
  <c r="AO572" i="13"/>
  <c r="AP1014" i="13"/>
  <c r="AO811" i="13"/>
  <c r="AP811" i="13"/>
  <c r="AO361" i="13"/>
  <c r="AP361" i="13"/>
  <c r="AP100" i="13"/>
  <c r="AO100" i="13"/>
  <c r="AO1130" i="13"/>
  <c r="AP1130" i="13"/>
  <c r="AO902" i="13"/>
  <c r="AP902" i="13"/>
  <c r="AP978" i="13"/>
  <c r="AO978" i="13"/>
  <c r="AO437" i="13"/>
  <c r="AP437" i="13"/>
  <c r="AP510" i="13"/>
  <c r="AO510" i="13"/>
  <c r="AO847" i="13"/>
  <c r="AP847" i="13"/>
  <c r="AP627" i="13"/>
  <c r="AO627" i="13"/>
  <c r="AO788" i="13"/>
  <c r="AP788" i="13"/>
  <c r="AP562" i="13"/>
  <c r="AO562" i="13"/>
  <c r="AO548" i="13"/>
  <c r="AP548" i="13"/>
  <c r="AO720" i="13"/>
  <c r="AP720" i="13"/>
  <c r="AO1086" i="13"/>
  <c r="AP1086" i="13"/>
  <c r="AO940" i="13"/>
  <c r="AP940" i="13"/>
  <c r="AO971" i="13"/>
  <c r="AP971" i="13"/>
  <c r="AO1101" i="13"/>
  <c r="AP1101" i="13"/>
  <c r="AO773" i="13"/>
  <c r="AO932" i="13"/>
  <c r="AP932" i="13"/>
  <c r="AP580" i="13"/>
  <c r="AO580" i="13"/>
  <c r="AO944" i="13"/>
  <c r="AP944" i="13"/>
  <c r="AO747" i="13"/>
  <c r="AP747" i="13"/>
  <c r="AO778" i="13"/>
  <c r="AP778" i="13"/>
  <c r="AO578" i="13"/>
  <c r="AP578" i="13"/>
  <c r="AO1000" i="13"/>
  <c r="AP1000" i="13"/>
  <c r="AP753" i="13"/>
  <c r="AO753" i="13"/>
  <c r="AP503" i="13"/>
  <c r="AO626" i="13"/>
  <c r="AP626" i="13"/>
  <c r="AO545" i="13"/>
  <c r="AP545" i="13"/>
  <c r="AP483" i="13"/>
  <c r="AO483" i="13"/>
  <c r="AO18" i="13"/>
  <c r="AP18" i="13"/>
  <c r="AO511" i="13"/>
  <c r="AP511" i="13"/>
  <c r="AP786" i="13"/>
  <c r="AO954" i="13"/>
  <c r="AP954" i="13"/>
  <c r="AP600" i="13"/>
  <c r="AO595" i="13"/>
  <c r="AP595" i="13"/>
  <c r="AO812" i="13"/>
  <c r="AP662" i="13"/>
  <c r="AO1114" i="13"/>
  <c r="AP1114" i="13"/>
  <c r="AP284" i="13"/>
  <c r="AP997" i="13"/>
  <c r="AP860" i="13"/>
  <c r="AP501" i="13"/>
  <c r="AO1097" i="13"/>
  <c r="AP1097" i="13"/>
  <c r="AO771" i="13"/>
  <c r="AP771" i="13"/>
  <c r="AO576" i="13"/>
  <c r="AP576" i="13"/>
  <c r="AO1048" i="13"/>
  <c r="AP1048" i="13"/>
  <c r="AO860" i="13"/>
  <c r="AO826" i="13"/>
  <c r="AO807" i="13"/>
  <c r="AP807" i="13"/>
  <c r="AO1021" i="13"/>
  <c r="AP1021" i="13"/>
  <c r="AO407" i="13"/>
  <c r="AP407" i="13"/>
  <c r="AO573" i="13"/>
  <c r="AP573" i="13"/>
  <c r="AO1059" i="13"/>
  <c r="AP1059" i="13"/>
  <c r="AP28" i="13"/>
  <c r="AO28" i="13"/>
  <c r="AP423" i="13"/>
  <c r="AO423" i="13"/>
  <c r="AP107" i="13"/>
  <c r="AO107" i="13"/>
  <c r="AO922" i="13"/>
  <c r="AP922" i="13"/>
  <c r="AO697" i="13"/>
  <c r="AP697" i="13"/>
  <c r="AP20" i="13"/>
  <c r="AO20" i="13"/>
  <c r="AO1082" i="13"/>
  <c r="AP1082" i="13"/>
  <c r="AP782" i="13"/>
  <c r="AP445" i="13"/>
  <c r="AO754" i="13"/>
  <c r="AP754" i="13"/>
  <c r="AO362" i="13"/>
  <c r="AP362" i="13"/>
  <c r="AO555" i="13"/>
  <c r="AP555" i="13"/>
  <c r="AP810" i="13"/>
  <c r="AO704" i="13"/>
  <c r="AP704" i="13"/>
  <c r="AP666" i="13"/>
  <c r="AO666" i="13"/>
  <c r="AO764" i="13"/>
  <c r="AP764" i="13"/>
  <c r="AP516" i="13"/>
  <c r="AO516" i="13"/>
  <c r="AO570" i="13"/>
  <c r="AO314" i="13"/>
  <c r="AO1100" i="13"/>
  <c r="AP1100" i="13"/>
  <c r="AP867" i="13"/>
  <c r="AO1026" i="13"/>
  <c r="AP1026" i="13"/>
  <c r="AP937" i="13"/>
  <c r="AO937" i="13"/>
  <c r="AP421" i="13"/>
  <c r="AO421" i="13"/>
  <c r="AO629" i="13"/>
  <c r="AP629" i="13"/>
  <c r="AO668" i="13"/>
  <c r="AP668" i="13"/>
  <c r="AO968" i="13"/>
  <c r="AP968" i="13"/>
  <c r="AP636" i="13"/>
  <c r="AO636" i="13"/>
  <c r="AO1029" i="13"/>
  <c r="AP1029" i="13"/>
  <c r="AO525" i="13"/>
  <c r="AP525" i="13"/>
  <c r="AP1073" i="13"/>
  <c r="AO1073" i="13"/>
  <c r="AO154" i="13"/>
  <c r="AP154" i="13"/>
  <c r="AO491" i="13"/>
  <c r="AP491" i="13"/>
  <c r="AO365" i="13"/>
  <c r="AP365" i="13"/>
  <c r="AO643" i="13"/>
  <c r="AP643" i="13"/>
  <c r="AO727" i="13"/>
  <c r="AP727" i="13"/>
  <c r="AO1011" i="13"/>
  <c r="AP1011" i="13"/>
  <c r="AP904" i="13"/>
  <c r="AO904" i="13"/>
  <c r="AP478" i="13"/>
  <c r="AO530" i="13"/>
  <c r="AP530" i="13"/>
  <c r="AP586" i="13"/>
  <c r="AO586" i="13"/>
  <c r="AO744" i="13"/>
  <c r="AP744" i="13"/>
  <c r="AO630" i="13"/>
  <c r="AP630" i="13"/>
  <c r="AP1046" i="13"/>
  <c r="AO1046" i="13"/>
  <c r="AO588" i="13"/>
  <c r="AP588" i="13"/>
  <c r="AP795" i="13"/>
  <c r="AO795" i="13"/>
  <c r="AP925" i="13"/>
  <c r="AO925" i="13"/>
  <c r="AP1004" i="13"/>
  <c r="AP509" i="13"/>
  <c r="AO509" i="13"/>
  <c r="AO891" i="13"/>
  <c r="AP891" i="13"/>
  <c r="AP10" i="13"/>
  <c r="AP128" i="13"/>
  <c r="AO128" i="13"/>
  <c r="AO456" i="13"/>
  <c r="AP456" i="13"/>
  <c r="AO794" i="13"/>
  <c r="AP794" i="13"/>
  <c r="AP1060" i="13"/>
  <c r="AO1060" i="13"/>
  <c r="AP1039" i="13"/>
  <c r="AO1039" i="13"/>
  <c r="AP683" i="13"/>
  <c r="AO683" i="13"/>
  <c r="AP973" i="13"/>
  <c r="AO973" i="13"/>
  <c r="AP952" i="13"/>
  <c r="AO952" i="13"/>
  <c r="AO577" i="13"/>
  <c r="AO93" i="13"/>
  <c r="AP792" i="13"/>
  <c r="AO792" i="13"/>
  <c r="AP942" i="13"/>
  <c r="AO942" i="13"/>
  <c r="AO829" i="13"/>
  <c r="AP829" i="13"/>
  <c r="AO953" i="13"/>
  <c r="AP953" i="13"/>
  <c r="AP632" i="13"/>
  <c r="AO632" i="13"/>
  <c r="AO834" i="13"/>
  <c r="AP834" i="13"/>
  <c r="AP226" i="13"/>
  <c r="AO226" i="13"/>
  <c r="AP824" i="13"/>
  <c r="AP1129" i="13"/>
  <c r="AP651" i="13"/>
  <c r="AP282" i="13"/>
  <c r="AO282" i="13"/>
  <c r="AO675" i="13"/>
  <c r="AP675" i="13"/>
  <c r="AP484" i="13"/>
  <c r="AO587" i="13"/>
  <c r="AO1094" i="13"/>
  <c r="AP1094" i="13"/>
  <c r="AO688" i="13"/>
  <c r="AP688" i="13"/>
  <c r="AP550" i="13"/>
  <c r="AO594" i="13"/>
  <c r="AO436" i="13"/>
  <c r="AP436" i="13"/>
  <c r="AO476" i="13"/>
  <c r="AP476" i="13"/>
  <c r="AO440" i="13"/>
  <c r="AO364" i="13"/>
  <c r="AP364" i="13"/>
  <c r="AO515" i="13"/>
  <c r="AP515" i="13"/>
  <c r="AO914" i="13"/>
  <c r="AP914" i="13"/>
  <c r="AO785" i="13"/>
  <c r="AP949" i="13"/>
  <c r="AO949" i="13"/>
  <c r="AO536" i="13"/>
  <c r="AP536" i="13"/>
  <c r="AO447" i="13"/>
  <c r="AP1103" i="13"/>
  <c r="AP861" i="13"/>
  <c r="AO861" i="13"/>
  <c r="AP435" i="13"/>
  <c r="AP486" i="13"/>
  <c r="AO486" i="13"/>
  <c r="AO354" i="13"/>
  <c r="AO538" i="13"/>
  <c r="AO528" i="13"/>
  <c r="AP528" i="13"/>
  <c r="AO671" i="13"/>
  <c r="AO1001" i="13"/>
  <c r="AP1001" i="13"/>
  <c r="AO1006" i="13"/>
  <c r="AP1006" i="13"/>
  <c r="AO964" i="13"/>
  <c r="AP964" i="13"/>
  <c r="AO523" i="13"/>
  <c r="AP523" i="13"/>
  <c r="AO962" i="13"/>
  <c r="AP962" i="13"/>
  <c r="AO701" i="13"/>
  <c r="AP701" i="13"/>
  <c r="AO500" i="13"/>
  <c r="AP500" i="13"/>
  <c r="AO719" i="13"/>
  <c r="AP719" i="13"/>
  <c r="AO1087" i="13"/>
  <c r="AP1087" i="13"/>
  <c r="AO241" i="13"/>
  <c r="AP241" i="13"/>
  <c r="AO544" i="13"/>
  <c r="AP1062" i="13"/>
  <c r="AO1062" i="13"/>
  <c r="AO901" i="13"/>
  <c r="AP901" i="13"/>
  <c r="AP992" i="13"/>
  <c r="AO992" i="13"/>
  <c r="AO669" i="13"/>
  <c r="AO774" i="13"/>
  <c r="AP774" i="13"/>
  <c r="AO784" i="13"/>
  <c r="AP784" i="13"/>
  <c r="AO1036" i="13"/>
  <c r="AP1036" i="13"/>
  <c r="AP621" i="13"/>
  <c r="AO621" i="13"/>
  <c r="AO631" i="13"/>
  <c r="AP631" i="13"/>
  <c r="AO680" i="13"/>
  <c r="AP680" i="13"/>
  <c r="AP607" i="13"/>
  <c r="AO607" i="13"/>
  <c r="AP698" i="13"/>
  <c r="AO698" i="13"/>
  <c r="AO431" i="13"/>
  <c r="AO985" i="13"/>
  <c r="AP985" i="13"/>
  <c r="AO804" i="13"/>
  <c r="AP416" i="13"/>
  <c r="AO416" i="13"/>
  <c r="AO1088" i="13"/>
  <c r="AP1088" i="13"/>
  <c r="AP531" i="13"/>
  <c r="AP849" i="13"/>
  <c r="AO849" i="13"/>
  <c r="AO14" i="13"/>
  <c r="AP14" i="13"/>
  <c r="AO468" i="13"/>
  <c r="AO563" i="13"/>
  <c r="AO346" i="13"/>
  <c r="AP346" i="13"/>
  <c r="AP866" i="13"/>
  <c r="AO866" i="13"/>
  <c r="AP340" i="13"/>
  <c r="AO340" i="13"/>
  <c r="AP963" i="13"/>
  <c r="AO963" i="13"/>
  <c r="AO8" i="13"/>
  <c r="AP8" i="13"/>
  <c r="AO931" i="13"/>
  <c r="AO531" i="13"/>
  <c r="AO251" i="13"/>
  <c r="AP251" i="13"/>
  <c r="AO442" i="13"/>
  <c r="AO647" i="13"/>
  <c r="AP769" i="13"/>
  <c r="AO769" i="13"/>
  <c r="AO522" i="13"/>
  <c r="AP1124" i="13"/>
  <c r="AP527" i="13"/>
  <c r="AO848" i="13"/>
  <c r="AP848" i="13"/>
  <c r="AP1015" i="13"/>
  <c r="AO1015" i="13"/>
  <c r="AO921" i="13"/>
  <c r="AP921" i="13"/>
  <c r="AP822" i="13"/>
  <c r="AO822" i="13"/>
  <c r="AP737" i="13"/>
  <c r="AO737" i="13"/>
  <c r="AP929" i="13"/>
  <c r="AO929" i="13"/>
  <c r="AP605" i="13"/>
  <c r="AP417" i="13"/>
  <c r="AO417" i="13"/>
  <c r="AP532" i="13"/>
  <c r="AO532" i="13"/>
  <c r="AP314" i="13"/>
  <c r="AP558" i="13"/>
  <c r="AO721" i="13"/>
  <c r="AP612" i="13"/>
  <c r="AP641" i="13"/>
  <c r="AO1080" i="13"/>
  <c r="AP1080" i="13"/>
  <c r="AO465" i="13"/>
  <c r="AP465" i="13"/>
  <c r="AP1017" i="13"/>
  <c r="AO1017" i="13"/>
  <c r="AO1085" i="13"/>
  <c r="AP1085" i="13"/>
  <c r="AO874" i="13"/>
  <c r="AP874" i="13"/>
  <c r="AO906" i="13"/>
  <c r="AP906" i="13"/>
  <c r="AO975" i="13"/>
  <c r="AP975" i="13"/>
  <c r="AO546" i="13"/>
  <c r="AP546" i="13"/>
  <c r="AO958" i="13"/>
  <c r="AP958" i="13"/>
  <c r="AO59" i="13"/>
  <c r="AP59" i="13"/>
  <c r="AP1117" i="13"/>
  <c r="AO1117" i="13"/>
  <c r="AO707" i="13"/>
  <c r="AP707" i="13"/>
  <c r="AO951" i="13"/>
  <c r="AP951" i="13"/>
  <c r="AO767" i="13"/>
  <c r="AP767" i="13"/>
  <c r="AO204" i="13"/>
  <c r="AP204" i="13"/>
  <c r="AO1058" i="13"/>
  <c r="AP1058" i="13"/>
  <c r="AP1057" i="13"/>
  <c r="AO1057" i="13"/>
  <c r="AP544" i="13"/>
  <c r="AO110" i="13"/>
  <c r="AO534" i="13"/>
  <c r="AP534" i="13"/>
  <c r="AP604" i="13"/>
  <c r="AO604" i="13"/>
  <c r="AO99" i="13"/>
  <c r="AP99" i="13"/>
  <c r="AO652" i="13"/>
  <c r="AP652" i="13"/>
  <c r="AP876" i="13"/>
  <c r="AO876" i="13"/>
  <c r="AO717" i="13"/>
  <c r="AP717" i="13"/>
  <c r="AP472" i="13"/>
  <c r="AO472" i="13"/>
  <c r="AO912" i="13"/>
  <c r="AO58" i="13"/>
  <c r="AO505" i="13"/>
  <c r="AP505" i="13"/>
  <c r="AP678" i="13"/>
  <c r="AO678" i="13"/>
  <c r="AP1055" i="13"/>
  <c r="AO1055" i="13"/>
  <c r="AO1120" i="13"/>
  <c r="AP1120" i="13"/>
  <c r="AO639" i="13"/>
  <c r="AP639" i="13"/>
  <c r="AP974" i="13"/>
  <c r="AO974" i="13"/>
  <c r="AP878" i="13"/>
  <c r="AO878" i="13"/>
  <c r="AP1104" i="13"/>
  <c r="AO1104" i="13"/>
  <c r="AO996" i="13"/>
  <c r="AP996" i="13"/>
  <c r="AO1096" i="13"/>
  <c r="AP1096" i="13"/>
  <c r="AO426" i="13"/>
  <c r="AP426" i="13"/>
  <c r="AO1056" i="13"/>
  <c r="AP1056" i="13"/>
  <c r="AO1065" i="13"/>
  <c r="AP1065" i="13"/>
  <c r="AO1041" i="13"/>
  <c r="AP1041" i="13"/>
  <c r="AO919" i="13"/>
  <c r="AP919" i="13"/>
  <c r="AP995" i="13"/>
  <c r="AP22" i="13"/>
  <c r="AO22" i="13"/>
  <c r="AO723" i="13"/>
  <c r="AP723" i="13"/>
  <c r="AO493" i="13"/>
  <c r="AP779" i="13"/>
  <c r="AO779" i="13"/>
  <c r="AO913" i="13"/>
  <c r="AP913" i="13"/>
  <c r="AP549" i="13"/>
  <c r="AO549" i="13"/>
  <c r="AO894" i="13"/>
  <c r="AP894" i="13"/>
  <c r="AP1111" i="13"/>
  <c r="AO1111" i="13"/>
  <c r="AP508" i="13"/>
  <c r="AP507" i="13"/>
  <c r="AO507" i="13"/>
  <c r="AP650" i="13"/>
  <c r="AO650" i="13"/>
  <c r="AP1091" i="13"/>
  <c r="AO1091" i="13"/>
  <c r="AO584" i="13"/>
  <c r="AP584" i="13"/>
  <c r="AP749" i="13"/>
  <c r="AO749" i="13"/>
  <c r="AP1042" i="13"/>
  <c r="AO1042" i="13"/>
  <c r="AO434" i="13"/>
  <c r="AO857" i="13"/>
  <c r="AO200" i="13"/>
  <c r="AP200" i="13"/>
  <c r="AO916" i="13"/>
  <c r="AP916" i="13"/>
  <c r="AO760" i="13"/>
  <c r="AP760" i="13"/>
  <c r="AO575" i="13"/>
  <c r="AP575" i="13"/>
  <c r="AP645" i="13"/>
  <c r="AO645" i="13"/>
  <c r="AO148" i="13"/>
  <c r="AP601" i="13"/>
  <c r="AO601" i="13"/>
  <c r="AO730" i="13"/>
  <c r="AP730" i="13"/>
  <c r="AO330" i="13"/>
  <c r="AP330" i="13"/>
  <c r="AP504" i="13"/>
  <c r="AO504" i="13"/>
  <c r="AO831" i="13"/>
  <c r="AP831" i="13"/>
  <c r="AP856" i="13"/>
  <c r="AO856" i="13"/>
  <c r="AO279" i="13"/>
  <c r="AP657" i="13"/>
  <c r="AO657" i="13"/>
  <c r="AP994" i="13"/>
  <c r="AO242" i="13"/>
  <c r="AP242" i="13"/>
  <c r="AP153" i="13"/>
  <c r="AO153" i="13"/>
  <c r="AO341" i="13"/>
  <c r="AP341" i="13"/>
  <c r="AO623" i="13"/>
  <c r="AP623" i="13"/>
  <c r="AP805" i="13"/>
  <c r="AP679" i="13"/>
  <c r="AO679" i="13"/>
  <c r="AP813" i="13"/>
  <c r="AO813" i="13"/>
  <c r="AO665" i="13"/>
  <c r="AP665" i="13"/>
  <c r="AO1069" i="13"/>
  <c r="AP1069" i="13"/>
  <c r="AO993" i="13"/>
  <c r="AP993" i="13"/>
  <c r="AO1051" i="13"/>
  <c r="AP1051" i="13"/>
  <c r="AO605" i="13"/>
  <c r="AO600" i="13"/>
  <c r="AP1108" i="13"/>
  <c r="AO1108" i="13"/>
  <c r="AO150" i="13"/>
  <c r="AP150" i="13"/>
  <c r="AO853" i="13"/>
  <c r="AP853" i="13"/>
  <c r="AP775" i="13"/>
  <c r="AO775" i="13"/>
  <c r="AO1119" i="13"/>
  <c r="AO947" i="13"/>
  <c r="AP947" i="13"/>
  <c r="AO1043" i="13"/>
  <c r="AP1043" i="13"/>
  <c r="AP983" i="13"/>
  <c r="AO983" i="13"/>
  <c r="AO684" i="13"/>
  <c r="AP684" i="13"/>
  <c r="AP306" i="13"/>
  <c r="AO306" i="13"/>
  <c r="AO858" i="13"/>
  <c r="AP858" i="13"/>
  <c r="AO1013" i="13"/>
  <c r="AP1013" i="13"/>
  <c r="AO928" i="13"/>
  <c r="AP928" i="13"/>
  <c r="AO915" i="13"/>
  <c r="AP915" i="13"/>
  <c r="AO293" i="13"/>
  <c r="AP293" i="13"/>
  <c r="AO926" i="13"/>
  <c r="AP926" i="13"/>
  <c r="AP462" i="13"/>
  <c r="AO462" i="13"/>
  <c r="AP689" i="13"/>
  <c r="AO689" i="13"/>
  <c r="AP709" i="13"/>
  <c r="AO709" i="13"/>
  <c r="AO766" i="13"/>
  <c r="AP766" i="13"/>
  <c r="AP790" i="13"/>
  <c r="AO854" i="13"/>
  <c r="AP353" i="13"/>
  <c r="AO353" i="13"/>
  <c r="AO960" i="13"/>
  <c r="AP960" i="13"/>
  <c r="AO608" i="13"/>
  <c r="AP1102" i="13"/>
  <c r="AO1102" i="13"/>
  <c r="AP907" i="13"/>
  <c r="AO907" i="13"/>
  <c r="AO976" i="13"/>
  <c r="AP976" i="13"/>
  <c r="AP674" i="13"/>
  <c r="AO674" i="13"/>
  <c r="AO690" i="13"/>
  <c r="AP690" i="13"/>
  <c r="AP728" i="13"/>
  <c r="AO402" i="13"/>
  <c r="AP402" i="13"/>
  <c r="AP460" i="13"/>
  <c r="AO460" i="13"/>
  <c r="AO768" i="13"/>
  <c r="AP768" i="13"/>
  <c r="AO930" i="13"/>
  <c r="AP930" i="13"/>
  <c r="AP569" i="13"/>
  <c r="AO569" i="13"/>
  <c r="AP71" i="13"/>
  <c r="AO71" i="13"/>
  <c r="AO789" i="13"/>
  <c r="AP759" i="13"/>
  <c r="AO63" i="13"/>
  <c r="AP162" i="13"/>
  <c r="AO162" i="13"/>
  <c r="AO480" i="13"/>
  <c r="AP480" i="13"/>
  <c r="AP553" i="13"/>
  <c r="AO553" i="13"/>
  <c r="AO686" i="13"/>
  <c r="AP686" i="13"/>
  <c r="AO859" i="13"/>
  <c r="AP859" i="13"/>
  <c r="AP895" i="13"/>
  <c r="AO895" i="13"/>
  <c r="AO841" i="13"/>
  <c r="AP841" i="13"/>
  <c r="AO517" i="13"/>
  <c r="AP517" i="13"/>
  <c r="AP410" i="13"/>
  <c r="AP481" i="13"/>
  <c r="AO481" i="13"/>
  <c r="AO1050" i="13"/>
  <c r="AP1050" i="13"/>
  <c r="AP429" i="13"/>
  <c r="AO908" i="13"/>
  <c r="AP908" i="13"/>
  <c r="AP721" i="13"/>
  <c r="AP658" i="13"/>
  <c r="AO540" i="13"/>
  <c r="AP540" i="13"/>
  <c r="AO862" i="13"/>
  <c r="AP862" i="13"/>
  <c r="AP599" i="13"/>
  <c r="AO599" i="13"/>
  <c r="AO590" i="13"/>
  <c r="AP432" i="13"/>
  <c r="AO432" i="13"/>
  <c r="AP647" i="13"/>
  <c r="AO438" i="13"/>
  <c r="AP438" i="13"/>
  <c r="AO1110" i="13"/>
  <c r="AP1110" i="13"/>
  <c r="AO79" i="13"/>
  <c r="AQ79" i="13" s="1"/>
  <c r="AP1033" i="13"/>
  <c r="AO1033" i="13"/>
  <c r="AP554" i="13"/>
  <c r="AP870" i="13"/>
  <c r="AO870" i="13"/>
  <c r="AP713" i="13"/>
  <c r="AO713" i="13"/>
  <c r="AO708" i="13"/>
  <c r="AP708" i="13"/>
  <c r="AP1010" i="13"/>
  <c r="AO1010" i="13"/>
  <c r="AO843" i="13"/>
  <c r="AP843" i="13"/>
  <c r="AP490" i="13"/>
  <c r="AO490" i="13"/>
  <c r="AO506" i="13"/>
  <c r="AP506" i="13"/>
  <c r="AO819" i="13"/>
  <c r="AP819" i="13"/>
  <c r="AO455" i="13"/>
  <c r="AP455" i="13"/>
  <c r="AO888" i="13"/>
  <c r="AP888" i="13"/>
  <c r="AO170" i="13"/>
  <c r="AP406" i="13"/>
  <c r="AO406" i="13"/>
  <c r="AO658" i="13"/>
  <c r="AO464" i="13"/>
  <c r="AO556" i="13"/>
  <c r="AP556" i="13"/>
  <c r="AO693" i="13"/>
  <c r="AO482" i="13"/>
  <c r="AO1020" i="13"/>
  <c r="AP1020" i="13"/>
  <c r="AP741" i="13"/>
  <c r="AP566" i="13"/>
  <c r="AO91" i="13"/>
  <c r="AP752" i="13"/>
  <c r="AP671" i="13"/>
  <c r="AP37" i="13"/>
  <c r="AO37" i="13"/>
  <c r="AO60" i="13"/>
  <c r="AP60" i="13"/>
  <c r="AO648" i="13"/>
  <c r="AP522" i="13"/>
  <c r="AO762" i="13"/>
  <c r="AP875" i="13"/>
  <c r="AO875" i="13"/>
  <c r="AO781" i="13"/>
  <c r="AP781" i="13"/>
  <c r="AO1049" i="13"/>
  <c r="AP1049" i="13"/>
  <c r="AP608" i="13"/>
  <c r="AO104" i="13"/>
  <c r="AP104" i="13"/>
  <c r="AO258" i="13"/>
  <c r="AP258" i="13"/>
  <c r="AP193" i="13"/>
  <c r="AO193" i="13"/>
  <c r="AO662" i="13"/>
  <c r="AO772" i="13"/>
  <c r="AP479" i="13"/>
  <c r="AP864" i="13"/>
  <c r="AO997" i="13"/>
  <c r="AO898" i="13"/>
  <c r="AP898" i="13"/>
  <c r="AO597" i="13"/>
  <c r="AP535" i="13"/>
  <c r="AP489" i="13"/>
  <c r="AO758" i="13"/>
  <c r="AO443" i="13"/>
  <c r="AP443" i="13"/>
  <c r="AP55" i="13"/>
  <c r="AP592" i="13"/>
  <c r="AO651" i="13"/>
  <c r="AP408" i="13"/>
  <c r="AO408" i="13"/>
  <c r="AP1030" i="13"/>
  <c r="AO1030" i="13"/>
  <c r="AP757" i="13"/>
  <c r="AO757" i="13"/>
  <c r="AO871" i="13"/>
  <c r="AO30" i="13"/>
  <c r="AP677" i="13"/>
  <c r="AP664" i="13"/>
  <c r="AP590" i="13"/>
  <c r="AO633" i="13"/>
  <c r="AP633" i="13"/>
  <c r="AO469" i="13"/>
  <c r="AP354" i="13"/>
  <c r="AO988" i="13"/>
  <c r="AP988" i="13"/>
  <c r="AP1052" i="13"/>
  <c r="AO1052" i="13"/>
  <c r="AO798" i="13"/>
  <c r="AO740" i="13"/>
  <c r="AP740" i="13"/>
  <c r="AP814" i="13"/>
  <c r="AP776" i="13"/>
  <c r="AO484" i="13"/>
  <c r="AP482" i="13"/>
  <c r="AO1103" i="13"/>
  <c r="AO435" i="13"/>
  <c r="AO419" i="13"/>
  <c r="AP419" i="13"/>
  <c r="AO934" i="13"/>
  <c r="AP934" i="13"/>
  <c r="AP620" i="13"/>
  <c r="AO620" i="13"/>
  <c r="AO461" i="13"/>
  <c r="AP461" i="13"/>
  <c r="AP1112" i="13"/>
  <c r="AO1112" i="13"/>
  <c r="AO661" i="13"/>
  <c r="AP661" i="13"/>
  <c r="AP454" i="13"/>
  <c r="AO454" i="13"/>
  <c r="AP998" i="13"/>
  <c r="AO998" i="13"/>
  <c r="AP529" i="13"/>
  <c r="AO529" i="13"/>
  <c r="AO395" i="13"/>
  <c r="AP395" i="13"/>
  <c r="AO628" i="13"/>
  <c r="AP628" i="13"/>
  <c r="AP1040" i="13"/>
  <c r="AO1040" i="13"/>
  <c r="AO879" i="13"/>
  <c r="AP879" i="13"/>
  <c r="AO725" i="13"/>
  <c r="AP725" i="13"/>
  <c r="AP966" i="13"/>
  <c r="AO966" i="13"/>
  <c r="AO808" i="13"/>
  <c r="AP808" i="13"/>
  <c r="AO558" i="13"/>
  <c r="AP715" i="13"/>
  <c r="AO715" i="13"/>
  <c r="AO539" i="13"/>
  <c r="AP539" i="13"/>
  <c r="AP882" i="13"/>
  <c r="AO882" i="13"/>
  <c r="AO755" i="13"/>
  <c r="AO1128" i="13"/>
  <c r="AP1128" i="13"/>
  <c r="AP844" i="13"/>
  <c r="AO844" i="13"/>
  <c r="AO722" i="13"/>
  <c r="AP722" i="13"/>
  <c r="AP266" i="13"/>
  <c r="AO266" i="13"/>
  <c r="AP897" i="13"/>
  <c r="AO695" i="13"/>
  <c r="AP695" i="13"/>
  <c r="AO842" i="13"/>
  <c r="AP842" i="13"/>
  <c r="AO499" i="13"/>
  <c r="AP499" i="13"/>
  <c r="AO613" i="13"/>
  <c r="AP613" i="13"/>
  <c r="AO619" i="13"/>
  <c r="AP619" i="13"/>
  <c r="AO982" i="13"/>
  <c r="AP982" i="13"/>
  <c r="AO839" i="13"/>
  <c r="AP839" i="13"/>
  <c r="AO943" i="13"/>
  <c r="AP943" i="13"/>
  <c r="AP969" i="13"/>
  <c r="AO969" i="13"/>
  <c r="AO865" i="13"/>
  <c r="AP865" i="13"/>
  <c r="AP1099" i="13"/>
  <c r="AO1099" i="13"/>
  <c r="AO886" i="13"/>
  <c r="AP886" i="13"/>
  <c r="AO736" i="13"/>
  <c r="AP736" i="13"/>
  <c r="AO977" i="13"/>
  <c r="AP977" i="13"/>
  <c r="AP322" i="13"/>
  <c r="AO322" i="13"/>
  <c r="AO726" i="13"/>
  <c r="AP726" i="13"/>
  <c r="AO521" i="13"/>
  <c r="AP521" i="13"/>
  <c r="AO823" i="13"/>
  <c r="AP823" i="13"/>
  <c r="AP1092" i="13"/>
  <c r="AO1092" i="13"/>
  <c r="AO667" i="13"/>
  <c r="AP667" i="13"/>
  <c r="AO194" i="13"/>
  <c r="AP194" i="13"/>
  <c r="AP705" i="13"/>
  <c r="AO705" i="13"/>
  <c r="AO855" i="13"/>
  <c r="AP855" i="13"/>
  <c r="AP827" i="13"/>
  <c r="AO827" i="13"/>
  <c r="AO1070" i="13"/>
  <c r="AP1070" i="13"/>
  <c r="AO845" i="13"/>
  <c r="AP845" i="13"/>
  <c r="AP593" i="13"/>
  <c r="AO593" i="13"/>
  <c r="AO62" i="13"/>
  <c r="AP62" i="13"/>
  <c r="AP617" i="13"/>
  <c r="AO617" i="13"/>
  <c r="AO703" i="13"/>
  <c r="AP703" i="13"/>
  <c r="AP706" i="13"/>
  <c r="AO706" i="13"/>
  <c r="AO957" i="13"/>
  <c r="AP957" i="13"/>
  <c r="AO950" i="13"/>
  <c r="AP950" i="13"/>
  <c r="AO598" i="13"/>
  <c r="AO782" i="13"/>
  <c r="AO571" i="13"/>
  <c r="AP338" i="13"/>
  <c r="AO338" i="13"/>
  <c r="AO729" i="13"/>
  <c r="AP933" i="13"/>
  <c r="AO933" i="13"/>
  <c r="AP669" i="13"/>
  <c r="AP430" i="13"/>
  <c r="AO430" i="13"/>
  <c r="AO980" i="13"/>
  <c r="AP980" i="13"/>
  <c r="AO687" i="13"/>
  <c r="AP687" i="13"/>
  <c r="AO995" i="13"/>
  <c r="AO909" i="13"/>
  <c r="AP909" i="13"/>
  <c r="AP756" i="13"/>
  <c r="AO756" i="13"/>
  <c r="AO837" i="13"/>
  <c r="AP837" i="13"/>
  <c r="AO851" i="13"/>
  <c r="AP851" i="13"/>
  <c r="AP745" i="13"/>
  <c r="AO745" i="13"/>
  <c r="AP763" i="13"/>
  <c r="AO763" i="13"/>
  <c r="AO290" i="13"/>
  <c r="AP290" i="13"/>
  <c r="AO451" i="13"/>
  <c r="AP451" i="13"/>
  <c r="AO924" i="13"/>
  <c r="AP924" i="13"/>
  <c r="AO1014" i="13"/>
  <c r="AO270" i="13"/>
  <c r="AO589" i="13"/>
  <c r="AP589" i="13"/>
  <c r="AO90" i="13"/>
  <c r="AP90" i="13"/>
  <c r="AO458" i="13"/>
  <c r="AO1009" i="13"/>
  <c r="AP1009" i="13"/>
  <c r="AP624" i="13"/>
  <c r="AO681" i="13"/>
  <c r="AP681" i="13"/>
  <c r="AP447" i="13"/>
  <c r="AP758" i="13"/>
  <c r="AP803" i="13"/>
  <c r="AO803" i="13"/>
  <c r="AP424" i="13"/>
  <c r="AO424" i="13"/>
  <c r="AO905" i="13"/>
  <c r="AO1093" i="13"/>
  <c r="AP1093" i="13"/>
  <c r="AP883" i="13"/>
  <c r="AO821" i="13"/>
  <c r="AP821" i="13"/>
  <c r="AO864" i="13"/>
  <c r="AO917" i="13"/>
  <c r="AP917" i="13"/>
  <c r="AO923" i="13"/>
  <c r="AP923" i="13"/>
  <c r="AP93" i="13"/>
  <c r="AO800" i="13"/>
  <c r="AP800" i="13"/>
  <c r="AO880" i="13"/>
  <c r="AP880" i="13"/>
  <c r="AO1044" i="13"/>
  <c r="AP1044" i="13"/>
  <c r="AP560" i="13"/>
  <c r="AO560" i="13"/>
  <c r="AP457" i="13"/>
  <c r="AO457" i="13"/>
  <c r="AO1054" i="13"/>
  <c r="AP98" i="13"/>
  <c r="AO196" i="13"/>
  <c r="AO743" i="13"/>
  <c r="AP743" i="13"/>
  <c r="AO899" i="13"/>
  <c r="AP899" i="13"/>
  <c r="AO970" i="13"/>
  <c r="AP970" i="13"/>
  <c r="AO1116" i="13"/>
  <c r="AP1116" i="13"/>
  <c r="AO427" i="13"/>
  <c r="AP427" i="13"/>
  <c r="AO579" i="13"/>
  <c r="AP579" i="13"/>
  <c r="AO616" i="13"/>
  <c r="AP616" i="13"/>
  <c r="AO946" i="13"/>
  <c r="AP946" i="13"/>
  <c r="AO945" i="13"/>
  <c r="AP945" i="13"/>
  <c r="AP1074" i="13"/>
  <c r="AO1074" i="13"/>
  <c r="AP29" i="13"/>
  <c r="AO29" i="13"/>
  <c r="AO512" i="13"/>
  <c r="AP512" i="13"/>
  <c r="AP565" i="13"/>
  <c r="AO565" i="13"/>
  <c r="AP1131" i="13"/>
  <c r="AO41" i="13"/>
  <c r="AP41" i="13"/>
  <c r="AO439" i="13"/>
  <c r="AP439" i="13"/>
  <c r="AP469" i="13"/>
  <c r="AP171" i="13"/>
  <c r="AO171" i="13"/>
  <c r="AO585" i="13"/>
  <c r="AP585" i="13"/>
  <c r="AO972" i="13"/>
  <c r="AP972" i="13"/>
  <c r="AO637" i="13"/>
  <c r="AP637" i="13"/>
  <c r="AO1081" i="13"/>
  <c r="AP1081" i="13"/>
  <c r="AO920" i="13"/>
  <c r="AP920" i="13"/>
  <c r="AP1012" i="13"/>
  <c r="AO1012" i="13"/>
  <c r="AP1119" i="13"/>
  <c r="AO893" i="13"/>
  <c r="AP893" i="13"/>
  <c r="AP903" i="13"/>
  <c r="AO724" i="13"/>
  <c r="AP724" i="13"/>
  <c r="AP1113" i="13"/>
  <c r="AO1113" i="13"/>
  <c r="AO410" i="13"/>
  <c r="AP959" i="13"/>
  <c r="AO959" i="13"/>
  <c r="AP610" i="13"/>
  <c r="AO557" i="13"/>
  <c r="AP557" i="13"/>
  <c r="AO673" i="13"/>
  <c r="AP673" i="13"/>
  <c r="AO1002" i="13"/>
  <c r="AP1002" i="13"/>
  <c r="AP711" i="13"/>
  <c r="AO711" i="13"/>
  <c r="AP646" i="13"/>
  <c r="AO646" i="13"/>
  <c r="AO533" i="13"/>
  <c r="AP533" i="13"/>
  <c r="AO477" i="13"/>
  <c r="AP477" i="13"/>
  <c r="AO748" i="13"/>
  <c r="AP748" i="13"/>
  <c r="AO581" i="13"/>
  <c r="AP581" i="13"/>
  <c r="AO838" i="13"/>
  <c r="AP838" i="13"/>
  <c r="AO471" i="13"/>
  <c r="AP471" i="13"/>
  <c r="AO746" i="13"/>
  <c r="AP746" i="13"/>
  <c r="AO157" i="13"/>
  <c r="AO606" i="13"/>
  <c r="AO1115" i="13"/>
  <c r="AO903" i="13"/>
  <c r="AO799" i="13"/>
  <c r="AP799" i="13"/>
  <c r="AO710" i="13"/>
  <c r="AP710" i="13"/>
  <c r="AO1076" i="13"/>
  <c r="AP1076" i="13"/>
  <c r="AO429" i="13"/>
  <c r="AP602" i="13"/>
  <c r="AO828" i="13"/>
  <c r="AP828" i="13"/>
  <c r="AO1038" i="13"/>
  <c r="AP1038" i="13"/>
  <c r="AP785" i="13"/>
  <c r="AP1027" i="13"/>
  <c r="AO1027" i="13"/>
  <c r="AO1053" i="13"/>
  <c r="AP1053" i="13"/>
  <c r="AO433" i="13"/>
  <c r="AP433" i="13"/>
  <c r="AO501" i="13"/>
  <c r="AO508" i="13"/>
  <c r="AO733" i="13"/>
  <c r="AP733" i="13"/>
  <c r="AO655" i="13"/>
  <c r="AO927" i="13"/>
  <c r="AP927" i="13"/>
  <c r="AP802" i="13"/>
  <c r="AO802" i="13"/>
  <c r="AP939" i="13"/>
  <c r="AO939" i="13"/>
  <c r="AO591" i="13"/>
  <c r="AP425" i="13"/>
  <c r="AO425" i="13"/>
  <c r="AP178" i="13"/>
  <c r="AO178" i="13"/>
  <c r="AP570" i="13"/>
  <c r="AP640" i="13"/>
  <c r="AO1016" i="13"/>
  <c r="AP1016" i="13"/>
  <c r="AP793" i="13"/>
  <c r="AO1084" i="13"/>
  <c r="AP1084" i="13"/>
  <c r="AO50" i="13"/>
  <c r="AP50" i="13"/>
  <c r="AP812" i="13"/>
  <c r="AO284" i="13"/>
  <c r="AO642" i="13"/>
  <c r="AP691" i="13"/>
  <c r="AO691" i="13"/>
  <c r="AP817" i="13"/>
  <c r="AO817" i="13"/>
  <c r="AO759" i="13"/>
  <c r="AO777" i="13"/>
  <c r="AP777" i="13"/>
  <c r="AO513" i="13"/>
  <c r="AO911" i="13"/>
  <c r="AP911" i="13"/>
  <c r="AO818" i="13"/>
  <c r="AP412" i="13"/>
  <c r="AO412" i="13"/>
  <c r="AO638" i="13"/>
  <c r="AO900" i="13"/>
  <c r="AO816" i="13"/>
  <c r="AO702" i="13"/>
  <c r="AP702" i="13"/>
  <c r="AO890" i="13"/>
  <c r="AP890" i="13"/>
  <c r="AP121" i="13"/>
  <c r="AO121" i="13"/>
  <c r="AO202" i="13"/>
  <c r="AP202" i="13"/>
  <c r="AP1018" i="13"/>
  <c r="AO1018" i="13"/>
  <c r="AO897" i="13"/>
  <c r="AO485" i="13"/>
  <c r="AP1008" i="13"/>
  <c r="AO1008" i="13"/>
  <c r="AO450" i="13"/>
  <c r="AO1071" i="13"/>
  <c r="AP1071" i="13"/>
  <c r="AO1028" i="13"/>
  <c r="AP1028" i="13"/>
  <c r="AP157" i="13"/>
  <c r="AO881" i="13"/>
  <c r="AP881" i="13"/>
  <c r="AO780" i="13"/>
  <c r="AP780" i="13"/>
  <c r="AO479" i="13"/>
  <c r="AO814" i="13"/>
  <c r="AO660" i="13"/>
  <c r="AP660" i="13"/>
  <c r="AO527" i="13"/>
  <c r="AO10" i="13"/>
  <c r="AP1032" i="13"/>
  <c r="AO1032" i="13"/>
  <c r="AP1127" i="13"/>
  <c r="AO696" i="13"/>
  <c r="AP696" i="13"/>
  <c r="AO806" i="13"/>
  <c r="AP806" i="13"/>
  <c r="AO1031" i="13"/>
  <c r="AP1031" i="13"/>
  <c r="AO624" i="13"/>
  <c r="AO615" i="13"/>
  <c r="AO1068" i="13"/>
  <c r="AP1068" i="13"/>
  <c r="AO873" i="13"/>
  <c r="AP873" i="13"/>
  <c r="AO1045" i="13"/>
  <c r="AP1045" i="13"/>
  <c r="AO872" i="13"/>
  <c r="AP872" i="13"/>
  <c r="AP222" i="13"/>
  <c r="AO1022" i="13"/>
  <c r="AO1126" i="13"/>
  <c r="AO694" i="13"/>
  <c r="AP694" i="13"/>
  <c r="AO428" i="13"/>
  <c r="AP428" i="13"/>
  <c r="AO446" i="13"/>
  <c r="AP446" i="13"/>
  <c r="AP270" i="13"/>
  <c r="AO168" i="13"/>
  <c r="AQ168" i="13" s="1"/>
  <c r="AO790" i="13"/>
  <c r="AP434" i="13"/>
  <c r="AO659" i="13"/>
  <c r="AP659" i="13"/>
  <c r="AP770" i="13"/>
  <c r="AO770" i="13"/>
  <c r="AO1025" i="13"/>
  <c r="AP1025" i="13"/>
  <c r="AO488" i="13"/>
  <c r="AP488" i="13"/>
  <c r="AO738" i="13"/>
  <c r="AP738" i="13"/>
  <c r="AP699" i="13"/>
  <c r="AO699" i="13"/>
  <c r="AP574" i="13"/>
  <c r="AO574" i="13"/>
  <c r="AP773" i="13"/>
  <c r="AO466" i="13"/>
  <c r="AP466" i="13"/>
  <c r="AO1005" i="13"/>
  <c r="AP1005" i="13"/>
  <c r="AO634" i="13"/>
  <c r="AP634" i="13"/>
  <c r="AP676" i="13"/>
  <c r="AO676" i="13"/>
  <c r="AO409" i="13"/>
  <c r="AP409" i="13"/>
  <c r="AO474" i="13"/>
  <c r="AP474" i="13"/>
  <c r="AP967" i="13"/>
  <c r="AO967" i="13"/>
  <c r="AO234" i="13"/>
  <c r="AP234" i="13"/>
  <c r="AO141" i="13"/>
  <c r="AO495" i="13"/>
  <c r="AP495" i="13"/>
  <c r="AP910" i="13"/>
  <c r="AO910" i="13"/>
  <c r="AO682" i="13"/>
  <c r="AP682" i="13"/>
  <c r="AO635" i="13"/>
  <c r="AP635" i="13"/>
  <c r="AO444" i="13"/>
  <c r="AP444" i="13"/>
  <c r="AO1024" i="13"/>
  <c r="AP1024" i="13"/>
  <c r="AP714" i="13"/>
  <c r="AO714" i="13"/>
  <c r="AO1023" i="13"/>
  <c r="AP1023" i="13"/>
  <c r="AP990" i="13"/>
  <c r="AO750" i="13"/>
  <c r="AP750" i="13"/>
  <c r="AO122" i="13"/>
  <c r="AP122" i="13"/>
  <c r="AO328" i="13"/>
  <c r="AP328" i="13"/>
  <c r="AP648" i="13"/>
  <c r="AO1047" i="13"/>
  <c r="AP1047" i="13"/>
  <c r="AO625" i="13"/>
  <c r="AP625" i="13"/>
  <c r="AO986" i="13"/>
  <c r="AP986" i="13"/>
  <c r="AP833" i="13"/>
  <c r="AO833" i="13"/>
  <c r="AP468" i="13"/>
  <c r="AO453" i="13"/>
  <c r="AP453" i="13"/>
  <c r="AO1083" i="13"/>
  <c r="AP1083" i="13"/>
  <c r="AO685" i="13"/>
  <c r="AP685" i="13"/>
  <c r="AO1123" i="13"/>
  <c r="AP1123" i="13"/>
  <c r="AO869" i="13"/>
  <c r="AP869" i="13"/>
  <c r="AO264" i="13"/>
  <c r="AP264" i="13"/>
  <c r="AP654" i="13"/>
  <c r="AO654" i="13"/>
  <c r="AP543" i="13"/>
  <c r="AO543" i="13"/>
  <c r="AO1118" i="13"/>
  <c r="AP1118" i="13"/>
  <c r="AO889" i="13"/>
  <c r="AP889" i="13"/>
  <c r="AP1105" i="13"/>
  <c r="AO742" i="13"/>
  <c r="AP742" i="13"/>
  <c r="AO1035" i="13"/>
  <c r="AP1035" i="13"/>
  <c r="AO644" i="13"/>
  <c r="AP644" i="13"/>
  <c r="AP809" i="13"/>
  <c r="AP762" i="13"/>
  <c r="AO245" i="13"/>
  <c r="AP245" i="13"/>
  <c r="AP638" i="13"/>
  <c r="AO524" i="13"/>
  <c r="AP524" i="13"/>
  <c r="AP496" i="13"/>
  <c r="AO496" i="13"/>
  <c r="AO552" i="13"/>
  <c r="AP552" i="13"/>
  <c r="AP463" i="13"/>
  <c r="AO463" i="13"/>
  <c r="AO867" i="13"/>
  <c r="AO567" i="13"/>
  <c r="AP567" i="13"/>
  <c r="AP999" i="13"/>
  <c r="AO999" i="13"/>
  <c r="AP718" i="13"/>
  <c r="AO718" i="13"/>
  <c r="AO612" i="13"/>
  <c r="AP172" i="13"/>
  <c r="AO663" i="13"/>
  <c r="AP663" i="13"/>
  <c r="AP537" i="13"/>
  <c r="AO537" i="13"/>
  <c r="AO796" i="13"/>
  <c r="AO487" i="13"/>
  <c r="AP487" i="13"/>
  <c r="AP984" i="13"/>
  <c r="AO984" i="13"/>
  <c r="AO830" i="13"/>
  <c r="AP830" i="13"/>
  <c r="AO712" i="13"/>
  <c r="AP712" i="13"/>
  <c r="AO1037" i="13"/>
  <c r="AP1037" i="13"/>
  <c r="AO503" i="13"/>
  <c r="AO1004" i="13"/>
  <c r="AP583" i="13"/>
  <c r="AO583" i="13"/>
  <c r="AO863" i="13"/>
  <c r="AP863" i="13"/>
  <c r="AP96" i="13"/>
  <c r="AO96" i="13"/>
  <c r="AO877" i="13"/>
  <c r="AP877" i="13"/>
  <c r="AO965" i="13"/>
  <c r="AP965" i="13"/>
  <c r="AO459" i="13"/>
  <c r="AP459" i="13"/>
  <c r="AO885" i="13"/>
  <c r="AP885" i="13"/>
  <c r="AO582" i="13"/>
  <c r="AP582" i="13"/>
  <c r="AO1106" i="13"/>
  <c r="AP1106" i="13"/>
  <c r="AO1125" i="13"/>
  <c r="AP1125" i="13"/>
  <c r="AO1064" i="13"/>
  <c r="AP1064" i="13"/>
  <c r="AO751" i="13"/>
  <c r="AP751" i="13"/>
  <c r="AO492" i="13"/>
  <c r="AP492" i="13"/>
  <c r="AO850" i="13"/>
  <c r="AP850" i="13"/>
  <c r="AO765" i="13"/>
  <c r="AP765" i="13"/>
  <c r="AP572" i="13"/>
  <c r="AP458" i="13"/>
  <c r="AO250" i="13"/>
  <c r="AP250" i="13"/>
  <c r="AO815" i="13"/>
  <c r="AP815" i="13"/>
  <c r="AO411" i="13"/>
  <c r="AP411" i="13"/>
  <c r="AP761" i="13"/>
  <c r="AO761" i="13"/>
  <c r="AO732" i="13"/>
  <c r="AP732" i="13"/>
  <c r="AP649" i="13"/>
  <c r="AO649" i="13"/>
  <c r="AO418" i="13"/>
  <c r="AP418" i="13"/>
  <c r="AO473" i="13"/>
  <c r="AP473" i="13"/>
  <c r="AO1090" i="13"/>
  <c r="AP1090" i="13"/>
  <c r="AO498" i="13"/>
  <c r="AP498" i="13"/>
  <c r="AO852" i="13"/>
  <c r="AP852" i="13"/>
  <c r="AO610" i="13"/>
  <c r="AP485" i="13"/>
  <c r="AP1126" i="13"/>
  <c r="AO948" i="13"/>
  <c r="AP948" i="13"/>
  <c r="AO370" i="13"/>
  <c r="AP370" i="13"/>
  <c r="AO801" i="13"/>
  <c r="AP452" i="13"/>
  <c r="AO987" i="13"/>
  <c r="AP987" i="13"/>
  <c r="AO670" i="13"/>
  <c r="AP670" i="13"/>
  <c r="AO1078" i="13"/>
  <c r="AP1078" i="13"/>
  <c r="AO603" i="13"/>
  <c r="AP603" i="13"/>
  <c r="AO846" i="13"/>
  <c r="AP846" i="13"/>
  <c r="AP1098" i="13"/>
  <c r="AO1098" i="13"/>
  <c r="AP783" i="13"/>
  <c r="AO519" i="13"/>
  <c r="AP519" i="13"/>
  <c r="AO797" i="13"/>
  <c r="AO611" i="13"/>
  <c r="AP611" i="13"/>
  <c r="AP1089" i="13"/>
  <c r="AO1089" i="13"/>
  <c r="AO892" i="13"/>
  <c r="AP892" i="13"/>
  <c r="AP835" i="13"/>
  <c r="AO835" i="13"/>
  <c r="AO1067" i="13"/>
  <c r="AP1067" i="13"/>
  <c r="AO596" i="13"/>
  <c r="AO791" i="13"/>
  <c r="AP791" i="13"/>
  <c r="AP216" i="13"/>
  <c r="AO216" i="13"/>
  <c r="AP568" i="13"/>
  <c r="AO568" i="13"/>
  <c r="AP961" i="13"/>
  <c r="AO961" i="13"/>
  <c r="AO1072" i="13"/>
  <c r="AP1072" i="13"/>
  <c r="AP1034" i="13"/>
  <c r="AO1034" i="13"/>
  <c r="AP606" i="13"/>
  <c r="AP1022" i="13"/>
  <c r="AP1095" i="13"/>
  <c r="AP1109" i="13"/>
  <c r="AO1109" i="13"/>
  <c r="AO868" i="13"/>
  <c r="AP868" i="13"/>
  <c r="AO1061" i="13"/>
  <c r="AP1061" i="13"/>
  <c r="AP464" i="13"/>
  <c r="AO561" i="13"/>
  <c r="AP561" i="13"/>
  <c r="AO787" i="13"/>
  <c r="AP787" i="13"/>
  <c r="AO415" i="13"/>
  <c r="AP415" i="13"/>
  <c r="AP1063" i="13"/>
  <c r="AO1063" i="13"/>
  <c r="AP514" i="13"/>
  <c r="AO514" i="13"/>
  <c r="AO1007" i="13"/>
  <c r="AP1007" i="13"/>
  <c r="AO609" i="13"/>
  <c r="AP609" i="13"/>
  <c r="AO809" i="13"/>
  <c r="AP494" i="13"/>
  <c r="AO494" i="13"/>
  <c r="AO1003" i="13"/>
  <c r="AP1003" i="13"/>
  <c r="AP467" i="13"/>
  <c r="AO467" i="13"/>
  <c r="AP1079" i="13"/>
  <c r="AO1079" i="13"/>
  <c r="AO896" i="13"/>
  <c r="AP896" i="13"/>
  <c r="AO884" i="13"/>
  <c r="AP884" i="13"/>
  <c r="AP1122" i="13"/>
  <c r="AO1122" i="13"/>
  <c r="AO941" i="13"/>
  <c r="AP941" i="13"/>
  <c r="AO956" i="13"/>
  <c r="AP956" i="13"/>
  <c r="AO824" i="13"/>
  <c r="AP1077" i="13"/>
  <c r="AO1077" i="13"/>
  <c r="AO420" i="13"/>
  <c r="AP420" i="13"/>
  <c r="AO422" i="13"/>
  <c r="AP422" i="13"/>
  <c r="AP739" i="13"/>
  <c r="AO739" i="13"/>
  <c r="AO653" i="13"/>
  <c r="AP653" i="13"/>
  <c r="AP1115" i="13"/>
  <c r="AO936" i="13"/>
  <c r="AP936" i="13"/>
  <c r="AO470" i="13"/>
  <c r="AP470" i="13"/>
  <c r="AO622" i="13"/>
  <c r="AO413" i="13"/>
  <c r="AP413" i="13"/>
  <c r="AO559" i="13"/>
  <c r="AP559" i="13"/>
  <c r="AO820" i="13"/>
  <c r="AP820" i="13"/>
  <c r="AP825" i="13"/>
  <c r="AO825" i="13"/>
  <c r="AP836" i="13"/>
  <c r="AO836" i="13"/>
  <c r="AO1107" i="13"/>
  <c r="AP1107" i="13"/>
  <c r="AO989" i="13"/>
  <c r="AP989" i="13"/>
  <c r="AO618" i="13"/>
  <c r="AP618" i="13"/>
  <c r="AO840" i="13"/>
  <c r="AP840" i="13"/>
  <c r="AO1066" i="13"/>
  <c r="AP1066" i="13"/>
  <c r="AP716" i="13"/>
  <c r="AO716" i="13"/>
  <c r="AO955" i="13"/>
  <c r="AP955" i="13"/>
  <c r="AO414" i="13"/>
  <c r="AO656" i="13"/>
  <c r="AP656" i="13"/>
  <c r="AO541" i="13"/>
  <c r="AP655" i="13"/>
  <c r="AP731" i="13"/>
  <c r="AO731" i="13"/>
  <c r="AO1131" i="13"/>
  <c r="AO195" i="13"/>
  <c r="AQ195" i="13" s="1"/>
  <c r="AO448" i="13"/>
  <c r="AP448" i="13"/>
  <c r="AO918" i="13"/>
  <c r="AP918" i="13"/>
  <c r="AP981" i="13"/>
  <c r="AO981" i="13"/>
  <c r="AP832" i="13"/>
  <c r="AO832" i="13"/>
  <c r="AO230" i="13"/>
  <c r="AP230" i="13"/>
  <c r="AO810" i="13"/>
  <c r="AO520" i="13"/>
  <c r="AP520" i="13"/>
  <c r="AO535" i="13"/>
  <c r="AO938" i="13"/>
  <c r="AP938" i="13"/>
  <c r="AO692" i="13"/>
  <c r="AP692" i="13"/>
  <c r="AP233" i="13"/>
  <c r="AO233" i="13"/>
  <c r="AO735" i="13"/>
  <c r="AP735" i="13"/>
  <c r="AP518" i="13"/>
  <c r="AO518" i="13"/>
  <c r="AO475" i="13"/>
  <c r="AO502" i="13"/>
  <c r="AP502" i="13"/>
  <c r="AO550" i="13"/>
  <c r="AP441" i="13"/>
  <c r="AO441" i="13"/>
  <c r="AO700" i="13"/>
  <c r="AP700" i="13"/>
  <c r="AP74" i="13"/>
  <c r="AP772" i="13"/>
  <c r="AP979" i="13"/>
  <c r="AO979" i="13"/>
  <c r="AO887" i="13"/>
  <c r="AP887" i="13"/>
  <c r="AO664" i="13"/>
  <c r="AO672" i="13"/>
  <c r="AP672" i="13"/>
  <c r="AP729" i="13"/>
  <c r="AO445" i="13"/>
  <c r="AO134" i="13"/>
  <c r="AQ134" i="13" s="1"/>
  <c r="AO542" i="13"/>
  <c r="AP542" i="13"/>
  <c r="AP449" i="13"/>
  <c r="AO449" i="13"/>
  <c r="AO1075" i="13"/>
  <c r="AP1075" i="13"/>
  <c r="AO614" i="13"/>
  <c r="AP442" i="13"/>
  <c r="AO991" i="13"/>
  <c r="AP991" i="13"/>
  <c r="AP547" i="13"/>
  <c r="AO592" i="13"/>
  <c r="AO374" i="13"/>
  <c r="AP374" i="13"/>
  <c r="AO734" i="13"/>
  <c r="AP734" i="13"/>
  <c r="AO526" i="13"/>
  <c r="AO677" i="13"/>
  <c r="AP564" i="13"/>
  <c r="AO564" i="13"/>
  <c r="AO935" i="13"/>
  <c r="AP935" i="13"/>
  <c r="AO728" i="13"/>
  <c r="AP596" i="13"/>
  <c r="AP91" i="13"/>
  <c r="AP1054" i="13"/>
  <c r="AO497" i="13"/>
  <c r="AP497" i="13"/>
  <c r="AO1121" i="13"/>
  <c r="AP551" i="13"/>
  <c r="AP797" i="13"/>
  <c r="AO1019" i="13"/>
  <c r="AP1019" i="13"/>
  <c r="AQ234" i="13" l="1"/>
  <c r="AQ50" i="13"/>
  <c r="AQ110" i="13"/>
  <c r="AQ196" i="13"/>
  <c r="AP295" i="13"/>
  <c r="AQ266" i="13"/>
  <c r="AQ141" i="13"/>
  <c r="AQ90" i="13"/>
  <c r="AO21" i="13"/>
  <c r="AQ21" i="13" s="1"/>
  <c r="AQ62" i="13"/>
  <c r="AQ14" i="13"/>
  <c r="AO344" i="13"/>
  <c r="AQ344" i="13" s="1"/>
  <c r="AO135" i="13"/>
  <c r="AQ135" i="13" s="1"/>
  <c r="AP108" i="13"/>
  <c r="AO65" i="13"/>
  <c r="AQ63" i="13"/>
  <c r="AP160" i="13"/>
  <c r="AQ160" i="13" s="1"/>
  <c r="AO283" i="13"/>
  <c r="AO136" i="13"/>
  <c r="AP167" i="13"/>
  <c r="AQ167" i="13" s="1"/>
  <c r="AP382" i="13"/>
  <c r="AQ382" i="13" s="1"/>
  <c r="AO24" i="13"/>
  <c r="AP237" i="13"/>
  <c r="AQ237" i="13" s="1"/>
  <c r="AP34" i="13"/>
  <c r="AP148" i="13"/>
  <c r="AQ148" i="13" s="1"/>
  <c r="AP48" i="13"/>
  <c r="AP11" i="13"/>
  <c r="AQ11" i="13" s="1"/>
  <c r="AQ170" i="13"/>
  <c r="AQ279" i="13"/>
  <c r="AQ128" i="13"/>
  <c r="AQ200" i="13"/>
  <c r="AQ59" i="13"/>
  <c r="AQ96" i="13"/>
  <c r="AQ328" i="13"/>
  <c r="AQ171" i="13"/>
  <c r="AQ29" i="13"/>
  <c r="AQ338" i="13"/>
  <c r="AQ107" i="13"/>
  <c r="AP94" i="13"/>
  <c r="AQ150" i="13"/>
  <c r="AQ204" i="13"/>
  <c r="AQ241" i="13"/>
  <c r="AQ154" i="13"/>
  <c r="AO113" i="13"/>
  <c r="AP109" i="13"/>
  <c r="AQ230" i="13"/>
  <c r="AQ370" i="13"/>
  <c r="AQ41" i="13"/>
  <c r="AQ290" i="13"/>
  <c r="AQ194" i="13"/>
  <c r="AQ104" i="13"/>
  <c r="AQ374" i="13"/>
  <c r="AQ37" i="13"/>
  <c r="AQ306" i="13"/>
  <c r="AQ24" i="13"/>
  <c r="AQ233" i="13"/>
  <c r="AQ395" i="13"/>
  <c r="AQ108" i="13"/>
  <c r="AQ8" i="13"/>
  <c r="AQ346" i="13"/>
  <c r="AQ361" i="13"/>
  <c r="AP9" i="13"/>
  <c r="AP35" i="13"/>
  <c r="AP391" i="13"/>
  <c r="AQ391" i="13" s="1"/>
  <c r="AQ322" i="13"/>
  <c r="AQ258" i="13"/>
  <c r="AQ162" i="13"/>
  <c r="AQ402" i="13"/>
  <c r="AQ341" i="13"/>
  <c r="AQ330" i="13"/>
  <c r="AP147" i="13"/>
  <c r="AQ364" i="13"/>
  <c r="AO163" i="13"/>
  <c r="AQ365" i="13"/>
  <c r="AP174" i="13"/>
  <c r="AP58" i="13"/>
  <c r="AQ245" i="13"/>
  <c r="AQ202" i="13"/>
  <c r="AQ284" i="13"/>
  <c r="AP218" i="13"/>
  <c r="AQ10" i="13"/>
  <c r="AQ250" i="13"/>
  <c r="AQ65" i="13"/>
  <c r="AQ28" i="13"/>
  <c r="AQ18" i="13"/>
  <c r="AQ121" i="13"/>
  <c r="AQ60" i="13"/>
  <c r="AQ314" i="13"/>
  <c r="AQ122" i="13"/>
  <c r="AQ178" i="13"/>
  <c r="AQ216" i="13"/>
  <c r="AQ340" i="13"/>
  <c r="AQ55" i="13"/>
  <c r="AP44" i="13"/>
  <c r="AQ44" i="13" s="1"/>
  <c r="AP206" i="13"/>
  <c r="AQ153" i="13"/>
  <c r="AQ93" i="13"/>
  <c r="AQ222" i="13"/>
  <c r="AQ283" i="13"/>
  <c r="AQ163" i="13"/>
  <c r="AO312" i="13"/>
  <c r="AQ22" i="13"/>
  <c r="AQ226" i="13"/>
  <c r="AQ354" i="13"/>
  <c r="AQ282" i="13"/>
  <c r="AQ193" i="13"/>
  <c r="AQ293" i="13"/>
  <c r="AQ242" i="13"/>
  <c r="AQ362" i="13"/>
  <c r="AO98" i="13"/>
  <c r="AQ264" i="13"/>
  <c r="AQ157" i="13"/>
  <c r="AQ270" i="13"/>
  <c r="AQ353" i="13"/>
  <c r="AO26" i="13"/>
  <c r="AP26" i="13"/>
  <c r="AO48" i="13"/>
  <c r="AQ48" i="13" s="1"/>
  <c r="AP113" i="13"/>
  <c r="AP236" i="13"/>
  <c r="AO34" i="13"/>
  <c r="AP82" i="13"/>
  <c r="AQ82" i="13" s="1"/>
  <c r="AO373" i="13"/>
  <c r="AO206" i="13"/>
  <c r="AP403" i="13"/>
  <c r="AQ403" i="13" s="1"/>
  <c r="AP339" i="13"/>
  <c r="AQ339" i="13" s="1"/>
  <c r="AP38" i="13"/>
  <c r="AQ38" i="13" s="1"/>
  <c r="AO303" i="13"/>
  <c r="AP106" i="13"/>
  <c r="AQ106" i="13" s="1"/>
  <c r="AP144" i="13"/>
  <c r="AO169" i="13"/>
  <c r="AP169" i="13"/>
  <c r="AP112" i="13"/>
  <c r="AQ112" i="13" s="1"/>
  <c r="AP15" i="13"/>
  <c r="AQ15" i="13" s="1"/>
  <c r="AO288" i="13"/>
  <c r="AP81" i="13"/>
  <c r="AO261" i="13"/>
  <c r="AO272" i="13"/>
  <c r="AO13" i="13"/>
  <c r="AO398" i="13"/>
  <c r="AP126" i="13"/>
  <c r="AO255" i="13"/>
  <c r="AO83" i="13"/>
  <c r="AP310" i="13"/>
  <c r="AC77" i="13"/>
  <c r="AK77" i="13" s="1"/>
  <c r="AP394" i="13"/>
  <c r="AO209" i="13"/>
  <c r="AO349" i="13"/>
  <c r="AP349" i="13"/>
  <c r="AP256" i="13"/>
  <c r="AO256" i="13"/>
  <c r="AP103" i="13"/>
  <c r="AO103" i="13"/>
  <c r="AO97" i="13"/>
  <c r="AP97" i="13"/>
  <c r="AP146" i="13"/>
  <c r="AO146" i="13"/>
  <c r="AP220" i="13"/>
  <c r="AQ220" i="13" s="1"/>
  <c r="AP281" i="13"/>
  <c r="AO265" i="13"/>
  <c r="AP263" i="13"/>
  <c r="AO394" i="13"/>
  <c r="AO399" i="13"/>
  <c r="AP307" i="13"/>
  <c r="AC357" i="13"/>
  <c r="AK357" i="13" s="1"/>
  <c r="AO357" i="13" s="1"/>
  <c r="AC88" i="13"/>
  <c r="AK88" i="13" s="1"/>
  <c r="AP373" i="13"/>
  <c r="AO280" i="13"/>
  <c r="AO246" i="13"/>
  <c r="AP386" i="13"/>
  <c r="AQ386" i="13" s="1"/>
  <c r="AO276" i="13"/>
  <c r="AQ276" i="13" s="1"/>
  <c r="AO179" i="13"/>
  <c r="AO285" i="13"/>
  <c r="AC254" i="13"/>
  <c r="AK254" i="13" s="1"/>
  <c r="AC101" i="13"/>
  <c r="AK101" i="13" s="1"/>
  <c r="AC301" i="13"/>
  <c r="AK301" i="13" s="1"/>
  <c r="AC217" i="13"/>
  <c r="AK217" i="13" s="1"/>
  <c r="AP217" i="13" s="1"/>
  <c r="AC76" i="13"/>
  <c r="AK76" i="13" s="1"/>
  <c r="AC149" i="13"/>
  <c r="AK149" i="13" s="1"/>
  <c r="AC57" i="13"/>
  <c r="AK57" i="13" s="1"/>
  <c r="AC347" i="13"/>
  <c r="AK347" i="13" s="1"/>
  <c r="AO347" i="13" s="1"/>
  <c r="AC133" i="13"/>
  <c r="AK133" i="13" s="1"/>
  <c r="AC404" i="13"/>
  <c r="AK404" i="13" s="1"/>
  <c r="AC352" i="13"/>
  <c r="AK352" i="13" s="1"/>
  <c r="AC207" i="13"/>
  <c r="AK207" i="13" s="1"/>
  <c r="AP207" i="13" s="1"/>
  <c r="AC151" i="13"/>
  <c r="AK151" i="13" s="1"/>
  <c r="AC123" i="13"/>
  <c r="AK123" i="13" s="1"/>
  <c r="AP123" i="13" s="1"/>
  <c r="AC313" i="13"/>
  <c r="AK313" i="13" s="1"/>
  <c r="AC188" i="13"/>
  <c r="AK188" i="13" s="1"/>
  <c r="AO188" i="13" s="1"/>
  <c r="AC244" i="13"/>
  <c r="AK244" i="13" s="1"/>
  <c r="AC213" i="13"/>
  <c r="AK213" i="13" s="1"/>
  <c r="AC311" i="13"/>
  <c r="AK311" i="13" s="1"/>
  <c r="AC369" i="13"/>
  <c r="AK369" i="13" s="1"/>
  <c r="AC287" i="13"/>
  <c r="AK287" i="13" s="1"/>
  <c r="AC387" i="13"/>
  <c r="AK387" i="13" s="1"/>
  <c r="AC125" i="13"/>
  <c r="AK125" i="13" s="1"/>
  <c r="AC117" i="13"/>
  <c r="AK117" i="13" s="1"/>
  <c r="AC180" i="13"/>
  <c r="AK180" i="13" s="1"/>
  <c r="AC190" i="13"/>
  <c r="AK190" i="13" s="1"/>
  <c r="AC278" i="13"/>
  <c r="AK278" i="13" s="1"/>
  <c r="AP278" i="13" s="1"/>
  <c r="AC325" i="13"/>
  <c r="AK325" i="13" s="1"/>
  <c r="AC323" i="13"/>
  <c r="AK323" i="13" s="1"/>
  <c r="AC375" i="13"/>
  <c r="AK375" i="13" s="1"/>
  <c r="AC54" i="13"/>
  <c r="AK54" i="13" s="1"/>
  <c r="AC5" i="13"/>
  <c r="AK5" i="13" s="1"/>
  <c r="AC348" i="13"/>
  <c r="AK348" i="13" s="1"/>
  <c r="AC321" i="13"/>
  <c r="AK321" i="13" s="1"/>
  <c r="AC184" i="13"/>
  <c r="AK184" i="13" s="1"/>
  <c r="AC3" i="13"/>
  <c r="AK3" i="13" s="1"/>
  <c r="AC333" i="13"/>
  <c r="AK333" i="13" s="1"/>
  <c r="AC342" i="13"/>
  <c r="AK342" i="13" s="1"/>
  <c r="AC140" i="13"/>
  <c r="AK140" i="13" s="1"/>
  <c r="AC131" i="13"/>
  <c r="AK131" i="13" s="1"/>
  <c r="AC127" i="13"/>
  <c r="AK127" i="13" s="1"/>
  <c r="AC368" i="13"/>
  <c r="AK368" i="13" s="1"/>
  <c r="AC152" i="13"/>
  <c r="AK152" i="13" s="1"/>
  <c r="AC214" i="13"/>
  <c r="AK214" i="13" s="1"/>
  <c r="AP214" i="13" s="1"/>
  <c r="AC331" i="13"/>
  <c r="AK331" i="13" s="1"/>
  <c r="AC156" i="13"/>
  <c r="AK156" i="13" s="1"/>
  <c r="AC111" i="13"/>
  <c r="AK111" i="13" s="1"/>
  <c r="AC273" i="13"/>
  <c r="AK273" i="13" s="1"/>
  <c r="AC191" i="13"/>
  <c r="AK191" i="13" s="1"/>
  <c r="AC384" i="13"/>
  <c r="AK384" i="13" s="1"/>
  <c r="AC389" i="13"/>
  <c r="AK389" i="13" s="1"/>
  <c r="AC235" i="13"/>
  <c r="AK235" i="13" s="1"/>
  <c r="AC268" i="13"/>
  <c r="AK268" i="13" s="1"/>
  <c r="AC383" i="13"/>
  <c r="AK383" i="13" s="1"/>
  <c r="AC337" i="13"/>
  <c r="AK337" i="13" s="1"/>
  <c r="AC334" i="13"/>
  <c r="AK334" i="13" s="1"/>
  <c r="AC292" i="13"/>
  <c r="AK292" i="13" s="1"/>
  <c r="AO292" i="13" s="1"/>
  <c r="AC225" i="13"/>
  <c r="AK225" i="13" s="1"/>
  <c r="AO225" i="13" s="1"/>
  <c r="AC358" i="13"/>
  <c r="AK358" i="13" s="1"/>
  <c r="AO358" i="13" s="1"/>
  <c r="AC379" i="13"/>
  <c r="AK379" i="13" s="1"/>
  <c r="AO379" i="13" s="1"/>
  <c r="AC161" i="13"/>
  <c r="AK161" i="13" s="1"/>
  <c r="AC324" i="13"/>
  <c r="AK324" i="13" s="1"/>
  <c r="AC297" i="13"/>
  <c r="AK297" i="13" s="1"/>
  <c r="AC158" i="13"/>
  <c r="AK158" i="13" s="1"/>
  <c r="AO158" i="13" s="1"/>
  <c r="AC69" i="13"/>
  <c r="AK69" i="13" s="1"/>
  <c r="AC286" i="13"/>
  <c r="AK286" i="13" s="1"/>
  <c r="AC253" i="13"/>
  <c r="AK253" i="13" s="1"/>
  <c r="AO253" i="13" s="1"/>
  <c r="AC336" i="13"/>
  <c r="AK336" i="13" s="1"/>
  <c r="AC350" i="13"/>
  <c r="AK350" i="13" s="1"/>
  <c r="AP350" i="13" s="1"/>
  <c r="AC40" i="13"/>
  <c r="AK40" i="13" s="1"/>
  <c r="AC132" i="13"/>
  <c r="AK132" i="13" s="1"/>
  <c r="AC351" i="13"/>
  <c r="AK351" i="13" s="1"/>
  <c r="AP351" i="13" s="1"/>
  <c r="AC326" i="13"/>
  <c r="AK326" i="13" s="1"/>
  <c r="AC86" i="13"/>
  <c r="AK86" i="13" s="1"/>
  <c r="AC239" i="13"/>
  <c r="AK239" i="13" s="1"/>
  <c r="AC51" i="13"/>
  <c r="AK51" i="13" s="1"/>
  <c r="AO51" i="13" s="1"/>
  <c r="AC240" i="13"/>
  <c r="AK240" i="13" s="1"/>
  <c r="AC33" i="13"/>
  <c r="AK33" i="13" s="1"/>
  <c r="AP33" i="13" s="1"/>
  <c r="AC16" i="13"/>
  <c r="AK16" i="13" s="1"/>
  <c r="AC181" i="13"/>
  <c r="AK181" i="13" s="1"/>
  <c r="AC208" i="13"/>
  <c r="AK208" i="13" s="1"/>
  <c r="AP192" i="13"/>
  <c r="AC215" i="13"/>
  <c r="AK215" i="13" s="1"/>
  <c r="AC17" i="13"/>
  <c r="AK17" i="13" s="1"/>
  <c r="AC317" i="13"/>
  <c r="AK317" i="13" s="1"/>
  <c r="AO317" i="13" s="1"/>
  <c r="AC320" i="13"/>
  <c r="AK320" i="13" s="1"/>
  <c r="AO320" i="13" s="1"/>
  <c r="AC376" i="13"/>
  <c r="AK376" i="13" s="1"/>
  <c r="AC304" i="13"/>
  <c r="AK304" i="13" s="1"/>
  <c r="AC343" i="13"/>
  <c r="AK343" i="13" s="1"/>
  <c r="AC32" i="13"/>
  <c r="AK32" i="13" s="1"/>
  <c r="AP32" i="13" s="1"/>
  <c r="AC385" i="13"/>
  <c r="AK385" i="13" s="1"/>
  <c r="AC390" i="13"/>
  <c r="AK390" i="13" s="1"/>
  <c r="AC166" i="13"/>
  <c r="AK166" i="13" s="1"/>
  <c r="AC259" i="13"/>
  <c r="AK259" i="13" s="1"/>
  <c r="AO259" i="13" s="1"/>
  <c r="AC84" i="13"/>
  <c r="AK84" i="13" s="1"/>
  <c r="AC89" i="13"/>
  <c r="AK89" i="13" s="1"/>
  <c r="AC221" i="13"/>
  <c r="AK221" i="13" s="1"/>
  <c r="AO221" i="13" s="1"/>
  <c r="AC68" i="13"/>
  <c r="AK68" i="13" s="1"/>
  <c r="AC177" i="13"/>
  <c r="AK177" i="13" s="1"/>
  <c r="AC308" i="13"/>
  <c r="AK308" i="13" s="1"/>
  <c r="AC405" i="13"/>
  <c r="AK405" i="13" s="1"/>
  <c r="AO405" i="13" s="1"/>
  <c r="AC72" i="13"/>
  <c r="AK72" i="13" s="1"/>
  <c r="AC143" i="13"/>
  <c r="AK143" i="13" s="1"/>
  <c r="AC120" i="13"/>
  <c r="AK120" i="13" s="1"/>
  <c r="AC73" i="13"/>
  <c r="AK73" i="13" s="1"/>
  <c r="AC115" i="13"/>
  <c r="AK115" i="13" s="1"/>
  <c r="AC39" i="13"/>
  <c r="AK39" i="13" s="1"/>
  <c r="AC95" i="13"/>
  <c r="AK95" i="13" s="1"/>
  <c r="AC316" i="13"/>
  <c r="AK316" i="13" s="1"/>
  <c r="AC248" i="13"/>
  <c r="AK248" i="13" s="1"/>
  <c r="AC252" i="13"/>
  <c r="AK252" i="13" s="1"/>
  <c r="AC267" i="13"/>
  <c r="AK267" i="13" s="1"/>
  <c r="AC119" i="13"/>
  <c r="AK119" i="13" s="1"/>
  <c r="AO119" i="13" s="1"/>
  <c r="AC271" i="13"/>
  <c r="AK271" i="13" s="1"/>
  <c r="AC260" i="13"/>
  <c r="AK260" i="13" s="1"/>
  <c r="AC232" i="13"/>
  <c r="AK232" i="13" s="1"/>
  <c r="AC19" i="13"/>
  <c r="AK19" i="13" s="1"/>
  <c r="AC45" i="13"/>
  <c r="AK45" i="13" s="1"/>
  <c r="AO45" i="13" s="1"/>
  <c r="AC12" i="13"/>
  <c r="AK12" i="13" s="1"/>
  <c r="AC229" i="13"/>
  <c r="AK229" i="13" s="1"/>
  <c r="AP229" i="13" s="1"/>
  <c r="AC61" i="13"/>
  <c r="AK61" i="13" s="1"/>
  <c r="AC219" i="13"/>
  <c r="AK219" i="13" s="1"/>
  <c r="AC356" i="13"/>
  <c r="AK356" i="13" s="1"/>
  <c r="AC366" i="13"/>
  <c r="AK366" i="13" s="1"/>
  <c r="AC335" i="13"/>
  <c r="AK335" i="13" s="1"/>
  <c r="AC155" i="13"/>
  <c r="AK155" i="13" s="1"/>
  <c r="AC211" i="13"/>
  <c r="AK211" i="13" s="1"/>
  <c r="AP211" i="13" s="1"/>
  <c r="AC294" i="13"/>
  <c r="AK294" i="13" s="1"/>
  <c r="AC392" i="13"/>
  <c r="AK392" i="13" s="1"/>
  <c r="AO392" i="13" s="1"/>
  <c r="AC85" i="13"/>
  <c r="AK85" i="13" s="1"/>
  <c r="AC380" i="13"/>
  <c r="AK380" i="13" s="1"/>
  <c r="AO380" i="13" s="1"/>
  <c r="AC363" i="13"/>
  <c r="AK363" i="13" s="1"/>
  <c r="AC67" i="13"/>
  <c r="AK67" i="13" s="1"/>
  <c r="AO67" i="13" s="1"/>
  <c r="AC142" i="13"/>
  <c r="AK142" i="13" s="1"/>
  <c r="AO224" i="13"/>
  <c r="AQ224" i="13" s="1"/>
  <c r="AO116" i="13"/>
  <c r="AO345" i="13"/>
  <c r="AQ345" i="13" s="1"/>
  <c r="AP327" i="13"/>
  <c r="AQ327" i="13" s="1"/>
  <c r="AO300" i="13"/>
  <c r="AO130" i="13"/>
  <c r="AQ130" i="13" s="1"/>
  <c r="AP138" i="13"/>
  <c r="AQ138" i="13" s="1"/>
  <c r="AO269" i="13"/>
  <c r="AQ269" i="13" s="1"/>
  <c r="AO42" i="13"/>
  <c r="AQ42" i="13" s="1"/>
  <c r="AP173" i="13"/>
  <c r="AQ173" i="13" s="1"/>
  <c r="AP64" i="13"/>
  <c r="AQ64" i="13" s="1"/>
  <c r="AP75" i="13"/>
  <c r="AQ75" i="13" s="1"/>
  <c r="AO332" i="13"/>
  <c r="AQ332" i="13" s="1"/>
  <c r="AP360" i="13"/>
  <c r="AQ360" i="13" s="1"/>
  <c r="AP189" i="13"/>
  <c r="AQ189" i="13" s="1"/>
  <c r="AO174" i="13"/>
  <c r="AQ174" i="13" s="1"/>
  <c r="AP355" i="13"/>
  <c r="AQ355" i="13" s="1"/>
  <c r="AO307" i="13"/>
  <c r="AO192" i="13"/>
  <c r="AP400" i="13"/>
  <c r="AQ400" i="13" s="1"/>
  <c r="AP209" i="13"/>
  <c r="AP261" i="13"/>
  <c r="AP288" i="13"/>
  <c r="AP285" i="13"/>
  <c r="AP377" i="13"/>
  <c r="AP25" i="13"/>
  <c r="AQ25" i="13" s="1"/>
  <c r="AP56" i="13"/>
  <c r="AQ56" i="13" s="1"/>
  <c r="AP78" i="13"/>
  <c r="AQ78" i="13" s="1"/>
  <c r="AP212" i="13"/>
  <c r="AQ212" i="13" s="1"/>
  <c r="AP399" i="13"/>
  <c r="AP398" i="13"/>
  <c r="AO295" i="13"/>
  <c r="AQ295" i="13" s="1"/>
  <c r="AP298" i="13"/>
  <c r="AQ298" i="13" s="1"/>
  <c r="AP4" i="13"/>
  <c r="AQ4" i="13" s="1"/>
  <c r="AO114" i="13"/>
  <c r="AQ114" i="13" s="1"/>
  <c r="AO263" i="13"/>
  <c r="AO126" i="13"/>
  <c r="AO359" i="13"/>
  <c r="AQ359" i="13" s="1"/>
  <c r="AP80" i="13"/>
  <c r="AQ80" i="13" s="1"/>
  <c r="AO176" i="13"/>
  <c r="AQ176" i="13" s="1"/>
  <c r="AP185" i="13"/>
  <c r="AQ185" i="13" s="1"/>
  <c r="AO187" i="13"/>
  <c r="AQ187" i="13" s="1"/>
  <c r="AP159" i="13"/>
  <c r="AO205" i="13"/>
  <c r="AQ205" i="13" s="1"/>
  <c r="AO164" i="13"/>
  <c r="AQ164" i="13" s="1"/>
  <c r="AO305" i="13"/>
  <c r="AQ305" i="13" s="1"/>
  <c r="AP102" i="13"/>
  <c r="AQ102" i="13" s="1"/>
  <c r="AO52" i="13"/>
  <c r="AQ52" i="13" s="1"/>
  <c r="AP272" i="13"/>
  <c r="AP280" i="13"/>
  <c r="AO46" i="13"/>
  <c r="AQ46" i="13" s="1"/>
  <c r="AP378" i="13"/>
  <c r="AQ378" i="13" s="1"/>
  <c r="AO87" i="13"/>
  <c r="AQ87" i="13" s="1"/>
  <c r="AP289" i="13"/>
  <c r="AQ289" i="13" s="1"/>
  <c r="AP315" i="13"/>
  <c r="AQ315" i="13" s="1"/>
  <c r="AP66" i="13"/>
  <c r="AQ66" i="13" s="1"/>
  <c r="AO238" i="13"/>
  <c r="AQ238" i="13" s="1"/>
  <c r="AO199" i="13"/>
  <c r="AQ199" i="13" s="1"/>
  <c r="AO274" i="13"/>
  <c r="AQ274" i="13" s="1"/>
  <c r="AO35" i="13"/>
  <c r="AP255" i="13"/>
  <c r="AO296" i="13"/>
  <c r="AQ296" i="13" s="1"/>
  <c r="AO198" i="13"/>
  <c r="AQ198" i="13" s="1"/>
  <c r="AP231" i="13"/>
  <c r="AQ231" i="13" s="1"/>
  <c r="AO109" i="13"/>
  <c r="AP129" i="13"/>
  <c r="AQ129" i="13" s="1"/>
  <c r="AP312" i="13"/>
  <c r="AO257" i="13"/>
  <c r="AQ257" i="13" s="1"/>
  <c r="AP210" i="13"/>
  <c r="AQ210" i="13" s="1"/>
  <c r="AP318" i="13"/>
  <c r="AQ318" i="13" s="1"/>
  <c r="AP27" i="13"/>
  <c r="AQ27" i="13" s="1"/>
  <c r="AO49" i="13"/>
  <c r="AQ49" i="13" s="1"/>
  <c r="AP186" i="13"/>
  <c r="AQ186" i="13" s="1"/>
  <c r="AP299" i="13"/>
  <c r="AQ299" i="13" s="1"/>
  <c r="AP36" i="13"/>
  <c r="AQ36" i="13" s="1"/>
  <c r="AO397" i="13"/>
  <c r="AQ397" i="13" s="1"/>
  <c r="AP367" i="13"/>
  <c r="AQ367" i="13" s="1"/>
  <c r="AO139" i="13"/>
  <c r="AP6" i="13"/>
  <c r="AP83" i="13"/>
  <c r="AP124" i="13"/>
  <c r="AQ124" i="13" s="1"/>
  <c r="AP165" i="13"/>
  <c r="AQ165" i="13" s="1"/>
  <c r="AO175" i="13"/>
  <c r="AQ175" i="13" s="1"/>
  <c r="AP401" i="13"/>
  <c r="AQ401" i="13" s="1"/>
  <c r="AO309" i="13"/>
  <c r="AQ309" i="13" s="1"/>
  <c r="AO94" i="13"/>
  <c r="AQ94" i="13" s="1"/>
  <c r="AO310" i="13"/>
  <c r="AO197" i="13"/>
  <c r="AQ197" i="13" s="1"/>
  <c r="AP265" i="13"/>
  <c r="AO227" i="13"/>
  <c r="AQ227" i="13" s="1"/>
  <c r="AP388" i="13"/>
  <c r="AQ388" i="13" s="1"/>
  <c r="AP246" i="13"/>
  <c r="AO43" i="13"/>
  <c r="AQ43" i="13" s="1"/>
  <c r="AO31" i="13"/>
  <c r="AQ31" i="13" s="1"/>
  <c r="AO291" i="13"/>
  <c r="AQ291" i="13" s="1"/>
  <c r="AP319" i="13"/>
  <c r="AQ319" i="13" s="1"/>
  <c r="AP203" i="13"/>
  <c r="AQ203" i="13" s="1"/>
  <c r="AP381" i="13"/>
  <c r="AQ381" i="13" s="1"/>
  <c r="AP137" i="13"/>
  <c r="AQ137" i="13" s="1"/>
  <c r="AO23" i="13"/>
  <c r="AQ23" i="13" s="1"/>
  <c r="AP372" i="13"/>
  <c r="AQ372" i="13" s="1"/>
  <c r="AP228" i="13"/>
  <c r="AQ228" i="13" s="1"/>
  <c r="AP179" i="13"/>
  <c r="AP13" i="13"/>
  <c r="AO302" i="13"/>
  <c r="AQ302" i="13" s="1"/>
  <c r="AP223" i="13"/>
  <c r="AQ223" i="13" s="1"/>
  <c r="AO9" i="13"/>
  <c r="AP303" i="13"/>
  <c r="AO281" i="13"/>
  <c r="AO277" i="13"/>
  <c r="AQ277" i="13" s="1"/>
  <c r="AO247" i="13"/>
  <c r="AQ247" i="13" s="1"/>
  <c r="AO201" i="13"/>
  <c r="AQ201" i="13" s="1"/>
  <c r="AP53" i="13"/>
  <c r="AQ53" i="13" s="1"/>
  <c r="AO182" i="13"/>
  <c r="AQ182" i="13" s="1"/>
  <c r="AO144" i="13"/>
  <c r="AQ144" i="13" s="1"/>
  <c r="AO118" i="13"/>
  <c r="AQ118" i="13" s="1"/>
  <c r="AQ34" i="13" l="1"/>
  <c r="AQ126" i="13"/>
  <c r="AP357" i="13"/>
  <c r="AQ263" i="13"/>
  <c r="AQ113" i="13"/>
  <c r="AQ310" i="13"/>
  <c r="AQ307" i="13"/>
  <c r="AQ146" i="13"/>
  <c r="AQ103" i="13"/>
  <c r="AQ192" i="13"/>
  <c r="AQ281" i="13"/>
  <c r="AQ35" i="13"/>
  <c r="AQ256" i="13"/>
  <c r="AP225" i="13"/>
  <c r="AQ225" i="13" s="1"/>
  <c r="AQ357" i="13"/>
  <c r="AQ26" i="13"/>
  <c r="AP358" i="13"/>
  <c r="AQ358" i="13" s="1"/>
  <c r="AO142" i="13"/>
  <c r="AP142" i="13"/>
  <c r="AP155" i="13"/>
  <c r="AO155" i="13"/>
  <c r="AP248" i="13"/>
  <c r="AO248" i="13"/>
  <c r="AP72" i="13"/>
  <c r="AO72" i="13"/>
  <c r="AP40" i="13"/>
  <c r="AO40" i="13"/>
  <c r="AO324" i="13"/>
  <c r="AP324" i="13"/>
  <c r="AP383" i="13"/>
  <c r="AO383" i="13"/>
  <c r="AO156" i="13"/>
  <c r="AP156" i="13"/>
  <c r="AO342" i="13"/>
  <c r="AP342" i="13"/>
  <c r="AO117" i="13"/>
  <c r="AP117" i="13"/>
  <c r="AQ285" i="13"/>
  <c r="AP188" i="13"/>
  <c r="AQ188" i="13" s="1"/>
  <c r="AQ394" i="13"/>
  <c r="AQ349" i="13"/>
  <c r="AP158" i="13"/>
  <c r="AQ158" i="13" s="1"/>
  <c r="AQ206" i="13"/>
  <c r="AP51" i="13"/>
  <c r="AQ51" i="13" s="1"/>
  <c r="AP253" i="13"/>
  <c r="AQ253" i="13" s="1"/>
  <c r="AP405" i="13"/>
  <c r="AQ405" i="13" s="1"/>
  <c r="AP335" i="13"/>
  <c r="AO335" i="13"/>
  <c r="AO19" i="13"/>
  <c r="AP19" i="13"/>
  <c r="AO316" i="13"/>
  <c r="AP316" i="13"/>
  <c r="AO166" i="13"/>
  <c r="AP166" i="13"/>
  <c r="AP240" i="13"/>
  <c r="AO240" i="13"/>
  <c r="AP161" i="13"/>
  <c r="AO161" i="13"/>
  <c r="AO268" i="13"/>
  <c r="AP268" i="13"/>
  <c r="AP331" i="13"/>
  <c r="AO331" i="13"/>
  <c r="AO333" i="13"/>
  <c r="AP333" i="13"/>
  <c r="AP125" i="13"/>
  <c r="AO125" i="13"/>
  <c r="AO313" i="13"/>
  <c r="AP313" i="13"/>
  <c r="AO57" i="13"/>
  <c r="AP57" i="13"/>
  <c r="AQ179" i="13"/>
  <c r="AQ280" i="13"/>
  <c r="AP45" i="13"/>
  <c r="AQ45" i="13" s="1"/>
  <c r="AQ209" i="13"/>
  <c r="AP392" i="13"/>
  <c r="AQ392" i="13" s="1"/>
  <c r="AQ373" i="13"/>
  <c r="AO351" i="13"/>
  <c r="AQ351" i="13" s="1"/>
  <c r="AP347" i="13"/>
  <c r="AQ347" i="13" s="1"/>
  <c r="AP379" i="13"/>
  <c r="AQ379" i="13" s="1"/>
  <c r="AO214" i="13"/>
  <c r="AQ214" i="13" s="1"/>
  <c r="AO363" i="13"/>
  <c r="AP363" i="13"/>
  <c r="AO366" i="13"/>
  <c r="AP366" i="13"/>
  <c r="AO232" i="13"/>
  <c r="AP232" i="13"/>
  <c r="AO95" i="13"/>
  <c r="AP95" i="13"/>
  <c r="AP308" i="13"/>
  <c r="AO308" i="13"/>
  <c r="AO390" i="13"/>
  <c r="AP390" i="13"/>
  <c r="AO17" i="13"/>
  <c r="AQ17" i="13" s="1"/>
  <c r="AP17" i="13"/>
  <c r="AO336" i="13"/>
  <c r="AP336" i="13"/>
  <c r="AO235" i="13"/>
  <c r="AP235" i="13"/>
  <c r="AO3" i="13"/>
  <c r="AP3" i="13"/>
  <c r="AO375" i="13"/>
  <c r="AP375" i="13"/>
  <c r="AP387" i="13"/>
  <c r="AO387" i="13"/>
  <c r="AO149" i="13"/>
  <c r="AP149" i="13"/>
  <c r="AQ398" i="13"/>
  <c r="AP67" i="13"/>
  <c r="AQ67" i="13" s="1"/>
  <c r="AO217" i="13"/>
  <c r="AQ217" i="13" s="1"/>
  <c r="AO229" i="13"/>
  <c r="AQ229" i="13" s="1"/>
  <c r="AO278" i="13"/>
  <c r="AQ278" i="13" s="1"/>
  <c r="AO123" i="13"/>
  <c r="AQ123" i="13" s="1"/>
  <c r="AO356" i="13"/>
  <c r="AP356" i="13"/>
  <c r="AP260" i="13"/>
  <c r="AO260" i="13"/>
  <c r="AO39" i="13"/>
  <c r="AP39" i="13"/>
  <c r="AO177" i="13"/>
  <c r="AP177" i="13"/>
  <c r="AP385" i="13"/>
  <c r="AO385" i="13"/>
  <c r="AO215" i="13"/>
  <c r="AP215" i="13"/>
  <c r="AO239" i="13"/>
  <c r="AP239" i="13"/>
  <c r="AO389" i="13"/>
  <c r="AP389" i="13"/>
  <c r="AP152" i="13"/>
  <c r="AO152" i="13"/>
  <c r="AP184" i="13"/>
  <c r="AO184" i="13"/>
  <c r="AO323" i="13"/>
  <c r="AP323" i="13"/>
  <c r="AP287" i="13"/>
  <c r="AO287" i="13"/>
  <c r="AP151" i="13"/>
  <c r="AO151" i="13"/>
  <c r="AO76" i="13"/>
  <c r="AP76" i="13"/>
  <c r="AP317" i="13"/>
  <c r="AQ317" i="13" s="1"/>
  <c r="AP380" i="13"/>
  <c r="AQ380" i="13" s="1"/>
  <c r="AQ265" i="13"/>
  <c r="AO77" i="13"/>
  <c r="AP77" i="13"/>
  <c r="AQ13" i="13"/>
  <c r="AP259" i="13"/>
  <c r="AQ259" i="13" s="1"/>
  <c r="AO33" i="13"/>
  <c r="AQ33" i="13" s="1"/>
  <c r="AP292" i="13"/>
  <c r="AQ292" i="13" s="1"/>
  <c r="AQ312" i="13"/>
  <c r="AO207" i="13"/>
  <c r="AQ207" i="13" s="1"/>
  <c r="AO85" i="13"/>
  <c r="AP85" i="13"/>
  <c r="AO219" i="13"/>
  <c r="AP219" i="13"/>
  <c r="AP271" i="13"/>
  <c r="AO271" i="13"/>
  <c r="AO115" i="13"/>
  <c r="AP115" i="13"/>
  <c r="AO68" i="13"/>
  <c r="AP68" i="13"/>
  <c r="AO86" i="13"/>
  <c r="AP86" i="13"/>
  <c r="AO286" i="13"/>
  <c r="AP286" i="13"/>
  <c r="AP384" i="13"/>
  <c r="AO384" i="13"/>
  <c r="AP368" i="13"/>
  <c r="AO368" i="13"/>
  <c r="AO321" i="13"/>
  <c r="AP321" i="13"/>
  <c r="AO325" i="13"/>
  <c r="AP325" i="13"/>
  <c r="AP369" i="13"/>
  <c r="AO369" i="13"/>
  <c r="AO88" i="13"/>
  <c r="AP88" i="13"/>
  <c r="AQ272" i="13"/>
  <c r="AQ169" i="13"/>
  <c r="AP221" i="13"/>
  <c r="AQ221" i="13" s="1"/>
  <c r="AP320" i="13"/>
  <c r="AQ320" i="13" s="1"/>
  <c r="AO61" i="13"/>
  <c r="AP61" i="13"/>
  <c r="AP73" i="13"/>
  <c r="AO73" i="13"/>
  <c r="AO343" i="13"/>
  <c r="AP343" i="13"/>
  <c r="AO208" i="13"/>
  <c r="AP208" i="13"/>
  <c r="AP326" i="13"/>
  <c r="AO326" i="13"/>
  <c r="AP69" i="13"/>
  <c r="AO69" i="13"/>
  <c r="AO191" i="13"/>
  <c r="AP191" i="13"/>
  <c r="AO127" i="13"/>
  <c r="AP127" i="13"/>
  <c r="AO348" i="13"/>
  <c r="AP348" i="13"/>
  <c r="AO311" i="13"/>
  <c r="AP311" i="13"/>
  <c r="AO352" i="13"/>
  <c r="AP352" i="13"/>
  <c r="AO301" i="13"/>
  <c r="AP301" i="13"/>
  <c r="AQ261" i="13"/>
  <c r="AO211" i="13"/>
  <c r="AQ211" i="13" s="1"/>
  <c r="AO32" i="13"/>
  <c r="AQ32" i="13" s="1"/>
  <c r="AO294" i="13"/>
  <c r="AP294" i="13"/>
  <c r="AO267" i="13"/>
  <c r="AP267" i="13"/>
  <c r="AO120" i="13"/>
  <c r="AP120" i="13"/>
  <c r="AP89" i="13"/>
  <c r="AO89" i="13"/>
  <c r="AP304" i="13"/>
  <c r="AO304" i="13"/>
  <c r="AO181" i="13"/>
  <c r="AP181" i="13"/>
  <c r="AO334" i="13"/>
  <c r="AP334" i="13"/>
  <c r="AO273" i="13"/>
  <c r="AP273" i="13"/>
  <c r="AO131" i="13"/>
  <c r="AP131" i="13"/>
  <c r="AO5" i="13"/>
  <c r="AP5" i="13"/>
  <c r="AO190" i="13"/>
  <c r="AP190" i="13"/>
  <c r="AO213" i="13"/>
  <c r="AP213" i="13"/>
  <c r="AP404" i="13"/>
  <c r="AO404" i="13"/>
  <c r="AO101" i="13"/>
  <c r="AP101" i="13"/>
  <c r="AQ246" i="13"/>
  <c r="AQ83" i="13"/>
  <c r="AP119" i="13"/>
  <c r="AQ119" i="13" s="1"/>
  <c r="AO12" i="13"/>
  <c r="AP12" i="13"/>
  <c r="AO252" i="13"/>
  <c r="AP252" i="13"/>
  <c r="AP143" i="13"/>
  <c r="AO143" i="13"/>
  <c r="AO84" i="13"/>
  <c r="AP84" i="13"/>
  <c r="AO376" i="13"/>
  <c r="AP376" i="13"/>
  <c r="AO16" i="13"/>
  <c r="AP16" i="13"/>
  <c r="AO132" i="13"/>
  <c r="AP132" i="13"/>
  <c r="AO297" i="13"/>
  <c r="AP297" i="13"/>
  <c r="AP337" i="13"/>
  <c r="AO337" i="13"/>
  <c r="AO111" i="13"/>
  <c r="AP111" i="13"/>
  <c r="AO140" i="13"/>
  <c r="AP140" i="13"/>
  <c r="AO54" i="13"/>
  <c r="AP54" i="13"/>
  <c r="AP180" i="13"/>
  <c r="AO180" i="13"/>
  <c r="AO244" i="13"/>
  <c r="AP244" i="13"/>
  <c r="AO133" i="13"/>
  <c r="AP133" i="13"/>
  <c r="AP254" i="13"/>
  <c r="AO254" i="13"/>
  <c r="AQ399" i="13"/>
  <c r="AQ255" i="13"/>
  <c r="AQ288" i="13"/>
  <c r="AQ303" i="13"/>
  <c r="AO350" i="13"/>
  <c r="AQ350" i="13" s="1"/>
  <c r="AO275" i="13"/>
  <c r="AP275" i="13"/>
  <c r="AP393" i="13"/>
  <c r="AO393" i="13"/>
  <c r="AP70" i="13"/>
  <c r="AO70" i="13"/>
  <c r="AP249" i="13"/>
  <c r="AO249" i="13"/>
  <c r="AO243" i="13"/>
  <c r="AP243" i="13"/>
  <c r="AP7" i="13"/>
  <c r="AO7" i="13"/>
  <c r="AO105" i="13"/>
  <c r="AP105" i="13"/>
  <c r="AO262" i="13"/>
  <c r="AP262" i="13"/>
  <c r="AO396" i="13"/>
  <c r="AP396" i="13"/>
  <c r="AP371" i="13"/>
  <c r="AO371" i="13"/>
  <c r="AO183" i="13"/>
  <c r="AP183" i="13"/>
  <c r="AO47" i="13"/>
  <c r="AP47" i="13"/>
  <c r="AO92" i="13"/>
  <c r="AP92" i="13"/>
  <c r="AO145" i="13"/>
  <c r="AP145" i="13"/>
  <c r="AP329" i="13"/>
  <c r="AO329" i="13"/>
  <c r="AQ145" i="13" l="1"/>
  <c r="AQ213" i="13"/>
  <c r="AQ273" i="13"/>
  <c r="AQ88" i="13"/>
  <c r="AQ325" i="13"/>
  <c r="AQ286" i="13"/>
  <c r="AQ68" i="13"/>
  <c r="AQ180" i="13"/>
  <c r="AQ337" i="13"/>
  <c r="AQ143" i="13"/>
  <c r="AQ125" i="13"/>
  <c r="AQ92" i="13"/>
  <c r="AQ254" i="13"/>
  <c r="AQ184" i="13"/>
  <c r="AQ260" i="13"/>
  <c r="AQ240" i="13"/>
  <c r="AQ183" i="13"/>
  <c r="AQ396" i="13"/>
  <c r="AQ105" i="13"/>
  <c r="AQ243" i="13"/>
  <c r="AQ131" i="13"/>
  <c r="AQ294" i="13"/>
  <c r="AQ343" i="13"/>
  <c r="AQ321" i="13"/>
  <c r="AQ232" i="13"/>
  <c r="AQ117" i="13"/>
  <c r="AQ156" i="13"/>
  <c r="AQ151" i="13"/>
  <c r="AQ86" i="13"/>
  <c r="AQ324" i="13"/>
  <c r="AQ369" i="13"/>
  <c r="AQ384" i="13"/>
  <c r="AQ389" i="13"/>
  <c r="AQ177" i="13"/>
  <c r="AQ390" i="13"/>
  <c r="AQ248" i="13"/>
  <c r="AQ219" i="13"/>
  <c r="AQ308" i="13"/>
  <c r="AQ249" i="13"/>
  <c r="AQ301" i="13"/>
  <c r="AQ127" i="13"/>
  <c r="AQ57" i="13"/>
  <c r="AQ73" i="13"/>
  <c r="AQ356" i="13"/>
  <c r="AQ149" i="13"/>
  <c r="AQ342" i="13"/>
  <c r="AQ142" i="13"/>
  <c r="AQ85" i="13"/>
  <c r="AQ72" i="13"/>
  <c r="AQ335" i="13"/>
  <c r="AQ275" i="13"/>
  <c r="AQ190" i="13"/>
  <c r="AQ334" i="13"/>
  <c r="AQ120" i="13"/>
  <c r="AQ336" i="13"/>
  <c r="AQ133" i="13"/>
  <c r="AQ140" i="13"/>
  <c r="AQ166" i="13"/>
  <c r="AQ366" i="13"/>
  <c r="AQ313" i="13"/>
  <c r="AQ268" i="13"/>
  <c r="AQ371" i="13"/>
  <c r="AQ7" i="13"/>
  <c r="AQ393" i="13"/>
  <c r="AQ376" i="13"/>
  <c r="AQ12" i="13"/>
  <c r="AQ89" i="13"/>
  <c r="AQ311" i="13"/>
  <c r="AQ69" i="13"/>
  <c r="AQ76" i="13"/>
  <c r="AQ215" i="13"/>
  <c r="AQ3" i="13"/>
  <c r="AQ152" i="13"/>
  <c r="AQ385" i="13"/>
  <c r="AQ155" i="13"/>
  <c r="AQ54" i="13"/>
  <c r="AQ297" i="13"/>
  <c r="AQ84" i="13"/>
  <c r="AQ348" i="13"/>
  <c r="AQ326" i="13"/>
  <c r="AQ368" i="13"/>
  <c r="AQ235" i="13"/>
  <c r="AQ161" i="13"/>
  <c r="AQ316" i="13"/>
  <c r="AQ40" i="13"/>
  <c r="AQ77" i="13"/>
  <c r="AQ287" i="13"/>
  <c r="AQ387" i="13"/>
  <c r="AQ363" i="13"/>
  <c r="AQ132" i="13"/>
  <c r="AQ19" i="13"/>
  <c r="AQ47" i="13"/>
  <c r="AQ262" i="13"/>
  <c r="AQ101" i="13"/>
  <c r="AQ5" i="13"/>
  <c r="AQ181" i="13"/>
  <c r="AQ267" i="13"/>
  <c r="AQ208" i="13"/>
  <c r="AQ61" i="13"/>
  <c r="AQ115" i="13"/>
  <c r="AQ95" i="13"/>
  <c r="AQ333" i="13"/>
  <c r="AQ329" i="13"/>
  <c r="AQ70" i="13"/>
  <c r="AQ244" i="13"/>
  <c r="AQ111" i="13"/>
  <c r="AQ16" i="13"/>
  <c r="AQ252" i="13"/>
  <c r="AQ404" i="13"/>
  <c r="AQ304" i="13"/>
  <c r="AQ352" i="13"/>
  <c r="AQ191" i="13"/>
  <c r="AQ271" i="13"/>
  <c r="AQ323" i="13"/>
  <c r="AQ239" i="13"/>
  <c r="AQ39" i="13"/>
  <c r="AQ375" i="13"/>
  <c r="AQ331" i="13"/>
  <c r="AQ383" i="13"/>
  <c r="C7" i="28" l="1"/>
  <c r="C8" i="28"/>
  <c r="D8" i="28" s="1"/>
  <c r="C9" i="28"/>
  <c r="D9" i="28" s="1"/>
  <c r="C10" i="28" l="1"/>
  <c r="D10" i="28" s="1"/>
  <c r="D7" i="28"/>
</calcChain>
</file>

<file path=xl/sharedStrings.xml><?xml version="1.0" encoding="utf-8"?>
<sst xmlns="http://schemas.openxmlformats.org/spreadsheetml/2006/main" count="13562" uniqueCount="368">
  <si>
    <t>AQ_NUM</t>
  </si>
  <si>
    <t>BGCZ</t>
  </si>
  <si>
    <t>LFZ</t>
  </si>
  <si>
    <t>CDF</t>
  </si>
  <si>
    <t>Vancouver Island</t>
  </si>
  <si>
    <t>CWH</t>
  </si>
  <si>
    <t>PP</t>
  </si>
  <si>
    <t>Southeast Mountains</t>
  </si>
  <si>
    <t>IDF</t>
  </si>
  <si>
    <t>SBS</t>
  </si>
  <si>
    <t>MS</t>
  </si>
  <si>
    <t>ICH</t>
  </si>
  <si>
    <t>BG</t>
  </si>
  <si>
    <t>South Interior</t>
  </si>
  <si>
    <t>SBPS</t>
  </si>
  <si>
    <t>BWBS</t>
  </si>
  <si>
    <t>Northeast Plains</t>
  </si>
  <si>
    <t>North Interior</t>
  </si>
  <si>
    <t>ESSF</t>
  </si>
  <si>
    <t>Georgia Basin</t>
  </si>
  <si>
    <t>Coast Mountains</t>
  </si>
  <si>
    <t>W</t>
  </si>
  <si>
    <t>R_HELP</t>
  </si>
  <si>
    <t>R_PCR</t>
  </si>
  <si>
    <t>E_GWPS</t>
  </si>
  <si>
    <t>E_BC</t>
  </si>
  <si>
    <t>AQ_MATERLS</t>
  </si>
  <si>
    <t>SBTYPE_CD</t>
  </si>
  <si>
    <t>VULNRABLTY</t>
  </si>
  <si>
    <t>Bedrock</t>
  </si>
  <si>
    <t>5a</t>
  </si>
  <si>
    <t>Moderate</t>
  </si>
  <si>
    <t>Low</t>
  </si>
  <si>
    <t>6b</t>
  </si>
  <si>
    <t>High</t>
  </si>
  <si>
    <t>Sand and Gravel</t>
  </si>
  <si>
    <t>4b</t>
  </si>
  <si>
    <t>Gravel</t>
  </si>
  <si>
    <t>4a</t>
  </si>
  <si>
    <t>Sand</t>
  </si>
  <si>
    <t>1b</t>
  </si>
  <si>
    <t>5b</t>
  </si>
  <si>
    <t>UNK</t>
  </si>
  <si>
    <t>6a</t>
  </si>
  <si>
    <t>1a</t>
  </si>
  <si>
    <t>1c</t>
  </si>
  <si>
    <t>4c</t>
  </si>
  <si>
    <t>MWDS</t>
  </si>
  <si>
    <t>PDW</t>
  </si>
  <si>
    <t>IND</t>
  </si>
  <si>
    <t>FIN</t>
  </si>
  <si>
    <t>TOTAL</t>
  </si>
  <si>
    <t>Area - GIS (m2)</t>
  </si>
  <si>
    <t>1_gwF_AA</t>
  </si>
  <si>
    <t>2_gwF_AA</t>
  </si>
  <si>
    <t>3_gwF_AA</t>
  </si>
  <si>
    <t>4_gwF_AA</t>
  </si>
  <si>
    <t>Join_Count</t>
  </si>
  <si>
    <t>ZONE_NAME</t>
  </si>
  <si>
    <t>PCR-GLOBWB</t>
  </si>
  <si>
    <t>HELP</t>
  </si>
  <si>
    <t/>
  </si>
  <si>
    <t>Confined</t>
  </si>
  <si>
    <t>&lt;Null&gt;</t>
  </si>
  <si>
    <t>HELP - E1</t>
  </si>
  <si>
    <t>PCR - E1</t>
  </si>
  <si>
    <t>HELP - E2</t>
  </si>
  <si>
    <t>PCR - E2</t>
  </si>
  <si>
    <t>countif(all NA)</t>
  </si>
  <si>
    <t>Result</t>
  </si>
  <si>
    <t>countif(stressed)</t>
  </si>
  <si>
    <t>Less stressed</t>
  </si>
  <si>
    <t>More stressed (low certainty)</t>
  </si>
  <si>
    <t>More stressed (high certainty)</t>
  </si>
  <si>
    <t>NA</t>
  </si>
  <si>
    <t>GFA1</t>
  </si>
  <si>
    <t>GFA2</t>
  </si>
  <si>
    <t>GFA3</t>
  </si>
  <si>
    <t>GFA4</t>
  </si>
  <si>
    <t>GFA4_DL</t>
  </si>
  <si>
    <t>&lt;0.1</t>
  </si>
  <si>
    <t>&lt;1000</t>
  </si>
  <si>
    <t>AREA</t>
  </si>
  <si>
    <t>Notes</t>
  </si>
  <si>
    <t>0 &lt; W &lt; 500</t>
  </si>
  <si>
    <t>GFA = 0</t>
  </si>
  <si>
    <t>GFA = NULL</t>
  </si>
  <si>
    <t>0 &lt; GFA &lt; 0.1</t>
  </si>
  <si>
    <t>Round GFA to nearest 0.1</t>
  </si>
  <si>
    <t>If GFA returned a negative value (due to R&lt; E), GFA will be reported as a 0 (due to field properties)</t>
  </si>
  <si>
    <t>Derived GFA equal to 0</t>
  </si>
  <si>
    <t>Aquifer number</t>
  </si>
  <si>
    <t>Field Name</t>
  </si>
  <si>
    <t>Units</t>
  </si>
  <si>
    <t>Description</t>
  </si>
  <si>
    <t>m2</t>
  </si>
  <si>
    <t>Aquifer area</t>
  </si>
  <si>
    <t>m3/yr</t>
  </si>
  <si>
    <t>R_HELP_letter</t>
  </si>
  <si>
    <t>W_letter</t>
  </si>
  <si>
    <t>R_PCR_letter</t>
  </si>
  <si>
    <t>GFA1_letter</t>
  </si>
  <si>
    <t>GFA2_letter</t>
  </si>
  <si>
    <t>GFA3_letter</t>
  </si>
  <si>
    <t>Low Flow Zone from H. Coulson &amp; W. Obedkoff (1998), British Columbia Streamflow Inventory</t>
  </si>
  <si>
    <t>Derived groundwater withdrawal volume per aquifer in cubic meters per year (rounded to nearest thousand)</t>
  </si>
  <si>
    <t>Derived recharge per aquifer in cubic meters per year (only valid for unconfined aquifers) using HELP (rounded to nearest thousand)</t>
  </si>
  <si>
    <t>Derived recharge per aquifer in cubic meters per year (only valid for unconfined aquifers) using PCR-GLOBWB (rounded to nearest thousand)</t>
  </si>
  <si>
    <t>BC EFN Policy Approach - Derived volume of groundwater contribution to environmental flow needs per aquifer in cubic meters per year (only valid for unconfined aquifers) (rounded to nearest thousand)</t>
  </si>
  <si>
    <t>Groundwater Presumptive Standard Approach - Derived volume of groundwater contribution to environmental flow needs per aquifer in cubic meters per year (only valid for unconfined aquifers) (rounded to nearest thousand)</t>
  </si>
  <si>
    <t>blank if results &gt;1000 m3/yr; &lt;1000 if results less than 1000 m3/yr; NA if methods not applicable</t>
  </si>
  <si>
    <t>unitless</t>
  </si>
  <si>
    <t>blank if results &gt;0.1; &lt;0.1 if results less than 0.1; NA if methods not applicable</t>
  </si>
  <si>
    <t>3rd calculation of groundwater footprint normalized by aquifer area - Derived using recharge data from HELP &amp; groundwater contribution to environmental flow needs using the BC EFN Policy Approach  (reported to one decimal place)</t>
  </si>
  <si>
    <t>4th calculation of groundwater footprint normalized by aquifer area - Derived using recharge data from PCR-GLOBWB &amp; groundwater contribution to environmental flow needs using groundwater presumptive standard  (reported to one decimal place)</t>
  </si>
  <si>
    <t>1st calculation of groundwater footprint normalized by aquifer area - Derived using recharge data from HELP &amp; groundwater contribution to environmental flow needs using Groundwater Presumptive Standard Approach (reported to one decimal place)</t>
  </si>
  <si>
    <t>2nd calculation of groundwater footprint normalized by aquifer area - Derived using recharge data from PCR-GLOBWB &amp; groundwater contribution to environmental flow needs using Groundwater Presumptive Standard Approach  (reported to one decimal place)</t>
  </si>
  <si>
    <t>ALL applicable results were equal to GFA &gt; 1</t>
  </si>
  <si>
    <t>SOME applicable results were equal to GFA &gt; 1</t>
  </si>
  <si>
    <t>NO applicable results were equal to GFA &gt; 1</t>
  </si>
  <si>
    <t>Biogeoclimatic Zones downloaded from DataBC 2016/02/26 "Biogeoclimatic Ecosystem Classification ( BEC ) Map"</t>
  </si>
  <si>
    <t>500 &lt;= W &lt; 1000</t>
  </si>
  <si>
    <t>Aquifer number (BC aquifer attribute)</t>
  </si>
  <si>
    <t>Aquifer area calculated in GIS (NAD_1983_BC_Environment_Albers projection)</t>
  </si>
  <si>
    <t>Derived groundwater withdrawal volume per aquifer in cubic meters per year</t>
  </si>
  <si>
    <t>Derived recharge per aquifer in cubic meters per year (only valid for unconfined aquifers) using HELP</t>
  </si>
  <si>
    <t>Derived recharge per aquifer in cubic meters per year (only valid for unconfined aquifers) using PCR-GLOBWB</t>
  </si>
  <si>
    <t>Groundwater Presumptive Standard Approach - Derived volume of groundwater contribution to environmental flow needs per aquifer in cubic meters per year (only valid for unconfined aquifers)</t>
  </si>
  <si>
    <t xml:space="preserve">BC EFN Policy Approach - Derived volume of groundwater contribution to environmental flow needs per aquifer in cubic meters per year (only valid for unconfined aquifers) </t>
  </si>
  <si>
    <t>Availability component of (R - E) in the groundwater footprint equation used in 1_gwF_AA. R is derived from HELP and E1 is the groundwater presumtive standard.</t>
  </si>
  <si>
    <t>Availability component of (R - E) in the groundwater footprint equation used in 1_gwF_AA. R is derived from PCR-GLOBWB and E1 is the groundwater presumtive standard.</t>
  </si>
  <si>
    <t>Availability component of (R - E) in the groundwater footprint equation used in 1_gwF_AA. R is derived from HELP and E1 is the BC EFN Policy Approach.</t>
  </si>
  <si>
    <t>Availability component of (R - E) in the groundwater footprint equation used in 1_gwF_AA. R is derived from HELP and E1 is the BC EFN Policy Approach</t>
  </si>
  <si>
    <t>1st calculation of groundwater footprint normalized by aquifer area - Derived using recharge data from HELP &amp; groundwater contribution to environmental flow needs using Groundwater Presumptive Standard Approach</t>
  </si>
  <si>
    <t>2nd calculation of groundwater footprint normalized by aquifer area - Derived using recharge data from PCR-GLOBWB &amp; groundwater contribution to environmental flow needs using Groundwater Presumptive Standard Approach</t>
  </si>
  <si>
    <t xml:space="preserve">4th calculation of groundwater footprint normalized by aquifer area - Derived using recharge data from HELP &amp; groundwater contribution to environmental flow needs using the BC EFN Policy Approach </t>
  </si>
  <si>
    <t xml:space="preserve">3rd calculation of groundwater footprint normalized by aquifer area - Derived using recharge data from PCR-GLOBWB &amp; groundwater contribution to environmental flow needs using the BC EFN Policy Approach </t>
  </si>
  <si>
    <t>Method results of "stressed" or blank for "less stressed" using GFA1. Stressed aquifers have a GF/A &gt; 1.</t>
  </si>
  <si>
    <t>Method results of "stressed" or blank for "less stressed" using GFA2. Stressed aquifers have a GF/A &gt; 1.</t>
  </si>
  <si>
    <t>Method results of "stressed" or blank for "less stressed" using GFA3. Stressed aquifers have a GF/A &gt; 1.</t>
  </si>
  <si>
    <t>Method results of "stressed" or blank for "less stressed" using GFA4. Stressed aquifers have a GF/A &gt; 1.</t>
  </si>
  <si>
    <t>Number of methods which indicate aquifer stress; GFA &gt; 1</t>
  </si>
  <si>
    <t>Number of methods  that were not applicable. Ex. 4 would indicate that all methods for GFA 1-4 were NA in the GFA_letter field</t>
  </si>
  <si>
    <t>See table for "Result Description"</t>
  </si>
  <si>
    <t>Result Description</t>
  </si>
  <si>
    <t>Column Description for "R2. Recharge"</t>
  </si>
  <si>
    <t>m/yr</t>
  </si>
  <si>
    <t>Hydrology: Low Flow Zones</t>
  </si>
  <si>
    <t xml:space="preserve">Published by the Ministry of Environment and Climate Change Strategy - Knowledge Management </t>
  </si>
  <si>
    <t>Licensed under Open Government License - British Columbia</t>
  </si>
  <si>
    <t>Zones of homogeneous low flow characteristics.</t>
  </si>
  <si>
    <t xml:space="preserve">Low flow zones delineated as part of report titled 'British Columbia Streamflow Inventory - </t>
  </si>
  <si>
    <t>1998' by H. Coulson &amp; W. Obedkoff.</t>
  </si>
  <si>
    <t>Unconfined</t>
  </si>
  <si>
    <t>For full terminology descriptions and report for methodologies see "Quantifying aquifer stress in BC" report</t>
  </si>
  <si>
    <t>NOTES</t>
  </si>
  <si>
    <t>More stressed (less certainty)</t>
  </si>
  <si>
    <t>Example of how W, R, and E are reported. These values are reported to the nearest 1000 m3/yr so all values are rounded to the nearest 1000s m3/yr, so values below 500 m3/yr are reported 0 m3/yr. As the W,R, and E fields require a numeric entry, "false 0" exists due to either (1) NULL values; (2) values less than the 1000s m3/yr threshold. The "_letter" postfix fields can be "NA" (when value is NULL), "&lt;1000" when values are less than 500 m3/yr, or blank which indicates the number has been rounded to the nearest 1000s m3/yr or represents a true zero.</t>
  </si>
  <si>
    <t>Example of reporting of GF/A. These values are reported to the nearest 0.1 (unitless), so all values are rounded to the nearest 0.1. As the GF/A 1-4  fields require a numeric entry, "false 0" exists due to either (1) NULL values; (2) values less than the 0.05 threshold. The "_letter" postfix fields can be "NA" (when value is NULL), "&lt;0.1" when values are less than 0.05, or blank which indicates the number has been rounded to the nearest 0.1 or represents a true 0.</t>
  </si>
  <si>
    <t>Example of calculations and notes in "R0. Results"</t>
  </si>
  <si>
    <t>[Column A]</t>
  </si>
  <si>
    <t>* Raw calculated result for withdrawal in yellow cells</t>
  </si>
  <si>
    <t>1_gwF_AA*</t>
  </si>
  <si>
    <t>GFA1**</t>
  </si>
  <si>
    <t>[Column Y]</t>
  </si>
  <si>
    <t>[Column AC]</t>
  </si>
  <si>
    <t>[Column AD]</t>
  </si>
  <si>
    <t>** Rounded/final result in green cells</t>
  </si>
  <si>
    <t>Component field logic</t>
  </si>
  <si>
    <t>Resultant "_letter" field</t>
  </si>
  <si>
    <t>Summary of calculated aquifer stress</t>
  </si>
  <si>
    <t>AQ_NUMBER</t>
  </si>
  <si>
    <t>Type</t>
  </si>
  <si>
    <t>HELP_AQ</t>
  </si>
  <si>
    <t>HELP_SOIL</t>
  </si>
  <si>
    <t>AQ_SOIL</t>
  </si>
  <si>
    <t>AQ WTD</t>
  </si>
  <si>
    <t>A1</t>
  </si>
  <si>
    <t>S3</t>
  </si>
  <si>
    <t>S3_A1</t>
  </si>
  <si>
    <t>S5</t>
  </si>
  <si>
    <t>S5_A1</t>
  </si>
  <si>
    <t>S6</t>
  </si>
  <si>
    <t>S6_A1</t>
  </si>
  <si>
    <t>A2</t>
  </si>
  <si>
    <t>S2</t>
  </si>
  <si>
    <t>S2_A2</t>
  </si>
  <si>
    <t>A4</t>
  </si>
  <si>
    <t>S2_A4</t>
  </si>
  <si>
    <t>S2_A1</t>
  </si>
  <si>
    <t>S1</t>
  </si>
  <si>
    <t>S1_A1</t>
  </si>
  <si>
    <t>S1_A2</t>
  </si>
  <si>
    <t>S3_A4</t>
  </si>
  <si>
    <t>S3_A2</t>
  </si>
  <si>
    <t>S6_A4</t>
  </si>
  <si>
    <t>S6_A2</t>
  </si>
  <si>
    <t>S1_A4</t>
  </si>
  <si>
    <t>HELP_m</t>
  </si>
  <si>
    <t>Aquifer Attributes/Classification</t>
  </si>
  <si>
    <t>Precip_m</t>
  </si>
  <si>
    <t>Climate Classification</t>
  </si>
  <si>
    <t>HELP_P</t>
  </si>
  <si>
    <t>PCR_m</t>
  </si>
  <si>
    <t>PCR_P</t>
  </si>
  <si>
    <t>Compare</t>
  </si>
  <si>
    <t>PCR-HELP</t>
  </si>
  <si>
    <t>AGR</t>
  </si>
  <si>
    <t>GW_AA</t>
  </si>
  <si>
    <t>Volume (m3 year-1)</t>
  </si>
  <si>
    <t>Sectoral Extractions (Percent of Total)</t>
  </si>
  <si>
    <t>Unc_C</t>
  </si>
  <si>
    <t>Bedrock_C</t>
  </si>
  <si>
    <t>UNK_C</t>
  </si>
  <si>
    <t>Aq_Num</t>
  </si>
  <si>
    <t>Number of BGCZ</t>
  </si>
  <si>
    <t>dominant BGCZ</t>
  </si>
  <si>
    <t>% dominant</t>
  </si>
  <si>
    <t>&lt;50% coverage (flag=1)</t>
  </si>
  <si>
    <t>countif(valid)</t>
  </si>
  <si>
    <t>E2_myr</t>
  </si>
  <si>
    <t>E2_STD</t>
  </si>
  <si>
    <t>E2 (low flows)</t>
  </si>
  <si>
    <t>E1 (GWPS)</t>
  </si>
  <si>
    <t>dif</t>
  </si>
  <si>
    <t>E1_myr</t>
  </si>
  <si>
    <t>E1_STD</t>
  </si>
  <si>
    <t>Column Description for "R3. Groundwater contribution to environmental flows"</t>
  </si>
  <si>
    <t>Method not applicable - confined aquifer",IF(AND(K2&lt;0,L2&lt;0,M2&lt;0,N2&lt;0),"Method not applicable - low modelled groundwater availability"</t>
  </si>
  <si>
    <t>Method not applicable - confined aquifer</t>
  </si>
  <si>
    <t>GFA method not applicable due to assumed confined aquifer (Bedrock = Aquifer Type 5-6 &amp; Vulnerability = High ; Unconsolidated = aquifer type 4b-4c)</t>
  </si>
  <si>
    <t>Method not applicable - low modelled groundwater availability</t>
  </si>
  <si>
    <t>GFA method not applicable due to no available groundwater. This outcomes occurs when modelled recharge is less than derived groundwater's contribution to environmental flows and R_HELP &lt; E_GWPS, R_PCRP &lt; E_GWPS, R_PCR &lt; E_BC and R_PCR &lt; E_BC</t>
  </si>
  <si>
    <t>Column Description for "R1. Withdrawal"</t>
  </si>
  <si>
    <t>Derived groundwater withdrawals for Municipal Water Distribution Systems</t>
  </si>
  <si>
    <t>AGRI</t>
  </si>
  <si>
    <t>Sum of groundwater withdrawals for MWDS, PDW, IND, AGRI, and FIN sectors.</t>
  </si>
  <si>
    <t>Volume</t>
  </si>
  <si>
    <t>Derived groundwater withdrawals for rural private domestic users</t>
  </si>
  <si>
    <t>Derived groundwater withdrawals for select industrial sectors (manufacturing, mining, oil and gas)</t>
  </si>
  <si>
    <t>Derived groundwater withdrawals for groundwater sourced irrigation for agriculture (not including llivestock or greenhouses)</t>
  </si>
  <si>
    <t>Derived groundwater withdrawals for finfish hatcheries</t>
  </si>
  <si>
    <t>%</t>
  </si>
  <si>
    <t>Total groundwater use flux (m/yr) over the aquifer area</t>
  </si>
  <si>
    <t>Percent of total volume for each sector (sector descriptions same as above)</t>
  </si>
  <si>
    <t>Precip</t>
  </si>
  <si>
    <t>m</t>
  </si>
  <si>
    <t>-</t>
  </si>
  <si>
    <t>For full terminology descriptions and report for methodologies see recharge section in "Quantifying aquifer stress in BC" report</t>
  </si>
  <si>
    <t>m / yr</t>
  </si>
  <si>
    <t>Soil &amp; aquifer code combined (corresponds to specific aquifer water table depth per biogeoclimatic zone)</t>
  </si>
  <si>
    <t>Average water table depth</t>
  </si>
  <si>
    <t>Dominant biogeoclimatic zone for aquifer area</t>
  </si>
  <si>
    <t>Average annual precipitation based on biogeoclimatic zones (climate normals 1960-1990)</t>
  </si>
  <si>
    <t>Groundwater recharge modelled in HELP</t>
  </si>
  <si>
    <t>Groundwater recharge modelled in PCR-GLOBWB</t>
  </si>
  <si>
    <t>HELP_m normalized by biogeoclimatic annual precipitation</t>
  </si>
  <si>
    <t>PCR_m normalized by biogeoclimatic annual precipitation</t>
  </si>
  <si>
    <t>The difference between PCR-GLOBWB and HELP modelled recharge</t>
  </si>
  <si>
    <t>Groundwater Presumptive Standard Approach - mean flux of groundwater contribution to environmental flow needs per aquifer in cubic meters per year (only valid for unconfined aquifers)</t>
  </si>
  <si>
    <t>The diference between E methods (E1 - E2)</t>
  </si>
  <si>
    <t>Master list - Determining aquifer confinement</t>
  </si>
  <si>
    <t>AQUIFER MATERIALS is a broad grouping of geologic material found in the aquifer. Acceptable values are "Sand and Gravel", "Sand", "Gravel" or "Bedrock".</t>
  </si>
  <si>
    <t>VULNERABILITY of an aquifer to contamination indicates the aquifer’s relative intrinsic vulnerability to impacts from human activities at the land surface. Vulnerability is based on: the type, thickness, and extent of geologic materials above the aquifer, depth to water table (or to top of confined aquifer), and type of aquifer materials. Acceptable values are "Low", "Moderate", and "High".</t>
  </si>
  <si>
    <t>AQUIFER NUMBER is a text field created from the AQUIFER_ID corresponding to the Aquifer Tag in GW_AQUIFERS</t>
  </si>
  <si>
    <t>AQUIFER SUBTYPE CODE specifies a standardized code which categorizes an aquifer based on how it was formed geologically (depositional description). Understanding of how aquifers were formed governs important attributes such as their productivity, vulnerability to contamination as well as proximity and likelihood of hydraulic connection to streams. Aquifer sub-type differs from AQUIFER CLASSIFICATION in that the later system classifies aquifers based on their level of development and vulnerability. Further details on aquifer sub-types can be found in Wei et al., 2009: Streamline Watershed Management Bulletin Vol. 13/No. 1.The code value is a combination of an aquifer type represented by a number and an optional letter representing a more specific aquifer sub-type. For example aquifer sub-type code 6b is a comprised of the aquifer type number (6: Crystalline bedrock aquifers) and subtype letter (b) specifically described as: Fractured crystalline (igneous intrusive or metamorphic, meta-sedimentary, meta-volcanic, volcanic) rock aquifers. Initial code values range from 1a to 6b.</t>
  </si>
  <si>
    <t>Based on logic; either unconfined or confined</t>
  </si>
  <si>
    <t>UNCONSOLIDATED CONFINED - Aquifer SBTYPE_CD = 4b or 4c</t>
  </si>
  <si>
    <t>BEDROCK CONFINED - Aquifer SBTYPE_CD = 5a, 5b, 6a, 6b &amp; VULNERABILITY = High</t>
  </si>
  <si>
    <t>UNKNOWN CONFINED - VULNERABILITY = High</t>
  </si>
  <si>
    <t>Number of zones the aquifer area overlaps</t>
  </si>
  <si>
    <t>ZONE of common low flow period</t>
  </si>
  <si>
    <t>Master list - Determining aquifer biogeoclimatic zone</t>
  </si>
  <si>
    <t>NUMBER of biogeoclimatic zones the aquifer overlaps</t>
  </si>
  <si>
    <t>DOMINANT biogeoclimatic zone based on areal coverage</t>
  </si>
  <si>
    <t>The percent of areal coverage of dominant biogeoclimatic zone</t>
  </si>
  <si>
    <t>If the aquifer has a dominant biogeoclimatic zone which is a minority (&lt;50% areal coverage)</t>
  </si>
  <si>
    <t>Master list - Annual precipitation per biogeoclimatic zone</t>
  </si>
  <si>
    <t>Biogeoclimatic zone abbrevation</t>
  </si>
  <si>
    <t>Precipitation in millimeters per year</t>
  </si>
  <si>
    <t>PRECIP</t>
  </si>
  <si>
    <t>Summary of aquifer stress data &amp; spreadsheet</t>
  </si>
  <si>
    <t>Aq_gwF_20180601</t>
  </si>
  <si>
    <t>Tab Content</t>
  </si>
  <si>
    <t>Example</t>
  </si>
  <si>
    <t>R0. Results</t>
  </si>
  <si>
    <t>R0. Column Descriptions</t>
  </si>
  <si>
    <t>Number of Aquifer</t>
  </si>
  <si>
    <t>% of Unconfined Aquifers</t>
  </si>
  <si>
    <t>R1. GW Use</t>
  </si>
  <si>
    <t>R1. Column Descriptions</t>
  </si>
  <si>
    <t>R2. Column Descriptions</t>
  </si>
  <si>
    <t>R3. Column Descriptions</t>
  </si>
  <si>
    <t>R2. Recharge</t>
  </si>
  <si>
    <t>R3. GW E</t>
  </si>
  <si>
    <t>Summary of referenced results from R1, R2, R3. Contains raw and reported (rounded to nearest 1000s) derived quantities.</t>
  </si>
  <si>
    <t>Column Descriptions for R0.</t>
  </si>
  <si>
    <t>Column Descriptions for R1.</t>
  </si>
  <si>
    <t>Column Descriptions for R2.</t>
  </si>
  <si>
    <t>Column Descriptions for R3.</t>
  </si>
  <si>
    <t>Summary of groundwater use by sector (municipal water distribution systems, private domestic, industrial, agriculture, and aquaculture)</t>
  </si>
  <si>
    <t>Summary of groundwater recharge from HELP (Hydrologic Evaluation of Landfill Performance model) and PCR-GLOBWB</t>
  </si>
  <si>
    <t>Final results as displayed in the shapefile</t>
  </si>
  <si>
    <t>Exampleof R0. Results with detailed explaination</t>
  </si>
  <si>
    <t>Summary of groundwater's contribution to environmental flows using the groundwater presumptive standard approach and a novel low flow zones approach.</t>
  </si>
  <si>
    <t>Results</t>
  </si>
  <si>
    <t>Appendix</t>
  </si>
  <si>
    <t>A1. Aquifer Attributes</t>
  </si>
  <si>
    <t>A2. Aquifer Area</t>
  </si>
  <si>
    <t>A3. Low Flow Zone</t>
  </si>
  <si>
    <t>A4. BGCZ</t>
  </si>
  <si>
    <t>A5. BGCZ Annual Precipitation</t>
  </si>
  <si>
    <t>Aquifer low flow zone attribution</t>
  </si>
  <si>
    <t>Aquifer area attribution</t>
  </si>
  <si>
    <t>Aquifer confinement attribution</t>
  </si>
  <si>
    <t>Aquifer biogeoclimatic zone attribution</t>
  </si>
  <si>
    <t>Annual precipitation (1960-1990) for biogeoclimatic zones</t>
  </si>
  <si>
    <t>E2*</t>
  </si>
  <si>
    <t>E2</t>
  </si>
  <si>
    <t>E2_letter</t>
  </si>
  <si>
    <t>E1</t>
  </si>
  <si>
    <t>E1_letter</t>
  </si>
  <si>
    <t>[Column X]</t>
  </si>
  <si>
    <t>E = NULL</t>
  </si>
  <si>
    <t>No data coverage for aquifer</t>
  </si>
  <si>
    <t>E2**</t>
  </si>
  <si>
    <t>[Column W]</t>
  </si>
  <si>
    <t>[Column AQ]</t>
  </si>
  <si>
    <t>[Column J]</t>
  </si>
  <si>
    <t>EXAMPLE</t>
  </si>
  <si>
    <t>If E2 is greater than 0 and less than or equal to 500 - Round up (as detection limit is 1000)</t>
  </si>
  <si>
    <t>If E2 is greater than 500 and less than 1000 - Normal Rounding</t>
  </si>
  <si>
    <t>GFA1_letter      field logic</t>
  </si>
  <si>
    <t>Derived GFA is less than 0.1</t>
  </si>
  <si>
    <t>GFA cannot be calculated as method if unapplicable - modelled recharge is less than or equal to E</t>
  </si>
  <si>
    <t>GFA cannot be calculated as method if unapplicable - confined aquifer</t>
  </si>
  <si>
    <t>GFA &gt; 0.1</t>
  </si>
  <si>
    <t>Attributed volumes to aquifers</t>
  </si>
  <si>
    <t>Not included (of unconfined)</t>
  </si>
  <si>
    <t>Total volume (before attribution to aq)</t>
  </si>
  <si>
    <t>Avg GW flux where 100%</t>
  </si>
  <si>
    <t>Average total flux</t>
  </si>
  <si>
    <t>Percent of volume attributed</t>
  </si>
  <si>
    <t>Number of 100% dominant</t>
  </si>
  <si>
    <t>Groundwater Flux (m / year)</t>
  </si>
  <si>
    <t>Aquifers in this spreadsheet are associated to the mapped MENV aquifer shapefiles (as of Jan. 2018). For full methods see:</t>
  </si>
  <si>
    <t xml:space="preserve">Forstner, T., Gleeson, T., Borrett, L., Allen, D.M., Wei, M., and Baye, A. 2018.  Mapping aquifer stress, groundwater recharge, groundwater use, and the contribution of groundwater to environmental flows for unconfined aquifers across British Columbia.  Water Science Series, WSS2018-04. Prov. B.C., Victoria B.C. </t>
  </si>
  <si>
    <t>Aquifer number (based on aquifer number classification of MENV)</t>
  </si>
  <si>
    <t>Defined aquifer code (see section 4.2.4. in Forstner et al. 2018 report)</t>
  </si>
  <si>
    <t>Defined soil code (see section 4.2.4. in Forstner et al. 2018 report)</t>
  </si>
  <si>
    <t>Standard deviation of derived E1 values within the aquifer</t>
  </si>
  <si>
    <t>Standard eviation of derived E2 values within the aquifer</t>
  </si>
  <si>
    <t xml:space="preserve">Groundwater Contribution to Environmental Flows from Streamflow (ELF) - Derived volume of groundwater contribution to environmental flow needs per aquifer in cubic meters per year (only valid for unconfined aquifers) </t>
  </si>
  <si>
    <t>Aquifer Number in the Province of BC Aquifer Mapping Database.</t>
  </si>
  <si>
    <t>BGCZ (Full)</t>
  </si>
  <si>
    <t>BGCZ (Abbrv)</t>
  </si>
  <si>
    <t>Bungrass</t>
  </si>
  <si>
    <t>Ponderosa Pine</t>
  </si>
  <si>
    <t>Interior Douglas Fir</t>
  </si>
  <si>
    <t>Sub-Boreal Pine-Spruce</t>
  </si>
  <si>
    <t>Sub-Boreal Spruce</t>
  </si>
  <si>
    <t>Mounntain Spruce</t>
  </si>
  <si>
    <t>Boreal White and Black Spruce</t>
  </si>
  <si>
    <t>Interior Coastal-Hemlock</t>
  </si>
  <si>
    <t>Coastal Douglas Fir</t>
  </si>
  <si>
    <t>Engelmann Spruce - Subalpine Fir</t>
  </si>
  <si>
    <t>Coastal Western Hemlock</t>
  </si>
  <si>
    <t>Biogeoclimatic zone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</si>
</sst>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00_);_(* \(#,##0.00\);_(* &quot;-&quot;??_);_(@_)"/>
    <numFmt numFmtId="165" formatCode="0.0"/>
    <numFmt numFmtId="166" formatCode="0.000"/>
    <numFmt numFmtId="167" formatCode="0.0000"/>
    <numFmt numFmtId="168" formatCode="_(* #,##0_);_(* \(#,##0\);_(* &quot;-&quot;??_);_(@_)"/>
  </numFmts>
  <fonts count="27"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1"/>
      <name val="Calibri"/>
      <family val="2"/>
      <scheme val="minor"/>
    </font>
    <font>
      <sz val="11"/>
      <name val="Calibri"/>
      <family val="2"/>
      <scheme val="minor"/>
    </font>
    <font>
      <b/>
      <sz val="14"/>
      <color theme="1"/>
      <name val="Calibri"/>
      <family val="2"/>
      <scheme val="minor"/>
    </font>
    <font>
      <i/>
      <sz val="11"/>
      <name val="Calibri"/>
      <family val="2"/>
      <scheme val="minor"/>
    </font>
    <font>
      <i/>
      <sz val="11"/>
      <color theme="1"/>
      <name val="Calibri"/>
      <family val="2"/>
      <scheme val="minor"/>
    </font>
    <font>
      <b/>
      <sz val="14"/>
      <name val="Calibri"/>
      <family val="2"/>
      <scheme val="minor"/>
    </font>
    <font>
      <b/>
      <i/>
      <sz val="11"/>
      <name val="Calibri"/>
      <family val="2"/>
      <scheme val="minor"/>
    </font>
    <font>
      <i/>
      <sz val="12"/>
      <name val="Calibri"/>
      <family val="2"/>
      <scheme val="minor"/>
    </font>
    <font>
      <i/>
      <sz val="10"/>
      <name val="Calibri"/>
      <family val="2"/>
      <scheme val="minor"/>
    </font>
  </fonts>
  <fills count="4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7"/>
        <bgColor indexed="64"/>
      </patternFill>
    </fill>
    <fill>
      <patternFill patternType="solid">
        <fgColor theme="9"/>
        <bgColor indexed="64"/>
      </patternFill>
    </fill>
    <fill>
      <patternFill patternType="solid">
        <fgColor theme="0" tint="-0.14999847407452621"/>
        <bgColor indexed="64"/>
      </patternFill>
    </fill>
    <fill>
      <patternFill patternType="solid">
        <fgColor theme="4" tint="0.39997558519241921"/>
        <bgColor indexed="64"/>
      </patternFill>
    </fill>
    <fill>
      <patternFill patternType="solid">
        <fgColor rgb="FF00B0F0"/>
        <bgColor indexed="64"/>
      </patternFill>
    </fill>
    <fill>
      <patternFill patternType="solid">
        <fgColor theme="4" tint="0.59999389629810485"/>
        <bgColor indexed="64"/>
      </patternFill>
    </fill>
    <fill>
      <patternFill patternType="solid">
        <fgColor theme="1" tint="0.14999847407452621"/>
        <bgColor indexed="64"/>
      </patternFill>
    </fill>
    <fill>
      <patternFill patternType="solid">
        <fgColor theme="8"/>
        <bgColor indexed="64"/>
      </patternFill>
    </fill>
    <fill>
      <patternFill patternType="solid">
        <fgColor theme="0" tint="-0.499984740745262"/>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0"/>
        <bgColor indexed="64"/>
      </patternFill>
    </fill>
  </fills>
  <borders count="18">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s>
  <cellStyleXfs count="44">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9" fontId="1" fillId="0" borderId="0" applyFont="0" applyFill="0" applyBorder="0" applyAlignment="0" applyProtection="0"/>
    <xf numFmtId="164" fontId="1" fillId="0" borderId="0" applyFont="0" applyFill="0" applyBorder="0" applyAlignment="0" applyProtection="0"/>
  </cellStyleXfs>
  <cellXfs count="147">
    <xf numFmtId="0" fontId="0" fillId="0" borderId="0" xfId="0"/>
    <xf numFmtId="0" fontId="16" fillId="0" borderId="0" xfId="0" applyFont="1"/>
    <xf numFmtId="0" fontId="16" fillId="0" borderId="0" xfId="0" applyFont="1" applyAlignment="1">
      <alignment horizontal="center"/>
    </xf>
    <xf numFmtId="0" fontId="16" fillId="36" borderId="0" xfId="0" applyFont="1" applyFill="1" applyAlignment="1">
      <alignment horizontal="center"/>
    </xf>
    <xf numFmtId="0" fontId="16" fillId="34" borderId="0" xfId="0" applyFont="1" applyFill="1" applyAlignment="1">
      <alignment horizontal="center"/>
    </xf>
    <xf numFmtId="0" fontId="16" fillId="33" borderId="0" xfId="0" applyFont="1" applyFill="1" applyAlignment="1">
      <alignment horizontal="center"/>
    </xf>
    <xf numFmtId="0" fontId="18" fillId="33" borderId="0" xfId="0" applyFont="1" applyFill="1" applyAlignment="1">
      <alignment horizontal="center"/>
    </xf>
    <xf numFmtId="0" fontId="0" fillId="0" borderId="0" xfId="0" applyAlignment="1">
      <alignment horizontal="center" vertical="center"/>
    </xf>
    <xf numFmtId="165" fontId="16" fillId="34" borderId="0" xfId="0" applyNumberFormat="1" applyFont="1" applyFill="1" applyAlignment="1">
      <alignment horizontal="center"/>
    </xf>
    <xf numFmtId="165" fontId="0" fillId="0" borderId="0" xfId="0" applyNumberFormat="1"/>
    <xf numFmtId="0" fontId="0" fillId="0" borderId="0" xfId="0" applyFont="1"/>
    <xf numFmtId="0" fontId="0" fillId="0" borderId="0" xfId="0" applyFont="1" applyFill="1" applyAlignment="1">
      <alignment horizontal="left"/>
    </xf>
    <xf numFmtId="0" fontId="16" fillId="35" borderId="0" xfId="0" applyFont="1" applyFill="1"/>
    <xf numFmtId="0" fontId="14" fillId="0" borderId="0" xfId="0" applyFont="1"/>
    <xf numFmtId="0" fontId="19" fillId="0" borderId="0" xfId="0" applyFont="1"/>
    <xf numFmtId="0" fontId="20" fillId="0" borderId="0" xfId="0" applyFont="1"/>
    <xf numFmtId="0" fontId="16" fillId="35" borderId="13" xfId="0" applyFont="1" applyFill="1" applyBorder="1"/>
    <xf numFmtId="0" fontId="0" fillId="0" borderId="13" xfId="0" applyBorder="1"/>
    <xf numFmtId="0" fontId="0" fillId="0" borderId="15" xfId="0" applyBorder="1"/>
    <xf numFmtId="0" fontId="18" fillId="0" borderId="0" xfId="0" applyFont="1"/>
    <xf numFmtId="0" fontId="16" fillId="34" borderId="10" xfId="0" applyFont="1" applyFill="1" applyBorder="1" applyAlignment="1">
      <alignment horizontal="center" vertical="center"/>
    </xf>
    <xf numFmtId="0" fontId="16" fillId="33" borderId="16" xfId="0" applyFont="1" applyFill="1" applyBorder="1" applyAlignment="1">
      <alignment horizontal="center" vertical="center"/>
    </xf>
    <xf numFmtId="0" fontId="16" fillId="34" borderId="16" xfId="0" applyFont="1" applyFill="1" applyBorder="1" applyAlignment="1">
      <alignment horizontal="center" vertical="center"/>
    </xf>
    <xf numFmtId="0" fontId="16" fillId="37" borderId="11" xfId="0" applyFont="1" applyFill="1" applyBorder="1" applyAlignment="1">
      <alignment horizontal="left"/>
    </xf>
    <xf numFmtId="0" fontId="16" fillId="34" borderId="12" xfId="0" applyFont="1" applyFill="1" applyBorder="1" applyAlignment="1">
      <alignment horizontal="center" vertical="center"/>
    </xf>
    <xf numFmtId="0" fontId="16" fillId="33" borderId="0" xfId="0" applyFont="1" applyFill="1" applyBorder="1" applyAlignment="1">
      <alignment horizontal="center" vertical="center"/>
    </xf>
    <xf numFmtId="0" fontId="16" fillId="34" borderId="0" xfId="0" applyFont="1" applyFill="1" applyBorder="1" applyAlignment="1">
      <alignment horizontal="center" vertical="center"/>
    </xf>
    <xf numFmtId="0" fontId="16" fillId="37" borderId="13" xfId="0" applyFont="1" applyFill="1" applyBorder="1" applyAlignment="1">
      <alignment horizontal="left"/>
    </xf>
    <xf numFmtId="0" fontId="0" fillId="0" borderId="12" xfId="0" applyBorder="1" applyAlignment="1">
      <alignment horizontal="center" vertical="center"/>
    </xf>
    <xf numFmtId="0" fontId="0" fillId="0" borderId="0" xfId="0" applyBorder="1" applyAlignment="1">
      <alignment horizontal="center" vertical="center"/>
    </xf>
    <xf numFmtId="0" fontId="0" fillId="0" borderId="14" xfId="0" applyBorder="1" applyAlignment="1">
      <alignment horizontal="center" vertical="center"/>
    </xf>
    <xf numFmtId="0" fontId="0" fillId="0" borderId="17" xfId="0" applyBorder="1" applyAlignment="1">
      <alignment horizontal="center" vertical="center"/>
    </xf>
    <xf numFmtId="0" fontId="16" fillId="34" borderId="10" xfId="0" applyFont="1" applyFill="1" applyBorder="1" applyAlignment="1">
      <alignment horizontal="center"/>
    </xf>
    <xf numFmtId="0" fontId="16" fillId="33" borderId="16" xfId="0" applyFont="1" applyFill="1" applyBorder="1" applyAlignment="1">
      <alignment horizontal="center"/>
    </xf>
    <xf numFmtId="165" fontId="16" fillId="34" borderId="16" xfId="0" applyNumberFormat="1" applyFont="1" applyFill="1" applyBorder="1" applyAlignment="1">
      <alignment horizontal="center"/>
    </xf>
    <xf numFmtId="0" fontId="16" fillId="34" borderId="16" xfId="0" applyFont="1" applyFill="1" applyBorder="1" applyAlignment="1">
      <alignment horizontal="center"/>
    </xf>
    <xf numFmtId="0" fontId="16" fillId="34" borderId="12" xfId="0" applyFont="1" applyFill="1" applyBorder="1" applyAlignment="1">
      <alignment horizontal="center"/>
    </xf>
    <xf numFmtId="0" fontId="16" fillId="33" borderId="0" xfId="0" applyFont="1" applyFill="1" applyBorder="1" applyAlignment="1">
      <alignment horizontal="center"/>
    </xf>
    <xf numFmtId="165" fontId="16" fillId="34" borderId="0" xfId="0" applyNumberFormat="1" applyFont="1" applyFill="1" applyBorder="1" applyAlignment="1">
      <alignment horizontal="center"/>
    </xf>
    <xf numFmtId="0" fontId="0" fillId="0" borderId="17" xfId="0" applyBorder="1" applyAlignment="1">
      <alignment horizontal="center"/>
    </xf>
    <xf numFmtId="0" fontId="16" fillId="0" borderId="0" xfId="0" applyFont="1" applyAlignment="1">
      <alignment horizontal="center" vertical="center"/>
    </xf>
    <xf numFmtId="0" fontId="13" fillId="40" borderId="0" xfId="0" applyFont="1" applyFill="1"/>
    <xf numFmtId="9" fontId="0" fillId="0" borderId="0" xfId="42" applyFont="1" applyAlignment="1">
      <alignment horizontal="center" vertical="center"/>
    </xf>
    <xf numFmtId="0" fontId="13" fillId="41" borderId="0" xfId="0" applyFont="1" applyFill="1" applyAlignment="1">
      <alignment horizontal="center" vertical="center"/>
    </xf>
    <xf numFmtId="0" fontId="13" fillId="33" borderId="0" xfId="0" applyFont="1" applyFill="1"/>
    <xf numFmtId="9" fontId="0" fillId="0" borderId="0" xfId="42" applyFont="1"/>
    <xf numFmtId="0" fontId="0" fillId="33" borderId="0" xfId="0" applyFill="1"/>
    <xf numFmtId="9" fontId="0" fillId="33" borderId="0" xfId="42" applyFont="1" applyFill="1"/>
    <xf numFmtId="0" fontId="0" fillId="42" borderId="0" xfId="0" applyFill="1" applyAlignment="1">
      <alignment horizontal="center" vertical="center"/>
    </xf>
    <xf numFmtId="9" fontId="0" fillId="42" borderId="0" xfId="42" applyFont="1" applyFill="1" applyAlignment="1">
      <alignment horizontal="center" vertical="center"/>
    </xf>
    <xf numFmtId="0" fontId="0" fillId="43" borderId="0" xfId="0" applyFill="1" applyAlignment="1">
      <alignment horizontal="center" vertical="center"/>
    </xf>
    <xf numFmtId="9" fontId="0" fillId="43" borderId="0" xfId="42" applyFont="1" applyFill="1" applyAlignment="1">
      <alignment horizontal="center" vertical="center"/>
    </xf>
    <xf numFmtId="0" fontId="13" fillId="40" borderId="0" xfId="0" applyFont="1" applyFill="1" applyAlignment="1">
      <alignment horizontal="center" vertical="center"/>
    </xf>
    <xf numFmtId="0" fontId="13" fillId="33" borderId="0" xfId="0" applyFont="1" applyFill="1" applyAlignment="1">
      <alignment horizontal="center" vertical="center"/>
    </xf>
    <xf numFmtId="0" fontId="13" fillId="40" borderId="0" xfId="0" applyFont="1" applyFill="1" applyAlignment="1">
      <alignment horizontal="center" vertical="center"/>
    </xf>
    <xf numFmtId="0" fontId="13" fillId="33" borderId="0" xfId="0" applyFont="1" applyFill="1" applyAlignment="1">
      <alignment horizontal="center" vertical="center"/>
    </xf>
    <xf numFmtId="0" fontId="0" fillId="0" borderId="0" xfId="0" applyAlignment="1">
      <alignment horizontal="center"/>
    </xf>
    <xf numFmtId="0" fontId="0" fillId="0" borderId="13" xfId="0" applyBorder="1" applyAlignment="1">
      <alignment wrapText="1"/>
    </xf>
    <xf numFmtId="0" fontId="16" fillId="0" borderId="0" xfId="0" applyFont="1" applyFill="1" applyAlignment="1">
      <alignment horizontal="left" vertical="center"/>
    </xf>
    <xf numFmtId="165" fontId="16" fillId="0" borderId="0" xfId="0" applyNumberFormat="1" applyFont="1" applyFill="1" applyAlignment="1">
      <alignment horizontal="left" vertical="center"/>
    </xf>
    <xf numFmtId="0" fontId="18" fillId="0" borderId="0" xfId="0" applyFont="1" applyFill="1" applyAlignment="1">
      <alignment horizontal="left" vertical="center"/>
    </xf>
    <xf numFmtId="0" fontId="16" fillId="35" borderId="12" xfId="0" applyFont="1" applyFill="1" applyBorder="1" applyAlignment="1">
      <alignment vertical="center"/>
    </xf>
    <xf numFmtId="0" fontId="0" fillId="0" borderId="12" xfId="0" applyBorder="1" applyAlignment="1">
      <alignment vertical="center"/>
    </xf>
    <xf numFmtId="0" fontId="0" fillId="0" borderId="0" xfId="0" applyAlignment="1">
      <alignment vertical="center"/>
    </xf>
    <xf numFmtId="0" fontId="19" fillId="0" borderId="0" xfId="0" applyFont="1" applyFill="1" applyAlignment="1">
      <alignment horizontal="left" vertical="center"/>
    </xf>
    <xf numFmtId="0" fontId="16" fillId="0" borderId="0" xfId="0" applyFont="1" applyAlignment="1">
      <alignment vertical="center"/>
    </xf>
    <xf numFmtId="0" fontId="0" fillId="0" borderId="0" xfId="0" applyFont="1" applyAlignment="1">
      <alignment vertical="center" wrapText="1"/>
    </xf>
    <xf numFmtId="0" fontId="0" fillId="0" borderId="0" xfId="0" applyFont="1" applyAlignment="1">
      <alignment vertical="center"/>
    </xf>
    <xf numFmtId="0" fontId="0" fillId="0" borderId="0" xfId="0" applyFont="1" applyAlignment="1">
      <alignment horizontal="center" wrapText="1"/>
    </xf>
    <xf numFmtId="0" fontId="16" fillId="35" borderId="0" xfId="0" applyFont="1" applyFill="1" applyAlignment="1">
      <alignment horizontal="center"/>
    </xf>
    <xf numFmtId="0" fontId="0" fillId="0" borderId="0" xfId="0" applyFont="1" applyFill="1" applyAlignment="1">
      <alignment horizontal="center"/>
    </xf>
    <xf numFmtId="0" fontId="16" fillId="35" borderId="0" xfId="0" applyFont="1" applyFill="1" applyAlignment="1">
      <alignment horizontal="center" vertical="center"/>
    </xf>
    <xf numFmtId="0" fontId="0" fillId="42" borderId="0" xfId="0" applyFill="1"/>
    <xf numFmtId="0" fontId="0" fillId="43" borderId="0" xfId="0" applyFill="1"/>
    <xf numFmtId="0" fontId="0" fillId="44" borderId="0" xfId="0" applyFill="1"/>
    <xf numFmtId="166" fontId="0" fillId="43" borderId="0" xfId="0" applyNumberFormat="1" applyFill="1"/>
    <xf numFmtId="0" fontId="21" fillId="0" borderId="0" xfId="0" applyFont="1"/>
    <xf numFmtId="0" fontId="19" fillId="46" borderId="0" xfId="0" applyFont="1" applyFill="1" applyAlignment="1">
      <alignment vertical="center"/>
    </xf>
    <xf numFmtId="0" fontId="18" fillId="46" borderId="0" xfId="0" applyFont="1" applyFill="1" applyBorder="1" applyAlignment="1">
      <alignment vertical="center" wrapText="1"/>
    </xf>
    <xf numFmtId="0" fontId="19" fillId="46" borderId="10" xfId="0" applyFont="1" applyFill="1" applyBorder="1" applyAlignment="1">
      <alignment vertical="center"/>
    </xf>
    <xf numFmtId="0" fontId="19" fillId="46" borderId="12" xfId="0" applyFont="1" applyFill="1" applyBorder="1" applyAlignment="1">
      <alignment vertical="center"/>
    </xf>
    <xf numFmtId="0" fontId="19" fillId="46" borderId="14" xfId="0" applyFont="1" applyFill="1" applyBorder="1" applyAlignment="1">
      <alignment vertical="center"/>
    </xf>
    <xf numFmtId="0" fontId="23" fillId="46" borderId="0" xfId="0" applyFont="1" applyFill="1" applyAlignment="1">
      <alignment vertical="center"/>
    </xf>
    <xf numFmtId="0" fontId="19" fillId="46" borderId="0" xfId="0" applyFont="1" applyFill="1" applyAlignment="1">
      <alignment horizontal="center" vertical="center"/>
    </xf>
    <xf numFmtId="0" fontId="24" fillId="46" borderId="0" xfId="0" applyFont="1" applyFill="1" applyAlignment="1">
      <alignment vertical="center"/>
    </xf>
    <xf numFmtId="9" fontId="19" fillId="46" borderId="13" xfId="42" applyNumberFormat="1" applyFont="1" applyFill="1" applyBorder="1" applyAlignment="1">
      <alignment horizontal="center" vertical="center"/>
    </xf>
    <xf numFmtId="9" fontId="19" fillId="46" borderId="0" xfId="42" applyNumberFormat="1" applyFont="1" applyFill="1" applyAlignment="1">
      <alignment horizontal="center" vertical="center"/>
    </xf>
    <xf numFmtId="0" fontId="19" fillId="46" borderId="0" xfId="0" applyFont="1" applyFill="1" applyBorder="1" applyAlignment="1">
      <alignment horizontal="center" vertical="center"/>
    </xf>
    <xf numFmtId="0" fontId="19" fillId="45" borderId="12" xfId="0" applyFont="1" applyFill="1" applyBorder="1" applyAlignment="1">
      <alignment vertical="center"/>
    </xf>
    <xf numFmtId="0" fontId="13" fillId="40" borderId="10" xfId="0" applyFont="1" applyFill="1" applyBorder="1" applyAlignment="1">
      <alignment vertical="center"/>
    </xf>
    <xf numFmtId="0" fontId="13" fillId="40" borderId="16" xfId="0" applyFont="1" applyFill="1" applyBorder="1" applyAlignment="1">
      <alignment horizontal="center" vertical="center"/>
    </xf>
    <xf numFmtId="0" fontId="13" fillId="40" borderId="11" xfId="0" applyFont="1" applyFill="1" applyBorder="1" applyAlignment="1">
      <alignment horizontal="center" vertical="center"/>
    </xf>
    <xf numFmtId="0" fontId="19" fillId="45" borderId="0" xfId="0" applyFont="1" applyFill="1" applyBorder="1" applyAlignment="1">
      <alignment horizontal="center" vertical="center"/>
    </xf>
    <xf numFmtId="9" fontId="19" fillId="45" borderId="13" xfId="42" applyNumberFormat="1" applyFont="1" applyFill="1" applyBorder="1" applyAlignment="1">
      <alignment horizontal="center" vertical="center"/>
    </xf>
    <xf numFmtId="0" fontId="16" fillId="33" borderId="0" xfId="0" applyFont="1" applyFill="1"/>
    <xf numFmtId="1" fontId="0" fillId="0" borderId="0" xfId="0" applyNumberFormat="1" applyBorder="1" applyAlignment="1">
      <alignment horizontal="center"/>
    </xf>
    <xf numFmtId="0" fontId="22" fillId="0" borderId="12" xfId="0" applyFont="1" applyBorder="1" applyAlignment="1">
      <alignment horizontal="center" vertical="center"/>
    </xf>
    <xf numFmtId="0" fontId="22" fillId="0" borderId="0" xfId="0" applyFont="1" applyBorder="1" applyAlignment="1">
      <alignment horizontal="center" vertical="center"/>
    </xf>
    <xf numFmtId="0" fontId="0" fillId="0" borderId="0" xfId="0" applyFont="1" applyBorder="1" applyAlignment="1">
      <alignment horizontal="center" vertical="center"/>
    </xf>
    <xf numFmtId="0" fontId="0" fillId="0" borderId="13" xfId="0" applyFont="1" applyBorder="1"/>
    <xf numFmtId="0" fontId="0" fillId="0" borderId="12" xfId="0" applyBorder="1" applyAlignment="1">
      <alignment horizontal="center"/>
    </xf>
    <xf numFmtId="0" fontId="0" fillId="0" borderId="14" xfId="0" applyBorder="1" applyAlignment="1">
      <alignment horizontal="center"/>
    </xf>
    <xf numFmtId="1" fontId="0" fillId="0" borderId="17" xfId="0" applyNumberFormat="1" applyBorder="1" applyAlignment="1">
      <alignment horizontal="center"/>
    </xf>
    <xf numFmtId="165" fontId="0" fillId="0" borderId="0" xfId="0" applyNumberFormat="1" applyBorder="1" applyAlignment="1">
      <alignment horizontal="center" vertical="center"/>
    </xf>
    <xf numFmtId="165" fontId="0" fillId="0" borderId="17" xfId="0" applyNumberFormat="1" applyBorder="1" applyAlignment="1">
      <alignment horizontal="center" vertical="center"/>
    </xf>
    <xf numFmtId="167" fontId="0" fillId="0" borderId="0" xfId="0" applyNumberFormat="1" applyBorder="1" applyAlignment="1">
      <alignment horizontal="center" vertical="center"/>
    </xf>
    <xf numFmtId="167" fontId="0" fillId="0" borderId="17" xfId="0" applyNumberFormat="1" applyBorder="1" applyAlignment="1">
      <alignment horizontal="center" vertical="center"/>
    </xf>
    <xf numFmtId="167" fontId="0" fillId="0" borderId="0" xfId="0" applyNumberFormat="1" applyAlignment="1">
      <alignment horizontal="center"/>
    </xf>
    <xf numFmtId="0" fontId="13" fillId="41" borderId="0" xfId="0" applyFont="1" applyFill="1" applyAlignment="1">
      <alignment horizontal="center" vertical="center"/>
    </xf>
    <xf numFmtId="166" fontId="16" fillId="0" borderId="0" xfId="0" applyNumberFormat="1" applyFont="1"/>
    <xf numFmtId="0" fontId="19" fillId="45" borderId="14" xfId="0" applyFont="1" applyFill="1" applyBorder="1" applyAlignment="1">
      <alignment vertical="center"/>
    </xf>
    <xf numFmtId="0" fontId="19" fillId="45" borderId="17" xfId="0" applyFont="1" applyFill="1" applyBorder="1" applyAlignment="1">
      <alignment horizontal="center" vertical="center"/>
    </xf>
    <xf numFmtId="9" fontId="19" fillId="45" borderId="15" xfId="42" applyFont="1" applyFill="1" applyBorder="1" applyAlignment="1">
      <alignment horizontal="center" vertical="center"/>
    </xf>
    <xf numFmtId="0" fontId="13" fillId="41" borderId="0" xfId="0" applyFont="1" applyFill="1" applyAlignment="1">
      <alignment horizontal="center" vertical="center"/>
    </xf>
    <xf numFmtId="168" fontId="0" fillId="0" borderId="0" xfId="43" applyNumberFormat="1" applyFont="1"/>
    <xf numFmtId="0" fontId="13" fillId="33" borderId="0" xfId="0" applyFont="1" applyFill="1" applyAlignment="1">
      <alignment vertical="center"/>
    </xf>
    <xf numFmtId="166" fontId="0" fillId="0" borderId="0" xfId="0" applyNumberFormat="1"/>
    <xf numFmtId="0" fontId="26" fillId="46" borderId="0" xfId="0" applyFont="1" applyFill="1" applyAlignment="1">
      <alignment horizontal="left" vertical="center" wrapText="1"/>
    </xf>
    <xf numFmtId="0" fontId="22" fillId="0" borderId="0" xfId="0" applyFont="1"/>
    <xf numFmtId="0" fontId="19" fillId="45" borderId="0" xfId="0" applyFont="1" applyFill="1" applyBorder="1" applyAlignment="1">
      <alignment horizontal="left" vertical="center" wrapText="1"/>
    </xf>
    <xf numFmtId="0" fontId="19" fillId="45" borderId="13" xfId="0" applyFont="1" applyFill="1" applyBorder="1" applyAlignment="1">
      <alignment horizontal="left" vertical="center" wrapText="1"/>
    </xf>
    <xf numFmtId="0" fontId="25" fillId="46" borderId="0" xfId="0" applyFont="1" applyFill="1" applyAlignment="1">
      <alignment horizontal="left" vertical="center" wrapText="1"/>
    </xf>
    <xf numFmtId="0" fontId="26" fillId="46" borderId="0" xfId="0" applyFont="1" applyFill="1" applyAlignment="1">
      <alignment horizontal="left" vertical="center" wrapText="1"/>
    </xf>
    <xf numFmtId="0" fontId="19" fillId="46" borderId="0" xfId="0" applyFont="1" applyFill="1" applyBorder="1" applyAlignment="1">
      <alignment horizontal="left" vertical="center" wrapText="1"/>
    </xf>
    <xf numFmtId="0" fontId="19" fillId="46" borderId="13" xfId="0" applyFont="1" applyFill="1" applyBorder="1" applyAlignment="1">
      <alignment horizontal="left" vertical="center" wrapText="1"/>
    </xf>
    <xf numFmtId="0" fontId="19" fillId="46" borderId="0" xfId="0" applyFont="1" applyFill="1" applyBorder="1" applyAlignment="1">
      <alignment horizontal="left" vertical="center"/>
    </xf>
    <xf numFmtId="0" fontId="19" fillId="46" borderId="13" xfId="0" applyFont="1" applyFill="1" applyBorder="1" applyAlignment="1">
      <alignment horizontal="left" vertical="center"/>
    </xf>
    <xf numFmtId="0" fontId="19" fillId="45" borderId="0" xfId="0" applyFont="1" applyFill="1" applyBorder="1" applyAlignment="1">
      <alignment horizontal="left" vertical="center"/>
    </xf>
    <xf numFmtId="0" fontId="19" fillId="45" borderId="13" xfId="0" applyFont="1" applyFill="1" applyBorder="1" applyAlignment="1">
      <alignment horizontal="left" vertical="center"/>
    </xf>
    <xf numFmtId="0" fontId="19" fillId="46" borderId="17" xfId="0" applyFont="1" applyFill="1" applyBorder="1" applyAlignment="1">
      <alignment horizontal="left" vertical="center"/>
    </xf>
    <xf numFmtId="0" fontId="19" fillId="46" borderId="15" xfId="0" applyFont="1" applyFill="1" applyBorder="1" applyAlignment="1">
      <alignment horizontal="left" vertical="center"/>
    </xf>
    <xf numFmtId="0" fontId="19" fillId="46" borderId="16" xfId="0" applyFont="1" applyFill="1" applyBorder="1" applyAlignment="1">
      <alignment horizontal="left" vertical="center" wrapText="1"/>
    </xf>
    <xf numFmtId="0" fontId="19" fillId="46" borderId="11" xfId="0" applyFont="1" applyFill="1" applyBorder="1" applyAlignment="1">
      <alignment horizontal="left" vertical="center" wrapText="1"/>
    </xf>
    <xf numFmtId="0" fontId="13" fillId="40" borderId="12" xfId="0" applyFont="1" applyFill="1" applyBorder="1" applyAlignment="1">
      <alignment horizontal="center" vertical="center"/>
    </xf>
    <xf numFmtId="0" fontId="13" fillId="40" borderId="0" xfId="0" applyFont="1" applyFill="1" applyBorder="1" applyAlignment="1">
      <alignment horizontal="center" vertical="center"/>
    </xf>
    <xf numFmtId="0" fontId="13" fillId="40" borderId="13" xfId="0" applyFont="1" applyFill="1" applyBorder="1" applyAlignment="1">
      <alignment horizontal="center" vertical="center"/>
    </xf>
    <xf numFmtId="0" fontId="13" fillId="39" borderId="10" xfId="0" applyFont="1" applyFill="1" applyBorder="1" applyAlignment="1">
      <alignment horizontal="center"/>
    </xf>
    <xf numFmtId="0" fontId="13" fillId="39" borderId="11" xfId="0" applyFont="1" applyFill="1" applyBorder="1" applyAlignment="1">
      <alignment horizontal="center"/>
    </xf>
    <xf numFmtId="0" fontId="21" fillId="0" borderId="0" xfId="0" applyFont="1" applyAlignment="1">
      <alignment horizontal="left" wrapText="1"/>
    </xf>
    <xf numFmtId="0" fontId="22" fillId="0" borderId="0" xfId="0" applyFont="1" applyAlignment="1">
      <alignment horizontal="center" wrapText="1"/>
    </xf>
    <xf numFmtId="0" fontId="16" fillId="38" borderId="16" xfId="0" applyFont="1" applyFill="1" applyBorder="1" applyAlignment="1">
      <alignment horizontal="center" vertical="center" wrapText="1"/>
    </xf>
    <xf numFmtId="0" fontId="16" fillId="38" borderId="0" xfId="0" applyFont="1" applyFill="1" applyBorder="1" applyAlignment="1">
      <alignment horizontal="center" vertical="center" wrapText="1"/>
    </xf>
    <xf numFmtId="0" fontId="13" fillId="41" borderId="0" xfId="0" applyFont="1" applyFill="1" applyAlignment="1">
      <alignment horizontal="center" vertical="center"/>
    </xf>
    <xf numFmtId="0" fontId="16" fillId="0" borderId="0" xfId="0" applyFont="1" applyAlignment="1">
      <alignment horizontal="center" vertical="center" wrapText="1"/>
    </xf>
    <xf numFmtId="0" fontId="0" fillId="0" borderId="0" xfId="0" applyAlignment="1">
      <alignment horizontal="left" vertical="center"/>
    </xf>
    <xf numFmtId="0" fontId="13" fillId="40" borderId="0" xfId="0" applyFont="1" applyFill="1" applyAlignment="1">
      <alignment horizontal="center" vertical="center"/>
    </xf>
    <xf numFmtId="0" fontId="13" fillId="33" borderId="0" xfId="0" applyFont="1" applyFill="1" applyAlignment="1">
      <alignment horizontal="center" vertical="center"/>
    </xf>
  </cellXfs>
  <cellStyles count="44">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Comma" xfId="43" builtinId="3"/>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Percent" xfId="42" builtinId="5"/>
    <cellStyle name="Title" xfId="1" builtinId="15" customBuiltin="1"/>
    <cellStyle name="Total" xfId="17" builtinId="25" customBuiltin="1"/>
    <cellStyle name="Warning Text" xfId="14" builtinId="11" customBuiltin="1"/>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9"/>
  <sheetViews>
    <sheetView tabSelected="1" workbookViewId="0"/>
  </sheetViews>
  <sheetFormatPr defaultRowHeight="15" x14ac:dyDescent="0.25"/>
  <cols>
    <col min="1" max="1" width="3.28515625" style="77" customWidth="1"/>
    <col min="2" max="2" width="28.42578125" style="77" customWidth="1"/>
    <col min="3" max="4" width="27.140625" style="83" customWidth="1"/>
    <col min="5" max="5" width="11.7109375" style="83" bestFit="1" customWidth="1"/>
    <col min="6" max="6" width="11.42578125" style="83" customWidth="1"/>
    <col min="7" max="7" width="11.140625" style="83" bestFit="1" customWidth="1"/>
    <col min="8" max="16384" width="9.140625" style="77"/>
  </cols>
  <sheetData>
    <row r="1" spans="1:4" ht="18.75" x14ac:dyDescent="0.25">
      <c r="A1" s="82" t="s">
        <v>281</v>
      </c>
    </row>
    <row r="2" spans="1:4" ht="27" customHeight="1" x14ac:dyDescent="0.25">
      <c r="A2" s="121" t="s">
        <v>345</v>
      </c>
      <c r="B2" s="121"/>
      <c r="C2" s="121"/>
      <c r="D2" s="121"/>
    </row>
    <row r="3" spans="1:4" ht="45.75" customHeight="1" x14ac:dyDescent="0.25">
      <c r="A3" s="122" t="s">
        <v>346</v>
      </c>
      <c r="B3" s="122"/>
      <c r="C3" s="122"/>
      <c r="D3" s="122"/>
    </row>
    <row r="4" spans="1:4" x14ac:dyDescent="0.25">
      <c r="A4" s="117"/>
      <c r="B4" s="117"/>
      <c r="C4" s="117"/>
      <c r="D4" s="117"/>
    </row>
    <row r="5" spans="1:4" ht="15.75" thickBot="1" x14ac:dyDescent="0.3">
      <c r="A5" s="84" t="s">
        <v>170</v>
      </c>
    </row>
    <row r="6" spans="1:4" x14ac:dyDescent="0.25">
      <c r="B6" s="89" t="s">
        <v>69</v>
      </c>
      <c r="C6" s="90" t="s">
        <v>287</v>
      </c>
      <c r="D6" s="91" t="s">
        <v>288</v>
      </c>
    </row>
    <row r="7" spans="1:4" x14ac:dyDescent="0.25">
      <c r="B7" s="80" t="s">
        <v>73</v>
      </c>
      <c r="C7" s="87">
        <f>COUNTIF('R0. Results'!AQ:AQ,B7)</f>
        <v>43</v>
      </c>
      <c r="D7" s="85">
        <f>C7/404</f>
        <v>0.10643564356435643</v>
      </c>
    </row>
    <row r="8" spans="1:4" x14ac:dyDescent="0.25">
      <c r="B8" s="88" t="s">
        <v>156</v>
      </c>
      <c r="C8" s="92">
        <f>COUNTIF('R0. Results'!AQ:AQ,B8)</f>
        <v>32</v>
      </c>
      <c r="D8" s="93">
        <f>C8/404</f>
        <v>7.9207920792079209E-2</v>
      </c>
    </row>
    <row r="9" spans="1:4" x14ac:dyDescent="0.25">
      <c r="B9" s="80" t="s">
        <v>71</v>
      </c>
      <c r="C9" s="87">
        <f>COUNTIF('R0. Results'!AQ:AQ,B9)</f>
        <v>283</v>
      </c>
      <c r="D9" s="85">
        <f>C9/404</f>
        <v>0.70049504950495045</v>
      </c>
    </row>
    <row r="10" spans="1:4" ht="15.75" thickBot="1" x14ac:dyDescent="0.3">
      <c r="B10" s="110" t="s">
        <v>338</v>
      </c>
      <c r="C10" s="111">
        <f>404-SUM(C7:C9)</f>
        <v>46</v>
      </c>
      <c r="D10" s="112">
        <f>C10/404</f>
        <v>0.11386138613861387</v>
      </c>
    </row>
    <row r="11" spans="1:4" x14ac:dyDescent="0.25">
      <c r="C11" s="77"/>
      <c r="D11" s="86"/>
    </row>
    <row r="12" spans="1:4" ht="15.75" thickBot="1" x14ac:dyDescent="0.3">
      <c r="A12" s="84" t="s">
        <v>283</v>
      </c>
      <c r="B12" s="78"/>
      <c r="C12" s="87"/>
    </row>
    <row r="13" spans="1:4" ht="30" customHeight="1" x14ac:dyDescent="0.25">
      <c r="B13" s="79" t="s">
        <v>282</v>
      </c>
      <c r="C13" s="131" t="s">
        <v>302</v>
      </c>
      <c r="D13" s="132"/>
    </row>
    <row r="14" spans="1:4" ht="18" customHeight="1" x14ac:dyDescent="0.25">
      <c r="B14" s="133" t="s">
        <v>305</v>
      </c>
      <c r="C14" s="134"/>
      <c r="D14" s="135"/>
    </row>
    <row r="15" spans="1:4" ht="30" customHeight="1" x14ac:dyDescent="0.25">
      <c r="B15" s="88" t="s">
        <v>285</v>
      </c>
      <c r="C15" s="119" t="s">
        <v>295</v>
      </c>
      <c r="D15" s="120"/>
    </row>
    <row r="16" spans="1:4" ht="30" customHeight="1" x14ac:dyDescent="0.25">
      <c r="B16" s="80" t="s">
        <v>286</v>
      </c>
      <c r="C16" s="123" t="s">
        <v>296</v>
      </c>
      <c r="D16" s="124"/>
    </row>
    <row r="17" spans="2:4" ht="30" customHeight="1" x14ac:dyDescent="0.25">
      <c r="B17" s="80" t="s">
        <v>284</v>
      </c>
      <c r="C17" s="123" t="s">
        <v>303</v>
      </c>
      <c r="D17" s="124"/>
    </row>
    <row r="18" spans="2:4" ht="47.25" customHeight="1" x14ac:dyDescent="0.25">
      <c r="B18" s="88" t="s">
        <v>289</v>
      </c>
      <c r="C18" s="119" t="s">
        <v>300</v>
      </c>
      <c r="D18" s="120"/>
    </row>
    <row r="19" spans="2:4" ht="30" customHeight="1" x14ac:dyDescent="0.25">
      <c r="B19" s="80" t="s">
        <v>290</v>
      </c>
      <c r="C19" s="123" t="s">
        <v>297</v>
      </c>
      <c r="D19" s="124"/>
    </row>
    <row r="20" spans="2:4" ht="30" customHeight="1" x14ac:dyDescent="0.25">
      <c r="B20" s="88" t="s">
        <v>293</v>
      </c>
      <c r="C20" s="119" t="s">
        <v>301</v>
      </c>
      <c r="D20" s="120"/>
    </row>
    <row r="21" spans="2:4" ht="30" customHeight="1" x14ac:dyDescent="0.25">
      <c r="B21" s="80" t="s">
        <v>291</v>
      </c>
      <c r="C21" s="123" t="s">
        <v>298</v>
      </c>
      <c r="D21" s="124"/>
    </row>
    <row r="22" spans="2:4" ht="44.25" customHeight="1" x14ac:dyDescent="0.25">
      <c r="B22" s="88" t="s">
        <v>294</v>
      </c>
      <c r="C22" s="119" t="s">
        <v>304</v>
      </c>
      <c r="D22" s="120"/>
    </row>
    <row r="23" spans="2:4" ht="30" customHeight="1" x14ac:dyDescent="0.25">
      <c r="B23" s="80" t="s">
        <v>292</v>
      </c>
      <c r="C23" s="123" t="s">
        <v>299</v>
      </c>
      <c r="D23" s="124"/>
    </row>
    <row r="24" spans="2:4" ht="18" customHeight="1" x14ac:dyDescent="0.25">
      <c r="B24" s="133" t="s">
        <v>306</v>
      </c>
      <c r="C24" s="134"/>
      <c r="D24" s="135"/>
    </row>
    <row r="25" spans="2:4" x14ac:dyDescent="0.25">
      <c r="B25" s="80" t="s">
        <v>307</v>
      </c>
      <c r="C25" s="125" t="s">
        <v>314</v>
      </c>
      <c r="D25" s="126"/>
    </row>
    <row r="26" spans="2:4" x14ac:dyDescent="0.25">
      <c r="B26" s="88" t="s">
        <v>308</v>
      </c>
      <c r="C26" s="127" t="s">
        <v>313</v>
      </c>
      <c r="D26" s="128"/>
    </row>
    <row r="27" spans="2:4" x14ac:dyDescent="0.25">
      <c r="B27" s="80" t="s">
        <v>309</v>
      </c>
      <c r="C27" s="125" t="s">
        <v>312</v>
      </c>
      <c r="D27" s="126"/>
    </row>
    <row r="28" spans="2:4" x14ac:dyDescent="0.25">
      <c r="B28" s="88" t="s">
        <v>310</v>
      </c>
      <c r="C28" s="127" t="s">
        <v>315</v>
      </c>
      <c r="D28" s="128"/>
    </row>
    <row r="29" spans="2:4" ht="15.75" thickBot="1" x14ac:dyDescent="0.3">
      <c r="B29" s="81" t="s">
        <v>311</v>
      </c>
      <c r="C29" s="129" t="s">
        <v>316</v>
      </c>
      <c r="D29" s="130"/>
    </row>
  </sheetData>
  <mergeCells count="19">
    <mergeCell ref="C28:D28"/>
    <mergeCell ref="C29:D29"/>
    <mergeCell ref="C13:D13"/>
    <mergeCell ref="C17:D17"/>
    <mergeCell ref="B14:D14"/>
    <mergeCell ref="C25:D25"/>
    <mergeCell ref="C26:D26"/>
    <mergeCell ref="B24:D24"/>
    <mergeCell ref="C15:D15"/>
    <mergeCell ref="C16:D16"/>
    <mergeCell ref="C18:D18"/>
    <mergeCell ref="C19:D19"/>
    <mergeCell ref="C20:D20"/>
    <mergeCell ref="C21:D21"/>
    <mergeCell ref="C22:D22"/>
    <mergeCell ref="A2:D2"/>
    <mergeCell ref="A3:D3"/>
    <mergeCell ref="C23:D23"/>
    <mergeCell ref="C27:D27"/>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3"/>
  <sheetViews>
    <sheetView workbookViewId="0">
      <selection activeCell="D15" sqref="D15"/>
    </sheetView>
  </sheetViews>
  <sheetFormatPr defaultRowHeight="15" x14ac:dyDescent="0.25"/>
  <cols>
    <col min="1" max="1" width="4.7109375" customWidth="1"/>
    <col min="2" max="2" width="14.42578125" customWidth="1"/>
    <col min="4" max="4" width="120.42578125" customWidth="1"/>
  </cols>
  <sheetData>
    <row r="1" spans="1:4" x14ac:dyDescent="0.25">
      <c r="A1" s="1" t="s">
        <v>227</v>
      </c>
    </row>
    <row r="2" spans="1:4" x14ac:dyDescent="0.25">
      <c r="A2" t="s">
        <v>154</v>
      </c>
    </row>
    <row r="5" spans="1:4" x14ac:dyDescent="0.25">
      <c r="A5" s="12" t="s">
        <v>92</v>
      </c>
      <c r="B5" s="12"/>
      <c r="C5" s="71" t="s">
        <v>93</v>
      </c>
      <c r="D5" s="12" t="s">
        <v>94</v>
      </c>
    </row>
    <row r="6" spans="1:4" x14ac:dyDescent="0.25">
      <c r="A6" t="s">
        <v>0</v>
      </c>
      <c r="C6" t="s">
        <v>111</v>
      </c>
      <c r="D6" t="s">
        <v>347</v>
      </c>
    </row>
    <row r="7" spans="1:4" x14ac:dyDescent="0.25">
      <c r="A7" t="s">
        <v>223</v>
      </c>
    </row>
    <row r="8" spans="1:4" x14ac:dyDescent="0.25">
      <c r="B8" t="s">
        <v>225</v>
      </c>
      <c r="C8" t="s">
        <v>146</v>
      </c>
      <c r="D8" t="s">
        <v>259</v>
      </c>
    </row>
    <row r="9" spans="1:4" x14ac:dyDescent="0.25">
      <c r="B9" t="s">
        <v>226</v>
      </c>
      <c r="C9" t="s">
        <v>146</v>
      </c>
      <c r="D9" t="s">
        <v>350</v>
      </c>
    </row>
    <row r="10" spans="1:4" x14ac:dyDescent="0.25">
      <c r="A10" t="s">
        <v>222</v>
      </c>
    </row>
    <row r="11" spans="1:4" x14ac:dyDescent="0.25">
      <c r="B11" t="s">
        <v>220</v>
      </c>
      <c r="C11" t="s">
        <v>146</v>
      </c>
      <c r="D11" t="s">
        <v>352</v>
      </c>
    </row>
    <row r="12" spans="1:4" x14ac:dyDescent="0.25">
      <c r="B12" t="s">
        <v>221</v>
      </c>
      <c r="C12" t="s">
        <v>146</v>
      </c>
      <c r="D12" t="s">
        <v>351</v>
      </c>
    </row>
    <row r="13" spans="1:4" x14ac:dyDescent="0.25">
      <c r="A13" t="s">
        <v>224</v>
      </c>
      <c r="C13" t="s">
        <v>146</v>
      </c>
      <c r="D13" t="s">
        <v>260</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131"/>
  <sheetViews>
    <sheetView workbookViewId="0">
      <selection activeCell="M3" sqref="M3"/>
    </sheetView>
  </sheetViews>
  <sheetFormatPr defaultRowHeight="15" x14ac:dyDescent="0.25"/>
  <cols>
    <col min="1" max="1" width="9.140625" style="1"/>
    <col min="2" max="2" width="15.28515625" bestFit="1" customWidth="1"/>
    <col min="3" max="3" width="10.85546875" bestFit="1" customWidth="1"/>
    <col min="4" max="4" width="12.28515625" bestFit="1" customWidth="1"/>
    <col min="5" max="5" width="12.28515625" customWidth="1"/>
    <col min="6" max="6" width="11.28515625" bestFit="1" customWidth="1"/>
    <col min="7" max="7" width="11.28515625" customWidth="1"/>
    <col min="8" max="8" width="11.42578125" style="1" bestFit="1" customWidth="1"/>
    <col min="12" max="12" width="14" customWidth="1"/>
  </cols>
  <sheetData>
    <row r="1" spans="1:13" x14ac:dyDescent="0.25">
      <c r="A1" s="41" t="s">
        <v>171</v>
      </c>
      <c r="B1" s="41" t="s">
        <v>26</v>
      </c>
      <c r="C1" s="41" t="s">
        <v>27</v>
      </c>
      <c r="D1" s="41" t="s">
        <v>28</v>
      </c>
      <c r="E1" s="44" t="s">
        <v>211</v>
      </c>
      <c r="F1" s="44" t="s">
        <v>212</v>
      </c>
      <c r="G1" s="44" t="s">
        <v>213</v>
      </c>
      <c r="H1" s="41" t="s">
        <v>172</v>
      </c>
      <c r="L1" s="1" t="s">
        <v>261</v>
      </c>
    </row>
    <row r="2" spans="1:13" x14ac:dyDescent="0.25">
      <c r="A2" s="1">
        <v>221</v>
      </c>
      <c r="B2" t="s">
        <v>35</v>
      </c>
      <c r="C2">
        <v>2</v>
      </c>
      <c r="D2" t="s">
        <v>34</v>
      </c>
      <c r="E2" t="s">
        <v>61</v>
      </c>
      <c r="F2" t="s">
        <v>61</v>
      </c>
      <c r="G2" t="s">
        <v>61</v>
      </c>
      <c r="H2" s="1" t="s">
        <v>153</v>
      </c>
    </row>
    <row r="3" spans="1:13" x14ac:dyDescent="0.25">
      <c r="A3" s="1">
        <v>189</v>
      </c>
      <c r="B3" t="s">
        <v>39</v>
      </c>
      <c r="C3">
        <v>2</v>
      </c>
      <c r="D3" t="s">
        <v>34</v>
      </c>
      <c r="E3" t="s">
        <v>61</v>
      </c>
      <c r="F3" t="s">
        <v>61</v>
      </c>
      <c r="G3" t="s">
        <v>61</v>
      </c>
      <c r="H3" s="1" t="s">
        <v>153</v>
      </c>
      <c r="L3" t="s">
        <v>171</v>
      </c>
      <c r="M3" s="14" t="s">
        <v>353</v>
      </c>
    </row>
    <row r="4" spans="1:13" x14ac:dyDescent="0.25">
      <c r="A4" s="1">
        <v>190</v>
      </c>
      <c r="B4" t="s">
        <v>35</v>
      </c>
      <c r="C4">
        <v>2</v>
      </c>
      <c r="D4" t="s">
        <v>34</v>
      </c>
      <c r="E4" t="s">
        <v>61</v>
      </c>
      <c r="F4" t="s">
        <v>61</v>
      </c>
      <c r="G4" t="s">
        <v>61</v>
      </c>
      <c r="H4" s="1" t="s">
        <v>153</v>
      </c>
      <c r="L4" t="s">
        <v>26</v>
      </c>
      <c r="M4" t="s">
        <v>262</v>
      </c>
    </row>
    <row r="5" spans="1:13" x14ac:dyDescent="0.25">
      <c r="A5" s="1">
        <v>191</v>
      </c>
      <c r="B5" t="s">
        <v>35</v>
      </c>
      <c r="C5">
        <v>2</v>
      </c>
      <c r="D5" t="s">
        <v>34</v>
      </c>
      <c r="E5" t="s">
        <v>61</v>
      </c>
      <c r="F5" t="s">
        <v>61</v>
      </c>
      <c r="G5" t="s">
        <v>61</v>
      </c>
      <c r="H5" s="1" t="s">
        <v>153</v>
      </c>
      <c r="L5" t="s">
        <v>27</v>
      </c>
      <c r="M5" t="s">
        <v>265</v>
      </c>
    </row>
    <row r="6" spans="1:13" x14ac:dyDescent="0.25">
      <c r="A6" s="1">
        <v>228</v>
      </c>
      <c r="B6" t="s">
        <v>35</v>
      </c>
      <c r="C6">
        <v>2</v>
      </c>
      <c r="D6" t="s">
        <v>34</v>
      </c>
      <c r="E6" t="s">
        <v>61</v>
      </c>
      <c r="F6" t="s">
        <v>61</v>
      </c>
      <c r="G6" t="s">
        <v>61</v>
      </c>
      <c r="H6" s="1" t="s">
        <v>153</v>
      </c>
      <c r="L6" t="s">
        <v>28</v>
      </c>
      <c r="M6" t="s">
        <v>263</v>
      </c>
    </row>
    <row r="7" spans="1:13" x14ac:dyDescent="0.25">
      <c r="A7" s="1">
        <v>229</v>
      </c>
      <c r="B7" t="s">
        <v>35</v>
      </c>
      <c r="C7">
        <v>2</v>
      </c>
      <c r="D7" t="s">
        <v>34</v>
      </c>
      <c r="E7" t="s">
        <v>61</v>
      </c>
      <c r="F7" t="s">
        <v>61</v>
      </c>
      <c r="G7" t="s">
        <v>61</v>
      </c>
      <c r="H7" s="1" t="s">
        <v>153</v>
      </c>
      <c r="L7" t="s">
        <v>211</v>
      </c>
      <c r="M7" t="s">
        <v>267</v>
      </c>
    </row>
    <row r="8" spans="1:13" x14ac:dyDescent="0.25">
      <c r="A8" s="1">
        <v>234</v>
      </c>
      <c r="B8" t="s">
        <v>35</v>
      </c>
      <c r="C8">
        <v>2</v>
      </c>
      <c r="D8" t="s">
        <v>34</v>
      </c>
      <c r="E8" t="s">
        <v>61</v>
      </c>
      <c r="F8" t="s">
        <v>61</v>
      </c>
      <c r="G8" t="s">
        <v>61</v>
      </c>
      <c r="H8" s="1" t="s">
        <v>153</v>
      </c>
      <c r="L8" t="s">
        <v>212</v>
      </c>
      <c r="M8" t="s">
        <v>268</v>
      </c>
    </row>
    <row r="9" spans="1:13" x14ac:dyDescent="0.25">
      <c r="A9" s="1">
        <v>991</v>
      </c>
      <c r="B9" t="s">
        <v>35</v>
      </c>
      <c r="C9">
        <v>2</v>
      </c>
      <c r="D9" t="s">
        <v>34</v>
      </c>
      <c r="E9" t="s">
        <v>61</v>
      </c>
      <c r="F9" t="s">
        <v>61</v>
      </c>
      <c r="G9" t="s">
        <v>61</v>
      </c>
      <c r="H9" s="1" t="s">
        <v>153</v>
      </c>
      <c r="L9" t="s">
        <v>213</v>
      </c>
      <c r="M9" t="s">
        <v>269</v>
      </c>
    </row>
    <row r="10" spans="1:13" x14ac:dyDescent="0.25">
      <c r="A10" s="1">
        <v>994</v>
      </c>
      <c r="B10" t="s">
        <v>35</v>
      </c>
      <c r="C10">
        <v>2</v>
      </c>
      <c r="D10" t="s">
        <v>34</v>
      </c>
      <c r="E10" t="s">
        <v>61</v>
      </c>
      <c r="F10" t="s">
        <v>61</v>
      </c>
      <c r="G10" t="s">
        <v>61</v>
      </c>
      <c r="H10" s="1" t="s">
        <v>153</v>
      </c>
      <c r="L10" t="s">
        <v>172</v>
      </c>
      <c r="M10" t="s">
        <v>266</v>
      </c>
    </row>
    <row r="11" spans="1:13" x14ac:dyDescent="0.25">
      <c r="A11" s="1">
        <v>1013</v>
      </c>
      <c r="B11" t="s">
        <v>37</v>
      </c>
      <c r="C11">
        <v>2</v>
      </c>
      <c r="D11" t="s">
        <v>34</v>
      </c>
      <c r="E11" t="s">
        <v>61</v>
      </c>
      <c r="F11" t="s">
        <v>61</v>
      </c>
      <c r="G11" t="s">
        <v>61</v>
      </c>
      <c r="H11" s="1" t="s">
        <v>153</v>
      </c>
    </row>
    <row r="12" spans="1:13" x14ac:dyDescent="0.25">
      <c r="A12" s="1">
        <v>407</v>
      </c>
      <c r="B12" t="s">
        <v>35</v>
      </c>
      <c r="C12">
        <v>2</v>
      </c>
      <c r="D12" t="s">
        <v>34</v>
      </c>
      <c r="E12" t="s">
        <v>61</v>
      </c>
      <c r="F12" t="s">
        <v>61</v>
      </c>
      <c r="G12" t="s">
        <v>61</v>
      </c>
      <c r="H12" s="1" t="s">
        <v>153</v>
      </c>
    </row>
    <row r="13" spans="1:13" x14ac:dyDescent="0.25">
      <c r="A13" s="1">
        <v>409</v>
      </c>
      <c r="B13" t="s">
        <v>35</v>
      </c>
      <c r="C13">
        <v>2</v>
      </c>
      <c r="D13" t="s">
        <v>34</v>
      </c>
      <c r="E13" t="s">
        <v>61</v>
      </c>
      <c r="F13" t="s">
        <v>61</v>
      </c>
      <c r="G13" t="s">
        <v>61</v>
      </c>
      <c r="H13" s="1" t="s">
        <v>153</v>
      </c>
    </row>
    <row r="14" spans="1:13" x14ac:dyDescent="0.25">
      <c r="A14" s="1">
        <v>410</v>
      </c>
      <c r="B14" t="s">
        <v>35</v>
      </c>
      <c r="C14">
        <v>2</v>
      </c>
      <c r="D14" t="s">
        <v>34</v>
      </c>
      <c r="E14" t="s">
        <v>61</v>
      </c>
      <c r="F14" t="s">
        <v>61</v>
      </c>
      <c r="G14" t="s">
        <v>61</v>
      </c>
      <c r="H14" s="1" t="s">
        <v>153</v>
      </c>
    </row>
    <row r="15" spans="1:13" x14ac:dyDescent="0.25">
      <c r="A15" s="1">
        <v>412</v>
      </c>
      <c r="B15" t="s">
        <v>35</v>
      </c>
      <c r="C15">
        <v>2</v>
      </c>
      <c r="D15" t="s">
        <v>34</v>
      </c>
      <c r="E15" t="s">
        <v>61</v>
      </c>
      <c r="F15" t="s">
        <v>61</v>
      </c>
      <c r="G15" t="s">
        <v>61</v>
      </c>
      <c r="H15" s="1" t="s">
        <v>153</v>
      </c>
    </row>
    <row r="16" spans="1:13" x14ac:dyDescent="0.25">
      <c r="A16" s="1">
        <v>414</v>
      </c>
      <c r="B16" t="s">
        <v>35</v>
      </c>
      <c r="C16">
        <v>2</v>
      </c>
      <c r="D16" t="s">
        <v>34</v>
      </c>
      <c r="E16" t="s">
        <v>61</v>
      </c>
      <c r="F16" t="s">
        <v>61</v>
      </c>
      <c r="G16" t="s">
        <v>61</v>
      </c>
      <c r="H16" s="1" t="s">
        <v>153</v>
      </c>
    </row>
    <row r="17" spans="1:8" x14ac:dyDescent="0.25">
      <c r="A17" s="1">
        <v>415</v>
      </c>
      <c r="B17" t="s">
        <v>35</v>
      </c>
      <c r="C17">
        <v>2</v>
      </c>
      <c r="D17" t="s">
        <v>34</v>
      </c>
      <c r="E17" t="s">
        <v>61</v>
      </c>
      <c r="F17" t="s">
        <v>61</v>
      </c>
      <c r="G17" t="s">
        <v>61</v>
      </c>
      <c r="H17" s="1" t="s">
        <v>153</v>
      </c>
    </row>
    <row r="18" spans="1:8" x14ac:dyDescent="0.25">
      <c r="A18" s="1">
        <v>159</v>
      </c>
      <c r="B18" t="s">
        <v>35</v>
      </c>
      <c r="C18">
        <v>2</v>
      </c>
      <c r="D18" t="s">
        <v>34</v>
      </c>
      <c r="E18" t="s">
        <v>61</v>
      </c>
      <c r="F18" t="s">
        <v>61</v>
      </c>
      <c r="G18" t="s">
        <v>61</v>
      </c>
      <c r="H18" s="1" t="s">
        <v>153</v>
      </c>
    </row>
    <row r="19" spans="1:8" x14ac:dyDescent="0.25">
      <c r="A19" s="1">
        <v>66</v>
      </c>
      <c r="B19" t="s">
        <v>35</v>
      </c>
      <c r="C19">
        <v>2</v>
      </c>
      <c r="D19" t="s">
        <v>34</v>
      </c>
      <c r="E19" t="s">
        <v>61</v>
      </c>
      <c r="F19" t="s">
        <v>61</v>
      </c>
      <c r="G19" t="s">
        <v>61</v>
      </c>
      <c r="H19" s="1" t="s">
        <v>153</v>
      </c>
    </row>
    <row r="20" spans="1:8" x14ac:dyDescent="0.25">
      <c r="A20" s="1">
        <v>67</v>
      </c>
      <c r="B20" t="s">
        <v>35</v>
      </c>
      <c r="C20">
        <v>2</v>
      </c>
      <c r="D20" t="s">
        <v>34</v>
      </c>
      <c r="E20" t="s">
        <v>61</v>
      </c>
      <c r="F20" t="s">
        <v>61</v>
      </c>
      <c r="G20" t="s">
        <v>61</v>
      </c>
      <c r="H20" s="1" t="s">
        <v>153</v>
      </c>
    </row>
    <row r="21" spans="1:8" x14ac:dyDescent="0.25">
      <c r="A21" s="1">
        <v>225</v>
      </c>
      <c r="B21" t="s">
        <v>35</v>
      </c>
      <c r="C21">
        <v>2</v>
      </c>
      <c r="D21" t="s">
        <v>31</v>
      </c>
      <c r="E21" t="s">
        <v>61</v>
      </c>
      <c r="F21" t="s">
        <v>61</v>
      </c>
      <c r="G21" t="s">
        <v>61</v>
      </c>
      <c r="H21" s="1" t="s">
        <v>153</v>
      </c>
    </row>
    <row r="22" spans="1:8" x14ac:dyDescent="0.25">
      <c r="A22" s="1">
        <v>992</v>
      </c>
      <c r="B22" t="s">
        <v>35</v>
      </c>
      <c r="C22">
        <v>2</v>
      </c>
      <c r="D22" t="s">
        <v>31</v>
      </c>
      <c r="E22" t="s">
        <v>61</v>
      </c>
      <c r="F22" t="s">
        <v>61</v>
      </c>
      <c r="G22" t="s">
        <v>61</v>
      </c>
      <c r="H22" s="1" t="s">
        <v>153</v>
      </c>
    </row>
    <row r="23" spans="1:8" x14ac:dyDescent="0.25">
      <c r="A23" s="1">
        <v>302</v>
      </c>
      <c r="B23" t="s">
        <v>35</v>
      </c>
      <c r="C23">
        <v>2</v>
      </c>
      <c r="D23" t="s">
        <v>31</v>
      </c>
      <c r="E23" t="s">
        <v>61</v>
      </c>
      <c r="F23" t="s">
        <v>61</v>
      </c>
      <c r="G23" t="s">
        <v>61</v>
      </c>
      <c r="H23" s="1" t="s">
        <v>153</v>
      </c>
    </row>
    <row r="24" spans="1:8" x14ac:dyDescent="0.25">
      <c r="A24" s="1">
        <v>303</v>
      </c>
      <c r="B24" t="s">
        <v>39</v>
      </c>
      <c r="C24">
        <v>2</v>
      </c>
      <c r="D24" t="s">
        <v>31</v>
      </c>
      <c r="E24" t="s">
        <v>61</v>
      </c>
      <c r="F24" t="s">
        <v>61</v>
      </c>
      <c r="G24" t="s">
        <v>61</v>
      </c>
      <c r="H24" s="1" t="s">
        <v>153</v>
      </c>
    </row>
    <row r="25" spans="1:8" x14ac:dyDescent="0.25">
      <c r="A25" s="1">
        <v>419</v>
      </c>
      <c r="B25" t="s">
        <v>35</v>
      </c>
      <c r="C25">
        <v>2</v>
      </c>
      <c r="D25" t="s">
        <v>31</v>
      </c>
      <c r="E25" t="s">
        <v>61</v>
      </c>
      <c r="F25" t="s">
        <v>61</v>
      </c>
      <c r="G25" t="s">
        <v>61</v>
      </c>
      <c r="H25" s="1" t="s">
        <v>153</v>
      </c>
    </row>
    <row r="26" spans="1:8" x14ac:dyDescent="0.25">
      <c r="A26" s="1">
        <v>297</v>
      </c>
      <c r="B26" t="s">
        <v>35</v>
      </c>
      <c r="C26">
        <v>2</v>
      </c>
      <c r="D26" t="s">
        <v>31</v>
      </c>
      <c r="E26" t="s">
        <v>61</v>
      </c>
      <c r="F26" t="s">
        <v>61</v>
      </c>
      <c r="G26" t="s">
        <v>61</v>
      </c>
      <c r="H26" s="1" t="s">
        <v>153</v>
      </c>
    </row>
    <row r="27" spans="1:8" x14ac:dyDescent="0.25">
      <c r="A27" s="1">
        <v>552</v>
      </c>
      <c r="B27" t="s">
        <v>35</v>
      </c>
      <c r="C27">
        <v>2</v>
      </c>
      <c r="D27" t="s">
        <v>31</v>
      </c>
      <c r="E27" t="s">
        <v>61</v>
      </c>
      <c r="F27" t="s">
        <v>61</v>
      </c>
      <c r="G27" t="s">
        <v>61</v>
      </c>
      <c r="H27" s="1" t="s">
        <v>153</v>
      </c>
    </row>
    <row r="28" spans="1:8" x14ac:dyDescent="0.25">
      <c r="A28" s="1">
        <v>556</v>
      </c>
      <c r="B28" t="s">
        <v>35</v>
      </c>
      <c r="C28">
        <v>2</v>
      </c>
      <c r="D28" t="s">
        <v>31</v>
      </c>
      <c r="E28" t="s">
        <v>61</v>
      </c>
      <c r="F28" t="s">
        <v>61</v>
      </c>
      <c r="G28" t="s">
        <v>61</v>
      </c>
      <c r="H28" s="1" t="s">
        <v>153</v>
      </c>
    </row>
    <row r="29" spans="1:8" x14ac:dyDescent="0.25">
      <c r="A29" s="1">
        <v>402</v>
      </c>
      <c r="B29" t="s">
        <v>35</v>
      </c>
      <c r="C29">
        <v>3</v>
      </c>
      <c r="D29" t="s">
        <v>34</v>
      </c>
      <c r="E29" t="s">
        <v>61</v>
      </c>
      <c r="F29" t="s">
        <v>61</v>
      </c>
      <c r="G29" t="s">
        <v>61</v>
      </c>
      <c r="H29" s="1" t="s">
        <v>153</v>
      </c>
    </row>
    <row r="30" spans="1:8" x14ac:dyDescent="0.25">
      <c r="A30" s="1">
        <v>405</v>
      </c>
      <c r="B30" t="s">
        <v>35</v>
      </c>
      <c r="C30">
        <v>3</v>
      </c>
      <c r="D30" t="s">
        <v>34</v>
      </c>
      <c r="E30" t="s">
        <v>61</v>
      </c>
      <c r="F30" t="s">
        <v>61</v>
      </c>
      <c r="G30" t="s">
        <v>61</v>
      </c>
      <c r="H30" s="1" t="s">
        <v>153</v>
      </c>
    </row>
    <row r="31" spans="1:8" x14ac:dyDescent="0.25">
      <c r="A31" s="1">
        <v>432</v>
      </c>
      <c r="B31" t="s">
        <v>35</v>
      </c>
      <c r="C31">
        <v>3</v>
      </c>
      <c r="D31" t="s">
        <v>34</v>
      </c>
      <c r="E31" t="s">
        <v>61</v>
      </c>
      <c r="F31" t="s">
        <v>61</v>
      </c>
      <c r="G31" t="s">
        <v>61</v>
      </c>
      <c r="H31" s="1" t="s">
        <v>153</v>
      </c>
    </row>
    <row r="32" spans="1:8" x14ac:dyDescent="0.25">
      <c r="A32" s="1">
        <v>462</v>
      </c>
      <c r="B32" t="s">
        <v>35</v>
      </c>
      <c r="C32">
        <v>3</v>
      </c>
      <c r="D32" t="s">
        <v>34</v>
      </c>
      <c r="E32" t="s">
        <v>61</v>
      </c>
      <c r="F32" t="s">
        <v>61</v>
      </c>
      <c r="G32" t="s">
        <v>61</v>
      </c>
      <c r="H32" s="1" t="s">
        <v>153</v>
      </c>
    </row>
    <row r="33" spans="1:8" x14ac:dyDescent="0.25">
      <c r="A33" s="1">
        <v>478</v>
      </c>
      <c r="B33" t="s">
        <v>35</v>
      </c>
      <c r="C33">
        <v>3</v>
      </c>
      <c r="D33" t="s">
        <v>34</v>
      </c>
      <c r="E33" t="s">
        <v>61</v>
      </c>
      <c r="F33" t="s">
        <v>61</v>
      </c>
      <c r="G33" t="s">
        <v>61</v>
      </c>
      <c r="H33" s="1" t="s">
        <v>153</v>
      </c>
    </row>
    <row r="34" spans="1:8" x14ac:dyDescent="0.25">
      <c r="A34" s="1">
        <v>480</v>
      </c>
      <c r="B34" t="s">
        <v>35</v>
      </c>
      <c r="C34">
        <v>3</v>
      </c>
      <c r="D34" t="s">
        <v>34</v>
      </c>
      <c r="E34" t="s">
        <v>61</v>
      </c>
      <c r="F34" t="s">
        <v>61</v>
      </c>
      <c r="G34" t="s">
        <v>61</v>
      </c>
      <c r="H34" s="1" t="s">
        <v>153</v>
      </c>
    </row>
    <row r="35" spans="1:8" x14ac:dyDescent="0.25">
      <c r="A35" s="1">
        <v>600</v>
      </c>
      <c r="B35" t="s">
        <v>35</v>
      </c>
      <c r="C35">
        <v>3</v>
      </c>
      <c r="D35" t="s">
        <v>34</v>
      </c>
      <c r="E35" t="s">
        <v>61</v>
      </c>
      <c r="F35" t="s">
        <v>61</v>
      </c>
      <c r="G35" t="s">
        <v>61</v>
      </c>
      <c r="H35" s="1" t="s">
        <v>153</v>
      </c>
    </row>
    <row r="36" spans="1:8" x14ac:dyDescent="0.25">
      <c r="A36" s="1">
        <v>230</v>
      </c>
      <c r="B36" t="s">
        <v>35</v>
      </c>
      <c r="C36">
        <v>3</v>
      </c>
      <c r="D36" t="s">
        <v>34</v>
      </c>
      <c r="E36" t="s">
        <v>61</v>
      </c>
      <c r="F36" t="s">
        <v>61</v>
      </c>
      <c r="G36" t="s">
        <v>61</v>
      </c>
      <c r="H36" s="1" t="s">
        <v>153</v>
      </c>
    </row>
    <row r="37" spans="1:8" x14ac:dyDescent="0.25">
      <c r="A37" s="1">
        <v>761</v>
      </c>
      <c r="B37" t="s">
        <v>35</v>
      </c>
      <c r="C37">
        <v>3</v>
      </c>
      <c r="D37" t="s">
        <v>34</v>
      </c>
      <c r="E37" t="s">
        <v>61</v>
      </c>
      <c r="F37" t="s">
        <v>61</v>
      </c>
      <c r="G37" t="s">
        <v>61</v>
      </c>
      <c r="H37" s="1" t="s">
        <v>153</v>
      </c>
    </row>
    <row r="38" spans="1:8" x14ac:dyDescent="0.25">
      <c r="A38" s="1">
        <v>1047</v>
      </c>
      <c r="B38" t="s">
        <v>35</v>
      </c>
      <c r="C38">
        <v>3</v>
      </c>
      <c r="D38" t="s">
        <v>34</v>
      </c>
      <c r="E38" t="s">
        <v>61</v>
      </c>
      <c r="F38" t="s">
        <v>61</v>
      </c>
      <c r="G38" t="s">
        <v>61</v>
      </c>
      <c r="H38" s="1" t="s">
        <v>153</v>
      </c>
    </row>
    <row r="39" spans="1:8" x14ac:dyDescent="0.25">
      <c r="A39" s="1">
        <v>993</v>
      </c>
      <c r="B39" t="s">
        <v>35</v>
      </c>
      <c r="C39">
        <v>3</v>
      </c>
      <c r="D39" t="s">
        <v>34</v>
      </c>
      <c r="E39" t="s">
        <v>61</v>
      </c>
      <c r="F39" t="s">
        <v>61</v>
      </c>
      <c r="G39" t="s">
        <v>61</v>
      </c>
      <c r="H39" s="1" t="s">
        <v>153</v>
      </c>
    </row>
    <row r="40" spans="1:8" x14ac:dyDescent="0.25">
      <c r="A40" s="1">
        <v>803</v>
      </c>
      <c r="B40" t="s">
        <v>35</v>
      </c>
      <c r="C40">
        <v>3</v>
      </c>
      <c r="D40" t="s">
        <v>34</v>
      </c>
      <c r="E40" t="s">
        <v>61</v>
      </c>
      <c r="F40" t="s">
        <v>61</v>
      </c>
      <c r="G40" t="s">
        <v>61</v>
      </c>
      <c r="H40" s="1" t="s">
        <v>153</v>
      </c>
    </row>
    <row r="41" spans="1:8" x14ac:dyDescent="0.25">
      <c r="A41" s="1">
        <v>114</v>
      </c>
      <c r="B41" t="s">
        <v>35</v>
      </c>
      <c r="C41">
        <v>3</v>
      </c>
      <c r="D41" t="s">
        <v>34</v>
      </c>
      <c r="E41" t="s">
        <v>61</v>
      </c>
      <c r="F41" t="s">
        <v>61</v>
      </c>
      <c r="G41" t="s">
        <v>61</v>
      </c>
      <c r="H41" s="1" t="s">
        <v>153</v>
      </c>
    </row>
    <row r="42" spans="1:8" x14ac:dyDescent="0.25">
      <c r="A42" s="1">
        <v>309</v>
      </c>
      <c r="B42" t="s">
        <v>35</v>
      </c>
      <c r="C42">
        <v>3</v>
      </c>
      <c r="D42" t="s">
        <v>34</v>
      </c>
      <c r="E42" t="s">
        <v>61</v>
      </c>
      <c r="F42" t="s">
        <v>61</v>
      </c>
      <c r="G42" t="s">
        <v>61</v>
      </c>
      <c r="H42" s="1" t="s">
        <v>153</v>
      </c>
    </row>
    <row r="43" spans="1:8" x14ac:dyDescent="0.25">
      <c r="A43" s="1">
        <v>353</v>
      </c>
      <c r="B43" t="s">
        <v>35</v>
      </c>
      <c r="C43">
        <v>3</v>
      </c>
      <c r="D43" t="s">
        <v>34</v>
      </c>
      <c r="E43" t="s">
        <v>61</v>
      </c>
      <c r="F43" t="s">
        <v>61</v>
      </c>
      <c r="G43" t="s">
        <v>61</v>
      </c>
      <c r="H43" s="1" t="s">
        <v>153</v>
      </c>
    </row>
    <row r="44" spans="1:8" x14ac:dyDescent="0.25">
      <c r="A44" s="1">
        <v>357</v>
      </c>
      <c r="B44" t="s">
        <v>35</v>
      </c>
      <c r="C44">
        <v>3</v>
      </c>
      <c r="D44" t="s">
        <v>34</v>
      </c>
      <c r="E44" t="s">
        <v>61</v>
      </c>
      <c r="F44" t="s">
        <v>61</v>
      </c>
      <c r="G44" t="s">
        <v>61</v>
      </c>
      <c r="H44" s="1" t="s">
        <v>153</v>
      </c>
    </row>
    <row r="45" spans="1:8" x14ac:dyDescent="0.25">
      <c r="A45" s="1">
        <v>358</v>
      </c>
      <c r="B45" t="s">
        <v>35</v>
      </c>
      <c r="C45">
        <v>3</v>
      </c>
      <c r="D45" t="s">
        <v>34</v>
      </c>
      <c r="E45" t="s">
        <v>61</v>
      </c>
      <c r="F45" t="s">
        <v>61</v>
      </c>
      <c r="G45" t="s">
        <v>61</v>
      </c>
      <c r="H45" s="1" t="s">
        <v>153</v>
      </c>
    </row>
    <row r="46" spans="1:8" x14ac:dyDescent="0.25">
      <c r="A46" s="1">
        <v>769</v>
      </c>
      <c r="B46" t="s">
        <v>35</v>
      </c>
      <c r="C46">
        <v>3</v>
      </c>
      <c r="D46" t="s">
        <v>34</v>
      </c>
      <c r="E46" t="s">
        <v>61</v>
      </c>
      <c r="F46" t="s">
        <v>61</v>
      </c>
      <c r="G46" t="s">
        <v>61</v>
      </c>
      <c r="H46" s="1" t="s">
        <v>153</v>
      </c>
    </row>
    <row r="47" spans="1:8" x14ac:dyDescent="0.25">
      <c r="A47" s="1">
        <v>826</v>
      </c>
      <c r="B47" t="s">
        <v>35</v>
      </c>
      <c r="C47">
        <v>3</v>
      </c>
      <c r="D47" t="s">
        <v>34</v>
      </c>
      <c r="E47" t="s">
        <v>61</v>
      </c>
      <c r="F47" t="s">
        <v>61</v>
      </c>
      <c r="G47" t="s">
        <v>61</v>
      </c>
      <c r="H47" s="1" t="s">
        <v>153</v>
      </c>
    </row>
    <row r="48" spans="1:8" x14ac:dyDescent="0.25">
      <c r="A48" s="1">
        <v>830</v>
      </c>
      <c r="B48" t="s">
        <v>35</v>
      </c>
      <c r="C48">
        <v>3</v>
      </c>
      <c r="D48" t="s">
        <v>34</v>
      </c>
      <c r="E48" t="s">
        <v>61</v>
      </c>
      <c r="F48" t="s">
        <v>61</v>
      </c>
      <c r="G48" t="s">
        <v>61</v>
      </c>
      <c r="H48" s="1" t="s">
        <v>153</v>
      </c>
    </row>
    <row r="49" spans="1:8" x14ac:dyDescent="0.25">
      <c r="A49" s="1">
        <v>831</v>
      </c>
      <c r="B49" t="s">
        <v>35</v>
      </c>
      <c r="C49">
        <v>3</v>
      </c>
      <c r="D49" t="s">
        <v>34</v>
      </c>
      <c r="E49" t="s">
        <v>61</v>
      </c>
      <c r="F49" t="s">
        <v>61</v>
      </c>
      <c r="G49" t="s">
        <v>61</v>
      </c>
      <c r="H49" s="1" t="s">
        <v>153</v>
      </c>
    </row>
    <row r="50" spans="1:8" x14ac:dyDescent="0.25">
      <c r="A50" s="1">
        <v>832</v>
      </c>
      <c r="B50" t="s">
        <v>35</v>
      </c>
      <c r="C50">
        <v>3</v>
      </c>
      <c r="D50" t="s">
        <v>34</v>
      </c>
      <c r="E50" t="s">
        <v>61</v>
      </c>
      <c r="F50" t="s">
        <v>61</v>
      </c>
      <c r="G50" t="s">
        <v>61</v>
      </c>
      <c r="H50" s="1" t="s">
        <v>153</v>
      </c>
    </row>
    <row r="51" spans="1:8" x14ac:dyDescent="0.25">
      <c r="A51" s="1">
        <v>566</v>
      </c>
      <c r="B51" t="s">
        <v>35</v>
      </c>
      <c r="C51">
        <v>3</v>
      </c>
      <c r="D51" t="s">
        <v>34</v>
      </c>
      <c r="E51" t="s">
        <v>61</v>
      </c>
      <c r="F51" t="s">
        <v>61</v>
      </c>
      <c r="G51" t="s">
        <v>61</v>
      </c>
      <c r="H51" s="1" t="s">
        <v>153</v>
      </c>
    </row>
    <row r="52" spans="1:8" x14ac:dyDescent="0.25">
      <c r="A52" s="1">
        <v>570</v>
      </c>
      <c r="B52" t="s">
        <v>35</v>
      </c>
      <c r="C52">
        <v>3</v>
      </c>
      <c r="D52" t="s">
        <v>34</v>
      </c>
      <c r="E52" t="s">
        <v>61</v>
      </c>
      <c r="F52" t="s">
        <v>61</v>
      </c>
      <c r="G52" t="s">
        <v>61</v>
      </c>
      <c r="H52" s="1" t="s">
        <v>153</v>
      </c>
    </row>
    <row r="53" spans="1:8" x14ac:dyDescent="0.25">
      <c r="A53" s="1">
        <v>5</v>
      </c>
      <c r="B53" t="s">
        <v>35</v>
      </c>
      <c r="C53">
        <v>3</v>
      </c>
      <c r="D53" t="s">
        <v>34</v>
      </c>
      <c r="E53" t="s">
        <v>61</v>
      </c>
      <c r="F53" t="s">
        <v>61</v>
      </c>
      <c r="G53" t="s">
        <v>61</v>
      </c>
      <c r="H53" s="1" t="s">
        <v>153</v>
      </c>
    </row>
    <row r="54" spans="1:8" x14ac:dyDescent="0.25">
      <c r="A54" s="1">
        <v>8</v>
      </c>
      <c r="B54" t="s">
        <v>35</v>
      </c>
      <c r="C54">
        <v>3</v>
      </c>
      <c r="D54" t="s">
        <v>34</v>
      </c>
      <c r="E54" t="s">
        <v>61</v>
      </c>
      <c r="F54" t="s">
        <v>61</v>
      </c>
      <c r="G54" t="s">
        <v>61</v>
      </c>
      <c r="H54" s="1" t="s">
        <v>153</v>
      </c>
    </row>
    <row r="55" spans="1:8" x14ac:dyDescent="0.25">
      <c r="A55" s="1">
        <v>13</v>
      </c>
      <c r="B55" t="s">
        <v>35</v>
      </c>
      <c r="C55">
        <v>3</v>
      </c>
      <c r="D55" t="s">
        <v>34</v>
      </c>
      <c r="E55" t="s">
        <v>61</v>
      </c>
      <c r="F55" t="s">
        <v>61</v>
      </c>
      <c r="G55" t="s">
        <v>61</v>
      </c>
      <c r="H55" s="1" t="s">
        <v>153</v>
      </c>
    </row>
    <row r="56" spans="1:8" x14ac:dyDescent="0.25">
      <c r="A56" s="1">
        <v>76</v>
      </c>
      <c r="B56" t="s">
        <v>35</v>
      </c>
      <c r="C56">
        <v>3</v>
      </c>
      <c r="D56" t="s">
        <v>34</v>
      </c>
      <c r="E56" t="s">
        <v>61</v>
      </c>
      <c r="F56" t="s">
        <v>61</v>
      </c>
      <c r="G56" t="s">
        <v>61</v>
      </c>
      <c r="H56" s="1" t="s">
        <v>153</v>
      </c>
    </row>
    <row r="57" spans="1:8" x14ac:dyDescent="0.25">
      <c r="A57" s="1">
        <v>78</v>
      </c>
      <c r="B57" t="s">
        <v>35</v>
      </c>
      <c r="C57">
        <v>3</v>
      </c>
      <c r="D57" t="s">
        <v>34</v>
      </c>
      <c r="E57" t="s">
        <v>61</v>
      </c>
      <c r="F57" t="s">
        <v>61</v>
      </c>
      <c r="G57" t="s">
        <v>61</v>
      </c>
      <c r="H57" s="1" t="s">
        <v>153</v>
      </c>
    </row>
    <row r="58" spans="1:8" x14ac:dyDescent="0.25">
      <c r="A58" s="1">
        <v>79</v>
      </c>
      <c r="B58" t="s">
        <v>35</v>
      </c>
      <c r="C58">
        <v>3</v>
      </c>
      <c r="D58" t="s">
        <v>34</v>
      </c>
      <c r="E58" t="s">
        <v>61</v>
      </c>
      <c r="F58" t="s">
        <v>61</v>
      </c>
      <c r="G58" t="s">
        <v>61</v>
      </c>
      <c r="H58" s="1" t="s">
        <v>153</v>
      </c>
    </row>
    <row r="59" spans="1:8" x14ac:dyDescent="0.25">
      <c r="A59" s="1">
        <v>490</v>
      </c>
      <c r="B59" t="s">
        <v>35</v>
      </c>
      <c r="C59">
        <v>3</v>
      </c>
      <c r="D59" t="s">
        <v>34</v>
      </c>
      <c r="E59" t="s">
        <v>61</v>
      </c>
      <c r="F59" t="s">
        <v>61</v>
      </c>
      <c r="G59" t="s">
        <v>61</v>
      </c>
      <c r="H59" s="1" t="s">
        <v>153</v>
      </c>
    </row>
    <row r="60" spans="1:8" x14ac:dyDescent="0.25">
      <c r="A60" s="1">
        <v>516</v>
      </c>
      <c r="B60" t="s">
        <v>35</v>
      </c>
      <c r="C60">
        <v>3</v>
      </c>
      <c r="D60" t="s">
        <v>34</v>
      </c>
      <c r="E60" t="s">
        <v>61</v>
      </c>
      <c r="F60" t="s">
        <v>61</v>
      </c>
      <c r="G60" t="s">
        <v>61</v>
      </c>
      <c r="H60" s="1" t="s">
        <v>153</v>
      </c>
    </row>
    <row r="61" spans="1:8" x14ac:dyDescent="0.25">
      <c r="A61" s="1">
        <v>403</v>
      </c>
      <c r="B61" t="s">
        <v>35</v>
      </c>
      <c r="C61">
        <v>3</v>
      </c>
      <c r="D61" t="s">
        <v>32</v>
      </c>
      <c r="E61" t="s">
        <v>61</v>
      </c>
      <c r="F61" t="s">
        <v>61</v>
      </c>
      <c r="G61" t="s">
        <v>61</v>
      </c>
      <c r="H61" s="1" t="s">
        <v>153</v>
      </c>
    </row>
    <row r="62" spans="1:8" x14ac:dyDescent="0.25">
      <c r="A62" s="1">
        <v>489</v>
      </c>
      <c r="B62" t="s">
        <v>35</v>
      </c>
      <c r="C62">
        <v>3</v>
      </c>
      <c r="D62" t="s">
        <v>32</v>
      </c>
      <c r="E62" t="s">
        <v>61</v>
      </c>
      <c r="F62" t="s">
        <v>61</v>
      </c>
      <c r="G62" t="s">
        <v>61</v>
      </c>
      <c r="H62" s="1" t="s">
        <v>153</v>
      </c>
    </row>
    <row r="63" spans="1:8" x14ac:dyDescent="0.25">
      <c r="A63" s="1">
        <v>705</v>
      </c>
      <c r="B63" t="s">
        <v>35</v>
      </c>
      <c r="C63">
        <v>3</v>
      </c>
      <c r="D63" t="s">
        <v>32</v>
      </c>
      <c r="E63" t="s">
        <v>61</v>
      </c>
      <c r="F63" t="s">
        <v>61</v>
      </c>
      <c r="G63" t="s">
        <v>61</v>
      </c>
      <c r="H63" s="1" t="s">
        <v>153</v>
      </c>
    </row>
    <row r="64" spans="1:8" x14ac:dyDescent="0.25">
      <c r="A64" s="1">
        <v>1036</v>
      </c>
      <c r="B64" t="s">
        <v>35</v>
      </c>
      <c r="C64">
        <v>3</v>
      </c>
      <c r="D64" t="s">
        <v>32</v>
      </c>
      <c r="E64" t="s">
        <v>61</v>
      </c>
      <c r="F64" t="s">
        <v>61</v>
      </c>
      <c r="G64" t="s">
        <v>61</v>
      </c>
      <c r="H64" s="1" t="s">
        <v>153</v>
      </c>
    </row>
    <row r="65" spans="1:8" x14ac:dyDescent="0.25">
      <c r="A65" s="1">
        <v>310</v>
      </c>
      <c r="B65" t="s">
        <v>35</v>
      </c>
      <c r="C65">
        <v>3</v>
      </c>
      <c r="D65" t="s">
        <v>32</v>
      </c>
      <c r="E65" t="s">
        <v>61</v>
      </c>
      <c r="F65" t="s">
        <v>61</v>
      </c>
      <c r="G65" t="s">
        <v>61</v>
      </c>
      <c r="H65" s="1" t="s">
        <v>153</v>
      </c>
    </row>
    <row r="66" spans="1:8" x14ac:dyDescent="0.25">
      <c r="A66" s="1">
        <v>319</v>
      </c>
      <c r="B66" t="s">
        <v>35</v>
      </c>
      <c r="C66">
        <v>3</v>
      </c>
      <c r="D66" t="s">
        <v>32</v>
      </c>
      <c r="E66" t="s">
        <v>61</v>
      </c>
      <c r="F66" t="s">
        <v>61</v>
      </c>
      <c r="G66" t="s">
        <v>61</v>
      </c>
      <c r="H66" s="1" t="s">
        <v>153</v>
      </c>
    </row>
    <row r="67" spans="1:8" x14ac:dyDescent="0.25">
      <c r="A67" s="1">
        <v>136</v>
      </c>
      <c r="B67" t="s">
        <v>35</v>
      </c>
      <c r="C67">
        <v>3</v>
      </c>
      <c r="D67" t="s">
        <v>32</v>
      </c>
      <c r="E67" t="s">
        <v>61</v>
      </c>
      <c r="F67" t="s">
        <v>61</v>
      </c>
      <c r="G67" t="s">
        <v>61</v>
      </c>
      <c r="H67" s="1" t="s">
        <v>153</v>
      </c>
    </row>
    <row r="68" spans="1:8" x14ac:dyDescent="0.25">
      <c r="A68" s="1">
        <v>256</v>
      </c>
      <c r="B68" t="s">
        <v>35</v>
      </c>
      <c r="C68">
        <v>3</v>
      </c>
      <c r="D68" t="s">
        <v>32</v>
      </c>
      <c r="E68" t="s">
        <v>61</v>
      </c>
      <c r="F68" t="s">
        <v>61</v>
      </c>
      <c r="G68" t="s">
        <v>61</v>
      </c>
      <c r="H68" s="1" t="s">
        <v>153</v>
      </c>
    </row>
    <row r="69" spans="1:8" x14ac:dyDescent="0.25">
      <c r="A69" s="1">
        <v>258</v>
      </c>
      <c r="B69" t="s">
        <v>35</v>
      </c>
      <c r="C69">
        <v>3</v>
      </c>
      <c r="D69" t="s">
        <v>32</v>
      </c>
      <c r="E69" t="s">
        <v>61</v>
      </c>
      <c r="F69" t="s">
        <v>61</v>
      </c>
      <c r="G69" t="s">
        <v>61</v>
      </c>
      <c r="H69" s="1" t="s">
        <v>153</v>
      </c>
    </row>
    <row r="70" spans="1:8" x14ac:dyDescent="0.25">
      <c r="A70" s="1">
        <v>288</v>
      </c>
      <c r="B70" t="s">
        <v>35</v>
      </c>
      <c r="C70">
        <v>3</v>
      </c>
      <c r="D70" t="s">
        <v>32</v>
      </c>
      <c r="E70" t="s">
        <v>61</v>
      </c>
      <c r="F70" t="s">
        <v>61</v>
      </c>
      <c r="G70" t="s">
        <v>61</v>
      </c>
      <c r="H70" s="1" t="s">
        <v>153</v>
      </c>
    </row>
    <row r="71" spans="1:8" x14ac:dyDescent="0.25">
      <c r="A71" s="1">
        <v>290</v>
      </c>
      <c r="B71" t="s">
        <v>35</v>
      </c>
      <c r="C71">
        <v>3</v>
      </c>
      <c r="D71" t="s">
        <v>32</v>
      </c>
      <c r="E71" t="s">
        <v>61</v>
      </c>
      <c r="F71" t="s">
        <v>61</v>
      </c>
      <c r="G71" t="s">
        <v>61</v>
      </c>
      <c r="H71" s="1" t="s">
        <v>153</v>
      </c>
    </row>
    <row r="72" spans="1:8" x14ac:dyDescent="0.25">
      <c r="A72" s="1">
        <v>404</v>
      </c>
      <c r="B72" t="s">
        <v>35</v>
      </c>
      <c r="C72">
        <v>3</v>
      </c>
      <c r="D72" t="s">
        <v>31</v>
      </c>
      <c r="E72" t="s">
        <v>61</v>
      </c>
      <c r="F72" t="s">
        <v>61</v>
      </c>
      <c r="G72" t="s">
        <v>61</v>
      </c>
      <c r="H72" s="1" t="s">
        <v>153</v>
      </c>
    </row>
    <row r="73" spans="1:8" x14ac:dyDescent="0.25">
      <c r="A73" s="1">
        <v>485</v>
      </c>
      <c r="B73" t="s">
        <v>35</v>
      </c>
      <c r="C73">
        <v>3</v>
      </c>
      <c r="D73" t="s">
        <v>31</v>
      </c>
      <c r="E73" t="s">
        <v>61</v>
      </c>
      <c r="F73" t="s">
        <v>61</v>
      </c>
      <c r="G73" t="s">
        <v>61</v>
      </c>
      <c r="H73" s="1" t="s">
        <v>153</v>
      </c>
    </row>
    <row r="74" spans="1:8" x14ac:dyDescent="0.25">
      <c r="A74" s="1">
        <v>460</v>
      </c>
      <c r="B74" t="s">
        <v>35</v>
      </c>
      <c r="C74">
        <v>3</v>
      </c>
      <c r="D74" t="s">
        <v>31</v>
      </c>
      <c r="E74" t="s">
        <v>61</v>
      </c>
      <c r="F74" t="s">
        <v>61</v>
      </c>
      <c r="G74" t="s">
        <v>61</v>
      </c>
      <c r="H74" s="1" t="s">
        <v>153</v>
      </c>
    </row>
    <row r="75" spans="1:8" x14ac:dyDescent="0.25">
      <c r="A75" s="1">
        <v>628</v>
      </c>
      <c r="B75" t="s">
        <v>35</v>
      </c>
      <c r="C75">
        <v>3</v>
      </c>
      <c r="D75" t="s">
        <v>31</v>
      </c>
      <c r="E75" t="s">
        <v>61</v>
      </c>
      <c r="F75" t="s">
        <v>61</v>
      </c>
      <c r="G75" t="s">
        <v>61</v>
      </c>
      <c r="H75" s="1" t="s">
        <v>153</v>
      </c>
    </row>
    <row r="76" spans="1:8" x14ac:dyDescent="0.25">
      <c r="A76" s="1">
        <v>629</v>
      </c>
      <c r="B76" t="s">
        <v>35</v>
      </c>
      <c r="C76">
        <v>3</v>
      </c>
      <c r="D76" t="s">
        <v>31</v>
      </c>
      <c r="E76" t="s">
        <v>61</v>
      </c>
      <c r="F76" t="s">
        <v>61</v>
      </c>
      <c r="G76" t="s">
        <v>61</v>
      </c>
      <c r="H76" s="1" t="s">
        <v>153</v>
      </c>
    </row>
    <row r="77" spans="1:8" x14ac:dyDescent="0.25">
      <c r="A77" s="1">
        <v>687</v>
      </c>
      <c r="B77" t="s">
        <v>35</v>
      </c>
      <c r="C77">
        <v>3</v>
      </c>
      <c r="D77" t="s">
        <v>31</v>
      </c>
      <c r="E77" t="s">
        <v>61</v>
      </c>
      <c r="F77" t="s">
        <v>61</v>
      </c>
      <c r="G77" t="s">
        <v>61</v>
      </c>
      <c r="H77" s="1" t="s">
        <v>153</v>
      </c>
    </row>
    <row r="78" spans="1:8" x14ac:dyDescent="0.25">
      <c r="A78" s="1">
        <v>625</v>
      </c>
      <c r="B78" t="s">
        <v>35</v>
      </c>
      <c r="C78">
        <v>3</v>
      </c>
      <c r="D78" t="s">
        <v>31</v>
      </c>
      <c r="E78" t="s">
        <v>61</v>
      </c>
      <c r="F78" t="s">
        <v>61</v>
      </c>
      <c r="G78" t="s">
        <v>61</v>
      </c>
      <c r="H78" s="1" t="s">
        <v>153</v>
      </c>
    </row>
    <row r="79" spans="1:8" x14ac:dyDescent="0.25">
      <c r="A79" s="1">
        <v>1044</v>
      </c>
      <c r="B79" t="s">
        <v>37</v>
      </c>
      <c r="C79">
        <v>3</v>
      </c>
      <c r="D79" t="s">
        <v>31</v>
      </c>
      <c r="E79" t="s">
        <v>61</v>
      </c>
      <c r="F79" t="s">
        <v>61</v>
      </c>
      <c r="G79" t="s">
        <v>61</v>
      </c>
      <c r="H79" s="1" t="s">
        <v>153</v>
      </c>
    </row>
    <row r="80" spans="1:8" x14ac:dyDescent="0.25">
      <c r="A80" s="1">
        <v>1048</v>
      </c>
      <c r="B80" t="s">
        <v>35</v>
      </c>
      <c r="C80">
        <v>3</v>
      </c>
      <c r="D80" t="s">
        <v>31</v>
      </c>
      <c r="E80" t="s">
        <v>61</v>
      </c>
      <c r="F80" t="s">
        <v>61</v>
      </c>
      <c r="G80" t="s">
        <v>61</v>
      </c>
      <c r="H80" s="1" t="s">
        <v>153</v>
      </c>
    </row>
    <row r="81" spans="1:8" x14ac:dyDescent="0.25">
      <c r="A81" s="1">
        <v>1049</v>
      </c>
      <c r="B81" t="s">
        <v>35</v>
      </c>
      <c r="C81">
        <v>3</v>
      </c>
      <c r="D81" t="s">
        <v>31</v>
      </c>
      <c r="E81" t="s">
        <v>61</v>
      </c>
      <c r="F81" t="s">
        <v>61</v>
      </c>
      <c r="G81" t="s">
        <v>61</v>
      </c>
      <c r="H81" s="1" t="s">
        <v>153</v>
      </c>
    </row>
    <row r="82" spans="1:8" x14ac:dyDescent="0.25">
      <c r="A82" s="1">
        <v>267</v>
      </c>
      <c r="B82" t="s">
        <v>35</v>
      </c>
      <c r="C82">
        <v>3</v>
      </c>
      <c r="D82" t="s">
        <v>31</v>
      </c>
      <c r="E82" t="s">
        <v>61</v>
      </c>
      <c r="F82" t="s">
        <v>61</v>
      </c>
      <c r="G82" t="s">
        <v>61</v>
      </c>
      <c r="H82" s="1" t="s">
        <v>153</v>
      </c>
    </row>
    <row r="83" spans="1:8" x14ac:dyDescent="0.25">
      <c r="A83" s="1">
        <v>270</v>
      </c>
      <c r="B83" t="s">
        <v>35</v>
      </c>
      <c r="C83">
        <v>3</v>
      </c>
      <c r="D83" t="s">
        <v>31</v>
      </c>
      <c r="E83" t="s">
        <v>61</v>
      </c>
      <c r="F83" t="s">
        <v>61</v>
      </c>
      <c r="G83" t="s">
        <v>61</v>
      </c>
      <c r="H83" s="1" t="s">
        <v>153</v>
      </c>
    </row>
    <row r="84" spans="1:8" x14ac:dyDescent="0.25">
      <c r="A84" s="1">
        <v>422</v>
      </c>
      <c r="B84" t="s">
        <v>35</v>
      </c>
      <c r="C84">
        <v>3</v>
      </c>
      <c r="D84" t="s">
        <v>31</v>
      </c>
      <c r="E84" t="s">
        <v>61</v>
      </c>
      <c r="F84" t="s">
        <v>61</v>
      </c>
      <c r="G84" t="s">
        <v>61</v>
      </c>
      <c r="H84" s="1" t="s">
        <v>153</v>
      </c>
    </row>
    <row r="85" spans="1:8" x14ac:dyDescent="0.25">
      <c r="A85" s="1">
        <v>387</v>
      </c>
      <c r="B85" t="s">
        <v>35</v>
      </c>
      <c r="C85">
        <v>3</v>
      </c>
      <c r="D85" t="s">
        <v>31</v>
      </c>
      <c r="E85" t="s">
        <v>61</v>
      </c>
      <c r="F85" t="s">
        <v>61</v>
      </c>
      <c r="G85" t="s">
        <v>61</v>
      </c>
      <c r="H85" s="1" t="s">
        <v>153</v>
      </c>
    </row>
    <row r="86" spans="1:8" x14ac:dyDescent="0.25">
      <c r="A86" s="1">
        <v>388</v>
      </c>
      <c r="B86" t="s">
        <v>35</v>
      </c>
      <c r="C86">
        <v>3</v>
      </c>
      <c r="D86" t="s">
        <v>31</v>
      </c>
      <c r="E86" t="s">
        <v>61</v>
      </c>
      <c r="F86" t="s">
        <v>61</v>
      </c>
      <c r="G86" t="s">
        <v>61</v>
      </c>
      <c r="H86" s="1" t="s">
        <v>153</v>
      </c>
    </row>
    <row r="87" spans="1:8" x14ac:dyDescent="0.25">
      <c r="A87" s="1">
        <v>393</v>
      </c>
      <c r="B87" t="s">
        <v>35</v>
      </c>
      <c r="C87">
        <v>3</v>
      </c>
      <c r="D87" t="s">
        <v>31</v>
      </c>
      <c r="E87" t="s">
        <v>61</v>
      </c>
      <c r="F87" t="s">
        <v>61</v>
      </c>
      <c r="G87" t="s">
        <v>61</v>
      </c>
      <c r="H87" s="1" t="s">
        <v>153</v>
      </c>
    </row>
    <row r="88" spans="1:8" x14ac:dyDescent="0.25">
      <c r="A88" s="1">
        <v>394</v>
      </c>
      <c r="B88" t="s">
        <v>35</v>
      </c>
      <c r="C88">
        <v>3</v>
      </c>
      <c r="D88" t="s">
        <v>31</v>
      </c>
      <c r="E88" t="s">
        <v>61</v>
      </c>
      <c r="F88" t="s">
        <v>61</v>
      </c>
      <c r="G88" t="s">
        <v>61</v>
      </c>
      <c r="H88" s="1" t="s">
        <v>153</v>
      </c>
    </row>
    <row r="89" spans="1:8" x14ac:dyDescent="0.25">
      <c r="A89" s="1">
        <v>400</v>
      </c>
      <c r="B89" t="s">
        <v>35</v>
      </c>
      <c r="C89">
        <v>3</v>
      </c>
      <c r="D89" t="s">
        <v>31</v>
      </c>
      <c r="E89" t="s">
        <v>61</v>
      </c>
      <c r="F89" t="s">
        <v>61</v>
      </c>
      <c r="G89" t="s">
        <v>61</v>
      </c>
      <c r="H89" s="1" t="s">
        <v>153</v>
      </c>
    </row>
    <row r="90" spans="1:8" x14ac:dyDescent="0.25">
      <c r="A90" s="1">
        <v>289</v>
      </c>
      <c r="B90" t="s">
        <v>35</v>
      </c>
      <c r="C90">
        <v>3</v>
      </c>
      <c r="D90" t="s">
        <v>31</v>
      </c>
      <c r="E90" t="s">
        <v>61</v>
      </c>
      <c r="F90" t="s">
        <v>61</v>
      </c>
      <c r="G90" t="s">
        <v>61</v>
      </c>
      <c r="H90" s="1" t="s">
        <v>153</v>
      </c>
    </row>
    <row r="91" spans="1:8" x14ac:dyDescent="0.25">
      <c r="A91" s="1">
        <v>498</v>
      </c>
      <c r="B91" t="s">
        <v>35</v>
      </c>
      <c r="C91">
        <v>3</v>
      </c>
      <c r="D91" t="s">
        <v>31</v>
      </c>
      <c r="E91" t="s">
        <v>61</v>
      </c>
      <c r="F91" t="s">
        <v>61</v>
      </c>
      <c r="G91" t="s">
        <v>61</v>
      </c>
      <c r="H91" s="1" t="s">
        <v>153</v>
      </c>
    </row>
    <row r="92" spans="1:8" x14ac:dyDescent="0.25">
      <c r="A92" s="1">
        <v>1135</v>
      </c>
      <c r="B92" t="s">
        <v>35</v>
      </c>
      <c r="C92" t="s">
        <v>44</v>
      </c>
      <c r="D92" t="s">
        <v>34</v>
      </c>
      <c r="E92" t="s">
        <v>61</v>
      </c>
      <c r="F92" t="s">
        <v>61</v>
      </c>
      <c r="G92" t="s">
        <v>61</v>
      </c>
      <c r="H92" s="1" t="s">
        <v>153</v>
      </c>
    </row>
    <row r="93" spans="1:8" x14ac:dyDescent="0.25">
      <c r="A93" s="1">
        <v>1141</v>
      </c>
      <c r="B93" t="s">
        <v>35</v>
      </c>
      <c r="C93" t="s">
        <v>44</v>
      </c>
      <c r="D93" t="s">
        <v>34</v>
      </c>
      <c r="E93" t="s">
        <v>61</v>
      </c>
      <c r="F93" t="s">
        <v>61</v>
      </c>
      <c r="G93" t="s">
        <v>61</v>
      </c>
      <c r="H93" s="1" t="s">
        <v>153</v>
      </c>
    </row>
    <row r="94" spans="1:8" x14ac:dyDescent="0.25">
      <c r="A94" s="1">
        <v>816</v>
      </c>
      <c r="B94" t="s">
        <v>35</v>
      </c>
      <c r="C94" t="s">
        <v>44</v>
      </c>
      <c r="D94" t="s">
        <v>34</v>
      </c>
      <c r="E94" t="s">
        <v>61</v>
      </c>
      <c r="F94" t="s">
        <v>61</v>
      </c>
      <c r="G94" t="s">
        <v>61</v>
      </c>
      <c r="H94" s="1" t="s">
        <v>153</v>
      </c>
    </row>
    <row r="95" spans="1:8" x14ac:dyDescent="0.25">
      <c r="A95" s="1">
        <v>265</v>
      </c>
      <c r="B95" t="s">
        <v>35</v>
      </c>
      <c r="C95" t="s">
        <v>44</v>
      </c>
      <c r="D95" t="s">
        <v>34</v>
      </c>
      <c r="E95" t="s">
        <v>61</v>
      </c>
      <c r="F95" t="s">
        <v>61</v>
      </c>
      <c r="G95" t="s">
        <v>61</v>
      </c>
      <c r="H95" s="1" t="s">
        <v>153</v>
      </c>
    </row>
    <row r="96" spans="1:8" x14ac:dyDescent="0.25">
      <c r="A96" s="1">
        <v>334</v>
      </c>
      <c r="B96" t="s">
        <v>35</v>
      </c>
      <c r="C96" t="s">
        <v>44</v>
      </c>
      <c r="D96" t="s">
        <v>34</v>
      </c>
      <c r="E96" t="s">
        <v>61</v>
      </c>
      <c r="F96" t="s">
        <v>61</v>
      </c>
      <c r="G96" t="s">
        <v>61</v>
      </c>
      <c r="H96" s="1" t="s">
        <v>153</v>
      </c>
    </row>
    <row r="97" spans="1:8" x14ac:dyDescent="0.25">
      <c r="A97" s="1">
        <v>117</v>
      </c>
      <c r="B97" t="s">
        <v>39</v>
      </c>
      <c r="C97" t="s">
        <v>44</v>
      </c>
      <c r="D97" t="s">
        <v>34</v>
      </c>
      <c r="E97" t="s">
        <v>61</v>
      </c>
      <c r="F97" t="s">
        <v>61</v>
      </c>
      <c r="G97" t="s">
        <v>61</v>
      </c>
      <c r="H97" s="1" t="s">
        <v>153</v>
      </c>
    </row>
    <row r="98" spans="1:8" x14ac:dyDescent="0.25">
      <c r="A98" s="1">
        <v>259</v>
      </c>
      <c r="B98" t="s">
        <v>35</v>
      </c>
      <c r="C98" t="s">
        <v>44</v>
      </c>
      <c r="D98" t="s">
        <v>34</v>
      </c>
      <c r="E98" t="s">
        <v>61</v>
      </c>
      <c r="F98" t="s">
        <v>61</v>
      </c>
      <c r="G98" t="s">
        <v>61</v>
      </c>
      <c r="H98" s="1" t="s">
        <v>153</v>
      </c>
    </row>
    <row r="99" spans="1:8" x14ac:dyDescent="0.25">
      <c r="A99" s="1">
        <v>254</v>
      </c>
      <c r="B99" t="s">
        <v>35</v>
      </c>
      <c r="C99" t="s">
        <v>44</v>
      </c>
      <c r="D99" t="s">
        <v>34</v>
      </c>
      <c r="E99" t="s">
        <v>61</v>
      </c>
      <c r="F99" t="s">
        <v>61</v>
      </c>
      <c r="G99" t="s">
        <v>61</v>
      </c>
      <c r="H99" s="1" t="s">
        <v>153</v>
      </c>
    </row>
    <row r="100" spans="1:8" x14ac:dyDescent="0.25">
      <c r="A100" s="1">
        <v>255</v>
      </c>
      <c r="B100" t="s">
        <v>35</v>
      </c>
      <c r="C100" t="s">
        <v>44</v>
      </c>
      <c r="D100" t="s">
        <v>34</v>
      </c>
      <c r="E100" t="s">
        <v>61</v>
      </c>
      <c r="F100" t="s">
        <v>61</v>
      </c>
      <c r="G100" t="s">
        <v>61</v>
      </c>
      <c r="H100" s="1" t="s">
        <v>153</v>
      </c>
    </row>
    <row r="101" spans="1:8" x14ac:dyDescent="0.25">
      <c r="A101" s="1">
        <v>538</v>
      </c>
      <c r="B101" t="s">
        <v>35</v>
      </c>
      <c r="C101" t="s">
        <v>44</v>
      </c>
      <c r="D101" t="s">
        <v>34</v>
      </c>
      <c r="E101" t="s">
        <v>61</v>
      </c>
      <c r="F101" t="s">
        <v>61</v>
      </c>
      <c r="G101" t="s">
        <v>61</v>
      </c>
      <c r="H101" s="1" t="s">
        <v>153</v>
      </c>
    </row>
    <row r="102" spans="1:8" x14ac:dyDescent="0.25">
      <c r="A102" s="1">
        <v>1</v>
      </c>
      <c r="B102" t="s">
        <v>35</v>
      </c>
      <c r="C102" t="s">
        <v>44</v>
      </c>
      <c r="D102" t="s">
        <v>34</v>
      </c>
      <c r="E102" t="s">
        <v>61</v>
      </c>
      <c r="F102" t="s">
        <v>61</v>
      </c>
      <c r="G102" t="s">
        <v>61</v>
      </c>
      <c r="H102" s="1" t="s">
        <v>153</v>
      </c>
    </row>
    <row r="103" spans="1:8" x14ac:dyDescent="0.25">
      <c r="A103" s="1">
        <v>2</v>
      </c>
      <c r="B103" t="s">
        <v>35</v>
      </c>
      <c r="C103" t="s">
        <v>44</v>
      </c>
      <c r="D103" t="s">
        <v>34</v>
      </c>
      <c r="E103" t="s">
        <v>61</v>
      </c>
      <c r="F103" t="s">
        <v>61</v>
      </c>
      <c r="G103" t="s">
        <v>61</v>
      </c>
      <c r="H103" s="1" t="s">
        <v>153</v>
      </c>
    </row>
    <row r="104" spans="1:8" x14ac:dyDescent="0.25">
      <c r="A104" s="1">
        <v>3</v>
      </c>
      <c r="B104" t="s">
        <v>35</v>
      </c>
      <c r="C104" t="s">
        <v>44</v>
      </c>
      <c r="D104" t="s">
        <v>34</v>
      </c>
      <c r="E104" t="s">
        <v>61</v>
      </c>
      <c r="F104" t="s">
        <v>61</v>
      </c>
      <c r="G104" t="s">
        <v>61</v>
      </c>
      <c r="H104" s="1" t="s">
        <v>153</v>
      </c>
    </row>
    <row r="105" spans="1:8" x14ac:dyDescent="0.25">
      <c r="A105" s="1">
        <v>4</v>
      </c>
      <c r="B105" t="s">
        <v>35</v>
      </c>
      <c r="C105" t="s">
        <v>44</v>
      </c>
      <c r="D105" t="s">
        <v>34</v>
      </c>
      <c r="E105" t="s">
        <v>61</v>
      </c>
      <c r="F105" t="s">
        <v>61</v>
      </c>
      <c r="G105" t="s">
        <v>61</v>
      </c>
      <c r="H105" s="1" t="s">
        <v>153</v>
      </c>
    </row>
    <row r="106" spans="1:8" x14ac:dyDescent="0.25">
      <c r="A106" s="1">
        <v>6</v>
      </c>
      <c r="B106" t="s">
        <v>35</v>
      </c>
      <c r="C106" t="s">
        <v>44</v>
      </c>
      <c r="D106" t="s">
        <v>34</v>
      </c>
      <c r="E106" t="s">
        <v>61</v>
      </c>
      <c r="F106" t="s">
        <v>61</v>
      </c>
      <c r="G106" t="s">
        <v>61</v>
      </c>
      <c r="H106" s="1" t="s">
        <v>153</v>
      </c>
    </row>
    <row r="107" spans="1:8" x14ac:dyDescent="0.25">
      <c r="A107" s="1">
        <v>7</v>
      </c>
      <c r="B107" t="s">
        <v>35</v>
      </c>
      <c r="C107" t="s">
        <v>44</v>
      </c>
      <c r="D107" t="s">
        <v>34</v>
      </c>
      <c r="E107" t="s">
        <v>61</v>
      </c>
      <c r="F107" t="s">
        <v>61</v>
      </c>
      <c r="G107" t="s">
        <v>61</v>
      </c>
      <c r="H107" s="1" t="s">
        <v>153</v>
      </c>
    </row>
    <row r="108" spans="1:8" x14ac:dyDescent="0.25">
      <c r="A108" s="1">
        <v>12</v>
      </c>
      <c r="B108" t="s">
        <v>35</v>
      </c>
      <c r="C108" t="s">
        <v>44</v>
      </c>
      <c r="D108" t="s">
        <v>34</v>
      </c>
      <c r="E108" t="s">
        <v>61</v>
      </c>
      <c r="F108" t="s">
        <v>61</v>
      </c>
      <c r="G108" t="s">
        <v>61</v>
      </c>
      <c r="H108" s="1" t="s">
        <v>153</v>
      </c>
    </row>
    <row r="109" spans="1:8" x14ac:dyDescent="0.25">
      <c r="A109" s="1">
        <v>14</v>
      </c>
      <c r="B109" t="s">
        <v>35</v>
      </c>
      <c r="C109" t="s">
        <v>44</v>
      </c>
      <c r="D109" t="s">
        <v>34</v>
      </c>
      <c r="E109" t="s">
        <v>61</v>
      </c>
      <c r="F109" t="s">
        <v>61</v>
      </c>
      <c r="G109" t="s">
        <v>61</v>
      </c>
      <c r="H109" s="1" t="s">
        <v>153</v>
      </c>
    </row>
    <row r="110" spans="1:8" x14ac:dyDescent="0.25">
      <c r="A110" s="1">
        <v>17</v>
      </c>
      <c r="B110" t="s">
        <v>35</v>
      </c>
      <c r="C110" t="s">
        <v>44</v>
      </c>
      <c r="D110" t="s">
        <v>34</v>
      </c>
      <c r="E110" t="s">
        <v>61</v>
      </c>
      <c r="F110" t="s">
        <v>61</v>
      </c>
      <c r="G110" t="s">
        <v>61</v>
      </c>
      <c r="H110" s="1" t="s">
        <v>153</v>
      </c>
    </row>
    <row r="111" spans="1:8" x14ac:dyDescent="0.25">
      <c r="A111" s="1">
        <v>36</v>
      </c>
      <c r="B111" t="s">
        <v>35</v>
      </c>
      <c r="C111" t="s">
        <v>44</v>
      </c>
      <c r="D111" t="s">
        <v>34</v>
      </c>
      <c r="E111" t="s">
        <v>61</v>
      </c>
      <c r="F111" t="s">
        <v>61</v>
      </c>
      <c r="G111" t="s">
        <v>61</v>
      </c>
      <c r="H111" s="1" t="s">
        <v>153</v>
      </c>
    </row>
    <row r="112" spans="1:8" x14ac:dyDescent="0.25">
      <c r="A112" s="1">
        <v>39</v>
      </c>
      <c r="B112" t="s">
        <v>35</v>
      </c>
      <c r="C112" t="s">
        <v>44</v>
      </c>
      <c r="D112" t="s">
        <v>34</v>
      </c>
      <c r="E112" t="s">
        <v>61</v>
      </c>
      <c r="F112" t="s">
        <v>61</v>
      </c>
      <c r="G112" t="s">
        <v>61</v>
      </c>
      <c r="H112" s="1" t="s">
        <v>153</v>
      </c>
    </row>
    <row r="113" spans="1:8" x14ac:dyDescent="0.25">
      <c r="A113" s="1">
        <v>40</v>
      </c>
      <c r="B113" t="s">
        <v>35</v>
      </c>
      <c r="C113" t="s">
        <v>44</v>
      </c>
      <c r="D113" t="s">
        <v>34</v>
      </c>
      <c r="E113" t="s">
        <v>61</v>
      </c>
      <c r="F113" t="s">
        <v>61</v>
      </c>
      <c r="G113" t="s">
        <v>61</v>
      </c>
      <c r="H113" s="1" t="s">
        <v>153</v>
      </c>
    </row>
    <row r="114" spans="1:8" x14ac:dyDescent="0.25">
      <c r="A114" s="1">
        <v>42</v>
      </c>
      <c r="B114" t="s">
        <v>35</v>
      </c>
      <c r="C114" t="s">
        <v>44</v>
      </c>
      <c r="D114" t="s">
        <v>34</v>
      </c>
      <c r="E114" t="s">
        <v>61</v>
      </c>
      <c r="F114" t="s">
        <v>61</v>
      </c>
      <c r="G114" t="s">
        <v>61</v>
      </c>
      <c r="H114" s="1" t="s">
        <v>153</v>
      </c>
    </row>
    <row r="115" spans="1:8" x14ac:dyDescent="0.25">
      <c r="A115" s="1">
        <v>43</v>
      </c>
      <c r="B115" t="s">
        <v>35</v>
      </c>
      <c r="C115" t="s">
        <v>44</v>
      </c>
      <c r="D115" t="s">
        <v>34</v>
      </c>
      <c r="E115" t="s">
        <v>61</v>
      </c>
      <c r="F115" t="s">
        <v>61</v>
      </c>
      <c r="G115" t="s">
        <v>61</v>
      </c>
      <c r="H115" s="1" t="s">
        <v>153</v>
      </c>
    </row>
    <row r="116" spans="1:8" x14ac:dyDescent="0.25">
      <c r="A116" s="1">
        <v>44</v>
      </c>
      <c r="B116" t="s">
        <v>35</v>
      </c>
      <c r="C116" t="s">
        <v>44</v>
      </c>
      <c r="D116" t="s">
        <v>34</v>
      </c>
      <c r="E116" t="s">
        <v>61</v>
      </c>
      <c r="F116" t="s">
        <v>61</v>
      </c>
      <c r="G116" t="s">
        <v>61</v>
      </c>
      <c r="H116" s="1" t="s">
        <v>153</v>
      </c>
    </row>
    <row r="117" spans="1:8" x14ac:dyDescent="0.25">
      <c r="A117" s="1">
        <v>45</v>
      </c>
      <c r="B117" t="s">
        <v>35</v>
      </c>
      <c r="C117" t="s">
        <v>44</v>
      </c>
      <c r="D117" t="s">
        <v>34</v>
      </c>
      <c r="E117" t="s">
        <v>61</v>
      </c>
      <c r="F117" t="s">
        <v>61</v>
      </c>
      <c r="G117" t="s">
        <v>61</v>
      </c>
      <c r="H117" s="1" t="s">
        <v>153</v>
      </c>
    </row>
    <row r="118" spans="1:8" x14ac:dyDescent="0.25">
      <c r="A118" s="1">
        <v>46</v>
      </c>
      <c r="B118" t="s">
        <v>35</v>
      </c>
      <c r="C118" t="s">
        <v>44</v>
      </c>
      <c r="D118" t="s">
        <v>34</v>
      </c>
      <c r="E118" t="s">
        <v>61</v>
      </c>
      <c r="F118" t="s">
        <v>61</v>
      </c>
      <c r="G118" t="s">
        <v>61</v>
      </c>
      <c r="H118" s="1" t="s">
        <v>153</v>
      </c>
    </row>
    <row r="119" spans="1:8" x14ac:dyDescent="0.25">
      <c r="A119" s="1">
        <v>63</v>
      </c>
      <c r="B119" t="s">
        <v>35</v>
      </c>
      <c r="C119" t="s">
        <v>44</v>
      </c>
      <c r="D119" t="s">
        <v>34</v>
      </c>
      <c r="E119" t="s">
        <v>61</v>
      </c>
      <c r="F119" t="s">
        <v>61</v>
      </c>
      <c r="G119" t="s">
        <v>61</v>
      </c>
      <c r="H119" s="1" t="s">
        <v>153</v>
      </c>
    </row>
    <row r="120" spans="1:8" x14ac:dyDescent="0.25">
      <c r="A120" s="1">
        <v>64</v>
      </c>
      <c r="B120" t="s">
        <v>35</v>
      </c>
      <c r="C120" t="s">
        <v>44</v>
      </c>
      <c r="D120" t="s">
        <v>34</v>
      </c>
      <c r="E120" t="s">
        <v>61</v>
      </c>
      <c r="F120" t="s">
        <v>61</v>
      </c>
      <c r="G120" t="s">
        <v>61</v>
      </c>
      <c r="H120" s="1" t="s">
        <v>153</v>
      </c>
    </row>
    <row r="121" spans="1:8" x14ac:dyDescent="0.25">
      <c r="A121" s="1">
        <v>65</v>
      </c>
      <c r="B121" t="s">
        <v>35</v>
      </c>
      <c r="C121" t="s">
        <v>44</v>
      </c>
      <c r="D121" t="s">
        <v>34</v>
      </c>
      <c r="E121" t="s">
        <v>61</v>
      </c>
      <c r="F121" t="s">
        <v>61</v>
      </c>
      <c r="G121" t="s">
        <v>61</v>
      </c>
      <c r="H121" s="1" t="s">
        <v>153</v>
      </c>
    </row>
    <row r="122" spans="1:8" x14ac:dyDescent="0.25">
      <c r="A122" s="1">
        <v>69</v>
      </c>
      <c r="B122" t="s">
        <v>35</v>
      </c>
      <c r="C122" t="s">
        <v>44</v>
      </c>
      <c r="D122" t="s">
        <v>34</v>
      </c>
      <c r="E122" t="s">
        <v>61</v>
      </c>
      <c r="F122" t="s">
        <v>61</v>
      </c>
      <c r="G122" t="s">
        <v>61</v>
      </c>
      <c r="H122" s="1" t="s">
        <v>153</v>
      </c>
    </row>
    <row r="123" spans="1:8" x14ac:dyDescent="0.25">
      <c r="A123" s="1">
        <v>71</v>
      </c>
      <c r="B123" t="s">
        <v>35</v>
      </c>
      <c r="C123" t="s">
        <v>44</v>
      </c>
      <c r="D123" t="s">
        <v>34</v>
      </c>
      <c r="E123" t="s">
        <v>61</v>
      </c>
      <c r="F123" t="s">
        <v>61</v>
      </c>
      <c r="G123" t="s">
        <v>61</v>
      </c>
      <c r="H123" s="1" t="s">
        <v>153</v>
      </c>
    </row>
    <row r="124" spans="1:8" x14ac:dyDescent="0.25">
      <c r="A124" s="1">
        <v>72</v>
      </c>
      <c r="B124" t="s">
        <v>35</v>
      </c>
      <c r="C124" t="s">
        <v>44</v>
      </c>
      <c r="D124" t="s">
        <v>34</v>
      </c>
      <c r="E124" t="s">
        <v>61</v>
      </c>
      <c r="F124" t="s">
        <v>61</v>
      </c>
      <c r="G124" t="s">
        <v>61</v>
      </c>
      <c r="H124" s="1" t="s">
        <v>153</v>
      </c>
    </row>
    <row r="125" spans="1:8" x14ac:dyDescent="0.25">
      <c r="A125" s="1">
        <v>73</v>
      </c>
      <c r="B125" t="s">
        <v>35</v>
      </c>
      <c r="C125" t="s">
        <v>44</v>
      </c>
      <c r="D125" t="s">
        <v>34</v>
      </c>
      <c r="E125" t="s">
        <v>61</v>
      </c>
      <c r="F125" t="s">
        <v>61</v>
      </c>
      <c r="G125" t="s">
        <v>61</v>
      </c>
      <c r="H125" s="1" t="s">
        <v>153</v>
      </c>
    </row>
    <row r="126" spans="1:8" x14ac:dyDescent="0.25">
      <c r="A126" s="1">
        <v>971</v>
      </c>
      <c r="B126" t="s">
        <v>35</v>
      </c>
      <c r="C126" t="s">
        <v>44</v>
      </c>
      <c r="D126" t="s">
        <v>31</v>
      </c>
      <c r="E126" t="s">
        <v>61</v>
      </c>
      <c r="F126" t="s">
        <v>61</v>
      </c>
      <c r="G126" t="s">
        <v>61</v>
      </c>
      <c r="H126" s="1" t="s">
        <v>153</v>
      </c>
    </row>
    <row r="127" spans="1:8" x14ac:dyDescent="0.25">
      <c r="A127" s="1">
        <v>367</v>
      </c>
      <c r="B127" t="s">
        <v>35</v>
      </c>
      <c r="C127" t="s">
        <v>44</v>
      </c>
      <c r="D127" t="s">
        <v>31</v>
      </c>
      <c r="E127" t="s">
        <v>61</v>
      </c>
      <c r="F127" t="s">
        <v>61</v>
      </c>
      <c r="G127" t="s">
        <v>61</v>
      </c>
      <c r="H127" s="1" t="s">
        <v>153</v>
      </c>
    </row>
    <row r="128" spans="1:8" x14ac:dyDescent="0.25">
      <c r="A128" s="1">
        <v>21</v>
      </c>
      <c r="B128" t="s">
        <v>35</v>
      </c>
      <c r="C128" t="s">
        <v>44</v>
      </c>
      <c r="D128" t="s">
        <v>31</v>
      </c>
      <c r="E128" t="s">
        <v>61</v>
      </c>
      <c r="F128" t="s">
        <v>61</v>
      </c>
      <c r="G128" t="s">
        <v>61</v>
      </c>
      <c r="H128" s="1" t="s">
        <v>153</v>
      </c>
    </row>
    <row r="129" spans="1:8" x14ac:dyDescent="0.25">
      <c r="A129" s="1">
        <v>22</v>
      </c>
      <c r="B129" t="s">
        <v>35</v>
      </c>
      <c r="C129" t="s">
        <v>44</v>
      </c>
      <c r="D129" t="s">
        <v>31</v>
      </c>
      <c r="E129" t="s">
        <v>61</v>
      </c>
      <c r="F129" t="s">
        <v>61</v>
      </c>
      <c r="G129" t="s">
        <v>61</v>
      </c>
      <c r="H129" s="1" t="s">
        <v>153</v>
      </c>
    </row>
    <row r="130" spans="1:8" x14ac:dyDescent="0.25">
      <c r="A130" s="1">
        <v>24</v>
      </c>
      <c r="B130" t="s">
        <v>35</v>
      </c>
      <c r="C130" t="s">
        <v>44</v>
      </c>
      <c r="D130" t="s">
        <v>31</v>
      </c>
      <c r="E130" t="s">
        <v>61</v>
      </c>
      <c r="F130" t="s">
        <v>61</v>
      </c>
      <c r="G130" t="s">
        <v>61</v>
      </c>
      <c r="H130" s="1" t="s">
        <v>153</v>
      </c>
    </row>
    <row r="131" spans="1:8" x14ac:dyDescent="0.25">
      <c r="A131" s="1">
        <v>48</v>
      </c>
      <c r="B131" t="s">
        <v>35</v>
      </c>
      <c r="C131" t="s">
        <v>44</v>
      </c>
      <c r="D131" t="s">
        <v>31</v>
      </c>
      <c r="E131" t="s">
        <v>61</v>
      </c>
      <c r="F131" t="s">
        <v>61</v>
      </c>
      <c r="G131" t="s">
        <v>61</v>
      </c>
      <c r="H131" s="1" t="s">
        <v>153</v>
      </c>
    </row>
    <row r="132" spans="1:8" x14ac:dyDescent="0.25">
      <c r="A132" s="1">
        <v>186</v>
      </c>
      <c r="B132" t="s">
        <v>35</v>
      </c>
      <c r="C132" t="s">
        <v>40</v>
      </c>
      <c r="D132" t="s">
        <v>34</v>
      </c>
      <c r="E132" t="s">
        <v>61</v>
      </c>
      <c r="F132" t="s">
        <v>61</v>
      </c>
      <c r="G132" t="s">
        <v>61</v>
      </c>
      <c r="H132" s="1" t="s">
        <v>153</v>
      </c>
    </row>
    <row r="133" spans="1:8" x14ac:dyDescent="0.25">
      <c r="A133" s="1">
        <v>442</v>
      </c>
      <c r="B133" t="s">
        <v>35</v>
      </c>
      <c r="C133" t="s">
        <v>40</v>
      </c>
      <c r="D133" t="s">
        <v>34</v>
      </c>
      <c r="E133" t="s">
        <v>61</v>
      </c>
      <c r="F133" t="s">
        <v>61</v>
      </c>
      <c r="G133" t="s">
        <v>61</v>
      </c>
      <c r="H133" s="1" t="s">
        <v>153</v>
      </c>
    </row>
    <row r="134" spans="1:8" x14ac:dyDescent="0.25">
      <c r="A134" s="1">
        <v>474</v>
      </c>
      <c r="B134" t="s">
        <v>35</v>
      </c>
      <c r="C134" t="s">
        <v>40</v>
      </c>
      <c r="D134" t="s">
        <v>34</v>
      </c>
      <c r="E134" t="s">
        <v>61</v>
      </c>
      <c r="F134" t="s">
        <v>61</v>
      </c>
      <c r="G134" t="s">
        <v>61</v>
      </c>
      <c r="H134" s="1" t="s">
        <v>153</v>
      </c>
    </row>
    <row r="135" spans="1:8" x14ac:dyDescent="0.25">
      <c r="A135" s="1">
        <v>454</v>
      </c>
      <c r="B135" t="s">
        <v>35</v>
      </c>
      <c r="C135" t="s">
        <v>40</v>
      </c>
      <c r="D135" t="s">
        <v>34</v>
      </c>
      <c r="E135" t="s">
        <v>61</v>
      </c>
      <c r="F135" t="s">
        <v>61</v>
      </c>
      <c r="G135" t="s">
        <v>61</v>
      </c>
      <c r="H135" s="1" t="s">
        <v>153</v>
      </c>
    </row>
    <row r="136" spans="1:8" x14ac:dyDescent="0.25">
      <c r="A136" s="1">
        <v>602</v>
      </c>
      <c r="B136" t="s">
        <v>35</v>
      </c>
      <c r="C136" t="s">
        <v>40</v>
      </c>
      <c r="D136" t="s">
        <v>34</v>
      </c>
      <c r="E136" t="s">
        <v>61</v>
      </c>
      <c r="F136" t="s">
        <v>61</v>
      </c>
      <c r="G136" t="s">
        <v>61</v>
      </c>
      <c r="H136" s="1" t="s">
        <v>153</v>
      </c>
    </row>
    <row r="137" spans="1:8" x14ac:dyDescent="0.25">
      <c r="A137" s="1">
        <v>603</v>
      </c>
      <c r="B137" t="s">
        <v>35</v>
      </c>
      <c r="C137" t="s">
        <v>40</v>
      </c>
      <c r="D137" t="s">
        <v>34</v>
      </c>
      <c r="E137" t="s">
        <v>61</v>
      </c>
      <c r="F137" t="s">
        <v>61</v>
      </c>
      <c r="G137" t="s">
        <v>61</v>
      </c>
      <c r="H137" s="1" t="s">
        <v>153</v>
      </c>
    </row>
    <row r="138" spans="1:8" x14ac:dyDescent="0.25">
      <c r="A138" s="1">
        <v>659</v>
      </c>
      <c r="B138" t="s">
        <v>35</v>
      </c>
      <c r="C138" t="s">
        <v>40</v>
      </c>
      <c r="D138" t="s">
        <v>34</v>
      </c>
      <c r="E138" t="s">
        <v>61</v>
      </c>
      <c r="F138" t="s">
        <v>61</v>
      </c>
      <c r="G138" t="s">
        <v>61</v>
      </c>
      <c r="H138" s="1" t="s">
        <v>153</v>
      </c>
    </row>
    <row r="139" spans="1:8" x14ac:dyDescent="0.25">
      <c r="A139" s="1">
        <v>664</v>
      </c>
      <c r="B139" t="s">
        <v>35</v>
      </c>
      <c r="C139" t="s">
        <v>40</v>
      </c>
      <c r="D139" t="s">
        <v>34</v>
      </c>
      <c r="E139" t="s">
        <v>61</v>
      </c>
      <c r="F139" t="s">
        <v>61</v>
      </c>
      <c r="G139" t="s">
        <v>61</v>
      </c>
      <c r="H139" s="1" t="s">
        <v>153</v>
      </c>
    </row>
    <row r="140" spans="1:8" x14ac:dyDescent="0.25">
      <c r="A140" s="1">
        <v>685</v>
      </c>
      <c r="B140" t="s">
        <v>35</v>
      </c>
      <c r="C140" t="s">
        <v>40</v>
      </c>
      <c r="D140" t="s">
        <v>34</v>
      </c>
      <c r="E140" t="s">
        <v>61</v>
      </c>
      <c r="F140" t="s">
        <v>61</v>
      </c>
      <c r="G140" t="s">
        <v>61</v>
      </c>
      <c r="H140" s="1" t="s">
        <v>153</v>
      </c>
    </row>
    <row r="141" spans="1:8" x14ac:dyDescent="0.25">
      <c r="A141" s="1">
        <v>716</v>
      </c>
      <c r="B141" t="s">
        <v>35</v>
      </c>
      <c r="C141" t="s">
        <v>40</v>
      </c>
      <c r="D141" t="s">
        <v>34</v>
      </c>
      <c r="E141" t="s">
        <v>61</v>
      </c>
      <c r="F141" t="s">
        <v>61</v>
      </c>
      <c r="G141" t="s">
        <v>61</v>
      </c>
      <c r="H141" s="1" t="s">
        <v>153</v>
      </c>
    </row>
    <row r="142" spans="1:8" x14ac:dyDescent="0.25">
      <c r="A142" s="1">
        <v>1028</v>
      </c>
      <c r="B142" t="s">
        <v>37</v>
      </c>
      <c r="C142" t="s">
        <v>40</v>
      </c>
      <c r="D142" t="s">
        <v>34</v>
      </c>
      <c r="E142" t="s">
        <v>61</v>
      </c>
      <c r="F142" t="s">
        <v>61</v>
      </c>
      <c r="G142" t="s">
        <v>61</v>
      </c>
      <c r="H142" s="1" t="s">
        <v>153</v>
      </c>
    </row>
    <row r="143" spans="1:8" x14ac:dyDescent="0.25">
      <c r="A143" s="1">
        <v>1029</v>
      </c>
      <c r="B143" t="s">
        <v>37</v>
      </c>
      <c r="C143" t="s">
        <v>40</v>
      </c>
      <c r="D143" t="s">
        <v>34</v>
      </c>
      <c r="E143" t="s">
        <v>61</v>
      </c>
      <c r="F143" t="s">
        <v>61</v>
      </c>
      <c r="G143" t="s">
        <v>61</v>
      </c>
      <c r="H143" s="1" t="s">
        <v>153</v>
      </c>
    </row>
    <row r="144" spans="1:8" x14ac:dyDescent="0.25">
      <c r="A144" s="1">
        <v>1041</v>
      </c>
      <c r="B144" t="s">
        <v>35</v>
      </c>
      <c r="C144" t="s">
        <v>40</v>
      </c>
      <c r="D144" t="s">
        <v>34</v>
      </c>
      <c r="E144" t="s">
        <v>61</v>
      </c>
      <c r="F144" t="s">
        <v>61</v>
      </c>
      <c r="G144" t="s">
        <v>61</v>
      </c>
      <c r="H144" s="1" t="s">
        <v>153</v>
      </c>
    </row>
    <row r="145" spans="1:8" x14ac:dyDescent="0.25">
      <c r="A145" s="1">
        <v>1006</v>
      </c>
      <c r="B145" t="s">
        <v>35</v>
      </c>
      <c r="C145" t="s">
        <v>40</v>
      </c>
      <c r="D145" t="s">
        <v>34</v>
      </c>
      <c r="E145" t="s">
        <v>61</v>
      </c>
      <c r="F145" t="s">
        <v>61</v>
      </c>
      <c r="G145" t="s">
        <v>61</v>
      </c>
      <c r="H145" s="1" t="s">
        <v>153</v>
      </c>
    </row>
    <row r="146" spans="1:8" x14ac:dyDescent="0.25">
      <c r="A146" s="1">
        <v>1007</v>
      </c>
      <c r="B146" t="s">
        <v>35</v>
      </c>
      <c r="C146" t="s">
        <v>40</v>
      </c>
      <c r="D146" t="s">
        <v>34</v>
      </c>
      <c r="E146" t="s">
        <v>61</v>
      </c>
      <c r="F146" t="s">
        <v>61</v>
      </c>
      <c r="G146" t="s">
        <v>61</v>
      </c>
      <c r="H146" s="1" t="s">
        <v>153</v>
      </c>
    </row>
    <row r="147" spans="1:8" x14ac:dyDescent="0.25">
      <c r="A147" s="1">
        <v>1111</v>
      </c>
      <c r="B147" t="s">
        <v>35</v>
      </c>
      <c r="C147" t="s">
        <v>40</v>
      </c>
      <c r="D147" t="s">
        <v>34</v>
      </c>
      <c r="E147" t="s">
        <v>61</v>
      </c>
      <c r="F147" t="s">
        <v>61</v>
      </c>
      <c r="G147" t="s">
        <v>61</v>
      </c>
      <c r="H147" s="1" t="s">
        <v>153</v>
      </c>
    </row>
    <row r="148" spans="1:8" x14ac:dyDescent="0.25">
      <c r="A148" s="1">
        <v>930</v>
      </c>
      <c r="B148" t="s">
        <v>35</v>
      </c>
      <c r="C148" t="s">
        <v>40</v>
      </c>
      <c r="D148" t="s">
        <v>34</v>
      </c>
      <c r="E148" t="s">
        <v>61</v>
      </c>
      <c r="F148" t="s">
        <v>61</v>
      </c>
      <c r="G148" t="s">
        <v>61</v>
      </c>
      <c r="H148" s="1" t="s">
        <v>153</v>
      </c>
    </row>
    <row r="149" spans="1:8" x14ac:dyDescent="0.25">
      <c r="A149" s="1">
        <v>815</v>
      </c>
      <c r="B149" t="s">
        <v>35</v>
      </c>
      <c r="C149" t="s">
        <v>40</v>
      </c>
      <c r="D149" t="s">
        <v>34</v>
      </c>
      <c r="E149" t="s">
        <v>61</v>
      </c>
      <c r="F149" t="s">
        <v>61</v>
      </c>
      <c r="G149" t="s">
        <v>61</v>
      </c>
      <c r="H149" s="1" t="s">
        <v>153</v>
      </c>
    </row>
    <row r="150" spans="1:8" x14ac:dyDescent="0.25">
      <c r="A150" s="1">
        <v>92</v>
      </c>
      <c r="B150" t="s">
        <v>35</v>
      </c>
      <c r="C150" t="s">
        <v>40</v>
      </c>
      <c r="D150" t="s">
        <v>34</v>
      </c>
      <c r="E150" t="s">
        <v>61</v>
      </c>
      <c r="F150" t="s">
        <v>61</v>
      </c>
      <c r="G150" t="s">
        <v>61</v>
      </c>
      <c r="H150" s="1" t="s">
        <v>153</v>
      </c>
    </row>
    <row r="151" spans="1:8" x14ac:dyDescent="0.25">
      <c r="A151" s="1">
        <v>97</v>
      </c>
      <c r="B151" t="s">
        <v>35</v>
      </c>
      <c r="C151" t="s">
        <v>40</v>
      </c>
      <c r="D151" t="s">
        <v>34</v>
      </c>
      <c r="E151" t="s">
        <v>61</v>
      </c>
      <c r="F151" t="s">
        <v>61</v>
      </c>
      <c r="G151" t="s">
        <v>61</v>
      </c>
      <c r="H151" s="1" t="s">
        <v>153</v>
      </c>
    </row>
    <row r="152" spans="1:8" x14ac:dyDescent="0.25">
      <c r="A152" s="1">
        <v>271</v>
      </c>
      <c r="B152" t="s">
        <v>35</v>
      </c>
      <c r="C152" t="s">
        <v>40</v>
      </c>
      <c r="D152" t="s">
        <v>34</v>
      </c>
      <c r="E152" t="s">
        <v>61</v>
      </c>
      <c r="F152" t="s">
        <v>61</v>
      </c>
      <c r="G152" t="s">
        <v>61</v>
      </c>
      <c r="H152" s="1" t="s">
        <v>153</v>
      </c>
    </row>
    <row r="153" spans="1:8" x14ac:dyDescent="0.25">
      <c r="A153" s="1">
        <v>115</v>
      </c>
      <c r="B153" t="s">
        <v>35</v>
      </c>
      <c r="C153" t="s">
        <v>40</v>
      </c>
      <c r="D153" t="s">
        <v>34</v>
      </c>
      <c r="E153" t="s">
        <v>61</v>
      </c>
      <c r="F153" t="s">
        <v>61</v>
      </c>
      <c r="G153" t="s">
        <v>61</v>
      </c>
      <c r="H153" s="1" t="s">
        <v>153</v>
      </c>
    </row>
    <row r="154" spans="1:8" x14ac:dyDescent="0.25">
      <c r="A154" s="1">
        <v>307</v>
      </c>
      <c r="B154" t="s">
        <v>35</v>
      </c>
      <c r="C154" t="s">
        <v>40</v>
      </c>
      <c r="D154" t="s">
        <v>34</v>
      </c>
      <c r="E154" t="s">
        <v>61</v>
      </c>
      <c r="F154" t="s">
        <v>61</v>
      </c>
      <c r="G154" t="s">
        <v>61</v>
      </c>
      <c r="H154" s="1" t="s">
        <v>153</v>
      </c>
    </row>
    <row r="155" spans="1:8" x14ac:dyDescent="0.25">
      <c r="A155" s="1">
        <v>321</v>
      </c>
      <c r="B155" t="s">
        <v>35</v>
      </c>
      <c r="C155" t="s">
        <v>40</v>
      </c>
      <c r="D155" t="s">
        <v>34</v>
      </c>
      <c r="E155" t="s">
        <v>61</v>
      </c>
      <c r="F155" t="s">
        <v>61</v>
      </c>
      <c r="G155" t="s">
        <v>61</v>
      </c>
      <c r="H155" s="1" t="s">
        <v>153</v>
      </c>
    </row>
    <row r="156" spans="1:8" x14ac:dyDescent="0.25">
      <c r="A156" s="1">
        <v>327</v>
      </c>
      <c r="B156" t="s">
        <v>35</v>
      </c>
      <c r="C156" t="s">
        <v>40</v>
      </c>
      <c r="D156" t="s">
        <v>34</v>
      </c>
      <c r="E156" t="s">
        <v>61</v>
      </c>
      <c r="F156" t="s">
        <v>61</v>
      </c>
      <c r="G156" t="s">
        <v>61</v>
      </c>
      <c r="H156" s="1" t="s">
        <v>153</v>
      </c>
    </row>
    <row r="157" spans="1:8" x14ac:dyDescent="0.25">
      <c r="A157" s="1">
        <v>390</v>
      </c>
      <c r="B157" t="s">
        <v>35</v>
      </c>
      <c r="C157" t="s">
        <v>40</v>
      </c>
      <c r="D157" t="s">
        <v>34</v>
      </c>
      <c r="E157" t="s">
        <v>61</v>
      </c>
      <c r="F157" t="s">
        <v>61</v>
      </c>
      <c r="G157" t="s">
        <v>61</v>
      </c>
      <c r="H157" s="1" t="s">
        <v>153</v>
      </c>
    </row>
    <row r="158" spans="1:8" x14ac:dyDescent="0.25">
      <c r="A158" s="1">
        <v>396</v>
      </c>
      <c r="B158" t="s">
        <v>35</v>
      </c>
      <c r="C158" t="s">
        <v>40</v>
      </c>
      <c r="D158" t="s">
        <v>34</v>
      </c>
      <c r="E158" t="s">
        <v>61</v>
      </c>
      <c r="F158" t="s">
        <v>61</v>
      </c>
      <c r="G158" t="s">
        <v>61</v>
      </c>
      <c r="H158" s="1" t="s">
        <v>153</v>
      </c>
    </row>
    <row r="159" spans="1:8" x14ac:dyDescent="0.25">
      <c r="A159" s="1">
        <v>398</v>
      </c>
      <c r="B159" t="s">
        <v>35</v>
      </c>
      <c r="C159" t="s">
        <v>40</v>
      </c>
      <c r="D159" t="s">
        <v>34</v>
      </c>
      <c r="E159" t="s">
        <v>61</v>
      </c>
      <c r="F159" t="s">
        <v>61</v>
      </c>
      <c r="G159" t="s">
        <v>61</v>
      </c>
      <c r="H159" s="1" t="s">
        <v>153</v>
      </c>
    </row>
    <row r="160" spans="1:8" x14ac:dyDescent="0.25">
      <c r="A160" s="1">
        <v>399</v>
      </c>
      <c r="B160" t="s">
        <v>35</v>
      </c>
      <c r="C160" t="s">
        <v>40</v>
      </c>
      <c r="D160" t="s">
        <v>34</v>
      </c>
      <c r="E160" t="s">
        <v>61</v>
      </c>
      <c r="F160" t="s">
        <v>61</v>
      </c>
      <c r="G160" t="s">
        <v>61</v>
      </c>
      <c r="H160" s="1" t="s">
        <v>153</v>
      </c>
    </row>
    <row r="161" spans="1:8" x14ac:dyDescent="0.25">
      <c r="A161" s="1">
        <v>401</v>
      </c>
      <c r="B161" t="s">
        <v>35</v>
      </c>
      <c r="C161" t="s">
        <v>40</v>
      </c>
      <c r="D161" t="s">
        <v>34</v>
      </c>
      <c r="E161" t="s">
        <v>61</v>
      </c>
      <c r="F161" t="s">
        <v>61</v>
      </c>
      <c r="G161" t="s">
        <v>61</v>
      </c>
      <c r="H161" s="1" t="s">
        <v>153</v>
      </c>
    </row>
    <row r="162" spans="1:8" x14ac:dyDescent="0.25">
      <c r="A162" s="1">
        <v>370</v>
      </c>
      <c r="B162" t="s">
        <v>35</v>
      </c>
      <c r="C162" t="s">
        <v>40</v>
      </c>
      <c r="D162" t="s">
        <v>34</v>
      </c>
      <c r="E162" t="s">
        <v>61</v>
      </c>
      <c r="F162" t="s">
        <v>61</v>
      </c>
      <c r="G162" t="s">
        <v>61</v>
      </c>
      <c r="H162" s="1" t="s">
        <v>153</v>
      </c>
    </row>
    <row r="163" spans="1:8" x14ac:dyDescent="0.25">
      <c r="A163" s="1">
        <v>382</v>
      </c>
      <c r="B163" t="s">
        <v>35</v>
      </c>
      <c r="C163" t="s">
        <v>40</v>
      </c>
      <c r="D163" t="s">
        <v>34</v>
      </c>
      <c r="E163" t="s">
        <v>61</v>
      </c>
      <c r="F163" t="s">
        <v>61</v>
      </c>
      <c r="G163" t="s">
        <v>61</v>
      </c>
      <c r="H163" s="1" t="s">
        <v>153</v>
      </c>
    </row>
    <row r="164" spans="1:8" x14ac:dyDescent="0.25">
      <c r="A164" s="1">
        <v>158</v>
      </c>
      <c r="B164" t="s">
        <v>35</v>
      </c>
      <c r="C164" t="s">
        <v>40</v>
      </c>
      <c r="D164" t="s">
        <v>34</v>
      </c>
      <c r="E164" t="s">
        <v>61</v>
      </c>
      <c r="F164" t="s">
        <v>61</v>
      </c>
      <c r="G164" t="s">
        <v>61</v>
      </c>
      <c r="H164" s="1" t="s">
        <v>153</v>
      </c>
    </row>
    <row r="165" spans="1:8" x14ac:dyDescent="0.25">
      <c r="A165" s="1">
        <v>161</v>
      </c>
      <c r="B165" t="s">
        <v>35</v>
      </c>
      <c r="C165" t="s">
        <v>40</v>
      </c>
      <c r="D165" t="s">
        <v>34</v>
      </c>
      <c r="E165" t="s">
        <v>61</v>
      </c>
      <c r="F165" t="s">
        <v>61</v>
      </c>
      <c r="G165" t="s">
        <v>61</v>
      </c>
      <c r="H165" s="1" t="s">
        <v>153</v>
      </c>
    </row>
    <row r="166" spans="1:8" x14ac:dyDescent="0.25">
      <c r="A166" s="1">
        <v>172</v>
      </c>
      <c r="B166" t="s">
        <v>35</v>
      </c>
      <c r="C166" t="s">
        <v>40</v>
      </c>
      <c r="D166" t="s">
        <v>34</v>
      </c>
      <c r="E166" t="s">
        <v>61</v>
      </c>
      <c r="F166" t="s">
        <v>61</v>
      </c>
      <c r="G166" t="s">
        <v>61</v>
      </c>
      <c r="H166" s="1" t="s">
        <v>153</v>
      </c>
    </row>
    <row r="167" spans="1:8" x14ac:dyDescent="0.25">
      <c r="A167" s="1">
        <v>244</v>
      </c>
      <c r="B167" t="s">
        <v>35</v>
      </c>
      <c r="C167" t="s">
        <v>40</v>
      </c>
      <c r="D167" t="s">
        <v>34</v>
      </c>
      <c r="E167" t="s">
        <v>61</v>
      </c>
      <c r="F167" t="s">
        <v>61</v>
      </c>
      <c r="G167" t="s">
        <v>61</v>
      </c>
      <c r="H167" s="1" t="s">
        <v>153</v>
      </c>
    </row>
    <row r="168" spans="1:8" x14ac:dyDescent="0.25">
      <c r="A168" s="1">
        <v>179</v>
      </c>
      <c r="B168" t="s">
        <v>35</v>
      </c>
      <c r="C168" t="s">
        <v>40</v>
      </c>
      <c r="D168" t="s">
        <v>34</v>
      </c>
      <c r="E168" t="s">
        <v>61</v>
      </c>
      <c r="F168" t="s">
        <v>61</v>
      </c>
      <c r="G168" t="s">
        <v>61</v>
      </c>
      <c r="H168" s="1" t="s">
        <v>153</v>
      </c>
    </row>
    <row r="169" spans="1:8" x14ac:dyDescent="0.25">
      <c r="A169" s="1">
        <v>770</v>
      </c>
      <c r="B169" t="s">
        <v>35</v>
      </c>
      <c r="C169" t="s">
        <v>40</v>
      </c>
      <c r="D169" t="s">
        <v>34</v>
      </c>
      <c r="E169" t="s">
        <v>61</v>
      </c>
      <c r="F169" t="s">
        <v>61</v>
      </c>
      <c r="G169" t="s">
        <v>61</v>
      </c>
      <c r="H169" s="1" t="s">
        <v>153</v>
      </c>
    </row>
    <row r="170" spans="1:8" x14ac:dyDescent="0.25">
      <c r="A170" s="1">
        <v>282</v>
      </c>
      <c r="B170" t="s">
        <v>35</v>
      </c>
      <c r="C170" t="s">
        <v>40</v>
      </c>
      <c r="D170" t="s">
        <v>34</v>
      </c>
      <c r="E170" t="s">
        <v>61</v>
      </c>
      <c r="F170" t="s">
        <v>61</v>
      </c>
      <c r="G170" t="s">
        <v>61</v>
      </c>
      <c r="H170" s="1" t="s">
        <v>153</v>
      </c>
    </row>
    <row r="171" spans="1:8" x14ac:dyDescent="0.25">
      <c r="A171" s="1">
        <v>284</v>
      </c>
      <c r="B171" t="s">
        <v>35</v>
      </c>
      <c r="C171" t="s">
        <v>40</v>
      </c>
      <c r="D171" t="s">
        <v>34</v>
      </c>
      <c r="E171" t="s">
        <v>61</v>
      </c>
      <c r="F171" t="s">
        <v>61</v>
      </c>
      <c r="G171" t="s">
        <v>61</v>
      </c>
      <c r="H171" s="1" t="s">
        <v>153</v>
      </c>
    </row>
    <row r="172" spans="1:8" x14ac:dyDescent="0.25">
      <c r="A172" s="1">
        <v>833</v>
      </c>
      <c r="B172" t="s">
        <v>35</v>
      </c>
      <c r="C172" t="s">
        <v>40</v>
      </c>
      <c r="D172" t="s">
        <v>34</v>
      </c>
      <c r="E172" t="s">
        <v>61</v>
      </c>
      <c r="F172" t="s">
        <v>61</v>
      </c>
      <c r="G172" t="s">
        <v>61</v>
      </c>
      <c r="H172" s="1" t="s">
        <v>153</v>
      </c>
    </row>
    <row r="173" spans="1:8" x14ac:dyDescent="0.25">
      <c r="A173" s="1">
        <v>865</v>
      </c>
      <c r="B173" t="s">
        <v>35</v>
      </c>
      <c r="C173" t="s">
        <v>40</v>
      </c>
      <c r="D173" t="s">
        <v>34</v>
      </c>
      <c r="E173" t="s">
        <v>61</v>
      </c>
      <c r="F173" t="s">
        <v>61</v>
      </c>
      <c r="G173" t="s">
        <v>61</v>
      </c>
      <c r="H173" s="1" t="s">
        <v>153</v>
      </c>
    </row>
    <row r="174" spans="1:8" x14ac:dyDescent="0.25">
      <c r="A174" s="1">
        <v>528</v>
      </c>
      <c r="B174" t="s">
        <v>35</v>
      </c>
      <c r="C174" t="s">
        <v>40</v>
      </c>
      <c r="D174" t="s">
        <v>34</v>
      </c>
      <c r="E174" t="s">
        <v>61</v>
      </c>
      <c r="F174" t="s">
        <v>61</v>
      </c>
      <c r="G174" t="s">
        <v>61</v>
      </c>
      <c r="H174" s="1" t="s">
        <v>153</v>
      </c>
    </row>
    <row r="175" spans="1:8" x14ac:dyDescent="0.25">
      <c r="A175" s="1">
        <v>540</v>
      </c>
      <c r="B175" t="s">
        <v>35</v>
      </c>
      <c r="C175" t="s">
        <v>40</v>
      </c>
      <c r="D175" t="s">
        <v>34</v>
      </c>
      <c r="E175" t="s">
        <v>61</v>
      </c>
      <c r="F175" t="s">
        <v>61</v>
      </c>
      <c r="G175" t="s">
        <v>61</v>
      </c>
      <c r="H175" s="1" t="s">
        <v>153</v>
      </c>
    </row>
    <row r="176" spans="1:8" x14ac:dyDescent="0.25">
      <c r="A176" s="1">
        <v>546</v>
      </c>
      <c r="B176" t="s">
        <v>35</v>
      </c>
      <c r="C176" t="s">
        <v>40</v>
      </c>
      <c r="D176" t="s">
        <v>34</v>
      </c>
      <c r="E176" t="s">
        <v>61</v>
      </c>
      <c r="F176" t="s">
        <v>61</v>
      </c>
      <c r="G176" t="s">
        <v>61</v>
      </c>
      <c r="H176" s="1" t="s">
        <v>153</v>
      </c>
    </row>
    <row r="177" spans="1:8" x14ac:dyDescent="0.25">
      <c r="A177" s="1">
        <v>571</v>
      </c>
      <c r="B177" t="s">
        <v>35</v>
      </c>
      <c r="C177" t="s">
        <v>40</v>
      </c>
      <c r="D177" t="s">
        <v>34</v>
      </c>
      <c r="E177" t="s">
        <v>61</v>
      </c>
      <c r="F177" t="s">
        <v>61</v>
      </c>
      <c r="G177" t="s">
        <v>61</v>
      </c>
      <c r="H177" s="1" t="s">
        <v>153</v>
      </c>
    </row>
    <row r="178" spans="1:8" x14ac:dyDescent="0.25">
      <c r="A178" s="1">
        <v>9</v>
      </c>
      <c r="B178" t="s">
        <v>35</v>
      </c>
      <c r="C178" t="s">
        <v>40</v>
      </c>
      <c r="D178" t="s">
        <v>34</v>
      </c>
      <c r="E178" t="s">
        <v>61</v>
      </c>
      <c r="F178" t="s">
        <v>61</v>
      </c>
      <c r="G178" t="s">
        <v>61</v>
      </c>
      <c r="H178" s="1" t="s">
        <v>153</v>
      </c>
    </row>
    <row r="179" spans="1:8" x14ac:dyDescent="0.25">
      <c r="A179" s="1">
        <v>70</v>
      </c>
      <c r="B179" t="s">
        <v>35</v>
      </c>
      <c r="C179" t="s">
        <v>40</v>
      </c>
      <c r="D179" t="s">
        <v>34</v>
      </c>
      <c r="E179" t="s">
        <v>61</v>
      </c>
      <c r="F179" t="s">
        <v>61</v>
      </c>
      <c r="G179" t="s">
        <v>61</v>
      </c>
      <c r="H179" s="1" t="s">
        <v>153</v>
      </c>
    </row>
    <row r="180" spans="1:8" x14ac:dyDescent="0.25">
      <c r="A180" s="1">
        <v>491</v>
      </c>
      <c r="B180" t="s">
        <v>35</v>
      </c>
      <c r="C180" t="s">
        <v>40</v>
      </c>
      <c r="D180" t="s">
        <v>34</v>
      </c>
      <c r="E180" t="s">
        <v>61</v>
      </c>
      <c r="F180" t="s">
        <v>61</v>
      </c>
      <c r="G180" t="s">
        <v>61</v>
      </c>
      <c r="H180" s="1" t="s">
        <v>153</v>
      </c>
    </row>
    <row r="181" spans="1:8" x14ac:dyDescent="0.25">
      <c r="A181" s="1">
        <v>492</v>
      </c>
      <c r="B181" t="s">
        <v>35</v>
      </c>
      <c r="C181" t="s">
        <v>40</v>
      </c>
      <c r="D181" t="s">
        <v>34</v>
      </c>
      <c r="E181" t="s">
        <v>61</v>
      </c>
      <c r="F181" t="s">
        <v>61</v>
      </c>
      <c r="G181" t="s">
        <v>61</v>
      </c>
      <c r="H181" s="1" t="s">
        <v>153</v>
      </c>
    </row>
    <row r="182" spans="1:8" x14ac:dyDescent="0.25">
      <c r="A182" s="1">
        <v>496</v>
      </c>
      <c r="B182" t="s">
        <v>35</v>
      </c>
      <c r="C182" t="s">
        <v>40</v>
      </c>
      <c r="D182" t="s">
        <v>34</v>
      </c>
      <c r="E182" t="s">
        <v>61</v>
      </c>
      <c r="F182" t="s">
        <v>61</v>
      </c>
      <c r="G182" t="s">
        <v>61</v>
      </c>
      <c r="H182" s="1" t="s">
        <v>153</v>
      </c>
    </row>
    <row r="183" spans="1:8" x14ac:dyDescent="0.25">
      <c r="A183" s="1">
        <v>949</v>
      </c>
      <c r="B183" t="s">
        <v>35</v>
      </c>
      <c r="C183" t="s">
        <v>40</v>
      </c>
      <c r="D183" t="s">
        <v>32</v>
      </c>
      <c r="E183" t="s">
        <v>61</v>
      </c>
      <c r="F183" t="s">
        <v>61</v>
      </c>
      <c r="G183" t="s">
        <v>61</v>
      </c>
      <c r="H183" s="1" t="s">
        <v>153</v>
      </c>
    </row>
    <row r="184" spans="1:8" x14ac:dyDescent="0.25">
      <c r="A184" s="1">
        <v>715</v>
      </c>
      <c r="B184" t="s">
        <v>35</v>
      </c>
      <c r="C184" t="s">
        <v>40</v>
      </c>
      <c r="D184" t="s">
        <v>32</v>
      </c>
      <c r="E184" t="s">
        <v>61</v>
      </c>
      <c r="F184" t="s">
        <v>61</v>
      </c>
      <c r="G184" t="s">
        <v>61</v>
      </c>
      <c r="H184" s="1" t="s">
        <v>153</v>
      </c>
    </row>
    <row r="185" spans="1:8" x14ac:dyDescent="0.25">
      <c r="A185" s="1">
        <v>237</v>
      </c>
      <c r="B185" t="s">
        <v>35</v>
      </c>
      <c r="C185" t="s">
        <v>40</v>
      </c>
      <c r="D185" t="s">
        <v>32</v>
      </c>
      <c r="E185" t="s">
        <v>61</v>
      </c>
      <c r="F185" t="s">
        <v>61</v>
      </c>
      <c r="G185" t="s">
        <v>61</v>
      </c>
      <c r="H185" s="1" t="s">
        <v>153</v>
      </c>
    </row>
    <row r="186" spans="1:8" x14ac:dyDescent="0.25">
      <c r="A186" s="1">
        <v>187</v>
      </c>
      <c r="B186" t="s">
        <v>35</v>
      </c>
      <c r="C186" t="s">
        <v>40</v>
      </c>
      <c r="D186" t="s">
        <v>31</v>
      </c>
      <c r="E186" t="s">
        <v>61</v>
      </c>
      <c r="F186" t="s">
        <v>61</v>
      </c>
      <c r="G186" t="s">
        <v>61</v>
      </c>
      <c r="H186" s="1" t="s">
        <v>153</v>
      </c>
    </row>
    <row r="187" spans="1:8" x14ac:dyDescent="0.25">
      <c r="A187" s="1">
        <v>434</v>
      </c>
      <c r="B187" t="s">
        <v>35</v>
      </c>
      <c r="C187" t="s">
        <v>40</v>
      </c>
      <c r="D187" t="s">
        <v>31</v>
      </c>
      <c r="E187" t="s">
        <v>61</v>
      </c>
      <c r="F187" t="s">
        <v>61</v>
      </c>
      <c r="G187" t="s">
        <v>61</v>
      </c>
      <c r="H187" s="1" t="s">
        <v>153</v>
      </c>
    </row>
    <row r="188" spans="1:8" x14ac:dyDescent="0.25">
      <c r="A188" s="1">
        <v>440</v>
      </c>
      <c r="B188" t="s">
        <v>35</v>
      </c>
      <c r="C188" t="s">
        <v>40</v>
      </c>
      <c r="D188" t="s">
        <v>31</v>
      </c>
      <c r="E188" t="s">
        <v>61</v>
      </c>
      <c r="F188" t="s">
        <v>61</v>
      </c>
      <c r="G188" t="s">
        <v>61</v>
      </c>
      <c r="H188" s="1" t="s">
        <v>153</v>
      </c>
    </row>
    <row r="189" spans="1:8" x14ac:dyDescent="0.25">
      <c r="A189" s="1">
        <v>458</v>
      </c>
      <c r="B189" t="s">
        <v>35</v>
      </c>
      <c r="C189" t="s">
        <v>40</v>
      </c>
      <c r="D189" t="s">
        <v>31</v>
      </c>
      <c r="E189" t="s">
        <v>61</v>
      </c>
      <c r="F189" t="s">
        <v>61</v>
      </c>
      <c r="G189" t="s">
        <v>61</v>
      </c>
      <c r="H189" s="1" t="s">
        <v>153</v>
      </c>
    </row>
    <row r="190" spans="1:8" x14ac:dyDescent="0.25">
      <c r="A190" s="1">
        <v>483</v>
      </c>
      <c r="B190" t="s">
        <v>35</v>
      </c>
      <c r="C190" t="s">
        <v>40</v>
      </c>
      <c r="D190" t="s">
        <v>31</v>
      </c>
      <c r="E190" t="s">
        <v>61</v>
      </c>
      <c r="F190" t="s">
        <v>61</v>
      </c>
      <c r="G190" t="s">
        <v>61</v>
      </c>
      <c r="H190" s="1" t="s">
        <v>153</v>
      </c>
    </row>
    <row r="191" spans="1:8" x14ac:dyDescent="0.25">
      <c r="A191" s="1">
        <v>456</v>
      </c>
      <c r="B191" t="s">
        <v>35</v>
      </c>
      <c r="C191" t="s">
        <v>40</v>
      </c>
      <c r="D191" t="s">
        <v>31</v>
      </c>
      <c r="E191" t="s">
        <v>61</v>
      </c>
      <c r="F191" t="s">
        <v>61</v>
      </c>
      <c r="G191" t="s">
        <v>61</v>
      </c>
      <c r="H191" s="1" t="s">
        <v>153</v>
      </c>
    </row>
    <row r="192" spans="1:8" x14ac:dyDescent="0.25">
      <c r="A192" s="1">
        <v>601</v>
      </c>
      <c r="B192" t="s">
        <v>35</v>
      </c>
      <c r="C192" t="s">
        <v>40</v>
      </c>
      <c r="D192" t="s">
        <v>31</v>
      </c>
      <c r="E192" t="s">
        <v>61</v>
      </c>
      <c r="F192" t="s">
        <v>61</v>
      </c>
      <c r="G192" t="s">
        <v>61</v>
      </c>
      <c r="H192" s="1" t="s">
        <v>153</v>
      </c>
    </row>
    <row r="193" spans="1:8" x14ac:dyDescent="0.25">
      <c r="A193" s="1">
        <v>719</v>
      </c>
      <c r="B193" t="s">
        <v>35</v>
      </c>
      <c r="C193" t="s">
        <v>40</v>
      </c>
      <c r="D193" t="s">
        <v>31</v>
      </c>
      <c r="E193" t="s">
        <v>61</v>
      </c>
      <c r="F193" t="s">
        <v>61</v>
      </c>
      <c r="G193" t="s">
        <v>61</v>
      </c>
      <c r="H193" s="1" t="s">
        <v>153</v>
      </c>
    </row>
    <row r="194" spans="1:8" x14ac:dyDescent="0.25">
      <c r="A194" s="1">
        <v>1025</v>
      </c>
      <c r="B194" t="s">
        <v>35</v>
      </c>
      <c r="C194" t="s">
        <v>40</v>
      </c>
      <c r="D194" t="s">
        <v>31</v>
      </c>
      <c r="E194" t="s">
        <v>61</v>
      </c>
      <c r="F194" t="s">
        <v>61</v>
      </c>
      <c r="G194" t="s">
        <v>61</v>
      </c>
      <c r="H194" s="1" t="s">
        <v>153</v>
      </c>
    </row>
    <row r="195" spans="1:8" x14ac:dyDescent="0.25">
      <c r="A195" s="1">
        <v>1030</v>
      </c>
      <c r="B195" t="s">
        <v>35</v>
      </c>
      <c r="C195" t="s">
        <v>40</v>
      </c>
      <c r="D195" t="s">
        <v>31</v>
      </c>
      <c r="E195" t="s">
        <v>61</v>
      </c>
      <c r="F195" t="s">
        <v>61</v>
      </c>
      <c r="G195" t="s">
        <v>61</v>
      </c>
      <c r="H195" s="1" t="s">
        <v>153</v>
      </c>
    </row>
    <row r="196" spans="1:8" x14ac:dyDescent="0.25">
      <c r="A196" s="1">
        <v>1005</v>
      </c>
      <c r="B196" t="s">
        <v>35</v>
      </c>
      <c r="C196" t="s">
        <v>40</v>
      </c>
      <c r="D196" t="s">
        <v>31</v>
      </c>
      <c r="E196" t="s">
        <v>61</v>
      </c>
      <c r="F196" t="s">
        <v>61</v>
      </c>
      <c r="G196" t="s">
        <v>61</v>
      </c>
      <c r="H196" s="1" t="s">
        <v>153</v>
      </c>
    </row>
    <row r="197" spans="1:8" x14ac:dyDescent="0.25">
      <c r="A197" s="1">
        <v>929</v>
      </c>
      <c r="B197" t="s">
        <v>35</v>
      </c>
      <c r="C197" t="s">
        <v>40</v>
      </c>
      <c r="D197" t="s">
        <v>31</v>
      </c>
      <c r="E197" t="s">
        <v>61</v>
      </c>
      <c r="F197" t="s">
        <v>61</v>
      </c>
      <c r="G197" t="s">
        <v>61</v>
      </c>
      <c r="H197" s="1" t="s">
        <v>153</v>
      </c>
    </row>
    <row r="198" spans="1:8" x14ac:dyDescent="0.25">
      <c r="A198" s="1">
        <v>807</v>
      </c>
      <c r="B198" t="s">
        <v>35</v>
      </c>
      <c r="C198" t="s">
        <v>40</v>
      </c>
      <c r="D198" t="s">
        <v>31</v>
      </c>
      <c r="E198" t="s">
        <v>61</v>
      </c>
      <c r="F198" t="s">
        <v>61</v>
      </c>
      <c r="G198" t="s">
        <v>61</v>
      </c>
      <c r="H198" s="1" t="s">
        <v>153</v>
      </c>
    </row>
    <row r="199" spans="1:8" x14ac:dyDescent="0.25">
      <c r="A199" s="1">
        <v>811</v>
      </c>
      <c r="B199" t="s">
        <v>35</v>
      </c>
      <c r="C199" t="s">
        <v>40</v>
      </c>
      <c r="D199" t="s">
        <v>31</v>
      </c>
      <c r="E199" t="s">
        <v>61</v>
      </c>
      <c r="F199" t="s">
        <v>61</v>
      </c>
      <c r="G199" t="s">
        <v>61</v>
      </c>
      <c r="H199" s="1" t="s">
        <v>153</v>
      </c>
    </row>
    <row r="200" spans="1:8" x14ac:dyDescent="0.25">
      <c r="A200" s="1">
        <v>322</v>
      </c>
      <c r="B200" t="s">
        <v>35</v>
      </c>
      <c r="C200" t="s">
        <v>40</v>
      </c>
      <c r="D200" t="s">
        <v>31</v>
      </c>
      <c r="E200" t="s">
        <v>61</v>
      </c>
      <c r="F200" t="s">
        <v>61</v>
      </c>
      <c r="G200" t="s">
        <v>61</v>
      </c>
      <c r="H200" s="1" t="s">
        <v>153</v>
      </c>
    </row>
    <row r="201" spans="1:8" x14ac:dyDescent="0.25">
      <c r="A201" s="1">
        <v>323</v>
      </c>
      <c r="B201" t="s">
        <v>35</v>
      </c>
      <c r="C201" t="s">
        <v>40</v>
      </c>
      <c r="D201" t="s">
        <v>31</v>
      </c>
      <c r="E201" t="s">
        <v>61</v>
      </c>
      <c r="F201" t="s">
        <v>61</v>
      </c>
      <c r="G201" t="s">
        <v>61</v>
      </c>
      <c r="H201" s="1" t="s">
        <v>153</v>
      </c>
    </row>
    <row r="202" spans="1:8" x14ac:dyDescent="0.25">
      <c r="A202" s="1">
        <v>326</v>
      </c>
      <c r="B202" t="s">
        <v>35</v>
      </c>
      <c r="C202" t="s">
        <v>40</v>
      </c>
      <c r="D202" t="s">
        <v>31</v>
      </c>
      <c r="E202" t="s">
        <v>61</v>
      </c>
      <c r="F202" t="s">
        <v>61</v>
      </c>
      <c r="G202" t="s">
        <v>61</v>
      </c>
      <c r="H202" s="1" t="s">
        <v>153</v>
      </c>
    </row>
    <row r="203" spans="1:8" x14ac:dyDescent="0.25">
      <c r="A203" s="1">
        <v>395</v>
      </c>
      <c r="B203" t="s">
        <v>35</v>
      </c>
      <c r="C203" t="s">
        <v>40</v>
      </c>
      <c r="D203" t="s">
        <v>31</v>
      </c>
      <c r="E203" t="s">
        <v>61</v>
      </c>
      <c r="F203" t="s">
        <v>61</v>
      </c>
      <c r="G203" t="s">
        <v>61</v>
      </c>
      <c r="H203" s="1" t="s">
        <v>153</v>
      </c>
    </row>
    <row r="204" spans="1:8" x14ac:dyDescent="0.25">
      <c r="A204" s="1">
        <v>362</v>
      </c>
      <c r="B204" t="s">
        <v>35</v>
      </c>
      <c r="C204" t="s">
        <v>40</v>
      </c>
      <c r="D204" t="s">
        <v>31</v>
      </c>
      <c r="E204" t="s">
        <v>61</v>
      </c>
      <c r="F204" t="s">
        <v>61</v>
      </c>
      <c r="G204" t="s">
        <v>61</v>
      </c>
      <c r="H204" s="1" t="s">
        <v>153</v>
      </c>
    </row>
    <row r="205" spans="1:8" x14ac:dyDescent="0.25">
      <c r="A205" s="1">
        <v>236</v>
      </c>
      <c r="B205" t="s">
        <v>35</v>
      </c>
      <c r="C205" t="s">
        <v>40</v>
      </c>
      <c r="D205" t="s">
        <v>31</v>
      </c>
      <c r="E205" t="s">
        <v>61</v>
      </c>
      <c r="F205" t="s">
        <v>61</v>
      </c>
      <c r="G205" t="s">
        <v>61</v>
      </c>
      <c r="H205" s="1" t="s">
        <v>153</v>
      </c>
    </row>
    <row r="206" spans="1:8" x14ac:dyDescent="0.25">
      <c r="A206" s="1">
        <v>283</v>
      </c>
      <c r="B206" t="s">
        <v>35</v>
      </c>
      <c r="C206" t="s">
        <v>40</v>
      </c>
      <c r="D206" t="s">
        <v>31</v>
      </c>
      <c r="E206" t="s">
        <v>61</v>
      </c>
      <c r="F206" t="s">
        <v>61</v>
      </c>
      <c r="G206" t="s">
        <v>61</v>
      </c>
      <c r="H206" s="1" t="s">
        <v>153</v>
      </c>
    </row>
    <row r="207" spans="1:8" x14ac:dyDescent="0.25">
      <c r="A207" s="1">
        <v>286</v>
      </c>
      <c r="B207" t="s">
        <v>35</v>
      </c>
      <c r="C207" t="s">
        <v>40</v>
      </c>
      <c r="D207" t="s">
        <v>31</v>
      </c>
      <c r="E207" t="s">
        <v>61</v>
      </c>
      <c r="F207" t="s">
        <v>61</v>
      </c>
      <c r="G207" t="s">
        <v>61</v>
      </c>
      <c r="H207" s="1" t="s">
        <v>153</v>
      </c>
    </row>
    <row r="208" spans="1:8" x14ac:dyDescent="0.25">
      <c r="A208" s="1">
        <v>292</v>
      </c>
      <c r="B208" t="s">
        <v>35</v>
      </c>
      <c r="C208" t="s">
        <v>40</v>
      </c>
      <c r="D208" t="s">
        <v>31</v>
      </c>
      <c r="E208" t="s">
        <v>61</v>
      </c>
      <c r="F208" t="s">
        <v>61</v>
      </c>
      <c r="G208" t="s">
        <v>61</v>
      </c>
      <c r="H208" s="1" t="s">
        <v>153</v>
      </c>
    </row>
    <row r="209" spans="1:8" x14ac:dyDescent="0.25">
      <c r="A209" s="1">
        <v>293</v>
      </c>
      <c r="B209" t="s">
        <v>35</v>
      </c>
      <c r="C209" t="s">
        <v>40</v>
      </c>
      <c r="D209" t="s">
        <v>31</v>
      </c>
      <c r="E209" t="s">
        <v>61</v>
      </c>
      <c r="F209" t="s">
        <v>61</v>
      </c>
      <c r="G209" t="s">
        <v>61</v>
      </c>
      <c r="H209" s="1" t="s">
        <v>153</v>
      </c>
    </row>
    <row r="210" spans="1:8" x14ac:dyDescent="0.25">
      <c r="A210" s="1">
        <v>38</v>
      </c>
      <c r="B210" t="s">
        <v>35</v>
      </c>
      <c r="C210" t="s">
        <v>40</v>
      </c>
      <c r="D210" t="s">
        <v>31</v>
      </c>
      <c r="E210" t="s">
        <v>61</v>
      </c>
      <c r="F210" t="s">
        <v>61</v>
      </c>
      <c r="G210" t="s">
        <v>61</v>
      </c>
      <c r="H210" s="1" t="s">
        <v>153</v>
      </c>
    </row>
    <row r="211" spans="1:8" x14ac:dyDescent="0.25">
      <c r="A211" s="1">
        <v>506</v>
      </c>
      <c r="B211" t="s">
        <v>35</v>
      </c>
      <c r="C211" t="s">
        <v>40</v>
      </c>
      <c r="D211" t="s">
        <v>31</v>
      </c>
      <c r="E211" t="s">
        <v>61</v>
      </c>
      <c r="F211" t="s">
        <v>61</v>
      </c>
      <c r="G211" t="s">
        <v>61</v>
      </c>
      <c r="H211" s="1" t="s">
        <v>153</v>
      </c>
    </row>
    <row r="212" spans="1:8" x14ac:dyDescent="0.25">
      <c r="A212" s="1">
        <v>477</v>
      </c>
      <c r="B212" t="s">
        <v>35</v>
      </c>
      <c r="C212" t="s">
        <v>45</v>
      </c>
      <c r="D212" t="s">
        <v>34</v>
      </c>
      <c r="E212" t="s">
        <v>61</v>
      </c>
      <c r="F212" t="s">
        <v>61</v>
      </c>
      <c r="G212" t="s">
        <v>61</v>
      </c>
      <c r="H212" s="1" t="s">
        <v>153</v>
      </c>
    </row>
    <row r="213" spans="1:8" x14ac:dyDescent="0.25">
      <c r="A213" s="1">
        <v>482</v>
      </c>
      <c r="B213" t="s">
        <v>35</v>
      </c>
      <c r="C213" t="s">
        <v>45</v>
      </c>
      <c r="D213" t="s">
        <v>34</v>
      </c>
      <c r="E213" t="s">
        <v>61</v>
      </c>
      <c r="F213" t="s">
        <v>61</v>
      </c>
      <c r="G213" t="s">
        <v>61</v>
      </c>
      <c r="H213" s="1" t="s">
        <v>153</v>
      </c>
    </row>
    <row r="214" spans="1:8" x14ac:dyDescent="0.25">
      <c r="A214" s="1">
        <v>684</v>
      </c>
      <c r="B214" t="s">
        <v>35</v>
      </c>
      <c r="C214" t="s">
        <v>45</v>
      </c>
      <c r="D214" t="s">
        <v>34</v>
      </c>
      <c r="E214" t="s">
        <v>61</v>
      </c>
      <c r="F214" t="s">
        <v>61</v>
      </c>
      <c r="G214" t="s">
        <v>61</v>
      </c>
      <c r="H214" s="1" t="s">
        <v>153</v>
      </c>
    </row>
    <row r="215" spans="1:8" x14ac:dyDescent="0.25">
      <c r="A215" s="1">
        <v>713</v>
      </c>
      <c r="B215" t="s">
        <v>35</v>
      </c>
      <c r="C215" t="s">
        <v>45</v>
      </c>
      <c r="D215" t="s">
        <v>34</v>
      </c>
      <c r="E215" t="s">
        <v>61</v>
      </c>
      <c r="F215" t="s">
        <v>61</v>
      </c>
      <c r="G215" t="s">
        <v>61</v>
      </c>
      <c r="H215" s="1" t="s">
        <v>153</v>
      </c>
    </row>
    <row r="216" spans="1:8" x14ac:dyDescent="0.25">
      <c r="A216" s="1">
        <v>714</v>
      </c>
      <c r="B216" t="s">
        <v>35</v>
      </c>
      <c r="C216" t="s">
        <v>45</v>
      </c>
      <c r="D216" t="s">
        <v>34</v>
      </c>
      <c r="E216" t="s">
        <v>61</v>
      </c>
      <c r="F216" t="s">
        <v>61</v>
      </c>
      <c r="G216" t="s">
        <v>61</v>
      </c>
      <c r="H216" s="1" t="s">
        <v>153</v>
      </c>
    </row>
    <row r="217" spans="1:8" x14ac:dyDescent="0.25">
      <c r="A217" s="1">
        <v>1011</v>
      </c>
      <c r="B217" t="s">
        <v>35</v>
      </c>
      <c r="C217" t="s">
        <v>45</v>
      </c>
      <c r="D217" t="s">
        <v>34</v>
      </c>
      <c r="E217" t="s">
        <v>61</v>
      </c>
      <c r="F217" t="s">
        <v>61</v>
      </c>
      <c r="G217" t="s">
        <v>61</v>
      </c>
      <c r="H217" s="1" t="s">
        <v>153</v>
      </c>
    </row>
    <row r="218" spans="1:8" x14ac:dyDescent="0.25">
      <c r="A218" s="1">
        <v>1100</v>
      </c>
      <c r="B218" t="s">
        <v>35</v>
      </c>
      <c r="C218" t="s">
        <v>45</v>
      </c>
      <c r="D218" t="s">
        <v>34</v>
      </c>
      <c r="E218" t="s">
        <v>61</v>
      </c>
      <c r="F218" t="s">
        <v>61</v>
      </c>
      <c r="G218" t="s">
        <v>61</v>
      </c>
      <c r="H218" s="1" t="s">
        <v>153</v>
      </c>
    </row>
    <row r="219" spans="1:8" x14ac:dyDescent="0.25">
      <c r="A219" s="1">
        <v>797</v>
      </c>
      <c r="B219" t="s">
        <v>35</v>
      </c>
      <c r="C219" t="s">
        <v>45</v>
      </c>
      <c r="D219" t="s">
        <v>34</v>
      </c>
      <c r="E219" t="s">
        <v>61</v>
      </c>
      <c r="F219" t="s">
        <v>61</v>
      </c>
      <c r="G219" t="s">
        <v>61</v>
      </c>
      <c r="H219" s="1" t="s">
        <v>153</v>
      </c>
    </row>
    <row r="220" spans="1:8" x14ac:dyDescent="0.25">
      <c r="A220" s="1">
        <v>316</v>
      </c>
      <c r="B220" t="s">
        <v>35</v>
      </c>
      <c r="C220" t="s">
        <v>45</v>
      </c>
      <c r="D220" t="s">
        <v>34</v>
      </c>
      <c r="E220" t="s">
        <v>61</v>
      </c>
      <c r="F220" t="s">
        <v>61</v>
      </c>
      <c r="G220" t="s">
        <v>61</v>
      </c>
      <c r="H220" s="1" t="s">
        <v>153</v>
      </c>
    </row>
    <row r="221" spans="1:8" x14ac:dyDescent="0.25">
      <c r="A221" s="1">
        <v>333</v>
      </c>
      <c r="B221" t="s">
        <v>35</v>
      </c>
      <c r="C221" t="s">
        <v>45</v>
      </c>
      <c r="D221" t="s">
        <v>34</v>
      </c>
      <c r="E221" t="s">
        <v>61</v>
      </c>
      <c r="F221" t="s">
        <v>61</v>
      </c>
      <c r="G221" t="s">
        <v>61</v>
      </c>
      <c r="H221" s="1" t="s">
        <v>153</v>
      </c>
    </row>
    <row r="222" spans="1:8" x14ac:dyDescent="0.25">
      <c r="A222" s="1">
        <v>340</v>
      </c>
      <c r="B222" t="s">
        <v>35</v>
      </c>
      <c r="C222" t="s">
        <v>45</v>
      </c>
      <c r="D222" t="s">
        <v>34</v>
      </c>
      <c r="E222" t="s">
        <v>61</v>
      </c>
      <c r="F222" t="s">
        <v>61</v>
      </c>
      <c r="G222" t="s">
        <v>61</v>
      </c>
      <c r="H222" s="1" t="s">
        <v>153</v>
      </c>
    </row>
    <row r="223" spans="1:8" x14ac:dyDescent="0.25">
      <c r="A223" s="1">
        <v>134</v>
      </c>
      <c r="B223" t="s">
        <v>35</v>
      </c>
      <c r="C223" t="s">
        <v>45</v>
      </c>
      <c r="D223" t="s">
        <v>34</v>
      </c>
      <c r="E223" t="s">
        <v>61</v>
      </c>
      <c r="F223" t="s">
        <v>61</v>
      </c>
      <c r="G223" t="s">
        <v>61</v>
      </c>
      <c r="H223" s="1" t="s">
        <v>153</v>
      </c>
    </row>
    <row r="224" spans="1:8" x14ac:dyDescent="0.25">
      <c r="A224" s="1">
        <v>544</v>
      </c>
      <c r="B224" t="s">
        <v>35</v>
      </c>
      <c r="C224" t="s">
        <v>45</v>
      </c>
      <c r="D224" t="s">
        <v>34</v>
      </c>
      <c r="E224" t="s">
        <v>61</v>
      </c>
      <c r="F224" t="s">
        <v>61</v>
      </c>
      <c r="G224" t="s">
        <v>61</v>
      </c>
      <c r="H224" s="1" t="s">
        <v>153</v>
      </c>
    </row>
    <row r="225" spans="1:8" x14ac:dyDescent="0.25">
      <c r="A225" s="1">
        <v>74</v>
      </c>
      <c r="B225" t="s">
        <v>35</v>
      </c>
      <c r="C225" t="s">
        <v>45</v>
      </c>
      <c r="D225" t="s">
        <v>34</v>
      </c>
      <c r="E225" t="s">
        <v>61</v>
      </c>
      <c r="F225" t="s">
        <v>61</v>
      </c>
      <c r="G225" t="s">
        <v>61</v>
      </c>
      <c r="H225" s="1" t="s">
        <v>153</v>
      </c>
    </row>
    <row r="226" spans="1:8" x14ac:dyDescent="0.25">
      <c r="A226" s="1">
        <v>985</v>
      </c>
      <c r="B226" t="s">
        <v>39</v>
      </c>
      <c r="C226" t="s">
        <v>45</v>
      </c>
      <c r="D226" t="s">
        <v>32</v>
      </c>
      <c r="E226" t="s">
        <v>61</v>
      </c>
      <c r="F226" t="s">
        <v>61</v>
      </c>
      <c r="G226" t="s">
        <v>61</v>
      </c>
      <c r="H226" s="1" t="s">
        <v>153</v>
      </c>
    </row>
    <row r="227" spans="1:8" x14ac:dyDescent="0.25">
      <c r="A227" s="1">
        <v>798</v>
      </c>
      <c r="B227" t="s">
        <v>35</v>
      </c>
      <c r="C227" t="s">
        <v>45</v>
      </c>
      <c r="D227" t="s">
        <v>32</v>
      </c>
      <c r="E227" t="s">
        <v>61</v>
      </c>
      <c r="F227" t="s">
        <v>61</v>
      </c>
      <c r="G227" t="s">
        <v>61</v>
      </c>
      <c r="H227" s="1" t="s">
        <v>153</v>
      </c>
    </row>
    <row r="228" spans="1:8" x14ac:dyDescent="0.25">
      <c r="A228" s="1">
        <v>481</v>
      </c>
      <c r="B228" t="s">
        <v>35</v>
      </c>
      <c r="C228" t="s">
        <v>45</v>
      </c>
      <c r="D228" t="s">
        <v>31</v>
      </c>
      <c r="E228" t="s">
        <v>61</v>
      </c>
      <c r="F228" t="s">
        <v>61</v>
      </c>
      <c r="G228" t="s">
        <v>61</v>
      </c>
      <c r="H228" s="1" t="s">
        <v>153</v>
      </c>
    </row>
    <row r="229" spans="1:8" x14ac:dyDescent="0.25">
      <c r="A229" s="1">
        <v>1015</v>
      </c>
      <c r="B229" t="s">
        <v>35</v>
      </c>
      <c r="C229" t="s">
        <v>45</v>
      </c>
      <c r="D229" t="s">
        <v>31</v>
      </c>
      <c r="E229" t="s">
        <v>61</v>
      </c>
      <c r="F229" t="s">
        <v>61</v>
      </c>
      <c r="G229" t="s">
        <v>61</v>
      </c>
      <c r="H229" s="1" t="s">
        <v>153</v>
      </c>
    </row>
    <row r="230" spans="1:8" x14ac:dyDescent="0.25">
      <c r="A230" s="1">
        <v>296</v>
      </c>
      <c r="B230" t="s">
        <v>35</v>
      </c>
      <c r="C230" t="s">
        <v>45</v>
      </c>
      <c r="D230" t="s">
        <v>31</v>
      </c>
      <c r="E230" t="s">
        <v>61</v>
      </c>
      <c r="F230" t="s">
        <v>61</v>
      </c>
      <c r="G230" t="s">
        <v>61</v>
      </c>
      <c r="H230" s="1" t="s">
        <v>153</v>
      </c>
    </row>
    <row r="231" spans="1:8" x14ac:dyDescent="0.25">
      <c r="A231" s="1">
        <v>325</v>
      </c>
      <c r="B231" t="s">
        <v>35</v>
      </c>
      <c r="C231" t="s">
        <v>45</v>
      </c>
      <c r="D231" t="s">
        <v>31</v>
      </c>
      <c r="E231" t="s">
        <v>61</v>
      </c>
      <c r="F231" t="s">
        <v>61</v>
      </c>
      <c r="G231" t="s">
        <v>61</v>
      </c>
      <c r="H231" s="1" t="s">
        <v>153</v>
      </c>
    </row>
    <row r="232" spans="1:8" x14ac:dyDescent="0.25">
      <c r="A232" s="1">
        <v>777</v>
      </c>
      <c r="B232" t="s">
        <v>35</v>
      </c>
      <c r="C232" t="s">
        <v>45</v>
      </c>
      <c r="D232" t="s">
        <v>31</v>
      </c>
      <c r="E232" t="s">
        <v>61</v>
      </c>
      <c r="F232" t="s">
        <v>61</v>
      </c>
      <c r="G232" t="s">
        <v>61</v>
      </c>
      <c r="H232" s="1" t="s">
        <v>153</v>
      </c>
    </row>
    <row r="233" spans="1:8" x14ac:dyDescent="0.25">
      <c r="A233" s="1">
        <v>294</v>
      </c>
      <c r="B233" t="s">
        <v>35</v>
      </c>
      <c r="C233" t="s">
        <v>45</v>
      </c>
      <c r="D233" t="s">
        <v>31</v>
      </c>
      <c r="E233" t="s">
        <v>61</v>
      </c>
      <c r="F233" t="s">
        <v>61</v>
      </c>
      <c r="G233" t="s">
        <v>61</v>
      </c>
      <c r="H233" s="1" t="s">
        <v>153</v>
      </c>
    </row>
    <row r="234" spans="1:8" x14ac:dyDescent="0.25">
      <c r="A234" s="1">
        <v>545</v>
      </c>
      <c r="B234" t="s">
        <v>35</v>
      </c>
      <c r="C234" t="s">
        <v>45</v>
      </c>
      <c r="D234" t="s">
        <v>31</v>
      </c>
      <c r="E234" t="s">
        <v>61</v>
      </c>
      <c r="F234" t="s">
        <v>61</v>
      </c>
      <c r="G234" t="s">
        <v>61</v>
      </c>
      <c r="H234" s="1" t="s">
        <v>153</v>
      </c>
    </row>
    <row r="235" spans="1:8" x14ac:dyDescent="0.25">
      <c r="A235" s="1">
        <v>497</v>
      </c>
      <c r="B235" t="s">
        <v>35</v>
      </c>
      <c r="C235" t="s">
        <v>45</v>
      </c>
      <c r="D235" t="s">
        <v>31</v>
      </c>
      <c r="E235" t="s">
        <v>61</v>
      </c>
      <c r="F235" t="s">
        <v>61</v>
      </c>
      <c r="G235" t="s">
        <v>61</v>
      </c>
      <c r="H235" s="1" t="s">
        <v>153</v>
      </c>
    </row>
    <row r="236" spans="1:8" x14ac:dyDescent="0.25">
      <c r="A236" s="1">
        <v>951</v>
      </c>
      <c r="B236" t="s">
        <v>35</v>
      </c>
      <c r="C236" t="s">
        <v>38</v>
      </c>
      <c r="D236" t="s">
        <v>34</v>
      </c>
      <c r="E236" t="s">
        <v>61</v>
      </c>
      <c r="F236" t="s">
        <v>61</v>
      </c>
      <c r="G236" t="s">
        <v>61</v>
      </c>
      <c r="H236" s="1" t="s">
        <v>153</v>
      </c>
    </row>
    <row r="237" spans="1:8" x14ac:dyDescent="0.25">
      <c r="A237" s="1">
        <v>952</v>
      </c>
      <c r="B237" t="s">
        <v>35</v>
      </c>
      <c r="C237" t="s">
        <v>38</v>
      </c>
      <c r="D237" t="s">
        <v>34</v>
      </c>
      <c r="E237" t="s">
        <v>61</v>
      </c>
      <c r="F237" t="s">
        <v>61</v>
      </c>
      <c r="G237" t="s">
        <v>61</v>
      </c>
      <c r="H237" s="1" t="s">
        <v>153</v>
      </c>
    </row>
    <row r="238" spans="1:8" x14ac:dyDescent="0.25">
      <c r="A238" s="1">
        <v>583</v>
      </c>
      <c r="B238" t="s">
        <v>35</v>
      </c>
      <c r="C238" t="s">
        <v>38</v>
      </c>
      <c r="D238" t="s">
        <v>34</v>
      </c>
      <c r="E238" t="s">
        <v>61</v>
      </c>
      <c r="F238" t="s">
        <v>61</v>
      </c>
      <c r="G238" t="s">
        <v>61</v>
      </c>
      <c r="H238" s="1" t="s">
        <v>153</v>
      </c>
    </row>
    <row r="239" spans="1:8" x14ac:dyDescent="0.25">
      <c r="A239" s="1">
        <v>206</v>
      </c>
      <c r="B239" t="s">
        <v>35</v>
      </c>
      <c r="C239" t="s">
        <v>38</v>
      </c>
      <c r="D239" t="s">
        <v>34</v>
      </c>
      <c r="E239" t="s">
        <v>61</v>
      </c>
      <c r="F239" t="s">
        <v>61</v>
      </c>
      <c r="G239" t="s">
        <v>61</v>
      </c>
      <c r="H239" s="1" t="s">
        <v>153</v>
      </c>
    </row>
    <row r="240" spans="1:8" x14ac:dyDescent="0.25">
      <c r="A240" s="1">
        <v>193</v>
      </c>
      <c r="B240" t="s">
        <v>35</v>
      </c>
      <c r="C240" t="s">
        <v>38</v>
      </c>
      <c r="D240" t="s">
        <v>34</v>
      </c>
      <c r="E240" t="s">
        <v>61</v>
      </c>
      <c r="F240" t="s">
        <v>61</v>
      </c>
      <c r="G240" t="s">
        <v>61</v>
      </c>
      <c r="H240" s="1" t="s">
        <v>153</v>
      </c>
    </row>
    <row r="241" spans="1:8" x14ac:dyDescent="0.25">
      <c r="A241" s="1">
        <v>194</v>
      </c>
      <c r="B241" t="s">
        <v>35</v>
      </c>
      <c r="C241" t="s">
        <v>38</v>
      </c>
      <c r="D241" t="s">
        <v>34</v>
      </c>
      <c r="E241" t="s">
        <v>61</v>
      </c>
      <c r="F241" t="s">
        <v>61</v>
      </c>
      <c r="G241" t="s">
        <v>61</v>
      </c>
      <c r="H241" s="1" t="s">
        <v>153</v>
      </c>
    </row>
    <row r="242" spans="1:8" x14ac:dyDescent="0.25">
      <c r="A242" s="1">
        <v>431</v>
      </c>
      <c r="B242" t="s">
        <v>35</v>
      </c>
      <c r="C242" t="s">
        <v>38</v>
      </c>
      <c r="D242" t="s">
        <v>34</v>
      </c>
      <c r="E242" t="s">
        <v>61</v>
      </c>
      <c r="F242" t="s">
        <v>61</v>
      </c>
      <c r="G242" t="s">
        <v>61</v>
      </c>
      <c r="H242" s="1" t="s">
        <v>153</v>
      </c>
    </row>
    <row r="243" spans="1:8" x14ac:dyDescent="0.25">
      <c r="A243" s="1">
        <v>466</v>
      </c>
      <c r="B243" t="s">
        <v>35</v>
      </c>
      <c r="C243" t="s">
        <v>38</v>
      </c>
      <c r="D243" t="s">
        <v>34</v>
      </c>
      <c r="E243" t="s">
        <v>61</v>
      </c>
      <c r="F243" t="s">
        <v>61</v>
      </c>
      <c r="G243" t="s">
        <v>61</v>
      </c>
      <c r="H243" s="1" t="s">
        <v>153</v>
      </c>
    </row>
    <row r="244" spans="1:8" x14ac:dyDescent="0.25">
      <c r="A244" s="1">
        <v>467</v>
      </c>
      <c r="B244" t="s">
        <v>35</v>
      </c>
      <c r="C244" t="s">
        <v>38</v>
      </c>
      <c r="D244" t="s">
        <v>34</v>
      </c>
      <c r="E244" t="s">
        <v>61</v>
      </c>
      <c r="F244" t="s">
        <v>61</v>
      </c>
      <c r="G244" t="s">
        <v>61</v>
      </c>
      <c r="H244" s="1" t="s">
        <v>153</v>
      </c>
    </row>
    <row r="245" spans="1:8" x14ac:dyDescent="0.25">
      <c r="A245" s="1">
        <v>468</v>
      </c>
      <c r="B245" t="s">
        <v>35</v>
      </c>
      <c r="C245" t="s">
        <v>38</v>
      </c>
      <c r="D245" t="s">
        <v>34</v>
      </c>
      <c r="E245" t="s">
        <v>61</v>
      </c>
      <c r="F245" t="s">
        <v>61</v>
      </c>
      <c r="G245" t="s">
        <v>61</v>
      </c>
      <c r="H245" s="1" t="s">
        <v>153</v>
      </c>
    </row>
    <row r="246" spans="1:8" x14ac:dyDescent="0.25">
      <c r="A246" s="1">
        <v>487</v>
      </c>
      <c r="B246" t="s">
        <v>35</v>
      </c>
      <c r="C246" t="s">
        <v>38</v>
      </c>
      <c r="D246" t="s">
        <v>34</v>
      </c>
      <c r="E246" t="s">
        <v>61</v>
      </c>
      <c r="F246" t="s">
        <v>61</v>
      </c>
      <c r="G246" t="s">
        <v>61</v>
      </c>
      <c r="H246" s="1" t="s">
        <v>153</v>
      </c>
    </row>
    <row r="247" spans="1:8" x14ac:dyDescent="0.25">
      <c r="A247" s="1">
        <v>184</v>
      </c>
      <c r="B247" t="s">
        <v>37</v>
      </c>
      <c r="C247" t="s">
        <v>38</v>
      </c>
      <c r="D247" t="s">
        <v>34</v>
      </c>
      <c r="E247" t="s">
        <v>61</v>
      </c>
      <c r="F247" t="s">
        <v>61</v>
      </c>
      <c r="G247" t="s">
        <v>61</v>
      </c>
      <c r="H247" s="1" t="s">
        <v>153</v>
      </c>
    </row>
    <row r="248" spans="1:8" x14ac:dyDescent="0.25">
      <c r="A248" s="1">
        <v>640</v>
      </c>
      <c r="B248" t="s">
        <v>35</v>
      </c>
      <c r="C248" t="s">
        <v>38</v>
      </c>
      <c r="D248" t="s">
        <v>34</v>
      </c>
      <c r="E248" t="s">
        <v>61</v>
      </c>
      <c r="F248" t="s">
        <v>61</v>
      </c>
      <c r="G248" t="s">
        <v>61</v>
      </c>
      <c r="H248" s="1" t="s">
        <v>153</v>
      </c>
    </row>
    <row r="249" spans="1:8" x14ac:dyDescent="0.25">
      <c r="A249" s="1">
        <v>661</v>
      </c>
      <c r="B249" t="s">
        <v>35</v>
      </c>
      <c r="C249" t="s">
        <v>38</v>
      </c>
      <c r="D249" t="s">
        <v>34</v>
      </c>
      <c r="E249" t="s">
        <v>61</v>
      </c>
      <c r="F249" t="s">
        <v>61</v>
      </c>
      <c r="G249" t="s">
        <v>61</v>
      </c>
      <c r="H249" s="1" t="s">
        <v>153</v>
      </c>
    </row>
    <row r="250" spans="1:8" x14ac:dyDescent="0.25">
      <c r="A250" s="1">
        <v>663</v>
      </c>
      <c r="B250" t="s">
        <v>35</v>
      </c>
      <c r="C250" t="s">
        <v>38</v>
      </c>
      <c r="D250" t="s">
        <v>34</v>
      </c>
      <c r="E250" t="s">
        <v>61</v>
      </c>
      <c r="F250" t="s">
        <v>61</v>
      </c>
      <c r="G250" t="s">
        <v>61</v>
      </c>
      <c r="H250" s="1" t="s">
        <v>153</v>
      </c>
    </row>
    <row r="251" spans="1:8" x14ac:dyDescent="0.25">
      <c r="A251" s="1">
        <v>692</v>
      </c>
      <c r="B251" t="s">
        <v>35</v>
      </c>
      <c r="C251" t="s">
        <v>38</v>
      </c>
      <c r="D251" t="s">
        <v>34</v>
      </c>
      <c r="E251" t="s">
        <v>61</v>
      </c>
      <c r="F251" t="s">
        <v>61</v>
      </c>
      <c r="G251" t="s">
        <v>61</v>
      </c>
      <c r="H251" s="1" t="s">
        <v>153</v>
      </c>
    </row>
    <row r="252" spans="1:8" x14ac:dyDescent="0.25">
      <c r="A252" s="1">
        <v>693</v>
      </c>
      <c r="B252" t="s">
        <v>35</v>
      </c>
      <c r="C252" t="s">
        <v>38</v>
      </c>
      <c r="D252" t="s">
        <v>34</v>
      </c>
      <c r="E252" t="s">
        <v>61</v>
      </c>
      <c r="F252" t="s">
        <v>61</v>
      </c>
      <c r="G252" t="s">
        <v>61</v>
      </c>
      <c r="H252" s="1" t="s">
        <v>153</v>
      </c>
    </row>
    <row r="253" spans="1:8" x14ac:dyDescent="0.25">
      <c r="A253" s="1">
        <v>724</v>
      </c>
      <c r="B253" t="s">
        <v>35</v>
      </c>
      <c r="C253" t="s">
        <v>38</v>
      </c>
      <c r="D253" t="s">
        <v>34</v>
      </c>
      <c r="E253" t="s">
        <v>61</v>
      </c>
      <c r="F253" t="s">
        <v>61</v>
      </c>
      <c r="G253" t="s">
        <v>61</v>
      </c>
      <c r="H253" s="1" t="s">
        <v>153</v>
      </c>
    </row>
    <row r="254" spans="1:8" x14ac:dyDescent="0.25">
      <c r="A254" s="1">
        <v>1019</v>
      </c>
      <c r="B254" t="s">
        <v>35</v>
      </c>
      <c r="C254" t="s">
        <v>38</v>
      </c>
      <c r="D254" t="s">
        <v>34</v>
      </c>
      <c r="E254" t="s">
        <v>61</v>
      </c>
      <c r="F254" t="s">
        <v>61</v>
      </c>
      <c r="G254" t="s">
        <v>61</v>
      </c>
      <c r="H254" s="1" t="s">
        <v>153</v>
      </c>
    </row>
    <row r="255" spans="1:8" x14ac:dyDescent="0.25">
      <c r="A255" s="1">
        <v>962</v>
      </c>
      <c r="B255" t="s">
        <v>35</v>
      </c>
      <c r="C255" t="s">
        <v>38</v>
      </c>
      <c r="D255" t="s">
        <v>34</v>
      </c>
      <c r="E255" t="s">
        <v>61</v>
      </c>
      <c r="F255" t="s">
        <v>61</v>
      </c>
      <c r="G255" t="s">
        <v>61</v>
      </c>
      <c r="H255" s="1" t="s">
        <v>153</v>
      </c>
    </row>
    <row r="256" spans="1:8" x14ac:dyDescent="0.25">
      <c r="A256" s="1">
        <v>975</v>
      </c>
      <c r="B256" t="s">
        <v>35</v>
      </c>
      <c r="C256" t="s">
        <v>38</v>
      </c>
      <c r="D256" t="s">
        <v>34</v>
      </c>
      <c r="E256" t="s">
        <v>61</v>
      </c>
      <c r="F256" t="s">
        <v>61</v>
      </c>
      <c r="G256" t="s">
        <v>61</v>
      </c>
      <c r="H256" s="1" t="s">
        <v>153</v>
      </c>
    </row>
    <row r="257" spans="1:8" x14ac:dyDescent="0.25">
      <c r="A257" s="1">
        <v>981</v>
      </c>
      <c r="B257" t="s">
        <v>35</v>
      </c>
      <c r="C257" t="s">
        <v>38</v>
      </c>
      <c r="D257" t="s">
        <v>34</v>
      </c>
      <c r="E257" t="s">
        <v>61</v>
      </c>
      <c r="F257" t="s">
        <v>61</v>
      </c>
      <c r="G257" t="s">
        <v>61</v>
      </c>
      <c r="H257" s="1" t="s">
        <v>153</v>
      </c>
    </row>
    <row r="258" spans="1:8" x14ac:dyDescent="0.25">
      <c r="A258" s="1">
        <v>1010</v>
      </c>
      <c r="B258" t="s">
        <v>35</v>
      </c>
      <c r="C258" t="s">
        <v>38</v>
      </c>
      <c r="D258" t="s">
        <v>34</v>
      </c>
      <c r="E258" t="s">
        <v>61</v>
      </c>
      <c r="F258" t="s">
        <v>61</v>
      </c>
      <c r="G258" t="s">
        <v>61</v>
      </c>
      <c r="H258" s="1" t="s">
        <v>153</v>
      </c>
    </row>
    <row r="259" spans="1:8" x14ac:dyDescent="0.25">
      <c r="A259" s="1">
        <v>1104</v>
      </c>
      <c r="B259" t="s">
        <v>35</v>
      </c>
      <c r="C259" t="s">
        <v>38</v>
      </c>
      <c r="D259" t="s">
        <v>34</v>
      </c>
      <c r="E259" t="s">
        <v>61</v>
      </c>
      <c r="F259" t="s">
        <v>61</v>
      </c>
      <c r="G259" t="s">
        <v>61</v>
      </c>
      <c r="H259" s="1" t="s">
        <v>153</v>
      </c>
    </row>
    <row r="260" spans="1:8" x14ac:dyDescent="0.25">
      <c r="A260" s="1">
        <v>1151</v>
      </c>
      <c r="B260" t="s">
        <v>35</v>
      </c>
      <c r="C260" t="s">
        <v>38</v>
      </c>
      <c r="D260" t="s">
        <v>34</v>
      </c>
      <c r="E260" t="s">
        <v>61</v>
      </c>
      <c r="F260" t="s">
        <v>61</v>
      </c>
      <c r="G260" t="s">
        <v>61</v>
      </c>
      <c r="H260" s="1" t="s">
        <v>153</v>
      </c>
    </row>
    <row r="261" spans="1:8" x14ac:dyDescent="0.25">
      <c r="A261" s="1">
        <v>909</v>
      </c>
      <c r="B261" t="s">
        <v>35</v>
      </c>
      <c r="C261" t="s">
        <v>38</v>
      </c>
      <c r="D261" t="s">
        <v>34</v>
      </c>
      <c r="E261" t="s">
        <v>61</v>
      </c>
      <c r="F261" t="s">
        <v>61</v>
      </c>
      <c r="G261" t="s">
        <v>61</v>
      </c>
      <c r="H261" s="1" t="s">
        <v>153</v>
      </c>
    </row>
    <row r="262" spans="1:8" x14ac:dyDescent="0.25">
      <c r="A262" s="1">
        <v>793</v>
      </c>
      <c r="B262" t="s">
        <v>35</v>
      </c>
      <c r="C262" t="s">
        <v>38</v>
      </c>
      <c r="D262" t="s">
        <v>34</v>
      </c>
      <c r="E262" t="s">
        <v>61</v>
      </c>
      <c r="F262" t="s">
        <v>61</v>
      </c>
      <c r="G262" t="s">
        <v>61</v>
      </c>
      <c r="H262" s="1" t="s">
        <v>153</v>
      </c>
    </row>
    <row r="263" spans="1:8" x14ac:dyDescent="0.25">
      <c r="A263" s="1">
        <v>794</v>
      </c>
      <c r="B263" t="s">
        <v>35</v>
      </c>
      <c r="C263" t="s">
        <v>38</v>
      </c>
      <c r="D263" t="s">
        <v>34</v>
      </c>
      <c r="E263" t="s">
        <v>61</v>
      </c>
      <c r="F263" t="s">
        <v>61</v>
      </c>
      <c r="G263" t="s">
        <v>61</v>
      </c>
      <c r="H263" s="1" t="s">
        <v>153</v>
      </c>
    </row>
    <row r="264" spans="1:8" x14ac:dyDescent="0.25">
      <c r="A264" s="1">
        <v>802</v>
      </c>
      <c r="B264" t="s">
        <v>35</v>
      </c>
      <c r="C264" t="s">
        <v>38</v>
      </c>
      <c r="D264" t="s">
        <v>34</v>
      </c>
      <c r="E264" t="s">
        <v>61</v>
      </c>
      <c r="F264" t="s">
        <v>61</v>
      </c>
      <c r="G264" t="s">
        <v>61</v>
      </c>
      <c r="H264" s="1" t="s">
        <v>153</v>
      </c>
    </row>
    <row r="265" spans="1:8" x14ac:dyDescent="0.25">
      <c r="A265" s="1">
        <v>867</v>
      </c>
      <c r="B265" t="s">
        <v>35</v>
      </c>
      <c r="C265" t="s">
        <v>38</v>
      </c>
      <c r="D265" t="s">
        <v>34</v>
      </c>
      <c r="E265" t="s">
        <v>61</v>
      </c>
      <c r="F265" t="s">
        <v>61</v>
      </c>
      <c r="G265" t="s">
        <v>61</v>
      </c>
      <c r="H265" s="1" t="s">
        <v>153</v>
      </c>
    </row>
    <row r="266" spans="1:8" x14ac:dyDescent="0.25">
      <c r="A266" s="1">
        <v>278</v>
      </c>
      <c r="B266" t="s">
        <v>35</v>
      </c>
      <c r="C266" t="s">
        <v>38</v>
      </c>
      <c r="D266" t="s">
        <v>34</v>
      </c>
      <c r="E266" t="s">
        <v>61</v>
      </c>
      <c r="F266" t="s">
        <v>61</v>
      </c>
      <c r="G266" t="s">
        <v>61</v>
      </c>
      <c r="H266" s="1" t="s">
        <v>153</v>
      </c>
    </row>
    <row r="267" spans="1:8" x14ac:dyDescent="0.25">
      <c r="A267" s="1">
        <v>94</v>
      </c>
      <c r="B267" t="s">
        <v>35</v>
      </c>
      <c r="C267" t="s">
        <v>38</v>
      </c>
      <c r="D267" t="s">
        <v>34</v>
      </c>
      <c r="E267" t="s">
        <v>61</v>
      </c>
      <c r="F267" t="s">
        <v>61</v>
      </c>
      <c r="G267" t="s">
        <v>61</v>
      </c>
      <c r="H267" s="1" t="s">
        <v>153</v>
      </c>
    </row>
    <row r="268" spans="1:8" x14ac:dyDescent="0.25">
      <c r="A268" s="1">
        <v>108</v>
      </c>
      <c r="B268" t="s">
        <v>35</v>
      </c>
      <c r="C268" t="s">
        <v>38</v>
      </c>
      <c r="D268" t="s">
        <v>34</v>
      </c>
      <c r="E268" t="s">
        <v>61</v>
      </c>
      <c r="F268" t="s">
        <v>61</v>
      </c>
      <c r="G268" t="s">
        <v>61</v>
      </c>
      <c r="H268" s="1" t="s">
        <v>153</v>
      </c>
    </row>
    <row r="269" spans="1:8" x14ac:dyDescent="0.25">
      <c r="A269" s="1">
        <v>342</v>
      </c>
      <c r="B269" t="s">
        <v>35</v>
      </c>
      <c r="C269" t="s">
        <v>38</v>
      </c>
      <c r="D269" t="s">
        <v>34</v>
      </c>
      <c r="E269" t="s">
        <v>61</v>
      </c>
      <c r="F269" t="s">
        <v>61</v>
      </c>
      <c r="G269" t="s">
        <v>61</v>
      </c>
      <c r="H269" s="1" t="s">
        <v>153</v>
      </c>
    </row>
    <row r="270" spans="1:8" x14ac:dyDescent="0.25">
      <c r="A270" s="1">
        <v>417</v>
      </c>
      <c r="B270" t="s">
        <v>35</v>
      </c>
      <c r="C270" t="s">
        <v>38</v>
      </c>
      <c r="D270" t="s">
        <v>34</v>
      </c>
      <c r="E270" t="s">
        <v>61</v>
      </c>
      <c r="F270" t="s">
        <v>61</v>
      </c>
      <c r="G270" t="s">
        <v>61</v>
      </c>
      <c r="H270" s="1" t="s">
        <v>153</v>
      </c>
    </row>
    <row r="271" spans="1:8" x14ac:dyDescent="0.25">
      <c r="A271" s="1">
        <v>345</v>
      </c>
      <c r="B271" t="s">
        <v>35</v>
      </c>
      <c r="C271" t="s">
        <v>38</v>
      </c>
      <c r="D271" t="s">
        <v>34</v>
      </c>
      <c r="E271" t="s">
        <v>61</v>
      </c>
      <c r="F271" t="s">
        <v>61</v>
      </c>
      <c r="G271" t="s">
        <v>61</v>
      </c>
      <c r="H271" s="1" t="s">
        <v>153</v>
      </c>
    </row>
    <row r="272" spans="1:8" x14ac:dyDescent="0.25">
      <c r="A272" s="1">
        <v>354</v>
      </c>
      <c r="B272" t="s">
        <v>35</v>
      </c>
      <c r="C272" t="s">
        <v>38</v>
      </c>
      <c r="D272" t="s">
        <v>34</v>
      </c>
      <c r="E272" t="s">
        <v>61</v>
      </c>
      <c r="F272" t="s">
        <v>61</v>
      </c>
      <c r="G272" t="s">
        <v>61</v>
      </c>
      <c r="H272" s="1" t="s">
        <v>153</v>
      </c>
    </row>
    <row r="273" spans="1:8" x14ac:dyDescent="0.25">
      <c r="A273" s="1">
        <v>103</v>
      </c>
      <c r="B273" t="s">
        <v>39</v>
      </c>
      <c r="C273" t="s">
        <v>38</v>
      </c>
      <c r="D273" t="s">
        <v>34</v>
      </c>
      <c r="E273" t="s">
        <v>61</v>
      </c>
      <c r="F273" t="s">
        <v>61</v>
      </c>
      <c r="G273" t="s">
        <v>61</v>
      </c>
      <c r="H273" s="1" t="s">
        <v>153</v>
      </c>
    </row>
    <row r="274" spans="1:8" x14ac:dyDescent="0.25">
      <c r="A274" s="1">
        <v>361</v>
      </c>
      <c r="B274" t="s">
        <v>35</v>
      </c>
      <c r="C274" t="s">
        <v>38</v>
      </c>
      <c r="D274" t="s">
        <v>34</v>
      </c>
      <c r="E274" t="s">
        <v>61</v>
      </c>
      <c r="F274" t="s">
        <v>61</v>
      </c>
      <c r="G274" t="s">
        <v>61</v>
      </c>
      <c r="H274" s="1" t="s">
        <v>153</v>
      </c>
    </row>
    <row r="275" spans="1:8" x14ac:dyDescent="0.25">
      <c r="A275" s="1">
        <v>121</v>
      </c>
      <c r="B275" t="s">
        <v>35</v>
      </c>
      <c r="C275" t="s">
        <v>38</v>
      </c>
      <c r="D275" t="s">
        <v>34</v>
      </c>
      <c r="E275" t="s">
        <v>61</v>
      </c>
      <c r="F275" t="s">
        <v>61</v>
      </c>
      <c r="G275" t="s">
        <v>61</v>
      </c>
      <c r="H275" s="1" t="s">
        <v>153</v>
      </c>
    </row>
    <row r="276" spans="1:8" x14ac:dyDescent="0.25">
      <c r="A276" s="1">
        <v>125</v>
      </c>
      <c r="B276" t="s">
        <v>35</v>
      </c>
      <c r="C276" t="s">
        <v>38</v>
      </c>
      <c r="D276" t="s">
        <v>34</v>
      </c>
      <c r="E276" t="s">
        <v>61</v>
      </c>
      <c r="F276" t="s">
        <v>61</v>
      </c>
      <c r="G276" t="s">
        <v>61</v>
      </c>
      <c r="H276" s="1" t="s">
        <v>153</v>
      </c>
    </row>
    <row r="277" spans="1:8" x14ac:dyDescent="0.25">
      <c r="A277" s="1">
        <v>262</v>
      </c>
      <c r="B277" t="s">
        <v>35</v>
      </c>
      <c r="C277" t="s">
        <v>38</v>
      </c>
      <c r="D277" t="s">
        <v>34</v>
      </c>
      <c r="E277" t="s">
        <v>61</v>
      </c>
      <c r="F277" t="s">
        <v>61</v>
      </c>
      <c r="G277" t="s">
        <v>61</v>
      </c>
      <c r="H277" s="1" t="s">
        <v>153</v>
      </c>
    </row>
    <row r="278" spans="1:8" x14ac:dyDescent="0.25">
      <c r="A278" s="1">
        <v>240</v>
      </c>
      <c r="B278" t="s">
        <v>35</v>
      </c>
      <c r="C278" t="s">
        <v>38</v>
      </c>
      <c r="D278" t="s">
        <v>34</v>
      </c>
      <c r="E278" t="s">
        <v>61</v>
      </c>
      <c r="F278" t="s">
        <v>61</v>
      </c>
      <c r="G278" t="s">
        <v>61</v>
      </c>
      <c r="H278" s="1" t="s">
        <v>153</v>
      </c>
    </row>
    <row r="279" spans="1:8" x14ac:dyDescent="0.25">
      <c r="A279" s="1">
        <v>873</v>
      </c>
      <c r="B279" t="s">
        <v>35</v>
      </c>
      <c r="C279" t="s">
        <v>38</v>
      </c>
      <c r="D279" t="s">
        <v>34</v>
      </c>
      <c r="E279" t="s">
        <v>61</v>
      </c>
      <c r="F279" t="s">
        <v>61</v>
      </c>
      <c r="G279" t="s">
        <v>61</v>
      </c>
      <c r="H279" s="1" t="s">
        <v>153</v>
      </c>
    </row>
    <row r="280" spans="1:8" x14ac:dyDescent="0.25">
      <c r="A280" s="1">
        <v>889</v>
      </c>
      <c r="B280" t="s">
        <v>35</v>
      </c>
      <c r="C280" t="s">
        <v>38</v>
      </c>
      <c r="D280" t="s">
        <v>34</v>
      </c>
      <c r="E280" t="s">
        <v>61</v>
      </c>
      <c r="F280" t="s">
        <v>61</v>
      </c>
      <c r="G280" t="s">
        <v>61</v>
      </c>
      <c r="H280" s="1" t="s">
        <v>153</v>
      </c>
    </row>
    <row r="281" spans="1:8" x14ac:dyDescent="0.25">
      <c r="A281" s="1">
        <v>825</v>
      </c>
      <c r="B281" t="s">
        <v>35</v>
      </c>
      <c r="C281" t="s">
        <v>38</v>
      </c>
      <c r="D281" t="s">
        <v>34</v>
      </c>
      <c r="E281" t="s">
        <v>61</v>
      </c>
      <c r="F281" t="s">
        <v>61</v>
      </c>
      <c r="G281" t="s">
        <v>61</v>
      </c>
      <c r="H281" s="1" t="s">
        <v>153</v>
      </c>
    </row>
    <row r="282" spans="1:8" x14ac:dyDescent="0.25">
      <c r="A282" s="1">
        <v>834</v>
      </c>
      <c r="B282" t="s">
        <v>35</v>
      </c>
      <c r="C282" t="s">
        <v>38</v>
      </c>
      <c r="D282" t="s">
        <v>34</v>
      </c>
      <c r="E282" t="s">
        <v>61</v>
      </c>
      <c r="F282" t="s">
        <v>61</v>
      </c>
      <c r="G282" t="s">
        <v>61</v>
      </c>
      <c r="H282" s="1" t="s">
        <v>153</v>
      </c>
    </row>
    <row r="283" spans="1:8" x14ac:dyDescent="0.25">
      <c r="A283" s="1">
        <v>860</v>
      </c>
      <c r="B283" t="s">
        <v>35</v>
      </c>
      <c r="C283" t="s">
        <v>38</v>
      </c>
      <c r="D283" t="s">
        <v>34</v>
      </c>
      <c r="E283" t="s">
        <v>61</v>
      </c>
      <c r="F283" t="s">
        <v>61</v>
      </c>
      <c r="G283" t="s">
        <v>61</v>
      </c>
      <c r="H283" s="1" t="s">
        <v>153</v>
      </c>
    </row>
    <row r="284" spans="1:8" x14ac:dyDescent="0.25">
      <c r="A284" s="1">
        <v>11</v>
      </c>
      <c r="B284" t="s">
        <v>35</v>
      </c>
      <c r="C284" t="s">
        <v>38</v>
      </c>
      <c r="D284" t="s">
        <v>34</v>
      </c>
      <c r="E284" t="s">
        <v>61</v>
      </c>
      <c r="F284" t="s">
        <v>61</v>
      </c>
      <c r="G284" t="s">
        <v>61</v>
      </c>
      <c r="H284" s="1" t="s">
        <v>153</v>
      </c>
    </row>
    <row r="285" spans="1:8" x14ac:dyDescent="0.25">
      <c r="A285" s="1">
        <v>15</v>
      </c>
      <c r="B285" t="s">
        <v>35</v>
      </c>
      <c r="C285" t="s">
        <v>38</v>
      </c>
      <c r="D285" t="s">
        <v>34</v>
      </c>
      <c r="E285" t="s">
        <v>61</v>
      </c>
      <c r="F285" t="s">
        <v>61</v>
      </c>
      <c r="G285" t="s">
        <v>61</v>
      </c>
      <c r="H285" s="1" t="s">
        <v>153</v>
      </c>
    </row>
    <row r="286" spans="1:8" x14ac:dyDescent="0.25">
      <c r="A286" s="1">
        <v>16</v>
      </c>
      <c r="B286" t="s">
        <v>35</v>
      </c>
      <c r="C286" t="s">
        <v>38</v>
      </c>
      <c r="D286" t="s">
        <v>34</v>
      </c>
      <c r="E286" t="s">
        <v>61</v>
      </c>
      <c r="F286" t="s">
        <v>61</v>
      </c>
      <c r="G286" t="s">
        <v>61</v>
      </c>
      <c r="H286" s="1" t="s">
        <v>153</v>
      </c>
    </row>
    <row r="287" spans="1:8" x14ac:dyDescent="0.25">
      <c r="A287" s="1">
        <v>35</v>
      </c>
      <c r="B287" t="s">
        <v>35</v>
      </c>
      <c r="C287" t="s">
        <v>38</v>
      </c>
      <c r="D287" t="s">
        <v>34</v>
      </c>
      <c r="E287" t="s">
        <v>61</v>
      </c>
      <c r="F287" t="s">
        <v>61</v>
      </c>
      <c r="G287" t="s">
        <v>61</v>
      </c>
      <c r="H287" s="1" t="s">
        <v>153</v>
      </c>
    </row>
    <row r="288" spans="1:8" x14ac:dyDescent="0.25">
      <c r="A288" s="1">
        <v>37</v>
      </c>
      <c r="B288" t="s">
        <v>35</v>
      </c>
      <c r="C288" t="s">
        <v>38</v>
      </c>
      <c r="D288" t="s">
        <v>34</v>
      </c>
      <c r="E288" t="s">
        <v>61</v>
      </c>
      <c r="F288" t="s">
        <v>61</v>
      </c>
      <c r="G288" t="s">
        <v>61</v>
      </c>
      <c r="H288" s="1" t="s">
        <v>153</v>
      </c>
    </row>
    <row r="289" spans="1:8" x14ac:dyDescent="0.25">
      <c r="A289" s="1">
        <v>41</v>
      </c>
      <c r="B289" t="s">
        <v>35</v>
      </c>
      <c r="C289" t="s">
        <v>38</v>
      </c>
      <c r="D289" t="s">
        <v>34</v>
      </c>
      <c r="E289" t="s">
        <v>61</v>
      </c>
      <c r="F289" t="s">
        <v>61</v>
      </c>
      <c r="G289" t="s">
        <v>61</v>
      </c>
      <c r="H289" s="1" t="s">
        <v>153</v>
      </c>
    </row>
    <row r="290" spans="1:8" x14ac:dyDescent="0.25">
      <c r="A290" s="1">
        <v>501</v>
      </c>
      <c r="B290" t="s">
        <v>35</v>
      </c>
      <c r="C290" t="s">
        <v>38</v>
      </c>
      <c r="D290" t="s">
        <v>34</v>
      </c>
      <c r="E290" t="s">
        <v>61</v>
      </c>
      <c r="F290" t="s">
        <v>61</v>
      </c>
      <c r="G290" t="s">
        <v>61</v>
      </c>
      <c r="H290" s="1" t="s">
        <v>153</v>
      </c>
    </row>
    <row r="291" spans="1:8" x14ac:dyDescent="0.25">
      <c r="A291" s="1">
        <v>507</v>
      </c>
      <c r="B291" t="s">
        <v>35</v>
      </c>
      <c r="C291" t="s">
        <v>38</v>
      </c>
      <c r="D291" t="s">
        <v>34</v>
      </c>
      <c r="E291" t="s">
        <v>61</v>
      </c>
      <c r="F291" t="s">
        <v>61</v>
      </c>
      <c r="G291" t="s">
        <v>61</v>
      </c>
      <c r="H291" s="1" t="s">
        <v>153</v>
      </c>
    </row>
    <row r="292" spans="1:8" x14ac:dyDescent="0.25">
      <c r="A292" s="1">
        <v>515</v>
      </c>
      <c r="B292" t="s">
        <v>35</v>
      </c>
      <c r="C292" t="s">
        <v>38</v>
      </c>
      <c r="D292" t="s">
        <v>34</v>
      </c>
      <c r="E292" t="s">
        <v>61</v>
      </c>
      <c r="F292" t="s">
        <v>61</v>
      </c>
      <c r="G292" t="s">
        <v>61</v>
      </c>
      <c r="H292" s="1" t="s">
        <v>153</v>
      </c>
    </row>
    <row r="293" spans="1:8" x14ac:dyDescent="0.25">
      <c r="A293" s="1">
        <v>520</v>
      </c>
      <c r="B293" t="s">
        <v>35</v>
      </c>
      <c r="C293" t="s">
        <v>38</v>
      </c>
      <c r="D293" t="s">
        <v>34</v>
      </c>
      <c r="E293" t="s">
        <v>61</v>
      </c>
      <c r="F293" t="s">
        <v>61</v>
      </c>
      <c r="G293" t="s">
        <v>61</v>
      </c>
      <c r="H293" s="1" t="s">
        <v>153</v>
      </c>
    </row>
    <row r="294" spans="1:8" x14ac:dyDescent="0.25">
      <c r="A294" s="1">
        <v>521</v>
      </c>
      <c r="B294" t="s">
        <v>35</v>
      </c>
      <c r="C294" t="s">
        <v>38</v>
      </c>
      <c r="D294" t="s">
        <v>34</v>
      </c>
      <c r="E294" t="s">
        <v>61</v>
      </c>
      <c r="F294" t="s">
        <v>61</v>
      </c>
      <c r="G294" t="s">
        <v>61</v>
      </c>
      <c r="H294" s="1" t="s">
        <v>153</v>
      </c>
    </row>
    <row r="295" spans="1:8" x14ac:dyDescent="0.25">
      <c r="A295" s="1">
        <v>522</v>
      </c>
      <c r="B295" t="s">
        <v>35</v>
      </c>
      <c r="C295" t="s">
        <v>38</v>
      </c>
      <c r="D295" t="s">
        <v>34</v>
      </c>
      <c r="E295" t="s">
        <v>61</v>
      </c>
      <c r="F295" t="s">
        <v>61</v>
      </c>
      <c r="G295" t="s">
        <v>61</v>
      </c>
      <c r="H295" s="1" t="s">
        <v>153</v>
      </c>
    </row>
    <row r="296" spans="1:8" x14ac:dyDescent="0.25">
      <c r="A296" s="1">
        <v>96</v>
      </c>
      <c r="B296" t="s">
        <v>29</v>
      </c>
      <c r="C296" t="s">
        <v>38</v>
      </c>
      <c r="D296" t="s">
        <v>32</v>
      </c>
      <c r="E296" t="s">
        <v>61</v>
      </c>
      <c r="F296" t="s">
        <v>61</v>
      </c>
      <c r="G296" t="s">
        <v>61</v>
      </c>
      <c r="H296" s="1" t="s">
        <v>153</v>
      </c>
    </row>
    <row r="297" spans="1:8" x14ac:dyDescent="0.25">
      <c r="A297" s="1">
        <v>423</v>
      </c>
      <c r="B297" t="s">
        <v>35</v>
      </c>
      <c r="C297" t="s">
        <v>38</v>
      </c>
      <c r="D297" t="s">
        <v>31</v>
      </c>
      <c r="E297" t="s">
        <v>61</v>
      </c>
      <c r="F297" t="s">
        <v>61</v>
      </c>
      <c r="G297" t="s">
        <v>61</v>
      </c>
      <c r="H297" s="1" t="s">
        <v>153</v>
      </c>
    </row>
    <row r="298" spans="1:8" x14ac:dyDescent="0.25">
      <c r="A298" s="1">
        <v>433</v>
      </c>
      <c r="B298" t="s">
        <v>35</v>
      </c>
      <c r="C298" t="s">
        <v>38</v>
      </c>
      <c r="D298" t="s">
        <v>31</v>
      </c>
      <c r="E298" t="s">
        <v>61</v>
      </c>
      <c r="F298" t="s">
        <v>61</v>
      </c>
      <c r="G298" t="s">
        <v>61</v>
      </c>
      <c r="H298" s="1" t="s">
        <v>153</v>
      </c>
    </row>
    <row r="299" spans="1:8" x14ac:dyDescent="0.25">
      <c r="A299" s="1">
        <v>443</v>
      </c>
      <c r="B299" t="s">
        <v>37</v>
      </c>
      <c r="C299" t="s">
        <v>38</v>
      </c>
      <c r="D299" t="s">
        <v>31</v>
      </c>
      <c r="E299" t="s">
        <v>61</v>
      </c>
      <c r="F299" t="s">
        <v>61</v>
      </c>
      <c r="G299" t="s">
        <v>61</v>
      </c>
      <c r="H299" s="1" t="s">
        <v>153</v>
      </c>
    </row>
    <row r="300" spans="1:8" x14ac:dyDescent="0.25">
      <c r="A300" s="1">
        <v>682</v>
      </c>
      <c r="B300" t="s">
        <v>35</v>
      </c>
      <c r="C300" t="s">
        <v>38</v>
      </c>
      <c r="D300" t="s">
        <v>31</v>
      </c>
      <c r="E300" t="s">
        <v>61</v>
      </c>
      <c r="F300" t="s">
        <v>61</v>
      </c>
      <c r="G300" t="s">
        <v>61</v>
      </c>
      <c r="H300" s="1" t="s">
        <v>153</v>
      </c>
    </row>
    <row r="301" spans="1:8" x14ac:dyDescent="0.25">
      <c r="A301" s="1">
        <v>444</v>
      </c>
      <c r="B301" t="s">
        <v>35</v>
      </c>
      <c r="C301" t="s">
        <v>38</v>
      </c>
      <c r="D301" t="s">
        <v>31</v>
      </c>
      <c r="E301" t="s">
        <v>61</v>
      </c>
      <c r="F301" t="s">
        <v>61</v>
      </c>
      <c r="G301" t="s">
        <v>61</v>
      </c>
      <c r="H301" s="1" t="s">
        <v>153</v>
      </c>
    </row>
    <row r="302" spans="1:8" x14ac:dyDescent="0.25">
      <c r="A302" s="1">
        <v>718</v>
      </c>
      <c r="B302" t="s">
        <v>35</v>
      </c>
      <c r="C302" t="s">
        <v>38</v>
      </c>
      <c r="D302" t="s">
        <v>31</v>
      </c>
      <c r="E302" t="s">
        <v>61</v>
      </c>
      <c r="F302" t="s">
        <v>61</v>
      </c>
      <c r="G302" t="s">
        <v>61</v>
      </c>
      <c r="H302" s="1" t="s">
        <v>153</v>
      </c>
    </row>
    <row r="303" spans="1:8" x14ac:dyDescent="0.25">
      <c r="A303" s="1">
        <v>982</v>
      </c>
      <c r="B303" t="s">
        <v>29</v>
      </c>
      <c r="C303" t="s">
        <v>38</v>
      </c>
      <c r="D303" t="s">
        <v>31</v>
      </c>
      <c r="E303" t="s">
        <v>61</v>
      </c>
      <c r="F303" t="s">
        <v>61</v>
      </c>
      <c r="G303" t="s">
        <v>61</v>
      </c>
      <c r="H303" s="1" t="s">
        <v>153</v>
      </c>
    </row>
    <row r="304" spans="1:8" x14ac:dyDescent="0.25">
      <c r="A304" s="1">
        <v>983</v>
      </c>
      <c r="B304" t="s">
        <v>29</v>
      </c>
      <c r="C304" t="s">
        <v>38</v>
      </c>
      <c r="D304" t="s">
        <v>31</v>
      </c>
      <c r="E304" t="s">
        <v>61</v>
      </c>
      <c r="F304" t="s">
        <v>61</v>
      </c>
      <c r="G304" t="s">
        <v>61</v>
      </c>
      <c r="H304" s="1" t="s">
        <v>153</v>
      </c>
    </row>
    <row r="305" spans="1:8" x14ac:dyDescent="0.25">
      <c r="A305" s="1">
        <v>1152</v>
      </c>
      <c r="B305" t="s">
        <v>35</v>
      </c>
      <c r="C305" t="s">
        <v>38</v>
      </c>
      <c r="D305" t="s">
        <v>31</v>
      </c>
      <c r="E305" t="s">
        <v>61</v>
      </c>
      <c r="F305" t="s">
        <v>61</v>
      </c>
      <c r="G305" t="s">
        <v>61</v>
      </c>
      <c r="H305" s="1" t="s">
        <v>153</v>
      </c>
    </row>
    <row r="306" spans="1:8" x14ac:dyDescent="0.25">
      <c r="A306" s="1">
        <v>277</v>
      </c>
      <c r="B306" t="s">
        <v>35</v>
      </c>
      <c r="C306" t="s">
        <v>38</v>
      </c>
      <c r="D306" t="s">
        <v>31</v>
      </c>
      <c r="E306" t="s">
        <v>61</v>
      </c>
      <c r="F306" t="s">
        <v>61</v>
      </c>
      <c r="G306" t="s">
        <v>61</v>
      </c>
      <c r="H306" s="1" t="s">
        <v>153</v>
      </c>
    </row>
    <row r="307" spans="1:8" x14ac:dyDescent="0.25">
      <c r="A307" s="1">
        <v>264</v>
      </c>
      <c r="B307" t="s">
        <v>35</v>
      </c>
      <c r="C307" t="s">
        <v>38</v>
      </c>
      <c r="D307" t="s">
        <v>31</v>
      </c>
      <c r="E307" t="s">
        <v>61</v>
      </c>
      <c r="F307" t="s">
        <v>61</v>
      </c>
      <c r="G307" t="s">
        <v>61</v>
      </c>
      <c r="H307" s="1" t="s">
        <v>153</v>
      </c>
    </row>
    <row r="308" spans="1:8" x14ac:dyDescent="0.25">
      <c r="A308" s="1">
        <v>111</v>
      </c>
      <c r="B308" t="s">
        <v>35</v>
      </c>
      <c r="C308" t="s">
        <v>38</v>
      </c>
      <c r="D308" t="s">
        <v>31</v>
      </c>
      <c r="E308" t="s">
        <v>61</v>
      </c>
      <c r="F308" t="s">
        <v>61</v>
      </c>
      <c r="G308" t="s">
        <v>61</v>
      </c>
      <c r="H308" s="1" t="s">
        <v>153</v>
      </c>
    </row>
    <row r="309" spans="1:8" x14ac:dyDescent="0.25">
      <c r="A309" s="1">
        <v>346</v>
      </c>
      <c r="B309" t="s">
        <v>35</v>
      </c>
      <c r="C309" t="s">
        <v>38</v>
      </c>
      <c r="D309" t="s">
        <v>31</v>
      </c>
      <c r="E309" t="s">
        <v>61</v>
      </c>
      <c r="F309" t="s">
        <v>61</v>
      </c>
      <c r="G309" t="s">
        <v>61</v>
      </c>
      <c r="H309" s="1" t="s">
        <v>153</v>
      </c>
    </row>
    <row r="310" spans="1:8" x14ac:dyDescent="0.25">
      <c r="A310" s="1">
        <v>383</v>
      </c>
      <c r="B310" t="s">
        <v>35</v>
      </c>
      <c r="C310" t="s">
        <v>38</v>
      </c>
      <c r="D310" t="s">
        <v>31</v>
      </c>
      <c r="E310" t="s">
        <v>61</v>
      </c>
      <c r="F310" t="s">
        <v>61</v>
      </c>
      <c r="G310" t="s">
        <v>61</v>
      </c>
      <c r="H310" s="1" t="s">
        <v>153</v>
      </c>
    </row>
    <row r="311" spans="1:8" x14ac:dyDescent="0.25">
      <c r="A311" s="1">
        <v>301</v>
      </c>
      <c r="B311" t="s">
        <v>35</v>
      </c>
      <c r="C311" t="s">
        <v>38</v>
      </c>
      <c r="D311" t="s">
        <v>31</v>
      </c>
      <c r="E311" t="s">
        <v>61</v>
      </c>
      <c r="F311" t="s">
        <v>61</v>
      </c>
      <c r="G311" t="s">
        <v>61</v>
      </c>
      <c r="H311" s="1" t="s">
        <v>153</v>
      </c>
    </row>
    <row r="312" spans="1:8" x14ac:dyDescent="0.25">
      <c r="A312" s="1">
        <v>261</v>
      </c>
      <c r="B312" t="s">
        <v>35</v>
      </c>
      <c r="C312" t="s">
        <v>38</v>
      </c>
      <c r="D312" t="s">
        <v>31</v>
      </c>
      <c r="E312" t="s">
        <v>61</v>
      </c>
      <c r="F312" t="s">
        <v>61</v>
      </c>
      <c r="G312" t="s">
        <v>61</v>
      </c>
      <c r="H312" s="1" t="s">
        <v>153</v>
      </c>
    </row>
    <row r="313" spans="1:8" x14ac:dyDescent="0.25">
      <c r="A313" s="1">
        <v>20</v>
      </c>
      <c r="B313" t="s">
        <v>35</v>
      </c>
      <c r="C313" t="s">
        <v>38</v>
      </c>
      <c r="D313" t="s">
        <v>31</v>
      </c>
      <c r="E313" t="s">
        <v>61</v>
      </c>
      <c r="F313" t="s">
        <v>61</v>
      </c>
      <c r="G313" t="s">
        <v>61</v>
      </c>
      <c r="H313" s="1" t="s">
        <v>153</v>
      </c>
    </row>
    <row r="314" spans="1:8" x14ac:dyDescent="0.25">
      <c r="A314" s="1">
        <v>23</v>
      </c>
      <c r="B314" t="s">
        <v>35</v>
      </c>
      <c r="C314" t="s">
        <v>38</v>
      </c>
      <c r="D314" t="s">
        <v>31</v>
      </c>
      <c r="E314" t="s">
        <v>61</v>
      </c>
      <c r="F314" t="s">
        <v>61</v>
      </c>
      <c r="G314" t="s">
        <v>61</v>
      </c>
      <c r="H314" s="1" t="s">
        <v>153</v>
      </c>
    </row>
    <row r="315" spans="1:8" x14ac:dyDescent="0.25">
      <c r="A315" s="1">
        <v>47</v>
      </c>
      <c r="B315" t="s">
        <v>35</v>
      </c>
      <c r="C315" t="s">
        <v>38</v>
      </c>
      <c r="D315" t="s">
        <v>31</v>
      </c>
      <c r="E315" t="s">
        <v>61</v>
      </c>
      <c r="F315" t="s">
        <v>61</v>
      </c>
      <c r="G315" t="s">
        <v>61</v>
      </c>
      <c r="H315" s="1" t="s">
        <v>153</v>
      </c>
    </row>
    <row r="316" spans="1:8" x14ac:dyDescent="0.25">
      <c r="A316" s="1">
        <v>502</v>
      </c>
      <c r="B316" t="s">
        <v>35</v>
      </c>
      <c r="C316" t="s">
        <v>38</v>
      </c>
      <c r="D316" t="s">
        <v>31</v>
      </c>
      <c r="E316" t="s">
        <v>61</v>
      </c>
      <c r="F316" t="s">
        <v>61</v>
      </c>
      <c r="G316" t="s">
        <v>61</v>
      </c>
      <c r="H316" s="1" t="s">
        <v>153</v>
      </c>
    </row>
    <row r="317" spans="1:8" x14ac:dyDescent="0.25">
      <c r="A317" s="1">
        <v>504</v>
      </c>
      <c r="B317" t="s">
        <v>35</v>
      </c>
      <c r="C317" t="s">
        <v>38</v>
      </c>
      <c r="D317" t="s">
        <v>31</v>
      </c>
      <c r="E317" t="s">
        <v>61</v>
      </c>
      <c r="F317" t="s">
        <v>61</v>
      </c>
      <c r="G317" t="s">
        <v>61</v>
      </c>
      <c r="H317" s="1" t="s">
        <v>153</v>
      </c>
    </row>
    <row r="318" spans="1:8" x14ac:dyDescent="0.25">
      <c r="A318" s="1">
        <v>459</v>
      </c>
      <c r="B318" t="s">
        <v>35</v>
      </c>
      <c r="C318" t="s">
        <v>36</v>
      </c>
      <c r="D318" t="s">
        <v>34</v>
      </c>
      <c r="E318" t="s">
        <v>62</v>
      </c>
      <c r="F318" t="s">
        <v>61</v>
      </c>
      <c r="G318" t="s">
        <v>61</v>
      </c>
      <c r="H318" s="1" t="s">
        <v>62</v>
      </c>
    </row>
    <row r="319" spans="1:8" x14ac:dyDescent="0.25">
      <c r="A319" s="1">
        <v>599</v>
      </c>
      <c r="B319" t="s">
        <v>35</v>
      </c>
      <c r="C319" t="s">
        <v>36</v>
      </c>
      <c r="D319" t="s">
        <v>34</v>
      </c>
      <c r="E319" t="s">
        <v>62</v>
      </c>
      <c r="F319" t="s">
        <v>61</v>
      </c>
      <c r="G319" t="s">
        <v>61</v>
      </c>
      <c r="H319" s="1" t="s">
        <v>62</v>
      </c>
    </row>
    <row r="320" spans="1:8" x14ac:dyDescent="0.25">
      <c r="A320" s="1">
        <v>87</v>
      </c>
      <c r="B320" t="s">
        <v>35</v>
      </c>
      <c r="C320" t="s">
        <v>36</v>
      </c>
      <c r="D320" t="s">
        <v>34</v>
      </c>
      <c r="E320" t="s">
        <v>62</v>
      </c>
      <c r="F320" t="s">
        <v>61</v>
      </c>
      <c r="G320" t="s">
        <v>61</v>
      </c>
      <c r="H320" s="1" t="s">
        <v>62</v>
      </c>
    </row>
    <row r="321" spans="1:8" x14ac:dyDescent="0.25">
      <c r="A321" s="1">
        <v>257</v>
      </c>
      <c r="B321" t="s">
        <v>35</v>
      </c>
      <c r="C321" t="s">
        <v>36</v>
      </c>
      <c r="D321" t="s">
        <v>34</v>
      </c>
      <c r="E321" t="s">
        <v>62</v>
      </c>
      <c r="F321" t="s">
        <v>61</v>
      </c>
      <c r="G321" t="s">
        <v>61</v>
      </c>
      <c r="H321" s="1" t="s">
        <v>62</v>
      </c>
    </row>
    <row r="322" spans="1:8" x14ac:dyDescent="0.25">
      <c r="A322" s="1">
        <v>852</v>
      </c>
      <c r="B322" t="s">
        <v>35</v>
      </c>
      <c r="C322" t="s">
        <v>36</v>
      </c>
      <c r="D322" t="s">
        <v>34</v>
      </c>
      <c r="E322" t="s">
        <v>62</v>
      </c>
      <c r="F322" t="s">
        <v>61</v>
      </c>
      <c r="G322" t="s">
        <v>61</v>
      </c>
      <c r="H322" s="1" t="s">
        <v>62</v>
      </c>
    </row>
    <row r="323" spans="1:8" x14ac:dyDescent="0.25">
      <c r="A323" s="1">
        <v>574</v>
      </c>
      <c r="B323" t="s">
        <v>35</v>
      </c>
      <c r="C323" t="s">
        <v>36</v>
      </c>
      <c r="D323" t="s">
        <v>34</v>
      </c>
      <c r="E323" t="s">
        <v>62</v>
      </c>
      <c r="F323" t="s">
        <v>61</v>
      </c>
      <c r="G323" t="s">
        <v>61</v>
      </c>
      <c r="H323" s="1" t="s">
        <v>62</v>
      </c>
    </row>
    <row r="324" spans="1:8" x14ac:dyDescent="0.25">
      <c r="A324" s="1">
        <v>30</v>
      </c>
      <c r="B324" t="s">
        <v>35</v>
      </c>
      <c r="C324" t="s">
        <v>36</v>
      </c>
      <c r="D324" t="s">
        <v>34</v>
      </c>
      <c r="E324" t="s">
        <v>62</v>
      </c>
      <c r="F324" t="s">
        <v>61</v>
      </c>
      <c r="G324" t="s">
        <v>61</v>
      </c>
      <c r="H324" s="1" t="s">
        <v>62</v>
      </c>
    </row>
    <row r="325" spans="1:8" x14ac:dyDescent="0.25">
      <c r="A325" s="1">
        <v>524</v>
      </c>
      <c r="B325" t="s">
        <v>35</v>
      </c>
      <c r="C325" t="s">
        <v>36</v>
      </c>
      <c r="D325" t="s">
        <v>34</v>
      </c>
      <c r="E325" t="s">
        <v>62</v>
      </c>
      <c r="F325" t="s">
        <v>61</v>
      </c>
      <c r="G325" t="s">
        <v>61</v>
      </c>
      <c r="H325" s="1" t="s">
        <v>62</v>
      </c>
    </row>
    <row r="326" spans="1:8" x14ac:dyDescent="0.25">
      <c r="A326" s="1">
        <v>947</v>
      </c>
      <c r="B326" t="s">
        <v>37</v>
      </c>
      <c r="C326" t="s">
        <v>36</v>
      </c>
      <c r="D326" t="s">
        <v>32</v>
      </c>
      <c r="E326" t="s">
        <v>62</v>
      </c>
      <c r="F326" t="s">
        <v>61</v>
      </c>
      <c r="G326" t="s">
        <v>61</v>
      </c>
      <c r="H326" s="1" t="s">
        <v>62</v>
      </c>
    </row>
    <row r="327" spans="1:8" x14ac:dyDescent="0.25">
      <c r="A327" s="1">
        <v>948</v>
      </c>
      <c r="B327" t="s">
        <v>35</v>
      </c>
      <c r="C327" t="s">
        <v>36</v>
      </c>
      <c r="D327" t="s">
        <v>32</v>
      </c>
      <c r="E327" t="s">
        <v>62</v>
      </c>
      <c r="F327" t="s">
        <v>61</v>
      </c>
      <c r="G327" t="s">
        <v>61</v>
      </c>
      <c r="H327" s="1" t="s">
        <v>62</v>
      </c>
    </row>
    <row r="328" spans="1:8" x14ac:dyDescent="0.25">
      <c r="A328" s="1">
        <v>581</v>
      </c>
      <c r="B328" t="s">
        <v>35</v>
      </c>
      <c r="C328" t="s">
        <v>36</v>
      </c>
      <c r="D328" t="s">
        <v>32</v>
      </c>
      <c r="E328" t="s">
        <v>62</v>
      </c>
      <c r="F328" t="s">
        <v>61</v>
      </c>
      <c r="G328" t="s">
        <v>61</v>
      </c>
      <c r="H328" s="1" t="s">
        <v>62</v>
      </c>
    </row>
    <row r="329" spans="1:8" x14ac:dyDescent="0.25">
      <c r="A329" s="1">
        <v>584</v>
      </c>
      <c r="B329" t="s">
        <v>35</v>
      </c>
      <c r="C329" t="s">
        <v>36</v>
      </c>
      <c r="D329" t="s">
        <v>32</v>
      </c>
      <c r="E329" t="s">
        <v>62</v>
      </c>
      <c r="F329" t="s">
        <v>61</v>
      </c>
      <c r="G329" t="s">
        <v>61</v>
      </c>
      <c r="H329" s="1" t="s">
        <v>62</v>
      </c>
    </row>
    <row r="330" spans="1:8" x14ac:dyDescent="0.25">
      <c r="A330" s="1">
        <v>585</v>
      </c>
      <c r="B330" t="s">
        <v>35</v>
      </c>
      <c r="C330" t="s">
        <v>36</v>
      </c>
      <c r="D330" t="s">
        <v>32</v>
      </c>
      <c r="E330" t="s">
        <v>62</v>
      </c>
      <c r="F330" t="s">
        <v>61</v>
      </c>
      <c r="G330" t="s">
        <v>61</v>
      </c>
      <c r="H330" s="1" t="s">
        <v>62</v>
      </c>
    </row>
    <row r="331" spans="1:8" x14ac:dyDescent="0.25">
      <c r="A331" s="1">
        <v>586</v>
      </c>
      <c r="B331" t="s">
        <v>35</v>
      </c>
      <c r="C331" t="s">
        <v>36</v>
      </c>
      <c r="D331" t="s">
        <v>32</v>
      </c>
      <c r="E331" t="s">
        <v>62</v>
      </c>
      <c r="F331" t="s">
        <v>61</v>
      </c>
      <c r="G331" t="s">
        <v>61</v>
      </c>
      <c r="H331" s="1" t="s">
        <v>62</v>
      </c>
    </row>
    <row r="332" spans="1:8" x14ac:dyDescent="0.25">
      <c r="A332" s="1">
        <v>587</v>
      </c>
      <c r="B332" t="s">
        <v>35</v>
      </c>
      <c r="C332" t="s">
        <v>36</v>
      </c>
      <c r="D332" t="s">
        <v>32</v>
      </c>
      <c r="E332" t="s">
        <v>62</v>
      </c>
      <c r="F332" t="s">
        <v>61</v>
      </c>
      <c r="G332" t="s">
        <v>61</v>
      </c>
      <c r="H332" s="1" t="s">
        <v>62</v>
      </c>
    </row>
    <row r="333" spans="1:8" x14ac:dyDescent="0.25">
      <c r="A333" s="1">
        <v>590</v>
      </c>
      <c r="B333" t="s">
        <v>35</v>
      </c>
      <c r="C333" t="s">
        <v>36</v>
      </c>
      <c r="D333" t="s">
        <v>32</v>
      </c>
      <c r="E333" t="s">
        <v>62</v>
      </c>
      <c r="F333" t="s">
        <v>61</v>
      </c>
      <c r="G333" t="s">
        <v>61</v>
      </c>
      <c r="H333" s="1" t="s">
        <v>62</v>
      </c>
    </row>
    <row r="334" spans="1:8" x14ac:dyDescent="0.25">
      <c r="A334" s="1">
        <v>222</v>
      </c>
      <c r="B334" t="s">
        <v>35</v>
      </c>
      <c r="C334" t="s">
        <v>36</v>
      </c>
      <c r="D334" t="s">
        <v>32</v>
      </c>
      <c r="E334" t="s">
        <v>62</v>
      </c>
      <c r="F334" t="s">
        <v>61</v>
      </c>
      <c r="G334" t="s">
        <v>61</v>
      </c>
      <c r="H334" s="1" t="s">
        <v>62</v>
      </c>
    </row>
    <row r="335" spans="1:8" x14ac:dyDescent="0.25">
      <c r="A335" s="1">
        <v>223</v>
      </c>
      <c r="B335" t="s">
        <v>35</v>
      </c>
      <c r="C335" t="s">
        <v>36</v>
      </c>
      <c r="D335" t="s">
        <v>32</v>
      </c>
      <c r="E335" t="s">
        <v>62</v>
      </c>
      <c r="F335" t="s">
        <v>61</v>
      </c>
      <c r="G335" t="s">
        <v>61</v>
      </c>
      <c r="H335" s="1" t="s">
        <v>62</v>
      </c>
    </row>
    <row r="336" spans="1:8" x14ac:dyDescent="0.25">
      <c r="A336" s="1">
        <v>188</v>
      </c>
      <c r="B336" t="s">
        <v>35</v>
      </c>
      <c r="C336" t="s">
        <v>36</v>
      </c>
      <c r="D336" t="s">
        <v>32</v>
      </c>
      <c r="E336" t="s">
        <v>62</v>
      </c>
      <c r="F336" t="s">
        <v>61</v>
      </c>
      <c r="G336" t="s">
        <v>61</v>
      </c>
      <c r="H336" s="1" t="s">
        <v>62</v>
      </c>
    </row>
    <row r="337" spans="1:8" x14ac:dyDescent="0.25">
      <c r="A337" s="1">
        <v>209</v>
      </c>
      <c r="B337" t="s">
        <v>35</v>
      </c>
      <c r="C337" t="s">
        <v>36</v>
      </c>
      <c r="D337" t="s">
        <v>32</v>
      </c>
      <c r="E337" t="s">
        <v>62</v>
      </c>
      <c r="F337" t="s">
        <v>61</v>
      </c>
      <c r="G337" t="s">
        <v>61</v>
      </c>
      <c r="H337" s="1" t="s">
        <v>62</v>
      </c>
    </row>
    <row r="338" spans="1:8" x14ac:dyDescent="0.25">
      <c r="A338" s="1">
        <v>215</v>
      </c>
      <c r="B338" t="s">
        <v>35</v>
      </c>
      <c r="C338" t="s">
        <v>36</v>
      </c>
      <c r="D338" t="s">
        <v>32</v>
      </c>
      <c r="E338" t="s">
        <v>62</v>
      </c>
      <c r="F338" t="s">
        <v>61</v>
      </c>
      <c r="G338" t="s">
        <v>61</v>
      </c>
      <c r="H338" s="1" t="s">
        <v>62</v>
      </c>
    </row>
    <row r="339" spans="1:8" x14ac:dyDescent="0.25">
      <c r="A339" s="1">
        <v>192</v>
      </c>
      <c r="B339" t="s">
        <v>35</v>
      </c>
      <c r="C339" t="s">
        <v>36</v>
      </c>
      <c r="D339" t="s">
        <v>32</v>
      </c>
      <c r="E339" t="s">
        <v>62</v>
      </c>
      <c r="F339" t="s">
        <v>61</v>
      </c>
      <c r="G339" t="s">
        <v>61</v>
      </c>
      <c r="H339" s="1" t="s">
        <v>62</v>
      </c>
    </row>
    <row r="340" spans="1:8" x14ac:dyDescent="0.25">
      <c r="A340" s="1">
        <v>197</v>
      </c>
      <c r="B340" t="s">
        <v>35</v>
      </c>
      <c r="C340" t="s">
        <v>36</v>
      </c>
      <c r="D340" t="s">
        <v>32</v>
      </c>
      <c r="E340" t="s">
        <v>62</v>
      </c>
      <c r="F340" t="s">
        <v>61</v>
      </c>
      <c r="G340" t="s">
        <v>61</v>
      </c>
      <c r="H340" s="1" t="s">
        <v>62</v>
      </c>
    </row>
    <row r="341" spans="1:8" x14ac:dyDescent="0.25">
      <c r="A341" s="1">
        <v>426</v>
      </c>
      <c r="B341" t="s">
        <v>35</v>
      </c>
      <c r="C341" t="s">
        <v>36</v>
      </c>
      <c r="D341" t="s">
        <v>32</v>
      </c>
      <c r="E341" t="s">
        <v>62</v>
      </c>
      <c r="F341" t="s">
        <v>61</v>
      </c>
      <c r="G341" t="s">
        <v>61</v>
      </c>
      <c r="H341" s="1" t="s">
        <v>62</v>
      </c>
    </row>
    <row r="342" spans="1:8" x14ac:dyDescent="0.25">
      <c r="A342" s="1">
        <v>428</v>
      </c>
      <c r="B342" t="s">
        <v>35</v>
      </c>
      <c r="C342" t="s">
        <v>36</v>
      </c>
      <c r="D342" t="s">
        <v>32</v>
      </c>
      <c r="E342" t="s">
        <v>62</v>
      </c>
      <c r="F342" t="s">
        <v>61</v>
      </c>
      <c r="G342" t="s">
        <v>61</v>
      </c>
      <c r="H342" s="1" t="s">
        <v>62</v>
      </c>
    </row>
    <row r="343" spans="1:8" x14ac:dyDescent="0.25">
      <c r="A343" s="1">
        <v>430</v>
      </c>
      <c r="B343" t="s">
        <v>35</v>
      </c>
      <c r="C343" t="s">
        <v>36</v>
      </c>
      <c r="D343" t="s">
        <v>32</v>
      </c>
      <c r="E343" t="s">
        <v>62</v>
      </c>
      <c r="F343" t="s">
        <v>61</v>
      </c>
      <c r="G343" t="s">
        <v>61</v>
      </c>
      <c r="H343" s="1" t="s">
        <v>62</v>
      </c>
    </row>
    <row r="344" spans="1:8" x14ac:dyDescent="0.25">
      <c r="A344" s="1">
        <v>445</v>
      </c>
      <c r="B344" t="s">
        <v>35</v>
      </c>
      <c r="C344" t="s">
        <v>36</v>
      </c>
      <c r="D344" t="s">
        <v>32</v>
      </c>
      <c r="E344" t="s">
        <v>62</v>
      </c>
      <c r="F344" t="s">
        <v>61</v>
      </c>
      <c r="G344" t="s">
        <v>61</v>
      </c>
      <c r="H344" s="1" t="s">
        <v>62</v>
      </c>
    </row>
    <row r="345" spans="1:8" x14ac:dyDescent="0.25">
      <c r="A345" s="1">
        <v>446</v>
      </c>
      <c r="B345" t="s">
        <v>35</v>
      </c>
      <c r="C345" t="s">
        <v>36</v>
      </c>
      <c r="D345" t="s">
        <v>32</v>
      </c>
      <c r="E345" t="s">
        <v>62</v>
      </c>
      <c r="F345" t="s">
        <v>61</v>
      </c>
      <c r="G345" t="s">
        <v>61</v>
      </c>
      <c r="H345" s="1" t="s">
        <v>62</v>
      </c>
    </row>
    <row r="346" spans="1:8" x14ac:dyDescent="0.25">
      <c r="A346" s="1">
        <v>452</v>
      </c>
      <c r="B346" t="s">
        <v>35</v>
      </c>
      <c r="C346" t="s">
        <v>36</v>
      </c>
      <c r="D346" t="s">
        <v>32</v>
      </c>
      <c r="E346" t="s">
        <v>62</v>
      </c>
      <c r="F346" t="s">
        <v>61</v>
      </c>
      <c r="G346" t="s">
        <v>61</v>
      </c>
      <c r="H346" s="1" t="s">
        <v>62</v>
      </c>
    </row>
    <row r="347" spans="1:8" x14ac:dyDescent="0.25">
      <c r="A347" s="1">
        <v>463</v>
      </c>
      <c r="B347" t="s">
        <v>35</v>
      </c>
      <c r="C347" t="s">
        <v>36</v>
      </c>
      <c r="D347" t="s">
        <v>32</v>
      </c>
      <c r="E347" t="s">
        <v>62</v>
      </c>
      <c r="F347" t="s">
        <v>61</v>
      </c>
      <c r="G347" t="s">
        <v>61</v>
      </c>
      <c r="H347" s="1" t="s">
        <v>62</v>
      </c>
    </row>
    <row r="348" spans="1:8" x14ac:dyDescent="0.25">
      <c r="A348" s="1">
        <v>464</v>
      </c>
      <c r="B348" t="s">
        <v>35</v>
      </c>
      <c r="C348" t="s">
        <v>36</v>
      </c>
      <c r="D348" t="s">
        <v>32</v>
      </c>
      <c r="E348" t="s">
        <v>62</v>
      </c>
      <c r="F348" t="s">
        <v>61</v>
      </c>
      <c r="G348" t="s">
        <v>61</v>
      </c>
      <c r="H348" s="1" t="s">
        <v>62</v>
      </c>
    </row>
    <row r="349" spans="1:8" x14ac:dyDescent="0.25">
      <c r="A349" s="1">
        <v>465</v>
      </c>
      <c r="B349" t="s">
        <v>35</v>
      </c>
      <c r="C349" t="s">
        <v>36</v>
      </c>
      <c r="D349" t="s">
        <v>32</v>
      </c>
      <c r="E349" t="s">
        <v>62</v>
      </c>
      <c r="F349" t="s">
        <v>61</v>
      </c>
      <c r="G349" t="s">
        <v>61</v>
      </c>
      <c r="H349" s="1" t="s">
        <v>62</v>
      </c>
    </row>
    <row r="350" spans="1:8" x14ac:dyDescent="0.25">
      <c r="A350" s="1">
        <v>469</v>
      </c>
      <c r="B350" t="s">
        <v>35</v>
      </c>
      <c r="C350" t="s">
        <v>36</v>
      </c>
      <c r="D350" t="s">
        <v>32</v>
      </c>
      <c r="E350" t="s">
        <v>62</v>
      </c>
      <c r="F350" t="s">
        <v>61</v>
      </c>
      <c r="G350" t="s">
        <v>61</v>
      </c>
      <c r="H350" s="1" t="s">
        <v>62</v>
      </c>
    </row>
    <row r="351" spans="1:8" x14ac:dyDescent="0.25">
      <c r="A351" s="1">
        <v>476</v>
      </c>
      <c r="B351" t="s">
        <v>35</v>
      </c>
      <c r="C351" t="s">
        <v>36</v>
      </c>
      <c r="D351" t="s">
        <v>32</v>
      </c>
      <c r="E351" t="s">
        <v>62</v>
      </c>
      <c r="F351" t="s">
        <v>61</v>
      </c>
      <c r="G351" t="s">
        <v>61</v>
      </c>
      <c r="H351" s="1" t="s">
        <v>62</v>
      </c>
    </row>
    <row r="352" spans="1:8" x14ac:dyDescent="0.25">
      <c r="A352" s="1">
        <v>484</v>
      </c>
      <c r="B352" t="s">
        <v>35</v>
      </c>
      <c r="C352" t="s">
        <v>36</v>
      </c>
      <c r="D352" t="s">
        <v>32</v>
      </c>
      <c r="E352" t="s">
        <v>62</v>
      </c>
      <c r="F352" t="s">
        <v>61</v>
      </c>
      <c r="G352" t="s">
        <v>61</v>
      </c>
      <c r="H352" s="1" t="s">
        <v>62</v>
      </c>
    </row>
    <row r="353" spans="1:8" x14ac:dyDescent="0.25">
      <c r="A353" s="1">
        <v>592</v>
      </c>
      <c r="B353" t="s">
        <v>35</v>
      </c>
      <c r="C353" t="s">
        <v>36</v>
      </c>
      <c r="D353" t="s">
        <v>32</v>
      </c>
      <c r="E353" t="s">
        <v>62</v>
      </c>
      <c r="F353" t="s">
        <v>61</v>
      </c>
      <c r="G353" t="s">
        <v>61</v>
      </c>
      <c r="H353" s="1" t="s">
        <v>62</v>
      </c>
    </row>
    <row r="354" spans="1:8" x14ac:dyDescent="0.25">
      <c r="A354" s="1">
        <v>594</v>
      </c>
      <c r="B354" t="s">
        <v>35</v>
      </c>
      <c r="C354" t="s">
        <v>36</v>
      </c>
      <c r="D354" t="s">
        <v>32</v>
      </c>
      <c r="E354" t="s">
        <v>62</v>
      </c>
      <c r="F354" t="s">
        <v>61</v>
      </c>
      <c r="G354" t="s">
        <v>61</v>
      </c>
      <c r="H354" s="1" t="s">
        <v>62</v>
      </c>
    </row>
    <row r="355" spans="1:8" x14ac:dyDescent="0.25">
      <c r="A355" s="1">
        <v>596</v>
      </c>
      <c r="B355" t="s">
        <v>35</v>
      </c>
      <c r="C355" t="s">
        <v>36</v>
      </c>
      <c r="D355" t="s">
        <v>32</v>
      </c>
      <c r="E355" t="s">
        <v>62</v>
      </c>
      <c r="F355" t="s">
        <v>61</v>
      </c>
      <c r="G355" t="s">
        <v>61</v>
      </c>
      <c r="H355" s="1" t="s">
        <v>62</v>
      </c>
    </row>
    <row r="356" spans="1:8" x14ac:dyDescent="0.25">
      <c r="A356" s="1">
        <v>597</v>
      </c>
      <c r="B356" t="s">
        <v>35</v>
      </c>
      <c r="C356" t="s">
        <v>36</v>
      </c>
      <c r="D356" t="s">
        <v>32</v>
      </c>
      <c r="E356" t="s">
        <v>62</v>
      </c>
      <c r="F356" t="s">
        <v>61</v>
      </c>
      <c r="G356" t="s">
        <v>61</v>
      </c>
      <c r="H356" s="1" t="s">
        <v>62</v>
      </c>
    </row>
    <row r="357" spans="1:8" x14ac:dyDescent="0.25">
      <c r="A357" s="1">
        <v>457</v>
      </c>
      <c r="B357" t="s">
        <v>35</v>
      </c>
      <c r="C357" t="s">
        <v>36</v>
      </c>
      <c r="D357" t="s">
        <v>32</v>
      </c>
      <c r="E357" t="s">
        <v>62</v>
      </c>
      <c r="F357" t="s">
        <v>61</v>
      </c>
      <c r="G357" t="s">
        <v>61</v>
      </c>
      <c r="H357" s="1" t="s">
        <v>62</v>
      </c>
    </row>
    <row r="358" spans="1:8" x14ac:dyDescent="0.25">
      <c r="A358" s="1">
        <v>604</v>
      </c>
      <c r="B358" t="s">
        <v>35</v>
      </c>
      <c r="C358" t="s">
        <v>36</v>
      </c>
      <c r="D358" t="s">
        <v>32</v>
      </c>
      <c r="E358" t="s">
        <v>62</v>
      </c>
      <c r="F358" t="s">
        <v>61</v>
      </c>
      <c r="G358" t="s">
        <v>61</v>
      </c>
      <c r="H358" s="1" t="s">
        <v>62</v>
      </c>
    </row>
    <row r="359" spans="1:8" x14ac:dyDescent="0.25">
      <c r="A359" s="1">
        <v>605</v>
      </c>
      <c r="B359" t="s">
        <v>35</v>
      </c>
      <c r="C359" t="s">
        <v>36</v>
      </c>
      <c r="D359" t="s">
        <v>32</v>
      </c>
      <c r="E359" t="s">
        <v>62</v>
      </c>
      <c r="F359" t="s">
        <v>61</v>
      </c>
      <c r="G359" t="s">
        <v>61</v>
      </c>
      <c r="H359" s="1" t="s">
        <v>62</v>
      </c>
    </row>
    <row r="360" spans="1:8" x14ac:dyDescent="0.25">
      <c r="A360" s="1">
        <v>231</v>
      </c>
      <c r="B360" t="s">
        <v>35</v>
      </c>
      <c r="C360" t="s">
        <v>36</v>
      </c>
      <c r="D360" t="s">
        <v>32</v>
      </c>
      <c r="E360" t="s">
        <v>62</v>
      </c>
      <c r="F360" t="s">
        <v>61</v>
      </c>
      <c r="G360" t="s">
        <v>61</v>
      </c>
      <c r="H360" s="1" t="s">
        <v>62</v>
      </c>
    </row>
    <row r="361" spans="1:8" x14ac:dyDescent="0.25">
      <c r="A361" s="1">
        <v>232</v>
      </c>
      <c r="B361" t="s">
        <v>35</v>
      </c>
      <c r="C361" t="s">
        <v>36</v>
      </c>
      <c r="D361" t="s">
        <v>32</v>
      </c>
      <c r="E361" t="s">
        <v>62</v>
      </c>
      <c r="F361" t="s">
        <v>61</v>
      </c>
      <c r="G361" t="s">
        <v>61</v>
      </c>
      <c r="H361" s="1" t="s">
        <v>62</v>
      </c>
    </row>
    <row r="362" spans="1:8" x14ac:dyDescent="0.25">
      <c r="A362" s="1">
        <v>235</v>
      </c>
      <c r="B362" t="s">
        <v>35</v>
      </c>
      <c r="C362" t="s">
        <v>36</v>
      </c>
      <c r="D362" t="s">
        <v>32</v>
      </c>
      <c r="E362" t="s">
        <v>62</v>
      </c>
      <c r="F362" t="s">
        <v>61</v>
      </c>
      <c r="G362" t="s">
        <v>61</v>
      </c>
      <c r="H362" s="1" t="s">
        <v>62</v>
      </c>
    </row>
    <row r="363" spans="1:8" x14ac:dyDescent="0.25">
      <c r="A363" s="1">
        <v>183</v>
      </c>
      <c r="B363" t="s">
        <v>35</v>
      </c>
      <c r="C363" t="s">
        <v>36</v>
      </c>
      <c r="D363" t="s">
        <v>32</v>
      </c>
      <c r="E363" t="s">
        <v>62</v>
      </c>
      <c r="F363" t="s">
        <v>61</v>
      </c>
      <c r="G363" t="s">
        <v>61</v>
      </c>
      <c r="H363" s="1" t="s">
        <v>62</v>
      </c>
    </row>
    <row r="364" spans="1:8" x14ac:dyDescent="0.25">
      <c r="A364" s="1">
        <v>185</v>
      </c>
      <c r="B364" t="s">
        <v>35</v>
      </c>
      <c r="C364" t="s">
        <v>36</v>
      </c>
      <c r="D364" t="s">
        <v>32</v>
      </c>
      <c r="E364" t="s">
        <v>62</v>
      </c>
      <c r="F364" t="s">
        <v>61</v>
      </c>
      <c r="G364" t="s">
        <v>61</v>
      </c>
      <c r="H364" s="1" t="s">
        <v>62</v>
      </c>
    </row>
    <row r="365" spans="1:8" x14ac:dyDescent="0.25">
      <c r="A365" s="1">
        <v>219</v>
      </c>
      <c r="B365" t="s">
        <v>35</v>
      </c>
      <c r="C365" t="s">
        <v>36</v>
      </c>
      <c r="D365" t="s">
        <v>32</v>
      </c>
      <c r="E365" t="s">
        <v>62</v>
      </c>
      <c r="F365" t="s">
        <v>61</v>
      </c>
      <c r="G365" t="s">
        <v>61</v>
      </c>
      <c r="H365" s="1" t="s">
        <v>62</v>
      </c>
    </row>
    <row r="366" spans="1:8" x14ac:dyDescent="0.25">
      <c r="A366" s="1">
        <v>616</v>
      </c>
      <c r="B366" t="s">
        <v>35</v>
      </c>
      <c r="C366" t="s">
        <v>36</v>
      </c>
      <c r="D366" t="s">
        <v>32</v>
      </c>
      <c r="E366" t="s">
        <v>62</v>
      </c>
      <c r="F366" t="s">
        <v>61</v>
      </c>
      <c r="G366" t="s">
        <v>61</v>
      </c>
      <c r="H366" s="1" t="s">
        <v>62</v>
      </c>
    </row>
    <row r="367" spans="1:8" x14ac:dyDescent="0.25">
      <c r="A367" s="1">
        <v>617</v>
      </c>
      <c r="B367" t="s">
        <v>35</v>
      </c>
      <c r="C367" t="s">
        <v>36</v>
      </c>
      <c r="D367" t="s">
        <v>32</v>
      </c>
      <c r="E367" t="s">
        <v>62</v>
      </c>
      <c r="F367" t="s">
        <v>61</v>
      </c>
      <c r="G367" t="s">
        <v>61</v>
      </c>
      <c r="H367" s="1" t="s">
        <v>62</v>
      </c>
    </row>
    <row r="368" spans="1:8" x14ac:dyDescent="0.25">
      <c r="A368" s="1">
        <v>626</v>
      </c>
      <c r="B368" t="s">
        <v>35</v>
      </c>
      <c r="C368" t="s">
        <v>36</v>
      </c>
      <c r="D368" t="s">
        <v>32</v>
      </c>
      <c r="E368" t="s">
        <v>62</v>
      </c>
      <c r="F368" t="s">
        <v>61</v>
      </c>
      <c r="G368" t="s">
        <v>61</v>
      </c>
      <c r="H368" s="1" t="s">
        <v>62</v>
      </c>
    </row>
    <row r="369" spans="1:8" x14ac:dyDescent="0.25">
      <c r="A369" s="1">
        <v>630</v>
      </c>
      <c r="B369" t="s">
        <v>35</v>
      </c>
      <c r="C369" t="s">
        <v>36</v>
      </c>
      <c r="D369" t="s">
        <v>32</v>
      </c>
      <c r="E369" t="s">
        <v>62</v>
      </c>
      <c r="F369" t="s">
        <v>61</v>
      </c>
      <c r="G369" t="s">
        <v>61</v>
      </c>
      <c r="H369" s="1" t="s">
        <v>62</v>
      </c>
    </row>
    <row r="370" spans="1:8" x14ac:dyDescent="0.25">
      <c r="A370" s="1">
        <v>636</v>
      </c>
      <c r="B370" t="s">
        <v>35</v>
      </c>
      <c r="C370" t="s">
        <v>36</v>
      </c>
      <c r="D370" t="s">
        <v>32</v>
      </c>
      <c r="E370" t="s">
        <v>62</v>
      </c>
      <c r="F370" t="s">
        <v>61</v>
      </c>
      <c r="G370" t="s">
        <v>61</v>
      </c>
      <c r="H370" s="1" t="s">
        <v>62</v>
      </c>
    </row>
    <row r="371" spans="1:8" x14ac:dyDescent="0.25">
      <c r="A371" s="1">
        <v>637</v>
      </c>
      <c r="B371" t="s">
        <v>35</v>
      </c>
      <c r="C371" t="s">
        <v>36</v>
      </c>
      <c r="D371" t="s">
        <v>32</v>
      </c>
      <c r="E371" t="s">
        <v>62</v>
      </c>
      <c r="F371" t="s">
        <v>61</v>
      </c>
      <c r="G371" t="s">
        <v>61</v>
      </c>
      <c r="H371" s="1" t="s">
        <v>62</v>
      </c>
    </row>
    <row r="372" spans="1:8" x14ac:dyDescent="0.25">
      <c r="A372" s="1">
        <v>638</v>
      </c>
      <c r="B372" t="s">
        <v>35</v>
      </c>
      <c r="C372" t="s">
        <v>36</v>
      </c>
      <c r="D372" t="s">
        <v>32</v>
      </c>
      <c r="E372" t="s">
        <v>62</v>
      </c>
      <c r="F372" t="s">
        <v>61</v>
      </c>
      <c r="G372" t="s">
        <v>61</v>
      </c>
      <c r="H372" s="1" t="s">
        <v>62</v>
      </c>
    </row>
    <row r="373" spans="1:8" x14ac:dyDescent="0.25">
      <c r="A373" s="1">
        <v>641</v>
      </c>
      <c r="B373" t="s">
        <v>35</v>
      </c>
      <c r="C373" t="s">
        <v>36</v>
      </c>
      <c r="D373" t="s">
        <v>32</v>
      </c>
      <c r="E373" t="s">
        <v>62</v>
      </c>
      <c r="F373" t="s">
        <v>61</v>
      </c>
      <c r="G373" t="s">
        <v>61</v>
      </c>
      <c r="H373" s="1" t="s">
        <v>62</v>
      </c>
    </row>
    <row r="374" spans="1:8" x14ac:dyDescent="0.25">
      <c r="A374" s="1">
        <v>643</v>
      </c>
      <c r="B374" t="s">
        <v>35</v>
      </c>
      <c r="C374" t="s">
        <v>36</v>
      </c>
      <c r="D374" t="s">
        <v>32</v>
      </c>
      <c r="E374" t="s">
        <v>62</v>
      </c>
      <c r="F374" t="s">
        <v>61</v>
      </c>
      <c r="G374" t="s">
        <v>61</v>
      </c>
      <c r="H374" s="1" t="s">
        <v>62</v>
      </c>
    </row>
    <row r="375" spans="1:8" x14ac:dyDescent="0.25">
      <c r="A375" s="1">
        <v>645</v>
      </c>
      <c r="B375" t="s">
        <v>35</v>
      </c>
      <c r="C375" t="s">
        <v>36</v>
      </c>
      <c r="D375" t="s">
        <v>32</v>
      </c>
      <c r="E375" t="s">
        <v>62</v>
      </c>
      <c r="F375" t="s">
        <v>61</v>
      </c>
      <c r="G375" t="s">
        <v>61</v>
      </c>
      <c r="H375" s="1" t="s">
        <v>62</v>
      </c>
    </row>
    <row r="376" spans="1:8" x14ac:dyDescent="0.25">
      <c r="A376" s="1">
        <v>647</v>
      </c>
      <c r="B376" t="s">
        <v>35</v>
      </c>
      <c r="C376" t="s">
        <v>36</v>
      </c>
      <c r="D376" t="s">
        <v>32</v>
      </c>
      <c r="E376" t="s">
        <v>62</v>
      </c>
      <c r="F376" t="s">
        <v>61</v>
      </c>
      <c r="G376" t="s">
        <v>61</v>
      </c>
      <c r="H376" s="1" t="s">
        <v>62</v>
      </c>
    </row>
    <row r="377" spans="1:8" x14ac:dyDescent="0.25">
      <c r="A377" s="1">
        <v>648</v>
      </c>
      <c r="B377" t="s">
        <v>35</v>
      </c>
      <c r="C377" t="s">
        <v>36</v>
      </c>
      <c r="D377" t="s">
        <v>32</v>
      </c>
      <c r="E377" t="s">
        <v>62</v>
      </c>
      <c r="F377" t="s">
        <v>61</v>
      </c>
      <c r="G377" t="s">
        <v>61</v>
      </c>
      <c r="H377" s="1" t="s">
        <v>62</v>
      </c>
    </row>
    <row r="378" spans="1:8" x14ac:dyDescent="0.25">
      <c r="A378" s="1">
        <v>656</v>
      </c>
      <c r="B378" t="s">
        <v>35</v>
      </c>
      <c r="C378" t="s">
        <v>36</v>
      </c>
      <c r="D378" t="s">
        <v>32</v>
      </c>
      <c r="E378" t="s">
        <v>62</v>
      </c>
      <c r="F378" t="s">
        <v>61</v>
      </c>
      <c r="G378" t="s">
        <v>61</v>
      </c>
      <c r="H378" s="1" t="s">
        <v>62</v>
      </c>
    </row>
    <row r="379" spans="1:8" x14ac:dyDescent="0.25">
      <c r="A379" s="1">
        <v>660</v>
      </c>
      <c r="B379" t="s">
        <v>35</v>
      </c>
      <c r="C379" t="s">
        <v>36</v>
      </c>
      <c r="D379" t="s">
        <v>32</v>
      </c>
      <c r="E379" t="s">
        <v>62</v>
      </c>
      <c r="F379" t="s">
        <v>61</v>
      </c>
      <c r="G379" t="s">
        <v>61</v>
      </c>
      <c r="H379" s="1" t="s">
        <v>62</v>
      </c>
    </row>
    <row r="380" spans="1:8" x14ac:dyDescent="0.25">
      <c r="A380" s="1">
        <v>662</v>
      </c>
      <c r="B380" t="s">
        <v>35</v>
      </c>
      <c r="C380" t="s">
        <v>36</v>
      </c>
      <c r="D380" t="s">
        <v>32</v>
      </c>
      <c r="E380" t="s">
        <v>62</v>
      </c>
      <c r="F380" t="s">
        <v>61</v>
      </c>
      <c r="G380" t="s">
        <v>61</v>
      </c>
      <c r="H380" s="1" t="s">
        <v>62</v>
      </c>
    </row>
    <row r="381" spans="1:8" x14ac:dyDescent="0.25">
      <c r="A381" s="1">
        <v>1145</v>
      </c>
      <c r="B381" t="s">
        <v>35</v>
      </c>
      <c r="C381" t="s">
        <v>36</v>
      </c>
      <c r="D381" t="s">
        <v>32</v>
      </c>
      <c r="E381" t="s">
        <v>62</v>
      </c>
      <c r="F381" t="s">
        <v>61</v>
      </c>
      <c r="G381" t="s">
        <v>61</v>
      </c>
      <c r="H381" s="1" t="s">
        <v>62</v>
      </c>
    </row>
    <row r="382" spans="1:8" x14ac:dyDescent="0.25">
      <c r="A382" s="1">
        <v>666</v>
      </c>
      <c r="B382" t="s">
        <v>35</v>
      </c>
      <c r="C382" t="s">
        <v>36</v>
      </c>
      <c r="D382" t="s">
        <v>32</v>
      </c>
      <c r="E382" t="s">
        <v>62</v>
      </c>
      <c r="F382" t="s">
        <v>61</v>
      </c>
      <c r="G382" t="s">
        <v>61</v>
      </c>
      <c r="H382" s="1" t="s">
        <v>62</v>
      </c>
    </row>
    <row r="383" spans="1:8" x14ac:dyDescent="0.25">
      <c r="A383" s="1">
        <v>667</v>
      </c>
      <c r="B383" t="s">
        <v>35</v>
      </c>
      <c r="C383" t="s">
        <v>36</v>
      </c>
      <c r="D383" t="s">
        <v>32</v>
      </c>
      <c r="E383" t="s">
        <v>62</v>
      </c>
      <c r="F383" t="s">
        <v>61</v>
      </c>
      <c r="G383" t="s">
        <v>61</v>
      </c>
      <c r="H383" s="1" t="s">
        <v>62</v>
      </c>
    </row>
    <row r="384" spans="1:8" x14ac:dyDescent="0.25">
      <c r="A384" s="1">
        <v>668</v>
      </c>
      <c r="B384" t="s">
        <v>35</v>
      </c>
      <c r="C384" t="s">
        <v>36</v>
      </c>
      <c r="D384" t="s">
        <v>32</v>
      </c>
      <c r="E384" t="s">
        <v>62</v>
      </c>
      <c r="F384" t="s">
        <v>61</v>
      </c>
      <c r="G384" t="s">
        <v>61</v>
      </c>
      <c r="H384" s="1" t="s">
        <v>62</v>
      </c>
    </row>
    <row r="385" spans="1:8" x14ac:dyDescent="0.25">
      <c r="A385" s="1">
        <v>669</v>
      </c>
      <c r="B385" t="s">
        <v>35</v>
      </c>
      <c r="C385" t="s">
        <v>36</v>
      </c>
      <c r="D385" t="s">
        <v>32</v>
      </c>
      <c r="E385" t="s">
        <v>62</v>
      </c>
      <c r="F385" t="s">
        <v>61</v>
      </c>
      <c r="G385" t="s">
        <v>61</v>
      </c>
      <c r="H385" s="1" t="s">
        <v>62</v>
      </c>
    </row>
    <row r="386" spans="1:8" x14ac:dyDescent="0.25">
      <c r="A386" s="1">
        <v>670</v>
      </c>
      <c r="B386" t="s">
        <v>35</v>
      </c>
      <c r="C386" t="s">
        <v>36</v>
      </c>
      <c r="D386" t="s">
        <v>32</v>
      </c>
      <c r="E386" t="s">
        <v>62</v>
      </c>
      <c r="F386" t="s">
        <v>61</v>
      </c>
      <c r="G386" t="s">
        <v>61</v>
      </c>
      <c r="H386" s="1" t="s">
        <v>62</v>
      </c>
    </row>
    <row r="387" spans="1:8" x14ac:dyDescent="0.25">
      <c r="A387" s="1">
        <v>671</v>
      </c>
      <c r="B387" t="s">
        <v>35</v>
      </c>
      <c r="C387" t="s">
        <v>36</v>
      </c>
      <c r="D387" t="s">
        <v>32</v>
      </c>
      <c r="E387" t="s">
        <v>62</v>
      </c>
      <c r="F387" t="s">
        <v>61</v>
      </c>
      <c r="G387" t="s">
        <v>61</v>
      </c>
      <c r="H387" s="1" t="s">
        <v>62</v>
      </c>
    </row>
    <row r="388" spans="1:8" x14ac:dyDescent="0.25">
      <c r="A388" s="1">
        <v>676</v>
      </c>
      <c r="B388" t="s">
        <v>35</v>
      </c>
      <c r="C388" t="s">
        <v>36</v>
      </c>
      <c r="D388" t="s">
        <v>32</v>
      </c>
      <c r="E388" t="s">
        <v>62</v>
      </c>
      <c r="F388" t="s">
        <v>61</v>
      </c>
      <c r="G388" t="s">
        <v>61</v>
      </c>
      <c r="H388" s="1" t="s">
        <v>62</v>
      </c>
    </row>
    <row r="389" spans="1:8" x14ac:dyDescent="0.25">
      <c r="A389" s="1">
        <v>677</v>
      </c>
      <c r="B389" t="s">
        <v>35</v>
      </c>
      <c r="C389" t="s">
        <v>36</v>
      </c>
      <c r="D389" t="s">
        <v>32</v>
      </c>
      <c r="E389" t="s">
        <v>62</v>
      </c>
      <c r="F389" t="s">
        <v>61</v>
      </c>
      <c r="G389" t="s">
        <v>61</v>
      </c>
      <c r="H389" s="1" t="s">
        <v>62</v>
      </c>
    </row>
    <row r="390" spans="1:8" x14ac:dyDescent="0.25">
      <c r="A390" s="1">
        <v>679</v>
      </c>
      <c r="B390" t="s">
        <v>35</v>
      </c>
      <c r="C390" t="s">
        <v>36</v>
      </c>
      <c r="D390" t="s">
        <v>32</v>
      </c>
      <c r="E390" t="s">
        <v>62</v>
      </c>
      <c r="F390" t="s">
        <v>61</v>
      </c>
      <c r="G390" t="s">
        <v>61</v>
      </c>
      <c r="H390" s="1" t="s">
        <v>62</v>
      </c>
    </row>
    <row r="391" spans="1:8" x14ac:dyDescent="0.25">
      <c r="A391" s="1">
        <v>683</v>
      </c>
      <c r="B391" t="s">
        <v>35</v>
      </c>
      <c r="C391" t="s">
        <v>36</v>
      </c>
      <c r="D391" t="s">
        <v>32</v>
      </c>
      <c r="E391" t="s">
        <v>62</v>
      </c>
      <c r="F391" t="s">
        <v>61</v>
      </c>
      <c r="G391" t="s">
        <v>61</v>
      </c>
      <c r="H391" s="1" t="s">
        <v>62</v>
      </c>
    </row>
    <row r="392" spans="1:8" x14ac:dyDescent="0.25">
      <c r="A392" s="1">
        <v>686</v>
      </c>
      <c r="B392" t="s">
        <v>35</v>
      </c>
      <c r="C392" t="s">
        <v>36</v>
      </c>
      <c r="D392" t="s">
        <v>32</v>
      </c>
      <c r="E392" t="s">
        <v>62</v>
      </c>
      <c r="F392" t="s">
        <v>61</v>
      </c>
      <c r="G392" t="s">
        <v>61</v>
      </c>
      <c r="H392" s="1" t="s">
        <v>62</v>
      </c>
    </row>
    <row r="393" spans="1:8" x14ac:dyDescent="0.25">
      <c r="A393" s="1">
        <v>567</v>
      </c>
      <c r="B393" t="s">
        <v>35</v>
      </c>
      <c r="C393" t="s">
        <v>36</v>
      </c>
      <c r="D393" t="s">
        <v>32</v>
      </c>
      <c r="E393" t="s">
        <v>62</v>
      </c>
      <c r="F393" t="s">
        <v>61</v>
      </c>
      <c r="G393" t="s">
        <v>61</v>
      </c>
      <c r="H393" s="1" t="s">
        <v>62</v>
      </c>
    </row>
    <row r="394" spans="1:8" x14ac:dyDescent="0.25">
      <c r="A394" s="1">
        <v>439</v>
      </c>
      <c r="B394" t="s">
        <v>35</v>
      </c>
      <c r="C394" t="s">
        <v>36</v>
      </c>
      <c r="D394" t="s">
        <v>32</v>
      </c>
      <c r="E394" t="s">
        <v>62</v>
      </c>
      <c r="F394" t="s">
        <v>61</v>
      </c>
      <c r="G394" t="s">
        <v>61</v>
      </c>
      <c r="H394" s="1" t="s">
        <v>62</v>
      </c>
    </row>
    <row r="395" spans="1:8" x14ac:dyDescent="0.25">
      <c r="A395" s="1">
        <v>700</v>
      </c>
      <c r="B395" t="s">
        <v>35</v>
      </c>
      <c r="C395" t="s">
        <v>36</v>
      </c>
      <c r="D395" t="s">
        <v>32</v>
      </c>
      <c r="E395" t="s">
        <v>62</v>
      </c>
      <c r="F395" t="s">
        <v>61</v>
      </c>
      <c r="G395" t="s">
        <v>61</v>
      </c>
      <c r="H395" s="1" t="s">
        <v>62</v>
      </c>
    </row>
    <row r="396" spans="1:8" x14ac:dyDescent="0.25">
      <c r="A396" s="1">
        <v>695</v>
      </c>
      <c r="B396" t="s">
        <v>35</v>
      </c>
      <c r="C396" t="s">
        <v>36</v>
      </c>
      <c r="D396" t="s">
        <v>32</v>
      </c>
      <c r="E396" t="s">
        <v>62</v>
      </c>
      <c r="F396" t="s">
        <v>61</v>
      </c>
      <c r="G396" t="s">
        <v>61</v>
      </c>
      <c r="H396" s="1" t="s">
        <v>62</v>
      </c>
    </row>
    <row r="397" spans="1:8" x14ac:dyDescent="0.25">
      <c r="A397" s="1">
        <v>707</v>
      </c>
      <c r="B397" t="s">
        <v>35</v>
      </c>
      <c r="C397" t="s">
        <v>36</v>
      </c>
      <c r="D397" t="s">
        <v>32</v>
      </c>
      <c r="E397" t="s">
        <v>62</v>
      </c>
      <c r="F397" t="s">
        <v>61</v>
      </c>
      <c r="G397" t="s">
        <v>61</v>
      </c>
      <c r="H397" s="1" t="s">
        <v>62</v>
      </c>
    </row>
    <row r="398" spans="1:8" x14ac:dyDescent="0.25">
      <c r="A398" s="1">
        <v>717</v>
      </c>
      <c r="B398" t="s">
        <v>35</v>
      </c>
      <c r="C398" t="s">
        <v>36</v>
      </c>
      <c r="D398" t="s">
        <v>32</v>
      </c>
      <c r="E398" t="s">
        <v>62</v>
      </c>
      <c r="F398" t="s">
        <v>61</v>
      </c>
      <c r="G398" t="s">
        <v>61</v>
      </c>
      <c r="H398" s="1" t="s">
        <v>62</v>
      </c>
    </row>
    <row r="399" spans="1:8" x14ac:dyDescent="0.25">
      <c r="A399" s="1">
        <v>726</v>
      </c>
      <c r="B399" t="s">
        <v>35</v>
      </c>
      <c r="C399" t="s">
        <v>36</v>
      </c>
      <c r="D399" t="s">
        <v>32</v>
      </c>
      <c r="E399" t="s">
        <v>62</v>
      </c>
      <c r="F399" t="s">
        <v>61</v>
      </c>
      <c r="G399" t="s">
        <v>61</v>
      </c>
      <c r="H399" s="1" t="s">
        <v>62</v>
      </c>
    </row>
    <row r="400" spans="1:8" x14ac:dyDescent="0.25">
      <c r="A400" s="1">
        <v>750</v>
      </c>
      <c r="B400" t="s">
        <v>35</v>
      </c>
      <c r="C400" t="s">
        <v>36</v>
      </c>
      <c r="D400" t="s">
        <v>32</v>
      </c>
      <c r="E400" t="s">
        <v>62</v>
      </c>
      <c r="F400" t="s">
        <v>61</v>
      </c>
      <c r="G400" t="s">
        <v>61</v>
      </c>
      <c r="H400" s="1" t="s">
        <v>62</v>
      </c>
    </row>
    <row r="401" spans="1:8" x14ac:dyDescent="0.25">
      <c r="A401" s="1">
        <v>752</v>
      </c>
      <c r="B401" t="s">
        <v>35</v>
      </c>
      <c r="C401" t="s">
        <v>36</v>
      </c>
      <c r="D401" t="s">
        <v>32</v>
      </c>
      <c r="E401" t="s">
        <v>62</v>
      </c>
      <c r="F401" t="s">
        <v>61</v>
      </c>
      <c r="G401" t="s">
        <v>61</v>
      </c>
      <c r="H401" s="1" t="s">
        <v>62</v>
      </c>
    </row>
    <row r="402" spans="1:8" x14ac:dyDescent="0.25">
      <c r="A402" s="1">
        <v>755</v>
      </c>
      <c r="B402" t="s">
        <v>35</v>
      </c>
      <c r="C402" t="s">
        <v>36</v>
      </c>
      <c r="D402" t="s">
        <v>32</v>
      </c>
      <c r="E402" t="s">
        <v>62</v>
      </c>
      <c r="F402" t="s">
        <v>61</v>
      </c>
      <c r="G402" t="s">
        <v>61</v>
      </c>
      <c r="H402" s="1" t="s">
        <v>62</v>
      </c>
    </row>
    <row r="403" spans="1:8" x14ac:dyDescent="0.25">
      <c r="A403" s="1">
        <v>762</v>
      </c>
      <c r="B403" t="s">
        <v>35</v>
      </c>
      <c r="C403" t="s">
        <v>36</v>
      </c>
      <c r="D403" t="s">
        <v>32</v>
      </c>
      <c r="E403" t="s">
        <v>62</v>
      </c>
      <c r="F403" t="s">
        <v>61</v>
      </c>
      <c r="G403" t="s">
        <v>61</v>
      </c>
      <c r="H403" s="1" t="s">
        <v>62</v>
      </c>
    </row>
    <row r="404" spans="1:8" x14ac:dyDescent="0.25">
      <c r="A404" s="1">
        <v>1023</v>
      </c>
      <c r="B404" t="s">
        <v>35</v>
      </c>
      <c r="C404" t="s">
        <v>36</v>
      </c>
      <c r="D404" t="s">
        <v>32</v>
      </c>
      <c r="E404" t="s">
        <v>62</v>
      </c>
      <c r="F404" t="s">
        <v>61</v>
      </c>
      <c r="G404" t="s">
        <v>61</v>
      </c>
      <c r="H404" s="1" t="s">
        <v>62</v>
      </c>
    </row>
    <row r="405" spans="1:8" x14ac:dyDescent="0.25">
      <c r="A405" s="1">
        <v>1033</v>
      </c>
      <c r="B405" t="s">
        <v>35</v>
      </c>
      <c r="C405" t="s">
        <v>36</v>
      </c>
      <c r="D405" t="s">
        <v>32</v>
      </c>
      <c r="E405" t="s">
        <v>62</v>
      </c>
      <c r="F405" t="s">
        <v>61</v>
      </c>
      <c r="G405" t="s">
        <v>61</v>
      </c>
      <c r="H405" s="1" t="s">
        <v>62</v>
      </c>
    </row>
    <row r="406" spans="1:8" x14ac:dyDescent="0.25">
      <c r="A406" s="1">
        <v>1040</v>
      </c>
      <c r="B406" t="s">
        <v>35</v>
      </c>
      <c r="C406" t="s">
        <v>36</v>
      </c>
      <c r="D406" t="s">
        <v>32</v>
      </c>
      <c r="E406" t="s">
        <v>62</v>
      </c>
      <c r="F406" t="s">
        <v>61</v>
      </c>
      <c r="G406" t="s">
        <v>61</v>
      </c>
      <c r="H406" s="1" t="s">
        <v>62</v>
      </c>
    </row>
    <row r="407" spans="1:8" x14ac:dyDescent="0.25">
      <c r="A407" s="1">
        <v>1042</v>
      </c>
      <c r="B407" t="s">
        <v>35</v>
      </c>
      <c r="C407" t="s">
        <v>36</v>
      </c>
      <c r="D407" t="s">
        <v>32</v>
      </c>
      <c r="E407" t="s">
        <v>62</v>
      </c>
      <c r="F407" t="s">
        <v>61</v>
      </c>
      <c r="G407" t="s">
        <v>61</v>
      </c>
      <c r="H407" s="1" t="s">
        <v>62</v>
      </c>
    </row>
    <row r="408" spans="1:8" x14ac:dyDescent="0.25">
      <c r="A408" s="1">
        <v>1046</v>
      </c>
      <c r="B408" t="s">
        <v>35</v>
      </c>
      <c r="C408" t="s">
        <v>36</v>
      </c>
      <c r="D408" t="s">
        <v>32</v>
      </c>
      <c r="E408" t="s">
        <v>62</v>
      </c>
      <c r="F408" t="s">
        <v>61</v>
      </c>
      <c r="G408" t="s">
        <v>61</v>
      </c>
      <c r="H408" s="1" t="s">
        <v>62</v>
      </c>
    </row>
    <row r="409" spans="1:8" x14ac:dyDescent="0.25">
      <c r="A409" s="1">
        <v>1050</v>
      </c>
      <c r="B409" t="s">
        <v>35</v>
      </c>
      <c r="C409" t="s">
        <v>36</v>
      </c>
      <c r="D409" t="s">
        <v>32</v>
      </c>
      <c r="E409" t="s">
        <v>62</v>
      </c>
      <c r="F409" t="s">
        <v>61</v>
      </c>
      <c r="G409" t="s">
        <v>61</v>
      </c>
      <c r="H409" s="1" t="s">
        <v>62</v>
      </c>
    </row>
    <row r="410" spans="1:8" x14ac:dyDescent="0.25">
      <c r="A410" s="1">
        <v>976</v>
      </c>
      <c r="B410" t="s">
        <v>39</v>
      </c>
      <c r="C410" t="s">
        <v>36</v>
      </c>
      <c r="D410" t="s">
        <v>32</v>
      </c>
      <c r="E410" t="s">
        <v>62</v>
      </c>
      <c r="F410" t="s">
        <v>61</v>
      </c>
      <c r="G410" t="s">
        <v>61</v>
      </c>
      <c r="H410" s="1" t="s">
        <v>62</v>
      </c>
    </row>
    <row r="411" spans="1:8" x14ac:dyDescent="0.25">
      <c r="A411" s="1">
        <v>997</v>
      </c>
      <c r="B411" t="s">
        <v>35</v>
      </c>
      <c r="C411" t="s">
        <v>36</v>
      </c>
      <c r="D411" t="s">
        <v>32</v>
      </c>
      <c r="E411" t="s">
        <v>62</v>
      </c>
      <c r="F411" t="s">
        <v>61</v>
      </c>
      <c r="G411" t="s">
        <v>61</v>
      </c>
      <c r="H411" s="1" t="s">
        <v>62</v>
      </c>
    </row>
    <row r="412" spans="1:8" x14ac:dyDescent="0.25">
      <c r="A412" s="1">
        <v>998</v>
      </c>
      <c r="B412" t="s">
        <v>35</v>
      </c>
      <c r="C412" t="s">
        <v>36</v>
      </c>
      <c r="D412" t="s">
        <v>32</v>
      </c>
      <c r="E412" t="s">
        <v>62</v>
      </c>
      <c r="F412" t="s">
        <v>61</v>
      </c>
      <c r="G412" t="s">
        <v>61</v>
      </c>
      <c r="H412" s="1" t="s">
        <v>62</v>
      </c>
    </row>
    <row r="413" spans="1:8" x14ac:dyDescent="0.25">
      <c r="A413" s="1">
        <v>1002</v>
      </c>
      <c r="B413" t="s">
        <v>35</v>
      </c>
      <c r="C413" t="s">
        <v>36</v>
      </c>
      <c r="D413" t="s">
        <v>32</v>
      </c>
      <c r="E413" t="s">
        <v>62</v>
      </c>
      <c r="F413" t="s">
        <v>61</v>
      </c>
      <c r="G413" t="s">
        <v>61</v>
      </c>
      <c r="H413" s="1" t="s">
        <v>62</v>
      </c>
    </row>
    <row r="414" spans="1:8" x14ac:dyDescent="0.25">
      <c r="A414" s="1">
        <v>1014</v>
      </c>
      <c r="B414" t="s">
        <v>35</v>
      </c>
      <c r="C414" t="s">
        <v>36</v>
      </c>
      <c r="D414" t="s">
        <v>32</v>
      </c>
      <c r="E414" t="s">
        <v>62</v>
      </c>
      <c r="F414" t="s">
        <v>61</v>
      </c>
      <c r="G414" t="s">
        <v>61</v>
      </c>
      <c r="H414" s="1" t="s">
        <v>62</v>
      </c>
    </row>
    <row r="415" spans="1:8" x14ac:dyDescent="0.25">
      <c r="A415" s="1">
        <v>1154</v>
      </c>
      <c r="B415" t="s">
        <v>35</v>
      </c>
      <c r="C415" t="s">
        <v>36</v>
      </c>
      <c r="D415" t="s">
        <v>32</v>
      </c>
      <c r="E415" t="s">
        <v>62</v>
      </c>
      <c r="F415" t="s">
        <v>61</v>
      </c>
      <c r="G415" t="s">
        <v>61</v>
      </c>
      <c r="H415" s="1" t="s">
        <v>62</v>
      </c>
    </row>
    <row r="416" spans="1:8" x14ac:dyDescent="0.25">
      <c r="A416" s="1">
        <v>1155</v>
      </c>
      <c r="B416" t="s">
        <v>39</v>
      </c>
      <c r="C416" t="s">
        <v>36</v>
      </c>
      <c r="D416" t="s">
        <v>32</v>
      </c>
      <c r="E416" t="s">
        <v>62</v>
      </c>
      <c r="F416" t="s">
        <v>61</v>
      </c>
      <c r="G416" t="s">
        <v>61</v>
      </c>
      <c r="H416" s="1" t="s">
        <v>62</v>
      </c>
    </row>
    <row r="417" spans="1:8" x14ac:dyDescent="0.25">
      <c r="A417" s="1">
        <v>1156</v>
      </c>
      <c r="B417" t="s">
        <v>39</v>
      </c>
      <c r="C417" t="s">
        <v>36</v>
      </c>
      <c r="D417" t="s">
        <v>32</v>
      </c>
      <c r="E417" t="s">
        <v>62</v>
      </c>
      <c r="F417" t="s">
        <v>61</v>
      </c>
      <c r="G417" t="s">
        <v>61</v>
      </c>
      <c r="H417" s="1" t="s">
        <v>62</v>
      </c>
    </row>
    <row r="418" spans="1:8" x14ac:dyDescent="0.25">
      <c r="A418" s="1">
        <v>912</v>
      </c>
      <c r="B418" t="s">
        <v>35</v>
      </c>
      <c r="C418" t="s">
        <v>36</v>
      </c>
      <c r="D418" t="s">
        <v>32</v>
      </c>
      <c r="E418" t="s">
        <v>62</v>
      </c>
      <c r="F418" t="s">
        <v>61</v>
      </c>
      <c r="G418" t="s">
        <v>61</v>
      </c>
      <c r="H418" s="1" t="s">
        <v>62</v>
      </c>
    </row>
    <row r="419" spans="1:8" x14ac:dyDescent="0.25">
      <c r="A419" s="1">
        <v>913</v>
      </c>
      <c r="B419" t="s">
        <v>35</v>
      </c>
      <c r="C419" t="s">
        <v>36</v>
      </c>
      <c r="D419" t="s">
        <v>32</v>
      </c>
      <c r="E419" t="s">
        <v>62</v>
      </c>
      <c r="F419" t="s">
        <v>61</v>
      </c>
      <c r="G419" t="s">
        <v>61</v>
      </c>
      <c r="H419" s="1" t="s">
        <v>62</v>
      </c>
    </row>
    <row r="420" spans="1:8" x14ac:dyDescent="0.25">
      <c r="A420" s="1">
        <v>914</v>
      </c>
      <c r="B420" t="s">
        <v>35</v>
      </c>
      <c r="C420" t="s">
        <v>36</v>
      </c>
      <c r="D420" t="s">
        <v>32</v>
      </c>
      <c r="E420" t="s">
        <v>62</v>
      </c>
      <c r="F420" t="s">
        <v>61</v>
      </c>
      <c r="G420" t="s">
        <v>61</v>
      </c>
      <c r="H420" s="1" t="s">
        <v>62</v>
      </c>
    </row>
    <row r="421" spans="1:8" x14ac:dyDescent="0.25">
      <c r="A421" s="1">
        <v>916</v>
      </c>
      <c r="B421" t="s">
        <v>35</v>
      </c>
      <c r="C421" t="s">
        <v>36</v>
      </c>
      <c r="D421" t="s">
        <v>32</v>
      </c>
      <c r="E421" t="s">
        <v>62</v>
      </c>
      <c r="F421" t="s">
        <v>61</v>
      </c>
      <c r="G421" t="s">
        <v>61</v>
      </c>
      <c r="H421" s="1" t="s">
        <v>62</v>
      </c>
    </row>
    <row r="422" spans="1:8" x14ac:dyDescent="0.25">
      <c r="A422" s="1">
        <v>918</v>
      </c>
      <c r="B422" t="s">
        <v>35</v>
      </c>
      <c r="C422" t="s">
        <v>36</v>
      </c>
      <c r="D422" t="s">
        <v>32</v>
      </c>
      <c r="E422" t="s">
        <v>62</v>
      </c>
      <c r="F422" t="s">
        <v>61</v>
      </c>
      <c r="G422" t="s">
        <v>61</v>
      </c>
      <c r="H422" s="1" t="s">
        <v>62</v>
      </c>
    </row>
    <row r="423" spans="1:8" x14ac:dyDescent="0.25">
      <c r="A423" s="1">
        <v>921</v>
      </c>
      <c r="B423" t="s">
        <v>35</v>
      </c>
      <c r="C423" t="s">
        <v>36</v>
      </c>
      <c r="D423" t="s">
        <v>32</v>
      </c>
      <c r="E423" t="s">
        <v>62</v>
      </c>
      <c r="F423" t="s">
        <v>61</v>
      </c>
      <c r="G423" t="s">
        <v>61</v>
      </c>
      <c r="H423" s="1" t="s">
        <v>62</v>
      </c>
    </row>
    <row r="424" spans="1:8" x14ac:dyDescent="0.25">
      <c r="A424" s="1">
        <v>924</v>
      </c>
      <c r="B424" t="s">
        <v>35</v>
      </c>
      <c r="C424" t="s">
        <v>36</v>
      </c>
      <c r="D424" t="s">
        <v>32</v>
      </c>
      <c r="E424" t="s">
        <v>62</v>
      </c>
      <c r="F424" t="s">
        <v>61</v>
      </c>
      <c r="G424" t="s">
        <v>61</v>
      </c>
      <c r="H424" s="1" t="s">
        <v>62</v>
      </c>
    </row>
    <row r="425" spans="1:8" x14ac:dyDescent="0.25">
      <c r="A425" s="1">
        <v>926</v>
      </c>
      <c r="B425" t="s">
        <v>35</v>
      </c>
      <c r="C425" t="s">
        <v>36</v>
      </c>
      <c r="D425" t="s">
        <v>32</v>
      </c>
      <c r="E425" t="s">
        <v>62</v>
      </c>
      <c r="F425" t="s">
        <v>61</v>
      </c>
      <c r="G425" t="s">
        <v>61</v>
      </c>
      <c r="H425" s="1" t="s">
        <v>62</v>
      </c>
    </row>
    <row r="426" spans="1:8" x14ac:dyDescent="0.25">
      <c r="A426" s="1">
        <v>927</v>
      </c>
      <c r="B426" t="s">
        <v>35</v>
      </c>
      <c r="C426" t="s">
        <v>36</v>
      </c>
      <c r="D426" t="s">
        <v>32</v>
      </c>
      <c r="E426" t="s">
        <v>62</v>
      </c>
      <c r="F426" t="s">
        <v>61</v>
      </c>
      <c r="G426" t="s">
        <v>61</v>
      </c>
      <c r="H426" s="1" t="s">
        <v>62</v>
      </c>
    </row>
    <row r="427" spans="1:8" x14ac:dyDescent="0.25">
      <c r="A427" s="1">
        <v>791</v>
      </c>
      <c r="B427" t="s">
        <v>35</v>
      </c>
      <c r="C427" t="s">
        <v>36</v>
      </c>
      <c r="D427" t="s">
        <v>32</v>
      </c>
      <c r="E427" t="s">
        <v>62</v>
      </c>
      <c r="F427" t="s">
        <v>61</v>
      </c>
      <c r="G427" t="s">
        <v>61</v>
      </c>
      <c r="H427" s="1" t="s">
        <v>62</v>
      </c>
    </row>
    <row r="428" spans="1:8" x14ac:dyDescent="0.25">
      <c r="A428" s="1">
        <v>792</v>
      </c>
      <c r="B428" t="s">
        <v>35</v>
      </c>
      <c r="C428" t="s">
        <v>36</v>
      </c>
      <c r="D428" t="s">
        <v>32</v>
      </c>
      <c r="E428" t="s">
        <v>62</v>
      </c>
      <c r="F428" t="s">
        <v>61</v>
      </c>
      <c r="G428" t="s">
        <v>61</v>
      </c>
      <c r="H428" s="1" t="s">
        <v>62</v>
      </c>
    </row>
    <row r="429" spans="1:8" x14ac:dyDescent="0.25">
      <c r="A429" s="1">
        <v>796</v>
      </c>
      <c r="B429" t="s">
        <v>35</v>
      </c>
      <c r="C429" t="s">
        <v>36</v>
      </c>
      <c r="D429" t="s">
        <v>32</v>
      </c>
      <c r="E429" t="s">
        <v>62</v>
      </c>
      <c r="F429" t="s">
        <v>61</v>
      </c>
      <c r="G429" t="s">
        <v>61</v>
      </c>
      <c r="H429" s="1" t="s">
        <v>62</v>
      </c>
    </row>
    <row r="430" spans="1:8" x14ac:dyDescent="0.25">
      <c r="A430" s="1">
        <v>799</v>
      </c>
      <c r="B430" t="s">
        <v>35</v>
      </c>
      <c r="C430" t="s">
        <v>36</v>
      </c>
      <c r="D430" t="s">
        <v>32</v>
      </c>
      <c r="E430" t="s">
        <v>62</v>
      </c>
      <c r="F430" t="s">
        <v>61</v>
      </c>
      <c r="G430" t="s">
        <v>61</v>
      </c>
      <c r="H430" s="1" t="s">
        <v>62</v>
      </c>
    </row>
    <row r="431" spans="1:8" x14ac:dyDescent="0.25">
      <c r="A431" s="1">
        <v>801</v>
      </c>
      <c r="B431" t="s">
        <v>35</v>
      </c>
      <c r="C431" t="s">
        <v>36</v>
      </c>
      <c r="D431" t="s">
        <v>32</v>
      </c>
      <c r="E431" t="s">
        <v>62</v>
      </c>
      <c r="F431" t="s">
        <v>61</v>
      </c>
      <c r="G431" t="s">
        <v>61</v>
      </c>
      <c r="H431" s="1" t="s">
        <v>62</v>
      </c>
    </row>
    <row r="432" spans="1:8" x14ac:dyDescent="0.25">
      <c r="A432" s="1">
        <v>809</v>
      </c>
      <c r="B432" t="s">
        <v>35</v>
      </c>
      <c r="C432" t="s">
        <v>36</v>
      </c>
      <c r="D432" t="s">
        <v>32</v>
      </c>
      <c r="E432" t="s">
        <v>62</v>
      </c>
      <c r="F432" t="s">
        <v>61</v>
      </c>
      <c r="G432" t="s">
        <v>61</v>
      </c>
      <c r="H432" s="1" t="s">
        <v>62</v>
      </c>
    </row>
    <row r="433" spans="1:8" x14ac:dyDescent="0.25">
      <c r="A433" s="1">
        <v>817</v>
      </c>
      <c r="B433" t="s">
        <v>35</v>
      </c>
      <c r="C433" t="s">
        <v>36</v>
      </c>
      <c r="D433" t="s">
        <v>32</v>
      </c>
      <c r="E433" t="s">
        <v>62</v>
      </c>
      <c r="F433" t="s">
        <v>61</v>
      </c>
      <c r="G433" t="s">
        <v>61</v>
      </c>
      <c r="H433" s="1" t="s">
        <v>62</v>
      </c>
    </row>
    <row r="434" spans="1:8" x14ac:dyDescent="0.25">
      <c r="A434" s="1">
        <v>818</v>
      </c>
      <c r="B434" t="s">
        <v>35</v>
      </c>
      <c r="C434" t="s">
        <v>36</v>
      </c>
      <c r="D434" t="s">
        <v>32</v>
      </c>
      <c r="E434" t="s">
        <v>62</v>
      </c>
      <c r="F434" t="s">
        <v>61</v>
      </c>
      <c r="G434" t="s">
        <v>61</v>
      </c>
      <c r="H434" s="1" t="s">
        <v>62</v>
      </c>
    </row>
    <row r="435" spans="1:8" x14ac:dyDescent="0.25">
      <c r="A435" s="1">
        <v>819</v>
      </c>
      <c r="B435" t="s">
        <v>35</v>
      </c>
      <c r="C435" t="s">
        <v>36</v>
      </c>
      <c r="D435" t="s">
        <v>32</v>
      </c>
      <c r="E435" t="s">
        <v>62</v>
      </c>
      <c r="F435" t="s">
        <v>61</v>
      </c>
      <c r="G435" t="s">
        <v>61</v>
      </c>
      <c r="H435" s="1" t="s">
        <v>62</v>
      </c>
    </row>
    <row r="436" spans="1:8" x14ac:dyDescent="0.25">
      <c r="A436" s="1">
        <v>820</v>
      </c>
      <c r="B436" t="s">
        <v>35</v>
      </c>
      <c r="C436" t="s">
        <v>36</v>
      </c>
      <c r="D436" t="s">
        <v>32</v>
      </c>
      <c r="E436" t="s">
        <v>62</v>
      </c>
      <c r="F436" t="s">
        <v>61</v>
      </c>
      <c r="G436" t="s">
        <v>61</v>
      </c>
      <c r="H436" s="1" t="s">
        <v>62</v>
      </c>
    </row>
    <row r="437" spans="1:8" x14ac:dyDescent="0.25">
      <c r="A437" s="1">
        <v>821</v>
      </c>
      <c r="B437" t="s">
        <v>35</v>
      </c>
      <c r="C437" t="s">
        <v>36</v>
      </c>
      <c r="D437" t="s">
        <v>32</v>
      </c>
      <c r="E437" t="s">
        <v>62</v>
      </c>
      <c r="F437" t="s">
        <v>61</v>
      </c>
      <c r="G437" t="s">
        <v>61</v>
      </c>
      <c r="H437" s="1" t="s">
        <v>62</v>
      </c>
    </row>
    <row r="438" spans="1:8" x14ac:dyDescent="0.25">
      <c r="A438" s="1">
        <v>868</v>
      </c>
      <c r="B438" t="s">
        <v>35</v>
      </c>
      <c r="C438" t="s">
        <v>36</v>
      </c>
      <c r="D438" t="s">
        <v>32</v>
      </c>
      <c r="E438" t="s">
        <v>62</v>
      </c>
      <c r="F438" t="s">
        <v>61</v>
      </c>
      <c r="G438" t="s">
        <v>61</v>
      </c>
      <c r="H438" s="1" t="s">
        <v>62</v>
      </c>
    </row>
    <row r="439" spans="1:8" x14ac:dyDescent="0.25">
      <c r="A439" s="1">
        <v>85</v>
      </c>
      <c r="B439" t="s">
        <v>35</v>
      </c>
      <c r="C439" t="s">
        <v>36</v>
      </c>
      <c r="D439" t="s">
        <v>32</v>
      </c>
      <c r="E439" t="s">
        <v>62</v>
      </c>
      <c r="F439" t="s">
        <v>61</v>
      </c>
      <c r="G439" t="s">
        <v>61</v>
      </c>
      <c r="H439" s="1" t="s">
        <v>62</v>
      </c>
    </row>
    <row r="440" spans="1:8" x14ac:dyDescent="0.25">
      <c r="A440" s="1">
        <v>279</v>
      </c>
      <c r="B440" t="s">
        <v>35</v>
      </c>
      <c r="C440" t="s">
        <v>36</v>
      </c>
      <c r="D440" t="s">
        <v>32</v>
      </c>
      <c r="E440" t="s">
        <v>62</v>
      </c>
      <c r="F440" t="s">
        <v>61</v>
      </c>
      <c r="G440" t="s">
        <v>61</v>
      </c>
      <c r="H440" s="1" t="s">
        <v>62</v>
      </c>
    </row>
    <row r="441" spans="1:8" x14ac:dyDescent="0.25">
      <c r="A441" s="1">
        <v>280</v>
      </c>
      <c r="B441" t="s">
        <v>35</v>
      </c>
      <c r="C441" t="s">
        <v>36</v>
      </c>
      <c r="D441" t="s">
        <v>32</v>
      </c>
      <c r="E441" t="s">
        <v>62</v>
      </c>
      <c r="F441" t="s">
        <v>61</v>
      </c>
      <c r="G441" t="s">
        <v>61</v>
      </c>
      <c r="H441" s="1" t="s">
        <v>62</v>
      </c>
    </row>
    <row r="442" spans="1:8" x14ac:dyDescent="0.25">
      <c r="A442" s="1">
        <v>86</v>
      </c>
      <c r="B442" t="s">
        <v>35</v>
      </c>
      <c r="C442" t="s">
        <v>36</v>
      </c>
      <c r="D442" t="s">
        <v>32</v>
      </c>
      <c r="E442" t="s">
        <v>62</v>
      </c>
      <c r="F442" t="s">
        <v>61</v>
      </c>
      <c r="G442" t="s">
        <v>61</v>
      </c>
      <c r="H442" s="1" t="s">
        <v>62</v>
      </c>
    </row>
    <row r="443" spans="1:8" x14ac:dyDescent="0.25">
      <c r="A443" s="1">
        <v>90</v>
      </c>
      <c r="B443" t="s">
        <v>35</v>
      </c>
      <c r="C443" t="s">
        <v>36</v>
      </c>
      <c r="D443" t="s">
        <v>32</v>
      </c>
      <c r="E443" t="s">
        <v>62</v>
      </c>
      <c r="F443" t="s">
        <v>61</v>
      </c>
      <c r="G443" t="s">
        <v>61</v>
      </c>
      <c r="H443" s="1" t="s">
        <v>62</v>
      </c>
    </row>
    <row r="444" spans="1:8" x14ac:dyDescent="0.25">
      <c r="A444" s="1">
        <v>100</v>
      </c>
      <c r="B444" t="s">
        <v>35</v>
      </c>
      <c r="C444" t="s">
        <v>36</v>
      </c>
      <c r="D444" t="s">
        <v>32</v>
      </c>
      <c r="E444" t="s">
        <v>62</v>
      </c>
      <c r="F444" t="s">
        <v>61</v>
      </c>
      <c r="G444" t="s">
        <v>61</v>
      </c>
      <c r="H444" s="1" t="s">
        <v>62</v>
      </c>
    </row>
    <row r="445" spans="1:8" x14ac:dyDescent="0.25">
      <c r="A445" s="1">
        <v>266</v>
      </c>
      <c r="B445" t="s">
        <v>35</v>
      </c>
      <c r="C445" t="s">
        <v>36</v>
      </c>
      <c r="D445" t="s">
        <v>32</v>
      </c>
      <c r="E445" t="s">
        <v>62</v>
      </c>
      <c r="F445" t="s">
        <v>61</v>
      </c>
      <c r="G445" t="s">
        <v>61</v>
      </c>
      <c r="H445" s="1" t="s">
        <v>62</v>
      </c>
    </row>
    <row r="446" spans="1:8" x14ac:dyDescent="0.25">
      <c r="A446" s="1">
        <v>306</v>
      </c>
      <c r="B446" t="s">
        <v>35</v>
      </c>
      <c r="C446" t="s">
        <v>36</v>
      </c>
      <c r="D446" t="s">
        <v>32</v>
      </c>
      <c r="E446" t="s">
        <v>62</v>
      </c>
      <c r="F446" t="s">
        <v>61</v>
      </c>
      <c r="G446" t="s">
        <v>61</v>
      </c>
      <c r="H446" s="1" t="s">
        <v>62</v>
      </c>
    </row>
    <row r="447" spans="1:8" x14ac:dyDescent="0.25">
      <c r="A447" s="1">
        <v>311</v>
      </c>
      <c r="B447" t="s">
        <v>35</v>
      </c>
      <c r="C447" t="s">
        <v>36</v>
      </c>
      <c r="D447" t="s">
        <v>32</v>
      </c>
      <c r="E447" t="s">
        <v>62</v>
      </c>
      <c r="F447" t="s">
        <v>61</v>
      </c>
      <c r="G447" t="s">
        <v>61</v>
      </c>
      <c r="H447" s="1" t="s">
        <v>62</v>
      </c>
    </row>
    <row r="448" spans="1:8" x14ac:dyDescent="0.25">
      <c r="A448" s="1">
        <v>314</v>
      </c>
      <c r="B448" t="s">
        <v>35</v>
      </c>
      <c r="C448" t="s">
        <v>36</v>
      </c>
      <c r="D448" t="s">
        <v>32</v>
      </c>
      <c r="E448" t="s">
        <v>62</v>
      </c>
      <c r="F448" t="s">
        <v>61</v>
      </c>
      <c r="G448" t="s">
        <v>61</v>
      </c>
      <c r="H448" s="1" t="s">
        <v>62</v>
      </c>
    </row>
    <row r="449" spans="1:8" x14ac:dyDescent="0.25">
      <c r="A449" s="1">
        <v>315</v>
      </c>
      <c r="B449" t="s">
        <v>35</v>
      </c>
      <c r="C449" t="s">
        <v>36</v>
      </c>
      <c r="D449" t="s">
        <v>32</v>
      </c>
      <c r="E449" t="s">
        <v>62</v>
      </c>
      <c r="F449" t="s">
        <v>61</v>
      </c>
      <c r="G449" t="s">
        <v>61</v>
      </c>
      <c r="H449" s="1" t="s">
        <v>62</v>
      </c>
    </row>
    <row r="450" spans="1:8" x14ac:dyDescent="0.25">
      <c r="A450" s="1">
        <v>317</v>
      </c>
      <c r="B450" t="s">
        <v>35</v>
      </c>
      <c r="C450" t="s">
        <v>36</v>
      </c>
      <c r="D450" t="s">
        <v>32</v>
      </c>
      <c r="E450" t="s">
        <v>62</v>
      </c>
      <c r="F450" t="s">
        <v>61</v>
      </c>
      <c r="G450" t="s">
        <v>61</v>
      </c>
      <c r="H450" s="1" t="s">
        <v>62</v>
      </c>
    </row>
    <row r="451" spans="1:8" x14ac:dyDescent="0.25">
      <c r="A451" s="1">
        <v>318</v>
      </c>
      <c r="B451" t="s">
        <v>35</v>
      </c>
      <c r="C451" t="s">
        <v>36</v>
      </c>
      <c r="D451" t="s">
        <v>32</v>
      </c>
      <c r="E451" t="s">
        <v>62</v>
      </c>
      <c r="F451" t="s">
        <v>61</v>
      </c>
      <c r="G451" t="s">
        <v>61</v>
      </c>
      <c r="H451" s="1" t="s">
        <v>62</v>
      </c>
    </row>
    <row r="452" spans="1:8" x14ac:dyDescent="0.25">
      <c r="A452" s="1">
        <v>324</v>
      </c>
      <c r="B452" t="s">
        <v>35</v>
      </c>
      <c r="C452" t="s">
        <v>36</v>
      </c>
      <c r="D452" t="s">
        <v>32</v>
      </c>
      <c r="E452" t="s">
        <v>62</v>
      </c>
      <c r="F452" t="s">
        <v>61</v>
      </c>
      <c r="G452" t="s">
        <v>61</v>
      </c>
      <c r="H452" s="1" t="s">
        <v>62</v>
      </c>
    </row>
    <row r="453" spans="1:8" x14ac:dyDescent="0.25">
      <c r="A453" s="1">
        <v>328</v>
      </c>
      <c r="B453" t="s">
        <v>35</v>
      </c>
      <c r="C453" t="s">
        <v>36</v>
      </c>
      <c r="D453" t="s">
        <v>32</v>
      </c>
      <c r="E453" t="s">
        <v>62</v>
      </c>
      <c r="F453" t="s">
        <v>61</v>
      </c>
      <c r="G453" t="s">
        <v>61</v>
      </c>
      <c r="H453" s="1" t="s">
        <v>62</v>
      </c>
    </row>
    <row r="454" spans="1:8" x14ac:dyDescent="0.25">
      <c r="A454" s="1">
        <v>330</v>
      </c>
      <c r="B454" t="s">
        <v>35</v>
      </c>
      <c r="C454" t="s">
        <v>36</v>
      </c>
      <c r="D454" t="s">
        <v>32</v>
      </c>
      <c r="E454" t="s">
        <v>62</v>
      </c>
      <c r="F454" t="s">
        <v>61</v>
      </c>
      <c r="G454" t="s">
        <v>61</v>
      </c>
      <c r="H454" s="1" t="s">
        <v>62</v>
      </c>
    </row>
    <row r="455" spans="1:8" x14ac:dyDescent="0.25">
      <c r="A455" s="1">
        <v>331</v>
      </c>
      <c r="B455" t="s">
        <v>35</v>
      </c>
      <c r="C455" t="s">
        <v>36</v>
      </c>
      <c r="D455" t="s">
        <v>32</v>
      </c>
      <c r="E455" t="s">
        <v>62</v>
      </c>
      <c r="F455" t="s">
        <v>61</v>
      </c>
      <c r="G455" t="s">
        <v>61</v>
      </c>
      <c r="H455" s="1" t="s">
        <v>62</v>
      </c>
    </row>
    <row r="456" spans="1:8" x14ac:dyDescent="0.25">
      <c r="A456" s="1">
        <v>332</v>
      </c>
      <c r="B456" t="s">
        <v>35</v>
      </c>
      <c r="C456" t="s">
        <v>36</v>
      </c>
      <c r="D456" t="s">
        <v>32</v>
      </c>
      <c r="E456" t="s">
        <v>62</v>
      </c>
      <c r="F456" t="s">
        <v>61</v>
      </c>
      <c r="G456" t="s">
        <v>61</v>
      </c>
      <c r="H456" s="1" t="s">
        <v>62</v>
      </c>
    </row>
    <row r="457" spans="1:8" x14ac:dyDescent="0.25">
      <c r="A457" s="1">
        <v>335</v>
      </c>
      <c r="B457" t="s">
        <v>35</v>
      </c>
      <c r="C457" t="s">
        <v>36</v>
      </c>
      <c r="D457" t="s">
        <v>32</v>
      </c>
      <c r="E457" t="s">
        <v>62</v>
      </c>
      <c r="F457" t="s">
        <v>61</v>
      </c>
      <c r="G457" t="s">
        <v>61</v>
      </c>
      <c r="H457" s="1" t="s">
        <v>62</v>
      </c>
    </row>
    <row r="458" spans="1:8" x14ac:dyDescent="0.25">
      <c r="A458" s="1">
        <v>336</v>
      </c>
      <c r="B458" t="s">
        <v>35</v>
      </c>
      <c r="C458" t="s">
        <v>36</v>
      </c>
      <c r="D458" t="s">
        <v>32</v>
      </c>
      <c r="E458" t="s">
        <v>62</v>
      </c>
      <c r="F458" t="s">
        <v>61</v>
      </c>
      <c r="G458" t="s">
        <v>61</v>
      </c>
      <c r="H458" s="1" t="s">
        <v>62</v>
      </c>
    </row>
    <row r="459" spans="1:8" x14ac:dyDescent="0.25">
      <c r="A459" s="1">
        <v>338</v>
      </c>
      <c r="B459" t="s">
        <v>35</v>
      </c>
      <c r="C459" t="s">
        <v>36</v>
      </c>
      <c r="D459" t="s">
        <v>32</v>
      </c>
      <c r="E459" t="s">
        <v>62</v>
      </c>
      <c r="F459" t="s">
        <v>61</v>
      </c>
      <c r="G459" t="s">
        <v>61</v>
      </c>
      <c r="H459" s="1" t="s">
        <v>62</v>
      </c>
    </row>
    <row r="460" spans="1:8" x14ac:dyDescent="0.25">
      <c r="A460" s="1">
        <v>343</v>
      </c>
      <c r="B460" t="s">
        <v>35</v>
      </c>
      <c r="C460" t="s">
        <v>36</v>
      </c>
      <c r="D460" t="s">
        <v>32</v>
      </c>
      <c r="E460" t="s">
        <v>62</v>
      </c>
      <c r="F460" t="s">
        <v>61</v>
      </c>
      <c r="G460" t="s">
        <v>61</v>
      </c>
      <c r="H460" s="1" t="s">
        <v>62</v>
      </c>
    </row>
    <row r="461" spans="1:8" x14ac:dyDescent="0.25">
      <c r="A461" s="1">
        <v>406</v>
      </c>
      <c r="B461" t="s">
        <v>35</v>
      </c>
      <c r="C461" t="s">
        <v>36</v>
      </c>
      <c r="D461" t="s">
        <v>32</v>
      </c>
      <c r="E461" t="s">
        <v>62</v>
      </c>
      <c r="F461" t="s">
        <v>61</v>
      </c>
      <c r="G461" t="s">
        <v>61</v>
      </c>
      <c r="H461" s="1" t="s">
        <v>62</v>
      </c>
    </row>
    <row r="462" spans="1:8" x14ac:dyDescent="0.25">
      <c r="A462" s="1">
        <v>408</v>
      </c>
      <c r="B462" t="s">
        <v>35</v>
      </c>
      <c r="C462" t="s">
        <v>36</v>
      </c>
      <c r="D462" t="s">
        <v>32</v>
      </c>
      <c r="E462" t="s">
        <v>62</v>
      </c>
      <c r="F462" t="s">
        <v>61</v>
      </c>
      <c r="G462" t="s">
        <v>61</v>
      </c>
      <c r="H462" s="1" t="s">
        <v>62</v>
      </c>
    </row>
    <row r="463" spans="1:8" x14ac:dyDescent="0.25">
      <c r="A463" s="1">
        <v>418</v>
      </c>
      <c r="B463" t="s">
        <v>35</v>
      </c>
      <c r="C463" t="s">
        <v>36</v>
      </c>
      <c r="D463" t="s">
        <v>32</v>
      </c>
      <c r="E463" t="s">
        <v>62</v>
      </c>
      <c r="F463" t="s">
        <v>61</v>
      </c>
      <c r="G463" t="s">
        <v>61</v>
      </c>
      <c r="H463" s="1" t="s">
        <v>62</v>
      </c>
    </row>
    <row r="464" spans="1:8" x14ac:dyDescent="0.25">
      <c r="A464" s="1">
        <v>389</v>
      </c>
      <c r="B464" t="s">
        <v>35</v>
      </c>
      <c r="C464" t="s">
        <v>36</v>
      </c>
      <c r="D464" t="s">
        <v>32</v>
      </c>
      <c r="E464" t="s">
        <v>62</v>
      </c>
      <c r="F464" t="s">
        <v>61</v>
      </c>
      <c r="G464" t="s">
        <v>61</v>
      </c>
      <c r="H464" s="1" t="s">
        <v>62</v>
      </c>
    </row>
    <row r="465" spans="1:8" x14ac:dyDescent="0.25">
      <c r="A465" s="1">
        <v>347</v>
      </c>
      <c r="B465" t="s">
        <v>35</v>
      </c>
      <c r="C465" t="s">
        <v>36</v>
      </c>
      <c r="D465" t="s">
        <v>32</v>
      </c>
      <c r="E465" t="s">
        <v>62</v>
      </c>
      <c r="F465" t="s">
        <v>61</v>
      </c>
      <c r="G465" t="s">
        <v>61</v>
      </c>
      <c r="H465" s="1" t="s">
        <v>62</v>
      </c>
    </row>
    <row r="466" spans="1:8" x14ac:dyDescent="0.25">
      <c r="A466" s="1">
        <v>348</v>
      </c>
      <c r="B466" t="s">
        <v>35</v>
      </c>
      <c r="C466" t="s">
        <v>36</v>
      </c>
      <c r="D466" t="s">
        <v>32</v>
      </c>
      <c r="E466" t="s">
        <v>62</v>
      </c>
      <c r="F466" t="s">
        <v>61</v>
      </c>
      <c r="G466" t="s">
        <v>61</v>
      </c>
      <c r="H466" s="1" t="s">
        <v>62</v>
      </c>
    </row>
    <row r="467" spans="1:8" x14ac:dyDescent="0.25">
      <c r="A467" s="1">
        <v>349</v>
      </c>
      <c r="B467" t="s">
        <v>35</v>
      </c>
      <c r="C467" t="s">
        <v>36</v>
      </c>
      <c r="D467" t="s">
        <v>32</v>
      </c>
      <c r="E467" t="s">
        <v>62</v>
      </c>
      <c r="F467" t="s">
        <v>61</v>
      </c>
      <c r="G467" t="s">
        <v>61</v>
      </c>
      <c r="H467" s="1" t="s">
        <v>62</v>
      </c>
    </row>
    <row r="468" spans="1:8" x14ac:dyDescent="0.25">
      <c r="A468" s="1">
        <v>352</v>
      </c>
      <c r="B468" t="s">
        <v>35</v>
      </c>
      <c r="C468" t="s">
        <v>36</v>
      </c>
      <c r="D468" t="s">
        <v>32</v>
      </c>
      <c r="E468" t="s">
        <v>62</v>
      </c>
      <c r="F468" t="s">
        <v>61</v>
      </c>
      <c r="G468" t="s">
        <v>61</v>
      </c>
      <c r="H468" s="1" t="s">
        <v>62</v>
      </c>
    </row>
    <row r="469" spans="1:8" x14ac:dyDescent="0.25">
      <c r="A469" s="1">
        <v>363</v>
      </c>
      <c r="B469" t="s">
        <v>35</v>
      </c>
      <c r="C469" t="s">
        <v>36</v>
      </c>
      <c r="D469" t="s">
        <v>32</v>
      </c>
      <c r="E469" t="s">
        <v>62</v>
      </c>
      <c r="F469" t="s">
        <v>61</v>
      </c>
      <c r="G469" t="s">
        <v>61</v>
      </c>
      <c r="H469" s="1" t="s">
        <v>62</v>
      </c>
    </row>
    <row r="470" spans="1:8" x14ac:dyDescent="0.25">
      <c r="A470" s="1">
        <v>364</v>
      </c>
      <c r="B470" t="s">
        <v>35</v>
      </c>
      <c r="C470" t="s">
        <v>36</v>
      </c>
      <c r="D470" t="s">
        <v>32</v>
      </c>
      <c r="E470" t="s">
        <v>62</v>
      </c>
      <c r="F470" t="s">
        <v>61</v>
      </c>
      <c r="G470" t="s">
        <v>61</v>
      </c>
      <c r="H470" s="1" t="s">
        <v>62</v>
      </c>
    </row>
    <row r="471" spans="1:8" x14ac:dyDescent="0.25">
      <c r="A471" s="1">
        <v>365</v>
      </c>
      <c r="B471" t="s">
        <v>35</v>
      </c>
      <c r="C471" t="s">
        <v>36</v>
      </c>
      <c r="D471" t="s">
        <v>32</v>
      </c>
      <c r="E471" t="s">
        <v>62</v>
      </c>
      <c r="F471" t="s">
        <v>61</v>
      </c>
      <c r="G471" t="s">
        <v>61</v>
      </c>
      <c r="H471" s="1" t="s">
        <v>62</v>
      </c>
    </row>
    <row r="472" spans="1:8" x14ac:dyDescent="0.25">
      <c r="A472" s="1">
        <v>366</v>
      </c>
      <c r="B472" t="s">
        <v>35</v>
      </c>
      <c r="C472" t="s">
        <v>36</v>
      </c>
      <c r="D472" t="s">
        <v>32</v>
      </c>
      <c r="E472" t="s">
        <v>62</v>
      </c>
      <c r="F472" t="s">
        <v>61</v>
      </c>
      <c r="G472" t="s">
        <v>61</v>
      </c>
      <c r="H472" s="1" t="s">
        <v>62</v>
      </c>
    </row>
    <row r="473" spans="1:8" x14ac:dyDescent="0.25">
      <c r="A473" s="1">
        <v>369</v>
      </c>
      <c r="B473" t="s">
        <v>35</v>
      </c>
      <c r="C473" t="s">
        <v>36</v>
      </c>
      <c r="D473" t="s">
        <v>32</v>
      </c>
      <c r="E473" t="s">
        <v>62</v>
      </c>
      <c r="F473" t="s">
        <v>61</v>
      </c>
      <c r="G473" t="s">
        <v>61</v>
      </c>
      <c r="H473" s="1" t="s">
        <v>62</v>
      </c>
    </row>
    <row r="474" spans="1:8" x14ac:dyDescent="0.25">
      <c r="A474" s="1">
        <v>371</v>
      </c>
      <c r="B474" t="s">
        <v>35</v>
      </c>
      <c r="C474" t="s">
        <v>36</v>
      </c>
      <c r="D474" t="s">
        <v>32</v>
      </c>
      <c r="E474" t="s">
        <v>62</v>
      </c>
      <c r="F474" t="s">
        <v>61</v>
      </c>
      <c r="G474" t="s">
        <v>61</v>
      </c>
      <c r="H474" s="1" t="s">
        <v>62</v>
      </c>
    </row>
    <row r="475" spans="1:8" x14ac:dyDescent="0.25">
      <c r="A475" s="1">
        <v>372</v>
      </c>
      <c r="B475" t="s">
        <v>35</v>
      </c>
      <c r="C475" t="s">
        <v>36</v>
      </c>
      <c r="D475" t="s">
        <v>32</v>
      </c>
      <c r="E475" t="s">
        <v>62</v>
      </c>
      <c r="F475" t="s">
        <v>61</v>
      </c>
      <c r="G475" t="s">
        <v>61</v>
      </c>
      <c r="H475" s="1" t="s">
        <v>62</v>
      </c>
    </row>
    <row r="476" spans="1:8" x14ac:dyDescent="0.25">
      <c r="A476" s="1">
        <v>373</v>
      </c>
      <c r="B476" t="s">
        <v>35</v>
      </c>
      <c r="C476" t="s">
        <v>36</v>
      </c>
      <c r="D476" t="s">
        <v>32</v>
      </c>
      <c r="E476" t="s">
        <v>62</v>
      </c>
      <c r="F476" t="s">
        <v>61</v>
      </c>
      <c r="G476" t="s">
        <v>61</v>
      </c>
      <c r="H476" s="1" t="s">
        <v>62</v>
      </c>
    </row>
    <row r="477" spans="1:8" x14ac:dyDescent="0.25">
      <c r="A477" s="1">
        <v>376</v>
      </c>
      <c r="B477" t="s">
        <v>35</v>
      </c>
      <c r="C477" t="s">
        <v>36</v>
      </c>
      <c r="D477" t="s">
        <v>32</v>
      </c>
      <c r="E477" t="s">
        <v>62</v>
      </c>
      <c r="F477" t="s">
        <v>61</v>
      </c>
      <c r="G477" t="s">
        <v>61</v>
      </c>
      <c r="H477" s="1" t="s">
        <v>62</v>
      </c>
    </row>
    <row r="478" spans="1:8" x14ac:dyDescent="0.25">
      <c r="A478" s="1">
        <v>377</v>
      </c>
      <c r="B478" t="s">
        <v>35</v>
      </c>
      <c r="C478" t="s">
        <v>36</v>
      </c>
      <c r="D478" t="s">
        <v>32</v>
      </c>
      <c r="E478" t="s">
        <v>62</v>
      </c>
      <c r="F478" t="s">
        <v>61</v>
      </c>
      <c r="G478" t="s">
        <v>61</v>
      </c>
      <c r="H478" s="1" t="s">
        <v>62</v>
      </c>
    </row>
    <row r="479" spans="1:8" x14ac:dyDescent="0.25">
      <c r="A479" s="1">
        <v>378</v>
      </c>
      <c r="B479" t="s">
        <v>35</v>
      </c>
      <c r="C479" t="s">
        <v>36</v>
      </c>
      <c r="D479" t="s">
        <v>32</v>
      </c>
      <c r="E479" t="s">
        <v>62</v>
      </c>
      <c r="F479" t="s">
        <v>61</v>
      </c>
      <c r="G479" t="s">
        <v>61</v>
      </c>
      <c r="H479" s="1" t="s">
        <v>62</v>
      </c>
    </row>
    <row r="480" spans="1:8" x14ac:dyDescent="0.25">
      <c r="A480" s="1">
        <v>379</v>
      </c>
      <c r="B480" t="s">
        <v>35</v>
      </c>
      <c r="C480" t="s">
        <v>36</v>
      </c>
      <c r="D480" t="s">
        <v>32</v>
      </c>
      <c r="E480" t="s">
        <v>62</v>
      </c>
      <c r="F480" t="s">
        <v>61</v>
      </c>
      <c r="G480" t="s">
        <v>61</v>
      </c>
      <c r="H480" s="1" t="s">
        <v>62</v>
      </c>
    </row>
    <row r="481" spans="1:8" x14ac:dyDescent="0.25">
      <c r="A481" s="1">
        <v>380</v>
      </c>
      <c r="B481" t="s">
        <v>35</v>
      </c>
      <c r="C481" t="s">
        <v>36</v>
      </c>
      <c r="D481" t="s">
        <v>32</v>
      </c>
      <c r="E481" t="s">
        <v>62</v>
      </c>
      <c r="F481" t="s">
        <v>61</v>
      </c>
      <c r="G481" t="s">
        <v>61</v>
      </c>
      <c r="H481" s="1" t="s">
        <v>62</v>
      </c>
    </row>
    <row r="482" spans="1:8" x14ac:dyDescent="0.25">
      <c r="A482" s="1">
        <v>381</v>
      </c>
      <c r="B482" t="s">
        <v>35</v>
      </c>
      <c r="C482" t="s">
        <v>36</v>
      </c>
      <c r="D482" t="s">
        <v>32</v>
      </c>
      <c r="E482" t="s">
        <v>62</v>
      </c>
      <c r="F482" t="s">
        <v>61</v>
      </c>
      <c r="G482" t="s">
        <v>61</v>
      </c>
      <c r="H482" s="1" t="s">
        <v>62</v>
      </c>
    </row>
    <row r="483" spans="1:8" x14ac:dyDescent="0.25">
      <c r="A483" s="1">
        <v>384</v>
      </c>
      <c r="B483" t="s">
        <v>35</v>
      </c>
      <c r="C483" t="s">
        <v>36</v>
      </c>
      <c r="D483" t="s">
        <v>32</v>
      </c>
      <c r="E483" t="s">
        <v>62</v>
      </c>
      <c r="F483" t="s">
        <v>61</v>
      </c>
      <c r="G483" t="s">
        <v>61</v>
      </c>
      <c r="H483" s="1" t="s">
        <v>62</v>
      </c>
    </row>
    <row r="484" spans="1:8" x14ac:dyDescent="0.25">
      <c r="A484" s="1">
        <v>385</v>
      </c>
      <c r="B484" t="s">
        <v>35</v>
      </c>
      <c r="C484" t="s">
        <v>36</v>
      </c>
      <c r="D484" t="s">
        <v>32</v>
      </c>
      <c r="E484" t="s">
        <v>62</v>
      </c>
      <c r="F484" t="s">
        <v>61</v>
      </c>
      <c r="G484" t="s">
        <v>61</v>
      </c>
      <c r="H484" s="1" t="s">
        <v>62</v>
      </c>
    </row>
    <row r="485" spans="1:8" x14ac:dyDescent="0.25">
      <c r="A485" s="1">
        <v>122</v>
      </c>
      <c r="B485" t="s">
        <v>35</v>
      </c>
      <c r="C485" t="s">
        <v>36</v>
      </c>
      <c r="D485" t="s">
        <v>32</v>
      </c>
      <c r="E485" t="s">
        <v>62</v>
      </c>
      <c r="F485" t="s">
        <v>61</v>
      </c>
      <c r="G485" t="s">
        <v>61</v>
      </c>
      <c r="H485" s="1" t="s">
        <v>62</v>
      </c>
    </row>
    <row r="486" spans="1:8" x14ac:dyDescent="0.25">
      <c r="A486" s="1">
        <v>128</v>
      </c>
      <c r="B486" t="s">
        <v>35</v>
      </c>
      <c r="C486" t="s">
        <v>36</v>
      </c>
      <c r="D486" t="s">
        <v>32</v>
      </c>
      <c r="E486" t="s">
        <v>62</v>
      </c>
      <c r="F486" t="s">
        <v>61</v>
      </c>
      <c r="G486" t="s">
        <v>61</v>
      </c>
      <c r="H486" s="1" t="s">
        <v>62</v>
      </c>
    </row>
    <row r="487" spans="1:8" x14ac:dyDescent="0.25">
      <c r="A487" s="1">
        <v>130</v>
      </c>
      <c r="B487" t="s">
        <v>35</v>
      </c>
      <c r="C487" t="s">
        <v>36</v>
      </c>
      <c r="D487" t="s">
        <v>32</v>
      </c>
      <c r="E487" t="s">
        <v>62</v>
      </c>
      <c r="F487" t="s">
        <v>61</v>
      </c>
      <c r="G487" t="s">
        <v>61</v>
      </c>
      <c r="H487" s="1" t="s">
        <v>62</v>
      </c>
    </row>
    <row r="488" spans="1:8" x14ac:dyDescent="0.25">
      <c r="A488" s="1">
        <v>132</v>
      </c>
      <c r="B488" t="s">
        <v>35</v>
      </c>
      <c r="C488" t="s">
        <v>36</v>
      </c>
      <c r="D488" t="s">
        <v>32</v>
      </c>
      <c r="E488" t="s">
        <v>62</v>
      </c>
      <c r="F488" t="s">
        <v>61</v>
      </c>
      <c r="G488" t="s">
        <v>61</v>
      </c>
      <c r="H488" s="1" t="s">
        <v>62</v>
      </c>
    </row>
    <row r="489" spans="1:8" x14ac:dyDescent="0.25">
      <c r="A489" s="1">
        <v>133</v>
      </c>
      <c r="B489" t="s">
        <v>35</v>
      </c>
      <c r="C489" t="s">
        <v>36</v>
      </c>
      <c r="D489" t="s">
        <v>32</v>
      </c>
      <c r="E489" t="s">
        <v>62</v>
      </c>
      <c r="F489" t="s">
        <v>61</v>
      </c>
      <c r="G489" t="s">
        <v>61</v>
      </c>
      <c r="H489" s="1" t="s">
        <v>62</v>
      </c>
    </row>
    <row r="490" spans="1:8" x14ac:dyDescent="0.25">
      <c r="A490" s="1">
        <v>135</v>
      </c>
      <c r="B490" t="s">
        <v>35</v>
      </c>
      <c r="C490" t="s">
        <v>36</v>
      </c>
      <c r="D490" t="s">
        <v>32</v>
      </c>
      <c r="E490" t="s">
        <v>62</v>
      </c>
      <c r="F490" t="s">
        <v>61</v>
      </c>
      <c r="G490" t="s">
        <v>61</v>
      </c>
      <c r="H490" s="1" t="s">
        <v>62</v>
      </c>
    </row>
    <row r="491" spans="1:8" x14ac:dyDescent="0.25">
      <c r="A491" s="1">
        <v>137</v>
      </c>
      <c r="B491" t="s">
        <v>35</v>
      </c>
      <c r="C491" t="s">
        <v>36</v>
      </c>
      <c r="D491" t="s">
        <v>32</v>
      </c>
      <c r="E491" t="s">
        <v>62</v>
      </c>
      <c r="F491" t="s">
        <v>61</v>
      </c>
      <c r="G491" t="s">
        <v>61</v>
      </c>
      <c r="H491" s="1" t="s">
        <v>62</v>
      </c>
    </row>
    <row r="492" spans="1:8" x14ac:dyDescent="0.25">
      <c r="A492" s="1">
        <v>139</v>
      </c>
      <c r="B492" t="s">
        <v>35</v>
      </c>
      <c r="C492" t="s">
        <v>36</v>
      </c>
      <c r="D492" t="s">
        <v>32</v>
      </c>
      <c r="E492" t="s">
        <v>62</v>
      </c>
      <c r="F492" t="s">
        <v>61</v>
      </c>
      <c r="G492" t="s">
        <v>61</v>
      </c>
      <c r="H492" s="1" t="s">
        <v>62</v>
      </c>
    </row>
    <row r="493" spans="1:8" x14ac:dyDescent="0.25">
      <c r="A493" s="1">
        <v>143</v>
      </c>
      <c r="B493" t="s">
        <v>35</v>
      </c>
      <c r="C493" t="s">
        <v>36</v>
      </c>
      <c r="D493" t="s">
        <v>32</v>
      </c>
      <c r="E493" t="s">
        <v>62</v>
      </c>
      <c r="F493" t="s">
        <v>61</v>
      </c>
      <c r="G493" t="s">
        <v>61</v>
      </c>
      <c r="H493" s="1" t="s">
        <v>62</v>
      </c>
    </row>
    <row r="494" spans="1:8" x14ac:dyDescent="0.25">
      <c r="A494" s="1">
        <v>144</v>
      </c>
      <c r="B494" t="s">
        <v>35</v>
      </c>
      <c r="C494" t="s">
        <v>36</v>
      </c>
      <c r="D494" t="s">
        <v>32</v>
      </c>
      <c r="E494" t="s">
        <v>62</v>
      </c>
      <c r="F494" t="s">
        <v>61</v>
      </c>
      <c r="G494" t="s">
        <v>61</v>
      </c>
      <c r="H494" s="1" t="s">
        <v>62</v>
      </c>
    </row>
    <row r="495" spans="1:8" x14ac:dyDescent="0.25">
      <c r="A495" s="1">
        <v>145</v>
      </c>
      <c r="B495" t="s">
        <v>35</v>
      </c>
      <c r="C495" t="s">
        <v>36</v>
      </c>
      <c r="D495" t="s">
        <v>32</v>
      </c>
      <c r="E495" t="s">
        <v>62</v>
      </c>
      <c r="F495" t="s">
        <v>61</v>
      </c>
      <c r="G495" t="s">
        <v>61</v>
      </c>
      <c r="H495" s="1" t="s">
        <v>62</v>
      </c>
    </row>
    <row r="496" spans="1:8" x14ac:dyDescent="0.25">
      <c r="A496" s="1">
        <v>146</v>
      </c>
      <c r="B496" t="s">
        <v>35</v>
      </c>
      <c r="C496" t="s">
        <v>36</v>
      </c>
      <c r="D496" t="s">
        <v>32</v>
      </c>
      <c r="E496" t="s">
        <v>62</v>
      </c>
      <c r="F496" t="s">
        <v>61</v>
      </c>
      <c r="G496" t="s">
        <v>61</v>
      </c>
      <c r="H496" s="1" t="s">
        <v>62</v>
      </c>
    </row>
    <row r="497" spans="1:8" x14ac:dyDescent="0.25">
      <c r="A497" s="1">
        <v>147</v>
      </c>
      <c r="B497" t="s">
        <v>35</v>
      </c>
      <c r="C497" t="s">
        <v>36</v>
      </c>
      <c r="D497" t="s">
        <v>32</v>
      </c>
      <c r="E497" t="s">
        <v>62</v>
      </c>
      <c r="F497" t="s">
        <v>61</v>
      </c>
      <c r="G497" t="s">
        <v>61</v>
      </c>
      <c r="H497" s="1" t="s">
        <v>62</v>
      </c>
    </row>
    <row r="498" spans="1:8" x14ac:dyDescent="0.25">
      <c r="A498" s="1">
        <v>149</v>
      </c>
      <c r="B498" t="s">
        <v>35</v>
      </c>
      <c r="C498" t="s">
        <v>36</v>
      </c>
      <c r="D498" t="s">
        <v>32</v>
      </c>
      <c r="E498" t="s">
        <v>62</v>
      </c>
      <c r="F498" t="s">
        <v>61</v>
      </c>
      <c r="G498" t="s">
        <v>61</v>
      </c>
      <c r="H498" s="1" t="s">
        <v>62</v>
      </c>
    </row>
    <row r="499" spans="1:8" x14ac:dyDescent="0.25">
      <c r="A499" s="1">
        <v>150</v>
      </c>
      <c r="B499" t="s">
        <v>35</v>
      </c>
      <c r="C499" t="s">
        <v>36</v>
      </c>
      <c r="D499" t="s">
        <v>32</v>
      </c>
      <c r="E499" t="s">
        <v>62</v>
      </c>
      <c r="F499" t="s">
        <v>61</v>
      </c>
      <c r="G499" t="s">
        <v>61</v>
      </c>
      <c r="H499" s="1" t="s">
        <v>62</v>
      </c>
    </row>
    <row r="500" spans="1:8" x14ac:dyDescent="0.25">
      <c r="A500" s="1">
        <v>151</v>
      </c>
      <c r="B500" t="s">
        <v>35</v>
      </c>
      <c r="C500" t="s">
        <v>36</v>
      </c>
      <c r="D500" t="s">
        <v>32</v>
      </c>
      <c r="E500" t="s">
        <v>62</v>
      </c>
      <c r="F500" t="s">
        <v>61</v>
      </c>
      <c r="G500" t="s">
        <v>61</v>
      </c>
      <c r="H500" s="1" t="s">
        <v>62</v>
      </c>
    </row>
    <row r="501" spans="1:8" x14ac:dyDescent="0.25">
      <c r="A501" s="1">
        <v>152</v>
      </c>
      <c r="B501" t="s">
        <v>35</v>
      </c>
      <c r="C501" t="s">
        <v>36</v>
      </c>
      <c r="D501" t="s">
        <v>32</v>
      </c>
      <c r="E501" t="s">
        <v>62</v>
      </c>
      <c r="F501" t="s">
        <v>61</v>
      </c>
      <c r="G501" t="s">
        <v>61</v>
      </c>
      <c r="H501" s="1" t="s">
        <v>62</v>
      </c>
    </row>
    <row r="502" spans="1:8" x14ac:dyDescent="0.25">
      <c r="A502" s="1">
        <v>160</v>
      </c>
      <c r="B502" t="s">
        <v>35</v>
      </c>
      <c r="C502" t="s">
        <v>36</v>
      </c>
      <c r="D502" t="s">
        <v>32</v>
      </c>
      <c r="E502" t="s">
        <v>62</v>
      </c>
      <c r="F502" t="s">
        <v>61</v>
      </c>
      <c r="G502" t="s">
        <v>61</v>
      </c>
      <c r="H502" s="1" t="s">
        <v>62</v>
      </c>
    </row>
    <row r="503" spans="1:8" x14ac:dyDescent="0.25">
      <c r="A503" s="1">
        <v>299</v>
      </c>
      <c r="B503" t="s">
        <v>35</v>
      </c>
      <c r="C503" t="s">
        <v>36</v>
      </c>
      <c r="D503" t="s">
        <v>32</v>
      </c>
      <c r="E503" t="s">
        <v>62</v>
      </c>
      <c r="F503" t="s">
        <v>61</v>
      </c>
      <c r="G503" t="s">
        <v>61</v>
      </c>
      <c r="H503" s="1" t="s">
        <v>62</v>
      </c>
    </row>
    <row r="504" spans="1:8" x14ac:dyDescent="0.25">
      <c r="A504" s="1">
        <v>167</v>
      </c>
      <c r="B504" t="s">
        <v>35</v>
      </c>
      <c r="C504" t="s">
        <v>36</v>
      </c>
      <c r="D504" t="s">
        <v>32</v>
      </c>
      <c r="E504" t="s">
        <v>62</v>
      </c>
      <c r="F504" t="s">
        <v>61</v>
      </c>
      <c r="G504" t="s">
        <v>61</v>
      </c>
      <c r="H504" s="1" t="s">
        <v>62</v>
      </c>
    </row>
    <row r="505" spans="1:8" x14ac:dyDescent="0.25">
      <c r="A505" s="1">
        <v>169</v>
      </c>
      <c r="B505" t="s">
        <v>39</v>
      </c>
      <c r="C505" t="s">
        <v>36</v>
      </c>
      <c r="D505" t="s">
        <v>32</v>
      </c>
      <c r="E505" t="s">
        <v>62</v>
      </c>
      <c r="F505" t="s">
        <v>61</v>
      </c>
      <c r="G505" t="s">
        <v>61</v>
      </c>
      <c r="H505" s="1" t="s">
        <v>62</v>
      </c>
    </row>
    <row r="506" spans="1:8" x14ac:dyDescent="0.25">
      <c r="A506" s="1">
        <v>246</v>
      </c>
      <c r="B506" t="s">
        <v>35</v>
      </c>
      <c r="C506" t="s">
        <v>36</v>
      </c>
      <c r="D506" t="s">
        <v>32</v>
      </c>
      <c r="E506" t="s">
        <v>62</v>
      </c>
      <c r="F506" t="s">
        <v>61</v>
      </c>
      <c r="G506" t="s">
        <v>61</v>
      </c>
      <c r="H506" s="1" t="s">
        <v>62</v>
      </c>
    </row>
    <row r="507" spans="1:8" x14ac:dyDescent="0.25">
      <c r="A507" s="1">
        <v>247</v>
      </c>
      <c r="B507" t="s">
        <v>35</v>
      </c>
      <c r="C507" t="s">
        <v>36</v>
      </c>
      <c r="D507" t="s">
        <v>32</v>
      </c>
      <c r="E507" t="s">
        <v>62</v>
      </c>
      <c r="F507" t="s">
        <v>61</v>
      </c>
      <c r="G507" t="s">
        <v>61</v>
      </c>
      <c r="H507" s="1" t="s">
        <v>62</v>
      </c>
    </row>
    <row r="508" spans="1:8" x14ac:dyDescent="0.25">
      <c r="A508" s="1">
        <v>251</v>
      </c>
      <c r="B508" t="s">
        <v>35</v>
      </c>
      <c r="C508" t="s">
        <v>36</v>
      </c>
      <c r="D508" t="s">
        <v>32</v>
      </c>
      <c r="E508" t="s">
        <v>62</v>
      </c>
      <c r="F508" t="s">
        <v>61</v>
      </c>
      <c r="G508" t="s">
        <v>61</v>
      </c>
      <c r="H508" s="1" t="s">
        <v>62</v>
      </c>
    </row>
    <row r="509" spans="1:8" x14ac:dyDescent="0.25">
      <c r="A509" s="1">
        <v>252</v>
      </c>
      <c r="B509" t="s">
        <v>35</v>
      </c>
      <c r="C509" t="s">
        <v>36</v>
      </c>
      <c r="D509" t="s">
        <v>32</v>
      </c>
      <c r="E509" t="s">
        <v>62</v>
      </c>
      <c r="F509" t="s">
        <v>61</v>
      </c>
      <c r="G509" t="s">
        <v>61</v>
      </c>
      <c r="H509" s="1" t="s">
        <v>62</v>
      </c>
    </row>
    <row r="510" spans="1:8" x14ac:dyDescent="0.25">
      <c r="A510" s="1">
        <v>174</v>
      </c>
      <c r="B510" t="s">
        <v>39</v>
      </c>
      <c r="C510" t="s">
        <v>36</v>
      </c>
      <c r="D510" t="s">
        <v>32</v>
      </c>
      <c r="E510" t="s">
        <v>62</v>
      </c>
      <c r="F510" t="s">
        <v>61</v>
      </c>
      <c r="G510" t="s">
        <v>61</v>
      </c>
      <c r="H510" s="1" t="s">
        <v>62</v>
      </c>
    </row>
    <row r="511" spans="1:8" x14ac:dyDescent="0.25">
      <c r="A511" s="1">
        <v>242</v>
      </c>
      <c r="B511" t="s">
        <v>35</v>
      </c>
      <c r="C511" t="s">
        <v>36</v>
      </c>
      <c r="D511" t="s">
        <v>32</v>
      </c>
      <c r="E511" t="s">
        <v>62</v>
      </c>
      <c r="F511" t="s">
        <v>61</v>
      </c>
      <c r="G511" t="s">
        <v>61</v>
      </c>
      <c r="H511" s="1" t="s">
        <v>62</v>
      </c>
    </row>
    <row r="512" spans="1:8" x14ac:dyDescent="0.25">
      <c r="A512" s="1">
        <v>245</v>
      </c>
      <c r="B512" t="s">
        <v>35</v>
      </c>
      <c r="C512" t="s">
        <v>36</v>
      </c>
      <c r="D512" t="s">
        <v>32</v>
      </c>
      <c r="E512" t="s">
        <v>62</v>
      </c>
      <c r="F512" t="s">
        <v>61</v>
      </c>
      <c r="G512" t="s">
        <v>61</v>
      </c>
      <c r="H512" s="1" t="s">
        <v>62</v>
      </c>
    </row>
    <row r="513" spans="1:8" x14ac:dyDescent="0.25">
      <c r="A513" s="1">
        <v>178</v>
      </c>
      <c r="B513" t="s">
        <v>35</v>
      </c>
      <c r="C513" t="s">
        <v>36</v>
      </c>
      <c r="D513" t="s">
        <v>32</v>
      </c>
      <c r="E513" t="s">
        <v>62</v>
      </c>
      <c r="F513" t="s">
        <v>61</v>
      </c>
      <c r="G513" t="s">
        <v>61</v>
      </c>
      <c r="H513" s="1" t="s">
        <v>62</v>
      </c>
    </row>
    <row r="514" spans="1:8" x14ac:dyDescent="0.25">
      <c r="A514" s="1">
        <v>180</v>
      </c>
      <c r="B514" t="s">
        <v>35</v>
      </c>
      <c r="C514" t="s">
        <v>36</v>
      </c>
      <c r="D514" t="s">
        <v>32</v>
      </c>
      <c r="E514" t="s">
        <v>62</v>
      </c>
      <c r="F514" t="s">
        <v>61</v>
      </c>
      <c r="G514" t="s">
        <v>61</v>
      </c>
      <c r="H514" s="1" t="s">
        <v>62</v>
      </c>
    </row>
    <row r="515" spans="1:8" x14ac:dyDescent="0.25">
      <c r="A515" s="1">
        <v>766</v>
      </c>
      <c r="B515" t="s">
        <v>35</v>
      </c>
      <c r="C515" t="s">
        <v>36</v>
      </c>
      <c r="D515" t="s">
        <v>32</v>
      </c>
      <c r="E515" t="s">
        <v>62</v>
      </c>
      <c r="F515" t="s">
        <v>61</v>
      </c>
      <c r="G515" t="s">
        <v>61</v>
      </c>
      <c r="H515" s="1" t="s">
        <v>62</v>
      </c>
    </row>
    <row r="516" spans="1:8" x14ac:dyDescent="0.25">
      <c r="A516" s="1">
        <v>768</v>
      </c>
      <c r="B516" t="s">
        <v>35</v>
      </c>
      <c r="C516" t="s">
        <v>36</v>
      </c>
      <c r="D516" t="s">
        <v>32</v>
      </c>
      <c r="E516" t="s">
        <v>62</v>
      </c>
      <c r="F516" t="s">
        <v>61</v>
      </c>
      <c r="G516" t="s">
        <v>61</v>
      </c>
      <c r="H516" s="1" t="s">
        <v>62</v>
      </c>
    </row>
    <row r="517" spans="1:8" x14ac:dyDescent="0.25">
      <c r="A517" s="1">
        <v>773</v>
      </c>
      <c r="B517" t="s">
        <v>35</v>
      </c>
      <c r="C517" t="s">
        <v>36</v>
      </c>
      <c r="D517" t="s">
        <v>32</v>
      </c>
      <c r="E517" t="s">
        <v>62</v>
      </c>
      <c r="F517" t="s">
        <v>61</v>
      </c>
      <c r="G517" t="s">
        <v>61</v>
      </c>
      <c r="H517" s="1" t="s">
        <v>62</v>
      </c>
    </row>
    <row r="518" spans="1:8" x14ac:dyDescent="0.25">
      <c r="A518" s="1">
        <v>774</v>
      </c>
      <c r="B518" t="s">
        <v>35</v>
      </c>
      <c r="C518" t="s">
        <v>36</v>
      </c>
      <c r="D518" t="s">
        <v>32</v>
      </c>
      <c r="E518" t="s">
        <v>62</v>
      </c>
      <c r="F518" t="s">
        <v>61</v>
      </c>
      <c r="G518" t="s">
        <v>61</v>
      </c>
      <c r="H518" s="1" t="s">
        <v>62</v>
      </c>
    </row>
    <row r="519" spans="1:8" x14ac:dyDescent="0.25">
      <c r="A519" s="1">
        <v>199</v>
      </c>
      <c r="B519" t="s">
        <v>35</v>
      </c>
      <c r="C519" t="s">
        <v>36</v>
      </c>
      <c r="D519" t="s">
        <v>32</v>
      </c>
      <c r="E519" t="s">
        <v>62</v>
      </c>
      <c r="F519" t="s">
        <v>61</v>
      </c>
      <c r="G519" t="s">
        <v>61</v>
      </c>
      <c r="H519" s="1" t="s">
        <v>62</v>
      </c>
    </row>
    <row r="520" spans="1:8" x14ac:dyDescent="0.25">
      <c r="A520" s="1">
        <v>201</v>
      </c>
      <c r="B520" t="s">
        <v>35</v>
      </c>
      <c r="C520" t="s">
        <v>36</v>
      </c>
      <c r="D520" t="s">
        <v>32</v>
      </c>
      <c r="E520" t="s">
        <v>62</v>
      </c>
      <c r="F520" t="s">
        <v>61</v>
      </c>
      <c r="G520" t="s">
        <v>61</v>
      </c>
      <c r="H520" s="1" t="s">
        <v>62</v>
      </c>
    </row>
    <row r="521" spans="1:8" x14ac:dyDescent="0.25">
      <c r="A521" s="1">
        <v>205</v>
      </c>
      <c r="B521" t="s">
        <v>35</v>
      </c>
      <c r="C521" t="s">
        <v>36</v>
      </c>
      <c r="D521" t="s">
        <v>32</v>
      </c>
      <c r="E521" t="s">
        <v>62</v>
      </c>
      <c r="F521" t="s">
        <v>61</v>
      </c>
      <c r="G521" t="s">
        <v>61</v>
      </c>
      <c r="H521" s="1" t="s">
        <v>62</v>
      </c>
    </row>
    <row r="522" spans="1:8" x14ac:dyDescent="0.25">
      <c r="A522" s="1">
        <v>281</v>
      </c>
      <c r="B522" t="s">
        <v>35</v>
      </c>
      <c r="C522" t="s">
        <v>36</v>
      </c>
      <c r="D522" t="s">
        <v>32</v>
      </c>
      <c r="E522" t="s">
        <v>62</v>
      </c>
      <c r="F522" t="s">
        <v>61</v>
      </c>
      <c r="G522" t="s">
        <v>61</v>
      </c>
      <c r="H522" s="1" t="s">
        <v>62</v>
      </c>
    </row>
    <row r="523" spans="1:8" x14ac:dyDescent="0.25">
      <c r="A523" s="1">
        <v>287</v>
      </c>
      <c r="B523" t="s">
        <v>35</v>
      </c>
      <c r="C523" t="s">
        <v>36</v>
      </c>
      <c r="D523" t="s">
        <v>32</v>
      </c>
      <c r="E523" t="s">
        <v>62</v>
      </c>
      <c r="F523" t="s">
        <v>61</v>
      </c>
      <c r="G523" t="s">
        <v>61</v>
      </c>
      <c r="H523" s="1" t="s">
        <v>62</v>
      </c>
    </row>
    <row r="524" spans="1:8" x14ac:dyDescent="0.25">
      <c r="A524" s="1">
        <v>875</v>
      </c>
      <c r="B524" t="s">
        <v>35</v>
      </c>
      <c r="C524" t="s">
        <v>36</v>
      </c>
      <c r="D524" t="s">
        <v>32</v>
      </c>
      <c r="E524" t="s">
        <v>62</v>
      </c>
      <c r="F524" t="s">
        <v>61</v>
      </c>
      <c r="G524" t="s">
        <v>61</v>
      </c>
      <c r="H524" s="1" t="s">
        <v>62</v>
      </c>
    </row>
    <row r="525" spans="1:8" x14ac:dyDescent="0.25">
      <c r="A525" s="1">
        <v>876</v>
      </c>
      <c r="B525" t="s">
        <v>35</v>
      </c>
      <c r="C525" t="s">
        <v>36</v>
      </c>
      <c r="D525" t="s">
        <v>32</v>
      </c>
      <c r="E525" t="s">
        <v>62</v>
      </c>
      <c r="F525" t="s">
        <v>61</v>
      </c>
      <c r="G525" t="s">
        <v>61</v>
      </c>
      <c r="H525" s="1" t="s">
        <v>62</v>
      </c>
    </row>
    <row r="526" spans="1:8" x14ac:dyDescent="0.25">
      <c r="A526" s="1">
        <v>877</v>
      </c>
      <c r="B526" t="s">
        <v>35</v>
      </c>
      <c r="C526" t="s">
        <v>36</v>
      </c>
      <c r="D526" t="s">
        <v>32</v>
      </c>
      <c r="E526" t="s">
        <v>62</v>
      </c>
      <c r="F526" t="s">
        <v>61</v>
      </c>
      <c r="G526" t="s">
        <v>61</v>
      </c>
      <c r="H526" s="1" t="s">
        <v>62</v>
      </c>
    </row>
    <row r="527" spans="1:8" x14ac:dyDescent="0.25">
      <c r="A527" s="1">
        <v>878</v>
      </c>
      <c r="B527" t="s">
        <v>35</v>
      </c>
      <c r="C527" t="s">
        <v>36</v>
      </c>
      <c r="D527" t="s">
        <v>32</v>
      </c>
      <c r="E527" t="s">
        <v>62</v>
      </c>
      <c r="F527" t="s">
        <v>61</v>
      </c>
      <c r="G527" t="s">
        <v>61</v>
      </c>
      <c r="H527" s="1" t="s">
        <v>62</v>
      </c>
    </row>
    <row r="528" spans="1:8" x14ac:dyDescent="0.25">
      <c r="A528" s="1">
        <v>880</v>
      </c>
      <c r="B528" t="s">
        <v>35</v>
      </c>
      <c r="C528" t="s">
        <v>36</v>
      </c>
      <c r="D528" t="s">
        <v>32</v>
      </c>
      <c r="E528" t="s">
        <v>62</v>
      </c>
      <c r="F528" t="s">
        <v>61</v>
      </c>
      <c r="G528" t="s">
        <v>61</v>
      </c>
      <c r="H528" s="1" t="s">
        <v>62</v>
      </c>
    </row>
    <row r="529" spans="1:8" x14ac:dyDescent="0.25">
      <c r="A529" s="1">
        <v>881</v>
      </c>
      <c r="B529" t="s">
        <v>35</v>
      </c>
      <c r="C529" t="s">
        <v>36</v>
      </c>
      <c r="D529" t="s">
        <v>32</v>
      </c>
      <c r="E529" t="s">
        <v>62</v>
      </c>
      <c r="F529" t="s">
        <v>61</v>
      </c>
      <c r="G529" t="s">
        <v>61</v>
      </c>
      <c r="H529" s="1" t="s">
        <v>62</v>
      </c>
    </row>
    <row r="530" spans="1:8" x14ac:dyDescent="0.25">
      <c r="A530" s="1">
        <v>892</v>
      </c>
      <c r="B530" t="s">
        <v>35</v>
      </c>
      <c r="C530" t="s">
        <v>36</v>
      </c>
      <c r="D530" t="s">
        <v>32</v>
      </c>
      <c r="E530" t="s">
        <v>62</v>
      </c>
      <c r="F530" t="s">
        <v>61</v>
      </c>
      <c r="G530" t="s">
        <v>61</v>
      </c>
      <c r="H530" s="1" t="s">
        <v>62</v>
      </c>
    </row>
    <row r="531" spans="1:8" x14ac:dyDescent="0.25">
      <c r="A531" s="1">
        <v>893</v>
      </c>
      <c r="B531" t="s">
        <v>35</v>
      </c>
      <c r="C531" t="s">
        <v>36</v>
      </c>
      <c r="D531" t="s">
        <v>32</v>
      </c>
      <c r="E531" t="s">
        <v>62</v>
      </c>
      <c r="F531" t="s">
        <v>61</v>
      </c>
      <c r="G531" t="s">
        <v>61</v>
      </c>
      <c r="H531" s="1" t="s">
        <v>62</v>
      </c>
    </row>
    <row r="532" spans="1:8" x14ac:dyDescent="0.25">
      <c r="A532" s="1">
        <v>894</v>
      </c>
      <c r="B532" t="s">
        <v>35</v>
      </c>
      <c r="C532" t="s">
        <v>36</v>
      </c>
      <c r="D532" t="s">
        <v>32</v>
      </c>
      <c r="E532" t="s">
        <v>62</v>
      </c>
      <c r="F532" t="s">
        <v>61</v>
      </c>
      <c r="G532" t="s">
        <v>61</v>
      </c>
      <c r="H532" s="1" t="s">
        <v>62</v>
      </c>
    </row>
    <row r="533" spans="1:8" x14ac:dyDescent="0.25">
      <c r="A533" s="1">
        <v>895</v>
      </c>
      <c r="B533" t="s">
        <v>35</v>
      </c>
      <c r="C533" t="s">
        <v>36</v>
      </c>
      <c r="D533" t="s">
        <v>32</v>
      </c>
      <c r="E533" t="s">
        <v>62</v>
      </c>
      <c r="F533" t="s">
        <v>61</v>
      </c>
      <c r="G533" t="s">
        <v>61</v>
      </c>
      <c r="H533" s="1" t="s">
        <v>62</v>
      </c>
    </row>
    <row r="534" spans="1:8" x14ac:dyDescent="0.25">
      <c r="A534" s="1">
        <v>900</v>
      </c>
      <c r="B534" t="s">
        <v>35</v>
      </c>
      <c r="C534" t="s">
        <v>36</v>
      </c>
      <c r="D534" t="s">
        <v>32</v>
      </c>
      <c r="E534" t="s">
        <v>62</v>
      </c>
      <c r="F534" t="s">
        <v>61</v>
      </c>
      <c r="G534" t="s">
        <v>61</v>
      </c>
      <c r="H534" s="1" t="s">
        <v>62</v>
      </c>
    </row>
    <row r="535" spans="1:8" x14ac:dyDescent="0.25">
      <c r="A535" s="1">
        <v>822</v>
      </c>
      <c r="B535" t="s">
        <v>35</v>
      </c>
      <c r="C535" t="s">
        <v>36</v>
      </c>
      <c r="D535" t="s">
        <v>32</v>
      </c>
      <c r="E535" t="s">
        <v>62</v>
      </c>
      <c r="F535" t="s">
        <v>61</v>
      </c>
      <c r="G535" t="s">
        <v>61</v>
      </c>
      <c r="H535" s="1" t="s">
        <v>62</v>
      </c>
    </row>
    <row r="536" spans="1:8" x14ac:dyDescent="0.25">
      <c r="A536" s="1">
        <v>823</v>
      </c>
      <c r="B536" t="s">
        <v>35</v>
      </c>
      <c r="C536" t="s">
        <v>36</v>
      </c>
      <c r="D536" t="s">
        <v>32</v>
      </c>
      <c r="E536" t="s">
        <v>62</v>
      </c>
      <c r="F536" t="s">
        <v>61</v>
      </c>
      <c r="G536" t="s">
        <v>61</v>
      </c>
      <c r="H536" s="1" t="s">
        <v>62</v>
      </c>
    </row>
    <row r="537" spans="1:8" x14ac:dyDescent="0.25">
      <c r="A537" s="1">
        <v>824</v>
      </c>
      <c r="B537" t="s">
        <v>35</v>
      </c>
      <c r="C537" t="s">
        <v>36</v>
      </c>
      <c r="D537" t="s">
        <v>32</v>
      </c>
      <c r="E537" t="s">
        <v>62</v>
      </c>
      <c r="F537" t="s">
        <v>61</v>
      </c>
      <c r="G537" t="s">
        <v>61</v>
      </c>
      <c r="H537" s="1" t="s">
        <v>62</v>
      </c>
    </row>
    <row r="538" spans="1:8" x14ac:dyDescent="0.25">
      <c r="A538" s="1">
        <v>827</v>
      </c>
      <c r="B538" t="s">
        <v>35</v>
      </c>
      <c r="C538" t="s">
        <v>36</v>
      </c>
      <c r="D538" t="s">
        <v>32</v>
      </c>
      <c r="E538" t="s">
        <v>62</v>
      </c>
      <c r="F538" t="s">
        <v>61</v>
      </c>
      <c r="G538" t="s">
        <v>61</v>
      </c>
      <c r="H538" s="1" t="s">
        <v>62</v>
      </c>
    </row>
    <row r="539" spans="1:8" x14ac:dyDescent="0.25">
      <c r="A539" s="1">
        <v>829</v>
      </c>
      <c r="B539" t="s">
        <v>35</v>
      </c>
      <c r="C539" t="s">
        <v>36</v>
      </c>
      <c r="D539" t="s">
        <v>32</v>
      </c>
      <c r="E539" t="s">
        <v>62</v>
      </c>
      <c r="F539" t="s">
        <v>61</v>
      </c>
      <c r="G539" t="s">
        <v>61</v>
      </c>
      <c r="H539" s="1" t="s">
        <v>62</v>
      </c>
    </row>
    <row r="540" spans="1:8" x14ac:dyDescent="0.25">
      <c r="A540" s="1">
        <v>836</v>
      </c>
      <c r="B540" t="s">
        <v>35</v>
      </c>
      <c r="C540" t="s">
        <v>36</v>
      </c>
      <c r="D540" t="s">
        <v>32</v>
      </c>
      <c r="E540" t="s">
        <v>62</v>
      </c>
      <c r="F540" t="s">
        <v>61</v>
      </c>
      <c r="G540" t="s">
        <v>61</v>
      </c>
      <c r="H540" s="1" t="s">
        <v>62</v>
      </c>
    </row>
    <row r="541" spans="1:8" x14ac:dyDescent="0.25">
      <c r="A541" s="1">
        <v>837</v>
      </c>
      <c r="B541" t="s">
        <v>35</v>
      </c>
      <c r="C541" t="s">
        <v>36</v>
      </c>
      <c r="D541" t="s">
        <v>32</v>
      </c>
      <c r="E541" t="s">
        <v>62</v>
      </c>
      <c r="F541" t="s">
        <v>61</v>
      </c>
      <c r="G541" t="s">
        <v>61</v>
      </c>
      <c r="H541" s="1" t="s">
        <v>62</v>
      </c>
    </row>
    <row r="542" spans="1:8" x14ac:dyDescent="0.25">
      <c r="A542" s="1">
        <v>838</v>
      </c>
      <c r="B542" t="s">
        <v>35</v>
      </c>
      <c r="C542" t="s">
        <v>36</v>
      </c>
      <c r="D542" t="s">
        <v>32</v>
      </c>
      <c r="E542" t="s">
        <v>62</v>
      </c>
      <c r="F542" t="s">
        <v>61</v>
      </c>
      <c r="G542" t="s">
        <v>61</v>
      </c>
      <c r="H542" s="1" t="s">
        <v>62</v>
      </c>
    </row>
    <row r="543" spans="1:8" x14ac:dyDescent="0.25">
      <c r="A543" s="1">
        <v>839</v>
      </c>
      <c r="B543" t="s">
        <v>35</v>
      </c>
      <c r="C543" t="s">
        <v>36</v>
      </c>
      <c r="D543" t="s">
        <v>32</v>
      </c>
      <c r="E543" t="s">
        <v>62</v>
      </c>
      <c r="F543" t="s">
        <v>61</v>
      </c>
      <c r="G543" t="s">
        <v>61</v>
      </c>
      <c r="H543" s="1" t="s">
        <v>62</v>
      </c>
    </row>
    <row r="544" spans="1:8" x14ac:dyDescent="0.25">
      <c r="A544" s="1">
        <v>841</v>
      </c>
      <c r="B544" t="s">
        <v>35</v>
      </c>
      <c r="C544" t="s">
        <v>36</v>
      </c>
      <c r="D544" t="s">
        <v>32</v>
      </c>
      <c r="E544" t="s">
        <v>62</v>
      </c>
      <c r="F544" t="s">
        <v>61</v>
      </c>
      <c r="G544" t="s">
        <v>61</v>
      </c>
      <c r="H544" s="1" t="s">
        <v>62</v>
      </c>
    </row>
    <row r="545" spans="1:8" x14ac:dyDescent="0.25">
      <c r="A545" s="1">
        <v>854</v>
      </c>
      <c r="B545" t="s">
        <v>35</v>
      </c>
      <c r="C545" t="s">
        <v>36</v>
      </c>
      <c r="D545" t="s">
        <v>32</v>
      </c>
      <c r="E545" t="s">
        <v>62</v>
      </c>
      <c r="F545" t="s">
        <v>61</v>
      </c>
      <c r="G545" t="s">
        <v>61</v>
      </c>
      <c r="H545" s="1" t="s">
        <v>62</v>
      </c>
    </row>
    <row r="546" spans="1:8" x14ac:dyDescent="0.25">
      <c r="A546" s="1">
        <v>857</v>
      </c>
      <c r="B546" t="s">
        <v>35</v>
      </c>
      <c r="C546" t="s">
        <v>36</v>
      </c>
      <c r="D546" t="s">
        <v>32</v>
      </c>
      <c r="E546" t="s">
        <v>62</v>
      </c>
      <c r="F546" t="s">
        <v>61</v>
      </c>
      <c r="G546" t="s">
        <v>61</v>
      </c>
      <c r="H546" s="1" t="s">
        <v>62</v>
      </c>
    </row>
    <row r="547" spans="1:8" x14ac:dyDescent="0.25">
      <c r="A547" s="1">
        <v>859</v>
      </c>
      <c r="B547" t="s">
        <v>35</v>
      </c>
      <c r="C547" t="s">
        <v>36</v>
      </c>
      <c r="D547" t="s">
        <v>32</v>
      </c>
      <c r="E547" t="s">
        <v>62</v>
      </c>
      <c r="F547" t="s">
        <v>61</v>
      </c>
      <c r="G547" t="s">
        <v>61</v>
      </c>
      <c r="H547" s="1" t="s">
        <v>62</v>
      </c>
    </row>
    <row r="548" spans="1:8" x14ac:dyDescent="0.25">
      <c r="A548" s="1">
        <v>862</v>
      </c>
      <c r="B548" t="s">
        <v>35</v>
      </c>
      <c r="C548" t="s">
        <v>36</v>
      </c>
      <c r="D548" t="s">
        <v>32</v>
      </c>
      <c r="E548" t="s">
        <v>62</v>
      </c>
      <c r="F548" t="s">
        <v>61</v>
      </c>
      <c r="G548" t="s">
        <v>61</v>
      </c>
      <c r="H548" s="1" t="s">
        <v>62</v>
      </c>
    </row>
    <row r="549" spans="1:8" x14ac:dyDescent="0.25">
      <c r="A549" s="1">
        <v>864</v>
      </c>
      <c r="B549" t="s">
        <v>35</v>
      </c>
      <c r="C549" t="s">
        <v>36</v>
      </c>
      <c r="D549" t="s">
        <v>32</v>
      </c>
      <c r="E549" t="s">
        <v>62</v>
      </c>
      <c r="F549" t="s">
        <v>61</v>
      </c>
      <c r="G549" t="s">
        <v>61</v>
      </c>
      <c r="H549" s="1" t="s">
        <v>62</v>
      </c>
    </row>
    <row r="550" spans="1:8" x14ac:dyDescent="0.25">
      <c r="A550" s="1">
        <v>530</v>
      </c>
      <c r="B550" t="s">
        <v>35</v>
      </c>
      <c r="C550" t="s">
        <v>36</v>
      </c>
      <c r="D550" t="s">
        <v>32</v>
      </c>
      <c r="E550" t="s">
        <v>62</v>
      </c>
      <c r="F550" t="s">
        <v>61</v>
      </c>
      <c r="G550" t="s">
        <v>61</v>
      </c>
      <c r="H550" s="1" t="s">
        <v>62</v>
      </c>
    </row>
    <row r="551" spans="1:8" x14ac:dyDescent="0.25">
      <c r="A551" s="1">
        <v>532</v>
      </c>
      <c r="B551" t="s">
        <v>35</v>
      </c>
      <c r="C551" t="s">
        <v>36</v>
      </c>
      <c r="D551" t="s">
        <v>32</v>
      </c>
      <c r="E551" t="s">
        <v>62</v>
      </c>
      <c r="F551" t="s">
        <v>61</v>
      </c>
      <c r="G551" t="s">
        <v>61</v>
      </c>
      <c r="H551" s="1" t="s">
        <v>62</v>
      </c>
    </row>
    <row r="552" spans="1:8" x14ac:dyDescent="0.25">
      <c r="A552" s="1">
        <v>541</v>
      </c>
      <c r="B552" t="s">
        <v>35</v>
      </c>
      <c r="C552" t="s">
        <v>36</v>
      </c>
      <c r="D552" t="s">
        <v>32</v>
      </c>
      <c r="E552" t="s">
        <v>62</v>
      </c>
      <c r="F552" t="s">
        <v>61</v>
      </c>
      <c r="G552" t="s">
        <v>61</v>
      </c>
      <c r="H552" s="1" t="s">
        <v>62</v>
      </c>
    </row>
    <row r="553" spans="1:8" x14ac:dyDescent="0.25">
      <c r="A553" s="1">
        <v>560</v>
      </c>
      <c r="B553" t="s">
        <v>35</v>
      </c>
      <c r="C553" t="s">
        <v>36</v>
      </c>
      <c r="D553" t="s">
        <v>32</v>
      </c>
      <c r="E553" t="s">
        <v>62</v>
      </c>
      <c r="F553" t="s">
        <v>61</v>
      </c>
      <c r="G553" t="s">
        <v>61</v>
      </c>
      <c r="H553" s="1" t="s">
        <v>62</v>
      </c>
    </row>
    <row r="554" spans="1:8" x14ac:dyDescent="0.25">
      <c r="A554" s="1">
        <v>563</v>
      </c>
      <c r="B554" t="s">
        <v>35</v>
      </c>
      <c r="C554" t="s">
        <v>36</v>
      </c>
      <c r="D554" t="s">
        <v>32</v>
      </c>
      <c r="E554" t="s">
        <v>62</v>
      </c>
      <c r="F554" t="s">
        <v>61</v>
      </c>
      <c r="G554" t="s">
        <v>61</v>
      </c>
      <c r="H554" s="1" t="s">
        <v>62</v>
      </c>
    </row>
    <row r="555" spans="1:8" x14ac:dyDescent="0.25">
      <c r="A555" s="1">
        <v>569</v>
      </c>
      <c r="B555" t="s">
        <v>35</v>
      </c>
      <c r="C555" t="s">
        <v>36</v>
      </c>
      <c r="D555" t="s">
        <v>32</v>
      </c>
      <c r="E555" t="s">
        <v>62</v>
      </c>
      <c r="F555" t="s">
        <v>61</v>
      </c>
      <c r="G555" t="s">
        <v>61</v>
      </c>
      <c r="H555" s="1" t="s">
        <v>62</v>
      </c>
    </row>
    <row r="556" spans="1:8" x14ac:dyDescent="0.25">
      <c r="A556" s="1">
        <v>572</v>
      </c>
      <c r="B556" t="s">
        <v>35</v>
      </c>
      <c r="C556" t="s">
        <v>36</v>
      </c>
      <c r="D556" t="s">
        <v>32</v>
      </c>
      <c r="E556" t="s">
        <v>62</v>
      </c>
      <c r="F556" t="s">
        <v>61</v>
      </c>
      <c r="G556" t="s">
        <v>61</v>
      </c>
      <c r="H556" s="1" t="s">
        <v>62</v>
      </c>
    </row>
    <row r="557" spans="1:8" x14ac:dyDescent="0.25">
      <c r="A557" s="1">
        <v>573</v>
      </c>
      <c r="B557" t="s">
        <v>35</v>
      </c>
      <c r="C557" t="s">
        <v>36</v>
      </c>
      <c r="D557" t="s">
        <v>32</v>
      </c>
      <c r="E557" t="s">
        <v>62</v>
      </c>
      <c r="F557" t="s">
        <v>61</v>
      </c>
      <c r="G557" t="s">
        <v>61</v>
      </c>
      <c r="H557" s="1" t="s">
        <v>62</v>
      </c>
    </row>
    <row r="558" spans="1:8" x14ac:dyDescent="0.25">
      <c r="A558" s="1">
        <v>576</v>
      </c>
      <c r="B558" t="s">
        <v>35</v>
      </c>
      <c r="C558" t="s">
        <v>36</v>
      </c>
      <c r="D558" t="s">
        <v>32</v>
      </c>
      <c r="E558" t="s">
        <v>62</v>
      </c>
      <c r="F558" t="s">
        <v>61</v>
      </c>
      <c r="G558" t="s">
        <v>61</v>
      </c>
      <c r="H558" s="1" t="s">
        <v>62</v>
      </c>
    </row>
    <row r="559" spans="1:8" x14ac:dyDescent="0.25">
      <c r="A559" s="1">
        <v>577</v>
      </c>
      <c r="B559" t="s">
        <v>35</v>
      </c>
      <c r="C559" t="s">
        <v>36</v>
      </c>
      <c r="D559" t="s">
        <v>32</v>
      </c>
      <c r="E559" t="s">
        <v>62</v>
      </c>
      <c r="F559" t="s">
        <v>61</v>
      </c>
      <c r="G559" t="s">
        <v>61</v>
      </c>
      <c r="H559" s="1" t="s">
        <v>62</v>
      </c>
    </row>
    <row r="560" spans="1:8" x14ac:dyDescent="0.25">
      <c r="A560" s="1">
        <v>10</v>
      </c>
      <c r="B560" t="s">
        <v>35</v>
      </c>
      <c r="C560" t="s">
        <v>36</v>
      </c>
      <c r="D560" t="s">
        <v>32</v>
      </c>
      <c r="E560" t="s">
        <v>62</v>
      </c>
      <c r="F560" t="s">
        <v>61</v>
      </c>
      <c r="G560" t="s">
        <v>61</v>
      </c>
      <c r="H560" s="1" t="s">
        <v>62</v>
      </c>
    </row>
    <row r="561" spans="1:8" x14ac:dyDescent="0.25">
      <c r="A561" s="1">
        <v>25</v>
      </c>
      <c r="B561" t="s">
        <v>35</v>
      </c>
      <c r="C561" t="s">
        <v>36</v>
      </c>
      <c r="D561" t="s">
        <v>32</v>
      </c>
      <c r="E561" t="s">
        <v>62</v>
      </c>
      <c r="F561" t="s">
        <v>61</v>
      </c>
      <c r="G561" t="s">
        <v>61</v>
      </c>
      <c r="H561" s="1" t="s">
        <v>62</v>
      </c>
    </row>
    <row r="562" spans="1:8" x14ac:dyDescent="0.25">
      <c r="A562" s="1">
        <v>27</v>
      </c>
      <c r="B562" t="s">
        <v>35</v>
      </c>
      <c r="C562" t="s">
        <v>36</v>
      </c>
      <c r="D562" t="s">
        <v>32</v>
      </c>
      <c r="E562" t="s">
        <v>62</v>
      </c>
      <c r="F562" t="s">
        <v>61</v>
      </c>
      <c r="G562" t="s">
        <v>61</v>
      </c>
      <c r="H562" s="1" t="s">
        <v>62</v>
      </c>
    </row>
    <row r="563" spans="1:8" x14ac:dyDescent="0.25">
      <c r="A563" s="1">
        <v>28</v>
      </c>
      <c r="B563" t="s">
        <v>35</v>
      </c>
      <c r="C563" t="s">
        <v>36</v>
      </c>
      <c r="D563" t="s">
        <v>32</v>
      </c>
      <c r="E563" t="s">
        <v>62</v>
      </c>
      <c r="F563" t="s">
        <v>61</v>
      </c>
      <c r="G563" t="s">
        <v>61</v>
      </c>
      <c r="H563" s="1" t="s">
        <v>62</v>
      </c>
    </row>
    <row r="564" spans="1:8" x14ac:dyDescent="0.25">
      <c r="A564" s="1">
        <v>29</v>
      </c>
      <c r="B564" t="s">
        <v>35</v>
      </c>
      <c r="C564" t="s">
        <v>36</v>
      </c>
      <c r="D564" t="s">
        <v>32</v>
      </c>
      <c r="E564" t="s">
        <v>62</v>
      </c>
      <c r="F564" t="s">
        <v>61</v>
      </c>
      <c r="G564" t="s">
        <v>61</v>
      </c>
      <c r="H564" s="1" t="s">
        <v>62</v>
      </c>
    </row>
    <row r="565" spans="1:8" x14ac:dyDescent="0.25">
      <c r="A565" s="1">
        <v>33</v>
      </c>
      <c r="B565" t="s">
        <v>35</v>
      </c>
      <c r="C565" t="s">
        <v>36</v>
      </c>
      <c r="D565" t="s">
        <v>32</v>
      </c>
      <c r="E565" t="s">
        <v>62</v>
      </c>
      <c r="F565" t="s">
        <v>61</v>
      </c>
      <c r="G565" t="s">
        <v>61</v>
      </c>
      <c r="H565" s="1" t="s">
        <v>62</v>
      </c>
    </row>
    <row r="566" spans="1:8" x14ac:dyDescent="0.25">
      <c r="A566" s="1">
        <v>34</v>
      </c>
      <c r="B566" t="s">
        <v>35</v>
      </c>
      <c r="C566" t="s">
        <v>36</v>
      </c>
      <c r="D566" t="s">
        <v>32</v>
      </c>
      <c r="E566" t="s">
        <v>62</v>
      </c>
      <c r="F566" t="s">
        <v>61</v>
      </c>
      <c r="G566" t="s">
        <v>61</v>
      </c>
      <c r="H566" s="1" t="s">
        <v>62</v>
      </c>
    </row>
    <row r="567" spans="1:8" x14ac:dyDescent="0.25">
      <c r="A567" s="1">
        <v>50</v>
      </c>
      <c r="B567" t="s">
        <v>35</v>
      </c>
      <c r="C567" t="s">
        <v>36</v>
      </c>
      <c r="D567" t="s">
        <v>32</v>
      </c>
      <c r="E567" t="s">
        <v>62</v>
      </c>
      <c r="F567" t="s">
        <v>61</v>
      </c>
      <c r="G567" t="s">
        <v>61</v>
      </c>
      <c r="H567" s="1" t="s">
        <v>62</v>
      </c>
    </row>
    <row r="568" spans="1:8" x14ac:dyDescent="0.25">
      <c r="A568" s="1">
        <v>52</v>
      </c>
      <c r="B568" t="s">
        <v>35</v>
      </c>
      <c r="C568" t="s">
        <v>36</v>
      </c>
      <c r="D568" t="s">
        <v>32</v>
      </c>
      <c r="E568" t="s">
        <v>62</v>
      </c>
      <c r="F568" t="s">
        <v>61</v>
      </c>
      <c r="G568" t="s">
        <v>61</v>
      </c>
      <c r="H568" s="1" t="s">
        <v>62</v>
      </c>
    </row>
    <row r="569" spans="1:8" x14ac:dyDescent="0.25">
      <c r="A569" s="1">
        <v>54</v>
      </c>
      <c r="B569" t="s">
        <v>35</v>
      </c>
      <c r="C569" t="s">
        <v>36</v>
      </c>
      <c r="D569" t="s">
        <v>32</v>
      </c>
      <c r="E569" t="s">
        <v>62</v>
      </c>
      <c r="F569" t="s">
        <v>61</v>
      </c>
      <c r="G569" t="s">
        <v>61</v>
      </c>
      <c r="H569" s="1" t="s">
        <v>62</v>
      </c>
    </row>
    <row r="570" spans="1:8" x14ac:dyDescent="0.25">
      <c r="A570" s="1">
        <v>56</v>
      </c>
      <c r="B570" t="s">
        <v>35</v>
      </c>
      <c r="C570" t="s">
        <v>36</v>
      </c>
      <c r="D570" t="s">
        <v>32</v>
      </c>
      <c r="E570" t="s">
        <v>62</v>
      </c>
      <c r="F570" t="s">
        <v>61</v>
      </c>
      <c r="G570" t="s">
        <v>61</v>
      </c>
      <c r="H570" s="1" t="s">
        <v>62</v>
      </c>
    </row>
    <row r="571" spans="1:8" x14ac:dyDescent="0.25">
      <c r="A571" s="1">
        <v>57</v>
      </c>
      <c r="B571" t="s">
        <v>35</v>
      </c>
      <c r="C571" t="s">
        <v>36</v>
      </c>
      <c r="D571" t="s">
        <v>32</v>
      </c>
      <c r="E571" t="s">
        <v>62</v>
      </c>
      <c r="F571" t="s">
        <v>61</v>
      </c>
      <c r="G571" t="s">
        <v>61</v>
      </c>
      <c r="H571" s="1" t="s">
        <v>62</v>
      </c>
    </row>
    <row r="572" spans="1:8" x14ac:dyDescent="0.25">
      <c r="A572" s="1">
        <v>59</v>
      </c>
      <c r="B572" t="s">
        <v>35</v>
      </c>
      <c r="C572" t="s">
        <v>36</v>
      </c>
      <c r="D572" t="s">
        <v>32</v>
      </c>
      <c r="E572" t="s">
        <v>62</v>
      </c>
      <c r="F572" t="s">
        <v>61</v>
      </c>
      <c r="G572" t="s">
        <v>61</v>
      </c>
      <c r="H572" s="1" t="s">
        <v>62</v>
      </c>
    </row>
    <row r="573" spans="1:8" x14ac:dyDescent="0.25">
      <c r="A573" s="1">
        <v>61</v>
      </c>
      <c r="B573" t="s">
        <v>35</v>
      </c>
      <c r="C573" t="s">
        <v>36</v>
      </c>
      <c r="D573" t="s">
        <v>32</v>
      </c>
      <c r="E573" t="s">
        <v>62</v>
      </c>
      <c r="F573" t="s">
        <v>61</v>
      </c>
      <c r="G573" t="s">
        <v>61</v>
      </c>
      <c r="H573" s="1" t="s">
        <v>62</v>
      </c>
    </row>
    <row r="574" spans="1:8" x14ac:dyDescent="0.25">
      <c r="A574" s="1">
        <v>62</v>
      </c>
      <c r="B574" t="s">
        <v>35</v>
      </c>
      <c r="C574" t="s">
        <v>36</v>
      </c>
      <c r="D574" t="s">
        <v>32</v>
      </c>
      <c r="E574" t="s">
        <v>62</v>
      </c>
      <c r="F574" t="s">
        <v>61</v>
      </c>
      <c r="G574" t="s">
        <v>61</v>
      </c>
      <c r="H574" s="1" t="s">
        <v>62</v>
      </c>
    </row>
    <row r="575" spans="1:8" x14ac:dyDescent="0.25">
      <c r="A575" s="1">
        <v>75</v>
      </c>
      <c r="B575" t="s">
        <v>35</v>
      </c>
      <c r="C575" t="s">
        <v>36</v>
      </c>
      <c r="D575" t="s">
        <v>32</v>
      </c>
      <c r="E575" t="s">
        <v>62</v>
      </c>
      <c r="F575" t="s">
        <v>61</v>
      </c>
      <c r="G575" t="s">
        <v>61</v>
      </c>
      <c r="H575" s="1" t="s">
        <v>62</v>
      </c>
    </row>
    <row r="576" spans="1:8" x14ac:dyDescent="0.25">
      <c r="A576" s="1">
        <v>77</v>
      </c>
      <c r="B576" t="s">
        <v>35</v>
      </c>
      <c r="C576" t="s">
        <v>36</v>
      </c>
      <c r="D576" t="s">
        <v>32</v>
      </c>
      <c r="E576" t="s">
        <v>62</v>
      </c>
      <c r="F576" t="s">
        <v>61</v>
      </c>
      <c r="G576" t="s">
        <v>61</v>
      </c>
      <c r="H576" s="1" t="s">
        <v>62</v>
      </c>
    </row>
    <row r="577" spans="1:8" x14ac:dyDescent="0.25">
      <c r="A577" s="1">
        <v>80</v>
      </c>
      <c r="B577" t="s">
        <v>35</v>
      </c>
      <c r="C577" t="s">
        <v>36</v>
      </c>
      <c r="D577" t="s">
        <v>32</v>
      </c>
      <c r="E577" t="s">
        <v>62</v>
      </c>
      <c r="F577" t="s">
        <v>61</v>
      </c>
      <c r="G577" t="s">
        <v>61</v>
      </c>
      <c r="H577" s="1" t="s">
        <v>62</v>
      </c>
    </row>
    <row r="578" spans="1:8" x14ac:dyDescent="0.25">
      <c r="A578" s="1">
        <v>82</v>
      </c>
      <c r="B578" t="s">
        <v>35</v>
      </c>
      <c r="C578" t="s">
        <v>36</v>
      </c>
      <c r="D578" t="s">
        <v>32</v>
      </c>
      <c r="E578" t="s">
        <v>62</v>
      </c>
      <c r="F578" t="s">
        <v>61</v>
      </c>
      <c r="G578" t="s">
        <v>61</v>
      </c>
      <c r="H578" s="1" t="s">
        <v>62</v>
      </c>
    </row>
    <row r="579" spans="1:8" x14ac:dyDescent="0.25">
      <c r="A579" s="1">
        <v>83</v>
      </c>
      <c r="B579" t="s">
        <v>35</v>
      </c>
      <c r="C579" t="s">
        <v>36</v>
      </c>
      <c r="D579" t="s">
        <v>32</v>
      </c>
      <c r="E579" t="s">
        <v>62</v>
      </c>
      <c r="F579" t="s">
        <v>61</v>
      </c>
      <c r="G579" t="s">
        <v>61</v>
      </c>
      <c r="H579" s="1" t="s">
        <v>62</v>
      </c>
    </row>
    <row r="580" spans="1:8" x14ac:dyDescent="0.25">
      <c r="A580" s="1">
        <v>519</v>
      </c>
      <c r="B580" t="s">
        <v>35</v>
      </c>
      <c r="C580" t="s">
        <v>36</v>
      </c>
      <c r="D580" t="s">
        <v>32</v>
      </c>
      <c r="E580" t="s">
        <v>62</v>
      </c>
      <c r="F580" t="s">
        <v>61</v>
      </c>
      <c r="G580" t="s">
        <v>61</v>
      </c>
      <c r="H580" s="1" t="s">
        <v>62</v>
      </c>
    </row>
    <row r="581" spans="1:8" x14ac:dyDescent="0.25">
      <c r="A581" s="1">
        <v>525</v>
      </c>
      <c r="B581" t="s">
        <v>35</v>
      </c>
      <c r="C581" t="s">
        <v>36</v>
      </c>
      <c r="D581" t="s">
        <v>32</v>
      </c>
      <c r="E581" t="s">
        <v>62</v>
      </c>
      <c r="F581" t="s">
        <v>61</v>
      </c>
      <c r="G581" t="s">
        <v>61</v>
      </c>
      <c r="H581" s="1" t="s">
        <v>62</v>
      </c>
    </row>
    <row r="582" spans="1:8" x14ac:dyDescent="0.25">
      <c r="A582" s="1">
        <v>935</v>
      </c>
      <c r="B582" t="s">
        <v>35</v>
      </c>
      <c r="C582" t="s">
        <v>36</v>
      </c>
      <c r="D582" t="s">
        <v>31</v>
      </c>
      <c r="E582" t="s">
        <v>62</v>
      </c>
      <c r="F582" t="s">
        <v>61</v>
      </c>
      <c r="G582" t="s">
        <v>61</v>
      </c>
      <c r="H582" s="1" t="s">
        <v>62</v>
      </c>
    </row>
    <row r="583" spans="1:8" x14ac:dyDescent="0.25">
      <c r="A583" s="1">
        <v>944</v>
      </c>
      <c r="B583" t="s">
        <v>35</v>
      </c>
      <c r="C583" t="s">
        <v>36</v>
      </c>
      <c r="D583" t="s">
        <v>31</v>
      </c>
      <c r="E583" t="s">
        <v>62</v>
      </c>
      <c r="F583" t="s">
        <v>61</v>
      </c>
      <c r="G583" t="s">
        <v>61</v>
      </c>
      <c r="H583" s="1" t="s">
        <v>62</v>
      </c>
    </row>
    <row r="584" spans="1:8" x14ac:dyDescent="0.25">
      <c r="A584" s="1">
        <v>582</v>
      </c>
      <c r="B584" t="s">
        <v>35</v>
      </c>
      <c r="C584" t="s">
        <v>36</v>
      </c>
      <c r="D584" t="s">
        <v>31</v>
      </c>
      <c r="E584" t="s">
        <v>62</v>
      </c>
      <c r="F584" t="s">
        <v>61</v>
      </c>
      <c r="G584" t="s">
        <v>61</v>
      </c>
      <c r="H584" s="1" t="s">
        <v>62</v>
      </c>
    </row>
    <row r="585" spans="1:8" x14ac:dyDescent="0.25">
      <c r="A585" s="1">
        <v>195</v>
      </c>
      <c r="B585" t="s">
        <v>35</v>
      </c>
      <c r="C585" t="s">
        <v>36</v>
      </c>
      <c r="D585" t="s">
        <v>31</v>
      </c>
      <c r="E585" t="s">
        <v>62</v>
      </c>
      <c r="F585" t="s">
        <v>61</v>
      </c>
      <c r="G585" t="s">
        <v>61</v>
      </c>
      <c r="H585" s="1" t="s">
        <v>62</v>
      </c>
    </row>
    <row r="586" spans="1:8" x14ac:dyDescent="0.25">
      <c r="A586" s="1">
        <v>424</v>
      </c>
      <c r="B586" t="s">
        <v>35</v>
      </c>
      <c r="C586" t="s">
        <v>36</v>
      </c>
      <c r="D586" t="s">
        <v>31</v>
      </c>
      <c r="E586" t="s">
        <v>62</v>
      </c>
      <c r="F586" t="s">
        <v>61</v>
      </c>
      <c r="G586" t="s">
        <v>61</v>
      </c>
      <c r="H586" s="1" t="s">
        <v>62</v>
      </c>
    </row>
    <row r="587" spans="1:8" x14ac:dyDescent="0.25">
      <c r="A587" s="1">
        <v>427</v>
      </c>
      <c r="B587" t="s">
        <v>35</v>
      </c>
      <c r="C587" t="s">
        <v>36</v>
      </c>
      <c r="D587" t="s">
        <v>31</v>
      </c>
      <c r="E587" t="s">
        <v>62</v>
      </c>
      <c r="F587" t="s">
        <v>61</v>
      </c>
      <c r="G587" t="s">
        <v>61</v>
      </c>
      <c r="H587" s="1" t="s">
        <v>62</v>
      </c>
    </row>
    <row r="588" spans="1:8" x14ac:dyDescent="0.25">
      <c r="A588" s="1">
        <v>429</v>
      </c>
      <c r="B588" t="s">
        <v>35</v>
      </c>
      <c r="C588" t="s">
        <v>36</v>
      </c>
      <c r="D588" t="s">
        <v>31</v>
      </c>
      <c r="E588" t="s">
        <v>62</v>
      </c>
      <c r="F588" t="s">
        <v>61</v>
      </c>
      <c r="G588" t="s">
        <v>61</v>
      </c>
      <c r="H588" s="1" t="s">
        <v>62</v>
      </c>
    </row>
    <row r="589" spans="1:8" x14ac:dyDescent="0.25">
      <c r="A589" s="1">
        <v>450</v>
      </c>
      <c r="B589" t="s">
        <v>35</v>
      </c>
      <c r="C589" t="s">
        <v>36</v>
      </c>
      <c r="D589" t="s">
        <v>31</v>
      </c>
      <c r="E589" t="s">
        <v>62</v>
      </c>
      <c r="F589" t="s">
        <v>61</v>
      </c>
      <c r="G589" t="s">
        <v>61</v>
      </c>
      <c r="H589" s="1" t="s">
        <v>62</v>
      </c>
    </row>
    <row r="590" spans="1:8" x14ac:dyDescent="0.25">
      <c r="A590" s="1">
        <v>453</v>
      </c>
      <c r="B590" t="s">
        <v>35</v>
      </c>
      <c r="C590" t="s">
        <v>36</v>
      </c>
      <c r="D590" t="s">
        <v>31</v>
      </c>
      <c r="E590" t="s">
        <v>62</v>
      </c>
      <c r="F590" t="s">
        <v>61</v>
      </c>
      <c r="G590" t="s">
        <v>61</v>
      </c>
      <c r="H590" s="1" t="s">
        <v>62</v>
      </c>
    </row>
    <row r="591" spans="1:8" x14ac:dyDescent="0.25">
      <c r="A591" s="1">
        <v>461</v>
      </c>
      <c r="B591" t="s">
        <v>35</v>
      </c>
      <c r="C591" t="s">
        <v>36</v>
      </c>
      <c r="D591" t="s">
        <v>31</v>
      </c>
      <c r="E591" t="s">
        <v>62</v>
      </c>
      <c r="F591" t="s">
        <v>61</v>
      </c>
      <c r="G591" t="s">
        <v>61</v>
      </c>
      <c r="H591" s="1" t="s">
        <v>62</v>
      </c>
    </row>
    <row r="592" spans="1:8" x14ac:dyDescent="0.25">
      <c r="A592" s="1">
        <v>479</v>
      </c>
      <c r="B592" t="s">
        <v>35</v>
      </c>
      <c r="C592" t="s">
        <v>36</v>
      </c>
      <c r="D592" t="s">
        <v>31</v>
      </c>
      <c r="E592" t="s">
        <v>62</v>
      </c>
      <c r="F592" t="s">
        <v>61</v>
      </c>
      <c r="G592" t="s">
        <v>61</v>
      </c>
      <c r="H592" s="1" t="s">
        <v>62</v>
      </c>
    </row>
    <row r="593" spans="1:8" x14ac:dyDescent="0.25">
      <c r="A593" s="1">
        <v>455</v>
      </c>
      <c r="B593" t="s">
        <v>35</v>
      </c>
      <c r="C593" t="s">
        <v>36</v>
      </c>
      <c r="D593" t="s">
        <v>31</v>
      </c>
      <c r="E593" t="s">
        <v>62</v>
      </c>
      <c r="F593" t="s">
        <v>61</v>
      </c>
      <c r="G593" t="s">
        <v>61</v>
      </c>
      <c r="H593" s="1" t="s">
        <v>62</v>
      </c>
    </row>
    <row r="594" spans="1:8" x14ac:dyDescent="0.25">
      <c r="A594" s="1">
        <v>609</v>
      </c>
      <c r="B594" t="s">
        <v>35</v>
      </c>
      <c r="C594" t="s">
        <v>36</v>
      </c>
      <c r="D594" t="s">
        <v>31</v>
      </c>
      <c r="E594" t="s">
        <v>62</v>
      </c>
      <c r="F594" t="s">
        <v>61</v>
      </c>
      <c r="G594" t="s">
        <v>61</v>
      </c>
      <c r="H594" s="1" t="s">
        <v>62</v>
      </c>
    </row>
    <row r="595" spans="1:8" x14ac:dyDescent="0.25">
      <c r="A595" s="1">
        <v>610</v>
      </c>
      <c r="B595" t="s">
        <v>35</v>
      </c>
      <c r="C595" t="s">
        <v>36</v>
      </c>
      <c r="D595" t="s">
        <v>31</v>
      </c>
      <c r="E595" t="s">
        <v>62</v>
      </c>
      <c r="F595" t="s">
        <v>61</v>
      </c>
      <c r="G595" t="s">
        <v>61</v>
      </c>
      <c r="H595" s="1" t="s">
        <v>62</v>
      </c>
    </row>
    <row r="596" spans="1:8" x14ac:dyDescent="0.25">
      <c r="A596" s="1">
        <v>216</v>
      </c>
      <c r="B596" t="s">
        <v>35</v>
      </c>
      <c r="C596" t="s">
        <v>36</v>
      </c>
      <c r="D596" t="s">
        <v>31</v>
      </c>
      <c r="E596" t="s">
        <v>62</v>
      </c>
      <c r="F596" t="s">
        <v>61</v>
      </c>
      <c r="G596" t="s">
        <v>61</v>
      </c>
      <c r="H596" s="1" t="s">
        <v>62</v>
      </c>
    </row>
    <row r="597" spans="1:8" x14ac:dyDescent="0.25">
      <c r="A597" s="1">
        <v>217</v>
      </c>
      <c r="B597" t="s">
        <v>35</v>
      </c>
      <c r="C597" t="s">
        <v>36</v>
      </c>
      <c r="D597" t="s">
        <v>31</v>
      </c>
      <c r="E597" t="s">
        <v>62</v>
      </c>
      <c r="F597" t="s">
        <v>61</v>
      </c>
      <c r="G597" t="s">
        <v>61</v>
      </c>
      <c r="H597" s="1" t="s">
        <v>62</v>
      </c>
    </row>
    <row r="598" spans="1:8" x14ac:dyDescent="0.25">
      <c r="A598" s="1">
        <v>611</v>
      </c>
      <c r="B598" t="s">
        <v>35</v>
      </c>
      <c r="C598" t="s">
        <v>36</v>
      </c>
      <c r="D598" t="s">
        <v>31</v>
      </c>
      <c r="E598" t="s">
        <v>62</v>
      </c>
      <c r="F598" t="s">
        <v>61</v>
      </c>
      <c r="G598" t="s">
        <v>61</v>
      </c>
      <c r="H598" s="1" t="s">
        <v>62</v>
      </c>
    </row>
    <row r="599" spans="1:8" x14ac:dyDescent="0.25">
      <c r="A599" s="1">
        <v>612</v>
      </c>
      <c r="B599" t="s">
        <v>35</v>
      </c>
      <c r="C599" t="s">
        <v>36</v>
      </c>
      <c r="D599" t="s">
        <v>31</v>
      </c>
      <c r="E599" t="s">
        <v>62</v>
      </c>
      <c r="F599" t="s">
        <v>61</v>
      </c>
      <c r="G599" t="s">
        <v>61</v>
      </c>
      <c r="H599" s="1" t="s">
        <v>62</v>
      </c>
    </row>
    <row r="600" spans="1:8" x14ac:dyDescent="0.25">
      <c r="A600" s="1">
        <v>613</v>
      </c>
      <c r="B600" t="s">
        <v>35</v>
      </c>
      <c r="C600" t="s">
        <v>36</v>
      </c>
      <c r="D600" t="s">
        <v>31</v>
      </c>
      <c r="E600" t="s">
        <v>62</v>
      </c>
      <c r="F600" t="s">
        <v>61</v>
      </c>
      <c r="G600" t="s">
        <v>61</v>
      </c>
      <c r="H600" s="1" t="s">
        <v>62</v>
      </c>
    </row>
    <row r="601" spans="1:8" x14ac:dyDescent="0.25">
      <c r="A601" s="1">
        <v>615</v>
      </c>
      <c r="B601" t="s">
        <v>35</v>
      </c>
      <c r="C601" t="s">
        <v>36</v>
      </c>
      <c r="D601" t="s">
        <v>31</v>
      </c>
      <c r="E601" t="s">
        <v>62</v>
      </c>
      <c r="F601" t="s">
        <v>61</v>
      </c>
      <c r="G601" t="s">
        <v>61</v>
      </c>
      <c r="H601" s="1" t="s">
        <v>62</v>
      </c>
    </row>
    <row r="602" spans="1:8" x14ac:dyDescent="0.25">
      <c r="A602" s="1">
        <v>649</v>
      </c>
      <c r="B602" t="s">
        <v>35</v>
      </c>
      <c r="C602" t="s">
        <v>36</v>
      </c>
      <c r="D602" t="s">
        <v>31</v>
      </c>
      <c r="E602" t="s">
        <v>62</v>
      </c>
      <c r="F602" t="s">
        <v>61</v>
      </c>
      <c r="G602" t="s">
        <v>61</v>
      </c>
      <c r="H602" s="1" t="s">
        <v>62</v>
      </c>
    </row>
    <row r="603" spans="1:8" x14ac:dyDescent="0.25">
      <c r="A603" s="1">
        <v>655</v>
      </c>
      <c r="B603" t="s">
        <v>35</v>
      </c>
      <c r="C603" t="s">
        <v>36</v>
      </c>
      <c r="D603" t="s">
        <v>31</v>
      </c>
      <c r="E603" t="s">
        <v>62</v>
      </c>
      <c r="F603" t="s">
        <v>61</v>
      </c>
      <c r="G603" t="s">
        <v>61</v>
      </c>
      <c r="H603" s="1" t="s">
        <v>62</v>
      </c>
    </row>
    <row r="604" spans="1:8" x14ac:dyDescent="0.25">
      <c r="A604" s="1">
        <v>657</v>
      </c>
      <c r="B604" t="s">
        <v>35</v>
      </c>
      <c r="C604" t="s">
        <v>36</v>
      </c>
      <c r="D604" t="s">
        <v>31</v>
      </c>
      <c r="E604" t="s">
        <v>62</v>
      </c>
      <c r="F604" t="s">
        <v>61</v>
      </c>
      <c r="G604" t="s">
        <v>61</v>
      </c>
      <c r="H604" s="1" t="s">
        <v>62</v>
      </c>
    </row>
    <row r="605" spans="1:8" x14ac:dyDescent="0.25">
      <c r="A605" s="1">
        <v>665</v>
      </c>
      <c r="B605" t="s">
        <v>35</v>
      </c>
      <c r="C605" t="s">
        <v>36</v>
      </c>
      <c r="D605" t="s">
        <v>31</v>
      </c>
      <c r="E605" t="s">
        <v>62</v>
      </c>
      <c r="F605" t="s">
        <v>61</v>
      </c>
      <c r="G605" t="s">
        <v>61</v>
      </c>
      <c r="H605" s="1" t="s">
        <v>62</v>
      </c>
    </row>
    <row r="606" spans="1:8" x14ac:dyDescent="0.25">
      <c r="A606" s="1">
        <v>690</v>
      </c>
      <c r="B606" t="s">
        <v>35</v>
      </c>
      <c r="C606" t="s">
        <v>36</v>
      </c>
      <c r="D606" t="s">
        <v>31</v>
      </c>
      <c r="E606" t="s">
        <v>62</v>
      </c>
      <c r="F606" t="s">
        <v>61</v>
      </c>
      <c r="G606" t="s">
        <v>61</v>
      </c>
      <c r="H606" s="1" t="s">
        <v>62</v>
      </c>
    </row>
    <row r="607" spans="1:8" x14ac:dyDescent="0.25">
      <c r="A607" s="1">
        <v>568</v>
      </c>
      <c r="B607" t="s">
        <v>35</v>
      </c>
      <c r="C607" t="s">
        <v>36</v>
      </c>
      <c r="D607" t="s">
        <v>31</v>
      </c>
      <c r="E607" t="s">
        <v>62</v>
      </c>
      <c r="F607" t="s">
        <v>61</v>
      </c>
      <c r="G607" t="s">
        <v>61</v>
      </c>
      <c r="H607" s="1" t="s">
        <v>62</v>
      </c>
    </row>
    <row r="608" spans="1:8" x14ac:dyDescent="0.25">
      <c r="A608" s="1">
        <v>624</v>
      </c>
      <c r="B608" t="s">
        <v>35</v>
      </c>
      <c r="C608" t="s">
        <v>36</v>
      </c>
      <c r="D608" t="s">
        <v>31</v>
      </c>
      <c r="E608" t="s">
        <v>62</v>
      </c>
      <c r="F608" t="s">
        <v>61</v>
      </c>
      <c r="G608" t="s">
        <v>61</v>
      </c>
      <c r="H608" s="1" t="s">
        <v>62</v>
      </c>
    </row>
    <row r="609" spans="1:8" x14ac:dyDescent="0.25">
      <c r="A609" s="1">
        <v>653</v>
      </c>
      <c r="B609" t="s">
        <v>35</v>
      </c>
      <c r="C609" t="s">
        <v>36</v>
      </c>
      <c r="D609" t="s">
        <v>31</v>
      </c>
      <c r="E609" t="s">
        <v>62</v>
      </c>
      <c r="F609" t="s">
        <v>61</v>
      </c>
      <c r="G609" t="s">
        <v>61</v>
      </c>
      <c r="H609" s="1" t="s">
        <v>62</v>
      </c>
    </row>
    <row r="610" spans="1:8" x14ac:dyDescent="0.25">
      <c r="A610" s="1">
        <v>694</v>
      </c>
      <c r="B610" t="s">
        <v>35</v>
      </c>
      <c r="C610" t="s">
        <v>36</v>
      </c>
      <c r="D610" t="s">
        <v>31</v>
      </c>
      <c r="E610" t="s">
        <v>62</v>
      </c>
      <c r="F610" t="s">
        <v>61</v>
      </c>
      <c r="G610" t="s">
        <v>61</v>
      </c>
      <c r="H610" s="1" t="s">
        <v>62</v>
      </c>
    </row>
    <row r="611" spans="1:8" x14ac:dyDescent="0.25">
      <c r="A611" s="1">
        <v>703</v>
      </c>
      <c r="B611" t="s">
        <v>35</v>
      </c>
      <c r="C611" t="s">
        <v>36</v>
      </c>
      <c r="D611" t="s">
        <v>31</v>
      </c>
      <c r="E611" t="s">
        <v>62</v>
      </c>
      <c r="F611" t="s">
        <v>61</v>
      </c>
      <c r="G611" t="s">
        <v>61</v>
      </c>
      <c r="H611" s="1" t="s">
        <v>62</v>
      </c>
    </row>
    <row r="612" spans="1:8" x14ac:dyDescent="0.25">
      <c r="A612" s="1">
        <v>704</v>
      </c>
      <c r="B612" t="s">
        <v>35</v>
      </c>
      <c r="C612" t="s">
        <v>36</v>
      </c>
      <c r="D612" t="s">
        <v>31</v>
      </c>
      <c r="E612" t="s">
        <v>62</v>
      </c>
      <c r="F612" t="s">
        <v>61</v>
      </c>
      <c r="G612" t="s">
        <v>61</v>
      </c>
      <c r="H612" s="1" t="s">
        <v>62</v>
      </c>
    </row>
    <row r="613" spans="1:8" x14ac:dyDescent="0.25">
      <c r="A613" s="1">
        <v>728</v>
      </c>
      <c r="B613" t="s">
        <v>35</v>
      </c>
      <c r="C613" t="s">
        <v>36</v>
      </c>
      <c r="D613" t="s">
        <v>31</v>
      </c>
      <c r="E613" t="s">
        <v>62</v>
      </c>
      <c r="F613" t="s">
        <v>61</v>
      </c>
      <c r="G613" t="s">
        <v>61</v>
      </c>
      <c r="H613" s="1" t="s">
        <v>62</v>
      </c>
    </row>
    <row r="614" spans="1:8" x14ac:dyDescent="0.25">
      <c r="A614" s="1">
        <v>739</v>
      </c>
      <c r="B614" t="s">
        <v>35</v>
      </c>
      <c r="C614" t="s">
        <v>36</v>
      </c>
      <c r="D614" t="s">
        <v>31</v>
      </c>
      <c r="E614" t="s">
        <v>62</v>
      </c>
      <c r="F614" t="s">
        <v>61</v>
      </c>
      <c r="G614" t="s">
        <v>61</v>
      </c>
      <c r="H614" s="1" t="s">
        <v>62</v>
      </c>
    </row>
    <row r="615" spans="1:8" x14ac:dyDescent="0.25">
      <c r="A615" s="1">
        <v>743</v>
      </c>
      <c r="B615" t="s">
        <v>35</v>
      </c>
      <c r="C615" t="s">
        <v>36</v>
      </c>
      <c r="D615" t="s">
        <v>31</v>
      </c>
      <c r="E615" t="s">
        <v>62</v>
      </c>
      <c r="F615" t="s">
        <v>61</v>
      </c>
      <c r="G615" t="s">
        <v>61</v>
      </c>
      <c r="H615" s="1" t="s">
        <v>62</v>
      </c>
    </row>
    <row r="616" spans="1:8" x14ac:dyDescent="0.25">
      <c r="A616" s="1">
        <v>744</v>
      </c>
      <c r="B616" t="s">
        <v>35</v>
      </c>
      <c r="C616" t="s">
        <v>36</v>
      </c>
      <c r="D616" t="s">
        <v>31</v>
      </c>
      <c r="E616" t="s">
        <v>62</v>
      </c>
      <c r="F616" t="s">
        <v>61</v>
      </c>
      <c r="G616" t="s">
        <v>61</v>
      </c>
      <c r="H616" s="1" t="s">
        <v>62</v>
      </c>
    </row>
    <row r="617" spans="1:8" x14ac:dyDescent="0.25">
      <c r="A617" s="1">
        <v>751</v>
      </c>
      <c r="B617" t="s">
        <v>35</v>
      </c>
      <c r="C617" t="s">
        <v>36</v>
      </c>
      <c r="D617" t="s">
        <v>31</v>
      </c>
      <c r="E617" t="s">
        <v>62</v>
      </c>
      <c r="F617" t="s">
        <v>61</v>
      </c>
      <c r="G617" t="s">
        <v>61</v>
      </c>
      <c r="H617" s="1" t="s">
        <v>62</v>
      </c>
    </row>
    <row r="618" spans="1:8" x14ac:dyDescent="0.25">
      <c r="A618" s="1">
        <v>753</v>
      </c>
      <c r="B618" t="s">
        <v>35</v>
      </c>
      <c r="C618" t="s">
        <v>36</v>
      </c>
      <c r="D618" t="s">
        <v>31</v>
      </c>
      <c r="E618" t="s">
        <v>62</v>
      </c>
      <c r="F618" t="s">
        <v>61</v>
      </c>
      <c r="G618" t="s">
        <v>61</v>
      </c>
      <c r="H618" s="1" t="s">
        <v>62</v>
      </c>
    </row>
    <row r="619" spans="1:8" x14ac:dyDescent="0.25">
      <c r="A619" s="1">
        <v>1035</v>
      </c>
      <c r="B619" t="s">
        <v>35</v>
      </c>
      <c r="C619" t="s">
        <v>36</v>
      </c>
      <c r="D619" t="s">
        <v>31</v>
      </c>
      <c r="E619" t="s">
        <v>62</v>
      </c>
      <c r="F619" t="s">
        <v>61</v>
      </c>
      <c r="G619" t="s">
        <v>61</v>
      </c>
      <c r="H619" s="1" t="s">
        <v>62</v>
      </c>
    </row>
    <row r="620" spans="1:8" x14ac:dyDescent="0.25">
      <c r="A620" s="1">
        <v>1037</v>
      </c>
      <c r="B620" t="s">
        <v>35</v>
      </c>
      <c r="C620" t="s">
        <v>36</v>
      </c>
      <c r="D620" t="s">
        <v>31</v>
      </c>
      <c r="E620" t="s">
        <v>62</v>
      </c>
      <c r="F620" t="s">
        <v>61</v>
      </c>
      <c r="G620" t="s">
        <v>61</v>
      </c>
      <c r="H620" s="1" t="s">
        <v>62</v>
      </c>
    </row>
    <row r="621" spans="1:8" x14ac:dyDescent="0.25">
      <c r="A621" s="1">
        <v>1038</v>
      </c>
      <c r="B621" t="s">
        <v>35</v>
      </c>
      <c r="C621" t="s">
        <v>36</v>
      </c>
      <c r="D621" t="s">
        <v>31</v>
      </c>
      <c r="E621" t="s">
        <v>62</v>
      </c>
      <c r="F621" t="s">
        <v>61</v>
      </c>
      <c r="G621" t="s">
        <v>61</v>
      </c>
      <c r="H621" s="1" t="s">
        <v>62</v>
      </c>
    </row>
    <row r="622" spans="1:8" x14ac:dyDescent="0.25">
      <c r="A622" s="1">
        <v>1039</v>
      </c>
      <c r="B622" t="s">
        <v>35</v>
      </c>
      <c r="C622" t="s">
        <v>36</v>
      </c>
      <c r="D622" t="s">
        <v>31</v>
      </c>
      <c r="E622" t="s">
        <v>62</v>
      </c>
      <c r="F622" t="s">
        <v>61</v>
      </c>
      <c r="G622" t="s">
        <v>61</v>
      </c>
      <c r="H622" s="1" t="s">
        <v>62</v>
      </c>
    </row>
    <row r="623" spans="1:8" x14ac:dyDescent="0.25">
      <c r="A623" s="1">
        <v>961</v>
      </c>
      <c r="B623" t="s">
        <v>35</v>
      </c>
      <c r="C623" t="s">
        <v>36</v>
      </c>
      <c r="D623" t="s">
        <v>31</v>
      </c>
      <c r="E623" t="s">
        <v>62</v>
      </c>
      <c r="F623" t="s">
        <v>61</v>
      </c>
      <c r="G623" t="s">
        <v>61</v>
      </c>
      <c r="H623" s="1" t="s">
        <v>62</v>
      </c>
    </row>
    <row r="624" spans="1:8" x14ac:dyDescent="0.25">
      <c r="A624" s="1">
        <v>970</v>
      </c>
      <c r="B624" t="s">
        <v>35</v>
      </c>
      <c r="C624" t="s">
        <v>36</v>
      </c>
      <c r="D624" t="s">
        <v>31</v>
      </c>
      <c r="E624" t="s">
        <v>62</v>
      </c>
      <c r="F624" t="s">
        <v>61</v>
      </c>
      <c r="G624" t="s">
        <v>61</v>
      </c>
      <c r="H624" s="1" t="s">
        <v>62</v>
      </c>
    </row>
    <row r="625" spans="1:8" x14ac:dyDescent="0.25">
      <c r="A625" s="1">
        <v>973</v>
      </c>
      <c r="B625" t="s">
        <v>39</v>
      </c>
      <c r="C625" t="s">
        <v>36</v>
      </c>
      <c r="D625" t="s">
        <v>31</v>
      </c>
      <c r="E625" t="s">
        <v>62</v>
      </c>
      <c r="F625" t="s">
        <v>61</v>
      </c>
      <c r="G625" t="s">
        <v>61</v>
      </c>
      <c r="H625" s="1" t="s">
        <v>62</v>
      </c>
    </row>
    <row r="626" spans="1:8" x14ac:dyDescent="0.25">
      <c r="A626" s="1">
        <v>974</v>
      </c>
      <c r="B626" t="s">
        <v>35</v>
      </c>
      <c r="C626" t="s">
        <v>36</v>
      </c>
      <c r="D626" t="s">
        <v>31</v>
      </c>
      <c r="E626" t="s">
        <v>62</v>
      </c>
      <c r="F626" t="s">
        <v>61</v>
      </c>
      <c r="G626" t="s">
        <v>61</v>
      </c>
      <c r="H626" s="1" t="s">
        <v>62</v>
      </c>
    </row>
    <row r="627" spans="1:8" x14ac:dyDescent="0.25">
      <c r="A627" s="1">
        <v>984</v>
      </c>
      <c r="B627" t="s">
        <v>37</v>
      </c>
      <c r="C627" t="s">
        <v>36</v>
      </c>
      <c r="D627" t="s">
        <v>31</v>
      </c>
      <c r="E627" t="s">
        <v>62</v>
      </c>
      <c r="F627" t="s">
        <v>61</v>
      </c>
      <c r="G627" t="s">
        <v>61</v>
      </c>
      <c r="H627" s="1" t="s">
        <v>62</v>
      </c>
    </row>
    <row r="628" spans="1:8" x14ac:dyDescent="0.25">
      <c r="A628" s="1">
        <v>986</v>
      </c>
      <c r="B628" t="s">
        <v>35</v>
      </c>
      <c r="C628" t="s">
        <v>36</v>
      </c>
      <c r="D628" t="s">
        <v>31</v>
      </c>
      <c r="E628" t="s">
        <v>62</v>
      </c>
      <c r="F628" t="s">
        <v>61</v>
      </c>
      <c r="G628" t="s">
        <v>61</v>
      </c>
      <c r="H628" s="1" t="s">
        <v>62</v>
      </c>
    </row>
    <row r="629" spans="1:8" x14ac:dyDescent="0.25">
      <c r="A629" s="1">
        <v>999</v>
      </c>
      <c r="B629" t="s">
        <v>37</v>
      </c>
      <c r="C629" t="s">
        <v>36</v>
      </c>
      <c r="D629" t="s">
        <v>31</v>
      </c>
      <c r="E629" t="s">
        <v>62</v>
      </c>
      <c r="F629" t="s">
        <v>61</v>
      </c>
      <c r="G629" t="s">
        <v>61</v>
      </c>
      <c r="H629" s="1" t="s">
        <v>62</v>
      </c>
    </row>
    <row r="630" spans="1:8" x14ac:dyDescent="0.25">
      <c r="A630" s="1">
        <v>1017</v>
      </c>
      <c r="B630" t="s">
        <v>35</v>
      </c>
      <c r="C630" t="s">
        <v>36</v>
      </c>
      <c r="D630" t="s">
        <v>31</v>
      </c>
      <c r="E630" t="s">
        <v>62</v>
      </c>
      <c r="F630" t="s">
        <v>61</v>
      </c>
      <c r="G630" t="s">
        <v>61</v>
      </c>
      <c r="H630" s="1" t="s">
        <v>62</v>
      </c>
    </row>
    <row r="631" spans="1:8" x14ac:dyDescent="0.25">
      <c r="A631" s="1">
        <v>1103</v>
      </c>
      <c r="B631" t="s">
        <v>35</v>
      </c>
      <c r="C631" t="s">
        <v>36</v>
      </c>
      <c r="D631" t="s">
        <v>31</v>
      </c>
      <c r="E631" t="s">
        <v>62</v>
      </c>
      <c r="F631" t="s">
        <v>61</v>
      </c>
      <c r="G631" t="s">
        <v>61</v>
      </c>
      <c r="H631" s="1" t="s">
        <v>62</v>
      </c>
    </row>
    <row r="632" spans="1:8" x14ac:dyDescent="0.25">
      <c r="A632" s="1">
        <v>1142</v>
      </c>
      <c r="B632" t="s">
        <v>35</v>
      </c>
      <c r="C632" t="s">
        <v>36</v>
      </c>
      <c r="D632" t="s">
        <v>31</v>
      </c>
      <c r="E632" t="s">
        <v>62</v>
      </c>
      <c r="F632" t="s">
        <v>61</v>
      </c>
      <c r="G632" t="s">
        <v>61</v>
      </c>
      <c r="H632" s="1" t="s">
        <v>62</v>
      </c>
    </row>
    <row r="633" spans="1:8" x14ac:dyDescent="0.25">
      <c r="A633" s="1">
        <v>1150</v>
      </c>
      <c r="B633" t="s">
        <v>39</v>
      </c>
      <c r="C633" t="s">
        <v>36</v>
      </c>
      <c r="D633" t="s">
        <v>31</v>
      </c>
      <c r="E633" t="s">
        <v>62</v>
      </c>
      <c r="F633" t="s">
        <v>61</v>
      </c>
      <c r="G633" t="s">
        <v>61</v>
      </c>
      <c r="H633" s="1" t="s">
        <v>62</v>
      </c>
    </row>
    <row r="634" spans="1:8" x14ac:dyDescent="0.25">
      <c r="A634" s="1">
        <v>1153</v>
      </c>
      <c r="B634" t="s">
        <v>39</v>
      </c>
      <c r="C634" t="s">
        <v>36</v>
      </c>
      <c r="D634" t="s">
        <v>31</v>
      </c>
      <c r="E634" t="s">
        <v>62</v>
      </c>
      <c r="F634" t="s">
        <v>61</v>
      </c>
      <c r="G634" t="s">
        <v>61</v>
      </c>
      <c r="H634" s="1" t="s">
        <v>62</v>
      </c>
    </row>
    <row r="635" spans="1:8" x14ac:dyDescent="0.25">
      <c r="A635" s="1">
        <v>920</v>
      </c>
      <c r="B635" t="s">
        <v>35</v>
      </c>
      <c r="C635" t="s">
        <v>36</v>
      </c>
      <c r="D635" t="s">
        <v>31</v>
      </c>
      <c r="E635" t="s">
        <v>62</v>
      </c>
      <c r="F635" t="s">
        <v>61</v>
      </c>
      <c r="G635" t="s">
        <v>61</v>
      </c>
      <c r="H635" s="1" t="s">
        <v>62</v>
      </c>
    </row>
    <row r="636" spans="1:8" x14ac:dyDescent="0.25">
      <c r="A636" s="1">
        <v>795</v>
      </c>
      <c r="B636" t="s">
        <v>35</v>
      </c>
      <c r="C636" t="s">
        <v>36</v>
      </c>
      <c r="D636" t="s">
        <v>31</v>
      </c>
      <c r="E636" t="s">
        <v>62</v>
      </c>
      <c r="F636" t="s">
        <v>61</v>
      </c>
      <c r="G636" t="s">
        <v>61</v>
      </c>
      <c r="H636" s="1" t="s">
        <v>62</v>
      </c>
    </row>
    <row r="637" spans="1:8" x14ac:dyDescent="0.25">
      <c r="A637" s="1">
        <v>800</v>
      </c>
      <c r="B637" t="s">
        <v>35</v>
      </c>
      <c r="C637" t="s">
        <v>36</v>
      </c>
      <c r="D637" t="s">
        <v>31</v>
      </c>
      <c r="E637" t="s">
        <v>62</v>
      </c>
      <c r="F637" t="s">
        <v>61</v>
      </c>
      <c r="G637" t="s">
        <v>61</v>
      </c>
      <c r="H637" s="1" t="s">
        <v>62</v>
      </c>
    </row>
    <row r="638" spans="1:8" x14ac:dyDescent="0.25">
      <c r="A638" s="1">
        <v>806</v>
      </c>
      <c r="B638" t="s">
        <v>35</v>
      </c>
      <c r="C638" t="s">
        <v>36</v>
      </c>
      <c r="D638" t="s">
        <v>31</v>
      </c>
      <c r="E638" t="s">
        <v>62</v>
      </c>
      <c r="F638" t="s">
        <v>61</v>
      </c>
      <c r="G638" t="s">
        <v>61</v>
      </c>
      <c r="H638" s="1" t="s">
        <v>62</v>
      </c>
    </row>
    <row r="639" spans="1:8" x14ac:dyDescent="0.25">
      <c r="A639" s="1">
        <v>870</v>
      </c>
      <c r="B639" t="s">
        <v>35</v>
      </c>
      <c r="C639" t="s">
        <v>36</v>
      </c>
      <c r="D639" t="s">
        <v>31</v>
      </c>
      <c r="E639" t="s">
        <v>62</v>
      </c>
      <c r="F639" t="s">
        <v>61</v>
      </c>
      <c r="G639" t="s">
        <v>61</v>
      </c>
      <c r="H639" s="1" t="s">
        <v>62</v>
      </c>
    </row>
    <row r="640" spans="1:8" x14ac:dyDescent="0.25">
      <c r="A640" s="1">
        <v>98</v>
      </c>
      <c r="B640" t="s">
        <v>39</v>
      </c>
      <c r="C640" t="s">
        <v>36</v>
      </c>
      <c r="D640" t="s">
        <v>31</v>
      </c>
      <c r="E640" t="s">
        <v>62</v>
      </c>
      <c r="F640" t="s">
        <v>61</v>
      </c>
      <c r="G640" t="s">
        <v>61</v>
      </c>
      <c r="H640" s="1" t="s">
        <v>62</v>
      </c>
    </row>
    <row r="641" spans="1:8" x14ac:dyDescent="0.25">
      <c r="A641" s="1">
        <v>102</v>
      </c>
      <c r="B641" t="s">
        <v>39</v>
      </c>
      <c r="C641" t="s">
        <v>36</v>
      </c>
      <c r="D641" t="s">
        <v>31</v>
      </c>
      <c r="E641" t="s">
        <v>62</v>
      </c>
      <c r="F641" t="s">
        <v>61</v>
      </c>
      <c r="G641" t="s">
        <v>61</v>
      </c>
      <c r="H641" s="1" t="s">
        <v>62</v>
      </c>
    </row>
    <row r="642" spans="1:8" x14ac:dyDescent="0.25">
      <c r="A642" s="1">
        <v>109</v>
      </c>
      <c r="B642" t="s">
        <v>37</v>
      </c>
      <c r="C642" t="s">
        <v>36</v>
      </c>
      <c r="D642" t="s">
        <v>31</v>
      </c>
      <c r="E642" t="s">
        <v>62</v>
      </c>
      <c r="F642" t="s">
        <v>61</v>
      </c>
      <c r="G642" t="s">
        <v>61</v>
      </c>
      <c r="H642" s="1" t="s">
        <v>62</v>
      </c>
    </row>
    <row r="643" spans="1:8" x14ac:dyDescent="0.25">
      <c r="A643" s="1">
        <v>113</v>
      </c>
      <c r="B643" t="s">
        <v>35</v>
      </c>
      <c r="C643" t="s">
        <v>36</v>
      </c>
      <c r="D643" t="s">
        <v>31</v>
      </c>
      <c r="E643" t="s">
        <v>62</v>
      </c>
      <c r="F643" t="s">
        <v>61</v>
      </c>
      <c r="G643" t="s">
        <v>61</v>
      </c>
      <c r="H643" s="1" t="s">
        <v>62</v>
      </c>
    </row>
    <row r="644" spans="1:8" x14ac:dyDescent="0.25">
      <c r="A644" s="1">
        <v>295</v>
      </c>
      <c r="B644" t="s">
        <v>35</v>
      </c>
      <c r="C644" t="s">
        <v>36</v>
      </c>
      <c r="D644" t="s">
        <v>31</v>
      </c>
      <c r="E644" t="s">
        <v>62</v>
      </c>
      <c r="F644" t="s">
        <v>61</v>
      </c>
      <c r="G644" t="s">
        <v>61</v>
      </c>
      <c r="H644" s="1" t="s">
        <v>62</v>
      </c>
    </row>
    <row r="645" spans="1:8" x14ac:dyDescent="0.25">
      <c r="A645" s="1">
        <v>337</v>
      </c>
      <c r="B645" t="s">
        <v>35</v>
      </c>
      <c r="C645" t="s">
        <v>36</v>
      </c>
      <c r="D645" t="s">
        <v>31</v>
      </c>
      <c r="E645" t="s">
        <v>62</v>
      </c>
      <c r="F645" t="s">
        <v>61</v>
      </c>
      <c r="G645" t="s">
        <v>61</v>
      </c>
      <c r="H645" s="1" t="s">
        <v>62</v>
      </c>
    </row>
    <row r="646" spans="1:8" x14ac:dyDescent="0.25">
      <c r="A646" s="1">
        <v>341</v>
      </c>
      <c r="B646" t="s">
        <v>35</v>
      </c>
      <c r="C646" t="s">
        <v>36</v>
      </c>
      <c r="D646" t="s">
        <v>31</v>
      </c>
      <c r="E646" t="s">
        <v>62</v>
      </c>
      <c r="F646" t="s">
        <v>61</v>
      </c>
      <c r="G646" t="s">
        <v>61</v>
      </c>
      <c r="H646" s="1" t="s">
        <v>62</v>
      </c>
    </row>
    <row r="647" spans="1:8" x14ac:dyDescent="0.25">
      <c r="A647" s="1">
        <v>344</v>
      </c>
      <c r="B647" t="s">
        <v>35</v>
      </c>
      <c r="C647" t="s">
        <v>36</v>
      </c>
      <c r="D647" t="s">
        <v>31</v>
      </c>
      <c r="E647" t="s">
        <v>62</v>
      </c>
      <c r="F647" t="s">
        <v>61</v>
      </c>
      <c r="G647" t="s">
        <v>61</v>
      </c>
      <c r="H647" s="1" t="s">
        <v>62</v>
      </c>
    </row>
    <row r="648" spans="1:8" x14ac:dyDescent="0.25">
      <c r="A648" s="1">
        <v>416</v>
      </c>
      <c r="B648" t="s">
        <v>35</v>
      </c>
      <c r="C648" t="s">
        <v>36</v>
      </c>
      <c r="D648" t="s">
        <v>31</v>
      </c>
      <c r="E648" t="s">
        <v>62</v>
      </c>
      <c r="F648" t="s">
        <v>61</v>
      </c>
      <c r="G648" t="s">
        <v>61</v>
      </c>
      <c r="H648" s="1" t="s">
        <v>62</v>
      </c>
    </row>
    <row r="649" spans="1:8" x14ac:dyDescent="0.25">
      <c r="A649" s="1">
        <v>421</v>
      </c>
      <c r="B649" t="s">
        <v>35</v>
      </c>
      <c r="C649" t="s">
        <v>36</v>
      </c>
      <c r="D649" t="s">
        <v>31</v>
      </c>
      <c r="E649" t="s">
        <v>62</v>
      </c>
      <c r="F649" t="s">
        <v>61</v>
      </c>
      <c r="G649" t="s">
        <v>61</v>
      </c>
      <c r="H649" s="1" t="s">
        <v>62</v>
      </c>
    </row>
    <row r="650" spans="1:8" x14ac:dyDescent="0.25">
      <c r="A650" s="1">
        <v>397</v>
      </c>
      <c r="B650" t="s">
        <v>35</v>
      </c>
      <c r="C650" t="s">
        <v>36</v>
      </c>
      <c r="D650" t="s">
        <v>31</v>
      </c>
      <c r="E650" t="s">
        <v>62</v>
      </c>
      <c r="F650" t="s">
        <v>61</v>
      </c>
      <c r="G650" t="s">
        <v>61</v>
      </c>
      <c r="H650" s="1" t="s">
        <v>62</v>
      </c>
    </row>
    <row r="651" spans="1:8" x14ac:dyDescent="0.25">
      <c r="A651" s="1">
        <v>356</v>
      </c>
      <c r="B651" t="s">
        <v>35</v>
      </c>
      <c r="C651" t="s">
        <v>36</v>
      </c>
      <c r="D651" t="s">
        <v>31</v>
      </c>
      <c r="E651" t="s">
        <v>62</v>
      </c>
      <c r="F651" t="s">
        <v>61</v>
      </c>
      <c r="G651" t="s">
        <v>61</v>
      </c>
      <c r="H651" s="1" t="s">
        <v>62</v>
      </c>
    </row>
    <row r="652" spans="1:8" x14ac:dyDescent="0.25">
      <c r="A652" s="1">
        <v>359</v>
      </c>
      <c r="B652" t="s">
        <v>35</v>
      </c>
      <c r="C652" t="s">
        <v>36</v>
      </c>
      <c r="D652" t="s">
        <v>31</v>
      </c>
      <c r="E652" t="s">
        <v>62</v>
      </c>
      <c r="F652" t="s">
        <v>61</v>
      </c>
      <c r="G652" t="s">
        <v>61</v>
      </c>
      <c r="H652" s="1" t="s">
        <v>62</v>
      </c>
    </row>
    <row r="653" spans="1:8" x14ac:dyDescent="0.25">
      <c r="A653" s="1">
        <v>129</v>
      </c>
      <c r="B653" t="s">
        <v>35</v>
      </c>
      <c r="C653" t="s">
        <v>36</v>
      </c>
      <c r="D653" t="s">
        <v>31</v>
      </c>
      <c r="E653" t="s">
        <v>62</v>
      </c>
      <c r="F653" t="s">
        <v>61</v>
      </c>
      <c r="G653" t="s">
        <v>61</v>
      </c>
      <c r="H653" s="1" t="s">
        <v>62</v>
      </c>
    </row>
    <row r="654" spans="1:8" x14ac:dyDescent="0.25">
      <c r="A654" s="1">
        <v>131</v>
      </c>
      <c r="B654" t="s">
        <v>35</v>
      </c>
      <c r="C654" t="s">
        <v>36</v>
      </c>
      <c r="D654" t="s">
        <v>31</v>
      </c>
      <c r="E654" t="s">
        <v>62</v>
      </c>
      <c r="F654" t="s">
        <v>61</v>
      </c>
      <c r="G654" t="s">
        <v>61</v>
      </c>
      <c r="H654" s="1" t="s">
        <v>62</v>
      </c>
    </row>
    <row r="655" spans="1:8" x14ac:dyDescent="0.25">
      <c r="A655" s="1">
        <v>155</v>
      </c>
      <c r="B655" t="s">
        <v>35</v>
      </c>
      <c r="C655" t="s">
        <v>36</v>
      </c>
      <c r="D655" t="s">
        <v>31</v>
      </c>
      <c r="E655" t="s">
        <v>62</v>
      </c>
      <c r="F655" t="s">
        <v>61</v>
      </c>
      <c r="G655" t="s">
        <v>61</v>
      </c>
      <c r="H655" s="1" t="s">
        <v>62</v>
      </c>
    </row>
    <row r="656" spans="1:8" x14ac:dyDescent="0.25">
      <c r="A656" s="1">
        <v>156</v>
      </c>
      <c r="B656" t="s">
        <v>35</v>
      </c>
      <c r="C656" t="s">
        <v>36</v>
      </c>
      <c r="D656" t="s">
        <v>31</v>
      </c>
      <c r="E656" t="s">
        <v>62</v>
      </c>
      <c r="F656" t="s">
        <v>61</v>
      </c>
      <c r="G656" t="s">
        <v>61</v>
      </c>
      <c r="H656" s="1" t="s">
        <v>62</v>
      </c>
    </row>
    <row r="657" spans="1:8" x14ac:dyDescent="0.25">
      <c r="A657" s="1">
        <v>157</v>
      </c>
      <c r="B657" t="s">
        <v>35</v>
      </c>
      <c r="C657" t="s">
        <v>36</v>
      </c>
      <c r="D657" t="s">
        <v>31</v>
      </c>
      <c r="E657" t="s">
        <v>62</v>
      </c>
      <c r="F657" t="s">
        <v>61</v>
      </c>
      <c r="G657" t="s">
        <v>61</v>
      </c>
      <c r="H657" s="1" t="s">
        <v>62</v>
      </c>
    </row>
    <row r="658" spans="1:8" x14ac:dyDescent="0.25">
      <c r="A658" s="1">
        <v>163</v>
      </c>
      <c r="B658" t="s">
        <v>35</v>
      </c>
      <c r="C658" t="s">
        <v>36</v>
      </c>
      <c r="D658" t="s">
        <v>31</v>
      </c>
      <c r="E658" t="s">
        <v>62</v>
      </c>
      <c r="F658" t="s">
        <v>61</v>
      </c>
      <c r="G658" t="s">
        <v>61</v>
      </c>
      <c r="H658" s="1" t="s">
        <v>62</v>
      </c>
    </row>
    <row r="659" spans="1:8" x14ac:dyDescent="0.25">
      <c r="A659" s="1">
        <v>253</v>
      </c>
      <c r="B659" t="s">
        <v>35</v>
      </c>
      <c r="C659" t="s">
        <v>36</v>
      </c>
      <c r="D659" t="s">
        <v>31</v>
      </c>
      <c r="E659" t="s">
        <v>62</v>
      </c>
      <c r="F659" t="s">
        <v>61</v>
      </c>
      <c r="G659" t="s">
        <v>61</v>
      </c>
      <c r="H659" s="1" t="s">
        <v>62</v>
      </c>
    </row>
    <row r="660" spans="1:8" x14ac:dyDescent="0.25">
      <c r="A660" s="1">
        <v>764</v>
      </c>
      <c r="B660" t="s">
        <v>35</v>
      </c>
      <c r="C660" t="s">
        <v>36</v>
      </c>
      <c r="D660" t="s">
        <v>31</v>
      </c>
      <c r="E660" t="s">
        <v>62</v>
      </c>
      <c r="F660" t="s">
        <v>61</v>
      </c>
      <c r="G660" t="s">
        <v>61</v>
      </c>
      <c r="H660" s="1" t="s">
        <v>62</v>
      </c>
    </row>
    <row r="661" spans="1:8" x14ac:dyDescent="0.25">
      <c r="A661" s="1">
        <v>285</v>
      </c>
      <c r="B661" t="s">
        <v>35</v>
      </c>
      <c r="C661" t="s">
        <v>36</v>
      </c>
      <c r="D661" t="s">
        <v>31</v>
      </c>
      <c r="E661" t="s">
        <v>62</v>
      </c>
      <c r="F661" t="s">
        <v>61</v>
      </c>
      <c r="G661" t="s">
        <v>61</v>
      </c>
      <c r="H661" s="1" t="s">
        <v>62</v>
      </c>
    </row>
    <row r="662" spans="1:8" x14ac:dyDescent="0.25">
      <c r="A662" s="1">
        <v>872</v>
      </c>
      <c r="B662" t="s">
        <v>35</v>
      </c>
      <c r="C662" t="s">
        <v>36</v>
      </c>
      <c r="D662" t="s">
        <v>31</v>
      </c>
      <c r="E662" t="s">
        <v>62</v>
      </c>
      <c r="F662" t="s">
        <v>61</v>
      </c>
      <c r="G662" t="s">
        <v>61</v>
      </c>
      <c r="H662" s="1" t="s">
        <v>62</v>
      </c>
    </row>
    <row r="663" spans="1:8" x14ac:dyDescent="0.25">
      <c r="A663" s="1">
        <v>874</v>
      </c>
      <c r="B663" t="s">
        <v>35</v>
      </c>
      <c r="C663" t="s">
        <v>36</v>
      </c>
      <c r="D663" t="s">
        <v>31</v>
      </c>
      <c r="E663" t="s">
        <v>62</v>
      </c>
      <c r="F663" t="s">
        <v>61</v>
      </c>
      <c r="G663" t="s">
        <v>61</v>
      </c>
      <c r="H663" s="1" t="s">
        <v>62</v>
      </c>
    </row>
    <row r="664" spans="1:8" x14ac:dyDescent="0.25">
      <c r="A664" s="1">
        <v>888</v>
      </c>
      <c r="B664" t="s">
        <v>35</v>
      </c>
      <c r="C664" t="s">
        <v>36</v>
      </c>
      <c r="D664" t="s">
        <v>31</v>
      </c>
      <c r="E664" t="s">
        <v>62</v>
      </c>
      <c r="F664" t="s">
        <v>61</v>
      </c>
      <c r="G664" t="s">
        <v>61</v>
      </c>
      <c r="H664" s="1" t="s">
        <v>62</v>
      </c>
    </row>
    <row r="665" spans="1:8" x14ac:dyDescent="0.25">
      <c r="A665" s="1">
        <v>901</v>
      </c>
      <c r="B665" t="s">
        <v>35</v>
      </c>
      <c r="C665" t="s">
        <v>36</v>
      </c>
      <c r="D665" t="s">
        <v>31</v>
      </c>
      <c r="E665" t="s">
        <v>62</v>
      </c>
      <c r="F665" t="s">
        <v>61</v>
      </c>
      <c r="G665" t="s">
        <v>61</v>
      </c>
      <c r="H665" s="1" t="s">
        <v>62</v>
      </c>
    </row>
    <row r="666" spans="1:8" x14ac:dyDescent="0.25">
      <c r="A666" s="1">
        <v>902</v>
      </c>
      <c r="B666" t="s">
        <v>35</v>
      </c>
      <c r="C666" t="s">
        <v>36</v>
      </c>
      <c r="D666" t="s">
        <v>31</v>
      </c>
      <c r="E666" t="s">
        <v>62</v>
      </c>
      <c r="F666" t="s">
        <v>61</v>
      </c>
      <c r="G666" t="s">
        <v>61</v>
      </c>
      <c r="H666" s="1" t="s">
        <v>62</v>
      </c>
    </row>
    <row r="667" spans="1:8" x14ac:dyDescent="0.25">
      <c r="A667" s="1">
        <v>906</v>
      </c>
      <c r="B667" t="s">
        <v>35</v>
      </c>
      <c r="C667" t="s">
        <v>36</v>
      </c>
      <c r="D667" t="s">
        <v>31</v>
      </c>
      <c r="E667" t="s">
        <v>62</v>
      </c>
      <c r="F667" t="s">
        <v>61</v>
      </c>
      <c r="G667" t="s">
        <v>61</v>
      </c>
      <c r="H667" s="1" t="s">
        <v>62</v>
      </c>
    </row>
    <row r="668" spans="1:8" x14ac:dyDescent="0.25">
      <c r="A668" s="1">
        <v>828</v>
      </c>
      <c r="B668" t="s">
        <v>35</v>
      </c>
      <c r="C668" t="s">
        <v>36</v>
      </c>
      <c r="D668" t="s">
        <v>31</v>
      </c>
      <c r="E668" t="s">
        <v>62</v>
      </c>
      <c r="F668" t="s">
        <v>61</v>
      </c>
      <c r="G668" t="s">
        <v>61</v>
      </c>
      <c r="H668" s="1" t="s">
        <v>62</v>
      </c>
    </row>
    <row r="669" spans="1:8" x14ac:dyDescent="0.25">
      <c r="A669" s="1">
        <v>847</v>
      </c>
      <c r="B669" t="s">
        <v>35</v>
      </c>
      <c r="C669" t="s">
        <v>36</v>
      </c>
      <c r="D669" t="s">
        <v>31</v>
      </c>
      <c r="E669" t="s">
        <v>62</v>
      </c>
      <c r="F669" t="s">
        <v>61</v>
      </c>
      <c r="G669" t="s">
        <v>61</v>
      </c>
      <c r="H669" s="1" t="s">
        <v>62</v>
      </c>
    </row>
    <row r="670" spans="1:8" x14ac:dyDescent="0.25">
      <c r="A670" s="1">
        <v>853</v>
      </c>
      <c r="B670" t="s">
        <v>35</v>
      </c>
      <c r="C670" t="s">
        <v>36</v>
      </c>
      <c r="D670" t="s">
        <v>31</v>
      </c>
      <c r="E670" t="s">
        <v>62</v>
      </c>
      <c r="F670" t="s">
        <v>61</v>
      </c>
      <c r="G670" t="s">
        <v>61</v>
      </c>
      <c r="H670" s="1" t="s">
        <v>62</v>
      </c>
    </row>
    <row r="671" spans="1:8" x14ac:dyDescent="0.25">
      <c r="A671" s="1">
        <v>858</v>
      </c>
      <c r="B671" t="s">
        <v>35</v>
      </c>
      <c r="C671" t="s">
        <v>36</v>
      </c>
      <c r="D671" t="s">
        <v>31</v>
      </c>
      <c r="E671" t="s">
        <v>62</v>
      </c>
      <c r="F671" t="s">
        <v>61</v>
      </c>
      <c r="G671" t="s">
        <v>61</v>
      </c>
      <c r="H671" s="1" t="s">
        <v>62</v>
      </c>
    </row>
    <row r="672" spans="1:8" x14ac:dyDescent="0.25">
      <c r="A672" s="1">
        <v>531</v>
      </c>
      <c r="B672" t="s">
        <v>35</v>
      </c>
      <c r="C672" t="s">
        <v>36</v>
      </c>
      <c r="D672" t="s">
        <v>31</v>
      </c>
      <c r="E672" t="s">
        <v>62</v>
      </c>
      <c r="F672" t="s">
        <v>61</v>
      </c>
      <c r="G672" t="s">
        <v>61</v>
      </c>
      <c r="H672" s="1" t="s">
        <v>62</v>
      </c>
    </row>
    <row r="673" spans="1:8" x14ac:dyDescent="0.25">
      <c r="A673" s="1">
        <v>539</v>
      </c>
      <c r="B673" t="s">
        <v>35</v>
      </c>
      <c r="C673" t="s">
        <v>36</v>
      </c>
      <c r="D673" t="s">
        <v>31</v>
      </c>
      <c r="E673" t="s">
        <v>62</v>
      </c>
      <c r="F673" t="s">
        <v>61</v>
      </c>
      <c r="G673" t="s">
        <v>61</v>
      </c>
      <c r="H673" s="1" t="s">
        <v>62</v>
      </c>
    </row>
    <row r="674" spans="1:8" x14ac:dyDescent="0.25">
      <c r="A674" s="1">
        <v>542</v>
      </c>
      <c r="B674" t="s">
        <v>35</v>
      </c>
      <c r="C674" t="s">
        <v>36</v>
      </c>
      <c r="D674" t="s">
        <v>31</v>
      </c>
      <c r="E674" t="s">
        <v>62</v>
      </c>
      <c r="F674" t="s">
        <v>61</v>
      </c>
      <c r="G674" t="s">
        <v>61</v>
      </c>
      <c r="H674" s="1" t="s">
        <v>62</v>
      </c>
    </row>
    <row r="675" spans="1:8" x14ac:dyDescent="0.25">
      <c r="A675" s="1">
        <v>543</v>
      </c>
      <c r="B675" t="s">
        <v>35</v>
      </c>
      <c r="C675" t="s">
        <v>36</v>
      </c>
      <c r="D675" t="s">
        <v>31</v>
      </c>
      <c r="E675" t="s">
        <v>62</v>
      </c>
      <c r="F675" t="s">
        <v>61</v>
      </c>
      <c r="G675" t="s">
        <v>61</v>
      </c>
      <c r="H675" s="1" t="s">
        <v>62</v>
      </c>
    </row>
    <row r="676" spans="1:8" x14ac:dyDescent="0.25">
      <c r="A676" s="1">
        <v>553</v>
      </c>
      <c r="B676" t="s">
        <v>35</v>
      </c>
      <c r="C676" t="s">
        <v>36</v>
      </c>
      <c r="D676" t="s">
        <v>31</v>
      </c>
      <c r="E676" t="s">
        <v>62</v>
      </c>
      <c r="F676" t="s">
        <v>61</v>
      </c>
      <c r="G676" t="s">
        <v>61</v>
      </c>
      <c r="H676" s="1" t="s">
        <v>62</v>
      </c>
    </row>
    <row r="677" spans="1:8" x14ac:dyDescent="0.25">
      <c r="A677" s="1">
        <v>554</v>
      </c>
      <c r="B677" t="s">
        <v>35</v>
      </c>
      <c r="C677" t="s">
        <v>36</v>
      </c>
      <c r="D677" t="s">
        <v>31</v>
      </c>
      <c r="E677" t="s">
        <v>62</v>
      </c>
      <c r="F677" t="s">
        <v>61</v>
      </c>
      <c r="G677" t="s">
        <v>61</v>
      </c>
      <c r="H677" s="1" t="s">
        <v>62</v>
      </c>
    </row>
    <row r="678" spans="1:8" x14ac:dyDescent="0.25">
      <c r="A678" s="1">
        <v>575</v>
      </c>
      <c r="B678" t="s">
        <v>35</v>
      </c>
      <c r="C678" t="s">
        <v>36</v>
      </c>
      <c r="D678" t="s">
        <v>31</v>
      </c>
      <c r="E678" t="s">
        <v>62</v>
      </c>
      <c r="F678" t="s">
        <v>61</v>
      </c>
      <c r="G678" t="s">
        <v>61</v>
      </c>
      <c r="H678" s="1" t="s">
        <v>62</v>
      </c>
    </row>
    <row r="679" spans="1:8" x14ac:dyDescent="0.25">
      <c r="A679" s="1">
        <v>26</v>
      </c>
      <c r="B679" t="s">
        <v>35</v>
      </c>
      <c r="C679" t="s">
        <v>36</v>
      </c>
      <c r="D679" t="s">
        <v>31</v>
      </c>
      <c r="E679" t="s">
        <v>62</v>
      </c>
      <c r="F679" t="s">
        <v>61</v>
      </c>
      <c r="G679" t="s">
        <v>61</v>
      </c>
      <c r="H679" s="1" t="s">
        <v>62</v>
      </c>
    </row>
    <row r="680" spans="1:8" x14ac:dyDescent="0.25">
      <c r="A680" s="1">
        <v>49</v>
      </c>
      <c r="B680" t="s">
        <v>35</v>
      </c>
      <c r="C680" t="s">
        <v>36</v>
      </c>
      <c r="D680" t="s">
        <v>31</v>
      </c>
      <c r="E680" t="s">
        <v>62</v>
      </c>
      <c r="F680" t="s">
        <v>61</v>
      </c>
      <c r="G680" t="s">
        <v>61</v>
      </c>
      <c r="H680" s="1" t="s">
        <v>62</v>
      </c>
    </row>
    <row r="681" spans="1:8" x14ac:dyDescent="0.25">
      <c r="A681" s="1">
        <v>503</v>
      </c>
      <c r="B681" t="s">
        <v>35</v>
      </c>
      <c r="C681" t="s">
        <v>36</v>
      </c>
      <c r="D681" t="s">
        <v>31</v>
      </c>
      <c r="E681" t="s">
        <v>62</v>
      </c>
      <c r="F681" t="s">
        <v>61</v>
      </c>
      <c r="G681" t="s">
        <v>61</v>
      </c>
      <c r="H681" s="1" t="s">
        <v>62</v>
      </c>
    </row>
    <row r="682" spans="1:8" x14ac:dyDescent="0.25">
      <c r="A682" s="1">
        <v>505</v>
      </c>
      <c r="B682" t="s">
        <v>35</v>
      </c>
      <c r="C682" t="s">
        <v>36</v>
      </c>
      <c r="D682" t="s">
        <v>31</v>
      </c>
      <c r="E682" t="s">
        <v>62</v>
      </c>
      <c r="F682" t="s">
        <v>61</v>
      </c>
      <c r="G682" t="s">
        <v>61</v>
      </c>
      <c r="H682" s="1" t="s">
        <v>62</v>
      </c>
    </row>
    <row r="683" spans="1:8" x14ac:dyDescent="0.25">
      <c r="A683" s="1">
        <v>508</v>
      </c>
      <c r="B683" t="s">
        <v>35</v>
      </c>
      <c r="C683" t="s">
        <v>36</v>
      </c>
      <c r="D683" t="s">
        <v>31</v>
      </c>
      <c r="E683" t="s">
        <v>62</v>
      </c>
      <c r="F683" t="s">
        <v>61</v>
      </c>
      <c r="G683" t="s">
        <v>61</v>
      </c>
      <c r="H683" s="1" t="s">
        <v>62</v>
      </c>
    </row>
    <row r="684" spans="1:8" x14ac:dyDescent="0.25">
      <c r="A684" s="1">
        <v>509</v>
      </c>
      <c r="B684" t="s">
        <v>35</v>
      </c>
      <c r="C684" t="s">
        <v>36</v>
      </c>
      <c r="D684" t="s">
        <v>31</v>
      </c>
      <c r="E684" t="s">
        <v>62</v>
      </c>
      <c r="F684" t="s">
        <v>61</v>
      </c>
      <c r="G684" t="s">
        <v>61</v>
      </c>
      <c r="H684" s="1" t="s">
        <v>62</v>
      </c>
    </row>
    <row r="685" spans="1:8" x14ac:dyDescent="0.25">
      <c r="A685" s="1">
        <v>510</v>
      </c>
      <c r="B685" t="s">
        <v>35</v>
      </c>
      <c r="C685" t="s">
        <v>36</v>
      </c>
      <c r="D685" t="s">
        <v>31</v>
      </c>
      <c r="E685" t="s">
        <v>62</v>
      </c>
      <c r="F685" t="s">
        <v>61</v>
      </c>
      <c r="G685" t="s">
        <v>61</v>
      </c>
      <c r="H685" s="1" t="s">
        <v>62</v>
      </c>
    </row>
    <row r="686" spans="1:8" x14ac:dyDescent="0.25">
      <c r="A686" s="1">
        <v>514</v>
      </c>
      <c r="B686" t="s">
        <v>35</v>
      </c>
      <c r="C686" t="s">
        <v>36</v>
      </c>
      <c r="D686" t="s">
        <v>31</v>
      </c>
      <c r="E686" t="s">
        <v>62</v>
      </c>
      <c r="F686" t="s">
        <v>61</v>
      </c>
      <c r="G686" t="s">
        <v>61</v>
      </c>
      <c r="H686" s="1" t="s">
        <v>62</v>
      </c>
    </row>
    <row r="687" spans="1:8" x14ac:dyDescent="0.25">
      <c r="A687" s="1">
        <v>517</v>
      </c>
      <c r="B687" t="s">
        <v>35</v>
      </c>
      <c r="C687" t="s">
        <v>36</v>
      </c>
      <c r="D687" t="s">
        <v>31</v>
      </c>
      <c r="E687" t="s">
        <v>62</v>
      </c>
      <c r="F687" t="s">
        <v>61</v>
      </c>
      <c r="G687" t="s">
        <v>61</v>
      </c>
      <c r="H687" s="1" t="s">
        <v>62</v>
      </c>
    </row>
    <row r="688" spans="1:8" x14ac:dyDescent="0.25">
      <c r="A688" s="1">
        <v>526</v>
      </c>
      <c r="B688" t="s">
        <v>35</v>
      </c>
      <c r="C688" t="s">
        <v>36</v>
      </c>
      <c r="D688" t="s">
        <v>31</v>
      </c>
      <c r="E688" t="s">
        <v>62</v>
      </c>
      <c r="F688" t="s">
        <v>61</v>
      </c>
      <c r="G688" t="s">
        <v>61</v>
      </c>
      <c r="H688" s="1" t="s">
        <v>62</v>
      </c>
    </row>
    <row r="689" spans="1:8" x14ac:dyDescent="0.25">
      <c r="A689" s="1">
        <v>527</v>
      </c>
      <c r="B689" t="s">
        <v>35</v>
      </c>
      <c r="C689" t="s">
        <v>36</v>
      </c>
      <c r="D689" t="s">
        <v>31</v>
      </c>
      <c r="E689" t="s">
        <v>62</v>
      </c>
      <c r="F689" t="s">
        <v>61</v>
      </c>
      <c r="G689" t="s">
        <v>61</v>
      </c>
      <c r="H689" s="1" t="s">
        <v>62</v>
      </c>
    </row>
    <row r="690" spans="1:8" x14ac:dyDescent="0.25">
      <c r="A690" s="1">
        <v>786</v>
      </c>
      <c r="B690" t="s">
        <v>39</v>
      </c>
      <c r="C690" t="s">
        <v>36</v>
      </c>
      <c r="D690" t="s">
        <v>31</v>
      </c>
      <c r="E690" t="s">
        <v>62</v>
      </c>
      <c r="F690" t="s">
        <v>61</v>
      </c>
      <c r="G690" t="s">
        <v>61</v>
      </c>
      <c r="H690" s="1" t="s">
        <v>62</v>
      </c>
    </row>
    <row r="691" spans="1:8" x14ac:dyDescent="0.25">
      <c r="A691" s="1">
        <v>1115</v>
      </c>
      <c r="B691" t="s">
        <v>35</v>
      </c>
      <c r="C691" t="s">
        <v>46</v>
      </c>
      <c r="D691" t="s">
        <v>32</v>
      </c>
      <c r="E691" t="s">
        <v>62</v>
      </c>
      <c r="F691" t="s">
        <v>61</v>
      </c>
      <c r="G691" t="s">
        <v>61</v>
      </c>
      <c r="H691" s="1" t="s">
        <v>62</v>
      </c>
    </row>
    <row r="692" spans="1:8" x14ac:dyDescent="0.25">
      <c r="A692" s="1">
        <v>31</v>
      </c>
      <c r="B692" t="s">
        <v>35</v>
      </c>
      <c r="C692" t="s">
        <v>46</v>
      </c>
      <c r="D692" t="s">
        <v>32</v>
      </c>
      <c r="E692" t="s">
        <v>62</v>
      </c>
      <c r="F692" t="s">
        <v>61</v>
      </c>
      <c r="G692" t="s">
        <v>61</v>
      </c>
      <c r="H692" s="1" t="s">
        <v>62</v>
      </c>
    </row>
    <row r="693" spans="1:8" x14ac:dyDescent="0.25">
      <c r="A693" s="1">
        <v>32</v>
      </c>
      <c r="B693" t="s">
        <v>35</v>
      </c>
      <c r="C693" t="s">
        <v>46</v>
      </c>
      <c r="D693" t="s">
        <v>32</v>
      </c>
      <c r="E693" t="s">
        <v>62</v>
      </c>
      <c r="F693" t="s">
        <v>61</v>
      </c>
      <c r="G693" t="s">
        <v>61</v>
      </c>
      <c r="H693" s="1" t="s">
        <v>62</v>
      </c>
    </row>
    <row r="694" spans="1:8" x14ac:dyDescent="0.25">
      <c r="A694" s="1">
        <v>51</v>
      </c>
      <c r="B694" t="s">
        <v>35</v>
      </c>
      <c r="C694" t="s">
        <v>46</v>
      </c>
      <c r="D694" t="s">
        <v>32</v>
      </c>
      <c r="E694" t="s">
        <v>62</v>
      </c>
      <c r="F694" t="s">
        <v>61</v>
      </c>
      <c r="G694" t="s">
        <v>61</v>
      </c>
      <c r="H694" s="1" t="s">
        <v>62</v>
      </c>
    </row>
    <row r="695" spans="1:8" x14ac:dyDescent="0.25">
      <c r="A695" s="1">
        <v>53</v>
      </c>
      <c r="B695" t="s">
        <v>35</v>
      </c>
      <c r="C695" t="s">
        <v>46</v>
      </c>
      <c r="D695" t="s">
        <v>32</v>
      </c>
      <c r="E695" t="s">
        <v>62</v>
      </c>
      <c r="F695" t="s">
        <v>61</v>
      </c>
      <c r="G695" t="s">
        <v>61</v>
      </c>
      <c r="H695" s="1" t="s">
        <v>62</v>
      </c>
    </row>
    <row r="696" spans="1:8" x14ac:dyDescent="0.25">
      <c r="A696" s="1">
        <v>55</v>
      </c>
      <c r="B696" t="s">
        <v>35</v>
      </c>
      <c r="C696" t="s">
        <v>46</v>
      </c>
      <c r="D696" t="s">
        <v>32</v>
      </c>
      <c r="E696" t="s">
        <v>62</v>
      </c>
      <c r="F696" t="s">
        <v>61</v>
      </c>
      <c r="G696" t="s">
        <v>61</v>
      </c>
      <c r="H696" s="1" t="s">
        <v>62</v>
      </c>
    </row>
    <row r="697" spans="1:8" x14ac:dyDescent="0.25">
      <c r="A697" s="1">
        <v>58</v>
      </c>
      <c r="B697" t="s">
        <v>35</v>
      </c>
      <c r="C697" t="s">
        <v>46</v>
      </c>
      <c r="D697" t="s">
        <v>32</v>
      </c>
      <c r="E697" t="s">
        <v>62</v>
      </c>
      <c r="F697" t="s">
        <v>61</v>
      </c>
      <c r="G697" t="s">
        <v>61</v>
      </c>
      <c r="H697" s="1" t="s">
        <v>62</v>
      </c>
    </row>
    <row r="698" spans="1:8" x14ac:dyDescent="0.25">
      <c r="A698" s="1">
        <v>60</v>
      </c>
      <c r="B698" t="s">
        <v>35</v>
      </c>
      <c r="C698" t="s">
        <v>46</v>
      </c>
      <c r="D698" t="s">
        <v>32</v>
      </c>
      <c r="E698" t="s">
        <v>62</v>
      </c>
      <c r="F698" t="s">
        <v>61</v>
      </c>
      <c r="G698" t="s">
        <v>61</v>
      </c>
      <c r="H698" s="1" t="s">
        <v>62</v>
      </c>
    </row>
    <row r="699" spans="1:8" x14ac:dyDescent="0.25">
      <c r="A699" s="1">
        <v>1144</v>
      </c>
      <c r="B699" t="s">
        <v>35</v>
      </c>
      <c r="C699" t="s">
        <v>46</v>
      </c>
      <c r="D699" t="s">
        <v>31</v>
      </c>
      <c r="E699" t="s">
        <v>62</v>
      </c>
      <c r="F699" t="s">
        <v>61</v>
      </c>
      <c r="G699" t="s">
        <v>61</v>
      </c>
      <c r="H699" s="1" t="s">
        <v>62</v>
      </c>
    </row>
    <row r="700" spans="1:8" x14ac:dyDescent="0.25">
      <c r="A700" s="1">
        <v>1101</v>
      </c>
      <c r="B700" t="s">
        <v>35</v>
      </c>
      <c r="C700" t="s">
        <v>46</v>
      </c>
      <c r="D700" t="s">
        <v>31</v>
      </c>
      <c r="E700" t="s">
        <v>62</v>
      </c>
      <c r="F700" t="s">
        <v>61</v>
      </c>
      <c r="G700" t="s">
        <v>61</v>
      </c>
      <c r="H700" s="1" t="s">
        <v>62</v>
      </c>
    </row>
    <row r="701" spans="1:8" x14ac:dyDescent="0.25">
      <c r="A701" s="1">
        <v>1102</v>
      </c>
      <c r="B701" t="s">
        <v>35</v>
      </c>
      <c r="C701" t="s">
        <v>46</v>
      </c>
      <c r="D701" t="s">
        <v>31</v>
      </c>
      <c r="E701" t="s">
        <v>62</v>
      </c>
      <c r="F701" t="s">
        <v>61</v>
      </c>
      <c r="G701" t="s">
        <v>61</v>
      </c>
      <c r="H701" s="1" t="s">
        <v>62</v>
      </c>
    </row>
    <row r="702" spans="1:8" x14ac:dyDescent="0.25">
      <c r="A702" s="1">
        <v>884</v>
      </c>
      <c r="B702" t="s">
        <v>35</v>
      </c>
      <c r="C702" t="s">
        <v>46</v>
      </c>
      <c r="D702" t="s">
        <v>31</v>
      </c>
      <c r="E702" t="s">
        <v>62</v>
      </c>
      <c r="F702" t="s">
        <v>61</v>
      </c>
      <c r="G702" t="s">
        <v>61</v>
      </c>
      <c r="H702" s="1" t="s">
        <v>62</v>
      </c>
    </row>
    <row r="703" spans="1:8" x14ac:dyDescent="0.25">
      <c r="A703" s="1">
        <v>547</v>
      </c>
      <c r="B703" t="s">
        <v>35</v>
      </c>
      <c r="C703" t="s">
        <v>46</v>
      </c>
      <c r="D703" t="s">
        <v>31</v>
      </c>
      <c r="E703" t="s">
        <v>62</v>
      </c>
      <c r="F703" t="s">
        <v>61</v>
      </c>
      <c r="G703" t="s">
        <v>61</v>
      </c>
      <c r="H703" s="1" t="s">
        <v>62</v>
      </c>
    </row>
    <row r="704" spans="1:8" x14ac:dyDescent="0.25">
      <c r="A704" s="1">
        <v>557</v>
      </c>
      <c r="B704" t="s">
        <v>35</v>
      </c>
      <c r="C704" t="s">
        <v>46</v>
      </c>
      <c r="D704" t="s">
        <v>31</v>
      </c>
      <c r="E704" t="s">
        <v>62</v>
      </c>
      <c r="F704" t="s">
        <v>61</v>
      </c>
      <c r="G704" t="s">
        <v>61</v>
      </c>
      <c r="H704" s="1" t="s">
        <v>62</v>
      </c>
    </row>
    <row r="705" spans="1:8" x14ac:dyDescent="0.25">
      <c r="A705" s="1">
        <v>934</v>
      </c>
      <c r="B705" t="s">
        <v>29</v>
      </c>
      <c r="C705" t="s">
        <v>30</v>
      </c>
      <c r="D705" t="s">
        <v>34</v>
      </c>
      <c r="E705" t="s">
        <v>61</v>
      </c>
      <c r="F705" t="s">
        <v>61</v>
      </c>
      <c r="G705" t="s">
        <v>61</v>
      </c>
      <c r="H705" s="1" t="s">
        <v>153</v>
      </c>
    </row>
    <row r="706" spans="1:8" x14ac:dyDescent="0.25">
      <c r="A706" s="1">
        <v>950</v>
      </c>
      <c r="B706" t="s">
        <v>29</v>
      </c>
      <c r="C706" t="s">
        <v>30</v>
      </c>
      <c r="D706" t="s">
        <v>34</v>
      </c>
      <c r="E706" t="s">
        <v>61</v>
      </c>
      <c r="F706" t="s">
        <v>61</v>
      </c>
      <c r="G706" t="s">
        <v>61</v>
      </c>
      <c r="H706" s="1" t="s">
        <v>153</v>
      </c>
    </row>
    <row r="707" spans="1:8" x14ac:dyDescent="0.25">
      <c r="A707" s="1">
        <v>435</v>
      </c>
      <c r="B707" t="s">
        <v>29</v>
      </c>
      <c r="C707" t="s">
        <v>30</v>
      </c>
      <c r="D707" t="s">
        <v>34</v>
      </c>
      <c r="E707" t="s">
        <v>61</v>
      </c>
      <c r="F707" t="s">
        <v>61</v>
      </c>
      <c r="G707" t="s">
        <v>61</v>
      </c>
      <c r="H707" s="1" t="s">
        <v>153</v>
      </c>
    </row>
    <row r="708" spans="1:8" x14ac:dyDescent="0.25">
      <c r="A708" s="1">
        <v>436</v>
      </c>
      <c r="B708" t="s">
        <v>29</v>
      </c>
      <c r="C708" t="s">
        <v>30</v>
      </c>
      <c r="D708" t="s">
        <v>34</v>
      </c>
      <c r="E708" t="s">
        <v>61</v>
      </c>
      <c r="F708" t="s">
        <v>61</v>
      </c>
      <c r="G708" t="s">
        <v>61</v>
      </c>
      <c r="H708" s="1" t="s">
        <v>153</v>
      </c>
    </row>
    <row r="709" spans="1:8" x14ac:dyDescent="0.25">
      <c r="A709" s="1">
        <v>437</v>
      </c>
      <c r="B709" t="s">
        <v>29</v>
      </c>
      <c r="C709" t="s">
        <v>30</v>
      </c>
      <c r="D709" t="s">
        <v>34</v>
      </c>
      <c r="E709" t="s">
        <v>61</v>
      </c>
      <c r="F709" t="s">
        <v>61</v>
      </c>
      <c r="G709" t="s">
        <v>61</v>
      </c>
      <c r="H709" s="1" t="s">
        <v>153</v>
      </c>
    </row>
    <row r="710" spans="1:8" x14ac:dyDescent="0.25">
      <c r="A710" s="1">
        <v>438</v>
      </c>
      <c r="B710" t="s">
        <v>29</v>
      </c>
      <c r="C710" t="s">
        <v>30</v>
      </c>
      <c r="D710" t="s">
        <v>34</v>
      </c>
      <c r="E710" t="s">
        <v>61</v>
      </c>
      <c r="F710" t="s">
        <v>61</v>
      </c>
      <c r="G710" t="s">
        <v>61</v>
      </c>
      <c r="H710" s="1" t="s">
        <v>153</v>
      </c>
    </row>
    <row r="711" spans="1:8" x14ac:dyDescent="0.25">
      <c r="A711" s="1">
        <v>706</v>
      </c>
      <c r="B711" t="s">
        <v>29</v>
      </c>
      <c r="C711" t="s">
        <v>30</v>
      </c>
      <c r="D711" t="s">
        <v>34</v>
      </c>
      <c r="E711" t="s">
        <v>61</v>
      </c>
      <c r="F711" t="s">
        <v>61</v>
      </c>
      <c r="G711" t="s">
        <v>61</v>
      </c>
      <c r="H711" s="1" t="s">
        <v>153</v>
      </c>
    </row>
    <row r="712" spans="1:8" x14ac:dyDescent="0.25">
      <c r="A712" s="1">
        <v>709</v>
      </c>
      <c r="B712" t="s">
        <v>29</v>
      </c>
      <c r="C712" t="s">
        <v>30</v>
      </c>
      <c r="D712" t="s">
        <v>34</v>
      </c>
      <c r="E712" t="s">
        <v>61</v>
      </c>
      <c r="F712" t="s">
        <v>61</v>
      </c>
      <c r="G712" t="s">
        <v>61</v>
      </c>
      <c r="H712" s="1" t="s">
        <v>153</v>
      </c>
    </row>
    <row r="713" spans="1:8" x14ac:dyDescent="0.25">
      <c r="A713" s="1">
        <v>711</v>
      </c>
      <c r="B713" t="s">
        <v>29</v>
      </c>
      <c r="C713" t="s">
        <v>30</v>
      </c>
      <c r="D713" t="s">
        <v>34</v>
      </c>
      <c r="E713" t="s">
        <v>61</v>
      </c>
      <c r="F713" t="s">
        <v>61</v>
      </c>
      <c r="G713" t="s">
        <v>61</v>
      </c>
      <c r="H713" s="1" t="s">
        <v>153</v>
      </c>
    </row>
    <row r="714" spans="1:8" x14ac:dyDescent="0.25">
      <c r="A714" s="1">
        <v>712</v>
      </c>
      <c r="B714" t="s">
        <v>29</v>
      </c>
      <c r="C714" t="s">
        <v>30</v>
      </c>
      <c r="D714" t="s">
        <v>34</v>
      </c>
      <c r="E714" t="s">
        <v>61</v>
      </c>
      <c r="F714" t="s">
        <v>61</v>
      </c>
      <c r="G714" t="s">
        <v>61</v>
      </c>
      <c r="H714" s="1" t="s">
        <v>153</v>
      </c>
    </row>
    <row r="715" spans="1:8" x14ac:dyDescent="0.25">
      <c r="A715" s="1">
        <v>729</v>
      </c>
      <c r="B715" t="s">
        <v>29</v>
      </c>
      <c r="C715" t="s">
        <v>30</v>
      </c>
      <c r="D715" t="s">
        <v>34</v>
      </c>
      <c r="E715" t="s">
        <v>61</v>
      </c>
      <c r="F715" t="s">
        <v>61</v>
      </c>
      <c r="G715" t="s">
        <v>61</v>
      </c>
      <c r="H715" s="1" t="s">
        <v>153</v>
      </c>
    </row>
    <row r="716" spans="1:8" x14ac:dyDescent="0.25">
      <c r="A716" s="1">
        <v>731</v>
      </c>
      <c r="B716" t="s">
        <v>29</v>
      </c>
      <c r="C716" t="s">
        <v>30</v>
      </c>
      <c r="D716" t="s">
        <v>34</v>
      </c>
      <c r="E716" t="s">
        <v>61</v>
      </c>
      <c r="F716" t="s">
        <v>61</v>
      </c>
      <c r="G716" t="s">
        <v>61</v>
      </c>
      <c r="H716" s="1" t="s">
        <v>153</v>
      </c>
    </row>
    <row r="717" spans="1:8" x14ac:dyDescent="0.25">
      <c r="A717" s="1">
        <v>732</v>
      </c>
      <c r="B717" t="s">
        <v>29</v>
      </c>
      <c r="C717" t="s">
        <v>30</v>
      </c>
      <c r="D717" t="s">
        <v>34</v>
      </c>
      <c r="E717" t="s">
        <v>61</v>
      </c>
      <c r="F717" t="s">
        <v>61</v>
      </c>
      <c r="G717" t="s">
        <v>61</v>
      </c>
      <c r="H717" s="1" t="s">
        <v>153</v>
      </c>
    </row>
    <row r="718" spans="1:8" x14ac:dyDescent="0.25">
      <c r="A718" s="1">
        <v>735</v>
      </c>
      <c r="B718" t="s">
        <v>29</v>
      </c>
      <c r="C718" t="s">
        <v>30</v>
      </c>
      <c r="D718" t="s">
        <v>34</v>
      </c>
      <c r="E718" t="s">
        <v>61</v>
      </c>
      <c r="F718" t="s">
        <v>61</v>
      </c>
      <c r="G718" t="s">
        <v>61</v>
      </c>
      <c r="H718" s="1" t="s">
        <v>153</v>
      </c>
    </row>
    <row r="719" spans="1:8" x14ac:dyDescent="0.25">
      <c r="A719" s="1">
        <v>740</v>
      </c>
      <c r="B719" t="s">
        <v>29</v>
      </c>
      <c r="C719" t="s">
        <v>30</v>
      </c>
      <c r="D719" t="s">
        <v>34</v>
      </c>
      <c r="E719" t="s">
        <v>61</v>
      </c>
      <c r="F719" t="s">
        <v>61</v>
      </c>
      <c r="G719" t="s">
        <v>61</v>
      </c>
      <c r="H719" s="1" t="s">
        <v>153</v>
      </c>
    </row>
    <row r="720" spans="1:8" x14ac:dyDescent="0.25">
      <c r="A720" s="1">
        <v>963</v>
      </c>
      <c r="B720" t="s">
        <v>29</v>
      </c>
      <c r="C720" t="s">
        <v>30</v>
      </c>
      <c r="D720" t="s">
        <v>34</v>
      </c>
      <c r="E720" t="s">
        <v>61</v>
      </c>
      <c r="F720" t="s">
        <v>61</v>
      </c>
      <c r="G720" t="s">
        <v>61</v>
      </c>
      <c r="H720" s="1" t="s">
        <v>153</v>
      </c>
    </row>
    <row r="721" spans="1:8" x14ac:dyDescent="0.25">
      <c r="A721" s="1">
        <v>965</v>
      </c>
      <c r="B721" t="s">
        <v>29</v>
      </c>
      <c r="C721" t="s">
        <v>30</v>
      </c>
      <c r="D721" t="s">
        <v>34</v>
      </c>
      <c r="E721" t="s">
        <v>61</v>
      </c>
      <c r="F721" t="s">
        <v>61</v>
      </c>
      <c r="G721" t="s">
        <v>61</v>
      </c>
      <c r="H721" s="1" t="s">
        <v>153</v>
      </c>
    </row>
    <row r="722" spans="1:8" x14ac:dyDescent="0.25">
      <c r="A722" s="1">
        <v>967</v>
      </c>
      <c r="B722" t="s">
        <v>29</v>
      </c>
      <c r="C722" t="s">
        <v>30</v>
      </c>
      <c r="D722" t="s">
        <v>34</v>
      </c>
      <c r="E722" t="s">
        <v>61</v>
      </c>
      <c r="F722" t="s">
        <v>61</v>
      </c>
      <c r="G722" t="s">
        <v>61</v>
      </c>
      <c r="H722" s="1" t="s">
        <v>153</v>
      </c>
    </row>
    <row r="723" spans="1:8" x14ac:dyDescent="0.25">
      <c r="A723" s="1">
        <v>968</v>
      </c>
      <c r="B723" t="s">
        <v>29</v>
      </c>
      <c r="C723" t="s">
        <v>30</v>
      </c>
      <c r="D723" t="s">
        <v>34</v>
      </c>
      <c r="E723" t="s">
        <v>61</v>
      </c>
      <c r="F723" t="s">
        <v>61</v>
      </c>
      <c r="G723" t="s">
        <v>61</v>
      </c>
      <c r="H723" s="1" t="s">
        <v>153</v>
      </c>
    </row>
    <row r="724" spans="1:8" x14ac:dyDescent="0.25">
      <c r="A724" s="1">
        <v>922</v>
      </c>
      <c r="B724" t="s">
        <v>29</v>
      </c>
      <c r="C724" t="s">
        <v>30</v>
      </c>
      <c r="D724" t="s">
        <v>34</v>
      </c>
      <c r="E724" t="s">
        <v>61</v>
      </c>
      <c r="F724" t="s">
        <v>61</v>
      </c>
      <c r="G724" t="s">
        <v>61</v>
      </c>
      <c r="H724" s="1" t="s">
        <v>153</v>
      </c>
    </row>
    <row r="725" spans="1:8" x14ac:dyDescent="0.25">
      <c r="A725" s="1">
        <v>447</v>
      </c>
      <c r="B725" t="s">
        <v>29</v>
      </c>
      <c r="C725" t="s">
        <v>30</v>
      </c>
      <c r="D725" t="s">
        <v>34</v>
      </c>
      <c r="E725" t="s">
        <v>61</v>
      </c>
      <c r="F725" t="s">
        <v>61</v>
      </c>
      <c r="G725" t="s">
        <v>61</v>
      </c>
      <c r="H725" s="1" t="s">
        <v>153</v>
      </c>
    </row>
    <row r="726" spans="1:8" x14ac:dyDescent="0.25">
      <c r="A726" s="1">
        <v>162</v>
      </c>
      <c r="B726" t="s">
        <v>29</v>
      </c>
      <c r="C726" t="s">
        <v>30</v>
      </c>
      <c r="D726" t="s">
        <v>34</v>
      </c>
      <c r="E726" t="s">
        <v>61</v>
      </c>
      <c r="F726" t="s">
        <v>61</v>
      </c>
      <c r="G726" t="s">
        <v>61</v>
      </c>
      <c r="H726" s="1" t="s">
        <v>153</v>
      </c>
    </row>
    <row r="727" spans="1:8" x14ac:dyDescent="0.25">
      <c r="A727" s="1">
        <v>168</v>
      </c>
      <c r="B727" t="s">
        <v>29</v>
      </c>
      <c r="C727" t="s">
        <v>30</v>
      </c>
      <c r="D727" t="s">
        <v>34</v>
      </c>
      <c r="E727" t="s">
        <v>61</v>
      </c>
      <c r="F727" t="s">
        <v>61</v>
      </c>
      <c r="G727" t="s">
        <v>61</v>
      </c>
      <c r="H727" s="1" t="s">
        <v>153</v>
      </c>
    </row>
    <row r="728" spans="1:8" x14ac:dyDescent="0.25">
      <c r="A728" s="1">
        <v>176</v>
      </c>
      <c r="B728" t="s">
        <v>29</v>
      </c>
      <c r="C728" t="s">
        <v>30</v>
      </c>
      <c r="D728" t="s">
        <v>34</v>
      </c>
      <c r="E728" t="s">
        <v>61</v>
      </c>
      <c r="F728" t="s">
        <v>61</v>
      </c>
      <c r="G728" t="s">
        <v>61</v>
      </c>
      <c r="H728" s="1" t="s">
        <v>153</v>
      </c>
    </row>
    <row r="729" spans="1:8" x14ac:dyDescent="0.25">
      <c r="A729" s="1">
        <v>177</v>
      </c>
      <c r="B729" t="s">
        <v>29</v>
      </c>
      <c r="C729" t="s">
        <v>30</v>
      </c>
      <c r="D729" t="s">
        <v>34</v>
      </c>
      <c r="E729" t="s">
        <v>61</v>
      </c>
      <c r="F729" t="s">
        <v>61</v>
      </c>
      <c r="G729" t="s">
        <v>61</v>
      </c>
      <c r="H729" s="1" t="s">
        <v>153</v>
      </c>
    </row>
    <row r="730" spans="1:8" x14ac:dyDescent="0.25">
      <c r="A730" s="1">
        <v>904</v>
      </c>
      <c r="B730" t="s">
        <v>29</v>
      </c>
      <c r="C730" t="s">
        <v>30</v>
      </c>
      <c r="D730" t="s">
        <v>34</v>
      </c>
      <c r="E730" t="s">
        <v>61</v>
      </c>
      <c r="F730" t="s">
        <v>61</v>
      </c>
      <c r="G730" t="s">
        <v>61</v>
      </c>
      <c r="H730" s="1" t="s">
        <v>153</v>
      </c>
    </row>
    <row r="731" spans="1:8" x14ac:dyDescent="0.25">
      <c r="A731" s="1">
        <v>18</v>
      </c>
      <c r="B731" t="s">
        <v>29</v>
      </c>
      <c r="C731" t="s">
        <v>30</v>
      </c>
      <c r="D731" t="s">
        <v>34</v>
      </c>
      <c r="E731" t="s">
        <v>61</v>
      </c>
      <c r="F731" t="s">
        <v>61</v>
      </c>
      <c r="G731" t="s">
        <v>61</v>
      </c>
      <c r="H731" s="1" t="s">
        <v>153</v>
      </c>
    </row>
    <row r="732" spans="1:8" x14ac:dyDescent="0.25">
      <c r="A732" s="1">
        <v>781</v>
      </c>
      <c r="B732" t="s">
        <v>29</v>
      </c>
      <c r="C732" t="s">
        <v>30</v>
      </c>
      <c r="D732" t="s">
        <v>34</v>
      </c>
      <c r="E732" t="s">
        <v>61</v>
      </c>
      <c r="F732" t="s">
        <v>61</v>
      </c>
      <c r="G732" t="s">
        <v>61</v>
      </c>
      <c r="H732" s="1" t="s">
        <v>153</v>
      </c>
    </row>
    <row r="733" spans="1:8" x14ac:dyDescent="0.25">
      <c r="A733" s="1">
        <v>782</v>
      </c>
      <c r="B733" t="s">
        <v>29</v>
      </c>
      <c r="C733" t="s">
        <v>30</v>
      </c>
      <c r="D733" t="s">
        <v>34</v>
      </c>
      <c r="E733" t="s">
        <v>61</v>
      </c>
      <c r="F733" t="s">
        <v>61</v>
      </c>
      <c r="G733" t="s">
        <v>61</v>
      </c>
      <c r="H733" s="1" t="s">
        <v>153</v>
      </c>
    </row>
    <row r="734" spans="1:8" x14ac:dyDescent="0.25">
      <c r="A734" s="1">
        <v>783</v>
      </c>
      <c r="B734" t="s">
        <v>29</v>
      </c>
      <c r="C734" t="s">
        <v>30</v>
      </c>
      <c r="D734" t="s">
        <v>34</v>
      </c>
      <c r="E734" t="s">
        <v>61</v>
      </c>
      <c r="F734" t="s">
        <v>61</v>
      </c>
      <c r="G734" t="s">
        <v>61</v>
      </c>
      <c r="H734" s="1" t="s">
        <v>153</v>
      </c>
    </row>
    <row r="735" spans="1:8" x14ac:dyDescent="0.25">
      <c r="A735" s="1">
        <v>784</v>
      </c>
      <c r="B735" t="s">
        <v>29</v>
      </c>
      <c r="C735" t="s">
        <v>30</v>
      </c>
      <c r="D735" t="s">
        <v>34</v>
      </c>
      <c r="E735" t="s">
        <v>61</v>
      </c>
      <c r="F735" t="s">
        <v>61</v>
      </c>
      <c r="G735" t="s">
        <v>61</v>
      </c>
      <c r="H735" s="1" t="s">
        <v>153</v>
      </c>
    </row>
    <row r="736" spans="1:8" x14ac:dyDescent="0.25">
      <c r="A736" s="1">
        <v>785</v>
      </c>
      <c r="B736" t="s">
        <v>29</v>
      </c>
      <c r="C736" t="s">
        <v>30</v>
      </c>
      <c r="D736" t="s">
        <v>34</v>
      </c>
      <c r="E736" t="s">
        <v>61</v>
      </c>
      <c r="F736" t="s">
        <v>61</v>
      </c>
      <c r="G736" t="s">
        <v>61</v>
      </c>
      <c r="H736" s="1" t="s">
        <v>153</v>
      </c>
    </row>
    <row r="737" spans="1:8" x14ac:dyDescent="0.25">
      <c r="A737" s="1">
        <v>945</v>
      </c>
      <c r="B737" t="s">
        <v>29</v>
      </c>
      <c r="C737" t="s">
        <v>30</v>
      </c>
      <c r="D737" t="s">
        <v>32</v>
      </c>
      <c r="E737" t="s">
        <v>61</v>
      </c>
      <c r="F737" t="s">
        <v>62</v>
      </c>
      <c r="G737" t="s">
        <v>61</v>
      </c>
      <c r="H737" s="1" t="s">
        <v>62</v>
      </c>
    </row>
    <row r="738" spans="1:8" x14ac:dyDescent="0.25">
      <c r="A738" s="1">
        <v>589</v>
      </c>
      <c r="B738" t="s">
        <v>29</v>
      </c>
      <c r="C738" t="s">
        <v>30</v>
      </c>
      <c r="D738" t="s">
        <v>32</v>
      </c>
      <c r="E738" t="s">
        <v>61</v>
      </c>
      <c r="F738" t="s">
        <v>62</v>
      </c>
      <c r="G738" t="s">
        <v>61</v>
      </c>
      <c r="H738" s="1" t="s">
        <v>62</v>
      </c>
    </row>
    <row r="739" spans="1:8" x14ac:dyDescent="0.25">
      <c r="A739" s="1">
        <v>196</v>
      </c>
      <c r="B739" t="s">
        <v>29</v>
      </c>
      <c r="C739" t="s">
        <v>30</v>
      </c>
      <c r="D739" t="s">
        <v>32</v>
      </c>
      <c r="E739" t="s">
        <v>61</v>
      </c>
      <c r="F739" t="s">
        <v>62</v>
      </c>
      <c r="G739" t="s">
        <v>61</v>
      </c>
      <c r="H739" s="1" t="s">
        <v>62</v>
      </c>
    </row>
    <row r="740" spans="1:8" x14ac:dyDescent="0.25">
      <c r="A740" s="1">
        <v>212</v>
      </c>
      <c r="B740" t="s">
        <v>29</v>
      </c>
      <c r="C740" t="s">
        <v>30</v>
      </c>
      <c r="D740" t="s">
        <v>32</v>
      </c>
      <c r="E740" t="s">
        <v>61</v>
      </c>
      <c r="F740" t="s">
        <v>62</v>
      </c>
      <c r="G740" t="s">
        <v>61</v>
      </c>
      <c r="H740" s="1" t="s">
        <v>62</v>
      </c>
    </row>
    <row r="741" spans="1:8" x14ac:dyDescent="0.25">
      <c r="A741" s="1">
        <v>448</v>
      </c>
      <c r="B741" t="s">
        <v>29</v>
      </c>
      <c r="C741" t="s">
        <v>30</v>
      </c>
      <c r="D741" t="s">
        <v>32</v>
      </c>
      <c r="E741" t="s">
        <v>61</v>
      </c>
      <c r="F741" t="s">
        <v>62</v>
      </c>
      <c r="G741" t="s">
        <v>61</v>
      </c>
      <c r="H741" s="1" t="s">
        <v>62</v>
      </c>
    </row>
    <row r="742" spans="1:8" x14ac:dyDescent="0.25">
      <c r="A742" s="1">
        <v>449</v>
      </c>
      <c r="B742" t="s">
        <v>29</v>
      </c>
      <c r="C742" t="s">
        <v>30</v>
      </c>
      <c r="D742" t="s">
        <v>32</v>
      </c>
      <c r="E742" t="s">
        <v>61</v>
      </c>
      <c r="F742" t="s">
        <v>62</v>
      </c>
      <c r="G742" t="s">
        <v>61</v>
      </c>
      <c r="H742" s="1" t="s">
        <v>62</v>
      </c>
    </row>
    <row r="743" spans="1:8" x14ac:dyDescent="0.25">
      <c r="A743" s="1">
        <v>451</v>
      </c>
      <c r="B743" t="s">
        <v>29</v>
      </c>
      <c r="C743" t="s">
        <v>30</v>
      </c>
      <c r="D743" t="s">
        <v>32</v>
      </c>
      <c r="E743" t="s">
        <v>61</v>
      </c>
      <c r="F743" t="s">
        <v>62</v>
      </c>
      <c r="G743" t="s">
        <v>61</v>
      </c>
      <c r="H743" s="1" t="s">
        <v>62</v>
      </c>
    </row>
    <row r="744" spans="1:8" x14ac:dyDescent="0.25">
      <c r="A744" s="1">
        <v>591</v>
      </c>
      <c r="B744" t="s">
        <v>29</v>
      </c>
      <c r="C744" t="s">
        <v>30</v>
      </c>
      <c r="D744" t="s">
        <v>32</v>
      </c>
      <c r="E744" t="s">
        <v>61</v>
      </c>
      <c r="F744" t="s">
        <v>62</v>
      </c>
      <c r="G744" t="s">
        <v>61</v>
      </c>
      <c r="H744" s="1" t="s">
        <v>62</v>
      </c>
    </row>
    <row r="745" spans="1:8" x14ac:dyDescent="0.25">
      <c r="A745" s="1">
        <v>595</v>
      </c>
      <c r="B745" t="s">
        <v>29</v>
      </c>
      <c r="C745" t="s">
        <v>30</v>
      </c>
      <c r="D745" t="s">
        <v>32</v>
      </c>
      <c r="E745" t="s">
        <v>61</v>
      </c>
      <c r="F745" t="s">
        <v>62</v>
      </c>
      <c r="G745" t="s">
        <v>61</v>
      </c>
      <c r="H745" s="1" t="s">
        <v>62</v>
      </c>
    </row>
    <row r="746" spans="1:8" x14ac:dyDescent="0.25">
      <c r="A746" s="1">
        <v>181</v>
      </c>
      <c r="B746" t="s">
        <v>29</v>
      </c>
      <c r="C746" t="s">
        <v>30</v>
      </c>
      <c r="D746" t="s">
        <v>32</v>
      </c>
      <c r="E746" t="s">
        <v>61</v>
      </c>
      <c r="F746" t="s">
        <v>62</v>
      </c>
      <c r="G746" t="s">
        <v>61</v>
      </c>
      <c r="H746" s="1" t="s">
        <v>62</v>
      </c>
    </row>
    <row r="747" spans="1:8" x14ac:dyDescent="0.25">
      <c r="A747" s="1">
        <v>182</v>
      </c>
      <c r="B747" t="s">
        <v>29</v>
      </c>
      <c r="C747" t="s">
        <v>30</v>
      </c>
      <c r="D747" t="s">
        <v>32</v>
      </c>
      <c r="E747" t="s">
        <v>61</v>
      </c>
      <c r="F747" t="s">
        <v>62</v>
      </c>
      <c r="G747" t="s">
        <v>61</v>
      </c>
      <c r="H747" s="1" t="s">
        <v>62</v>
      </c>
    </row>
    <row r="748" spans="1:8" x14ac:dyDescent="0.25">
      <c r="A748" s="1">
        <v>631</v>
      </c>
      <c r="B748" t="s">
        <v>29</v>
      </c>
      <c r="C748" t="s">
        <v>30</v>
      </c>
      <c r="D748" t="s">
        <v>32</v>
      </c>
      <c r="E748" t="s">
        <v>61</v>
      </c>
      <c r="F748" t="s">
        <v>62</v>
      </c>
      <c r="G748" t="s">
        <v>61</v>
      </c>
      <c r="H748" s="1" t="s">
        <v>62</v>
      </c>
    </row>
    <row r="749" spans="1:8" x14ac:dyDescent="0.25">
      <c r="A749" s="1">
        <v>633</v>
      </c>
      <c r="B749" t="s">
        <v>29</v>
      </c>
      <c r="C749" t="s">
        <v>30</v>
      </c>
      <c r="D749" t="s">
        <v>32</v>
      </c>
      <c r="E749" t="s">
        <v>61</v>
      </c>
      <c r="F749" t="s">
        <v>62</v>
      </c>
      <c r="G749" t="s">
        <v>61</v>
      </c>
      <c r="H749" s="1" t="s">
        <v>62</v>
      </c>
    </row>
    <row r="750" spans="1:8" x14ac:dyDescent="0.25">
      <c r="A750" s="1">
        <v>634</v>
      </c>
      <c r="B750" t="s">
        <v>29</v>
      </c>
      <c r="C750" t="s">
        <v>30</v>
      </c>
      <c r="D750" t="s">
        <v>32</v>
      </c>
      <c r="E750" t="s">
        <v>61</v>
      </c>
      <c r="F750" t="s">
        <v>62</v>
      </c>
      <c r="G750" t="s">
        <v>61</v>
      </c>
      <c r="H750" s="1" t="s">
        <v>62</v>
      </c>
    </row>
    <row r="751" spans="1:8" x14ac:dyDescent="0.25">
      <c r="A751" s="1">
        <v>639</v>
      </c>
      <c r="B751" t="s">
        <v>29</v>
      </c>
      <c r="C751" t="s">
        <v>30</v>
      </c>
      <c r="D751" t="s">
        <v>32</v>
      </c>
      <c r="E751" t="s">
        <v>61</v>
      </c>
      <c r="F751" t="s">
        <v>62</v>
      </c>
      <c r="G751" t="s">
        <v>61</v>
      </c>
      <c r="H751" s="1" t="s">
        <v>62</v>
      </c>
    </row>
    <row r="752" spans="1:8" x14ac:dyDescent="0.25">
      <c r="A752" s="1">
        <v>688</v>
      </c>
      <c r="B752" t="s">
        <v>29</v>
      </c>
      <c r="C752" t="s">
        <v>30</v>
      </c>
      <c r="D752" t="s">
        <v>32</v>
      </c>
      <c r="E752" t="s">
        <v>61</v>
      </c>
      <c r="F752" t="s">
        <v>62</v>
      </c>
      <c r="G752" t="s">
        <v>61</v>
      </c>
      <c r="H752" s="1" t="s">
        <v>62</v>
      </c>
    </row>
    <row r="753" spans="1:8" x14ac:dyDescent="0.25">
      <c r="A753" s="1">
        <v>689</v>
      </c>
      <c r="B753" t="s">
        <v>29</v>
      </c>
      <c r="C753" t="s">
        <v>30</v>
      </c>
      <c r="D753" t="s">
        <v>32</v>
      </c>
      <c r="E753" t="s">
        <v>61</v>
      </c>
      <c r="F753" t="s">
        <v>62</v>
      </c>
      <c r="G753" t="s">
        <v>61</v>
      </c>
      <c r="H753" s="1" t="s">
        <v>62</v>
      </c>
    </row>
    <row r="754" spans="1:8" x14ac:dyDescent="0.25">
      <c r="A754" s="1">
        <v>622</v>
      </c>
      <c r="B754" t="s">
        <v>29</v>
      </c>
      <c r="C754" t="s">
        <v>30</v>
      </c>
      <c r="D754" t="s">
        <v>32</v>
      </c>
      <c r="E754" t="s">
        <v>61</v>
      </c>
      <c r="F754" t="s">
        <v>62</v>
      </c>
      <c r="G754" t="s">
        <v>61</v>
      </c>
      <c r="H754" s="1" t="s">
        <v>62</v>
      </c>
    </row>
    <row r="755" spans="1:8" x14ac:dyDescent="0.25">
      <c r="A755" s="1">
        <v>696</v>
      </c>
      <c r="B755" t="s">
        <v>29</v>
      </c>
      <c r="C755" t="s">
        <v>30</v>
      </c>
      <c r="D755" t="s">
        <v>32</v>
      </c>
      <c r="E755" t="s">
        <v>61</v>
      </c>
      <c r="F755" t="s">
        <v>62</v>
      </c>
      <c r="G755" t="s">
        <v>61</v>
      </c>
      <c r="H755" s="1" t="s">
        <v>62</v>
      </c>
    </row>
    <row r="756" spans="1:8" x14ac:dyDescent="0.25">
      <c r="A756" s="1">
        <v>1043</v>
      </c>
      <c r="B756" t="s">
        <v>29</v>
      </c>
      <c r="C756" t="s">
        <v>30</v>
      </c>
      <c r="D756" t="s">
        <v>32</v>
      </c>
      <c r="E756" t="s">
        <v>61</v>
      </c>
      <c r="F756" t="s">
        <v>62</v>
      </c>
      <c r="G756" t="s">
        <v>61</v>
      </c>
      <c r="H756" s="1" t="s">
        <v>62</v>
      </c>
    </row>
    <row r="757" spans="1:8" x14ac:dyDescent="0.25">
      <c r="A757" s="1">
        <v>1045</v>
      </c>
      <c r="B757" t="s">
        <v>29</v>
      </c>
      <c r="C757" t="s">
        <v>30</v>
      </c>
      <c r="D757" t="s">
        <v>32</v>
      </c>
      <c r="E757" t="s">
        <v>61</v>
      </c>
      <c r="F757" t="s">
        <v>62</v>
      </c>
      <c r="G757" t="s">
        <v>61</v>
      </c>
      <c r="H757" s="1" t="s">
        <v>62</v>
      </c>
    </row>
    <row r="758" spans="1:8" x14ac:dyDescent="0.25">
      <c r="A758" s="1">
        <v>1034</v>
      </c>
      <c r="B758" t="s">
        <v>29</v>
      </c>
      <c r="C758" t="s">
        <v>30</v>
      </c>
      <c r="D758" t="s">
        <v>32</v>
      </c>
      <c r="E758" t="s">
        <v>61</v>
      </c>
      <c r="F758" t="s">
        <v>62</v>
      </c>
      <c r="G758" t="s">
        <v>61</v>
      </c>
      <c r="H758" s="1" t="s">
        <v>62</v>
      </c>
    </row>
    <row r="759" spans="1:8" x14ac:dyDescent="0.25">
      <c r="A759" s="1">
        <v>1001</v>
      </c>
      <c r="B759" t="s">
        <v>29</v>
      </c>
      <c r="C759" t="s">
        <v>30</v>
      </c>
      <c r="D759" t="s">
        <v>32</v>
      </c>
      <c r="E759" t="s">
        <v>61</v>
      </c>
      <c r="F759" t="s">
        <v>62</v>
      </c>
      <c r="G759" t="s">
        <v>61</v>
      </c>
      <c r="H759" s="1" t="s">
        <v>62</v>
      </c>
    </row>
    <row r="760" spans="1:8" x14ac:dyDescent="0.25">
      <c r="A760" s="1">
        <v>1003</v>
      </c>
      <c r="B760" t="s">
        <v>29</v>
      </c>
      <c r="C760" t="s">
        <v>30</v>
      </c>
      <c r="D760" t="s">
        <v>32</v>
      </c>
      <c r="E760" t="s">
        <v>61</v>
      </c>
      <c r="F760" t="s">
        <v>62</v>
      </c>
      <c r="G760" t="s">
        <v>61</v>
      </c>
      <c r="H760" s="1" t="s">
        <v>62</v>
      </c>
    </row>
    <row r="761" spans="1:8" x14ac:dyDescent="0.25">
      <c r="A761" s="1">
        <v>1004</v>
      </c>
      <c r="B761" t="s">
        <v>29</v>
      </c>
      <c r="C761" t="s">
        <v>30</v>
      </c>
      <c r="D761" t="s">
        <v>32</v>
      </c>
      <c r="E761" t="s">
        <v>61</v>
      </c>
      <c r="F761" t="s">
        <v>62</v>
      </c>
      <c r="G761" t="s">
        <v>61</v>
      </c>
      <c r="H761" s="1" t="s">
        <v>62</v>
      </c>
    </row>
    <row r="762" spans="1:8" x14ac:dyDescent="0.25">
      <c r="A762" s="1">
        <v>84</v>
      </c>
      <c r="B762" t="s">
        <v>29</v>
      </c>
      <c r="C762" t="s">
        <v>30</v>
      </c>
      <c r="D762" t="s">
        <v>32</v>
      </c>
      <c r="E762" t="s">
        <v>61</v>
      </c>
      <c r="F762" t="s">
        <v>62</v>
      </c>
      <c r="G762" t="s">
        <v>61</v>
      </c>
      <c r="H762" s="1" t="s">
        <v>62</v>
      </c>
    </row>
    <row r="763" spans="1:8" x14ac:dyDescent="0.25">
      <c r="A763" s="1">
        <v>112</v>
      </c>
      <c r="B763" t="s">
        <v>29</v>
      </c>
      <c r="C763" t="s">
        <v>30</v>
      </c>
      <c r="D763" t="s">
        <v>32</v>
      </c>
      <c r="E763" t="s">
        <v>61</v>
      </c>
      <c r="F763" t="s">
        <v>62</v>
      </c>
      <c r="G763" t="s">
        <v>61</v>
      </c>
      <c r="H763" s="1" t="s">
        <v>62</v>
      </c>
    </row>
    <row r="764" spans="1:8" x14ac:dyDescent="0.25">
      <c r="A764" s="1">
        <v>411</v>
      </c>
      <c r="B764" t="s">
        <v>29</v>
      </c>
      <c r="C764" t="s">
        <v>30</v>
      </c>
      <c r="D764" t="s">
        <v>32</v>
      </c>
      <c r="E764" t="s">
        <v>61</v>
      </c>
      <c r="F764" t="s">
        <v>62</v>
      </c>
      <c r="G764" t="s">
        <v>61</v>
      </c>
      <c r="H764" s="1" t="s">
        <v>62</v>
      </c>
    </row>
    <row r="765" spans="1:8" x14ac:dyDescent="0.25">
      <c r="A765" s="1">
        <v>350</v>
      </c>
      <c r="B765" t="s">
        <v>29</v>
      </c>
      <c r="C765" t="s">
        <v>30</v>
      </c>
      <c r="D765" t="s">
        <v>32</v>
      </c>
      <c r="E765" t="s">
        <v>61</v>
      </c>
      <c r="F765" t="s">
        <v>62</v>
      </c>
      <c r="G765" t="s">
        <v>61</v>
      </c>
      <c r="H765" s="1" t="s">
        <v>62</v>
      </c>
    </row>
    <row r="766" spans="1:8" x14ac:dyDescent="0.25">
      <c r="A766" s="1">
        <v>171</v>
      </c>
      <c r="B766" t="s">
        <v>29</v>
      </c>
      <c r="C766" t="s">
        <v>30</v>
      </c>
      <c r="D766" t="s">
        <v>32</v>
      </c>
      <c r="E766" t="s">
        <v>61</v>
      </c>
      <c r="F766" t="s">
        <v>62</v>
      </c>
      <c r="G766" t="s">
        <v>61</v>
      </c>
      <c r="H766" s="1" t="s">
        <v>62</v>
      </c>
    </row>
    <row r="767" spans="1:8" x14ac:dyDescent="0.25">
      <c r="A767" s="1">
        <v>241</v>
      </c>
      <c r="B767" t="s">
        <v>29</v>
      </c>
      <c r="C767" t="s">
        <v>30</v>
      </c>
      <c r="D767" t="s">
        <v>32</v>
      </c>
      <c r="E767" t="s">
        <v>61</v>
      </c>
      <c r="F767" t="s">
        <v>62</v>
      </c>
      <c r="G767" t="s">
        <v>61</v>
      </c>
      <c r="H767" s="1" t="s">
        <v>62</v>
      </c>
    </row>
    <row r="768" spans="1:8" x14ac:dyDescent="0.25">
      <c r="A768" s="1">
        <v>198</v>
      </c>
      <c r="B768" t="s">
        <v>29</v>
      </c>
      <c r="C768" t="s">
        <v>30</v>
      </c>
      <c r="D768" t="s">
        <v>32</v>
      </c>
      <c r="E768" t="s">
        <v>61</v>
      </c>
      <c r="F768" t="s">
        <v>62</v>
      </c>
      <c r="G768" t="s">
        <v>61</v>
      </c>
      <c r="H768" s="1" t="s">
        <v>62</v>
      </c>
    </row>
    <row r="769" spans="1:8" x14ac:dyDescent="0.25">
      <c r="A769" s="1">
        <v>879</v>
      </c>
      <c r="B769" t="s">
        <v>29</v>
      </c>
      <c r="C769" t="s">
        <v>30</v>
      </c>
      <c r="D769" t="s">
        <v>32</v>
      </c>
      <c r="E769" t="s">
        <v>61</v>
      </c>
      <c r="F769" t="s">
        <v>62</v>
      </c>
      <c r="G769" t="s">
        <v>61</v>
      </c>
      <c r="H769" s="1" t="s">
        <v>62</v>
      </c>
    </row>
    <row r="770" spans="1:8" x14ac:dyDescent="0.25">
      <c r="A770" s="1">
        <v>890</v>
      </c>
      <c r="B770" t="s">
        <v>29</v>
      </c>
      <c r="C770" t="s">
        <v>30</v>
      </c>
      <c r="D770" t="s">
        <v>32</v>
      </c>
      <c r="E770" t="s">
        <v>61</v>
      </c>
      <c r="F770" t="s">
        <v>62</v>
      </c>
      <c r="G770" t="s">
        <v>61</v>
      </c>
      <c r="H770" s="1" t="s">
        <v>62</v>
      </c>
    </row>
    <row r="771" spans="1:8" x14ac:dyDescent="0.25">
      <c r="A771" s="1">
        <v>891</v>
      </c>
      <c r="B771" t="s">
        <v>29</v>
      </c>
      <c r="C771" t="s">
        <v>30</v>
      </c>
      <c r="D771" t="s">
        <v>32</v>
      </c>
      <c r="E771" t="s">
        <v>61</v>
      </c>
      <c r="F771" t="s">
        <v>62</v>
      </c>
      <c r="G771" t="s">
        <v>61</v>
      </c>
      <c r="H771" s="1" t="s">
        <v>62</v>
      </c>
    </row>
    <row r="772" spans="1:8" x14ac:dyDescent="0.25">
      <c r="A772" s="1">
        <v>928</v>
      </c>
      <c r="B772" t="s">
        <v>29</v>
      </c>
      <c r="C772" t="s">
        <v>30</v>
      </c>
      <c r="D772" t="s">
        <v>32</v>
      </c>
      <c r="E772" t="s">
        <v>61</v>
      </c>
      <c r="F772" t="s">
        <v>62</v>
      </c>
      <c r="G772" t="s">
        <v>61</v>
      </c>
      <c r="H772" s="1" t="s">
        <v>62</v>
      </c>
    </row>
    <row r="773" spans="1:8" x14ac:dyDescent="0.25">
      <c r="A773" s="1">
        <v>534</v>
      </c>
      <c r="B773" t="s">
        <v>29</v>
      </c>
      <c r="C773" t="s">
        <v>30</v>
      </c>
      <c r="D773" t="s">
        <v>32</v>
      </c>
      <c r="E773" t="s">
        <v>61</v>
      </c>
      <c r="F773" t="s">
        <v>62</v>
      </c>
      <c r="G773" t="s">
        <v>61</v>
      </c>
      <c r="H773" s="1" t="s">
        <v>62</v>
      </c>
    </row>
    <row r="774" spans="1:8" x14ac:dyDescent="0.25">
      <c r="A774" s="1">
        <v>536</v>
      </c>
      <c r="B774" t="s">
        <v>29</v>
      </c>
      <c r="C774" t="s">
        <v>30</v>
      </c>
      <c r="D774" t="s">
        <v>32</v>
      </c>
      <c r="E774" t="s">
        <v>61</v>
      </c>
      <c r="F774" t="s">
        <v>62</v>
      </c>
      <c r="G774" t="s">
        <v>61</v>
      </c>
      <c r="H774" s="1" t="s">
        <v>62</v>
      </c>
    </row>
    <row r="775" spans="1:8" x14ac:dyDescent="0.25">
      <c r="A775" s="1">
        <v>537</v>
      </c>
      <c r="B775" t="s">
        <v>29</v>
      </c>
      <c r="C775" t="s">
        <v>30</v>
      </c>
      <c r="D775" t="s">
        <v>32</v>
      </c>
      <c r="E775" t="s">
        <v>61</v>
      </c>
      <c r="F775" t="s">
        <v>62</v>
      </c>
      <c r="G775" t="s">
        <v>61</v>
      </c>
      <c r="H775" s="1" t="s">
        <v>62</v>
      </c>
    </row>
    <row r="776" spans="1:8" x14ac:dyDescent="0.25">
      <c r="A776" s="1">
        <v>578</v>
      </c>
      <c r="B776" t="s">
        <v>29</v>
      </c>
      <c r="C776" t="s">
        <v>30</v>
      </c>
      <c r="D776" t="s">
        <v>32</v>
      </c>
      <c r="E776" t="s">
        <v>61</v>
      </c>
      <c r="F776" t="s">
        <v>62</v>
      </c>
      <c r="G776" t="s">
        <v>61</v>
      </c>
      <c r="H776" s="1" t="s">
        <v>62</v>
      </c>
    </row>
    <row r="777" spans="1:8" x14ac:dyDescent="0.25">
      <c r="A777" s="1">
        <v>579</v>
      </c>
      <c r="B777" t="s">
        <v>29</v>
      </c>
      <c r="C777" t="s">
        <v>30</v>
      </c>
      <c r="D777" t="s">
        <v>32</v>
      </c>
      <c r="E777" t="s">
        <v>61</v>
      </c>
      <c r="F777" t="s">
        <v>62</v>
      </c>
      <c r="G777" t="s">
        <v>61</v>
      </c>
      <c r="H777" s="1" t="s">
        <v>62</v>
      </c>
    </row>
    <row r="778" spans="1:8" x14ac:dyDescent="0.25">
      <c r="A778" s="1">
        <v>580</v>
      </c>
      <c r="B778" t="s">
        <v>29</v>
      </c>
      <c r="C778" t="s">
        <v>30</v>
      </c>
      <c r="D778" t="s">
        <v>32</v>
      </c>
      <c r="E778" t="s">
        <v>61</v>
      </c>
      <c r="F778" t="s">
        <v>62</v>
      </c>
      <c r="G778" t="s">
        <v>61</v>
      </c>
      <c r="H778" s="1" t="s">
        <v>62</v>
      </c>
    </row>
    <row r="779" spans="1:8" x14ac:dyDescent="0.25">
      <c r="A779" s="1">
        <v>81</v>
      </c>
      <c r="B779" t="s">
        <v>29</v>
      </c>
      <c r="C779" t="s">
        <v>30</v>
      </c>
      <c r="D779" t="s">
        <v>32</v>
      </c>
      <c r="E779" t="s">
        <v>61</v>
      </c>
      <c r="F779" t="s">
        <v>62</v>
      </c>
      <c r="G779" t="s">
        <v>61</v>
      </c>
      <c r="H779" s="1" t="s">
        <v>62</v>
      </c>
    </row>
    <row r="780" spans="1:8" x14ac:dyDescent="0.25">
      <c r="A780" s="1">
        <v>780</v>
      </c>
      <c r="B780" t="s">
        <v>29</v>
      </c>
      <c r="C780" t="s">
        <v>30</v>
      </c>
      <c r="D780" t="s">
        <v>32</v>
      </c>
      <c r="E780" t="s">
        <v>61</v>
      </c>
      <c r="F780" t="s">
        <v>62</v>
      </c>
      <c r="G780" t="s">
        <v>61</v>
      </c>
      <c r="H780" s="1" t="s">
        <v>62</v>
      </c>
    </row>
    <row r="781" spans="1:8" x14ac:dyDescent="0.25">
      <c r="A781" s="1">
        <v>932</v>
      </c>
      <c r="B781" t="s">
        <v>29</v>
      </c>
      <c r="C781" t="s">
        <v>30</v>
      </c>
      <c r="D781" t="s">
        <v>31</v>
      </c>
      <c r="E781" t="s">
        <v>61</v>
      </c>
      <c r="F781" t="s">
        <v>62</v>
      </c>
      <c r="G781" t="s">
        <v>61</v>
      </c>
      <c r="H781" s="1" t="s">
        <v>62</v>
      </c>
    </row>
    <row r="782" spans="1:8" x14ac:dyDescent="0.25">
      <c r="A782" s="1">
        <v>933</v>
      </c>
      <c r="B782" t="s">
        <v>29</v>
      </c>
      <c r="C782" t="s">
        <v>30</v>
      </c>
      <c r="D782" t="s">
        <v>31</v>
      </c>
      <c r="E782" t="s">
        <v>61</v>
      </c>
      <c r="F782" t="s">
        <v>62</v>
      </c>
      <c r="G782" t="s">
        <v>61</v>
      </c>
      <c r="H782" s="1" t="s">
        <v>62</v>
      </c>
    </row>
    <row r="783" spans="1:8" x14ac:dyDescent="0.25">
      <c r="A783" s="1">
        <v>937</v>
      </c>
      <c r="B783" t="s">
        <v>29</v>
      </c>
      <c r="C783" t="s">
        <v>30</v>
      </c>
      <c r="D783" t="s">
        <v>31</v>
      </c>
      <c r="E783" t="s">
        <v>61</v>
      </c>
      <c r="F783" t="s">
        <v>62</v>
      </c>
      <c r="G783" t="s">
        <v>61</v>
      </c>
      <c r="H783" s="1" t="s">
        <v>62</v>
      </c>
    </row>
    <row r="784" spans="1:8" x14ac:dyDescent="0.25">
      <c r="A784" s="1">
        <v>220</v>
      </c>
      <c r="B784" t="s">
        <v>29</v>
      </c>
      <c r="C784" t="s">
        <v>30</v>
      </c>
      <c r="D784" t="s">
        <v>31</v>
      </c>
      <c r="E784" t="s">
        <v>61</v>
      </c>
      <c r="F784" t="s">
        <v>62</v>
      </c>
      <c r="G784" t="s">
        <v>61</v>
      </c>
      <c r="H784" s="1" t="s">
        <v>62</v>
      </c>
    </row>
    <row r="785" spans="1:8" x14ac:dyDescent="0.25">
      <c r="A785" s="1">
        <v>210</v>
      </c>
      <c r="B785" t="s">
        <v>29</v>
      </c>
      <c r="C785" t="s">
        <v>30</v>
      </c>
      <c r="D785" t="s">
        <v>31</v>
      </c>
      <c r="E785" t="s">
        <v>61</v>
      </c>
      <c r="F785" t="s">
        <v>62</v>
      </c>
      <c r="G785" t="s">
        <v>61</v>
      </c>
      <c r="H785" s="1" t="s">
        <v>62</v>
      </c>
    </row>
    <row r="786" spans="1:8" x14ac:dyDescent="0.25">
      <c r="A786" s="1">
        <v>214</v>
      </c>
      <c r="B786" t="s">
        <v>29</v>
      </c>
      <c r="C786" t="s">
        <v>30</v>
      </c>
      <c r="D786" t="s">
        <v>31</v>
      </c>
      <c r="E786" t="s">
        <v>61</v>
      </c>
      <c r="F786" t="s">
        <v>62</v>
      </c>
      <c r="G786" t="s">
        <v>61</v>
      </c>
      <c r="H786" s="1" t="s">
        <v>62</v>
      </c>
    </row>
    <row r="787" spans="1:8" x14ac:dyDescent="0.25">
      <c r="A787" s="1">
        <v>441</v>
      </c>
      <c r="B787" t="s">
        <v>29</v>
      </c>
      <c r="C787" t="s">
        <v>30</v>
      </c>
      <c r="D787" t="s">
        <v>31</v>
      </c>
      <c r="E787" t="s">
        <v>61</v>
      </c>
      <c r="F787" t="s">
        <v>62</v>
      </c>
      <c r="G787" t="s">
        <v>61</v>
      </c>
      <c r="H787" s="1" t="s">
        <v>62</v>
      </c>
    </row>
    <row r="788" spans="1:8" x14ac:dyDescent="0.25">
      <c r="A788" s="1">
        <v>593</v>
      </c>
      <c r="B788" t="s">
        <v>29</v>
      </c>
      <c r="C788" t="s">
        <v>30</v>
      </c>
      <c r="D788" t="s">
        <v>31</v>
      </c>
      <c r="E788" t="s">
        <v>61</v>
      </c>
      <c r="F788" t="s">
        <v>62</v>
      </c>
      <c r="G788" t="s">
        <v>61</v>
      </c>
      <c r="H788" s="1" t="s">
        <v>62</v>
      </c>
    </row>
    <row r="789" spans="1:8" x14ac:dyDescent="0.25">
      <c r="A789" s="1">
        <v>607</v>
      </c>
      <c r="B789" t="s">
        <v>29</v>
      </c>
      <c r="C789" t="s">
        <v>30</v>
      </c>
      <c r="D789" t="s">
        <v>31</v>
      </c>
      <c r="E789" t="s">
        <v>61</v>
      </c>
      <c r="F789" t="s">
        <v>62</v>
      </c>
      <c r="G789" t="s">
        <v>61</v>
      </c>
      <c r="H789" s="1" t="s">
        <v>62</v>
      </c>
    </row>
    <row r="790" spans="1:8" x14ac:dyDescent="0.25">
      <c r="A790" s="1">
        <v>218</v>
      </c>
      <c r="B790" t="s">
        <v>29</v>
      </c>
      <c r="C790" t="s">
        <v>30</v>
      </c>
      <c r="D790" t="s">
        <v>31</v>
      </c>
      <c r="E790" t="s">
        <v>61</v>
      </c>
      <c r="F790" t="s">
        <v>62</v>
      </c>
      <c r="G790" t="s">
        <v>61</v>
      </c>
      <c r="H790" s="1" t="s">
        <v>62</v>
      </c>
    </row>
    <row r="791" spans="1:8" x14ac:dyDescent="0.25">
      <c r="A791" s="1">
        <v>627</v>
      </c>
      <c r="B791" t="s">
        <v>29</v>
      </c>
      <c r="C791" t="s">
        <v>30</v>
      </c>
      <c r="D791" t="s">
        <v>31</v>
      </c>
      <c r="E791" t="s">
        <v>61</v>
      </c>
      <c r="F791" t="s">
        <v>62</v>
      </c>
      <c r="G791" t="s">
        <v>61</v>
      </c>
      <c r="H791" s="1" t="s">
        <v>62</v>
      </c>
    </row>
    <row r="792" spans="1:8" x14ac:dyDescent="0.25">
      <c r="A792" s="1">
        <v>623</v>
      </c>
      <c r="B792" t="s">
        <v>35</v>
      </c>
      <c r="C792" t="s">
        <v>30</v>
      </c>
      <c r="D792" t="s">
        <v>31</v>
      </c>
      <c r="E792" t="s">
        <v>61</v>
      </c>
      <c r="F792" t="s">
        <v>62</v>
      </c>
      <c r="G792" t="s">
        <v>61</v>
      </c>
      <c r="H792" s="1" t="s">
        <v>62</v>
      </c>
    </row>
    <row r="793" spans="1:8" x14ac:dyDescent="0.25">
      <c r="A793" s="1">
        <v>632</v>
      </c>
      <c r="B793" t="s">
        <v>29</v>
      </c>
      <c r="C793" t="s">
        <v>30</v>
      </c>
      <c r="D793" t="s">
        <v>31</v>
      </c>
      <c r="E793" t="s">
        <v>61</v>
      </c>
      <c r="F793" t="s">
        <v>62</v>
      </c>
      <c r="G793" t="s">
        <v>61</v>
      </c>
      <c r="H793" s="1" t="s">
        <v>62</v>
      </c>
    </row>
    <row r="794" spans="1:8" x14ac:dyDescent="0.25">
      <c r="A794" s="1">
        <v>620</v>
      </c>
      <c r="B794" t="s">
        <v>29</v>
      </c>
      <c r="C794" t="s">
        <v>30</v>
      </c>
      <c r="D794" t="s">
        <v>31</v>
      </c>
      <c r="E794" t="s">
        <v>61</v>
      </c>
      <c r="F794" t="s">
        <v>62</v>
      </c>
      <c r="G794" t="s">
        <v>61</v>
      </c>
      <c r="H794" s="1" t="s">
        <v>62</v>
      </c>
    </row>
    <row r="795" spans="1:8" x14ac:dyDescent="0.25">
      <c r="A795" s="1">
        <v>619</v>
      </c>
      <c r="B795" t="s">
        <v>29</v>
      </c>
      <c r="C795" t="s">
        <v>30</v>
      </c>
      <c r="D795" t="s">
        <v>31</v>
      </c>
      <c r="E795" t="s">
        <v>61</v>
      </c>
      <c r="F795" t="s">
        <v>62</v>
      </c>
      <c r="G795" t="s">
        <v>61</v>
      </c>
      <c r="H795" s="1" t="s">
        <v>62</v>
      </c>
    </row>
    <row r="796" spans="1:8" x14ac:dyDescent="0.25">
      <c r="A796" s="1">
        <v>621</v>
      </c>
      <c r="B796" t="s">
        <v>29</v>
      </c>
      <c r="C796" t="s">
        <v>30</v>
      </c>
      <c r="D796" t="s">
        <v>31</v>
      </c>
      <c r="E796" t="s">
        <v>61</v>
      </c>
      <c r="F796" t="s">
        <v>62</v>
      </c>
      <c r="G796" t="s">
        <v>61</v>
      </c>
      <c r="H796" s="1" t="s">
        <v>62</v>
      </c>
    </row>
    <row r="797" spans="1:8" x14ac:dyDescent="0.25">
      <c r="A797" s="1">
        <v>697</v>
      </c>
      <c r="B797" t="s">
        <v>29</v>
      </c>
      <c r="C797" t="s">
        <v>30</v>
      </c>
      <c r="D797" t="s">
        <v>31</v>
      </c>
      <c r="E797" t="s">
        <v>61</v>
      </c>
      <c r="F797" t="s">
        <v>62</v>
      </c>
      <c r="G797" t="s">
        <v>61</v>
      </c>
      <c r="H797" s="1" t="s">
        <v>62</v>
      </c>
    </row>
    <row r="798" spans="1:8" x14ac:dyDescent="0.25">
      <c r="A798" s="1">
        <v>691</v>
      </c>
      <c r="B798" t="s">
        <v>29</v>
      </c>
      <c r="C798" t="s">
        <v>30</v>
      </c>
      <c r="D798" t="s">
        <v>31</v>
      </c>
      <c r="E798" t="s">
        <v>61</v>
      </c>
      <c r="F798" t="s">
        <v>62</v>
      </c>
      <c r="G798" t="s">
        <v>61</v>
      </c>
      <c r="H798" s="1" t="s">
        <v>62</v>
      </c>
    </row>
    <row r="799" spans="1:8" x14ac:dyDescent="0.25">
      <c r="A799" s="1">
        <v>710</v>
      </c>
      <c r="B799" t="s">
        <v>29</v>
      </c>
      <c r="C799" t="s">
        <v>30</v>
      </c>
      <c r="D799" t="s">
        <v>31</v>
      </c>
      <c r="E799" t="s">
        <v>61</v>
      </c>
      <c r="F799" t="s">
        <v>62</v>
      </c>
      <c r="G799" t="s">
        <v>61</v>
      </c>
      <c r="H799" s="1" t="s">
        <v>62</v>
      </c>
    </row>
    <row r="800" spans="1:8" x14ac:dyDescent="0.25">
      <c r="A800" s="1">
        <v>720</v>
      </c>
      <c r="B800" t="s">
        <v>29</v>
      </c>
      <c r="C800" t="s">
        <v>30</v>
      </c>
      <c r="D800" t="s">
        <v>31</v>
      </c>
      <c r="E800" t="s">
        <v>61</v>
      </c>
      <c r="F800" t="s">
        <v>62</v>
      </c>
      <c r="G800" t="s">
        <v>61</v>
      </c>
      <c r="H800" s="1" t="s">
        <v>62</v>
      </c>
    </row>
    <row r="801" spans="1:8" x14ac:dyDescent="0.25">
      <c r="A801" s="1">
        <v>721</v>
      </c>
      <c r="B801" t="s">
        <v>29</v>
      </c>
      <c r="C801" t="s">
        <v>30</v>
      </c>
      <c r="D801" t="s">
        <v>31</v>
      </c>
      <c r="E801" t="s">
        <v>61</v>
      </c>
      <c r="F801" t="s">
        <v>62</v>
      </c>
      <c r="G801" t="s">
        <v>61</v>
      </c>
      <c r="H801" s="1" t="s">
        <v>62</v>
      </c>
    </row>
    <row r="802" spans="1:8" x14ac:dyDescent="0.25">
      <c r="A802" s="1">
        <v>730</v>
      </c>
      <c r="B802" t="s">
        <v>29</v>
      </c>
      <c r="C802" t="s">
        <v>30</v>
      </c>
      <c r="D802" t="s">
        <v>31</v>
      </c>
      <c r="E802" t="s">
        <v>61</v>
      </c>
      <c r="F802" t="s">
        <v>62</v>
      </c>
      <c r="G802" t="s">
        <v>61</v>
      </c>
      <c r="H802" s="1" t="s">
        <v>62</v>
      </c>
    </row>
    <row r="803" spans="1:8" x14ac:dyDescent="0.25">
      <c r="A803" s="1">
        <v>733</v>
      </c>
      <c r="B803" t="s">
        <v>29</v>
      </c>
      <c r="C803" t="s">
        <v>30</v>
      </c>
      <c r="D803" t="s">
        <v>31</v>
      </c>
      <c r="E803" t="s">
        <v>61</v>
      </c>
      <c r="F803" t="s">
        <v>62</v>
      </c>
      <c r="G803" t="s">
        <v>61</v>
      </c>
      <c r="H803" s="1" t="s">
        <v>62</v>
      </c>
    </row>
    <row r="804" spans="1:8" x14ac:dyDescent="0.25">
      <c r="A804" s="1">
        <v>734</v>
      </c>
      <c r="B804" t="s">
        <v>29</v>
      </c>
      <c r="C804" t="s">
        <v>30</v>
      </c>
      <c r="D804" t="s">
        <v>31</v>
      </c>
      <c r="E804" t="s">
        <v>61</v>
      </c>
      <c r="F804" t="s">
        <v>62</v>
      </c>
      <c r="G804" t="s">
        <v>61</v>
      </c>
      <c r="H804" s="1" t="s">
        <v>62</v>
      </c>
    </row>
    <row r="805" spans="1:8" x14ac:dyDescent="0.25">
      <c r="A805" s="1">
        <v>736</v>
      </c>
      <c r="B805" t="s">
        <v>29</v>
      </c>
      <c r="C805" t="s">
        <v>30</v>
      </c>
      <c r="D805" t="s">
        <v>31</v>
      </c>
      <c r="E805" t="s">
        <v>61</v>
      </c>
      <c r="F805" t="s">
        <v>62</v>
      </c>
      <c r="G805" t="s">
        <v>61</v>
      </c>
      <c r="H805" s="1" t="s">
        <v>62</v>
      </c>
    </row>
    <row r="806" spans="1:8" x14ac:dyDescent="0.25">
      <c r="A806" s="1">
        <v>737</v>
      </c>
      <c r="B806" t="s">
        <v>29</v>
      </c>
      <c r="C806" t="s">
        <v>30</v>
      </c>
      <c r="D806" t="s">
        <v>31</v>
      </c>
      <c r="E806" t="s">
        <v>61</v>
      </c>
      <c r="F806" t="s">
        <v>62</v>
      </c>
      <c r="G806" t="s">
        <v>61</v>
      </c>
      <c r="H806" s="1" t="s">
        <v>62</v>
      </c>
    </row>
    <row r="807" spans="1:8" x14ac:dyDescent="0.25">
      <c r="A807" s="1">
        <v>738</v>
      </c>
      <c r="B807" t="s">
        <v>29</v>
      </c>
      <c r="C807" t="s">
        <v>30</v>
      </c>
      <c r="D807" t="s">
        <v>31</v>
      </c>
      <c r="E807" t="s">
        <v>61</v>
      </c>
      <c r="F807" t="s">
        <v>62</v>
      </c>
      <c r="G807" t="s">
        <v>61</v>
      </c>
      <c r="H807" s="1" t="s">
        <v>62</v>
      </c>
    </row>
    <row r="808" spans="1:8" x14ac:dyDescent="0.25">
      <c r="A808" s="1">
        <v>741</v>
      </c>
      <c r="B808" t="s">
        <v>29</v>
      </c>
      <c r="C808" t="s">
        <v>30</v>
      </c>
      <c r="D808" t="s">
        <v>31</v>
      </c>
      <c r="E808" t="s">
        <v>61</v>
      </c>
      <c r="F808" t="s">
        <v>62</v>
      </c>
      <c r="G808" t="s">
        <v>61</v>
      </c>
      <c r="H808" s="1" t="s">
        <v>62</v>
      </c>
    </row>
    <row r="809" spans="1:8" x14ac:dyDescent="0.25">
      <c r="A809" s="1">
        <v>742</v>
      </c>
      <c r="B809" t="s">
        <v>29</v>
      </c>
      <c r="C809" t="s">
        <v>30</v>
      </c>
      <c r="D809" t="s">
        <v>31</v>
      </c>
      <c r="E809" t="s">
        <v>61</v>
      </c>
      <c r="F809" t="s">
        <v>62</v>
      </c>
      <c r="G809" t="s">
        <v>61</v>
      </c>
      <c r="H809" s="1" t="s">
        <v>62</v>
      </c>
    </row>
    <row r="810" spans="1:8" x14ac:dyDescent="0.25">
      <c r="A810" s="1">
        <v>763</v>
      </c>
      <c r="B810" t="s">
        <v>29</v>
      </c>
      <c r="C810" t="s">
        <v>30</v>
      </c>
      <c r="D810" t="s">
        <v>31</v>
      </c>
      <c r="E810" t="s">
        <v>61</v>
      </c>
      <c r="F810" t="s">
        <v>62</v>
      </c>
      <c r="G810" t="s">
        <v>61</v>
      </c>
      <c r="H810" s="1" t="s">
        <v>62</v>
      </c>
    </row>
    <row r="811" spans="1:8" x14ac:dyDescent="0.25">
      <c r="A811" s="1">
        <v>1024</v>
      </c>
      <c r="B811" t="s">
        <v>29</v>
      </c>
      <c r="C811" t="s">
        <v>30</v>
      </c>
      <c r="D811" t="s">
        <v>31</v>
      </c>
      <c r="E811" t="s">
        <v>61</v>
      </c>
      <c r="F811" t="s">
        <v>62</v>
      </c>
      <c r="G811" t="s">
        <v>61</v>
      </c>
      <c r="H811" s="1" t="s">
        <v>62</v>
      </c>
    </row>
    <row r="812" spans="1:8" x14ac:dyDescent="0.25">
      <c r="A812" s="1">
        <v>964</v>
      </c>
      <c r="B812" t="s">
        <v>29</v>
      </c>
      <c r="C812" t="s">
        <v>30</v>
      </c>
      <c r="D812" t="s">
        <v>31</v>
      </c>
      <c r="E812" t="s">
        <v>61</v>
      </c>
      <c r="F812" t="s">
        <v>62</v>
      </c>
      <c r="G812" t="s">
        <v>61</v>
      </c>
      <c r="H812" s="1" t="s">
        <v>62</v>
      </c>
    </row>
    <row r="813" spans="1:8" x14ac:dyDescent="0.25">
      <c r="A813" s="1">
        <v>966</v>
      </c>
      <c r="B813" t="s">
        <v>29</v>
      </c>
      <c r="C813" t="s">
        <v>30</v>
      </c>
      <c r="D813" t="s">
        <v>31</v>
      </c>
      <c r="E813" t="s">
        <v>61</v>
      </c>
      <c r="F813" t="s">
        <v>62</v>
      </c>
      <c r="G813" t="s">
        <v>61</v>
      </c>
      <c r="H813" s="1" t="s">
        <v>62</v>
      </c>
    </row>
    <row r="814" spans="1:8" x14ac:dyDescent="0.25">
      <c r="A814" s="1">
        <v>969</v>
      </c>
      <c r="B814" t="s">
        <v>29</v>
      </c>
      <c r="C814" t="s">
        <v>30</v>
      </c>
      <c r="D814" t="s">
        <v>31</v>
      </c>
      <c r="E814" t="s">
        <v>61</v>
      </c>
      <c r="F814" t="s">
        <v>62</v>
      </c>
      <c r="G814" t="s">
        <v>61</v>
      </c>
      <c r="H814" s="1" t="s">
        <v>62</v>
      </c>
    </row>
    <row r="815" spans="1:8" x14ac:dyDescent="0.25">
      <c r="A815" s="1">
        <v>996</v>
      </c>
      <c r="B815" t="s">
        <v>29</v>
      </c>
      <c r="C815" t="s">
        <v>30</v>
      </c>
      <c r="D815" t="s">
        <v>31</v>
      </c>
      <c r="E815" t="s">
        <v>61</v>
      </c>
      <c r="F815" t="s">
        <v>62</v>
      </c>
      <c r="G815" t="s">
        <v>61</v>
      </c>
      <c r="H815" s="1" t="s">
        <v>62</v>
      </c>
    </row>
    <row r="816" spans="1:8" x14ac:dyDescent="0.25">
      <c r="A816" s="1">
        <v>1000</v>
      </c>
      <c r="B816" t="s">
        <v>29</v>
      </c>
      <c r="C816" t="s">
        <v>30</v>
      </c>
      <c r="D816" t="s">
        <v>31</v>
      </c>
      <c r="E816" t="s">
        <v>61</v>
      </c>
      <c r="F816" t="s">
        <v>62</v>
      </c>
      <c r="G816" t="s">
        <v>61</v>
      </c>
      <c r="H816" s="1" t="s">
        <v>62</v>
      </c>
    </row>
    <row r="817" spans="1:8" x14ac:dyDescent="0.25">
      <c r="A817" s="1">
        <v>1016</v>
      </c>
      <c r="B817" t="s">
        <v>29</v>
      </c>
      <c r="C817" t="s">
        <v>30</v>
      </c>
      <c r="D817" t="s">
        <v>31</v>
      </c>
      <c r="E817" t="s">
        <v>61</v>
      </c>
      <c r="F817" t="s">
        <v>62</v>
      </c>
      <c r="G817" t="s">
        <v>61</v>
      </c>
      <c r="H817" s="1" t="s">
        <v>62</v>
      </c>
    </row>
    <row r="818" spans="1:8" x14ac:dyDescent="0.25">
      <c r="A818" s="1">
        <v>272</v>
      </c>
      <c r="B818" t="s">
        <v>29</v>
      </c>
      <c r="C818" t="s">
        <v>30</v>
      </c>
      <c r="D818" t="s">
        <v>31</v>
      </c>
      <c r="E818" t="s">
        <v>61</v>
      </c>
      <c r="F818" t="s">
        <v>62</v>
      </c>
      <c r="G818" t="s">
        <v>61</v>
      </c>
      <c r="H818" s="1" t="s">
        <v>62</v>
      </c>
    </row>
    <row r="819" spans="1:8" x14ac:dyDescent="0.25">
      <c r="A819" s="1">
        <v>273</v>
      </c>
      <c r="B819" t="s">
        <v>29</v>
      </c>
      <c r="C819" t="s">
        <v>30</v>
      </c>
      <c r="D819" t="s">
        <v>31</v>
      </c>
      <c r="E819" t="s">
        <v>61</v>
      </c>
      <c r="F819" t="s">
        <v>62</v>
      </c>
      <c r="G819" t="s">
        <v>61</v>
      </c>
      <c r="H819" s="1" t="s">
        <v>62</v>
      </c>
    </row>
    <row r="820" spans="1:8" x14ac:dyDescent="0.25">
      <c r="A820" s="1">
        <v>105</v>
      </c>
      <c r="B820" t="s">
        <v>29</v>
      </c>
      <c r="C820" t="s">
        <v>30</v>
      </c>
      <c r="D820" t="s">
        <v>31</v>
      </c>
      <c r="E820" t="s">
        <v>61</v>
      </c>
      <c r="F820" t="s">
        <v>62</v>
      </c>
      <c r="G820" t="s">
        <v>61</v>
      </c>
      <c r="H820" s="1" t="s">
        <v>62</v>
      </c>
    </row>
    <row r="821" spans="1:8" x14ac:dyDescent="0.25">
      <c r="A821" s="1">
        <v>304</v>
      </c>
      <c r="B821" t="s">
        <v>29</v>
      </c>
      <c r="C821" t="s">
        <v>30</v>
      </c>
      <c r="D821" t="s">
        <v>31</v>
      </c>
      <c r="E821" t="s">
        <v>61</v>
      </c>
      <c r="F821" t="s">
        <v>62</v>
      </c>
      <c r="G821" t="s">
        <v>61</v>
      </c>
      <c r="H821" s="1" t="s">
        <v>62</v>
      </c>
    </row>
    <row r="822" spans="1:8" x14ac:dyDescent="0.25">
      <c r="A822" s="1">
        <v>305</v>
      </c>
      <c r="B822" t="s">
        <v>29</v>
      </c>
      <c r="C822" t="s">
        <v>30</v>
      </c>
      <c r="D822" t="s">
        <v>31</v>
      </c>
      <c r="E822" t="s">
        <v>61</v>
      </c>
      <c r="F822" t="s">
        <v>62</v>
      </c>
      <c r="G822" t="s">
        <v>61</v>
      </c>
      <c r="H822" s="1" t="s">
        <v>62</v>
      </c>
    </row>
    <row r="823" spans="1:8" x14ac:dyDescent="0.25">
      <c r="A823" s="1">
        <v>320</v>
      </c>
      <c r="B823" t="s">
        <v>29</v>
      </c>
      <c r="C823" t="s">
        <v>30</v>
      </c>
      <c r="D823" t="s">
        <v>31</v>
      </c>
      <c r="E823" t="s">
        <v>61</v>
      </c>
      <c r="F823" t="s">
        <v>62</v>
      </c>
      <c r="G823" t="s">
        <v>61</v>
      </c>
      <c r="H823" s="1" t="s">
        <v>62</v>
      </c>
    </row>
    <row r="824" spans="1:8" x14ac:dyDescent="0.25">
      <c r="A824" s="1">
        <v>413</v>
      </c>
      <c r="B824" t="s">
        <v>29</v>
      </c>
      <c r="C824" t="s">
        <v>30</v>
      </c>
      <c r="D824" t="s">
        <v>31</v>
      </c>
      <c r="E824" t="s">
        <v>61</v>
      </c>
      <c r="F824" t="s">
        <v>62</v>
      </c>
      <c r="G824" t="s">
        <v>61</v>
      </c>
      <c r="H824" s="1" t="s">
        <v>62</v>
      </c>
    </row>
    <row r="825" spans="1:8" x14ac:dyDescent="0.25">
      <c r="A825" s="1">
        <v>420</v>
      </c>
      <c r="B825" t="s">
        <v>29</v>
      </c>
      <c r="C825" t="s">
        <v>30</v>
      </c>
      <c r="D825" t="s">
        <v>31</v>
      </c>
      <c r="E825" t="s">
        <v>61</v>
      </c>
      <c r="F825" t="s">
        <v>62</v>
      </c>
      <c r="G825" t="s">
        <v>61</v>
      </c>
      <c r="H825" s="1" t="s">
        <v>62</v>
      </c>
    </row>
    <row r="826" spans="1:8" x14ac:dyDescent="0.25">
      <c r="A826" s="1">
        <v>164</v>
      </c>
      <c r="B826" t="s">
        <v>29</v>
      </c>
      <c r="C826" t="s">
        <v>30</v>
      </c>
      <c r="D826" t="s">
        <v>31</v>
      </c>
      <c r="E826" t="s">
        <v>61</v>
      </c>
      <c r="F826" t="s">
        <v>62</v>
      </c>
      <c r="G826" t="s">
        <v>61</v>
      </c>
      <c r="H826" s="1" t="s">
        <v>62</v>
      </c>
    </row>
    <row r="827" spans="1:8" x14ac:dyDescent="0.25">
      <c r="A827" s="1">
        <v>165</v>
      </c>
      <c r="B827" t="s">
        <v>29</v>
      </c>
      <c r="C827" t="s">
        <v>30</v>
      </c>
      <c r="D827" t="s">
        <v>31</v>
      </c>
      <c r="E827" t="s">
        <v>61</v>
      </c>
      <c r="F827" t="s">
        <v>62</v>
      </c>
      <c r="G827" t="s">
        <v>61</v>
      </c>
      <c r="H827" s="1" t="s">
        <v>62</v>
      </c>
    </row>
    <row r="828" spans="1:8" x14ac:dyDescent="0.25">
      <c r="A828" s="1">
        <v>175</v>
      </c>
      <c r="B828" t="s">
        <v>29</v>
      </c>
      <c r="C828" t="s">
        <v>30</v>
      </c>
      <c r="D828" t="s">
        <v>31</v>
      </c>
      <c r="E828" t="s">
        <v>61</v>
      </c>
      <c r="F828" t="s">
        <v>62</v>
      </c>
      <c r="G828" t="s">
        <v>61</v>
      </c>
      <c r="H828" s="1" t="s">
        <v>62</v>
      </c>
    </row>
    <row r="829" spans="1:8" x14ac:dyDescent="0.25">
      <c r="A829" s="1">
        <v>778</v>
      </c>
      <c r="B829" t="s">
        <v>29</v>
      </c>
      <c r="C829" t="s">
        <v>30</v>
      </c>
      <c r="D829" t="s">
        <v>31</v>
      </c>
      <c r="E829" t="s">
        <v>61</v>
      </c>
      <c r="F829" t="s">
        <v>62</v>
      </c>
      <c r="G829" t="s">
        <v>61</v>
      </c>
      <c r="H829" s="1" t="s">
        <v>62</v>
      </c>
    </row>
    <row r="830" spans="1:8" x14ac:dyDescent="0.25">
      <c r="A830" s="1">
        <v>779</v>
      </c>
      <c r="B830" t="s">
        <v>29</v>
      </c>
      <c r="C830" t="s">
        <v>30</v>
      </c>
      <c r="D830" t="s">
        <v>31</v>
      </c>
      <c r="E830" t="s">
        <v>61</v>
      </c>
      <c r="F830" t="s">
        <v>62</v>
      </c>
      <c r="G830" t="s">
        <v>61</v>
      </c>
      <c r="H830" s="1" t="s">
        <v>62</v>
      </c>
    </row>
    <row r="831" spans="1:8" x14ac:dyDescent="0.25">
      <c r="A831" s="1">
        <v>899</v>
      </c>
      <c r="B831" t="s">
        <v>29</v>
      </c>
      <c r="C831" t="s">
        <v>30</v>
      </c>
      <c r="D831" t="s">
        <v>31</v>
      </c>
      <c r="E831" t="s">
        <v>61</v>
      </c>
      <c r="F831" t="s">
        <v>62</v>
      </c>
      <c r="G831" t="s">
        <v>61</v>
      </c>
      <c r="H831" s="1" t="s">
        <v>62</v>
      </c>
    </row>
    <row r="832" spans="1:8" x14ac:dyDescent="0.25">
      <c r="A832" s="1">
        <v>905</v>
      </c>
      <c r="B832" t="s">
        <v>29</v>
      </c>
      <c r="C832" t="s">
        <v>30</v>
      </c>
      <c r="D832" t="s">
        <v>31</v>
      </c>
      <c r="E832" t="s">
        <v>61</v>
      </c>
      <c r="F832" t="s">
        <v>62</v>
      </c>
      <c r="G832" t="s">
        <v>61</v>
      </c>
      <c r="H832" s="1" t="s">
        <v>62</v>
      </c>
    </row>
    <row r="833" spans="1:8" x14ac:dyDescent="0.25">
      <c r="A833" s="1">
        <v>907</v>
      </c>
      <c r="B833" t="s">
        <v>29</v>
      </c>
      <c r="C833" t="s">
        <v>30</v>
      </c>
      <c r="D833" t="s">
        <v>31</v>
      </c>
      <c r="E833" t="s">
        <v>61</v>
      </c>
      <c r="F833" t="s">
        <v>62</v>
      </c>
      <c r="G833" t="s">
        <v>61</v>
      </c>
      <c r="H833" s="1" t="s">
        <v>62</v>
      </c>
    </row>
    <row r="834" spans="1:8" x14ac:dyDescent="0.25">
      <c r="A834" s="1">
        <v>535</v>
      </c>
      <c r="B834" t="s">
        <v>29</v>
      </c>
      <c r="C834" t="s">
        <v>30</v>
      </c>
      <c r="D834" t="s">
        <v>31</v>
      </c>
      <c r="E834" t="s">
        <v>61</v>
      </c>
      <c r="F834" t="s">
        <v>62</v>
      </c>
      <c r="G834" t="s">
        <v>61</v>
      </c>
      <c r="H834" s="1" t="s">
        <v>62</v>
      </c>
    </row>
    <row r="835" spans="1:8" x14ac:dyDescent="0.25">
      <c r="A835" s="1">
        <v>19</v>
      </c>
      <c r="B835" t="s">
        <v>29</v>
      </c>
      <c r="C835" t="s">
        <v>30</v>
      </c>
      <c r="D835" t="s">
        <v>31</v>
      </c>
      <c r="E835" t="s">
        <v>61</v>
      </c>
      <c r="F835" t="s">
        <v>62</v>
      </c>
      <c r="G835" t="s">
        <v>61</v>
      </c>
      <c r="H835" s="1" t="s">
        <v>62</v>
      </c>
    </row>
    <row r="836" spans="1:8" x14ac:dyDescent="0.25">
      <c r="A836" s="1">
        <v>493</v>
      </c>
      <c r="B836" t="s">
        <v>29</v>
      </c>
      <c r="C836" t="s">
        <v>30</v>
      </c>
      <c r="D836" t="s">
        <v>31</v>
      </c>
      <c r="E836" t="s">
        <v>61</v>
      </c>
      <c r="F836" t="s">
        <v>62</v>
      </c>
      <c r="G836" t="s">
        <v>61</v>
      </c>
      <c r="H836" s="1" t="s">
        <v>62</v>
      </c>
    </row>
    <row r="837" spans="1:8" x14ac:dyDescent="0.25">
      <c r="A837" s="1">
        <v>523</v>
      </c>
      <c r="B837" t="s">
        <v>29</v>
      </c>
      <c r="C837" t="s">
        <v>30</v>
      </c>
      <c r="D837" t="s">
        <v>31</v>
      </c>
      <c r="E837" t="s">
        <v>61</v>
      </c>
      <c r="F837" t="s">
        <v>62</v>
      </c>
      <c r="G837" t="s">
        <v>61</v>
      </c>
      <c r="H837" s="1" t="s">
        <v>62</v>
      </c>
    </row>
    <row r="838" spans="1:8" x14ac:dyDescent="0.25">
      <c r="A838" s="1">
        <v>227</v>
      </c>
      <c r="B838" t="s">
        <v>29</v>
      </c>
      <c r="C838" t="s">
        <v>41</v>
      </c>
      <c r="D838" t="s">
        <v>32</v>
      </c>
      <c r="E838" t="s">
        <v>61</v>
      </c>
      <c r="F838" t="s">
        <v>62</v>
      </c>
      <c r="G838" t="s">
        <v>61</v>
      </c>
      <c r="H838" s="1" t="s">
        <v>62</v>
      </c>
    </row>
    <row r="839" spans="1:8" x14ac:dyDescent="0.25">
      <c r="A839" s="1">
        <v>374</v>
      </c>
      <c r="B839" t="s">
        <v>29</v>
      </c>
      <c r="C839" t="s">
        <v>41</v>
      </c>
      <c r="D839" t="s">
        <v>32</v>
      </c>
      <c r="E839" t="s">
        <v>61</v>
      </c>
      <c r="F839" t="s">
        <v>62</v>
      </c>
      <c r="G839" t="s">
        <v>61</v>
      </c>
      <c r="H839" s="1" t="s">
        <v>62</v>
      </c>
    </row>
    <row r="840" spans="1:8" x14ac:dyDescent="0.25">
      <c r="A840" s="1">
        <v>375</v>
      </c>
      <c r="B840" t="s">
        <v>29</v>
      </c>
      <c r="C840" t="s">
        <v>41</v>
      </c>
      <c r="D840" t="s">
        <v>32</v>
      </c>
      <c r="E840" t="s">
        <v>61</v>
      </c>
      <c r="F840" t="s">
        <v>62</v>
      </c>
      <c r="G840" t="s">
        <v>61</v>
      </c>
      <c r="H840" s="1" t="s">
        <v>62</v>
      </c>
    </row>
    <row r="841" spans="1:8" x14ac:dyDescent="0.25">
      <c r="A841" s="1">
        <v>871</v>
      </c>
      <c r="B841" t="s">
        <v>29</v>
      </c>
      <c r="C841" t="s">
        <v>41</v>
      </c>
      <c r="D841" t="s">
        <v>31</v>
      </c>
      <c r="E841" t="s">
        <v>61</v>
      </c>
      <c r="F841" t="s">
        <v>62</v>
      </c>
      <c r="G841" t="s">
        <v>61</v>
      </c>
      <c r="H841" s="1" t="s">
        <v>62</v>
      </c>
    </row>
    <row r="842" spans="1:8" x14ac:dyDescent="0.25">
      <c r="A842" s="1">
        <v>866</v>
      </c>
      <c r="B842" t="s">
        <v>29</v>
      </c>
      <c r="C842" t="s">
        <v>41</v>
      </c>
      <c r="D842" t="s">
        <v>31</v>
      </c>
      <c r="E842" t="s">
        <v>61</v>
      </c>
      <c r="F842" t="s">
        <v>62</v>
      </c>
      <c r="G842" t="s">
        <v>61</v>
      </c>
      <c r="H842" s="1" t="s">
        <v>62</v>
      </c>
    </row>
    <row r="843" spans="1:8" x14ac:dyDescent="0.25">
      <c r="A843" s="1">
        <v>529</v>
      </c>
      <c r="B843" t="s">
        <v>29</v>
      </c>
      <c r="C843" t="s">
        <v>41</v>
      </c>
      <c r="D843" t="s">
        <v>31</v>
      </c>
      <c r="E843" t="s">
        <v>61</v>
      </c>
      <c r="F843" t="s">
        <v>62</v>
      </c>
      <c r="G843" t="s">
        <v>61</v>
      </c>
      <c r="H843" s="1" t="s">
        <v>62</v>
      </c>
    </row>
    <row r="844" spans="1:8" x14ac:dyDescent="0.25">
      <c r="A844" s="1">
        <v>650</v>
      </c>
      <c r="B844" t="s">
        <v>29</v>
      </c>
      <c r="C844" t="s">
        <v>43</v>
      </c>
      <c r="D844" t="s">
        <v>32</v>
      </c>
      <c r="E844" t="s">
        <v>61</v>
      </c>
      <c r="F844" t="s">
        <v>62</v>
      </c>
      <c r="G844" t="s">
        <v>61</v>
      </c>
      <c r="H844" s="1" t="s">
        <v>62</v>
      </c>
    </row>
    <row r="845" spans="1:8" x14ac:dyDescent="0.25">
      <c r="A845" s="1">
        <v>652</v>
      </c>
      <c r="B845" t="s">
        <v>29</v>
      </c>
      <c r="C845" t="s">
        <v>43</v>
      </c>
      <c r="D845" t="s">
        <v>32</v>
      </c>
      <c r="E845" t="s">
        <v>61</v>
      </c>
      <c r="F845" t="s">
        <v>62</v>
      </c>
      <c r="G845" t="s">
        <v>61</v>
      </c>
      <c r="H845" s="1" t="s">
        <v>62</v>
      </c>
    </row>
    <row r="846" spans="1:8" x14ac:dyDescent="0.25">
      <c r="A846" s="1">
        <v>654</v>
      </c>
      <c r="B846" t="s">
        <v>29</v>
      </c>
      <c r="C846" t="s">
        <v>43</v>
      </c>
      <c r="D846" t="s">
        <v>32</v>
      </c>
      <c r="E846" t="s">
        <v>61</v>
      </c>
      <c r="F846" t="s">
        <v>62</v>
      </c>
      <c r="G846" t="s">
        <v>61</v>
      </c>
      <c r="H846" s="1" t="s">
        <v>62</v>
      </c>
    </row>
    <row r="847" spans="1:8" x14ac:dyDescent="0.25">
      <c r="A847" s="1">
        <v>672</v>
      </c>
      <c r="B847" t="s">
        <v>29</v>
      </c>
      <c r="C847" t="s">
        <v>43</v>
      </c>
      <c r="D847" t="s">
        <v>32</v>
      </c>
      <c r="E847" t="s">
        <v>61</v>
      </c>
      <c r="F847" t="s">
        <v>62</v>
      </c>
      <c r="G847" t="s">
        <v>61</v>
      </c>
      <c r="H847" s="1" t="s">
        <v>62</v>
      </c>
    </row>
    <row r="848" spans="1:8" x14ac:dyDescent="0.25">
      <c r="A848" s="1">
        <v>674</v>
      </c>
      <c r="B848" t="s">
        <v>29</v>
      </c>
      <c r="C848" t="s">
        <v>43</v>
      </c>
      <c r="D848" t="s">
        <v>32</v>
      </c>
      <c r="E848" t="s">
        <v>61</v>
      </c>
      <c r="F848" t="s">
        <v>62</v>
      </c>
      <c r="G848" t="s">
        <v>61</v>
      </c>
      <c r="H848" s="1" t="s">
        <v>62</v>
      </c>
    </row>
    <row r="849" spans="1:8" x14ac:dyDescent="0.25">
      <c r="A849" s="1">
        <v>911</v>
      </c>
      <c r="B849" t="s">
        <v>29</v>
      </c>
      <c r="C849" t="s">
        <v>43</v>
      </c>
      <c r="D849" t="s">
        <v>32</v>
      </c>
      <c r="E849" t="s">
        <v>61</v>
      </c>
      <c r="F849" t="s">
        <v>62</v>
      </c>
      <c r="G849" t="s">
        <v>61</v>
      </c>
      <c r="H849" s="1" t="s">
        <v>62</v>
      </c>
    </row>
    <row r="850" spans="1:8" x14ac:dyDescent="0.25">
      <c r="A850" s="1">
        <v>915</v>
      </c>
      <c r="B850" t="s">
        <v>29</v>
      </c>
      <c r="C850" t="s">
        <v>43</v>
      </c>
      <c r="D850" t="s">
        <v>32</v>
      </c>
      <c r="E850" t="s">
        <v>61</v>
      </c>
      <c r="F850" t="s">
        <v>62</v>
      </c>
      <c r="G850" t="s">
        <v>61</v>
      </c>
      <c r="H850" s="1" t="s">
        <v>62</v>
      </c>
    </row>
    <row r="851" spans="1:8" x14ac:dyDescent="0.25">
      <c r="A851" s="1">
        <v>919</v>
      </c>
      <c r="B851" t="s">
        <v>29</v>
      </c>
      <c r="C851" t="s">
        <v>43</v>
      </c>
      <c r="D851" t="s">
        <v>32</v>
      </c>
      <c r="E851" t="s">
        <v>61</v>
      </c>
      <c r="F851" t="s">
        <v>62</v>
      </c>
      <c r="G851" t="s">
        <v>61</v>
      </c>
      <c r="H851" s="1" t="s">
        <v>62</v>
      </c>
    </row>
    <row r="852" spans="1:8" x14ac:dyDescent="0.25">
      <c r="A852" s="1">
        <v>141</v>
      </c>
      <c r="B852" t="s">
        <v>29</v>
      </c>
      <c r="C852" t="s">
        <v>43</v>
      </c>
      <c r="D852" t="s">
        <v>32</v>
      </c>
      <c r="E852" t="s">
        <v>61</v>
      </c>
      <c r="F852" t="s">
        <v>62</v>
      </c>
      <c r="G852" t="s">
        <v>61</v>
      </c>
      <c r="H852" s="1" t="s">
        <v>62</v>
      </c>
    </row>
    <row r="853" spans="1:8" x14ac:dyDescent="0.25">
      <c r="A853" s="1">
        <v>148</v>
      </c>
      <c r="B853" t="s">
        <v>29</v>
      </c>
      <c r="C853" t="s">
        <v>43</v>
      </c>
      <c r="D853" t="s">
        <v>32</v>
      </c>
      <c r="E853" t="s">
        <v>61</v>
      </c>
      <c r="F853" t="s">
        <v>62</v>
      </c>
      <c r="G853" t="s">
        <v>61</v>
      </c>
      <c r="H853" s="1" t="s">
        <v>62</v>
      </c>
    </row>
    <row r="854" spans="1:8" x14ac:dyDescent="0.25">
      <c r="A854" s="1">
        <v>239</v>
      </c>
      <c r="B854" t="s">
        <v>29</v>
      </c>
      <c r="C854" t="s">
        <v>43</v>
      </c>
      <c r="D854" t="s">
        <v>32</v>
      </c>
      <c r="E854" t="s">
        <v>61</v>
      </c>
      <c r="F854" t="s">
        <v>62</v>
      </c>
      <c r="G854" t="s">
        <v>61</v>
      </c>
      <c r="H854" s="1" t="s">
        <v>62</v>
      </c>
    </row>
    <row r="855" spans="1:8" x14ac:dyDescent="0.25">
      <c r="A855" s="1">
        <v>642</v>
      </c>
      <c r="B855" t="s">
        <v>29</v>
      </c>
      <c r="C855" t="s">
        <v>43</v>
      </c>
      <c r="D855" t="s">
        <v>31</v>
      </c>
      <c r="E855" t="s">
        <v>61</v>
      </c>
      <c r="F855" t="s">
        <v>62</v>
      </c>
      <c r="G855" t="s">
        <v>61</v>
      </c>
      <c r="H855" s="1" t="s">
        <v>62</v>
      </c>
    </row>
    <row r="856" spans="1:8" x14ac:dyDescent="0.25">
      <c r="A856" s="1">
        <v>124</v>
      </c>
      <c r="B856" t="s">
        <v>29</v>
      </c>
      <c r="C856" t="s">
        <v>43</v>
      </c>
      <c r="D856" t="s">
        <v>31</v>
      </c>
      <c r="E856" t="s">
        <v>61</v>
      </c>
      <c r="F856" t="s">
        <v>62</v>
      </c>
      <c r="G856" t="s">
        <v>61</v>
      </c>
      <c r="H856" s="1" t="s">
        <v>62</v>
      </c>
    </row>
    <row r="857" spans="1:8" x14ac:dyDescent="0.25">
      <c r="A857" s="1">
        <v>127</v>
      </c>
      <c r="B857" t="s">
        <v>29</v>
      </c>
      <c r="C857" t="s">
        <v>43</v>
      </c>
      <c r="D857" t="s">
        <v>31</v>
      </c>
      <c r="E857" t="s">
        <v>61</v>
      </c>
      <c r="F857" t="s">
        <v>62</v>
      </c>
      <c r="G857" t="s">
        <v>61</v>
      </c>
      <c r="H857" s="1" t="s">
        <v>62</v>
      </c>
    </row>
    <row r="858" spans="1:8" x14ac:dyDescent="0.25">
      <c r="A858" s="1">
        <v>767</v>
      </c>
      <c r="B858" t="s">
        <v>29</v>
      </c>
      <c r="C858" t="s">
        <v>43</v>
      </c>
      <c r="D858" t="s">
        <v>31</v>
      </c>
      <c r="E858" t="s">
        <v>61</v>
      </c>
      <c r="F858" t="s">
        <v>62</v>
      </c>
      <c r="G858" t="s">
        <v>61</v>
      </c>
      <c r="H858" s="1" t="s">
        <v>62</v>
      </c>
    </row>
    <row r="859" spans="1:8" x14ac:dyDescent="0.25">
      <c r="A859" s="1">
        <v>861</v>
      </c>
      <c r="B859" t="s">
        <v>29</v>
      </c>
      <c r="C859" t="s">
        <v>43</v>
      </c>
      <c r="D859" t="s">
        <v>31</v>
      </c>
      <c r="E859" t="s">
        <v>61</v>
      </c>
      <c r="F859" t="s">
        <v>62</v>
      </c>
      <c r="G859" t="s">
        <v>61</v>
      </c>
      <c r="H859" s="1" t="s">
        <v>62</v>
      </c>
    </row>
    <row r="860" spans="1:8" x14ac:dyDescent="0.25">
      <c r="A860" s="1">
        <v>942</v>
      </c>
      <c r="B860" t="s">
        <v>29</v>
      </c>
      <c r="C860" t="s">
        <v>33</v>
      </c>
      <c r="D860" t="s">
        <v>34</v>
      </c>
      <c r="E860" t="s">
        <v>61</v>
      </c>
      <c r="F860" t="s">
        <v>61</v>
      </c>
      <c r="G860" t="s">
        <v>61</v>
      </c>
      <c r="H860" s="1" t="s">
        <v>153</v>
      </c>
    </row>
    <row r="861" spans="1:8" x14ac:dyDescent="0.25">
      <c r="A861" s="1">
        <v>953</v>
      </c>
      <c r="B861" t="s">
        <v>29</v>
      </c>
      <c r="C861" t="s">
        <v>33</v>
      </c>
      <c r="D861" t="s">
        <v>34</v>
      </c>
      <c r="E861" t="s">
        <v>61</v>
      </c>
      <c r="F861" t="s">
        <v>61</v>
      </c>
      <c r="G861" t="s">
        <v>61</v>
      </c>
      <c r="H861" s="1" t="s">
        <v>153</v>
      </c>
    </row>
    <row r="862" spans="1:8" x14ac:dyDescent="0.25">
      <c r="A862" s="1">
        <v>954</v>
      </c>
      <c r="B862" t="s">
        <v>29</v>
      </c>
      <c r="C862" t="s">
        <v>33</v>
      </c>
      <c r="D862" t="s">
        <v>34</v>
      </c>
      <c r="E862" t="s">
        <v>61</v>
      </c>
      <c r="F862" t="s">
        <v>61</v>
      </c>
      <c r="G862" t="s">
        <v>61</v>
      </c>
      <c r="H862" s="1" t="s">
        <v>153</v>
      </c>
    </row>
    <row r="863" spans="1:8" x14ac:dyDescent="0.25">
      <c r="A863" s="1">
        <v>956</v>
      </c>
      <c r="B863" t="s">
        <v>29</v>
      </c>
      <c r="C863" t="s">
        <v>33</v>
      </c>
      <c r="D863" t="s">
        <v>34</v>
      </c>
      <c r="E863" t="s">
        <v>61</v>
      </c>
      <c r="F863" t="s">
        <v>61</v>
      </c>
      <c r="G863" t="s">
        <v>61</v>
      </c>
      <c r="H863" s="1" t="s">
        <v>153</v>
      </c>
    </row>
    <row r="864" spans="1:8" x14ac:dyDescent="0.25">
      <c r="A864" s="1">
        <v>957</v>
      </c>
      <c r="B864" t="s">
        <v>29</v>
      </c>
      <c r="C864" t="s">
        <v>33</v>
      </c>
      <c r="D864" t="s">
        <v>34</v>
      </c>
      <c r="E864" t="s">
        <v>61</v>
      </c>
      <c r="F864" t="s">
        <v>61</v>
      </c>
      <c r="G864" t="s">
        <v>61</v>
      </c>
      <c r="H864" s="1" t="s">
        <v>153</v>
      </c>
    </row>
    <row r="865" spans="1:8" x14ac:dyDescent="0.25">
      <c r="A865" s="1">
        <v>958</v>
      </c>
      <c r="B865" t="s">
        <v>29</v>
      </c>
      <c r="C865" t="s">
        <v>33</v>
      </c>
      <c r="D865" t="s">
        <v>34</v>
      </c>
      <c r="E865" t="s">
        <v>61</v>
      </c>
      <c r="F865" t="s">
        <v>61</v>
      </c>
      <c r="G865" t="s">
        <v>61</v>
      </c>
      <c r="H865" s="1" t="s">
        <v>153</v>
      </c>
    </row>
    <row r="866" spans="1:8" x14ac:dyDescent="0.25">
      <c r="A866" s="1">
        <v>208</v>
      </c>
      <c r="B866" t="s">
        <v>29</v>
      </c>
      <c r="C866" t="s">
        <v>33</v>
      </c>
      <c r="D866" t="s">
        <v>34</v>
      </c>
      <c r="E866" t="s">
        <v>61</v>
      </c>
      <c r="F866" t="s">
        <v>61</v>
      </c>
      <c r="G866" t="s">
        <v>61</v>
      </c>
      <c r="H866" s="1" t="s">
        <v>153</v>
      </c>
    </row>
    <row r="867" spans="1:8" x14ac:dyDescent="0.25">
      <c r="A867" s="1">
        <v>606</v>
      </c>
      <c r="B867" t="s">
        <v>29</v>
      </c>
      <c r="C867" t="s">
        <v>33</v>
      </c>
      <c r="D867" t="s">
        <v>34</v>
      </c>
      <c r="E867" t="s">
        <v>61</v>
      </c>
      <c r="F867" t="s">
        <v>61</v>
      </c>
      <c r="G867" t="s">
        <v>61</v>
      </c>
      <c r="H867" s="1" t="s">
        <v>153</v>
      </c>
    </row>
    <row r="868" spans="1:8" x14ac:dyDescent="0.25">
      <c r="A868" s="1">
        <v>681</v>
      </c>
      <c r="B868" t="s">
        <v>29</v>
      </c>
      <c r="C868" t="s">
        <v>33</v>
      </c>
      <c r="D868" t="s">
        <v>34</v>
      </c>
      <c r="E868" t="s">
        <v>61</v>
      </c>
      <c r="F868" t="s">
        <v>61</v>
      </c>
      <c r="G868" t="s">
        <v>61</v>
      </c>
      <c r="H868" s="1" t="s">
        <v>153</v>
      </c>
    </row>
    <row r="869" spans="1:8" x14ac:dyDescent="0.25">
      <c r="A869" s="1">
        <v>722</v>
      </c>
      <c r="B869" t="s">
        <v>29</v>
      </c>
      <c r="C869" t="s">
        <v>33</v>
      </c>
      <c r="D869" t="s">
        <v>34</v>
      </c>
      <c r="E869" t="s">
        <v>61</v>
      </c>
      <c r="F869" t="s">
        <v>61</v>
      </c>
      <c r="G869" t="s">
        <v>61</v>
      </c>
      <c r="H869" s="1" t="s">
        <v>153</v>
      </c>
    </row>
    <row r="870" spans="1:8" x14ac:dyDescent="0.25">
      <c r="A870" s="1">
        <v>745</v>
      </c>
      <c r="B870" t="s">
        <v>29</v>
      </c>
      <c r="C870" t="s">
        <v>33</v>
      </c>
      <c r="D870" t="s">
        <v>34</v>
      </c>
      <c r="E870" t="s">
        <v>61</v>
      </c>
      <c r="F870" t="s">
        <v>61</v>
      </c>
      <c r="G870" t="s">
        <v>61</v>
      </c>
      <c r="H870" s="1" t="s">
        <v>153</v>
      </c>
    </row>
    <row r="871" spans="1:8" x14ac:dyDescent="0.25">
      <c r="A871" s="1">
        <v>959</v>
      </c>
      <c r="B871" t="s">
        <v>29</v>
      </c>
      <c r="C871" t="s">
        <v>33</v>
      </c>
      <c r="D871" t="s">
        <v>34</v>
      </c>
      <c r="E871" t="s">
        <v>61</v>
      </c>
      <c r="F871" t="s">
        <v>61</v>
      </c>
      <c r="G871" t="s">
        <v>61</v>
      </c>
      <c r="H871" s="1" t="s">
        <v>153</v>
      </c>
    </row>
    <row r="872" spans="1:8" x14ac:dyDescent="0.25">
      <c r="A872" s="1">
        <v>960</v>
      </c>
      <c r="B872" t="s">
        <v>29</v>
      </c>
      <c r="C872" t="s">
        <v>33</v>
      </c>
      <c r="D872" t="s">
        <v>34</v>
      </c>
      <c r="E872" t="s">
        <v>61</v>
      </c>
      <c r="F872" t="s">
        <v>61</v>
      </c>
      <c r="G872" t="s">
        <v>61</v>
      </c>
      <c r="H872" s="1" t="s">
        <v>153</v>
      </c>
    </row>
    <row r="873" spans="1:8" x14ac:dyDescent="0.25">
      <c r="A873" s="1">
        <v>972</v>
      </c>
      <c r="B873" t="s">
        <v>29</v>
      </c>
      <c r="C873" t="s">
        <v>33</v>
      </c>
      <c r="D873" t="s">
        <v>34</v>
      </c>
      <c r="E873" t="s">
        <v>61</v>
      </c>
      <c r="F873" t="s">
        <v>61</v>
      </c>
      <c r="G873" t="s">
        <v>61</v>
      </c>
      <c r="H873" s="1" t="s">
        <v>153</v>
      </c>
    </row>
    <row r="874" spans="1:8" x14ac:dyDescent="0.25">
      <c r="A874" s="1">
        <v>988</v>
      </c>
      <c r="B874" t="s">
        <v>29</v>
      </c>
      <c r="C874" t="s">
        <v>33</v>
      </c>
      <c r="D874" t="s">
        <v>34</v>
      </c>
      <c r="E874" t="s">
        <v>61</v>
      </c>
      <c r="F874" t="s">
        <v>61</v>
      </c>
      <c r="G874" t="s">
        <v>61</v>
      </c>
      <c r="H874" s="1" t="s">
        <v>153</v>
      </c>
    </row>
    <row r="875" spans="1:8" x14ac:dyDescent="0.25">
      <c r="A875" s="1">
        <v>1008</v>
      </c>
      <c r="B875" t="s">
        <v>29</v>
      </c>
      <c r="C875" t="s">
        <v>33</v>
      </c>
      <c r="D875" t="s">
        <v>34</v>
      </c>
      <c r="E875" t="s">
        <v>61</v>
      </c>
      <c r="F875" t="s">
        <v>61</v>
      </c>
      <c r="G875" t="s">
        <v>61</v>
      </c>
      <c r="H875" s="1" t="s">
        <v>153</v>
      </c>
    </row>
    <row r="876" spans="1:8" x14ac:dyDescent="0.25">
      <c r="A876" s="1">
        <v>1009</v>
      </c>
      <c r="B876" t="s">
        <v>29</v>
      </c>
      <c r="C876" t="s">
        <v>33</v>
      </c>
      <c r="D876" t="s">
        <v>34</v>
      </c>
      <c r="E876" t="s">
        <v>61</v>
      </c>
      <c r="F876" t="s">
        <v>61</v>
      </c>
      <c r="G876" t="s">
        <v>61</v>
      </c>
      <c r="H876" s="1" t="s">
        <v>153</v>
      </c>
    </row>
    <row r="877" spans="1:8" x14ac:dyDescent="0.25">
      <c r="A877" s="1">
        <v>1012</v>
      </c>
      <c r="B877" t="s">
        <v>29</v>
      </c>
      <c r="C877" t="s">
        <v>33</v>
      </c>
      <c r="D877" t="s">
        <v>34</v>
      </c>
      <c r="E877" t="s">
        <v>61</v>
      </c>
      <c r="F877" t="s">
        <v>61</v>
      </c>
      <c r="G877" t="s">
        <v>61</v>
      </c>
      <c r="H877" s="1" t="s">
        <v>153</v>
      </c>
    </row>
    <row r="878" spans="1:8" x14ac:dyDescent="0.25">
      <c r="A878" s="1">
        <v>1105</v>
      </c>
      <c r="B878" t="s">
        <v>29</v>
      </c>
      <c r="C878" t="s">
        <v>33</v>
      </c>
      <c r="D878" t="s">
        <v>34</v>
      </c>
      <c r="E878" t="s">
        <v>61</v>
      </c>
      <c r="F878" t="s">
        <v>61</v>
      </c>
      <c r="G878" t="s">
        <v>61</v>
      </c>
      <c r="H878" s="1" t="s">
        <v>153</v>
      </c>
    </row>
    <row r="879" spans="1:8" x14ac:dyDescent="0.25">
      <c r="A879" s="1">
        <v>1106</v>
      </c>
      <c r="B879" t="s">
        <v>29</v>
      </c>
      <c r="C879" t="s">
        <v>33</v>
      </c>
      <c r="D879" t="s">
        <v>34</v>
      </c>
      <c r="E879" t="s">
        <v>61</v>
      </c>
      <c r="F879" t="s">
        <v>61</v>
      </c>
      <c r="G879" t="s">
        <v>61</v>
      </c>
      <c r="H879" s="1" t="s">
        <v>153</v>
      </c>
    </row>
    <row r="880" spans="1:8" x14ac:dyDescent="0.25">
      <c r="A880" s="1">
        <v>808</v>
      </c>
      <c r="B880" t="s">
        <v>29</v>
      </c>
      <c r="C880" t="s">
        <v>33</v>
      </c>
      <c r="D880" t="s">
        <v>34</v>
      </c>
      <c r="E880" t="s">
        <v>61</v>
      </c>
      <c r="F880" t="s">
        <v>61</v>
      </c>
      <c r="G880" t="s">
        <v>61</v>
      </c>
      <c r="H880" s="1" t="s">
        <v>153</v>
      </c>
    </row>
    <row r="881" spans="1:8" x14ac:dyDescent="0.25">
      <c r="A881" s="1">
        <v>173</v>
      </c>
      <c r="B881" t="s">
        <v>29</v>
      </c>
      <c r="C881" t="s">
        <v>33</v>
      </c>
      <c r="D881" t="s">
        <v>34</v>
      </c>
      <c r="E881" t="s">
        <v>61</v>
      </c>
      <c r="F881" t="s">
        <v>61</v>
      </c>
      <c r="G881" t="s">
        <v>61</v>
      </c>
      <c r="H881" s="1" t="s">
        <v>153</v>
      </c>
    </row>
    <row r="882" spans="1:8" x14ac:dyDescent="0.25">
      <c r="A882" s="1">
        <v>238</v>
      </c>
      <c r="B882" t="s">
        <v>29</v>
      </c>
      <c r="C882" t="s">
        <v>33</v>
      </c>
      <c r="D882" t="s">
        <v>34</v>
      </c>
      <c r="E882" t="s">
        <v>61</v>
      </c>
      <c r="F882" t="s">
        <v>61</v>
      </c>
      <c r="G882" t="s">
        <v>61</v>
      </c>
      <c r="H882" s="1" t="s">
        <v>153</v>
      </c>
    </row>
    <row r="883" spans="1:8" x14ac:dyDescent="0.25">
      <c r="A883" s="1">
        <v>776</v>
      </c>
      <c r="B883" t="s">
        <v>29</v>
      </c>
      <c r="C883" t="s">
        <v>33</v>
      </c>
      <c r="D883" t="s">
        <v>34</v>
      </c>
      <c r="E883" t="s">
        <v>61</v>
      </c>
      <c r="F883" t="s">
        <v>61</v>
      </c>
      <c r="G883" t="s">
        <v>61</v>
      </c>
      <c r="H883" s="1" t="s">
        <v>153</v>
      </c>
    </row>
    <row r="884" spans="1:8" x14ac:dyDescent="0.25">
      <c r="A884" s="1">
        <v>203</v>
      </c>
      <c r="B884" t="s">
        <v>29</v>
      </c>
      <c r="C884" t="s">
        <v>33</v>
      </c>
      <c r="D884" t="s">
        <v>34</v>
      </c>
      <c r="E884" t="s">
        <v>61</v>
      </c>
      <c r="F884" t="s">
        <v>61</v>
      </c>
      <c r="G884" t="s">
        <v>61</v>
      </c>
      <c r="H884" s="1" t="s">
        <v>153</v>
      </c>
    </row>
    <row r="885" spans="1:8" x14ac:dyDescent="0.25">
      <c r="A885" s="1">
        <v>883</v>
      </c>
      <c r="B885" t="s">
        <v>29</v>
      </c>
      <c r="C885" t="s">
        <v>33</v>
      </c>
      <c r="D885" t="s">
        <v>34</v>
      </c>
      <c r="E885" t="s">
        <v>61</v>
      </c>
      <c r="F885" t="s">
        <v>61</v>
      </c>
      <c r="G885" t="s">
        <v>61</v>
      </c>
      <c r="H885" s="1" t="s">
        <v>153</v>
      </c>
    </row>
    <row r="886" spans="1:8" x14ac:dyDescent="0.25">
      <c r="A886" s="1">
        <v>886</v>
      </c>
      <c r="B886" t="s">
        <v>29</v>
      </c>
      <c r="C886" t="s">
        <v>33</v>
      </c>
      <c r="D886" t="s">
        <v>34</v>
      </c>
      <c r="E886" t="s">
        <v>61</v>
      </c>
      <c r="F886" t="s">
        <v>61</v>
      </c>
      <c r="G886" t="s">
        <v>61</v>
      </c>
      <c r="H886" s="1" t="s">
        <v>153</v>
      </c>
    </row>
    <row r="887" spans="1:8" x14ac:dyDescent="0.25">
      <c r="A887" s="1">
        <v>887</v>
      </c>
      <c r="B887" t="s">
        <v>29</v>
      </c>
      <c r="C887" t="s">
        <v>33</v>
      </c>
      <c r="D887" t="s">
        <v>34</v>
      </c>
      <c r="E887" t="s">
        <v>61</v>
      </c>
      <c r="F887" t="s">
        <v>61</v>
      </c>
      <c r="G887" t="s">
        <v>61</v>
      </c>
      <c r="H887" s="1" t="s">
        <v>153</v>
      </c>
    </row>
    <row r="888" spans="1:8" x14ac:dyDescent="0.25">
      <c r="A888" s="1">
        <v>842</v>
      </c>
      <c r="B888" t="s">
        <v>29</v>
      </c>
      <c r="C888" t="s">
        <v>33</v>
      </c>
      <c r="D888" t="s">
        <v>34</v>
      </c>
      <c r="E888" t="s">
        <v>61</v>
      </c>
      <c r="F888" t="s">
        <v>61</v>
      </c>
      <c r="G888" t="s">
        <v>61</v>
      </c>
      <c r="H888" s="1" t="s">
        <v>153</v>
      </c>
    </row>
    <row r="889" spans="1:8" x14ac:dyDescent="0.25">
      <c r="A889" s="1">
        <v>845</v>
      </c>
      <c r="B889" t="s">
        <v>29</v>
      </c>
      <c r="C889" t="s">
        <v>33</v>
      </c>
      <c r="D889" t="s">
        <v>34</v>
      </c>
      <c r="E889" t="s">
        <v>61</v>
      </c>
      <c r="F889" t="s">
        <v>61</v>
      </c>
      <c r="G889" t="s">
        <v>61</v>
      </c>
      <c r="H889" s="1" t="s">
        <v>153</v>
      </c>
    </row>
    <row r="890" spans="1:8" x14ac:dyDescent="0.25">
      <c r="A890" s="1">
        <v>558</v>
      </c>
      <c r="B890" t="s">
        <v>29</v>
      </c>
      <c r="C890" t="s">
        <v>33</v>
      </c>
      <c r="D890" t="s">
        <v>34</v>
      </c>
      <c r="E890" t="s">
        <v>61</v>
      </c>
      <c r="F890" t="s">
        <v>61</v>
      </c>
      <c r="G890" t="s">
        <v>61</v>
      </c>
      <c r="H890" s="1" t="s">
        <v>153</v>
      </c>
    </row>
    <row r="891" spans="1:8" x14ac:dyDescent="0.25">
      <c r="A891" s="1">
        <v>559</v>
      </c>
      <c r="B891" t="s">
        <v>29</v>
      </c>
      <c r="C891" t="s">
        <v>33</v>
      </c>
      <c r="D891" t="s">
        <v>34</v>
      </c>
      <c r="E891" t="s">
        <v>61</v>
      </c>
      <c r="F891" t="s">
        <v>61</v>
      </c>
      <c r="G891" t="s">
        <v>61</v>
      </c>
      <c r="H891" s="1" t="s">
        <v>153</v>
      </c>
    </row>
    <row r="892" spans="1:8" x14ac:dyDescent="0.25">
      <c r="A892" s="1">
        <v>561</v>
      </c>
      <c r="B892" t="s">
        <v>29</v>
      </c>
      <c r="C892" t="s">
        <v>33</v>
      </c>
      <c r="D892" t="s">
        <v>34</v>
      </c>
      <c r="E892" t="s">
        <v>61</v>
      </c>
      <c r="F892" t="s">
        <v>61</v>
      </c>
      <c r="G892" t="s">
        <v>61</v>
      </c>
      <c r="H892" s="1" t="s">
        <v>153</v>
      </c>
    </row>
    <row r="893" spans="1:8" x14ac:dyDescent="0.25">
      <c r="A893" s="1">
        <v>564</v>
      </c>
      <c r="B893" t="s">
        <v>29</v>
      </c>
      <c r="C893" t="s">
        <v>33</v>
      </c>
      <c r="D893" t="s">
        <v>34</v>
      </c>
      <c r="E893" t="s">
        <v>61</v>
      </c>
      <c r="F893" t="s">
        <v>61</v>
      </c>
      <c r="G893" t="s">
        <v>61</v>
      </c>
      <c r="H893" s="1" t="s">
        <v>153</v>
      </c>
    </row>
    <row r="894" spans="1:8" x14ac:dyDescent="0.25">
      <c r="A894" s="1">
        <v>565</v>
      </c>
      <c r="B894" t="s">
        <v>29</v>
      </c>
      <c r="C894" t="s">
        <v>33</v>
      </c>
      <c r="D894" t="s">
        <v>34</v>
      </c>
      <c r="E894" t="s">
        <v>61</v>
      </c>
      <c r="F894" t="s">
        <v>61</v>
      </c>
      <c r="G894" t="s">
        <v>61</v>
      </c>
      <c r="H894" s="1" t="s">
        <v>153</v>
      </c>
    </row>
    <row r="895" spans="1:8" x14ac:dyDescent="0.25">
      <c r="A895" s="1">
        <v>68</v>
      </c>
      <c r="B895" t="s">
        <v>29</v>
      </c>
      <c r="C895" t="s">
        <v>33</v>
      </c>
      <c r="D895" t="s">
        <v>34</v>
      </c>
      <c r="E895" t="s">
        <v>61</v>
      </c>
      <c r="F895" t="s">
        <v>61</v>
      </c>
      <c r="G895" t="s">
        <v>61</v>
      </c>
      <c r="H895" s="1" t="s">
        <v>153</v>
      </c>
    </row>
    <row r="896" spans="1:8" x14ac:dyDescent="0.25">
      <c r="A896" s="1">
        <v>226</v>
      </c>
      <c r="B896" t="s">
        <v>29</v>
      </c>
      <c r="C896" t="s">
        <v>33</v>
      </c>
      <c r="D896" t="s">
        <v>32</v>
      </c>
      <c r="E896" t="s">
        <v>61</v>
      </c>
      <c r="F896" t="s">
        <v>62</v>
      </c>
      <c r="G896" t="s">
        <v>61</v>
      </c>
      <c r="H896" s="1" t="s">
        <v>62</v>
      </c>
    </row>
    <row r="897" spans="1:8" x14ac:dyDescent="0.25">
      <c r="A897" s="1">
        <v>213</v>
      </c>
      <c r="B897" t="s">
        <v>29</v>
      </c>
      <c r="C897" t="s">
        <v>33</v>
      </c>
      <c r="D897" t="s">
        <v>32</v>
      </c>
      <c r="E897" t="s">
        <v>61</v>
      </c>
      <c r="F897" t="s">
        <v>62</v>
      </c>
      <c r="G897" t="s">
        <v>61</v>
      </c>
      <c r="H897" s="1" t="s">
        <v>62</v>
      </c>
    </row>
    <row r="898" spans="1:8" x14ac:dyDescent="0.25">
      <c r="A898" s="1">
        <v>473</v>
      </c>
      <c r="B898" t="s">
        <v>29</v>
      </c>
      <c r="C898" t="s">
        <v>33</v>
      </c>
      <c r="D898" t="s">
        <v>32</v>
      </c>
      <c r="E898" t="s">
        <v>61</v>
      </c>
      <c r="F898" t="s">
        <v>62</v>
      </c>
      <c r="G898" t="s">
        <v>61</v>
      </c>
      <c r="H898" s="1" t="s">
        <v>62</v>
      </c>
    </row>
    <row r="899" spans="1:8" x14ac:dyDescent="0.25">
      <c r="A899" s="1">
        <v>475</v>
      </c>
      <c r="B899" t="s">
        <v>29</v>
      </c>
      <c r="C899" t="s">
        <v>33</v>
      </c>
      <c r="D899" t="s">
        <v>32</v>
      </c>
      <c r="E899" t="s">
        <v>61</v>
      </c>
      <c r="F899" t="s">
        <v>62</v>
      </c>
      <c r="G899" t="s">
        <v>61</v>
      </c>
      <c r="H899" s="1" t="s">
        <v>62</v>
      </c>
    </row>
    <row r="900" spans="1:8" x14ac:dyDescent="0.25">
      <c r="A900" s="1">
        <v>488</v>
      </c>
      <c r="B900" t="s">
        <v>29</v>
      </c>
      <c r="C900" t="s">
        <v>33</v>
      </c>
      <c r="D900" t="s">
        <v>32</v>
      </c>
      <c r="E900" t="s">
        <v>61</v>
      </c>
      <c r="F900" t="s">
        <v>62</v>
      </c>
      <c r="G900" t="s">
        <v>61</v>
      </c>
      <c r="H900" s="1" t="s">
        <v>62</v>
      </c>
    </row>
    <row r="901" spans="1:8" x14ac:dyDescent="0.25">
      <c r="A901" s="1">
        <v>618</v>
      </c>
      <c r="B901" t="s">
        <v>29</v>
      </c>
      <c r="C901" t="s">
        <v>33</v>
      </c>
      <c r="D901" t="s">
        <v>32</v>
      </c>
      <c r="E901" t="s">
        <v>61</v>
      </c>
      <c r="F901" t="s">
        <v>62</v>
      </c>
      <c r="G901" t="s">
        <v>61</v>
      </c>
      <c r="H901" s="1" t="s">
        <v>62</v>
      </c>
    </row>
    <row r="902" spans="1:8" x14ac:dyDescent="0.25">
      <c r="A902" s="1">
        <v>658</v>
      </c>
      <c r="B902" t="s">
        <v>29</v>
      </c>
      <c r="C902" t="s">
        <v>33</v>
      </c>
      <c r="D902" t="s">
        <v>32</v>
      </c>
      <c r="E902" t="s">
        <v>61</v>
      </c>
      <c r="F902" t="s">
        <v>62</v>
      </c>
      <c r="G902" t="s">
        <v>61</v>
      </c>
      <c r="H902" s="1" t="s">
        <v>62</v>
      </c>
    </row>
    <row r="903" spans="1:8" x14ac:dyDescent="0.25">
      <c r="A903" s="1">
        <v>673</v>
      </c>
      <c r="B903" t="s">
        <v>29</v>
      </c>
      <c r="C903" t="s">
        <v>33</v>
      </c>
      <c r="D903" t="s">
        <v>32</v>
      </c>
      <c r="E903" t="s">
        <v>61</v>
      </c>
      <c r="F903" t="s">
        <v>62</v>
      </c>
      <c r="G903" t="s">
        <v>61</v>
      </c>
      <c r="H903" s="1" t="s">
        <v>62</v>
      </c>
    </row>
    <row r="904" spans="1:8" x14ac:dyDescent="0.25">
      <c r="A904" s="1">
        <v>675</v>
      </c>
      <c r="B904" t="s">
        <v>29</v>
      </c>
      <c r="C904" t="s">
        <v>33</v>
      </c>
      <c r="D904" t="s">
        <v>32</v>
      </c>
      <c r="E904" t="s">
        <v>61</v>
      </c>
      <c r="F904" t="s">
        <v>62</v>
      </c>
      <c r="G904" t="s">
        <v>61</v>
      </c>
      <c r="H904" s="1" t="s">
        <v>62</v>
      </c>
    </row>
    <row r="905" spans="1:8" x14ac:dyDescent="0.25">
      <c r="A905" s="1">
        <v>678</v>
      </c>
      <c r="B905" t="s">
        <v>29</v>
      </c>
      <c r="C905" t="s">
        <v>33</v>
      </c>
      <c r="D905" t="s">
        <v>32</v>
      </c>
      <c r="E905" t="s">
        <v>61</v>
      </c>
      <c r="F905" t="s">
        <v>62</v>
      </c>
      <c r="G905" t="s">
        <v>61</v>
      </c>
      <c r="H905" s="1" t="s">
        <v>62</v>
      </c>
    </row>
    <row r="906" spans="1:8" x14ac:dyDescent="0.25">
      <c r="A906" s="1">
        <v>698</v>
      </c>
      <c r="B906" t="s">
        <v>29</v>
      </c>
      <c r="C906" t="s">
        <v>33</v>
      </c>
      <c r="D906" t="s">
        <v>32</v>
      </c>
      <c r="E906" t="s">
        <v>61</v>
      </c>
      <c r="F906" t="s">
        <v>62</v>
      </c>
      <c r="G906" t="s">
        <v>61</v>
      </c>
      <c r="H906" s="1" t="s">
        <v>62</v>
      </c>
    </row>
    <row r="907" spans="1:8" x14ac:dyDescent="0.25">
      <c r="A907" s="1">
        <v>699</v>
      </c>
      <c r="B907" t="s">
        <v>29</v>
      </c>
      <c r="C907" t="s">
        <v>33</v>
      </c>
      <c r="D907" t="s">
        <v>32</v>
      </c>
      <c r="E907" t="s">
        <v>61</v>
      </c>
      <c r="F907" t="s">
        <v>62</v>
      </c>
      <c r="G907" t="s">
        <v>61</v>
      </c>
      <c r="H907" s="1" t="s">
        <v>62</v>
      </c>
    </row>
    <row r="908" spans="1:8" x14ac:dyDescent="0.25">
      <c r="A908" s="1">
        <v>1021</v>
      </c>
      <c r="B908" t="s">
        <v>29</v>
      </c>
      <c r="C908" t="s">
        <v>33</v>
      </c>
      <c r="D908" t="s">
        <v>32</v>
      </c>
      <c r="E908" t="s">
        <v>61</v>
      </c>
      <c r="F908" t="s">
        <v>62</v>
      </c>
      <c r="G908" t="s">
        <v>61</v>
      </c>
      <c r="H908" s="1" t="s">
        <v>62</v>
      </c>
    </row>
    <row r="909" spans="1:8" x14ac:dyDescent="0.25">
      <c r="A909" s="1">
        <v>1027</v>
      </c>
      <c r="B909" t="s">
        <v>29</v>
      </c>
      <c r="C909" t="s">
        <v>33</v>
      </c>
      <c r="D909" t="s">
        <v>32</v>
      </c>
      <c r="E909" t="s">
        <v>61</v>
      </c>
      <c r="F909" t="s">
        <v>62</v>
      </c>
      <c r="G909" t="s">
        <v>61</v>
      </c>
      <c r="H909" s="1" t="s">
        <v>62</v>
      </c>
    </row>
    <row r="910" spans="1:8" x14ac:dyDescent="0.25">
      <c r="A910" s="1">
        <v>980</v>
      </c>
      <c r="B910" t="s">
        <v>39</v>
      </c>
      <c r="C910" t="s">
        <v>33</v>
      </c>
      <c r="D910" t="s">
        <v>32</v>
      </c>
      <c r="E910" t="s">
        <v>61</v>
      </c>
      <c r="F910" t="s">
        <v>62</v>
      </c>
      <c r="G910" t="s">
        <v>61</v>
      </c>
      <c r="H910" s="1" t="s">
        <v>62</v>
      </c>
    </row>
    <row r="911" spans="1:8" x14ac:dyDescent="0.25">
      <c r="A911" s="1">
        <v>987</v>
      </c>
      <c r="B911" t="s">
        <v>29</v>
      </c>
      <c r="C911" t="s">
        <v>33</v>
      </c>
      <c r="D911" t="s">
        <v>32</v>
      </c>
      <c r="E911" t="s">
        <v>61</v>
      </c>
      <c r="F911" t="s">
        <v>62</v>
      </c>
      <c r="G911" t="s">
        <v>61</v>
      </c>
      <c r="H911" s="1" t="s">
        <v>62</v>
      </c>
    </row>
    <row r="912" spans="1:8" x14ac:dyDescent="0.25">
      <c r="A912" s="1">
        <v>925</v>
      </c>
      <c r="B912" t="s">
        <v>29</v>
      </c>
      <c r="C912" t="s">
        <v>33</v>
      </c>
      <c r="D912" t="s">
        <v>32</v>
      </c>
      <c r="E912" t="s">
        <v>61</v>
      </c>
      <c r="F912" t="s">
        <v>62</v>
      </c>
      <c r="G912" t="s">
        <v>61</v>
      </c>
      <c r="H912" s="1" t="s">
        <v>62</v>
      </c>
    </row>
    <row r="913" spans="1:8" x14ac:dyDescent="0.25">
      <c r="A913" s="1">
        <v>787</v>
      </c>
      <c r="B913" t="s">
        <v>29</v>
      </c>
      <c r="C913" t="s">
        <v>33</v>
      </c>
      <c r="D913" t="s">
        <v>32</v>
      </c>
      <c r="E913" t="s">
        <v>61</v>
      </c>
      <c r="F913" t="s">
        <v>62</v>
      </c>
      <c r="G913" t="s">
        <v>61</v>
      </c>
      <c r="H913" s="1" t="s">
        <v>62</v>
      </c>
    </row>
    <row r="914" spans="1:8" x14ac:dyDescent="0.25">
      <c r="A914" s="1">
        <v>804</v>
      </c>
      <c r="B914" t="s">
        <v>29</v>
      </c>
      <c r="C914" t="s">
        <v>33</v>
      </c>
      <c r="D914" t="s">
        <v>32</v>
      </c>
      <c r="E914" t="s">
        <v>61</v>
      </c>
      <c r="F914" t="s">
        <v>62</v>
      </c>
      <c r="G914" t="s">
        <v>61</v>
      </c>
      <c r="H914" s="1" t="s">
        <v>62</v>
      </c>
    </row>
    <row r="915" spans="1:8" x14ac:dyDescent="0.25">
      <c r="A915" s="1">
        <v>810</v>
      </c>
      <c r="B915" t="s">
        <v>29</v>
      </c>
      <c r="C915" t="s">
        <v>33</v>
      </c>
      <c r="D915" t="s">
        <v>32</v>
      </c>
      <c r="E915" t="s">
        <v>61</v>
      </c>
      <c r="F915" t="s">
        <v>62</v>
      </c>
      <c r="G915" t="s">
        <v>61</v>
      </c>
      <c r="H915" s="1" t="s">
        <v>62</v>
      </c>
    </row>
    <row r="916" spans="1:8" x14ac:dyDescent="0.25">
      <c r="A916" s="1">
        <v>275</v>
      </c>
      <c r="B916" t="s">
        <v>29</v>
      </c>
      <c r="C916" t="s">
        <v>33</v>
      </c>
      <c r="D916" t="s">
        <v>32</v>
      </c>
      <c r="E916" t="s">
        <v>61</v>
      </c>
      <c r="F916" t="s">
        <v>62</v>
      </c>
      <c r="G916" t="s">
        <v>61</v>
      </c>
      <c r="H916" s="1" t="s">
        <v>62</v>
      </c>
    </row>
    <row r="917" spans="1:8" x14ac:dyDescent="0.25">
      <c r="A917" s="1">
        <v>89</v>
      </c>
      <c r="B917" t="s">
        <v>29</v>
      </c>
      <c r="C917" t="s">
        <v>33</v>
      </c>
      <c r="D917" t="s">
        <v>32</v>
      </c>
      <c r="E917" t="s">
        <v>61</v>
      </c>
      <c r="F917" t="s">
        <v>62</v>
      </c>
      <c r="G917" t="s">
        <v>61</v>
      </c>
      <c r="H917" s="1" t="s">
        <v>62</v>
      </c>
    </row>
    <row r="918" spans="1:8" x14ac:dyDescent="0.25">
      <c r="A918" s="1">
        <v>91</v>
      </c>
      <c r="B918" t="s">
        <v>29</v>
      </c>
      <c r="C918" t="s">
        <v>33</v>
      </c>
      <c r="D918" t="s">
        <v>32</v>
      </c>
      <c r="E918" t="s">
        <v>61</v>
      </c>
      <c r="F918" t="s">
        <v>62</v>
      </c>
      <c r="G918" t="s">
        <v>61</v>
      </c>
      <c r="H918" s="1" t="s">
        <v>62</v>
      </c>
    </row>
    <row r="919" spans="1:8" x14ac:dyDescent="0.25">
      <c r="A919" s="1">
        <v>101</v>
      </c>
      <c r="B919" t="s">
        <v>29</v>
      </c>
      <c r="C919" t="s">
        <v>33</v>
      </c>
      <c r="D919" t="s">
        <v>32</v>
      </c>
      <c r="E919" t="s">
        <v>61</v>
      </c>
      <c r="F919" t="s">
        <v>62</v>
      </c>
      <c r="G919" t="s">
        <v>61</v>
      </c>
      <c r="H919" s="1" t="s">
        <v>62</v>
      </c>
    </row>
    <row r="920" spans="1:8" x14ac:dyDescent="0.25">
      <c r="A920" s="1">
        <v>106</v>
      </c>
      <c r="B920" t="s">
        <v>29</v>
      </c>
      <c r="C920" t="s">
        <v>33</v>
      </c>
      <c r="D920" t="s">
        <v>32</v>
      </c>
      <c r="E920" t="s">
        <v>61</v>
      </c>
      <c r="F920" t="s">
        <v>62</v>
      </c>
      <c r="G920" t="s">
        <v>61</v>
      </c>
      <c r="H920" s="1" t="s">
        <v>62</v>
      </c>
    </row>
    <row r="921" spans="1:8" x14ac:dyDescent="0.25">
      <c r="A921" s="1">
        <v>312</v>
      </c>
      <c r="B921" t="s">
        <v>29</v>
      </c>
      <c r="C921" t="s">
        <v>33</v>
      </c>
      <c r="D921" t="s">
        <v>32</v>
      </c>
      <c r="E921" t="s">
        <v>61</v>
      </c>
      <c r="F921" t="s">
        <v>62</v>
      </c>
      <c r="G921" t="s">
        <v>61</v>
      </c>
      <c r="H921" s="1" t="s">
        <v>62</v>
      </c>
    </row>
    <row r="922" spans="1:8" x14ac:dyDescent="0.25">
      <c r="A922" s="1">
        <v>329</v>
      </c>
      <c r="B922" t="s">
        <v>29</v>
      </c>
      <c r="C922" t="s">
        <v>33</v>
      </c>
      <c r="D922" t="s">
        <v>32</v>
      </c>
      <c r="E922" t="s">
        <v>61</v>
      </c>
      <c r="F922" t="s">
        <v>62</v>
      </c>
      <c r="G922" t="s">
        <v>61</v>
      </c>
      <c r="H922" s="1" t="s">
        <v>62</v>
      </c>
    </row>
    <row r="923" spans="1:8" x14ac:dyDescent="0.25">
      <c r="A923" s="1">
        <v>339</v>
      </c>
      <c r="B923" t="s">
        <v>29</v>
      </c>
      <c r="C923" t="s">
        <v>33</v>
      </c>
      <c r="D923" t="s">
        <v>32</v>
      </c>
      <c r="E923" t="s">
        <v>61</v>
      </c>
      <c r="F923" t="s">
        <v>62</v>
      </c>
      <c r="G923" t="s">
        <v>61</v>
      </c>
      <c r="H923" s="1" t="s">
        <v>62</v>
      </c>
    </row>
    <row r="924" spans="1:8" x14ac:dyDescent="0.25">
      <c r="A924" s="1">
        <v>391</v>
      </c>
      <c r="B924" t="s">
        <v>29</v>
      </c>
      <c r="C924" t="s">
        <v>33</v>
      </c>
      <c r="D924" t="s">
        <v>32</v>
      </c>
      <c r="E924" t="s">
        <v>61</v>
      </c>
      <c r="F924" t="s">
        <v>62</v>
      </c>
      <c r="G924" t="s">
        <v>61</v>
      </c>
      <c r="H924" s="1" t="s">
        <v>62</v>
      </c>
    </row>
    <row r="925" spans="1:8" x14ac:dyDescent="0.25">
      <c r="A925" s="1">
        <v>392</v>
      </c>
      <c r="B925" t="s">
        <v>29</v>
      </c>
      <c r="C925" t="s">
        <v>33</v>
      </c>
      <c r="D925" t="s">
        <v>32</v>
      </c>
      <c r="E925" t="s">
        <v>61</v>
      </c>
      <c r="F925" t="s">
        <v>62</v>
      </c>
      <c r="G925" t="s">
        <v>61</v>
      </c>
      <c r="H925" s="1" t="s">
        <v>62</v>
      </c>
    </row>
    <row r="926" spans="1:8" x14ac:dyDescent="0.25">
      <c r="A926" s="1">
        <v>351</v>
      </c>
      <c r="B926" t="s">
        <v>29</v>
      </c>
      <c r="C926" t="s">
        <v>33</v>
      </c>
      <c r="D926" t="s">
        <v>32</v>
      </c>
      <c r="E926" t="s">
        <v>61</v>
      </c>
      <c r="F926" t="s">
        <v>62</v>
      </c>
      <c r="G926" t="s">
        <v>61</v>
      </c>
      <c r="H926" s="1" t="s">
        <v>62</v>
      </c>
    </row>
    <row r="927" spans="1:8" x14ac:dyDescent="0.25">
      <c r="A927" s="1">
        <v>355</v>
      </c>
      <c r="B927" t="s">
        <v>29</v>
      </c>
      <c r="C927" t="s">
        <v>33</v>
      </c>
      <c r="D927" t="s">
        <v>32</v>
      </c>
      <c r="E927" t="s">
        <v>61</v>
      </c>
      <c r="F927" t="s">
        <v>62</v>
      </c>
      <c r="G927" t="s">
        <v>61</v>
      </c>
      <c r="H927" s="1" t="s">
        <v>62</v>
      </c>
    </row>
    <row r="928" spans="1:8" x14ac:dyDescent="0.25">
      <c r="A928" s="1">
        <v>360</v>
      </c>
      <c r="B928" t="s">
        <v>29</v>
      </c>
      <c r="C928" t="s">
        <v>33</v>
      </c>
      <c r="D928" t="s">
        <v>32</v>
      </c>
      <c r="E928" t="s">
        <v>61</v>
      </c>
      <c r="F928" t="s">
        <v>62</v>
      </c>
      <c r="G928" t="s">
        <v>61</v>
      </c>
      <c r="H928" s="1" t="s">
        <v>62</v>
      </c>
    </row>
    <row r="929" spans="1:8" x14ac:dyDescent="0.25">
      <c r="A929" s="1">
        <v>368</v>
      </c>
      <c r="B929" t="s">
        <v>29</v>
      </c>
      <c r="C929" t="s">
        <v>33</v>
      </c>
      <c r="D929" t="s">
        <v>32</v>
      </c>
      <c r="E929" t="s">
        <v>61</v>
      </c>
      <c r="F929" t="s">
        <v>62</v>
      </c>
      <c r="G929" t="s">
        <v>61</v>
      </c>
      <c r="H929" s="1" t="s">
        <v>62</v>
      </c>
    </row>
    <row r="930" spans="1:8" x14ac:dyDescent="0.25">
      <c r="A930" s="1">
        <v>140</v>
      </c>
      <c r="B930" t="s">
        <v>29</v>
      </c>
      <c r="C930" t="s">
        <v>33</v>
      </c>
      <c r="D930" t="s">
        <v>32</v>
      </c>
      <c r="E930" t="s">
        <v>61</v>
      </c>
      <c r="F930" t="s">
        <v>62</v>
      </c>
      <c r="G930" t="s">
        <v>61</v>
      </c>
      <c r="H930" s="1" t="s">
        <v>62</v>
      </c>
    </row>
    <row r="931" spans="1:8" x14ac:dyDescent="0.25">
      <c r="A931" s="1">
        <v>142</v>
      </c>
      <c r="B931" t="s">
        <v>29</v>
      </c>
      <c r="C931" t="s">
        <v>33</v>
      </c>
      <c r="D931" t="s">
        <v>32</v>
      </c>
      <c r="E931" t="s">
        <v>61</v>
      </c>
      <c r="F931" t="s">
        <v>62</v>
      </c>
      <c r="G931" t="s">
        <v>61</v>
      </c>
      <c r="H931" s="1" t="s">
        <v>62</v>
      </c>
    </row>
    <row r="932" spans="1:8" x14ac:dyDescent="0.25">
      <c r="A932" s="1">
        <v>153</v>
      </c>
      <c r="B932" t="s">
        <v>29</v>
      </c>
      <c r="C932" t="s">
        <v>33</v>
      </c>
      <c r="D932" t="s">
        <v>32</v>
      </c>
      <c r="E932" t="s">
        <v>61</v>
      </c>
      <c r="F932" t="s">
        <v>62</v>
      </c>
      <c r="G932" t="s">
        <v>61</v>
      </c>
      <c r="H932" s="1" t="s">
        <v>62</v>
      </c>
    </row>
    <row r="933" spans="1:8" x14ac:dyDescent="0.25">
      <c r="A933" s="1">
        <v>300</v>
      </c>
      <c r="B933" t="s">
        <v>29</v>
      </c>
      <c r="C933" t="s">
        <v>33</v>
      </c>
      <c r="D933" t="s">
        <v>32</v>
      </c>
      <c r="E933" t="s">
        <v>61</v>
      </c>
      <c r="F933" t="s">
        <v>62</v>
      </c>
      <c r="G933" t="s">
        <v>61</v>
      </c>
      <c r="H933" s="1" t="s">
        <v>62</v>
      </c>
    </row>
    <row r="934" spans="1:8" x14ac:dyDescent="0.25">
      <c r="A934" s="1">
        <v>248</v>
      </c>
      <c r="B934" t="s">
        <v>29</v>
      </c>
      <c r="C934" t="s">
        <v>33</v>
      </c>
      <c r="D934" t="s">
        <v>32</v>
      </c>
      <c r="E934" t="s">
        <v>61</v>
      </c>
      <c r="F934" t="s">
        <v>62</v>
      </c>
      <c r="G934" t="s">
        <v>61</v>
      </c>
      <c r="H934" s="1" t="s">
        <v>62</v>
      </c>
    </row>
    <row r="935" spans="1:8" x14ac:dyDescent="0.25">
      <c r="A935" s="1">
        <v>243</v>
      </c>
      <c r="B935" t="s">
        <v>29</v>
      </c>
      <c r="C935" t="s">
        <v>33</v>
      </c>
      <c r="D935" t="s">
        <v>32</v>
      </c>
      <c r="E935" t="s">
        <v>61</v>
      </c>
      <c r="F935" t="s">
        <v>62</v>
      </c>
      <c r="G935" t="s">
        <v>61</v>
      </c>
      <c r="H935" s="1" t="s">
        <v>62</v>
      </c>
    </row>
    <row r="936" spans="1:8" x14ac:dyDescent="0.25">
      <c r="A936" s="1">
        <v>775</v>
      </c>
      <c r="B936" t="s">
        <v>29</v>
      </c>
      <c r="C936" t="s">
        <v>33</v>
      </c>
      <c r="D936" t="s">
        <v>32</v>
      </c>
      <c r="E936" t="s">
        <v>61</v>
      </c>
      <c r="F936" t="s">
        <v>62</v>
      </c>
      <c r="G936" t="s">
        <v>61</v>
      </c>
      <c r="H936" s="1" t="s">
        <v>62</v>
      </c>
    </row>
    <row r="937" spans="1:8" x14ac:dyDescent="0.25">
      <c r="A937" s="1">
        <v>885</v>
      </c>
      <c r="B937" t="s">
        <v>29</v>
      </c>
      <c r="C937" t="s">
        <v>33</v>
      </c>
      <c r="D937" t="s">
        <v>32</v>
      </c>
      <c r="E937" t="s">
        <v>61</v>
      </c>
      <c r="F937" t="s">
        <v>62</v>
      </c>
      <c r="G937" t="s">
        <v>61</v>
      </c>
      <c r="H937" s="1" t="s">
        <v>62</v>
      </c>
    </row>
    <row r="938" spans="1:8" x14ac:dyDescent="0.25">
      <c r="A938" s="1">
        <v>898</v>
      </c>
      <c r="B938" t="s">
        <v>29</v>
      </c>
      <c r="C938" t="s">
        <v>33</v>
      </c>
      <c r="D938" t="s">
        <v>32</v>
      </c>
      <c r="E938" t="s">
        <v>61</v>
      </c>
      <c r="F938" t="s">
        <v>62</v>
      </c>
      <c r="G938" t="s">
        <v>61</v>
      </c>
      <c r="H938" s="1" t="s">
        <v>62</v>
      </c>
    </row>
    <row r="939" spans="1:8" x14ac:dyDescent="0.25">
      <c r="A939" s="1">
        <v>840</v>
      </c>
      <c r="B939" t="s">
        <v>29</v>
      </c>
      <c r="C939" t="s">
        <v>33</v>
      </c>
      <c r="D939" t="s">
        <v>32</v>
      </c>
      <c r="E939" t="s">
        <v>61</v>
      </c>
      <c r="F939" t="s">
        <v>62</v>
      </c>
      <c r="G939" t="s">
        <v>61</v>
      </c>
      <c r="H939" s="1" t="s">
        <v>62</v>
      </c>
    </row>
    <row r="940" spans="1:8" x14ac:dyDescent="0.25">
      <c r="A940" s="1">
        <v>549</v>
      </c>
      <c r="B940" t="s">
        <v>29</v>
      </c>
      <c r="C940" t="s">
        <v>33</v>
      </c>
      <c r="D940" t="s">
        <v>32</v>
      </c>
      <c r="E940" t="s">
        <v>61</v>
      </c>
      <c r="F940" t="s">
        <v>62</v>
      </c>
      <c r="G940" t="s">
        <v>61</v>
      </c>
      <c r="H940" s="1" t="s">
        <v>62</v>
      </c>
    </row>
    <row r="941" spans="1:8" x14ac:dyDescent="0.25">
      <c r="A941" s="1">
        <v>518</v>
      </c>
      <c r="B941" t="s">
        <v>29</v>
      </c>
      <c r="C941" t="s">
        <v>33</v>
      </c>
      <c r="D941" t="s">
        <v>32</v>
      </c>
      <c r="E941" t="s">
        <v>61</v>
      </c>
      <c r="F941" t="s">
        <v>62</v>
      </c>
      <c r="G941" t="s">
        <v>61</v>
      </c>
      <c r="H941" s="1" t="s">
        <v>62</v>
      </c>
    </row>
    <row r="942" spans="1:8" x14ac:dyDescent="0.25">
      <c r="A942" s="1">
        <v>936</v>
      </c>
      <c r="B942" t="s">
        <v>29</v>
      </c>
      <c r="C942" t="s">
        <v>33</v>
      </c>
      <c r="D942" t="s">
        <v>31</v>
      </c>
      <c r="E942" t="s">
        <v>61</v>
      </c>
      <c r="F942" t="s">
        <v>62</v>
      </c>
      <c r="G942" t="s">
        <v>61</v>
      </c>
      <c r="H942" s="1" t="s">
        <v>62</v>
      </c>
    </row>
    <row r="943" spans="1:8" x14ac:dyDescent="0.25">
      <c r="A943" s="1">
        <v>938</v>
      </c>
      <c r="B943" t="s">
        <v>29</v>
      </c>
      <c r="C943" t="s">
        <v>33</v>
      </c>
      <c r="D943" t="s">
        <v>31</v>
      </c>
      <c r="E943" t="s">
        <v>61</v>
      </c>
      <c r="F943" t="s">
        <v>62</v>
      </c>
      <c r="G943" t="s">
        <v>61</v>
      </c>
      <c r="H943" s="1" t="s">
        <v>62</v>
      </c>
    </row>
    <row r="944" spans="1:8" x14ac:dyDescent="0.25">
      <c r="A944" s="1">
        <v>939</v>
      </c>
      <c r="B944" t="s">
        <v>29</v>
      </c>
      <c r="C944" t="s">
        <v>33</v>
      </c>
      <c r="D944" t="s">
        <v>31</v>
      </c>
      <c r="E944" t="s">
        <v>61</v>
      </c>
      <c r="F944" t="s">
        <v>62</v>
      </c>
      <c r="G944" t="s">
        <v>61</v>
      </c>
      <c r="H944" s="1" t="s">
        <v>62</v>
      </c>
    </row>
    <row r="945" spans="1:8" x14ac:dyDescent="0.25">
      <c r="A945" s="1">
        <v>940</v>
      </c>
      <c r="B945" t="s">
        <v>29</v>
      </c>
      <c r="C945" t="s">
        <v>33</v>
      </c>
      <c r="D945" t="s">
        <v>31</v>
      </c>
      <c r="E945" t="s">
        <v>61</v>
      </c>
      <c r="F945" t="s">
        <v>62</v>
      </c>
      <c r="G945" t="s">
        <v>61</v>
      </c>
      <c r="H945" s="1" t="s">
        <v>62</v>
      </c>
    </row>
    <row r="946" spans="1:8" x14ac:dyDescent="0.25">
      <c r="A946" s="1">
        <v>941</v>
      </c>
      <c r="B946" t="s">
        <v>29</v>
      </c>
      <c r="C946" t="s">
        <v>33</v>
      </c>
      <c r="D946" t="s">
        <v>31</v>
      </c>
      <c r="E946" t="s">
        <v>61</v>
      </c>
      <c r="F946" t="s">
        <v>62</v>
      </c>
      <c r="G946" t="s">
        <v>61</v>
      </c>
      <c r="H946" s="1" t="s">
        <v>62</v>
      </c>
    </row>
    <row r="947" spans="1:8" x14ac:dyDescent="0.25">
      <c r="A947" s="1">
        <v>943</v>
      </c>
      <c r="B947" t="s">
        <v>29</v>
      </c>
      <c r="C947" t="s">
        <v>33</v>
      </c>
      <c r="D947" t="s">
        <v>31</v>
      </c>
      <c r="E947" t="s">
        <v>61</v>
      </c>
      <c r="F947" t="s">
        <v>62</v>
      </c>
      <c r="G947" t="s">
        <v>61</v>
      </c>
      <c r="H947" s="1" t="s">
        <v>62</v>
      </c>
    </row>
    <row r="948" spans="1:8" x14ac:dyDescent="0.25">
      <c r="A948" s="1">
        <v>946</v>
      </c>
      <c r="B948" t="s">
        <v>29</v>
      </c>
      <c r="C948" t="s">
        <v>33</v>
      </c>
      <c r="D948" t="s">
        <v>31</v>
      </c>
      <c r="E948" t="s">
        <v>61</v>
      </c>
      <c r="F948" t="s">
        <v>62</v>
      </c>
      <c r="G948" t="s">
        <v>61</v>
      </c>
      <c r="H948" s="1" t="s">
        <v>62</v>
      </c>
    </row>
    <row r="949" spans="1:8" x14ac:dyDescent="0.25">
      <c r="A949" s="1">
        <v>955</v>
      </c>
      <c r="B949" t="s">
        <v>29</v>
      </c>
      <c r="C949" t="s">
        <v>33</v>
      </c>
      <c r="D949" t="s">
        <v>31</v>
      </c>
      <c r="E949" t="s">
        <v>61</v>
      </c>
      <c r="F949" t="s">
        <v>62</v>
      </c>
      <c r="G949" t="s">
        <v>61</v>
      </c>
      <c r="H949" s="1" t="s">
        <v>62</v>
      </c>
    </row>
    <row r="950" spans="1:8" x14ac:dyDescent="0.25">
      <c r="A950" s="1">
        <v>224</v>
      </c>
      <c r="B950" t="s">
        <v>29</v>
      </c>
      <c r="C950" t="s">
        <v>33</v>
      </c>
      <c r="D950" t="s">
        <v>31</v>
      </c>
      <c r="E950" t="s">
        <v>61</v>
      </c>
      <c r="F950" t="s">
        <v>62</v>
      </c>
      <c r="G950" t="s">
        <v>61</v>
      </c>
      <c r="H950" s="1" t="s">
        <v>62</v>
      </c>
    </row>
    <row r="951" spans="1:8" x14ac:dyDescent="0.25">
      <c r="A951" s="1">
        <v>207</v>
      </c>
      <c r="B951" t="s">
        <v>29</v>
      </c>
      <c r="C951" t="s">
        <v>33</v>
      </c>
      <c r="D951" t="s">
        <v>31</v>
      </c>
      <c r="E951" t="s">
        <v>61</v>
      </c>
      <c r="F951" t="s">
        <v>62</v>
      </c>
      <c r="G951" t="s">
        <v>61</v>
      </c>
      <c r="H951" s="1" t="s">
        <v>62</v>
      </c>
    </row>
    <row r="952" spans="1:8" x14ac:dyDescent="0.25">
      <c r="A952" s="1">
        <v>211</v>
      </c>
      <c r="B952" t="s">
        <v>29</v>
      </c>
      <c r="C952" t="s">
        <v>33</v>
      </c>
      <c r="D952" t="s">
        <v>31</v>
      </c>
      <c r="E952" t="s">
        <v>61</v>
      </c>
      <c r="F952" t="s">
        <v>62</v>
      </c>
      <c r="G952" t="s">
        <v>61</v>
      </c>
      <c r="H952" s="1" t="s">
        <v>62</v>
      </c>
    </row>
    <row r="953" spans="1:8" x14ac:dyDescent="0.25">
      <c r="A953" s="1">
        <v>425</v>
      </c>
      <c r="B953" t="s">
        <v>29</v>
      </c>
      <c r="C953" t="s">
        <v>33</v>
      </c>
      <c r="D953" t="s">
        <v>31</v>
      </c>
      <c r="E953" t="s">
        <v>61</v>
      </c>
      <c r="F953" t="s">
        <v>62</v>
      </c>
      <c r="G953" t="s">
        <v>61</v>
      </c>
      <c r="H953" s="1" t="s">
        <v>62</v>
      </c>
    </row>
    <row r="954" spans="1:8" x14ac:dyDescent="0.25">
      <c r="A954" s="1">
        <v>470</v>
      </c>
      <c r="B954" t="s">
        <v>29</v>
      </c>
      <c r="C954" t="s">
        <v>33</v>
      </c>
      <c r="D954" t="s">
        <v>31</v>
      </c>
      <c r="E954" t="s">
        <v>61</v>
      </c>
      <c r="F954" t="s">
        <v>62</v>
      </c>
      <c r="G954" t="s">
        <v>61</v>
      </c>
      <c r="H954" s="1" t="s">
        <v>62</v>
      </c>
    </row>
    <row r="955" spans="1:8" x14ac:dyDescent="0.25">
      <c r="A955" s="1">
        <v>471</v>
      </c>
      <c r="B955" t="s">
        <v>29</v>
      </c>
      <c r="C955" t="s">
        <v>33</v>
      </c>
      <c r="D955" t="s">
        <v>31</v>
      </c>
      <c r="E955" t="s">
        <v>61</v>
      </c>
      <c r="F955" t="s">
        <v>62</v>
      </c>
      <c r="G955" t="s">
        <v>61</v>
      </c>
      <c r="H955" s="1" t="s">
        <v>62</v>
      </c>
    </row>
    <row r="956" spans="1:8" x14ac:dyDescent="0.25">
      <c r="A956" s="1">
        <v>472</v>
      </c>
      <c r="B956" t="s">
        <v>29</v>
      </c>
      <c r="C956" t="s">
        <v>33</v>
      </c>
      <c r="D956" t="s">
        <v>31</v>
      </c>
      <c r="E956" t="s">
        <v>61</v>
      </c>
      <c r="F956" t="s">
        <v>62</v>
      </c>
      <c r="G956" t="s">
        <v>61</v>
      </c>
      <c r="H956" s="1" t="s">
        <v>62</v>
      </c>
    </row>
    <row r="957" spans="1:8" x14ac:dyDescent="0.25">
      <c r="A957" s="1">
        <v>486</v>
      </c>
      <c r="B957" t="s">
        <v>29</v>
      </c>
      <c r="C957" t="s">
        <v>33</v>
      </c>
      <c r="D957" t="s">
        <v>31</v>
      </c>
      <c r="E957" t="s">
        <v>61</v>
      </c>
      <c r="F957" t="s">
        <v>62</v>
      </c>
      <c r="G957" t="s">
        <v>61</v>
      </c>
      <c r="H957" s="1" t="s">
        <v>62</v>
      </c>
    </row>
    <row r="958" spans="1:8" x14ac:dyDescent="0.25">
      <c r="A958" s="1">
        <v>608</v>
      </c>
      <c r="B958" t="s">
        <v>29</v>
      </c>
      <c r="C958" t="s">
        <v>33</v>
      </c>
      <c r="D958" t="s">
        <v>31</v>
      </c>
      <c r="E958" t="s">
        <v>61</v>
      </c>
      <c r="F958" t="s">
        <v>62</v>
      </c>
      <c r="G958" t="s">
        <v>61</v>
      </c>
      <c r="H958" s="1" t="s">
        <v>62</v>
      </c>
    </row>
    <row r="959" spans="1:8" x14ac:dyDescent="0.25">
      <c r="A959" s="1">
        <v>233</v>
      </c>
      <c r="B959" t="s">
        <v>29</v>
      </c>
      <c r="C959" t="s">
        <v>33</v>
      </c>
      <c r="D959" t="s">
        <v>31</v>
      </c>
      <c r="E959" t="s">
        <v>61</v>
      </c>
      <c r="F959" t="s">
        <v>62</v>
      </c>
      <c r="G959" t="s">
        <v>61</v>
      </c>
      <c r="H959" s="1" t="s">
        <v>62</v>
      </c>
    </row>
    <row r="960" spans="1:8" x14ac:dyDescent="0.25">
      <c r="A960" s="1">
        <v>614</v>
      </c>
      <c r="B960" t="s">
        <v>29</v>
      </c>
      <c r="C960" t="s">
        <v>33</v>
      </c>
      <c r="D960" t="s">
        <v>31</v>
      </c>
      <c r="E960" t="s">
        <v>61</v>
      </c>
      <c r="F960" t="s">
        <v>62</v>
      </c>
      <c r="G960" t="s">
        <v>61</v>
      </c>
      <c r="H960" s="1" t="s">
        <v>62</v>
      </c>
    </row>
    <row r="961" spans="1:8" x14ac:dyDescent="0.25">
      <c r="A961" s="1">
        <v>644</v>
      </c>
      <c r="B961" t="s">
        <v>29</v>
      </c>
      <c r="C961" t="s">
        <v>33</v>
      </c>
      <c r="D961" t="s">
        <v>31</v>
      </c>
      <c r="E961" t="s">
        <v>61</v>
      </c>
      <c r="F961" t="s">
        <v>62</v>
      </c>
      <c r="G961" t="s">
        <v>61</v>
      </c>
      <c r="H961" s="1" t="s">
        <v>62</v>
      </c>
    </row>
    <row r="962" spans="1:8" x14ac:dyDescent="0.25">
      <c r="A962" s="1">
        <v>646</v>
      </c>
      <c r="B962" t="s">
        <v>29</v>
      </c>
      <c r="C962" t="s">
        <v>33</v>
      </c>
      <c r="D962" t="s">
        <v>31</v>
      </c>
      <c r="E962" t="s">
        <v>61</v>
      </c>
      <c r="F962" t="s">
        <v>62</v>
      </c>
      <c r="G962" t="s">
        <v>61</v>
      </c>
      <c r="H962" s="1" t="s">
        <v>62</v>
      </c>
    </row>
    <row r="963" spans="1:8" x14ac:dyDescent="0.25">
      <c r="A963" s="1">
        <v>1146</v>
      </c>
      <c r="B963" t="s">
        <v>29</v>
      </c>
      <c r="C963" t="s">
        <v>33</v>
      </c>
      <c r="D963" t="s">
        <v>31</v>
      </c>
      <c r="E963" t="s">
        <v>61</v>
      </c>
      <c r="F963" t="s">
        <v>62</v>
      </c>
      <c r="G963" t="s">
        <v>61</v>
      </c>
      <c r="H963" s="1" t="s">
        <v>62</v>
      </c>
    </row>
    <row r="964" spans="1:8" x14ac:dyDescent="0.25">
      <c r="A964" s="1">
        <v>680</v>
      </c>
      <c r="B964" t="s">
        <v>29</v>
      </c>
      <c r="C964" t="s">
        <v>33</v>
      </c>
      <c r="D964" t="s">
        <v>31</v>
      </c>
      <c r="E964" t="s">
        <v>61</v>
      </c>
      <c r="F964" t="s">
        <v>62</v>
      </c>
      <c r="G964" t="s">
        <v>61</v>
      </c>
      <c r="H964" s="1" t="s">
        <v>62</v>
      </c>
    </row>
    <row r="965" spans="1:8" x14ac:dyDescent="0.25">
      <c r="A965" s="1">
        <v>701</v>
      </c>
      <c r="B965" t="s">
        <v>29</v>
      </c>
      <c r="C965" t="s">
        <v>33</v>
      </c>
      <c r="D965" t="s">
        <v>31</v>
      </c>
      <c r="E965" t="s">
        <v>61</v>
      </c>
      <c r="F965" t="s">
        <v>62</v>
      </c>
      <c r="G965" t="s">
        <v>61</v>
      </c>
      <c r="H965" s="1" t="s">
        <v>62</v>
      </c>
    </row>
    <row r="966" spans="1:8" x14ac:dyDescent="0.25">
      <c r="A966" s="1">
        <v>702</v>
      </c>
      <c r="B966" t="s">
        <v>29</v>
      </c>
      <c r="C966" t="s">
        <v>33</v>
      </c>
      <c r="D966" t="s">
        <v>31</v>
      </c>
      <c r="E966" t="s">
        <v>61</v>
      </c>
      <c r="F966" t="s">
        <v>62</v>
      </c>
      <c r="G966" t="s">
        <v>61</v>
      </c>
      <c r="H966" s="1" t="s">
        <v>62</v>
      </c>
    </row>
    <row r="967" spans="1:8" x14ac:dyDescent="0.25">
      <c r="A967" s="1">
        <v>708</v>
      </c>
      <c r="B967" t="s">
        <v>29</v>
      </c>
      <c r="C967" t="s">
        <v>33</v>
      </c>
      <c r="D967" t="s">
        <v>31</v>
      </c>
      <c r="E967" t="s">
        <v>61</v>
      </c>
      <c r="F967" t="s">
        <v>62</v>
      </c>
      <c r="G967" t="s">
        <v>61</v>
      </c>
      <c r="H967" s="1" t="s">
        <v>62</v>
      </c>
    </row>
    <row r="968" spans="1:8" x14ac:dyDescent="0.25">
      <c r="A968" s="1">
        <v>723</v>
      </c>
      <c r="B968" t="s">
        <v>29</v>
      </c>
      <c r="C968" t="s">
        <v>33</v>
      </c>
      <c r="D968" t="s">
        <v>31</v>
      </c>
      <c r="E968" t="s">
        <v>61</v>
      </c>
      <c r="F968" t="s">
        <v>62</v>
      </c>
      <c r="G968" t="s">
        <v>61</v>
      </c>
      <c r="H968" s="1" t="s">
        <v>62</v>
      </c>
    </row>
    <row r="969" spans="1:8" x14ac:dyDescent="0.25">
      <c r="A969" s="1">
        <v>725</v>
      </c>
      <c r="B969" t="s">
        <v>29</v>
      </c>
      <c r="C969" t="s">
        <v>33</v>
      </c>
      <c r="D969" t="s">
        <v>31</v>
      </c>
      <c r="E969" t="s">
        <v>61</v>
      </c>
      <c r="F969" t="s">
        <v>62</v>
      </c>
      <c r="G969" t="s">
        <v>61</v>
      </c>
      <c r="H969" s="1" t="s">
        <v>62</v>
      </c>
    </row>
    <row r="970" spans="1:8" x14ac:dyDescent="0.25">
      <c r="A970" s="1">
        <v>727</v>
      </c>
      <c r="B970" t="s">
        <v>29</v>
      </c>
      <c r="C970" t="s">
        <v>33</v>
      </c>
      <c r="D970" t="s">
        <v>31</v>
      </c>
      <c r="E970" t="s">
        <v>61</v>
      </c>
      <c r="F970" t="s">
        <v>62</v>
      </c>
      <c r="G970" t="s">
        <v>61</v>
      </c>
      <c r="H970" s="1" t="s">
        <v>62</v>
      </c>
    </row>
    <row r="971" spans="1:8" x14ac:dyDescent="0.25">
      <c r="A971" s="1">
        <v>746</v>
      </c>
      <c r="B971" t="s">
        <v>29</v>
      </c>
      <c r="C971" t="s">
        <v>33</v>
      </c>
      <c r="D971" t="s">
        <v>31</v>
      </c>
      <c r="E971" t="s">
        <v>61</v>
      </c>
      <c r="F971" t="s">
        <v>62</v>
      </c>
      <c r="G971" t="s">
        <v>61</v>
      </c>
      <c r="H971" s="1" t="s">
        <v>62</v>
      </c>
    </row>
    <row r="972" spans="1:8" x14ac:dyDescent="0.25">
      <c r="A972" s="1">
        <v>747</v>
      </c>
      <c r="B972" t="s">
        <v>29</v>
      </c>
      <c r="C972" t="s">
        <v>33</v>
      </c>
      <c r="D972" t="s">
        <v>31</v>
      </c>
      <c r="E972" t="s">
        <v>61</v>
      </c>
      <c r="F972" t="s">
        <v>62</v>
      </c>
      <c r="G972" t="s">
        <v>61</v>
      </c>
      <c r="H972" s="1" t="s">
        <v>62</v>
      </c>
    </row>
    <row r="973" spans="1:8" x14ac:dyDescent="0.25">
      <c r="A973" s="1">
        <v>748</v>
      </c>
      <c r="B973" t="s">
        <v>29</v>
      </c>
      <c r="C973" t="s">
        <v>33</v>
      </c>
      <c r="D973" t="s">
        <v>31</v>
      </c>
      <c r="E973" t="s">
        <v>61</v>
      </c>
      <c r="F973" t="s">
        <v>62</v>
      </c>
      <c r="G973" t="s">
        <v>61</v>
      </c>
      <c r="H973" s="1" t="s">
        <v>62</v>
      </c>
    </row>
    <row r="974" spans="1:8" x14ac:dyDescent="0.25">
      <c r="A974" s="1">
        <v>749</v>
      </c>
      <c r="B974" t="s">
        <v>29</v>
      </c>
      <c r="C974" t="s">
        <v>33</v>
      </c>
      <c r="D974" t="s">
        <v>31</v>
      </c>
      <c r="E974" t="s">
        <v>61</v>
      </c>
      <c r="F974" t="s">
        <v>62</v>
      </c>
      <c r="G974" t="s">
        <v>61</v>
      </c>
      <c r="H974" s="1" t="s">
        <v>62</v>
      </c>
    </row>
    <row r="975" spans="1:8" x14ac:dyDescent="0.25">
      <c r="A975" s="1">
        <v>754</v>
      </c>
      <c r="B975" t="s">
        <v>29</v>
      </c>
      <c r="C975" t="s">
        <v>33</v>
      </c>
      <c r="D975" t="s">
        <v>31</v>
      </c>
      <c r="E975" t="s">
        <v>61</v>
      </c>
      <c r="F975" t="s">
        <v>62</v>
      </c>
      <c r="G975" t="s">
        <v>61</v>
      </c>
      <c r="H975" s="1" t="s">
        <v>62</v>
      </c>
    </row>
    <row r="976" spans="1:8" x14ac:dyDescent="0.25">
      <c r="A976" s="1">
        <v>756</v>
      </c>
      <c r="B976" t="s">
        <v>29</v>
      </c>
      <c r="C976" t="s">
        <v>33</v>
      </c>
      <c r="D976" t="s">
        <v>31</v>
      </c>
      <c r="E976" t="s">
        <v>61</v>
      </c>
      <c r="F976" t="s">
        <v>62</v>
      </c>
      <c r="G976" t="s">
        <v>61</v>
      </c>
      <c r="H976" s="1" t="s">
        <v>62</v>
      </c>
    </row>
    <row r="977" spans="1:8" x14ac:dyDescent="0.25">
      <c r="A977" s="1">
        <v>757</v>
      </c>
      <c r="B977" t="s">
        <v>29</v>
      </c>
      <c r="C977" t="s">
        <v>33</v>
      </c>
      <c r="D977" t="s">
        <v>31</v>
      </c>
      <c r="E977" t="s">
        <v>61</v>
      </c>
      <c r="F977" t="s">
        <v>62</v>
      </c>
      <c r="G977" t="s">
        <v>61</v>
      </c>
      <c r="H977" s="1" t="s">
        <v>62</v>
      </c>
    </row>
    <row r="978" spans="1:8" x14ac:dyDescent="0.25">
      <c r="A978" s="1">
        <v>758</v>
      </c>
      <c r="B978" t="s">
        <v>29</v>
      </c>
      <c r="C978" t="s">
        <v>33</v>
      </c>
      <c r="D978" t="s">
        <v>31</v>
      </c>
      <c r="E978" t="s">
        <v>61</v>
      </c>
      <c r="F978" t="s">
        <v>62</v>
      </c>
      <c r="G978" t="s">
        <v>61</v>
      </c>
      <c r="H978" s="1" t="s">
        <v>62</v>
      </c>
    </row>
    <row r="979" spans="1:8" x14ac:dyDescent="0.25">
      <c r="A979" s="1">
        <v>759</v>
      </c>
      <c r="B979" t="s">
        <v>29</v>
      </c>
      <c r="C979" t="s">
        <v>33</v>
      </c>
      <c r="D979" t="s">
        <v>31</v>
      </c>
      <c r="E979" t="s">
        <v>61</v>
      </c>
      <c r="F979" t="s">
        <v>62</v>
      </c>
      <c r="G979" t="s">
        <v>61</v>
      </c>
      <c r="H979" s="1" t="s">
        <v>62</v>
      </c>
    </row>
    <row r="980" spans="1:8" x14ac:dyDescent="0.25">
      <c r="A980" s="1">
        <v>760</v>
      </c>
      <c r="B980" t="s">
        <v>29</v>
      </c>
      <c r="C980" t="s">
        <v>33</v>
      </c>
      <c r="D980" t="s">
        <v>31</v>
      </c>
      <c r="E980" t="s">
        <v>61</v>
      </c>
      <c r="F980" t="s">
        <v>62</v>
      </c>
      <c r="G980" t="s">
        <v>61</v>
      </c>
      <c r="H980" s="1" t="s">
        <v>62</v>
      </c>
    </row>
    <row r="981" spans="1:8" x14ac:dyDescent="0.25">
      <c r="A981" s="1">
        <v>1020</v>
      </c>
      <c r="B981" t="s">
        <v>29</v>
      </c>
      <c r="C981" t="s">
        <v>33</v>
      </c>
      <c r="D981" t="s">
        <v>31</v>
      </c>
      <c r="E981" t="s">
        <v>61</v>
      </c>
      <c r="F981" t="s">
        <v>62</v>
      </c>
      <c r="G981" t="s">
        <v>61</v>
      </c>
      <c r="H981" s="1" t="s">
        <v>62</v>
      </c>
    </row>
    <row r="982" spans="1:8" x14ac:dyDescent="0.25">
      <c r="A982" s="1">
        <v>1022</v>
      </c>
      <c r="B982" t="s">
        <v>29</v>
      </c>
      <c r="C982" t="s">
        <v>33</v>
      </c>
      <c r="D982" t="s">
        <v>31</v>
      </c>
      <c r="E982" t="s">
        <v>61</v>
      </c>
      <c r="F982" t="s">
        <v>62</v>
      </c>
      <c r="G982" t="s">
        <v>61</v>
      </c>
      <c r="H982" s="1" t="s">
        <v>62</v>
      </c>
    </row>
    <row r="983" spans="1:8" x14ac:dyDescent="0.25">
      <c r="A983" s="1">
        <v>1026</v>
      </c>
      <c r="B983" t="s">
        <v>29</v>
      </c>
      <c r="C983" t="s">
        <v>33</v>
      </c>
      <c r="D983" t="s">
        <v>31</v>
      </c>
      <c r="E983" t="s">
        <v>61</v>
      </c>
      <c r="F983" t="s">
        <v>62</v>
      </c>
      <c r="G983" t="s">
        <v>61</v>
      </c>
      <c r="H983" s="1" t="s">
        <v>62</v>
      </c>
    </row>
    <row r="984" spans="1:8" x14ac:dyDescent="0.25">
      <c r="A984" s="1">
        <v>1031</v>
      </c>
      <c r="B984" t="s">
        <v>29</v>
      </c>
      <c r="C984" t="s">
        <v>33</v>
      </c>
      <c r="D984" t="s">
        <v>31</v>
      </c>
      <c r="E984" t="s">
        <v>61</v>
      </c>
      <c r="F984" t="s">
        <v>62</v>
      </c>
      <c r="G984" t="s">
        <v>61</v>
      </c>
      <c r="H984" s="1" t="s">
        <v>62</v>
      </c>
    </row>
    <row r="985" spans="1:8" x14ac:dyDescent="0.25">
      <c r="A985" s="1">
        <v>1032</v>
      </c>
      <c r="B985" t="s">
        <v>29</v>
      </c>
      <c r="C985" t="s">
        <v>33</v>
      </c>
      <c r="D985" t="s">
        <v>31</v>
      </c>
      <c r="E985" t="s">
        <v>61</v>
      </c>
      <c r="F985" t="s">
        <v>62</v>
      </c>
      <c r="G985" t="s">
        <v>61</v>
      </c>
      <c r="H985" s="1" t="s">
        <v>62</v>
      </c>
    </row>
    <row r="986" spans="1:8" x14ac:dyDescent="0.25">
      <c r="A986" s="1">
        <v>1018</v>
      </c>
      <c r="B986" t="s">
        <v>29</v>
      </c>
      <c r="C986" t="s">
        <v>33</v>
      </c>
      <c r="D986" t="s">
        <v>31</v>
      </c>
      <c r="E986" t="s">
        <v>61</v>
      </c>
      <c r="F986" t="s">
        <v>62</v>
      </c>
      <c r="G986" t="s">
        <v>61</v>
      </c>
      <c r="H986" s="1" t="s">
        <v>62</v>
      </c>
    </row>
    <row r="987" spans="1:8" x14ac:dyDescent="0.25">
      <c r="A987" s="1">
        <v>989</v>
      </c>
      <c r="B987" t="s">
        <v>29</v>
      </c>
      <c r="C987" t="s">
        <v>33</v>
      </c>
      <c r="D987" t="s">
        <v>31</v>
      </c>
      <c r="E987" t="s">
        <v>61</v>
      </c>
      <c r="F987" t="s">
        <v>62</v>
      </c>
      <c r="G987" t="s">
        <v>61</v>
      </c>
      <c r="H987" s="1" t="s">
        <v>62</v>
      </c>
    </row>
    <row r="988" spans="1:8" x14ac:dyDescent="0.25">
      <c r="A988" s="1">
        <v>990</v>
      </c>
      <c r="B988" t="s">
        <v>29</v>
      </c>
      <c r="C988" t="s">
        <v>33</v>
      </c>
      <c r="D988" t="s">
        <v>31</v>
      </c>
      <c r="E988" t="s">
        <v>61</v>
      </c>
      <c r="F988" t="s">
        <v>62</v>
      </c>
      <c r="G988" t="s">
        <v>61</v>
      </c>
      <c r="H988" s="1" t="s">
        <v>62</v>
      </c>
    </row>
    <row r="989" spans="1:8" x14ac:dyDescent="0.25">
      <c r="A989" s="1">
        <v>995</v>
      </c>
      <c r="B989" t="s">
        <v>29</v>
      </c>
      <c r="C989" t="s">
        <v>33</v>
      </c>
      <c r="D989" t="s">
        <v>31</v>
      </c>
      <c r="E989" t="s">
        <v>61</v>
      </c>
      <c r="F989" t="s">
        <v>62</v>
      </c>
      <c r="G989" t="s">
        <v>61</v>
      </c>
      <c r="H989" s="1" t="s">
        <v>62</v>
      </c>
    </row>
    <row r="990" spans="1:8" x14ac:dyDescent="0.25">
      <c r="A990" s="1">
        <v>788</v>
      </c>
      <c r="B990" t="s">
        <v>29</v>
      </c>
      <c r="C990" t="s">
        <v>33</v>
      </c>
      <c r="D990" t="s">
        <v>31</v>
      </c>
      <c r="E990" t="s">
        <v>61</v>
      </c>
      <c r="F990" t="s">
        <v>62</v>
      </c>
      <c r="G990" t="s">
        <v>61</v>
      </c>
      <c r="H990" s="1" t="s">
        <v>62</v>
      </c>
    </row>
    <row r="991" spans="1:8" x14ac:dyDescent="0.25">
      <c r="A991" s="1">
        <v>805</v>
      </c>
      <c r="B991" t="s">
        <v>29</v>
      </c>
      <c r="C991" t="s">
        <v>33</v>
      </c>
      <c r="D991" t="s">
        <v>31</v>
      </c>
      <c r="E991" t="s">
        <v>61</v>
      </c>
      <c r="F991" t="s">
        <v>62</v>
      </c>
      <c r="G991" t="s">
        <v>61</v>
      </c>
      <c r="H991" s="1" t="s">
        <v>62</v>
      </c>
    </row>
    <row r="992" spans="1:8" x14ac:dyDescent="0.25">
      <c r="A992" s="1">
        <v>812</v>
      </c>
      <c r="B992" t="s">
        <v>29</v>
      </c>
      <c r="C992" t="s">
        <v>33</v>
      </c>
      <c r="D992" t="s">
        <v>31</v>
      </c>
      <c r="E992" t="s">
        <v>61</v>
      </c>
      <c r="F992" t="s">
        <v>62</v>
      </c>
      <c r="G992" t="s">
        <v>61</v>
      </c>
      <c r="H992" s="1" t="s">
        <v>62</v>
      </c>
    </row>
    <row r="993" spans="1:8" x14ac:dyDescent="0.25">
      <c r="A993" s="1">
        <v>813</v>
      </c>
      <c r="B993" t="s">
        <v>29</v>
      </c>
      <c r="C993" t="s">
        <v>33</v>
      </c>
      <c r="D993" t="s">
        <v>31</v>
      </c>
      <c r="E993" t="s">
        <v>61</v>
      </c>
      <c r="F993" t="s">
        <v>62</v>
      </c>
      <c r="G993" t="s">
        <v>61</v>
      </c>
      <c r="H993" s="1" t="s">
        <v>62</v>
      </c>
    </row>
    <row r="994" spans="1:8" x14ac:dyDescent="0.25">
      <c r="A994" s="1">
        <v>814</v>
      </c>
      <c r="B994" t="s">
        <v>29</v>
      </c>
      <c r="C994" t="s">
        <v>33</v>
      </c>
      <c r="D994" t="s">
        <v>31</v>
      </c>
      <c r="E994" t="s">
        <v>61</v>
      </c>
      <c r="F994" t="s">
        <v>62</v>
      </c>
      <c r="G994" t="s">
        <v>61</v>
      </c>
      <c r="H994" s="1" t="s">
        <v>62</v>
      </c>
    </row>
    <row r="995" spans="1:8" x14ac:dyDescent="0.25">
      <c r="A995" s="1">
        <v>869</v>
      </c>
      <c r="B995" t="s">
        <v>29</v>
      </c>
      <c r="C995" t="s">
        <v>33</v>
      </c>
      <c r="D995" t="s">
        <v>31</v>
      </c>
      <c r="E995" t="s">
        <v>61</v>
      </c>
      <c r="F995" t="s">
        <v>62</v>
      </c>
      <c r="G995" t="s">
        <v>61</v>
      </c>
      <c r="H995" s="1" t="s">
        <v>62</v>
      </c>
    </row>
    <row r="996" spans="1:8" x14ac:dyDescent="0.25">
      <c r="A996" s="1">
        <v>274</v>
      </c>
      <c r="B996" t="s">
        <v>29</v>
      </c>
      <c r="C996" t="s">
        <v>33</v>
      </c>
      <c r="D996" t="s">
        <v>31</v>
      </c>
      <c r="E996" t="s">
        <v>61</v>
      </c>
      <c r="F996" t="s">
        <v>62</v>
      </c>
      <c r="G996" t="s">
        <v>61</v>
      </c>
      <c r="H996" s="1" t="s">
        <v>62</v>
      </c>
    </row>
    <row r="997" spans="1:8" x14ac:dyDescent="0.25">
      <c r="A997" s="1">
        <v>276</v>
      </c>
      <c r="B997" t="s">
        <v>29</v>
      </c>
      <c r="C997" t="s">
        <v>33</v>
      </c>
      <c r="D997" t="s">
        <v>31</v>
      </c>
      <c r="E997" t="s">
        <v>61</v>
      </c>
      <c r="F997" t="s">
        <v>62</v>
      </c>
      <c r="G997" t="s">
        <v>61</v>
      </c>
      <c r="H997" s="1" t="s">
        <v>62</v>
      </c>
    </row>
    <row r="998" spans="1:8" x14ac:dyDescent="0.25">
      <c r="A998" s="1">
        <v>88</v>
      </c>
      <c r="B998" t="s">
        <v>29</v>
      </c>
      <c r="C998" t="s">
        <v>33</v>
      </c>
      <c r="D998" t="s">
        <v>31</v>
      </c>
      <c r="E998" t="s">
        <v>61</v>
      </c>
      <c r="F998" t="s">
        <v>62</v>
      </c>
      <c r="G998" t="s">
        <v>61</v>
      </c>
      <c r="H998" s="1" t="s">
        <v>62</v>
      </c>
    </row>
    <row r="999" spans="1:8" x14ac:dyDescent="0.25">
      <c r="A999" s="1">
        <v>93</v>
      </c>
      <c r="B999" t="s">
        <v>29</v>
      </c>
      <c r="C999" t="s">
        <v>33</v>
      </c>
      <c r="D999" t="s">
        <v>31</v>
      </c>
      <c r="E999" t="s">
        <v>61</v>
      </c>
      <c r="F999" t="s">
        <v>62</v>
      </c>
      <c r="G999" t="s">
        <v>61</v>
      </c>
      <c r="H999" s="1" t="s">
        <v>62</v>
      </c>
    </row>
    <row r="1000" spans="1:8" x14ac:dyDescent="0.25">
      <c r="A1000" s="1">
        <v>99</v>
      </c>
      <c r="B1000" t="s">
        <v>29</v>
      </c>
      <c r="C1000" t="s">
        <v>33</v>
      </c>
      <c r="D1000" t="s">
        <v>31</v>
      </c>
      <c r="E1000" t="s">
        <v>61</v>
      </c>
      <c r="F1000" t="s">
        <v>62</v>
      </c>
      <c r="G1000" t="s">
        <v>61</v>
      </c>
      <c r="H1000" s="1" t="s">
        <v>62</v>
      </c>
    </row>
    <row r="1001" spans="1:8" x14ac:dyDescent="0.25">
      <c r="A1001" s="1">
        <v>104</v>
      </c>
      <c r="B1001" t="s">
        <v>29</v>
      </c>
      <c r="C1001" t="s">
        <v>33</v>
      </c>
      <c r="D1001" t="s">
        <v>31</v>
      </c>
      <c r="E1001" t="s">
        <v>61</v>
      </c>
      <c r="F1001" t="s">
        <v>62</v>
      </c>
      <c r="G1001" t="s">
        <v>61</v>
      </c>
      <c r="H1001" s="1" t="s">
        <v>62</v>
      </c>
    </row>
    <row r="1002" spans="1:8" x14ac:dyDescent="0.25">
      <c r="A1002" s="1">
        <v>107</v>
      </c>
      <c r="B1002" t="s">
        <v>29</v>
      </c>
      <c r="C1002" t="s">
        <v>33</v>
      </c>
      <c r="D1002" t="s">
        <v>31</v>
      </c>
      <c r="E1002" t="s">
        <v>61</v>
      </c>
      <c r="F1002" t="s">
        <v>62</v>
      </c>
      <c r="G1002" t="s">
        <v>61</v>
      </c>
      <c r="H1002" s="1" t="s">
        <v>62</v>
      </c>
    </row>
    <row r="1003" spans="1:8" x14ac:dyDescent="0.25">
      <c r="A1003" s="1">
        <v>110</v>
      </c>
      <c r="B1003" t="s">
        <v>29</v>
      </c>
      <c r="C1003" t="s">
        <v>33</v>
      </c>
      <c r="D1003" t="s">
        <v>31</v>
      </c>
      <c r="E1003" t="s">
        <v>61</v>
      </c>
      <c r="F1003" t="s">
        <v>62</v>
      </c>
      <c r="G1003" t="s">
        <v>61</v>
      </c>
      <c r="H1003" s="1" t="s">
        <v>62</v>
      </c>
    </row>
    <row r="1004" spans="1:8" x14ac:dyDescent="0.25">
      <c r="A1004" s="1">
        <v>268</v>
      </c>
      <c r="B1004" t="s">
        <v>29</v>
      </c>
      <c r="C1004" t="s">
        <v>33</v>
      </c>
      <c r="D1004" t="s">
        <v>31</v>
      </c>
      <c r="E1004" t="s">
        <v>61</v>
      </c>
      <c r="F1004" t="s">
        <v>62</v>
      </c>
      <c r="G1004" t="s">
        <v>61</v>
      </c>
      <c r="H1004" s="1" t="s">
        <v>62</v>
      </c>
    </row>
    <row r="1005" spans="1:8" x14ac:dyDescent="0.25">
      <c r="A1005" s="1">
        <v>269</v>
      </c>
      <c r="B1005" t="s">
        <v>29</v>
      </c>
      <c r="C1005" t="s">
        <v>33</v>
      </c>
      <c r="D1005" t="s">
        <v>31</v>
      </c>
      <c r="E1005" t="s">
        <v>61</v>
      </c>
      <c r="F1005" t="s">
        <v>62</v>
      </c>
      <c r="G1005" t="s">
        <v>61</v>
      </c>
      <c r="H1005" s="1" t="s">
        <v>62</v>
      </c>
    </row>
    <row r="1006" spans="1:8" x14ac:dyDescent="0.25">
      <c r="A1006" s="1">
        <v>308</v>
      </c>
      <c r="B1006" t="s">
        <v>29</v>
      </c>
      <c r="C1006" t="s">
        <v>33</v>
      </c>
      <c r="D1006" t="s">
        <v>31</v>
      </c>
      <c r="E1006" t="s">
        <v>61</v>
      </c>
      <c r="F1006" t="s">
        <v>62</v>
      </c>
      <c r="G1006" t="s">
        <v>61</v>
      </c>
      <c r="H1006" s="1" t="s">
        <v>62</v>
      </c>
    </row>
    <row r="1007" spans="1:8" x14ac:dyDescent="0.25">
      <c r="A1007" s="1">
        <v>313</v>
      </c>
      <c r="B1007" t="s">
        <v>29</v>
      </c>
      <c r="C1007" t="s">
        <v>33</v>
      </c>
      <c r="D1007" t="s">
        <v>31</v>
      </c>
      <c r="E1007" t="s">
        <v>61</v>
      </c>
      <c r="F1007" t="s">
        <v>62</v>
      </c>
      <c r="G1007" t="s">
        <v>61</v>
      </c>
      <c r="H1007" s="1" t="s">
        <v>62</v>
      </c>
    </row>
    <row r="1008" spans="1:8" x14ac:dyDescent="0.25">
      <c r="A1008" s="1">
        <v>386</v>
      </c>
      <c r="B1008" t="s">
        <v>29</v>
      </c>
      <c r="C1008" t="s">
        <v>33</v>
      </c>
      <c r="D1008" t="s">
        <v>31</v>
      </c>
      <c r="E1008" t="s">
        <v>61</v>
      </c>
      <c r="F1008" t="s">
        <v>62</v>
      </c>
      <c r="G1008" t="s">
        <v>61</v>
      </c>
      <c r="H1008" s="1" t="s">
        <v>62</v>
      </c>
    </row>
    <row r="1009" spans="1:8" x14ac:dyDescent="0.25">
      <c r="A1009" s="1">
        <v>126</v>
      </c>
      <c r="B1009" t="s">
        <v>29</v>
      </c>
      <c r="C1009" t="s">
        <v>33</v>
      </c>
      <c r="D1009" t="s">
        <v>31</v>
      </c>
      <c r="E1009" t="s">
        <v>61</v>
      </c>
      <c r="F1009" t="s">
        <v>62</v>
      </c>
      <c r="G1009" t="s">
        <v>61</v>
      </c>
      <c r="H1009" s="1" t="s">
        <v>62</v>
      </c>
    </row>
    <row r="1010" spans="1:8" x14ac:dyDescent="0.25">
      <c r="A1010" s="1">
        <v>138</v>
      </c>
      <c r="B1010" t="s">
        <v>29</v>
      </c>
      <c r="C1010" t="s">
        <v>33</v>
      </c>
      <c r="D1010" t="s">
        <v>31</v>
      </c>
      <c r="E1010" t="s">
        <v>61</v>
      </c>
      <c r="F1010" t="s">
        <v>62</v>
      </c>
      <c r="G1010" t="s">
        <v>61</v>
      </c>
      <c r="H1010" s="1" t="s">
        <v>62</v>
      </c>
    </row>
    <row r="1011" spans="1:8" x14ac:dyDescent="0.25">
      <c r="A1011" s="1">
        <v>154</v>
      </c>
      <c r="B1011" t="s">
        <v>29</v>
      </c>
      <c r="C1011" t="s">
        <v>33</v>
      </c>
      <c r="D1011" t="s">
        <v>31</v>
      </c>
      <c r="E1011" t="s">
        <v>61</v>
      </c>
      <c r="F1011" t="s">
        <v>62</v>
      </c>
      <c r="G1011" t="s">
        <v>61</v>
      </c>
      <c r="H1011" s="1" t="s">
        <v>62</v>
      </c>
    </row>
    <row r="1012" spans="1:8" x14ac:dyDescent="0.25">
      <c r="A1012" s="1">
        <v>298</v>
      </c>
      <c r="B1012" t="s">
        <v>29</v>
      </c>
      <c r="C1012" t="s">
        <v>33</v>
      </c>
      <c r="D1012" t="s">
        <v>31</v>
      </c>
      <c r="E1012" t="s">
        <v>61</v>
      </c>
      <c r="F1012" t="s">
        <v>62</v>
      </c>
      <c r="G1012" t="s">
        <v>61</v>
      </c>
      <c r="H1012" s="1" t="s">
        <v>62</v>
      </c>
    </row>
    <row r="1013" spans="1:8" x14ac:dyDescent="0.25">
      <c r="A1013" s="1">
        <v>260</v>
      </c>
      <c r="B1013" t="s">
        <v>29</v>
      </c>
      <c r="C1013" t="s">
        <v>33</v>
      </c>
      <c r="D1013" t="s">
        <v>31</v>
      </c>
      <c r="E1013" t="s">
        <v>61</v>
      </c>
      <c r="F1013" t="s">
        <v>62</v>
      </c>
      <c r="G1013" t="s">
        <v>61</v>
      </c>
      <c r="H1013" s="1" t="s">
        <v>62</v>
      </c>
    </row>
    <row r="1014" spans="1:8" x14ac:dyDescent="0.25">
      <c r="A1014" s="1">
        <v>166</v>
      </c>
      <c r="B1014" t="s">
        <v>29</v>
      </c>
      <c r="C1014" t="s">
        <v>33</v>
      </c>
      <c r="D1014" t="s">
        <v>31</v>
      </c>
      <c r="E1014" t="s">
        <v>61</v>
      </c>
      <c r="F1014" t="s">
        <v>62</v>
      </c>
      <c r="G1014" t="s">
        <v>61</v>
      </c>
      <c r="H1014" s="1" t="s">
        <v>62</v>
      </c>
    </row>
    <row r="1015" spans="1:8" x14ac:dyDescent="0.25">
      <c r="A1015" s="1">
        <v>170</v>
      </c>
      <c r="B1015" t="s">
        <v>29</v>
      </c>
      <c r="C1015" t="s">
        <v>33</v>
      </c>
      <c r="D1015" t="s">
        <v>31</v>
      </c>
      <c r="E1015" t="s">
        <v>61</v>
      </c>
      <c r="F1015" t="s">
        <v>62</v>
      </c>
      <c r="G1015" t="s">
        <v>61</v>
      </c>
      <c r="H1015" s="1" t="s">
        <v>62</v>
      </c>
    </row>
    <row r="1016" spans="1:8" x14ac:dyDescent="0.25">
      <c r="A1016" s="1">
        <v>249</v>
      </c>
      <c r="B1016" t="s">
        <v>29</v>
      </c>
      <c r="C1016" t="s">
        <v>33</v>
      </c>
      <c r="D1016" t="s">
        <v>31</v>
      </c>
      <c r="E1016" t="s">
        <v>61</v>
      </c>
      <c r="F1016" t="s">
        <v>62</v>
      </c>
      <c r="G1016" t="s">
        <v>61</v>
      </c>
      <c r="H1016" s="1" t="s">
        <v>62</v>
      </c>
    </row>
    <row r="1017" spans="1:8" x14ac:dyDescent="0.25">
      <c r="A1017" s="1">
        <v>250</v>
      </c>
      <c r="B1017" t="s">
        <v>29</v>
      </c>
      <c r="C1017" t="s">
        <v>33</v>
      </c>
      <c r="D1017" t="s">
        <v>31</v>
      </c>
      <c r="E1017" t="s">
        <v>61</v>
      </c>
      <c r="F1017" t="s">
        <v>62</v>
      </c>
      <c r="G1017" t="s">
        <v>61</v>
      </c>
      <c r="H1017" s="1" t="s">
        <v>62</v>
      </c>
    </row>
    <row r="1018" spans="1:8" x14ac:dyDescent="0.25">
      <c r="A1018" s="1">
        <v>771</v>
      </c>
      <c r="B1018" t="s">
        <v>29</v>
      </c>
      <c r="C1018" t="s">
        <v>33</v>
      </c>
      <c r="D1018" t="s">
        <v>31</v>
      </c>
      <c r="E1018" t="s">
        <v>61</v>
      </c>
      <c r="F1018" t="s">
        <v>62</v>
      </c>
      <c r="G1018" t="s">
        <v>61</v>
      </c>
      <c r="H1018" s="1" t="s">
        <v>62</v>
      </c>
    </row>
    <row r="1019" spans="1:8" x14ac:dyDescent="0.25">
      <c r="A1019" s="1">
        <v>772</v>
      </c>
      <c r="B1019" t="s">
        <v>29</v>
      </c>
      <c r="C1019" t="s">
        <v>33</v>
      </c>
      <c r="D1019" t="s">
        <v>31</v>
      </c>
      <c r="E1019" t="s">
        <v>61</v>
      </c>
      <c r="F1019" t="s">
        <v>62</v>
      </c>
      <c r="G1019" t="s">
        <v>61</v>
      </c>
      <c r="H1019" s="1" t="s">
        <v>62</v>
      </c>
    </row>
    <row r="1020" spans="1:8" x14ac:dyDescent="0.25">
      <c r="A1020" s="1">
        <v>200</v>
      </c>
      <c r="B1020" t="s">
        <v>29</v>
      </c>
      <c r="C1020" t="s">
        <v>33</v>
      </c>
      <c r="D1020" t="s">
        <v>31</v>
      </c>
      <c r="E1020" t="s">
        <v>61</v>
      </c>
      <c r="F1020" t="s">
        <v>62</v>
      </c>
      <c r="G1020" t="s">
        <v>61</v>
      </c>
      <c r="H1020" s="1" t="s">
        <v>62</v>
      </c>
    </row>
    <row r="1021" spans="1:8" x14ac:dyDescent="0.25">
      <c r="A1021" s="1">
        <v>202</v>
      </c>
      <c r="B1021" t="s">
        <v>29</v>
      </c>
      <c r="C1021" t="s">
        <v>33</v>
      </c>
      <c r="D1021" t="s">
        <v>31</v>
      </c>
      <c r="E1021" t="s">
        <v>61</v>
      </c>
      <c r="F1021" t="s">
        <v>62</v>
      </c>
      <c r="G1021" t="s">
        <v>61</v>
      </c>
      <c r="H1021" s="1" t="s">
        <v>62</v>
      </c>
    </row>
    <row r="1022" spans="1:8" x14ac:dyDescent="0.25">
      <c r="A1022" s="1">
        <v>204</v>
      </c>
      <c r="B1022" t="s">
        <v>29</v>
      </c>
      <c r="C1022" t="s">
        <v>33</v>
      </c>
      <c r="D1022" t="s">
        <v>31</v>
      </c>
      <c r="E1022" t="s">
        <v>61</v>
      </c>
      <c r="F1022" t="s">
        <v>62</v>
      </c>
      <c r="G1022" t="s">
        <v>61</v>
      </c>
      <c r="H1022" s="1" t="s">
        <v>62</v>
      </c>
    </row>
    <row r="1023" spans="1:8" x14ac:dyDescent="0.25">
      <c r="A1023" s="1">
        <v>291</v>
      </c>
      <c r="B1023" t="s">
        <v>29</v>
      </c>
      <c r="C1023" t="s">
        <v>33</v>
      </c>
      <c r="D1023" t="s">
        <v>31</v>
      </c>
      <c r="E1023" t="s">
        <v>61</v>
      </c>
      <c r="F1023" t="s">
        <v>62</v>
      </c>
      <c r="G1023" t="s">
        <v>61</v>
      </c>
      <c r="H1023" s="1" t="s">
        <v>62</v>
      </c>
    </row>
    <row r="1024" spans="1:8" x14ac:dyDescent="0.25">
      <c r="A1024" s="1">
        <v>882</v>
      </c>
      <c r="B1024" t="s">
        <v>29</v>
      </c>
      <c r="C1024" t="s">
        <v>33</v>
      </c>
      <c r="D1024" t="s">
        <v>31</v>
      </c>
      <c r="E1024" t="s">
        <v>61</v>
      </c>
      <c r="F1024" t="s">
        <v>62</v>
      </c>
      <c r="G1024" t="s">
        <v>61</v>
      </c>
      <c r="H1024" s="1" t="s">
        <v>62</v>
      </c>
    </row>
    <row r="1025" spans="1:8" x14ac:dyDescent="0.25">
      <c r="A1025" s="1">
        <v>896</v>
      </c>
      <c r="B1025" t="s">
        <v>29</v>
      </c>
      <c r="C1025" t="s">
        <v>33</v>
      </c>
      <c r="D1025" t="s">
        <v>31</v>
      </c>
      <c r="E1025" t="s">
        <v>61</v>
      </c>
      <c r="F1025" t="s">
        <v>62</v>
      </c>
      <c r="G1025" t="s">
        <v>61</v>
      </c>
      <c r="H1025" s="1" t="s">
        <v>62</v>
      </c>
    </row>
    <row r="1026" spans="1:8" x14ac:dyDescent="0.25">
      <c r="A1026" s="1">
        <v>897</v>
      </c>
      <c r="B1026" t="s">
        <v>29</v>
      </c>
      <c r="C1026" t="s">
        <v>33</v>
      </c>
      <c r="D1026" t="s">
        <v>31</v>
      </c>
      <c r="E1026" t="s">
        <v>61</v>
      </c>
      <c r="F1026" t="s">
        <v>62</v>
      </c>
      <c r="G1026" t="s">
        <v>61</v>
      </c>
      <c r="H1026" s="1" t="s">
        <v>62</v>
      </c>
    </row>
    <row r="1027" spans="1:8" x14ac:dyDescent="0.25">
      <c r="A1027" s="1">
        <v>835</v>
      </c>
      <c r="B1027" t="s">
        <v>29</v>
      </c>
      <c r="C1027" t="s">
        <v>33</v>
      </c>
      <c r="D1027" t="s">
        <v>31</v>
      </c>
      <c r="E1027" t="s">
        <v>61</v>
      </c>
      <c r="F1027" t="s">
        <v>62</v>
      </c>
      <c r="G1027" t="s">
        <v>61</v>
      </c>
      <c r="H1027" s="1" t="s">
        <v>62</v>
      </c>
    </row>
    <row r="1028" spans="1:8" x14ac:dyDescent="0.25">
      <c r="A1028" s="1">
        <v>843</v>
      </c>
      <c r="B1028" t="s">
        <v>29</v>
      </c>
      <c r="C1028" t="s">
        <v>33</v>
      </c>
      <c r="D1028" t="s">
        <v>31</v>
      </c>
      <c r="E1028" t="s">
        <v>61</v>
      </c>
      <c r="F1028" t="s">
        <v>62</v>
      </c>
      <c r="G1028" t="s">
        <v>61</v>
      </c>
      <c r="H1028" s="1" t="s">
        <v>62</v>
      </c>
    </row>
    <row r="1029" spans="1:8" x14ac:dyDescent="0.25">
      <c r="A1029" s="1">
        <v>844</v>
      </c>
      <c r="B1029" t="s">
        <v>29</v>
      </c>
      <c r="C1029" t="s">
        <v>33</v>
      </c>
      <c r="D1029" t="s">
        <v>31</v>
      </c>
      <c r="E1029" t="s">
        <v>61</v>
      </c>
      <c r="F1029" t="s">
        <v>62</v>
      </c>
      <c r="G1029" t="s">
        <v>61</v>
      </c>
      <c r="H1029" s="1" t="s">
        <v>62</v>
      </c>
    </row>
    <row r="1030" spans="1:8" x14ac:dyDescent="0.25">
      <c r="A1030" s="1">
        <v>846</v>
      </c>
      <c r="B1030" t="s">
        <v>29</v>
      </c>
      <c r="C1030" t="s">
        <v>33</v>
      </c>
      <c r="D1030" t="s">
        <v>31</v>
      </c>
      <c r="E1030" t="s">
        <v>61</v>
      </c>
      <c r="F1030" t="s">
        <v>62</v>
      </c>
      <c r="G1030" t="s">
        <v>61</v>
      </c>
      <c r="H1030" s="1" t="s">
        <v>62</v>
      </c>
    </row>
    <row r="1031" spans="1:8" x14ac:dyDescent="0.25">
      <c r="A1031" s="1">
        <v>863</v>
      </c>
      <c r="B1031" t="s">
        <v>29</v>
      </c>
      <c r="C1031" t="s">
        <v>33</v>
      </c>
      <c r="D1031" t="s">
        <v>31</v>
      </c>
      <c r="E1031" t="s">
        <v>61</v>
      </c>
      <c r="F1031" t="s">
        <v>62</v>
      </c>
      <c r="G1031" t="s">
        <v>61</v>
      </c>
      <c r="H1031" s="1" t="s">
        <v>62</v>
      </c>
    </row>
    <row r="1032" spans="1:8" x14ac:dyDescent="0.25">
      <c r="A1032" s="1">
        <v>548</v>
      </c>
      <c r="B1032" t="s">
        <v>29</v>
      </c>
      <c r="C1032" t="s">
        <v>33</v>
      </c>
      <c r="D1032" t="s">
        <v>31</v>
      </c>
      <c r="E1032" t="s">
        <v>61</v>
      </c>
      <c r="F1032" t="s">
        <v>62</v>
      </c>
      <c r="G1032" t="s">
        <v>61</v>
      </c>
      <c r="H1032" s="1" t="s">
        <v>62</v>
      </c>
    </row>
    <row r="1033" spans="1:8" x14ac:dyDescent="0.25">
      <c r="A1033" s="1">
        <v>550</v>
      </c>
      <c r="B1033" t="s">
        <v>29</v>
      </c>
      <c r="C1033" t="s">
        <v>33</v>
      </c>
      <c r="D1033" t="s">
        <v>31</v>
      </c>
      <c r="E1033" t="s">
        <v>61</v>
      </c>
      <c r="F1033" t="s">
        <v>62</v>
      </c>
      <c r="G1033" t="s">
        <v>61</v>
      </c>
      <c r="H1033" s="1" t="s">
        <v>62</v>
      </c>
    </row>
    <row r="1034" spans="1:8" x14ac:dyDescent="0.25">
      <c r="A1034" s="1">
        <v>551</v>
      </c>
      <c r="B1034" t="s">
        <v>29</v>
      </c>
      <c r="C1034" t="s">
        <v>33</v>
      </c>
      <c r="D1034" t="s">
        <v>31</v>
      </c>
      <c r="E1034" t="s">
        <v>61</v>
      </c>
      <c r="F1034" t="s">
        <v>62</v>
      </c>
      <c r="G1034" t="s">
        <v>61</v>
      </c>
      <c r="H1034" s="1" t="s">
        <v>62</v>
      </c>
    </row>
    <row r="1035" spans="1:8" x14ac:dyDescent="0.25">
      <c r="A1035" s="1">
        <v>555</v>
      </c>
      <c r="B1035" t="s">
        <v>29</v>
      </c>
      <c r="C1035" t="s">
        <v>33</v>
      </c>
      <c r="D1035" t="s">
        <v>31</v>
      </c>
      <c r="E1035" t="s">
        <v>61</v>
      </c>
      <c r="F1035" t="s">
        <v>62</v>
      </c>
      <c r="G1035" t="s">
        <v>61</v>
      </c>
      <c r="H1035" s="1" t="s">
        <v>62</v>
      </c>
    </row>
    <row r="1036" spans="1:8" x14ac:dyDescent="0.25">
      <c r="A1036" s="1">
        <v>562</v>
      </c>
      <c r="B1036" t="s">
        <v>29</v>
      </c>
      <c r="C1036" t="s">
        <v>33</v>
      </c>
      <c r="D1036" t="s">
        <v>31</v>
      </c>
      <c r="E1036" t="s">
        <v>61</v>
      </c>
      <c r="F1036" t="s">
        <v>62</v>
      </c>
      <c r="G1036" t="s">
        <v>61</v>
      </c>
      <c r="H1036" s="1" t="s">
        <v>62</v>
      </c>
    </row>
    <row r="1037" spans="1:8" x14ac:dyDescent="0.25">
      <c r="A1037" s="1">
        <v>494</v>
      </c>
      <c r="B1037" t="s">
        <v>29</v>
      </c>
      <c r="C1037" t="s">
        <v>33</v>
      </c>
      <c r="D1037" t="s">
        <v>31</v>
      </c>
      <c r="E1037" t="s">
        <v>61</v>
      </c>
      <c r="F1037" t="s">
        <v>62</v>
      </c>
      <c r="G1037" t="s">
        <v>61</v>
      </c>
      <c r="H1037" s="1" t="s">
        <v>62</v>
      </c>
    </row>
    <row r="1038" spans="1:8" x14ac:dyDescent="0.25">
      <c r="A1038" s="1">
        <v>495</v>
      </c>
      <c r="B1038" t="s">
        <v>29</v>
      </c>
      <c r="C1038" t="s">
        <v>33</v>
      </c>
      <c r="D1038" t="s">
        <v>31</v>
      </c>
      <c r="E1038" t="s">
        <v>61</v>
      </c>
      <c r="F1038" t="s">
        <v>62</v>
      </c>
      <c r="G1038" t="s">
        <v>61</v>
      </c>
      <c r="H1038" s="1" t="s">
        <v>62</v>
      </c>
    </row>
    <row r="1039" spans="1:8" x14ac:dyDescent="0.25">
      <c r="A1039" s="1">
        <v>499</v>
      </c>
      <c r="B1039" t="s">
        <v>29</v>
      </c>
      <c r="C1039" t="s">
        <v>33</v>
      </c>
      <c r="D1039" t="s">
        <v>31</v>
      </c>
      <c r="E1039" t="s">
        <v>61</v>
      </c>
      <c r="F1039" t="s">
        <v>62</v>
      </c>
      <c r="G1039" t="s">
        <v>61</v>
      </c>
      <c r="H1039" s="1" t="s">
        <v>62</v>
      </c>
    </row>
    <row r="1040" spans="1:8" x14ac:dyDescent="0.25">
      <c r="A1040" s="1">
        <v>500</v>
      </c>
      <c r="B1040" t="s">
        <v>29</v>
      </c>
      <c r="C1040" t="s">
        <v>33</v>
      </c>
      <c r="D1040" t="s">
        <v>31</v>
      </c>
      <c r="E1040" t="s">
        <v>61</v>
      </c>
      <c r="F1040" t="s">
        <v>62</v>
      </c>
      <c r="G1040" t="s">
        <v>61</v>
      </c>
      <c r="H1040" s="1" t="s">
        <v>62</v>
      </c>
    </row>
    <row r="1041" spans="1:8" x14ac:dyDescent="0.25">
      <c r="A1041" s="1">
        <v>511</v>
      </c>
      <c r="B1041" t="s">
        <v>29</v>
      </c>
      <c r="C1041" t="s">
        <v>33</v>
      </c>
      <c r="D1041" t="s">
        <v>31</v>
      </c>
      <c r="E1041" t="s">
        <v>61</v>
      </c>
      <c r="F1041" t="s">
        <v>62</v>
      </c>
      <c r="G1041" t="s">
        <v>61</v>
      </c>
      <c r="H1041" s="1" t="s">
        <v>62</v>
      </c>
    </row>
    <row r="1042" spans="1:8" x14ac:dyDescent="0.25">
      <c r="A1042" s="1">
        <v>512</v>
      </c>
      <c r="B1042" t="s">
        <v>29</v>
      </c>
      <c r="C1042" t="s">
        <v>33</v>
      </c>
      <c r="D1042" t="s">
        <v>31</v>
      </c>
      <c r="E1042" t="s">
        <v>61</v>
      </c>
      <c r="F1042" t="s">
        <v>62</v>
      </c>
      <c r="G1042" t="s">
        <v>61</v>
      </c>
      <c r="H1042" s="1" t="s">
        <v>62</v>
      </c>
    </row>
    <row r="1043" spans="1:8" x14ac:dyDescent="0.25">
      <c r="A1043" s="1">
        <v>513</v>
      </c>
      <c r="B1043" t="s">
        <v>29</v>
      </c>
      <c r="C1043" t="s">
        <v>33</v>
      </c>
      <c r="D1043" t="s">
        <v>31</v>
      </c>
      <c r="E1043" t="s">
        <v>61</v>
      </c>
      <c r="F1043" t="s">
        <v>62</v>
      </c>
      <c r="G1043" t="s">
        <v>61</v>
      </c>
      <c r="H1043" s="1" t="s">
        <v>62</v>
      </c>
    </row>
    <row r="1044" spans="1:8" x14ac:dyDescent="0.25">
      <c r="A1044" s="1">
        <v>598</v>
      </c>
      <c r="B1044" t="s">
        <v>35</v>
      </c>
      <c r="C1044" t="s">
        <v>42</v>
      </c>
      <c r="D1044" t="s">
        <v>34</v>
      </c>
      <c r="E1044" t="s">
        <v>61</v>
      </c>
      <c r="F1044" t="s">
        <v>61</v>
      </c>
      <c r="G1044" t="s">
        <v>61</v>
      </c>
      <c r="H1044" s="1" t="s">
        <v>153</v>
      </c>
    </row>
    <row r="1045" spans="1:8" x14ac:dyDescent="0.25">
      <c r="A1045" s="1">
        <v>635</v>
      </c>
      <c r="B1045" t="s">
        <v>37</v>
      </c>
      <c r="C1045" t="s">
        <v>42</v>
      </c>
      <c r="D1045" t="s">
        <v>34</v>
      </c>
      <c r="E1045" t="s">
        <v>61</v>
      </c>
      <c r="F1045" t="s">
        <v>61</v>
      </c>
      <c r="G1045" t="s">
        <v>61</v>
      </c>
      <c r="H1045" s="1" t="s">
        <v>153</v>
      </c>
    </row>
    <row r="1046" spans="1:8" x14ac:dyDescent="0.25">
      <c r="A1046" s="1">
        <v>1079</v>
      </c>
      <c r="B1046" t="s">
        <v>35</v>
      </c>
      <c r="C1046" t="s">
        <v>42</v>
      </c>
      <c r="D1046" t="s">
        <v>34</v>
      </c>
      <c r="E1046" t="s">
        <v>61</v>
      </c>
      <c r="F1046" t="s">
        <v>61</v>
      </c>
      <c r="G1046" t="s">
        <v>61</v>
      </c>
      <c r="H1046" s="1" t="s">
        <v>153</v>
      </c>
    </row>
    <row r="1047" spans="1:8" x14ac:dyDescent="0.25">
      <c r="A1047" s="1">
        <v>1080</v>
      </c>
      <c r="B1047" t="s">
        <v>35</v>
      </c>
      <c r="C1047" t="s">
        <v>42</v>
      </c>
      <c r="D1047" t="s">
        <v>34</v>
      </c>
      <c r="E1047" t="s">
        <v>61</v>
      </c>
      <c r="F1047" t="s">
        <v>61</v>
      </c>
      <c r="G1047" t="s">
        <v>61</v>
      </c>
      <c r="H1047" s="1" t="s">
        <v>153</v>
      </c>
    </row>
    <row r="1048" spans="1:8" x14ac:dyDescent="0.25">
      <c r="A1048" s="1">
        <v>1081</v>
      </c>
      <c r="B1048" t="s">
        <v>35</v>
      </c>
      <c r="C1048" t="s">
        <v>42</v>
      </c>
      <c r="D1048" t="s">
        <v>34</v>
      </c>
      <c r="E1048" t="s">
        <v>61</v>
      </c>
      <c r="F1048" t="s">
        <v>61</v>
      </c>
      <c r="G1048" t="s">
        <v>61</v>
      </c>
      <c r="H1048" s="1" t="s">
        <v>153</v>
      </c>
    </row>
    <row r="1049" spans="1:8" x14ac:dyDescent="0.25">
      <c r="A1049" s="1">
        <v>1083</v>
      </c>
      <c r="B1049" t="s">
        <v>35</v>
      </c>
      <c r="C1049" t="s">
        <v>42</v>
      </c>
      <c r="D1049" t="s">
        <v>34</v>
      </c>
      <c r="E1049" t="s">
        <v>61</v>
      </c>
      <c r="F1049" t="s">
        <v>61</v>
      </c>
      <c r="G1049" t="s">
        <v>61</v>
      </c>
      <c r="H1049" s="1" t="s">
        <v>153</v>
      </c>
    </row>
    <row r="1050" spans="1:8" x14ac:dyDescent="0.25">
      <c r="A1050" s="1">
        <v>1051</v>
      </c>
      <c r="B1050" t="s">
        <v>35</v>
      </c>
      <c r="C1050" t="s">
        <v>42</v>
      </c>
      <c r="D1050" t="s">
        <v>34</v>
      </c>
      <c r="E1050" t="s">
        <v>61</v>
      </c>
      <c r="F1050" t="s">
        <v>61</v>
      </c>
      <c r="G1050" t="s">
        <v>61</v>
      </c>
      <c r="H1050" s="1" t="s">
        <v>153</v>
      </c>
    </row>
    <row r="1051" spans="1:8" x14ac:dyDescent="0.25">
      <c r="A1051" s="1">
        <v>1056</v>
      </c>
      <c r="B1051" t="s">
        <v>35</v>
      </c>
      <c r="C1051" t="s">
        <v>42</v>
      </c>
      <c r="D1051" t="s">
        <v>34</v>
      </c>
      <c r="E1051" t="s">
        <v>61</v>
      </c>
      <c r="F1051" t="s">
        <v>61</v>
      </c>
      <c r="G1051" t="s">
        <v>61</v>
      </c>
      <c r="H1051" s="1" t="s">
        <v>153</v>
      </c>
    </row>
    <row r="1052" spans="1:8" x14ac:dyDescent="0.25">
      <c r="A1052" s="1">
        <v>1058</v>
      </c>
      <c r="B1052" t="s">
        <v>35</v>
      </c>
      <c r="C1052" t="s">
        <v>42</v>
      </c>
      <c r="D1052" t="s">
        <v>34</v>
      </c>
      <c r="E1052" t="s">
        <v>61</v>
      </c>
      <c r="F1052" t="s">
        <v>61</v>
      </c>
      <c r="G1052" t="s">
        <v>61</v>
      </c>
      <c r="H1052" s="1" t="s">
        <v>153</v>
      </c>
    </row>
    <row r="1053" spans="1:8" x14ac:dyDescent="0.25">
      <c r="A1053" s="1">
        <v>1116</v>
      </c>
      <c r="B1053" t="s">
        <v>35</v>
      </c>
      <c r="C1053" t="s">
        <v>42</v>
      </c>
      <c r="D1053" t="s">
        <v>34</v>
      </c>
      <c r="E1053" t="s">
        <v>61</v>
      </c>
      <c r="F1053" t="s">
        <v>61</v>
      </c>
      <c r="G1053" t="s">
        <v>61</v>
      </c>
      <c r="H1053" s="1" t="s">
        <v>153</v>
      </c>
    </row>
    <row r="1054" spans="1:8" x14ac:dyDescent="0.25">
      <c r="A1054" s="1">
        <v>1108</v>
      </c>
      <c r="B1054" t="s">
        <v>29</v>
      </c>
      <c r="C1054" t="s">
        <v>42</v>
      </c>
      <c r="D1054" t="s">
        <v>34</v>
      </c>
      <c r="E1054" t="s">
        <v>61</v>
      </c>
      <c r="F1054" t="s">
        <v>61</v>
      </c>
      <c r="G1054" t="s">
        <v>61</v>
      </c>
      <c r="H1054" s="1" t="s">
        <v>153</v>
      </c>
    </row>
    <row r="1055" spans="1:8" x14ac:dyDescent="0.25">
      <c r="A1055" s="1">
        <v>1123</v>
      </c>
      <c r="B1055" t="s">
        <v>35</v>
      </c>
      <c r="C1055" t="s">
        <v>42</v>
      </c>
      <c r="D1055" t="s">
        <v>34</v>
      </c>
      <c r="E1055" t="s">
        <v>61</v>
      </c>
      <c r="F1055" t="s">
        <v>61</v>
      </c>
      <c r="G1055" t="s">
        <v>61</v>
      </c>
      <c r="H1055" s="1" t="s">
        <v>153</v>
      </c>
    </row>
    <row r="1056" spans="1:8" x14ac:dyDescent="0.25">
      <c r="A1056" s="1">
        <v>1125</v>
      </c>
      <c r="B1056" t="s">
        <v>35</v>
      </c>
      <c r="C1056" t="s">
        <v>42</v>
      </c>
      <c r="D1056" t="s">
        <v>34</v>
      </c>
      <c r="E1056" t="s">
        <v>61</v>
      </c>
      <c r="F1056" t="s">
        <v>61</v>
      </c>
      <c r="G1056" t="s">
        <v>61</v>
      </c>
      <c r="H1056" s="1" t="s">
        <v>153</v>
      </c>
    </row>
    <row r="1057" spans="1:8" x14ac:dyDescent="0.25">
      <c r="A1057" s="1">
        <v>1128</v>
      </c>
      <c r="B1057" t="s">
        <v>35</v>
      </c>
      <c r="C1057" t="s">
        <v>42</v>
      </c>
      <c r="D1057" t="s">
        <v>34</v>
      </c>
      <c r="E1057" t="s">
        <v>61</v>
      </c>
      <c r="F1057" t="s">
        <v>61</v>
      </c>
      <c r="G1057" t="s">
        <v>61</v>
      </c>
      <c r="H1057" s="1" t="s">
        <v>153</v>
      </c>
    </row>
    <row r="1058" spans="1:8" x14ac:dyDescent="0.25">
      <c r="A1058" s="1">
        <v>1131</v>
      </c>
      <c r="B1058" t="s">
        <v>35</v>
      </c>
      <c r="C1058" t="s">
        <v>42</v>
      </c>
      <c r="D1058" t="s">
        <v>34</v>
      </c>
      <c r="E1058" t="s">
        <v>61</v>
      </c>
      <c r="F1058" t="s">
        <v>61</v>
      </c>
      <c r="G1058" t="s">
        <v>61</v>
      </c>
      <c r="H1058" s="1" t="s">
        <v>153</v>
      </c>
    </row>
    <row r="1059" spans="1:8" x14ac:dyDescent="0.25">
      <c r="A1059" s="1">
        <v>1134</v>
      </c>
      <c r="B1059" t="s">
        <v>35</v>
      </c>
      <c r="C1059" t="s">
        <v>42</v>
      </c>
      <c r="D1059" t="s">
        <v>34</v>
      </c>
      <c r="E1059" t="s">
        <v>61</v>
      </c>
      <c r="F1059" t="s">
        <v>61</v>
      </c>
      <c r="G1059" t="s">
        <v>61</v>
      </c>
      <c r="H1059" s="1" t="s">
        <v>153</v>
      </c>
    </row>
    <row r="1060" spans="1:8" x14ac:dyDescent="0.25">
      <c r="A1060" s="1">
        <v>1136</v>
      </c>
      <c r="B1060" t="s">
        <v>35</v>
      </c>
      <c r="C1060" t="s">
        <v>42</v>
      </c>
      <c r="D1060" t="s">
        <v>34</v>
      </c>
      <c r="E1060" t="s">
        <v>61</v>
      </c>
      <c r="F1060" t="s">
        <v>61</v>
      </c>
      <c r="G1060" t="s">
        <v>61</v>
      </c>
      <c r="H1060" s="1" t="s">
        <v>153</v>
      </c>
    </row>
    <row r="1061" spans="1:8" x14ac:dyDescent="0.25">
      <c r="A1061" s="1">
        <v>1149</v>
      </c>
      <c r="B1061" t="s">
        <v>35</v>
      </c>
      <c r="C1061" t="s">
        <v>42</v>
      </c>
      <c r="D1061" t="s">
        <v>34</v>
      </c>
      <c r="E1061" t="s">
        <v>61</v>
      </c>
      <c r="F1061" t="s">
        <v>61</v>
      </c>
      <c r="G1061" t="s">
        <v>61</v>
      </c>
      <c r="H1061" s="1" t="s">
        <v>153</v>
      </c>
    </row>
    <row r="1062" spans="1:8" x14ac:dyDescent="0.25">
      <c r="A1062" s="1">
        <v>1157</v>
      </c>
      <c r="B1062" t="s">
        <v>37</v>
      </c>
      <c r="C1062" t="s">
        <v>42</v>
      </c>
      <c r="D1062" t="s">
        <v>34</v>
      </c>
      <c r="E1062" t="s">
        <v>61</v>
      </c>
      <c r="F1062" t="s">
        <v>61</v>
      </c>
      <c r="G1062" t="s">
        <v>61</v>
      </c>
      <c r="H1062" s="1" t="s">
        <v>153</v>
      </c>
    </row>
    <row r="1063" spans="1:8" x14ac:dyDescent="0.25">
      <c r="A1063" s="1">
        <v>263</v>
      </c>
      <c r="B1063" t="s">
        <v>29</v>
      </c>
      <c r="C1063" t="s">
        <v>42</v>
      </c>
      <c r="D1063" t="s">
        <v>34</v>
      </c>
      <c r="E1063" t="s">
        <v>61</v>
      </c>
      <c r="F1063" t="s">
        <v>61</v>
      </c>
      <c r="G1063" t="s">
        <v>61</v>
      </c>
      <c r="H1063" s="1" t="s">
        <v>153</v>
      </c>
    </row>
    <row r="1064" spans="1:8" x14ac:dyDescent="0.25">
      <c r="A1064" s="1">
        <v>651</v>
      </c>
      <c r="B1064" t="s">
        <v>29</v>
      </c>
      <c r="C1064" t="s">
        <v>42</v>
      </c>
      <c r="D1064" t="s">
        <v>32</v>
      </c>
      <c r="E1064" t="s">
        <v>61</v>
      </c>
      <c r="F1064" t="s">
        <v>61</v>
      </c>
      <c r="G1064" t="s">
        <v>62</v>
      </c>
      <c r="H1064" s="1" t="s">
        <v>62</v>
      </c>
    </row>
    <row r="1065" spans="1:8" x14ac:dyDescent="0.25">
      <c r="A1065" s="1">
        <v>1118</v>
      </c>
      <c r="B1065" t="s">
        <v>35</v>
      </c>
      <c r="C1065" t="s">
        <v>42</v>
      </c>
      <c r="D1065" t="s">
        <v>32</v>
      </c>
      <c r="E1065" t="s">
        <v>61</v>
      </c>
      <c r="F1065" t="s">
        <v>61</v>
      </c>
      <c r="G1065" t="s">
        <v>62</v>
      </c>
      <c r="H1065" s="1" t="s">
        <v>62</v>
      </c>
    </row>
    <row r="1066" spans="1:8" x14ac:dyDescent="0.25">
      <c r="A1066" s="1">
        <v>1063</v>
      </c>
      <c r="B1066" t="s">
        <v>35</v>
      </c>
      <c r="C1066" t="s">
        <v>42</v>
      </c>
      <c r="D1066" t="s">
        <v>32</v>
      </c>
      <c r="E1066" t="s">
        <v>61</v>
      </c>
      <c r="F1066" t="s">
        <v>61</v>
      </c>
      <c r="G1066" t="s">
        <v>62</v>
      </c>
      <c r="H1066" s="1" t="s">
        <v>62</v>
      </c>
    </row>
    <row r="1067" spans="1:8" x14ac:dyDescent="0.25">
      <c r="A1067" s="1">
        <v>1064</v>
      </c>
      <c r="B1067" t="s">
        <v>35</v>
      </c>
      <c r="C1067" t="s">
        <v>42</v>
      </c>
      <c r="D1067" t="s">
        <v>32</v>
      </c>
      <c r="E1067" t="s">
        <v>61</v>
      </c>
      <c r="F1067" t="s">
        <v>61</v>
      </c>
      <c r="G1067" t="s">
        <v>62</v>
      </c>
      <c r="H1067" s="1" t="s">
        <v>62</v>
      </c>
    </row>
    <row r="1068" spans="1:8" x14ac:dyDescent="0.25">
      <c r="A1068" s="1">
        <v>1066</v>
      </c>
      <c r="B1068" t="s">
        <v>35</v>
      </c>
      <c r="C1068" t="s">
        <v>42</v>
      </c>
      <c r="D1068" t="s">
        <v>32</v>
      </c>
      <c r="E1068" t="s">
        <v>61</v>
      </c>
      <c r="F1068" t="s">
        <v>61</v>
      </c>
      <c r="G1068" t="s">
        <v>62</v>
      </c>
      <c r="H1068" s="1" t="s">
        <v>62</v>
      </c>
    </row>
    <row r="1069" spans="1:8" x14ac:dyDescent="0.25">
      <c r="A1069" s="1">
        <v>1067</v>
      </c>
      <c r="B1069" t="s">
        <v>29</v>
      </c>
      <c r="C1069" t="s">
        <v>42</v>
      </c>
      <c r="D1069" t="s">
        <v>32</v>
      </c>
      <c r="E1069" t="s">
        <v>61</v>
      </c>
      <c r="F1069" t="s">
        <v>61</v>
      </c>
      <c r="G1069" t="s">
        <v>62</v>
      </c>
      <c r="H1069" s="1" t="s">
        <v>62</v>
      </c>
    </row>
    <row r="1070" spans="1:8" x14ac:dyDescent="0.25">
      <c r="A1070" s="1">
        <v>1068</v>
      </c>
      <c r="B1070" t="s">
        <v>35</v>
      </c>
      <c r="C1070" t="s">
        <v>42</v>
      </c>
      <c r="D1070" t="s">
        <v>32</v>
      </c>
      <c r="E1070" t="s">
        <v>61</v>
      </c>
      <c r="F1070" t="s">
        <v>61</v>
      </c>
      <c r="G1070" t="s">
        <v>62</v>
      </c>
      <c r="H1070" s="1" t="s">
        <v>62</v>
      </c>
    </row>
    <row r="1071" spans="1:8" x14ac:dyDescent="0.25">
      <c r="A1071" s="1">
        <v>1069</v>
      </c>
      <c r="B1071" t="s">
        <v>35</v>
      </c>
      <c r="C1071" t="s">
        <v>42</v>
      </c>
      <c r="D1071" t="s">
        <v>32</v>
      </c>
      <c r="E1071" t="s">
        <v>61</v>
      </c>
      <c r="F1071" t="s">
        <v>61</v>
      </c>
      <c r="G1071" t="s">
        <v>62</v>
      </c>
      <c r="H1071" s="1" t="s">
        <v>62</v>
      </c>
    </row>
    <row r="1072" spans="1:8" x14ac:dyDescent="0.25">
      <c r="A1072" s="1">
        <v>1071</v>
      </c>
      <c r="B1072" t="s">
        <v>35</v>
      </c>
      <c r="C1072" t="s">
        <v>42</v>
      </c>
      <c r="D1072" t="s">
        <v>32</v>
      </c>
      <c r="E1072" t="s">
        <v>61</v>
      </c>
      <c r="F1072" t="s">
        <v>61</v>
      </c>
      <c r="G1072" t="s">
        <v>62</v>
      </c>
      <c r="H1072" s="1" t="s">
        <v>62</v>
      </c>
    </row>
    <row r="1073" spans="1:8" x14ac:dyDescent="0.25">
      <c r="A1073" s="1">
        <v>1078</v>
      </c>
      <c r="B1073" t="s">
        <v>35</v>
      </c>
      <c r="C1073" t="s">
        <v>42</v>
      </c>
      <c r="D1073" t="s">
        <v>32</v>
      </c>
      <c r="E1073" t="s">
        <v>61</v>
      </c>
      <c r="F1073" t="s">
        <v>61</v>
      </c>
      <c r="G1073" t="s">
        <v>62</v>
      </c>
      <c r="H1073" s="1" t="s">
        <v>62</v>
      </c>
    </row>
    <row r="1074" spans="1:8" x14ac:dyDescent="0.25">
      <c r="A1074" s="1">
        <v>1082</v>
      </c>
      <c r="B1074" t="s">
        <v>29</v>
      </c>
      <c r="C1074" t="s">
        <v>42</v>
      </c>
      <c r="D1074" t="s">
        <v>32</v>
      </c>
      <c r="E1074" t="s">
        <v>61</v>
      </c>
      <c r="F1074" t="s">
        <v>61</v>
      </c>
      <c r="G1074" t="s">
        <v>62</v>
      </c>
      <c r="H1074" s="1" t="s">
        <v>62</v>
      </c>
    </row>
    <row r="1075" spans="1:8" x14ac:dyDescent="0.25">
      <c r="A1075" s="1">
        <v>1087</v>
      </c>
      <c r="B1075" t="s">
        <v>35</v>
      </c>
      <c r="C1075" t="s">
        <v>42</v>
      </c>
      <c r="D1075" t="s">
        <v>32</v>
      </c>
      <c r="E1075" t="s">
        <v>61</v>
      </c>
      <c r="F1075" t="s">
        <v>61</v>
      </c>
      <c r="G1075" t="s">
        <v>62</v>
      </c>
      <c r="H1075" s="1" t="s">
        <v>62</v>
      </c>
    </row>
    <row r="1076" spans="1:8" x14ac:dyDescent="0.25">
      <c r="A1076" s="1">
        <v>1088</v>
      </c>
      <c r="B1076" t="s">
        <v>35</v>
      </c>
      <c r="C1076" t="s">
        <v>42</v>
      </c>
      <c r="D1076" t="s">
        <v>32</v>
      </c>
      <c r="E1076" t="s">
        <v>61</v>
      </c>
      <c r="F1076" t="s">
        <v>61</v>
      </c>
      <c r="G1076" t="s">
        <v>62</v>
      </c>
      <c r="H1076" s="1" t="s">
        <v>62</v>
      </c>
    </row>
    <row r="1077" spans="1:8" x14ac:dyDescent="0.25">
      <c r="A1077" s="1">
        <v>1090</v>
      </c>
      <c r="B1077" t="s">
        <v>35</v>
      </c>
      <c r="C1077" t="s">
        <v>42</v>
      </c>
      <c r="D1077" t="s">
        <v>32</v>
      </c>
      <c r="E1077" t="s">
        <v>61</v>
      </c>
      <c r="F1077" t="s">
        <v>61</v>
      </c>
      <c r="G1077" t="s">
        <v>62</v>
      </c>
      <c r="H1077" s="1" t="s">
        <v>62</v>
      </c>
    </row>
    <row r="1078" spans="1:8" x14ac:dyDescent="0.25">
      <c r="A1078" s="1">
        <v>1094</v>
      </c>
      <c r="B1078" t="s">
        <v>29</v>
      </c>
      <c r="C1078" t="s">
        <v>42</v>
      </c>
      <c r="D1078" t="s">
        <v>32</v>
      </c>
      <c r="E1078" t="s">
        <v>61</v>
      </c>
      <c r="F1078" t="s">
        <v>61</v>
      </c>
      <c r="G1078" t="s">
        <v>62</v>
      </c>
      <c r="H1078" s="1" t="s">
        <v>62</v>
      </c>
    </row>
    <row r="1079" spans="1:8" x14ac:dyDescent="0.25">
      <c r="A1079" s="1">
        <v>1096</v>
      </c>
      <c r="B1079" t="s">
        <v>35</v>
      </c>
      <c r="C1079" t="s">
        <v>42</v>
      </c>
      <c r="D1079" t="s">
        <v>32</v>
      </c>
      <c r="E1079" t="s">
        <v>61</v>
      </c>
      <c r="F1079" t="s">
        <v>61</v>
      </c>
      <c r="G1079" t="s">
        <v>62</v>
      </c>
      <c r="H1079" s="1" t="s">
        <v>62</v>
      </c>
    </row>
    <row r="1080" spans="1:8" x14ac:dyDescent="0.25">
      <c r="A1080" s="1">
        <v>1098</v>
      </c>
      <c r="B1080" t="s">
        <v>35</v>
      </c>
      <c r="C1080" t="s">
        <v>42</v>
      </c>
      <c r="D1080" t="s">
        <v>32</v>
      </c>
      <c r="E1080" t="s">
        <v>61</v>
      </c>
      <c r="F1080" t="s">
        <v>61</v>
      </c>
      <c r="G1080" t="s">
        <v>62</v>
      </c>
      <c r="H1080" s="1" t="s">
        <v>62</v>
      </c>
    </row>
    <row r="1081" spans="1:8" x14ac:dyDescent="0.25">
      <c r="A1081" s="1">
        <v>1052</v>
      </c>
      <c r="B1081" t="s">
        <v>35</v>
      </c>
      <c r="C1081" t="s">
        <v>42</v>
      </c>
      <c r="D1081" t="s">
        <v>32</v>
      </c>
      <c r="E1081" t="s">
        <v>61</v>
      </c>
      <c r="F1081" t="s">
        <v>61</v>
      </c>
      <c r="G1081" t="s">
        <v>62</v>
      </c>
      <c r="H1081" s="1" t="s">
        <v>62</v>
      </c>
    </row>
    <row r="1082" spans="1:8" x14ac:dyDescent="0.25">
      <c r="A1082" s="1">
        <v>1054</v>
      </c>
      <c r="B1082" t="s">
        <v>35</v>
      </c>
      <c r="C1082" t="s">
        <v>42</v>
      </c>
      <c r="D1082" t="s">
        <v>32</v>
      </c>
      <c r="E1082" t="s">
        <v>61</v>
      </c>
      <c r="F1082" t="s">
        <v>61</v>
      </c>
      <c r="G1082" t="s">
        <v>62</v>
      </c>
      <c r="H1082" s="1" t="s">
        <v>62</v>
      </c>
    </row>
    <row r="1083" spans="1:8" x14ac:dyDescent="0.25">
      <c r="A1083" s="1">
        <v>1055</v>
      </c>
      <c r="B1083" t="s">
        <v>35</v>
      </c>
      <c r="C1083" t="s">
        <v>42</v>
      </c>
      <c r="D1083" t="s">
        <v>32</v>
      </c>
      <c r="E1083" t="s">
        <v>61</v>
      </c>
      <c r="F1083" t="s">
        <v>61</v>
      </c>
      <c r="G1083" t="s">
        <v>62</v>
      </c>
      <c r="H1083" s="1" t="s">
        <v>62</v>
      </c>
    </row>
    <row r="1084" spans="1:8" x14ac:dyDescent="0.25">
      <c r="A1084" s="1">
        <v>1057</v>
      </c>
      <c r="B1084" t="s">
        <v>35</v>
      </c>
      <c r="C1084" t="s">
        <v>42</v>
      </c>
      <c r="D1084" t="s">
        <v>32</v>
      </c>
      <c r="E1084" t="s">
        <v>61</v>
      </c>
      <c r="F1084" t="s">
        <v>61</v>
      </c>
      <c r="G1084" t="s">
        <v>62</v>
      </c>
      <c r="H1084" s="1" t="s">
        <v>62</v>
      </c>
    </row>
    <row r="1085" spans="1:8" x14ac:dyDescent="0.25">
      <c r="A1085" s="1">
        <v>1062</v>
      </c>
      <c r="B1085" t="s">
        <v>35</v>
      </c>
      <c r="C1085" t="s">
        <v>42</v>
      </c>
      <c r="D1085" t="s">
        <v>32</v>
      </c>
      <c r="E1085" t="s">
        <v>61</v>
      </c>
      <c r="F1085" t="s">
        <v>61</v>
      </c>
      <c r="G1085" t="s">
        <v>62</v>
      </c>
      <c r="H1085" s="1" t="s">
        <v>62</v>
      </c>
    </row>
    <row r="1086" spans="1:8" x14ac:dyDescent="0.25">
      <c r="A1086" s="1">
        <v>1074</v>
      </c>
      <c r="B1086" t="s">
        <v>35</v>
      </c>
      <c r="C1086" t="s">
        <v>42</v>
      </c>
      <c r="D1086" t="s">
        <v>32</v>
      </c>
      <c r="E1086" t="s">
        <v>61</v>
      </c>
      <c r="F1086" t="s">
        <v>61</v>
      </c>
      <c r="G1086" t="s">
        <v>62</v>
      </c>
      <c r="H1086" s="1" t="s">
        <v>62</v>
      </c>
    </row>
    <row r="1087" spans="1:8" x14ac:dyDescent="0.25">
      <c r="A1087" s="1">
        <v>979</v>
      </c>
      <c r="B1087" t="s">
        <v>29</v>
      </c>
      <c r="C1087" t="s">
        <v>42</v>
      </c>
      <c r="D1087" t="s">
        <v>32</v>
      </c>
      <c r="E1087" t="s">
        <v>61</v>
      </c>
      <c r="F1087" t="s">
        <v>61</v>
      </c>
      <c r="G1087" t="s">
        <v>62</v>
      </c>
      <c r="H1087" s="1" t="s">
        <v>62</v>
      </c>
    </row>
    <row r="1088" spans="1:8" x14ac:dyDescent="0.25">
      <c r="A1088" s="1">
        <v>1107</v>
      </c>
      <c r="B1088" t="s">
        <v>35</v>
      </c>
      <c r="C1088" t="s">
        <v>42</v>
      </c>
      <c r="D1088" t="s">
        <v>32</v>
      </c>
      <c r="E1088" t="s">
        <v>61</v>
      </c>
      <c r="F1088" t="s">
        <v>61</v>
      </c>
      <c r="G1088" t="s">
        <v>62</v>
      </c>
      <c r="H1088" s="1" t="s">
        <v>62</v>
      </c>
    </row>
    <row r="1089" spans="1:8" x14ac:dyDescent="0.25">
      <c r="A1089" s="1">
        <v>1112</v>
      </c>
      <c r="B1089" t="s">
        <v>35</v>
      </c>
      <c r="C1089" t="s">
        <v>42</v>
      </c>
      <c r="D1089" t="s">
        <v>32</v>
      </c>
      <c r="E1089" t="s">
        <v>61</v>
      </c>
      <c r="F1089" t="s">
        <v>61</v>
      </c>
      <c r="G1089" t="s">
        <v>62</v>
      </c>
      <c r="H1089" s="1" t="s">
        <v>62</v>
      </c>
    </row>
    <row r="1090" spans="1:8" x14ac:dyDescent="0.25">
      <c r="A1090" s="1">
        <v>1114</v>
      </c>
      <c r="B1090" t="s">
        <v>29</v>
      </c>
      <c r="C1090" t="s">
        <v>42</v>
      </c>
      <c r="D1090" t="s">
        <v>32</v>
      </c>
      <c r="E1090" t="s">
        <v>61</v>
      </c>
      <c r="F1090" t="s">
        <v>61</v>
      </c>
      <c r="G1090" t="s">
        <v>62</v>
      </c>
      <c r="H1090" s="1" t="s">
        <v>62</v>
      </c>
    </row>
    <row r="1091" spans="1:8" x14ac:dyDescent="0.25">
      <c r="A1091" s="1">
        <v>1129</v>
      </c>
      <c r="B1091" t="s">
        <v>29</v>
      </c>
      <c r="C1091" t="s">
        <v>42</v>
      </c>
      <c r="D1091" t="s">
        <v>32</v>
      </c>
      <c r="E1091" t="s">
        <v>61</v>
      </c>
      <c r="F1091" t="s">
        <v>61</v>
      </c>
      <c r="G1091" t="s">
        <v>62</v>
      </c>
      <c r="H1091" s="1" t="s">
        <v>62</v>
      </c>
    </row>
    <row r="1092" spans="1:8" x14ac:dyDescent="0.25">
      <c r="A1092" s="1">
        <v>1133</v>
      </c>
      <c r="B1092" t="s">
        <v>35</v>
      </c>
      <c r="C1092" t="s">
        <v>42</v>
      </c>
      <c r="D1092" t="s">
        <v>32</v>
      </c>
      <c r="E1092" t="s">
        <v>61</v>
      </c>
      <c r="F1092" t="s">
        <v>61</v>
      </c>
      <c r="G1092" t="s">
        <v>62</v>
      </c>
      <c r="H1092" s="1" t="s">
        <v>62</v>
      </c>
    </row>
    <row r="1093" spans="1:8" x14ac:dyDescent="0.25">
      <c r="A1093" s="1">
        <v>1138</v>
      </c>
      <c r="B1093" t="s">
        <v>35</v>
      </c>
      <c r="C1093" t="s">
        <v>42</v>
      </c>
      <c r="D1093" t="s">
        <v>32</v>
      </c>
      <c r="E1093" t="s">
        <v>61</v>
      </c>
      <c r="F1093" t="s">
        <v>61</v>
      </c>
      <c r="G1093" t="s">
        <v>62</v>
      </c>
      <c r="H1093" s="1" t="s">
        <v>62</v>
      </c>
    </row>
    <row r="1094" spans="1:8" x14ac:dyDescent="0.25">
      <c r="A1094" s="1">
        <v>1139</v>
      </c>
      <c r="B1094" t="s">
        <v>35</v>
      </c>
      <c r="C1094" t="s">
        <v>42</v>
      </c>
      <c r="D1094" t="s">
        <v>32</v>
      </c>
      <c r="E1094" t="s">
        <v>61</v>
      </c>
      <c r="F1094" t="s">
        <v>61</v>
      </c>
      <c r="G1094" t="s">
        <v>62</v>
      </c>
      <c r="H1094" s="1" t="s">
        <v>62</v>
      </c>
    </row>
    <row r="1095" spans="1:8" x14ac:dyDescent="0.25">
      <c r="A1095" s="1">
        <v>1140</v>
      </c>
      <c r="B1095" t="s">
        <v>29</v>
      </c>
      <c r="C1095" t="s">
        <v>42</v>
      </c>
      <c r="D1095" t="s">
        <v>32</v>
      </c>
      <c r="E1095" t="s">
        <v>61</v>
      </c>
      <c r="F1095" t="s">
        <v>61</v>
      </c>
      <c r="G1095" t="s">
        <v>62</v>
      </c>
      <c r="H1095" s="1" t="s">
        <v>62</v>
      </c>
    </row>
    <row r="1096" spans="1:8" x14ac:dyDescent="0.25">
      <c r="A1096" s="1">
        <v>923</v>
      </c>
      <c r="B1096" t="s">
        <v>35</v>
      </c>
      <c r="C1096" t="s">
        <v>42</v>
      </c>
      <c r="D1096" t="s">
        <v>32</v>
      </c>
      <c r="E1096" t="s">
        <v>61</v>
      </c>
      <c r="F1096" t="s">
        <v>61</v>
      </c>
      <c r="G1096" t="s">
        <v>62</v>
      </c>
      <c r="H1096" s="1" t="s">
        <v>62</v>
      </c>
    </row>
    <row r="1097" spans="1:8" x14ac:dyDescent="0.25">
      <c r="A1097" s="1">
        <v>850</v>
      </c>
      <c r="B1097" t="s">
        <v>35</v>
      </c>
      <c r="C1097" t="s">
        <v>42</v>
      </c>
      <c r="D1097" t="s">
        <v>32</v>
      </c>
      <c r="E1097" t="s">
        <v>61</v>
      </c>
      <c r="F1097" t="s">
        <v>61</v>
      </c>
      <c r="G1097" t="s">
        <v>62</v>
      </c>
      <c r="H1097" s="1" t="s">
        <v>62</v>
      </c>
    </row>
    <row r="1098" spans="1:8" x14ac:dyDescent="0.25">
      <c r="A1098" s="1">
        <v>851</v>
      </c>
      <c r="B1098" t="s">
        <v>35</v>
      </c>
      <c r="C1098" t="s">
        <v>42</v>
      </c>
      <c r="D1098" t="s">
        <v>32</v>
      </c>
      <c r="E1098" t="s">
        <v>61</v>
      </c>
      <c r="F1098" t="s">
        <v>61</v>
      </c>
      <c r="G1098" t="s">
        <v>62</v>
      </c>
      <c r="H1098" s="1" t="s">
        <v>62</v>
      </c>
    </row>
    <row r="1099" spans="1:8" x14ac:dyDescent="0.25">
      <c r="A1099" s="1">
        <v>1117</v>
      </c>
      <c r="B1099" t="s">
        <v>35</v>
      </c>
      <c r="C1099" t="s">
        <v>42</v>
      </c>
      <c r="D1099" t="s">
        <v>31</v>
      </c>
      <c r="E1099" t="s">
        <v>61</v>
      </c>
      <c r="F1099" t="s">
        <v>61</v>
      </c>
      <c r="G1099" t="s">
        <v>62</v>
      </c>
      <c r="H1099" s="1" t="s">
        <v>62</v>
      </c>
    </row>
    <row r="1100" spans="1:8" x14ac:dyDescent="0.25">
      <c r="A1100" s="1">
        <v>1119</v>
      </c>
      <c r="B1100" t="s">
        <v>35</v>
      </c>
      <c r="C1100" t="s">
        <v>42</v>
      </c>
      <c r="D1100" t="s">
        <v>31</v>
      </c>
      <c r="E1100" t="s">
        <v>61</v>
      </c>
      <c r="F1100" t="s">
        <v>61</v>
      </c>
      <c r="G1100" t="s">
        <v>62</v>
      </c>
      <c r="H1100" s="1" t="s">
        <v>62</v>
      </c>
    </row>
    <row r="1101" spans="1:8" x14ac:dyDescent="0.25">
      <c r="A1101" s="1">
        <v>1120</v>
      </c>
      <c r="B1101" t="s">
        <v>35</v>
      </c>
      <c r="C1101" t="s">
        <v>42</v>
      </c>
      <c r="D1101" t="s">
        <v>31</v>
      </c>
      <c r="E1101" t="s">
        <v>61</v>
      </c>
      <c r="F1101" t="s">
        <v>61</v>
      </c>
      <c r="G1101" t="s">
        <v>62</v>
      </c>
      <c r="H1101" s="1" t="s">
        <v>62</v>
      </c>
    </row>
    <row r="1102" spans="1:8" x14ac:dyDescent="0.25">
      <c r="A1102" s="1">
        <v>1072</v>
      </c>
      <c r="B1102" t="s">
        <v>35</v>
      </c>
      <c r="C1102" t="s">
        <v>42</v>
      </c>
      <c r="D1102" t="s">
        <v>31</v>
      </c>
      <c r="E1102" t="s">
        <v>61</v>
      </c>
      <c r="F1102" t="s">
        <v>61</v>
      </c>
      <c r="G1102" t="s">
        <v>62</v>
      </c>
      <c r="H1102" s="1" t="s">
        <v>62</v>
      </c>
    </row>
    <row r="1103" spans="1:8" x14ac:dyDescent="0.25">
      <c r="A1103" s="1">
        <v>1073</v>
      </c>
      <c r="B1103" t="s">
        <v>35</v>
      </c>
      <c r="C1103" t="s">
        <v>42</v>
      </c>
      <c r="D1103" t="s">
        <v>31</v>
      </c>
      <c r="E1103" t="s">
        <v>61</v>
      </c>
      <c r="F1103" t="s">
        <v>61</v>
      </c>
      <c r="G1103" t="s">
        <v>62</v>
      </c>
      <c r="H1103" s="1" t="s">
        <v>62</v>
      </c>
    </row>
    <row r="1104" spans="1:8" x14ac:dyDescent="0.25">
      <c r="A1104" s="1">
        <v>1076</v>
      </c>
      <c r="B1104" t="s">
        <v>29</v>
      </c>
      <c r="C1104" t="s">
        <v>42</v>
      </c>
      <c r="D1104" t="s">
        <v>31</v>
      </c>
      <c r="E1104" t="s">
        <v>61</v>
      </c>
      <c r="F1104" t="s">
        <v>61</v>
      </c>
      <c r="G1104" t="s">
        <v>62</v>
      </c>
      <c r="H1104" s="1" t="s">
        <v>62</v>
      </c>
    </row>
    <row r="1105" spans="1:8" x14ac:dyDescent="0.25">
      <c r="A1105" s="1">
        <v>1077</v>
      </c>
      <c r="B1105" t="s">
        <v>39</v>
      </c>
      <c r="C1105" t="s">
        <v>42</v>
      </c>
      <c r="D1105" t="s">
        <v>31</v>
      </c>
      <c r="E1105" t="s">
        <v>61</v>
      </c>
      <c r="F1105" t="s">
        <v>61</v>
      </c>
      <c r="G1105" t="s">
        <v>62</v>
      </c>
      <c r="H1105" s="1" t="s">
        <v>62</v>
      </c>
    </row>
    <row r="1106" spans="1:8" x14ac:dyDescent="0.25">
      <c r="A1106" s="1">
        <v>1085</v>
      </c>
      <c r="B1106" t="s">
        <v>35</v>
      </c>
      <c r="C1106" t="s">
        <v>42</v>
      </c>
      <c r="D1106" t="s">
        <v>31</v>
      </c>
      <c r="E1106" t="s">
        <v>61</v>
      </c>
      <c r="F1106" t="s">
        <v>61</v>
      </c>
      <c r="G1106" t="s">
        <v>62</v>
      </c>
      <c r="H1106" s="1" t="s">
        <v>62</v>
      </c>
    </row>
    <row r="1107" spans="1:8" x14ac:dyDescent="0.25">
      <c r="A1107" s="1">
        <v>1065</v>
      </c>
      <c r="B1107" t="s">
        <v>35</v>
      </c>
      <c r="C1107" t="s">
        <v>42</v>
      </c>
      <c r="D1107" t="s">
        <v>31</v>
      </c>
      <c r="E1107" t="s">
        <v>61</v>
      </c>
      <c r="F1107" t="s">
        <v>61</v>
      </c>
      <c r="G1107" t="s">
        <v>62</v>
      </c>
      <c r="H1107" s="1" t="s">
        <v>62</v>
      </c>
    </row>
    <row r="1108" spans="1:8" x14ac:dyDescent="0.25">
      <c r="A1108" s="1">
        <v>1053</v>
      </c>
      <c r="B1108" t="s">
        <v>29</v>
      </c>
      <c r="C1108" t="s">
        <v>42</v>
      </c>
      <c r="D1108" t="s">
        <v>31</v>
      </c>
      <c r="E1108" t="s">
        <v>61</v>
      </c>
      <c r="F1108" t="s">
        <v>61</v>
      </c>
      <c r="G1108" t="s">
        <v>62</v>
      </c>
      <c r="H1108" s="1" t="s">
        <v>62</v>
      </c>
    </row>
    <row r="1109" spans="1:8" x14ac:dyDescent="0.25">
      <c r="A1109" s="1">
        <v>1059</v>
      </c>
      <c r="B1109" t="s">
        <v>35</v>
      </c>
      <c r="C1109" t="s">
        <v>42</v>
      </c>
      <c r="D1109" t="s">
        <v>31</v>
      </c>
      <c r="E1109" t="s">
        <v>61</v>
      </c>
      <c r="F1109" t="s">
        <v>61</v>
      </c>
      <c r="G1109" t="s">
        <v>62</v>
      </c>
      <c r="H1109" s="1" t="s">
        <v>62</v>
      </c>
    </row>
    <row r="1110" spans="1:8" x14ac:dyDescent="0.25">
      <c r="A1110" s="1">
        <v>1060</v>
      </c>
      <c r="B1110" t="s">
        <v>35</v>
      </c>
      <c r="C1110" t="s">
        <v>42</v>
      </c>
      <c r="D1110" t="s">
        <v>31</v>
      </c>
      <c r="E1110" t="s">
        <v>61</v>
      </c>
      <c r="F1110" t="s">
        <v>61</v>
      </c>
      <c r="G1110" t="s">
        <v>62</v>
      </c>
      <c r="H1110" s="1" t="s">
        <v>62</v>
      </c>
    </row>
    <row r="1111" spans="1:8" x14ac:dyDescent="0.25">
      <c r="A1111" s="1">
        <v>1061</v>
      </c>
      <c r="B1111" t="s">
        <v>35</v>
      </c>
      <c r="C1111" t="s">
        <v>42</v>
      </c>
      <c r="D1111" t="s">
        <v>31</v>
      </c>
      <c r="E1111" t="s">
        <v>61</v>
      </c>
      <c r="F1111" t="s">
        <v>61</v>
      </c>
      <c r="G1111" t="s">
        <v>62</v>
      </c>
      <c r="H1111" s="1" t="s">
        <v>62</v>
      </c>
    </row>
    <row r="1112" spans="1:8" x14ac:dyDescent="0.25">
      <c r="A1112" s="1">
        <v>1075</v>
      </c>
      <c r="B1112" t="s">
        <v>35</v>
      </c>
      <c r="C1112" t="s">
        <v>42</v>
      </c>
      <c r="D1112" t="s">
        <v>31</v>
      </c>
      <c r="E1112" t="s">
        <v>61</v>
      </c>
      <c r="F1112" t="s">
        <v>61</v>
      </c>
      <c r="G1112" t="s">
        <v>62</v>
      </c>
      <c r="H1112" s="1" t="s">
        <v>62</v>
      </c>
    </row>
    <row r="1113" spans="1:8" x14ac:dyDescent="0.25">
      <c r="A1113" s="1">
        <v>1109</v>
      </c>
      <c r="B1113" t="s">
        <v>29</v>
      </c>
      <c r="C1113" t="s">
        <v>42</v>
      </c>
      <c r="D1113" t="s">
        <v>31</v>
      </c>
      <c r="E1113" t="s">
        <v>61</v>
      </c>
      <c r="F1113" t="s">
        <v>61</v>
      </c>
      <c r="G1113" t="s">
        <v>62</v>
      </c>
      <c r="H1113" s="1" t="s">
        <v>62</v>
      </c>
    </row>
    <row r="1114" spans="1:8" x14ac:dyDescent="0.25">
      <c r="A1114" s="1">
        <v>1110</v>
      </c>
      <c r="B1114" t="s">
        <v>29</v>
      </c>
      <c r="C1114" t="s">
        <v>42</v>
      </c>
      <c r="D1114" t="s">
        <v>31</v>
      </c>
      <c r="E1114" t="s">
        <v>61</v>
      </c>
      <c r="F1114" t="s">
        <v>61</v>
      </c>
      <c r="G1114" t="s">
        <v>62</v>
      </c>
      <c r="H1114" s="1" t="s">
        <v>62</v>
      </c>
    </row>
    <row r="1115" spans="1:8" x14ac:dyDescent="0.25">
      <c r="A1115" s="1">
        <v>1113</v>
      </c>
      <c r="B1115" t="s">
        <v>29</v>
      </c>
      <c r="C1115" t="s">
        <v>42</v>
      </c>
      <c r="D1115" t="s">
        <v>31</v>
      </c>
      <c r="E1115" t="s">
        <v>61</v>
      </c>
      <c r="F1115" t="s">
        <v>61</v>
      </c>
      <c r="G1115" t="s">
        <v>62</v>
      </c>
      <c r="H1115" s="1" t="s">
        <v>62</v>
      </c>
    </row>
    <row r="1116" spans="1:8" x14ac:dyDescent="0.25">
      <c r="A1116" s="1">
        <v>1121</v>
      </c>
      <c r="B1116" t="s">
        <v>29</v>
      </c>
      <c r="C1116" t="s">
        <v>42</v>
      </c>
      <c r="D1116" t="s">
        <v>31</v>
      </c>
      <c r="E1116" t="s">
        <v>61</v>
      </c>
      <c r="F1116" t="s">
        <v>61</v>
      </c>
      <c r="G1116" t="s">
        <v>62</v>
      </c>
      <c r="H1116" s="1" t="s">
        <v>62</v>
      </c>
    </row>
    <row r="1117" spans="1:8" x14ac:dyDescent="0.25">
      <c r="A1117" s="1">
        <v>1122</v>
      </c>
      <c r="B1117" t="s">
        <v>35</v>
      </c>
      <c r="C1117" t="s">
        <v>42</v>
      </c>
      <c r="D1117" t="s">
        <v>31</v>
      </c>
      <c r="E1117" t="s">
        <v>61</v>
      </c>
      <c r="F1117" t="s">
        <v>61</v>
      </c>
      <c r="G1117" t="s">
        <v>62</v>
      </c>
      <c r="H1117" s="1" t="s">
        <v>62</v>
      </c>
    </row>
    <row r="1118" spans="1:8" x14ac:dyDescent="0.25">
      <c r="A1118" s="1">
        <v>1124</v>
      </c>
      <c r="B1118" t="s">
        <v>29</v>
      </c>
      <c r="C1118" t="s">
        <v>42</v>
      </c>
      <c r="D1118" t="s">
        <v>31</v>
      </c>
      <c r="E1118" t="s">
        <v>61</v>
      </c>
      <c r="F1118" t="s">
        <v>61</v>
      </c>
      <c r="G1118" t="s">
        <v>62</v>
      </c>
      <c r="H1118" s="1" t="s">
        <v>62</v>
      </c>
    </row>
    <row r="1119" spans="1:8" x14ac:dyDescent="0.25">
      <c r="A1119" s="1">
        <v>1126</v>
      </c>
      <c r="B1119" t="s">
        <v>35</v>
      </c>
      <c r="C1119" t="s">
        <v>42</v>
      </c>
      <c r="D1119" t="s">
        <v>31</v>
      </c>
      <c r="E1119" t="s">
        <v>61</v>
      </c>
      <c r="F1119" t="s">
        <v>61</v>
      </c>
      <c r="G1119" t="s">
        <v>62</v>
      </c>
      <c r="H1119" s="1" t="s">
        <v>62</v>
      </c>
    </row>
    <row r="1120" spans="1:8" x14ac:dyDescent="0.25">
      <c r="A1120" s="1">
        <v>1127</v>
      </c>
      <c r="B1120" t="s">
        <v>37</v>
      </c>
      <c r="C1120" t="s">
        <v>42</v>
      </c>
      <c r="D1120" t="s">
        <v>31</v>
      </c>
      <c r="E1120" t="s">
        <v>61</v>
      </c>
      <c r="F1120" t="s">
        <v>61</v>
      </c>
      <c r="G1120" t="s">
        <v>62</v>
      </c>
      <c r="H1120" s="1" t="s">
        <v>62</v>
      </c>
    </row>
    <row r="1121" spans="1:8" x14ac:dyDescent="0.25">
      <c r="A1121" s="1">
        <v>1130</v>
      </c>
      <c r="B1121" t="s">
        <v>35</v>
      </c>
      <c r="C1121" t="s">
        <v>42</v>
      </c>
      <c r="D1121" t="s">
        <v>31</v>
      </c>
      <c r="E1121" t="s">
        <v>61</v>
      </c>
      <c r="F1121" t="s">
        <v>61</v>
      </c>
      <c r="G1121" t="s">
        <v>62</v>
      </c>
      <c r="H1121" s="1" t="s">
        <v>62</v>
      </c>
    </row>
    <row r="1122" spans="1:8" x14ac:dyDescent="0.25">
      <c r="A1122" s="1">
        <v>1132</v>
      </c>
      <c r="B1122" t="s">
        <v>35</v>
      </c>
      <c r="C1122" t="s">
        <v>42</v>
      </c>
      <c r="D1122" t="s">
        <v>31</v>
      </c>
      <c r="E1122" t="s">
        <v>61</v>
      </c>
      <c r="F1122" t="s">
        <v>61</v>
      </c>
      <c r="G1122" t="s">
        <v>62</v>
      </c>
      <c r="H1122" s="1" t="s">
        <v>62</v>
      </c>
    </row>
    <row r="1123" spans="1:8" x14ac:dyDescent="0.25">
      <c r="A1123" s="1">
        <v>1137</v>
      </c>
      <c r="B1123" t="s">
        <v>35</v>
      </c>
      <c r="C1123" t="s">
        <v>42</v>
      </c>
      <c r="D1123" t="s">
        <v>31</v>
      </c>
      <c r="E1123" t="s">
        <v>61</v>
      </c>
      <c r="F1123" t="s">
        <v>61</v>
      </c>
      <c r="G1123" t="s">
        <v>62</v>
      </c>
      <c r="H1123" s="1" t="s">
        <v>62</v>
      </c>
    </row>
    <row r="1124" spans="1:8" x14ac:dyDescent="0.25">
      <c r="A1124" s="1">
        <v>1070</v>
      </c>
      <c r="B1124" t="s">
        <v>35</v>
      </c>
      <c r="C1124" t="s">
        <v>42</v>
      </c>
      <c r="D1124" t="s">
        <v>31</v>
      </c>
      <c r="E1124" t="s">
        <v>61</v>
      </c>
      <c r="F1124" t="s">
        <v>61</v>
      </c>
      <c r="G1124" t="s">
        <v>62</v>
      </c>
      <c r="H1124" s="1" t="s">
        <v>62</v>
      </c>
    </row>
    <row r="1125" spans="1:8" x14ac:dyDescent="0.25">
      <c r="A1125" s="1">
        <v>910</v>
      </c>
      <c r="B1125" t="s">
        <v>35</v>
      </c>
      <c r="C1125" t="s">
        <v>42</v>
      </c>
      <c r="D1125" t="s">
        <v>31</v>
      </c>
      <c r="E1125" t="s">
        <v>61</v>
      </c>
      <c r="F1125" t="s">
        <v>61</v>
      </c>
      <c r="G1125" t="s">
        <v>62</v>
      </c>
      <c r="H1125" s="1" t="s">
        <v>62</v>
      </c>
    </row>
    <row r="1126" spans="1:8" x14ac:dyDescent="0.25">
      <c r="A1126" s="1">
        <v>917</v>
      </c>
      <c r="B1126" t="s">
        <v>29</v>
      </c>
      <c r="C1126" t="s">
        <v>42</v>
      </c>
      <c r="D1126" t="s">
        <v>31</v>
      </c>
      <c r="E1126" t="s">
        <v>61</v>
      </c>
      <c r="F1126" t="s">
        <v>61</v>
      </c>
      <c r="G1126" t="s">
        <v>62</v>
      </c>
      <c r="H1126" s="1" t="s">
        <v>62</v>
      </c>
    </row>
    <row r="1127" spans="1:8" x14ac:dyDescent="0.25">
      <c r="A1127" s="1">
        <v>931</v>
      </c>
      <c r="B1127" t="s">
        <v>29</v>
      </c>
      <c r="C1127" t="s">
        <v>42</v>
      </c>
      <c r="D1127" t="s">
        <v>31</v>
      </c>
      <c r="E1127" t="s">
        <v>61</v>
      </c>
      <c r="F1127" t="s">
        <v>61</v>
      </c>
      <c r="G1127" t="s">
        <v>62</v>
      </c>
      <c r="H1127" s="1" t="s">
        <v>62</v>
      </c>
    </row>
    <row r="1128" spans="1:8" x14ac:dyDescent="0.25">
      <c r="A1128" s="1">
        <v>765</v>
      </c>
      <c r="B1128" t="s">
        <v>29</v>
      </c>
      <c r="C1128" t="s">
        <v>42</v>
      </c>
      <c r="D1128" t="s">
        <v>31</v>
      </c>
      <c r="E1128" t="s">
        <v>61</v>
      </c>
      <c r="F1128" t="s">
        <v>61</v>
      </c>
      <c r="G1128" t="s">
        <v>62</v>
      </c>
      <c r="H1128" s="1" t="s">
        <v>62</v>
      </c>
    </row>
    <row r="1129" spans="1:8" x14ac:dyDescent="0.25">
      <c r="A1129" s="1">
        <v>903</v>
      </c>
      <c r="B1129" t="s">
        <v>35</v>
      </c>
      <c r="C1129" t="s">
        <v>42</v>
      </c>
      <c r="D1129" t="s">
        <v>31</v>
      </c>
      <c r="E1129" t="s">
        <v>61</v>
      </c>
      <c r="F1129" t="s">
        <v>61</v>
      </c>
      <c r="G1129" t="s">
        <v>62</v>
      </c>
      <c r="H1129" s="1" t="s">
        <v>62</v>
      </c>
    </row>
    <row r="1130" spans="1:8" x14ac:dyDescent="0.25">
      <c r="A1130" s="1">
        <v>908</v>
      </c>
      <c r="B1130" t="s">
        <v>35</v>
      </c>
      <c r="C1130" t="s">
        <v>42</v>
      </c>
      <c r="D1130" t="s">
        <v>31</v>
      </c>
      <c r="E1130" t="s">
        <v>61</v>
      </c>
      <c r="F1130" t="s">
        <v>61</v>
      </c>
      <c r="G1130" t="s">
        <v>62</v>
      </c>
      <c r="H1130" s="1" t="s">
        <v>62</v>
      </c>
    </row>
    <row r="1131" spans="1:8" x14ac:dyDescent="0.25">
      <c r="A1131" s="1">
        <v>849</v>
      </c>
      <c r="B1131" t="s">
        <v>35</v>
      </c>
      <c r="C1131" t="s">
        <v>42</v>
      </c>
      <c r="D1131" t="s">
        <v>31</v>
      </c>
      <c r="E1131" t="s">
        <v>61</v>
      </c>
      <c r="F1131" t="s">
        <v>61</v>
      </c>
      <c r="G1131" t="s">
        <v>62</v>
      </c>
      <c r="H1131" s="1" t="s">
        <v>62</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131"/>
  <sheetViews>
    <sheetView workbookViewId="0">
      <selection activeCell="F9" sqref="F9"/>
    </sheetView>
  </sheetViews>
  <sheetFormatPr defaultRowHeight="15" x14ac:dyDescent="0.25"/>
  <cols>
    <col min="3" max="3" width="20" bestFit="1" customWidth="1"/>
    <col min="5" max="5" width="13.140625" customWidth="1"/>
  </cols>
  <sheetData>
    <row r="1" spans="1:6" x14ac:dyDescent="0.25">
      <c r="A1" t="s">
        <v>0</v>
      </c>
      <c r="B1" t="s">
        <v>57</v>
      </c>
      <c r="C1" t="s">
        <v>58</v>
      </c>
      <c r="E1" s="19" t="s">
        <v>155</v>
      </c>
      <c r="F1" s="13"/>
    </row>
    <row r="2" spans="1:6" x14ac:dyDescent="0.25">
      <c r="A2">
        <v>945</v>
      </c>
      <c r="B2">
        <v>2</v>
      </c>
      <c r="C2" t="s">
        <v>4</v>
      </c>
      <c r="E2" s="76" t="s">
        <v>147</v>
      </c>
      <c r="F2" s="13"/>
    </row>
    <row r="3" spans="1:6" x14ac:dyDescent="0.25">
      <c r="A3">
        <v>589</v>
      </c>
      <c r="B3">
        <v>2</v>
      </c>
      <c r="C3" t="s">
        <v>17</v>
      </c>
      <c r="E3" s="76" t="s">
        <v>148</v>
      </c>
      <c r="F3" s="13"/>
    </row>
    <row r="4" spans="1:6" x14ac:dyDescent="0.25">
      <c r="A4">
        <v>220</v>
      </c>
      <c r="B4">
        <v>2</v>
      </c>
      <c r="C4" t="s">
        <v>4</v>
      </c>
      <c r="E4" s="76" t="s">
        <v>149</v>
      </c>
      <c r="F4" s="13"/>
    </row>
    <row r="5" spans="1:6" x14ac:dyDescent="0.25">
      <c r="A5">
        <v>440</v>
      </c>
      <c r="B5">
        <v>2</v>
      </c>
      <c r="C5" t="s">
        <v>17</v>
      </c>
      <c r="E5" s="76" t="s">
        <v>150</v>
      </c>
      <c r="F5" s="13"/>
    </row>
    <row r="6" spans="1:6" x14ac:dyDescent="0.25">
      <c r="A6">
        <v>488</v>
      </c>
      <c r="B6">
        <v>2</v>
      </c>
      <c r="C6" t="s">
        <v>7</v>
      </c>
      <c r="E6" s="76" t="s">
        <v>151</v>
      </c>
      <c r="F6" s="13"/>
    </row>
    <row r="7" spans="1:6" x14ac:dyDescent="0.25">
      <c r="A7">
        <v>591</v>
      </c>
      <c r="B7">
        <v>2</v>
      </c>
      <c r="C7" t="s">
        <v>17</v>
      </c>
      <c r="E7" s="76" t="s">
        <v>152</v>
      </c>
      <c r="F7" s="13"/>
    </row>
    <row r="8" spans="1:6" x14ac:dyDescent="0.25">
      <c r="A8">
        <v>606</v>
      </c>
      <c r="B8">
        <v>2</v>
      </c>
      <c r="C8" t="s">
        <v>4</v>
      </c>
      <c r="E8" s="14"/>
      <c r="F8" s="13"/>
    </row>
    <row r="9" spans="1:6" x14ac:dyDescent="0.25">
      <c r="A9">
        <v>644</v>
      </c>
      <c r="B9">
        <v>2</v>
      </c>
      <c r="C9" t="s">
        <v>17</v>
      </c>
      <c r="E9" t="s">
        <v>0</v>
      </c>
      <c r="F9" t="s">
        <v>264</v>
      </c>
    </row>
    <row r="10" spans="1:6" x14ac:dyDescent="0.25">
      <c r="A10">
        <v>662</v>
      </c>
      <c r="B10">
        <v>2</v>
      </c>
      <c r="C10" t="s">
        <v>4</v>
      </c>
      <c r="E10" t="s">
        <v>57</v>
      </c>
      <c r="F10" t="s">
        <v>270</v>
      </c>
    </row>
    <row r="11" spans="1:6" x14ac:dyDescent="0.25">
      <c r="A11">
        <v>663</v>
      </c>
      <c r="B11">
        <v>2</v>
      </c>
      <c r="C11" t="s">
        <v>4</v>
      </c>
      <c r="E11" t="s">
        <v>58</v>
      </c>
      <c r="F11" t="s">
        <v>271</v>
      </c>
    </row>
    <row r="12" spans="1:6" x14ac:dyDescent="0.25">
      <c r="A12">
        <v>664</v>
      </c>
      <c r="B12">
        <v>2</v>
      </c>
      <c r="C12" t="s">
        <v>4</v>
      </c>
    </row>
    <row r="13" spans="1:6" x14ac:dyDescent="0.25">
      <c r="A13">
        <v>665</v>
      </c>
      <c r="B13">
        <v>2</v>
      </c>
      <c r="C13" t="s">
        <v>4</v>
      </c>
    </row>
    <row r="14" spans="1:6" x14ac:dyDescent="0.25">
      <c r="A14">
        <v>675</v>
      </c>
      <c r="B14">
        <v>2</v>
      </c>
      <c r="C14" t="s">
        <v>20</v>
      </c>
    </row>
    <row r="15" spans="1:6" x14ac:dyDescent="0.25">
      <c r="A15">
        <v>677</v>
      </c>
      <c r="B15">
        <v>2</v>
      </c>
      <c r="C15" t="s">
        <v>20</v>
      </c>
    </row>
    <row r="16" spans="1:6" x14ac:dyDescent="0.25">
      <c r="A16">
        <v>682</v>
      </c>
      <c r="B16">
        <v>2</v>
      </c>
      <c r="C16" t="s">
        <v>4</v>
      </c>
    </row>
    <row r="17" spans="1:3" x14ac:dyDescent="0.25">
      <c r="A17">
        <v>683</v>
      </c>
      <c r="B17">
        <v>2</v>
      </c>
      <c r="C17" t="s">
        <v>4</v>
      </c>
    </row>
    <row r="18" spans="1:3" x14ac:dyDescent="0.25">
      <c r="A18">
        <v>691</v>
      </c>
      <c r="B18">
        <v>2</v>
      </c>
      <c r="C18" t="s">
        <v>4</v>
      </c>
    </row>
    <row r="19" spans="1:3" x14ac:dyDescent="0.25">
      <c r="A19">
        <v>745</v>
      </c>
      <c r="B19">
        <v>2</v>
      </c>
      <c r="C19" t="s">
        <v>20</v>
      </c>
    </row>
    <row r="20" spans="1:3" x14ac:dyDescent="0.25">
      <c r="A20">
        <v>746</v>
      </c>
      <c r="B20">
        <v>2</v>
      </c>
      <c r="C20" t="s">
        <v>20</v>
      </c>
    </row>
    <row r="21" spans="1:3" x14ac:dyDescent="0.25">
      <c r="A21">
        <v>748</v>
      </c>
      <c r="B21">
        <v>2</v>
      </c>
      <c r="C21" t="s">
        <v>20</v>
      </c>
    </row>
    <row r="22" spans="1:3" x14ac:dyDescent="0.25">
      <c r="A22">
        <v>1003</v>
      </c>
      <c r="B22">
        <v>2</v>
      </c>
      <c r="C22" t="s">
        <v>7</v>
      </c>
    </row>
    <row r="23" spans="1:3" x14ac:dyDescent="0.25">
      <c r="A23">
        <v>1004</v>
      </c>
      <c r="B23">
        <v>2</v>
      </c>
      <c r="C23" t="s">
        <v>7</v>
      </c>
    </row>
    <row r="24" spans="1:3" x14ac:dyDescent="0.25">
      <c r="A24">
        <v>917</v>
      </c>
      <c r="B24">
        <v>2</v>
      </c>
      <c r="C24" t="s">
        <v>17</v>
      </c>
    </row>
    <row r="25" spans="1:3" x14ac:dyDescent="0.25">
      <c r="A25">
        <v>923</v>
      </c>
      <c r="B25">
        <v>2</v>
      </c>
      <c r="C25" t="s">
        <v>17</v>
      </c>
    </row>
    <row r="26" spans="1:3" x14ac:dyDescent="0.25">
      <c r="A26">
        <v>924</v>
      </c>
      <c r="B26">
        <v>2</v>
      </c>
      <c r="C26" t="s">
        <v>20</v>
      </c>
    </row>
    <row r="27" spans="1:3" x14ac:dyDescent="0.25">
      <c r="A27">
        <v>797</v>
      </c>
      <c r="B27">
        <v>2</v>
      </c>
      <c r="C27" t="s">
        <v>20</v>
      </c>
    </row>
    <row r="28" spans="1:3" x14ac:dyDescent="0.25">
      <c r="A28">
        <v>807</v>
      </c>
      <c r="B28">
        <v>2</v>
      </c>
      <c r="C28" t="s">
        <v>7</v>
      </c>
    </row>
    <row r="29" spans="1:3" x14ac:dyDescent="0.25">
      <c r="A29">
        <v>98</v>
      </c>
      <c r="B29">
        <v>2</v>
      </c>
      <c r="C29" t="s">
        <v>7</v>
      </c>
    </row>
    <row r="30" spans="1:3" x14ac:dyDescent="0.25">
      <c r="A30">
        <v>99</v>
      </c>
      <c r="B30">
        <v>2</v>
      </c>
      <c r="C30" t="s">
        <v>7</v>
      </c>
    </row>
    <row r="31" spans="1:3" x14ac:dyDescent="0.25">
      <c r="A31">
        <v>107</v>
      </c>
      <c r="B31">
        <v>2</v>
      </c>
      <c r="C31" t="s">
        <v>7</v>
      </c>
    </row>
    <row r="32" spans="1:3" x14ac:dyDescent="0.25">
      <c r="A32">
        <v>109</v>
      </c>
      <c r="B32">
        <v>2</v>
      </c>
      <c r="C32" t="s">
        <v>7</v>
      </c>
    </row>
    <row r="33" spans="1:3" x14ac:dyDescent="0.25">
      <c r="A33">
        <v>111</v>
      </c>
      <c r="B33">
        <v>2</v>
      </c>
      <c r="C33" t="s">
        <v>7</v>
      </c>
    </row>
    <row r="34" spans="1:3" x14ac:dyDescent="0.25">
      <c r="A34">
        <v>312</v>
      </c>
      <c r="B34">
        <v>2</v>
      </c>
      <c r="C34" t="s">
        <v>7</v>
      </c>
    </row>
    <row r="35" spans="1:3" x14ac:dyDescent="0.25">
      <c r="A35">
        <v>318</v>
      </c>
      <c r="B35">
        <v>2</v>
      </c>
      <c r="C35" t="s">
        <v>7</v>
      </c>
    </row>
    <row r="36" spans="1:3" x14ac:dyDescent="0.25">
      <c r="A36">
        <v>319</v>
      </c>
      <c r="B36">
        <v>2</v>
      </c>
      <c r="C36" t="s">
        <v>7</v>
      </c>
    </row>
    <row r="37" spans="1:3" x14ac:dyDescent="0.25">
      <c r="A37">
        <v>416</v>
      </c>
      <c r="B37">
        <v>2</v>
      </c>
      <c r="C37" t="s">
        <v>4</v>
      </c>
    </row>
    <row r="38" spans="1:3" x14ac:dyDescent="0.25">
      <c r="A38">
        <v>421</v>
      </c>
      <c r="B38">
        <v>2</v>
      </c>
      <c r="C38" t="s">
        <v>4</v>
      </c>
    </row>
    <row r="39" spans="1:3" x14ac:dyDescent="0.25">
      <c r="A39">
        <v>373</v>
      </c>
      <c r="B39">
        <v>2</v>
      </c>
      <c r="C39" t="s">
        <v>17</v>
      </c>
    </row>
    <row r="40" spans="1:3" x14ac:dyDescent="0.25">
      <c r="A40">
        <v>374</v>
      </c>
      <c r="B40">
        <v>2</v>
      </c>
      <c r="C40" t="s">
        <v>17</v>
      </c>
    </row>
    <row r="41" spans="1:3" x14ac:dyDescent="0.25">
      <c r="A41">
        <v>376</v>
      </c>
      <c r="B41">
        <v>2</v>
      </c>
      <c r="C41" t="s">
        <v>17</v>
      </c>
    </row>
    <row r="42" spans="1:3" x14ac:dyDescent="0.25">
      <c r="A42">
        <v>377</v>
      </c>
      <c r="B42">
        <v>2</v>
      </c>
      <c r="C42" t="s">
        <v>17</v>
      </c>
    </row>
    <row r="43" spans="1:3" x14ac:dyDescent="0.25">
      <c r="A43">
        <v>124</v>
      </c>
      <c r="B43">
        <v>2</v>
      </c>
      <c r="C43" t="s">
        <v>7</v>
      </c>
    </row>
    <row r="44" spans="1:3" x14ac:dyDescent="0.25">
      <c r="A44">
        <v>178</v>
      </c>
      <c r="B44">
        <v>2</v>
      </c>
      <c r="C44" t="s">
        <v>4</v>
      </c>
    </row>
    <row r="45" spans="1:3" x14ac:dyDescent="0.25">
      <c r="A45">
        <v>771</v>
      </c>
      <c r="B45">
        <v>2</v>
      </c>
      <c r="C45" t="s">
        <v>7</v>
      </c>
    </row>
    <row r="46" spans="1:3" x14ac:dyDescent="0.25">
      <c r="A46">
        <v>776</v>
      </c>
      <c r="B46">
        <v>2</v>
      </c>
      <c r="C46" t="s">
        <v>20</v>
      </c>
    </row>
    <row r="47" spans="1:3" x14ac:dyDescent="0.25">
      <c r="A47">
        <v>836</v>
      </c>
      <c r="B47">
        <v>2</v>
      </c>
      <c r="C47" t="s">
        <v>20</v>
      </c>
    </row>
    <row r="48" spans="1:3" x14ac:dyDescent="0.25">
      <c r="A48">
        <v>837</v>
      </c>
      <c r="B48">
        <v>2</v>
      </c>
      <c r="C48" t="s">
        <v>20</v>
      </c>
    </row>
    <row r="49" spans="1:3" x14ac:dyDescent="0.25">
      <c r="A49">
        <v>839</v>
      </c>
      <c r="B49">
        <v>2</v>
      </c>
      <c r="C49" t="s">
        <v>20</v>
      </c>
    </row>
    <row r="50" spans="1:3" x14ac:dyDescent="0.25">
      <c r="A50">
        <v>840</v>
      </c>
      <c r="B50">
        <v>2</v>
      </c>
      <c r="C50" t="s">
        <v>20</v>
      </c>
    </row>
    <row r="51" spans="1:3" x14ac:dyDescent="0.25">
      <c r="A51">
        <v>849</v>
      </c>
      <c r="B51">
        <v>2</v>
      </c>
      <c r="C51" t="s">
        <v>7</v>
      </c>
    </row>
    <row r="52" spans="1:3" x14ac:dyDescent="0.25">
      <c r="A52">
        <v>853</v>
      </c>
      <c r="B52">
        <v>2</v>
      </c>
      <c r="C52" t="s">
        <v>4</v>
      </c>
    </row>
    <row r="53" spans="1:3" x14ac:dyDescent="0.25">
      <c r="A53">
        <v>547</v>
      </c>
      <c r="B53">
        <v>2</v>
      </c>
      <c r="C53" t="s">
        <v>20</v>
      </c>
    </row>
    <row r="54" spans="1:3" x14ac:dyDescent="0.25">
      <c r="A54">
        <v>548</v>
      </c>
      <c r="B54">
        <v>2</v>
      </c>
      <c r="C54" t="s">
        <v>20</v>
      </c>
    </row>
    <row r="55" spans="1:3" x14ac:dyDescent="0.25">
      <c r="A55">
        <v>555</v>
      </c>
      <c r="B55">
        <v>2</v>
      </c>
      <c r="C55" t="s">
        <v>20</v>
      </c>
    </row>
    <row r="56" spans="1:3" x14ac:dyDescent="0.25">
      <c r="A56">
        <v>560</v>
      </c>
      <c r="B56">
        <v>2</v>
      </c>
      <c r="C56" t="s">
        <v>20</v>
      </c>
    </row>
    <row r="57" spans="1:3" x14ac:dyDescent="0.25">
      <c r="A57">
        <v>564</v>
      </c>
      <c r="B57">
        <v>2</v>
      </c>
      <c r="C57" t="s">
        <v>20</v>
      </c>
    </row>
    <row r="58" spans="1:3" x14ac:dyDescent="0.25">
      <c r="A58">
        <v>566</v>
      </c>
      <c r="B58">
        <v>2</v>
      </c>
      <c r="C58" t="s">
        <v>20</v>
      </c>
    </row>
    <row r="59" spans="1:3" x14ac:dyDescent="0.25">
      <c r="A59">
        <v>46</v>
      </c>
      <c r="B59">
        <v>2</v>
      </c>
      <c r="C59" t="s">
        <v>20</v>
      </c>
    </row>
    <row r="60" spans="1:3" x14ac:dyDescent="0.25">
      <c r="A60">
        <v>48</v>
      </c>
      <c r="B60">
        <v>2</v>
      </c>
      <c r="C60" t="s">
        <v>20</v>
      </c>
    </row>
    <row r="61" spans="1:3" x14ac:dyDescent="0.25">
      <c r="A61">
        <v>49</v>
      </c>
      <c r="B61">
        <v>2</v>
      </c>
      <c r="C61" t="s">
        <v>20</v>
      </c>
    </row>
    <row r="62" spans="1:3" x14ac:dyDescent="0.25">
      <c r="A62">
        <v>53</v>
      </c>
      <c r="B62">
        <v>2</v>
      </c>
      <c r="C62" t="s">
        <v>20</v>
      </c>
    </row>
    <row r="63" spans="1:3" x14ac:dyDescent="0.25">
      <c r="A63">
        <v>56</v>
      </c>
      <c r="B63">
        <v>2</v>
      </c>
      <c r="C63" t="s">
        <v>20</v>
      </c>
    </row>
    <row r="64" spans="1:3" x14ac:dyDescent="0.25">
      <c r="A64">
        <v>57</v>
      </c>
      <c r="B64">
        <v>2</v>
      </c>
      <c r="C64" t="s">
        <v>20</v>
      </c>
    </row>
    <row r="65" spans="1:3" x14ac:dyDescent="0.25">
      <c r="A65">
        <v>58</v>
      </c>
      <c r="B65">
        <v>2</v>
      </c>
      <c r="C65" t="s">
        <v>20</v>
      </c>
    </row>
    <row r="66" spans="1:3" x14ac:dyDescent="0.25">
      <c r="A66">
        <v>61</v>
      </c>
      <c r="B66">
        <v>2</v>
      </c>
      <c r="C66" t="s">
        <v>20</v>
      </c>
    </row>
    <row r="67" spans="1:3" x14ac:dyDescent="0.25">
      <c r="A67">
        <v>68</v>
      </c>
      <c r="B67">
        <v>2</v>
      </c>
      <c r="C67" t="s">
        <v>20</v>
      </c>
    </row>
    <row r="68" spans="1:3" x14ac:dyDescent="0.25">
      <c r="A68">
        <v>70</v>
      </c>
      <c r="B68">
        <v>2</v>
      </c>
      <c r="C68" t="s">
        <v>20</v>
      </c>
    </row>
    <row r="69" spans="1:3" x14ac:dyDescent="0.25">
      <c r="A69">
        <v>1153</v>
      </c>
      <c r="B69">
        <v>2</v>
      </c>
      <c r="C69" t="s">
        <v>7</v>
      </c>
    </row>
    <row r="70" spans="1:3" x14ac:dyDescent="0.25">
      <c r="A70">
        <v>1155</v>
      </c>
      <c r="B70">
        <v>2</v>
      </c>
      <c r="C70" t="s">
        <v>7</v>
      </c>
    </row>
    <row r="71" spans="1:3" x14ac:dyDescent="0.25">
      <c r="A71">
        <v>1156</v>
      </c>
      <c r="B71">
        <v>2</v>
      </c>
      <c r="C71" t="s">
        <v>7</v>
      </c>
    </row>
    <row r="72" spans="1:3" x14ac:dyDescent="0.25">
      <c r="A72">
        <v>932</v>
      </c>
      <c r="B72">
        <v>1</v>
      </c>
      <c r="C72" t="s">
        <v>16</v>
      </c>
    </row>
    <row r="73" spans="1:3" x14ac:dyDescent="0.25">
      <c r="A73">
        <v>933</v>
      </c>
      <c r="B73">
        <v>1</v>
      </c>
      <c r="C73" t="s">
        <v>16</v>
      </c>
    </row>
    <row r="74" spans="1:3" x14ac:dyDescent="0.25">
      <c r="A74">
        <v>934</v>
      </c>
      <c r="B74">
        <v>1</v>
      </c>
      <c r="C74" t="s">
        <v>16</v>
      </c>
    </row>
    <row r="75" spans="1:3" x14ac:dyDescent="0.25">
      <c r="A75">
        <v>935</v>
      </c>
      <c r="B75">
        <v>1</v>
      </c>
      <c r="C75" t="s">
        <v>13</v>
      </c>
    </row>
    <row r="76" spans="1:3" x14ac:dyDescent="0.25">
      <c r="A76">
        <v>936</v>
      </c>
      <c r="B76">
        <v>1</v>
      </c>
      <c r="C76" t="s">
        <v>13</v>
      </c>
    </row>
    <row r="77" spans="1:3" x14ac:dyDescent="0.25">
      <c r="A77">
        <v>937</v>
      </c>
      <c r="B77">
        <v>1</v>
      </c>
      <c r="C77" t="s">
        <v>13</v>
      </c>
    </row>
    <row r="78" spans="1:3" x14ac:dyDescent="0.25">
      <c r="A78">
        <v>938</v>
      </c>
      <c r="B78">
        <v>1</v>
      </c>
      <c r="C78" t="s">
        <v>13</v>
      </c>
    </row>
    <row r="79" spans="1:3" x14ac:dyDescent="0.25">
      <c r="A79">
        <v>939</v>
      </c>
      <c r="B79">
        <v>1</v>
      </c>
      <c r="C79" t="s">
        <v>13</v>
      </c>
    </row>
    <row r="80" spans="1:3" x14ac:dyDescent="0.25">
      <c r="A80">
        <v>940</v>
      </c>
      <c r="B80">
        <v>1</v>
      </c>
      <c r="C80" t="s">
        <v>13</v>
      </c>
    </row>
    <row r="81" spans="1:3" x14ac:dyDescent="0.25">
      <c r="A81">
        <v>941</v>
      </c>
      <c r="B81">
        <v>1</v>
      </c>
      <c r="C81" t="s">
        <v>13</v>
      </c>
    </row>
    <row r="82" spans="1:3" x14ac:dyDescent="0.25">
      <c r="A82">
        <v>942</v>
      </c>
      <c r="B82">
        <v>1</v>
      </c>
      <c r="C82" t="s">
        <v>19</v>
      </c>
    </row>
    <row r="83" spans="1:3" x14ac:dyDescent="0.25">
      <c r="A83">
        <v>943</v>
      </c>
      <c r="B83">
        <v>1</v>
      </c>
      <c r="C83" t="s">
        <v>4</v>
      </c>
    </row>
    <row r="84" spans="1:3" x14ac:dyDescent="0.25">
      <c r="A84">
        <v>944</v>
      </c>
      <c r="B84">
        <v>1</v>
      </c>
      <c r="C84" t="s">
        <v>4</v>
      </c>
    </row>
    <row r="85" spans="1:3" x14ac:dyDescent="0.25">
      <c r="A85">
        <v>946</v>
      </c>
      <c r="B85">
        <v>1</v>
      </c>
      <c r="C85" t="s">
        <v>4</v>
      </c>
    </row>
    <row r="86" spans="1:3" x14ac:dyDescent="0.25">
      <c r="A86">
        <v>947</v>
      </c>
      <c r="B86">
        <v>1</v>
      </c>
      <c r="C86" t="s">
        <v>4</v>
      </c>
    </row>
    <row r="87" spans="1:3" x14ac:dyDescent="0.25">
      <c r="A87">
        <v>948</v>
      </c>
      <c r="B87">
        <v>1</v>
      </c>
      <c r="C87" t="s">
        <v>4</v>
      </c>
    </row>
    <row r="88" spans="1:3" x14ac:dyDescent="0.25">
      <c r="A88">
        <v>949</v>
      </c>
      <c r="B88">
        <v>1</v>
      </c>
      <c r="C88" t="s">
        <v>4</v>
      </c>
    </row>
    <row r="89" spans="1:3" x14ac:dyDescent="0.25">
      <c r="A89">
        <v>950</v>
      </c>
      <c r="B89">
        <v>1</v>
      </c>
      <c r="C89" t="s">
        <v>19</v>
      </c>
    </row>
    <row r="90" spans="1:3" x14ac:dyDescent="0.25">
      <c r="A90">
        <v>951</v>
      </c>
      <c r="B90">
        <v>1</v>
      </c>
      <c r="C90" t="s">
        <v>19</v>
      </c>
    </row>
    <row r="91" spans="1:3" x14ac:dyDescent="0.25">
      <c r="A91">
        <v>952</v>
      </c>
      <c r="B91">
        <v>1</v>
      </c>
      <c r="C91" t="s">
        <v>19</v>
      </c>
    </row>
    <row r="92" spans="1:3" x14ac:dyDescent="0.25">
      <c r="A92">
        <v>954</v>
      </c>
      <c r="B92">
        <v>1</v>
      </c>
      <c r="C92" t="s">
        <v>19</v>
      </c>
    </row>
    <row r="93" spans="1:3" x14ac:dyDescent="0.25">
      <c r="A93">
        <v>955</v>
      </c>
      <c r="B93">
        <v>1</v>
      </c>
      <c r="C93" t="s">
        <v>19</v>
      </c>
    </row>
    <row r="94" spans="1:3" x14ac:dyDescent="0.25">
      <c r="A94">
        <v>956</v>
      </c>
      <c r="B94">
        <v>1</v>
      </c>
      <c r="C94" t="s">
        <v>19</v>
      </c>
    </row>
    <row r="95" spans="1:3" x14ac:dyDescent="0.25">
      <c r="A95">
        <v>957</v>
      </c>
      <c r="B95">
        <v>1</v>
      </c>
      <c r="C95" t="s">
        <v>20</v>
      </c>
    </row>
    <row r="96" spans="1:3" x14ac:dyDescent="0.25">
      <c r="A96">
        <v>958</v>
      </c>
      <c r="B96">
        <v>1</v>
      </c>
      <c r="C96" t="s">
        <v>20</v>
      </c>
    </row>
    <row r="97" spans="1:3" x14ac:dyDescent="0.25">
      <c r="A97">
        <v>581</v>
      </c>
      <c r="B97">
        <v>1</v>
      </c>
      <c r="C97" t="s">
        <v>17</v>
      </c>
    </row>
    <row r="98" spans="1:3" x14ac:dyDescent="0.25">
      <c r="A98">
        <v>582</v>
      </c>
      <c r="B98">
        <v>1</v>
      </c>
      <c r="C98" t="s">
        <v>17</v>
      </c>
    </row>
    <row r="99" spans="1:3" x14ac:dyDescent="0.25">
      <c r="A99">
        <v>583</v>
      </c>
      <c r="B99">
        <v>1</v>
      </c>
      <c r="C99" t="s">
        <v>17</v>
      </c>
    </row>
    <row r="100" spans="1:3" x14ac:dyDescent="0.25">
      <c r="A100">
        <v>584</v>
      </c>
      <c r="B100">
        <v>1</v>
      </c>
      <c r="C100" t="s">
        <v>17</v>
      </c>
    </row>
    <row r="101" spans="1:3" x14ac:dyDescent="0.25">
      <c r="A101">
        <v>585</v>
      </c>
      <c r="B101">
        <v>1</v>
      </c>
      <c r="C101" t="s">
        <v>17</v>
      </c>
    </row>
    <row r="102" spans="1:3" x14ac:dyDescent="0.25">
      <c r="A102">
        <v>586</v>
      </c>
      <c r="B102">
        <v>1</v>
      </c>
      <c r="C102" t="s">
        <v>17</v>
      </c>
    </row>
    <row r="103" spans="1:3" x14ac:dyDescent="0.25">
      <c r="A103">
        <v>587</v>
      </c>
      <c r="B103">
        <v>1</v>
      </c>
      <c r="C103" t="s">
        <v>17</v>
      </c>
    </row>
    <row r="104" spans="1:3" x14ac:dyDescent="0.25">
      <c r="A104">
        <v>590</v>
      </c>
      <c r="B104">
        <v>1</v>
      </c>
      <c r="C104" t="s">
        <v>16</v>
      </c>
    </row>
    <row r="105" spans="1:3" x14ac:dyDescent="0.25">
      <c r="A105">
        <v>221</v>
      </c>
      <c r="B105">
        <v>1</v>
      </c>
      <c r="C105" t="s">
        <v>19</v>
      </c>
    </row>
    <row r="106" spans="1:3" x14ac:dyDescent="0.25">
      <c r="A106">
        <v>222</v>
      </c>
      <c r="B106">
        <v>1</v>
      </c>
      <c r="C106" t="s">
        <v>7</v>
      </c>
    </row>
    <row r="107" spans="1:3" x14ac:dyDescent="0.25">
      <c r="A107">
        <v>223</v>
      </c>
      <c r="B107">
        <v>1</v>
      </c>
      <c r="C107" t="s">
        <v>7</v>
      </c>
    </row>
    <row r="108" spans="1:3" x14ac:dyDescent="0.25">
      <c r="A108">
        <v>224</v>
      </c>
      <c r="B108">
        <v>1</v>
      </c>
      <c r="C108" t="s">
        <v>7</v>
      </c>
    </row>
    <row r="109" spans="1:3" x14ac:dyDescent="0.25">
      <c r="A109">
        <v>225</v>
      </c>
      <c r="B109">
        <v>1</v>
      </c>
      <c r="C109" t="s">
        <v>7</v>
      </c>
    </row>
    <row r="110" spans="1:3" x14ac:dyDescent="0.25">
      <c r="A110">
        <v>226</v>
      </c>
      <c r="B110">
        <v>1</v>
      </c>
      <c r="C110" t="s">
        <v>7</v>
      </c>
    </row>
    <row r="111" spans="1:3" x14ac:dyDescent="0.25">
      <c r="A111">
        <v>186</v>
      </c>
      <c r="B111">
        <v>1</v>
      </c>
      <c r="C111" t="s">
        <v>19</v>
      </c>
    </row>
    <row r="112" spans="1:3" x14ac:dyDescent="0.25">
      <c r="A112">
        <v>187</v>
      </c>
      <c r="B112">
        <v>1</v>
      </c>
      <c r="C112" t="s">
        <v>19</v>
      </c>
    </row>
    <row r="113" spans="1:3" x14ac:dyDescent="0.25">
      <c r="A113">
        <v>188</v>
      </c>
      <c r="B113">
        <v>1</v>
      </c>
      <c r="C113" t="s">
        <v>19</v>
      </c>
    </row>
    <row r="114" spans="1:3" x14ac:dyDescent="0.25">
      <c r="A114">
        <v>189</v>
      </c>
      <c r="B114">
        <v>1</v>
      </c>
      <c r="C114" t="s">
        <v>4</v>
      </c>
    </row>
    <row r="115" spans="1:3" x14ac:dyDescent="0.25">
      <c r="A115">
        <v>190</v>
      </c>
      <c r="B115">
        <v>1</v>
      </c>
      <c r="C115" t="s">
        <v>4</v>
      </c>
    </row>
    <row r="116" spans="1:3" x14ac:dyDescent="0.25">
      <c r="A116">
        <v>196</v>
      </c>
      <c r="B116">
        <v>1</v>
      </c>
      <c r="C116" t="s">
        <v>19</v>
      </c>
    </row>
    <row r="117" spans="1:3" x14ac:dyDescent="0.25">
      <c r="A117">
        <v>206</v>
      </c>
      <c r="B117">
        <v>1</v>
      </c>
      <c r="C117" t="s">
        <v>19</v>
      </c>
    </row>
    <row r="118" spans="1:3" x14ac:dyDescent="0.25">
      <c r="A118">
        <v>207</v>
      </c>
      <c r="B118">
        <v>1</v>
      </c>
      <c r="C118" t="s">
        <v>19</v>
      </c>
    </row>
    <row r="119" spans="1:3" x14ac:dyDescent="0.25">
      <c r="A119">
        <v>208</v>
      </c>
      <c r="B119">
        <v>1</v>
      </c>
      <c r="C119" t="s">
        <v>19</v>
      </c>
    </row>
    <row r="120" spans="1:3" x14ac:dyDescent="0.25">
      <c r="A120">
        <v>209</v>
      </c>
      <c r="B120">
        <v>1</v>
      </c>
      <c r="C120" t="s">
        <v>19</v>
      </c>
    </row>
    <row r="121" spans="1:3" x14ac:dyDescent="0.25">
      <c r="A121">
        <v>210</v>
      </c>
      <c r="B121">
        <v>1</v>
      </c>
      <c r="C121" t="s">
        <v>19</v>
      </c>
    </row>
    <row r="122" spans="1:3" x14ac:dyDescent="0.25">
      <c r="A122">
        <v>211</v>
      </c>
      <c r="B122">
        <v>1</v>
      </c>
      <c r="C122" t="s">
        <v>19</v>
      </c>
    </row>
    <row r="123" spans="1:3" x14ac:dyDescent="0.25">
      <c r="A123">
        <v>212</v>
      </c>
      <c r="B123">
        <v>1</v>
      </c>
      <c r="C123" t="s">
        <v>19</v>
      </c>
    </row>
    <row r="124" spans="1:3" x14ac:dyDescent="0.25">
      <c r="A124">
        <v>213</v>
      </c>
      <c r="B124">
        <v>1</v>
      </c>
      <c r="C124" t="s">
        <v>19</v>
      </c>
    </row>
    <row r="125" spans="1:3" x14ac:dyDescent="0.25">
      <c r="A125">
        <v>214</v>
      </c>
      <c r="B125">
        <v>1</v>
      </c>
      <c r="C125" t="s">
        <v>19</v>
      </c>
    </row>
    <row r="126" spans="1:3" x14ac:dyDescent="0.25">
      <c r="A126">
        <v>215</v>
      </c>
      <c r="B126">
        <v>1</v>
      </c>
      <c r="C126" t="s">
        <v>19</v>
      </c>
    </row>
    <row r="127" spans="1:3" x14ac:dyDescent="0.25">
      <c r="A127">
        <v>191</v>
      </c>
      <c r="B127">
        <v>1</v>
      </c>
      <c r="C127" t="s">
        <v>4</v>
      </c>
    </row>
    <row r="128" spans="1:3" x14ac:dyDescent="0.25">
      <c r="A128">
        <v>192</v>
      </c>
      <c r="B128">
        <v>1</v>
      </c>
      <c r="C128" t="s">
        <v>4</v>
      </c>
    </row>
    <row r="129" spans="1:3" x14ac:dyDescent="0.25">
      <c r="A129">
        <v>193</v>
      </c>
      <c r="B129">
        <v>1</v>
      </c>
      <c r="C129" t="s">
        <v>13</v>
      </c>
    </row>
    <row r="130" spans="1:3" x14ac:dyDescent="0.25">
      <c r="A130">
        <v>194</v>
      </c>
      <c r="B130">
        <v>1</v>
      </c>
      <c r="C130" t="s">
        <v>13</v>
      </c>
    </row>
    <row r="131" spans="1:3" x14ac:dyDescent="0.25">
      <c r="A131">
        <v>197</v>
      </c>
      <c r="B131">
        <v>1</v>
      </c>
      <c r="C131" t="s">
        <v>19</v>
      </c>
    </row>
    <row r="132" spans="1:3" x14ac:dyDescent="0.25">
      <c r="A132">
        <v>402</v>
      </c>
      <c r="B132">
        <v>1</v>
      </c>
      <c r="C132" t="s">
        <v>20</v>
      </c>
    </row>
    <row r="133" spans="1:3" x14ac:dyDescent="0.25">
      <c r="A133">
        <v>403</v>
      </c>
      <c r="B133">
        <v>1</v>
      </c>
      <c r="C133" t="s">
        <v>20</v>
      </c>
    </row>
    <row r="134" spans="1:3" x14ac:dyDescent="0.25">
      <c r="A134">
        <v>404</v>
      </c>
      <c r="B134">
        <v>1</v>
      </c>
      <c r="C134" t="s">
        <v>20</v>
      </c>
    </row>
    <row r="135" spans="1:3" x14ac:dyDescent="0.25">
      <c r="A135">
        <v>405</v>
      </c>
      <c r="B135">
        <v>1</v>
      </c>
      <c r="C135" t="s">
        <v>13</v>
      </c>
    </row>
    <row r="136" spans="1:3" x14ac:dyDescent="0.25">
      <c r="A136">
        <v>423</v>
      </c>
      <c r="B136">
        <v>1</v>
      </c>
      <c r="C136" t="s">
        <v>13</v>
      </c>
    </row>
    <row r="137" spans="1:3" x14ac:dyDescent="0.25">
      <c r="A137">
        <v>424</v>
      </c>
      <c r="B137">
        <v>1</v>
      </c>
      <c r="C137" t="s">
        <v>13</v>
      </c>
    </row>
    <row r="138" spans="1:3" x14ac:dyDescent="0.25">
      <c r="A138">
        <v>425</v>
      </c>
      <c r="B138">
        <v>1</v>
      </c>
      <c r="C138" t="s">
        <v>13</v>
      </c>
    </row>
    <row r="139" spans="1:3" x14ac:dyDescent="0.25">
      <c r="A139">
        <v>426</v>
      </c>
      <c r="B139">
        <v>1</v>
      </c>
      <c r="C139" t="s">
        <v>13</v>
      </c>
    </row>
    <row r="140" spans="1:3" x14ac:dyDescent="0.25">
      <c r="A140">
        <v>427</v>
      </c>
      <c r="B140">
        <v>1</v>
      </c>
      <c r="C140" t="s">
        <v>13</v>
      </c>
    </row>
    <row r="141" spans="1:3" x14ac:dyDescent="0.25">
      <c r="A141">
        <v>428</v>
      </c>
      <c r="B141">
        <v>1</v>
      </c>
      <c r="C141" t="s">
        <v>13</v>
      </c>
    </row>
    <row r="142" spans="1:3" x14ac:dyDescent="0.25">
      <c r="A142">
        <v>429</v>
      </c>
      <c r="B142">
        <v>1</v>
      </c>
      <c r="C142" t="s">
        <v>13</v>
      </c>
    </row>
    <row r="143" spans="1:3" x14ac:dyDescent="0.25">
      <c r="A143">
        <v>430</v>
      </c>
      <c r="B143">
        <v>1</v>
      </c>
      <c r="C143" t="s">
        <v>13</v>
      </c>
    </row>
    <row r="144" spans="1:3" x14ac:dyDescent="0.25">
      <c r="A144">
        <v>431</v>
      </c>
      <c r="B144">
        <v>1</v>
      </c>
      <c r="C144" t="s">
        <v>17</v>
      </c>
    </row>
    <row r="145" spans="1:3" x14ac:dyDescent="0.25">
      <c r="A145">
        <v>432</v>
      </c>
      <c r="B145">
        <v>1</v>
      </c>
      <c r="C145" t="s">
        <v>17</v>
      </c>
    </row>
    <row r="146" spans="1:3" x14ac:dyDescent="0.25">
      <c r="A146">
        <v>433</v>
      </c>
      <c r="B146">
        <v>1</v>
      </c>
      <c r="C146" t="s">
        <v>17</v>
      </c>
    </row>
    <row r="147" spans="1:3" x14ac:dyDescent="0.25">
      <c r="A147">
        <v>434</v>
      </c>
      <c r="B147">
        <v>1</v>
      </c>
      <c r="C147" t="s">
        <v>17</v>
      </c>
    </row>
    <row r="148" spans="1:3" x14ac:dyDescent="0.25">
      <c r="A148">
        <v>435</v>
      </c>
      <c r="B148">
        <v>1</v>
      </c>
      <c r="C148" t="s">
        <v>19</v>
      </c>
    </row>
    <row r="149" spans="1:3" x14ac:dyDescent="0.25">
      <c r="A149">
        <v>436</v>
      </c>
      <c r="B149">
        <v>1</v>
      </c>
      <c r="C149" t="s">
        <v>19</v>
      </c>
    </row>
    <row r="150" spans="1:3" x14ac:dyDescent="0.25">
      <c r="A150">
        <v>437</v>
      </c>
      <c r="B150">
        <v>1</v>
      </c>
      <c r="C150" t="s">
        <v>19</v>
      </c>
    </row>
    <row r="151" spans="1:3" x14ac:dyDescent="0.25">
      <c r="A151">
        <v>441</v>
      </c>
      <c r="B151">
        <v>1</v>
      </c>
      <c r="C151" t="s">
        <v>16</v>
      </c>
    </row>
    <row r="152" spans="1:3" x14ac:dyDescent="0.25">
      <c r="A152">
        <v>442</v>
      </c>
      <c r="B152">
        <v>1</v>
      </c>
      <c r="C152" t="s">
        <v>16</v>
      </c>
    </row>
    <row r="153" spans="1:3" x14ac:dyDescent="0.25">
      <c r="A153">
        <v>443</v>
      </c>
      <c r="B153">
        <v>1</v>
      </c>
      <c r="C153" t="s">
        <v>16</v>
      </c>
    </row>
    <row r="154" spans="1:3" x14ac:dyDescent="0.25">
      <c r="A154">
        <v>445</v>
      </c>
      <c r="B154">
        <v>1</v>
      </c>
      <c r="C154" t="s">
        <v>7</v>
      </c>
    </row>
    <row r="155" spans="1:3" x14ac:dyDescent="0.25">
      <c r="A155">
        <v>446</v>
      </c>
      <c r="B155">
        <v>1</v>
      </c>
      <c r="C155" t="s">
        <v>7</v>
      </c>
    </row>
    <row r="156" spans="1:3" x14ac:dyDescent="0.25">
      <c r="A156">
        <v>448</v>
      </c>
      <c r="B156">
        <v>1</v>
      </c>
      <c r="C156" t="s">
        <v>16</v>
      </c>
    </row>
    <row r="157" spans="1:3" x14ac:dyDescent="0.25">
      <c r="A157">
        <v>449</v>
      </c>
      <c r="B157">
        <v>1</v>
      </c>
      <c r="C157" t="s">
        <v>4</v>
      </c>
    </row>
    <row r="158" spans="1:3" x14ac:dyDescent="0.25">
      <c r="A158">
        <v>450</v>
      </c>
      <c r="B158">
        <v>1</v>
      </c>
      <c r="C158" t="s">
        <v>7</v>
      </c>
    </row>
    <row r="159" spans="1:3" x14ac:dyDescent="0.25">
      <c r="A159">
        <v>451</v>
      </c>
      <c r="B159">
        <v>1</v>
      </c>
      <c r="C159" t="s">
        <v>16</v>
      </c>
    </row>
    <row r="160" spans="1:3" x14ac:dyDescent="0.25">
      <c r="A160">
        <v>452</v>
      </c>
      <c r="B160">
        <v>1</v>
      </c>
      <c r="C160" t="s">
        <v>7</v>
      </c>
    </row>
    <row r="161" spans="1:3" x14ac:dyDescent="0.25">
      <c r="A161">
        <v>453</v>
      </c>
      <c r="B161">
        <v>1</v>
      </c>
      <c r="C161" t="s">
        <v>7</v>
      </c>
    </row>
    <row r="162" spans="1:3" x14ac:dyDescent="0.25">
      <c r="A162">
        <v>458</v>
      </c>
      <c r="B162">
        <v>1</v>
      </c>
      <c r="C162" t="s">
        <v>7</v>
      </c>
    </row>
    <row r="163" spans="1:3" x14ac:dyDescent="0.25">
      <c r="A163">
        <v>459</v>
      </c>
      <c r="B163">
        <v>1</v>
      </c>
      <c r="C163" t="s">
        <v>7</v>
      </c>
    </row>
    <row r="164" spans="1:3" x14ac:dyDescent="0.25">
      <c r="A164">
        <v>461</v>
      </c>
      <c r="B164">
        <v>1</v>
      </c>
      <c r="C164" t="s">
        <v>13</v>
      </c>
    </row>
    <row r="165" spans="1:3" x14ac:dyDescent="0.25">
      <c r="A165">
        <v>462</v>
      </c>
      <c r="B165">
        <v>1</v>
      </c>
      <c r="C165" t="s">
        <v>13</v>
      </c>
    </row>
    <row r="166" spans="1:3" x14ac:dyDescent="0.25">
      <c r="A166">
        <v>463</v>
      </c>
      <c r="B166">
        <v>1</v>
      </c>
      <c r="C166" t="s">
        <v>13</v>
      </c>
    </row>
    <row r="167" spans="1:3" x14ac:dyDescent="0.25">
      <c r="A167">
        <v>464</v>
      </c>
      <c r="B167">
        <v>1</v>
      </c>
      <c r="C167" t="s">
        <v>13</v>
      </c>
    </row>
    <row r="168" spans="1:3" x14ac:dyDescent="0.25">
      <c r="A168">
        <v>465</v>
      </c>
      <c r="B168">
        <v>1</v>
      </c>
      <c r="C168" t="s">
        <v>13</v>
      </c>
    </row>
    <row r="169" spans="1:3" x14ac:dyDescent="0.25">
      <c r="A169">
        <v>466</v>
      </c>
      <c r="B169">
        <v>1</v>
      </c>
      <c r="C169" t="s">
        <v>13</v>
      </c>
    </row>
    <row r="170" spans="1:3" x14ac:dyDescent="0.25">
      <c r="A170">
        <v>467</v>
      </c>
      <c r="B170">
        <v>1</v>
      </c>
      <c r="C170" t="s">
        <v>13</v>
      </c>
    </row>
    <row r="171" spans="1:3" x14ac:dyDescent="0.25">
      <c r="A171">
        <v>468</v>
      </c>
      <c r="B171">
        <v>1</v>
      </c>
      <c r="C171" t="s">
        <v>13</v>
      </c>
    </row>
    <row r="172" spans="1:3" x14ac:dyDescent="0.25">
      <c r="A172">
        <v>469</v>
      </c>
      <c r="B172">
        <v>1</v>
      </c>
      <c r="C172" t="s">
        <v>13</v>
      </c>
    </row>
    <row r="173" spans="1:3" x14ac:dyDescent="0.25">
      <c r="A173">
        <v>470</v>
      </c>
      <c r="B173">
        <v>1</v>
      </c>
      <c r="C173" t="s">
        <v>13</v>
      </c>
    </row>
    <row r="174" spans="1:3" x14ac:dyDescent="0.25">
      <c r="A174">
        <v>471</v>
      </c>
      <c r="B174">
        <v>1</v>
      </c>
      <c r="C174" t="s">
        <v>13</v>
      </c>
    </row>
    <row r="175" spans="1:3" x14ac:dyDescent="0.25">
      <c r="A175">
        <v>472</v>
      </c>
      <c r="B175">
        <v>1</v>
      </c>
      <c r="C175" t="s">
        <v>13</v>
      </c>
    </row>
    <row r="176" spans="1:3" x14ac:dyDescent="0.25">
      <c r="A176">
        <v>473</v>
      </c>
      <c r="B176">
        <v>1</v>
      </c>
      <c r="C176" t="s">
        <v>13</v>
      </c>
    </row>
    <row r="177" spans="1:3" x14ac:dyDescent="0.25">
      <c r="A177">
        <v>474</v>
      </c>
      <c r="B177">
        <v>1</v>
      </c>
      <c r="C177" t="s">
        <v>13</v>
      </c>
    </row>
    <row r="178" spans="1:3" x14ac:dyDescent="0.25">
      <c r="A178">
        <v>475</v>
      </c>
      <c r="B178">
        <v>1</v>
      </c>
      <c r="C178" t="s">
        <v>13</v>
      </c>
    </row>
    <row r="179" spans="1:3" x14ac:dyDescent="0.25">
      <c r="A179">
        <v>476</v>
      </c>
      <c r="B179">
        <v>1</v>
      </c>
      <c r="C179" t="s">
        <v>13</v>
      </c>
    </row>
    <row r="180" spans="1:3" x14ac:dyDescent="0.25">
      <c r="A180">
        <v>477</v>
      </c>
      <c r="B180">
        <v>1</v>
      </c>
      <c r="C180" t="s">
        <v>13</v>
      </c>
    </row>
    <row r="181" spans="1:3" x14ac:dyDescent="0.25">
      <c r="A181">
        <v>478</v>
      </c>
      <c r="B181">
        <v>1</v>
      </c>
      <c r="C181" t="s">
        <v>13</v>
      </c>
    </row>
    <row r="182" spans="1:3" x14ac:dyDescent="0.25">
      <c r="A182">
        <v>479</v>
      </c>
      <c r="B182">
        <v>1</v>
      </c>
      <c r="C182" t="s">
        <v>13</v>
      </c>
    </row>
    <row r="183" spans="1:3" x14ac:dyDescent="0.25">
      <c r="A183">
        <v>480</v>
      </c>
      <c r="B183">
        <v>1</v>
      </c>
      <c r="C183" t="s">
        <v>13</v>
      </c>
    </row>
    <row r="184" spans="1:3" x14ac:dyDescent="0.25">
      <c r="A184">
        <v>481</v>
      </c>
      <c r="B184">
        <v>1</v>
      </c>
      <c r="C184" t="s">
        <v>13</v>
      </c>
    </row>
    <row r="185" spans="1:3" x14ac:dyDescent="0.25">
      <c r="A185">
        <v>482</v>
      </c>
      <c r="B185">
        <v>1</v>
      </c>
      <c r="C185" t="s">
        <v>13</v>
      </c>
    </row>
    <row r="186" spans="1:3" x14ac:dyDescent="0.25">
      <c r="A186">
        <v>483</v>
      </c>
      <c r="B186">
        <v>1</v>
      </c>
      <c r="C186" t="s">
        <v>7</v>
      </c>
    </row>
    <row r="187" spans="1:3" x14ac:dyDescent="0.25">
      <c r="A187">
        <v>484</v>
      </c>
      <c r="B187">
        <v>1</v>
      </c>
      <c r="C187" t="s">
        <v>7</v>
      </c>
    </row>
    <row r="188" spans="1:3" x14ac:dyDescent="0.25">
      <c r="A188">
        <v>485</v>
      </c>
      <c r="B188">
        <v>1</v>
      </c>
      <c r="C188" t="s">
        <v>7</v>
      </c>
    </row>
    <row r="189" spans="1:3" x14ac:dyDescent="0.25">
      <c r="A189">
        <v>486</v>
      </c>
      <c r="B189">
        <v>1</v>
      </c>
      <c r="C189" t="s">
        <v>7</v>
      </c>
    </row>
    <row r="190" spans="1:3" x14ac:dyDescent="0.25">
      <c r="A190">
        <v>487</v>
      </c>
      <c r="B190">
        <v>1</v>
      </c>
      <c r="C190" t="s">
        <v>7</v>
      </c>
    </row>
    <row r="191" spans="1:3" x14ac:dyDescent="0.25">
      <c r="A191">
        <v>489</v>
      </c>
      <c r="B191">
        <v>1</v>
      </c>
      <c r="C191" t="s">
        <v>7</v>
      </c>
    </row>
    <row r="192" spans="1:3" x14ac:dyDescent="0.25">
      <c r="A192">
        <v>592</v>
      </c>
      <c r="B192">
        <v>1</v>
      </c>
      <c r="C192" t="s">
        <v>16</v>
      </c>
    </row>
    <row r="193" spans="1:3" x14ac:dyDescent="0.25">
      <c r="A193">
        <v>593</v>
      </c>
      <c r="B193">
        <v>1</v>
      </c>
      <c r="C193" t="s">
        <v>16</v>
      </c>
    </row>
    <row r="194" spans="1:3" x14ac:dyDescent="0.25">
      <c r="A194">
        <v>594</v>
      </c>
      <c r="B194">
        <v>1</v>
      </c>
      <c r="C194" t="s">
        <v>16</v>
      </c>
    </row>
    <row r="195" spans="1:3" x14ac:dyDescent="0.25">
      <c r="A195">
        <v>595</v>
      </c>
      <c r="B195">
        <v>1</v>
      </c>
      <c r="C195" t="s">
        <v>16</v>
      </c>
    </row>
    <row r="196" spans="1:3" x14ac:dyDescent="0.25">
      <c r="A196">
        <v>596</v>
      </c>
      <c r="B196">
        <v>1</v>
      </c>
      <c r="C196" t="s">
        <v>16</v>
      </c>
    </row>
    <row r="197" spans="1:3" x14ac:dyDescent="0.25">
      <c r="A197">
        <v>597</v>
      </c>
      <c r="B197">
        <v>1</v>
      </c>
      <c r="C197" t="s">
        <v>16</v>
      </c>
    </row>
    <row r="198" spans="1:3" x14ac:dyDescent="0.25">
      <c r="A198">
        <v>598</v>
      </c>
      <c r="B198">
        <v>1</v>
      </c>
      <c r="C198" t="s">
        <v>16</v>
      </c>
    </row>
    <row r="199" spans="1:3" x14ac:dyDescent="0.25">
      <c r="A199">
        <v>454</v>
      </c>
      <c r="B199">
        <v>1</v>
      </c>
      <c r="C199" t="s">
        <v>7</v>
      </c>
    </row>
    <row r="200" spans="1:3" x14ac:dyDescent="0.25">
      <c r="A200">
        <v>455</v>
      </c>
      <c r="B200">
        <v>1</v>
      </c>
      <c r="C200" t="s">
        <v>7</v>
      </c>
    </row>
    <row r="201" spans="1:3" x14ac:dyDescent="0.25">
      <c r="A201">
        <v>456</v>
      </c>
      <c r="B201">
        <v>1</v>
      </c>
      <c r="C201" t="s">
        <v>7</v>
      </c>
    </row>
    <row r="202" spans="1:3" x14ac:dyDescent="0.25">
      <c r="A202">
        <v>457</v>
      </c>
      <c r="B202">
        <v>1</v>
      </c>
      <c r="C202" t="s">
        <v>7</v>
      </c>
    </row>
    <row r="203" spans="1:3" x14ac:dyDescent="0.25">
      <c r="A203">
        <v>460</v>
      </c>
      <c r="B203">
        <v>1</v>
      </c>
      <c r="C203" t="s">
        <v>7</v>
      </c>
    </row>
    <row r="204" spans="1:3" x14ac:dyDescent="0.25">
      <c r="A204">
        <v>599</v>
      </c>
      <c r="B204">
        <v>1</v>
      </c>
      <c r="C204" t="s">
        <v>4</v>
      </c>
    </row>
    <row r="205" spans="1:3" x14ac:dyDescent="0.25">
      <c r="A205">
        <v>600</v>
      </c>
      <c r="B205">
        <v>1</v>
      </c>
      <c r="C205" t="s">
        <v>7</v>
      </c>
    </row>
    <row r="206" spans="1:3" x14ac:dyDescent="0.25">
      <c r="A206">
        <v>601</v>
      </c>
      <c r="B206">
        <v>1</v>
      </c>
      <c r="C206" t="s">
        <v>7</v>
      </c>
    </row>
    <row r="207" spans="1:3" x14ac:dyDescent="0.25">
      <c r="A207">
        <v>602</v>
      </c>
      <c r="B207">
        <v>1</v>
      </c>
      <c r="C207" t="s">
        <v>7</v>
      </c>
    </row>
    <row r="208" spans="1:3" x14ac:dyDescent="0.25">
      <c r="A208">
        <v>603</v>
      </c>
      <c r="B208">
        <v>1</v>
      </c>
      <c r="C208" t="s">
        <v>7</v>
      </c>
    </row>
    <row r="209" spans="1:3" x14ac:dyDescent="0.25">
      <c r="A209">
        <v>604</v>
      </c>
      <c r="B209">
        <v>1</v>
      </c>
      <c r="C209" t="s">
        <v>4</v>
      </c>
    </row>
    <row r="210" spans="1:3" x14ac:dyDescent="0.25">
      <c r="A210">
        <v>605</v>
      </c>
      <c r="B210">
        <v>1</v>
      </c>
      <c r="C210" t="s">
        <v>4</v>
      </c>
    </row>
    <row r="211" spans="1:3" x14ac:dyDescent="0.25">
      <c r="A211">
        <v>607</v>
      </c>
      <c r="B211">
        <v>1</v>
      </c>
      <c r="C211" t="s">
        <v>19</v>
      </c>
    </row>
    <row r="212" spans="1:3" x14ac:dyDescent="0.25">
      <c r="A212">
        <v>608</v>
      </c>
      <c r="B212">
        <v>1</v>
      </c>
      <c r="C212" t="s">
        <v>19</v>
      </c>
    </row>
    <row r="213" spans="1:3" x14ac:dyDescent="0.25">
      <c r="A213">
        <v>609</v>
      </c>
      <c r="B213">
        <v>1</v>
      </c>
      <c r="C213" t="s">
        <v>19</v>
      </c>
    </row>
    <row r="214" spans="1:3" x14ac:dyDescent="0.25">
      <c r="A214">
        <v>610</v>
      </c>
      <c r="B214">
        <v>1</v>
      </c>
      <c r="C214" t="s">
        <v>19</v>
      </c>
    </row>
    <row r="215" spans="1:3" x14ac:dyDescent="0.25">
      <c r="A215">
        <v>227</v>
      </c>
      <c r="B215">
        <v>1</v>
      </c>
      <c r="C215" t="s">
        <v>7</v>
      </c>
    </row>
    <row r="216" spans="1:3" x14ac:dyDescent="0.25">
      <c r="A216">
        <v>228</v>
      </c>
      <c r="B216">
        <v>1</v>
      </c>
      <c r="C216" t="s">
        <v>7</v>
      </c>
    </row>
    <row r="217" spans="1:3" x14ac:dyDescent="0.25">
      <c r="A217">
        <v>229</v>
      </c>
      <c r="B217">
        <v>1</v>
      </c>
      <c r="C217" t="s">
        <v>7</v>
      </c>
    </row>
    <row r="218" spans="1:3" x14ac:dyDescent="0.25">
      <c r="A218">
        <v>230</v>
      </c>
      <c r="B218">
        <v>1</v>
      </c>
      <c r="C218" t="s">
        <v>7</v>
      </c>
    </row>
    <row r="219" spans="1:3" x14ac:dyDescent="0.25">
      <c r="A219">
        <v>231</v>
      </c>
      <c r="B219">
        <v>1</v>
      </c>
      <c r="C219" t="s">
        <v>7</v>
      </c>
    </row>
    <row r="220" spans="1:3" x14ac:dyDescent="0.25">
      <c r="A220">
        <v>232</v>
      </c>
      <c r="B220">
        <v>1</v>
      </c>
      <c r="C220" t="s">
        <v>7</v>
      </c>
    </row>
    <row r="221" spans="1:3" x14ac:dyDescent="0.25">
      <c r="A221">
        <v>233</v>
      </c>
      <c r="B221">
        <v>1</v>
      </c>
      <c r="C221" t="s">
        <v>7</v>
      </c>
    </row>
    <row r="222" spans="1:3" x14ac:dyDescent="0.25">
      <c r="A222">
        <v>234</v>
      </c>
      <c r="B222">
        <v>1</v>
      </c>
      <c r="C222" t="s">
        <v>7</v>
      </c>
    </row>
    <row r="223" spans="1:3" x14ac:dyDescent="0.25">
      <c r="A223">
        <v>235</v>
      </c>
      <c r="B223">
        <v>1</v>
      </c>
      <c r="C223" t="s">
        <v>13</v>
      </c>
    </row>
    <row r="224" spans="1:3" x14ac:dyDescent="0.25">
      <c r="A224">
        <v>181</v>
      </c>
      <c r="B224">
        <v>1</v>
      </c>
      <c r="C224" t="s">
        <v>19</v>
      </c>
    </row>
    <row r="225" spans="1:3" x14ac:dyDescent="0.25">
      <c r="A225">
        <v>182</v>
      </c>
      <c r="B225">
        <v>1</v>
      </c>
      <c r="C225" t="s">
        <v>19</v>
      </c>
    </row>
    <row r="226" spans="1:3" x14ac:dyDescent="0.25">
      <c r="A226">
        <v>183</v>
      </c>
      <c r="B226">
        <v>1</v>
      </c>
      <c r="C226" t="s">
        <v>19</v>
      </c>
    </row>
    <row r="227" spans="1:3" x14ac:dyDescent="0.25">
      <c r="A227">
        <v>184</v>
      </c>
      <c r="B227">
        <v>1</v>
      </c>
      <c r="C227" t="s">
        <v>19</v>
      </c>
    </row>
    <row r="228" spans="1:3" x14ac:dyDescent="0.25">
      <c r="A228">
        <v>185</v>
      </c>
      <c r="B228">
        <v>1</v>
      </c>
      <c r="C228" t="s">
        <v>19</v>
      </c>
    </row>
    <row r="229" spans="1:3" x14ac:dyDescent="0.25">
      <c r="A229">
        <v>216</v>
      </c>
      <c r="B229">
        <v>1</v>
      </c>
      <c r="C229" t="s">
        <v>19</v>
      </c>
    </row>
    <row r="230" spans="1:3" x14ac:dyDescent="0.25">
      <c r="A230">
        <v>217</v>
      </c>
      <c r="B230">
        <v>1</v>
      </c>
      <c r="C230" t="s">
        <v>19</v>
      </c>
    </row>
    <row r="231" spans="1:3" x14ac:dyDescent="0.25">
      <c r="A231">
        <v>218</v>
      </c>
      <c r="B231">
        <v>1</v>
      </c>
      <c r="C231" t="s">
        <v>19</v>
      </c>
    </row>
    <row r="232" spans="1:3" x14ac:dyDescent="0.25">
      <c r="A232">
        <v>219</v>
      </c>
      <c r="B232">
        <v>1</v>
      </c>
      <c r="C232" t="s">
        <v>19</v>
      </c>
    </row>
    <row r="233" spans="1:3" x14ac:dyDescent="0.25">
      <c r="A233">
        <v>611</v>
      </c>
      <c r="B233">
        <v>1</v>
      </c>
      <c r="C233" t="s">
        <v>19</v>
      </c>
    </row>
    <row r="234" spans="1:3" x14ac:dyDescent="0.25">
      <c r="A234">
        <v>612</v>
      </c>
      <c r="B234">
        <v>1</v>
      </c>
      <c r="C234" t="s">
        <v>19</v>
      </c>
    </row>
    <row r="235" spans="1:3" x14ac:dyDescent="0.25">
      <c r="A235">
        <v>613</v>
      </c>
      <c r="B235">
        <v>1</v>
      </c>
      <c r="C235" t="s">
        <v>19</v>
      </c>
    </row>
    <row r="236" spans="1:3" x14ac:dyDescent="0.25">
      <c r="A236">
        <v>614</v>
      </c>
      <c r="B236">
        <v>1</v>
      </c>
      <c r="C236" t="s">
        <v>19</v>
      </c>
    </row>
    <row r="237" spans="1:3" x14ac:dyDescent="0.25">
      <c r="A237">
        <v>615</v>
      </c>
      <c r="B237">
        <v>1</v>
      </c>
      <c r="C237" t="s">
        <v>19</v>
      </c>
    </row>
    <row r="238" spans="1:3" x14ac:dyDescent="0.25">
      <c r="A238">
        <v>616</v>
      </c>
      <c r="B238">
        <v>1</v>
      </c>
      <c r="C238" t="s">
        <v>19</v>
      </c>
    </row>
    <row r="239" spans="1:3" x14ac:dyDescent="0.25">
      <c r="A239">
        <v>618</v>
      </c>
      <c r="B239">
        <v>1</v>
      </c>
      <c r="C239" t="s">
        <v>4</v>
      </c>
    </row>
    <row r="240" spans="1:3" x14ac:dyDescent="0.25">
      <c r="A240">
        <v>626</v>
      </c>
      <c r="B240">
        <v>1</v>
      </c>
      <c r="C240" t="s">
        <v>17</v>
      </c>
    </row>
    <row r="241" spans="1:3" x14ac:dyDescent="0.25">
      <c r="A241">
        <v>627</v>
      </c>
      <c r="B241">
        <v>1</v>
      </c>
      <c r="C241" t="s">
        <v>17</v>
      </c>
    </row>
    <row r="242" spans="1:3" x14ac:dyDescent="0.25">
      <c r="A242">
        <v>623</v>
      </c>
      <c r="B242">
        <v>1</v>
      </c>
      <c r="C242" t="s">
        <v>17</v>
      </c>
    </row>
    <row r="243" spans="1:3" x14ac:dyDescent="0.25">
      <c r="A243">
        <v>628</v>
      </c>
      <c r="B243">
        <v>1</v>
      </c>
      <c r="C243" t="s">
        <v>17</v>
      </c>
    </row>
    <row r="244" spans="1:3" x14ac:dyDescent="0.25">
      <c r="A244">
        <v>629</v>
      </c>
      <c r="B244">
        <v>1</v>
      </c>
      <c r="C244" t="s">
        <v>17</v>
      </c>
    </row>
    <row r="245" spans="1:3" x14ac:dyDescent="0.25">
      <c r="A245">
        <v>630</v>
      </c>
      <c r="B245">
        <v>1</v>
      </c>
      <c r="C245" t="s">
        <v>16</v>
      </c>
    </row>
    <row r="246" spans="1:3" x14ac:dyDescent="0.25">
      <c r="A246">
        <v>631</v>
      </c>
      <c r="B246">
        <v>1</v>
      </c>
      <c r="C246" t="s">
        <v>16</v>
      </c>
    </row>
    <row r="247" spans="1:3" x14ac:dyDescent="0.25">
      <c r="A247">
        <v>632</v>
      </c>
      <c r="B247">
        <v>1</v>
      </c>
      <c r="C247" t="s">
        <v>19</v>
      </c>
    </row>
    <row r="248" spans="1:3" x14ac:dyDescent="0.25">
      <c r="A248">
        <v>633</v>
      </c>
      <c r="B248">
        <v>1</v>
      </c>
      <c r="C248" t="s">
        <v>16</v>
      </c>
    </row>
    <row r="249" spans="1:3" x14ac:dyDescent="0.25">
      <c r="A249">
        <v>634</v>
      </c>
      <c r="B249">
        <v>1</v>
      </c>
      <c r="C249" t="s">
        <v>16</v>
      </c>
    </row>
    <row r="250" spans="1:3" x14ac:dyDescent="0.25">
      <c r="A250">
        <v>635</v>
      </c>
      <c r="B250">
        <v>1</v>
      </c>
      <c r="C250" t="s">
        <v>17</v>
      </c>
    </row>
    <row r="251" spans="1:3" x14ac:dyDescent="0.25">
      <c r="A251">
        <v>636</v>
      </c>
      <c r="B251">
        <v>1</v>
      </c>
      <c r="C251" t="s">
        <v>16</v>
      </c>
    </row>
    <row r="252" spans="1:3" x14ac:dyDescent="0.25">
      <c r="A252">
        <v>637</v>
      </c>
      <c r="B252">
        <v>1</v>
      </c>
      <c r="C252" t="s">
        <v>16</v>
      </c>
    </row>
    <row r="253" spans="1:3" x14ac:dyDescent="0.25">
      <c r="A253">
        <v>638</v>
      </c>
      <c r="B253">
        <v>1</v>
      </c>
      <c r="C253" t="s">
        <v>16</v>
      </c>
    </row>
    <row r="254" spans="1:3" x14ac:dyDescent="0.25">
      <c r="A254">
        <v>639</v>
      </c>
      <c r="B254">
        <v>1</v>
      </c>
      <c r="C254" t="s">
        <v>16</v>
      </c>
    </row>
    <row r="255" spans="1:3" x14ac:dyDescent="0.25">
      <c r="A255">
        <v>640</v>
      </c>
      <c r="B255">
        <v>1</v>
      </c>
      <c r="C255" t="s">
        <v>17</v>
      </c>
    </row>
    <row r="256" spans="1:3" x14ac:dyDescent="0.25">
      <c r="A256">
        <v>641</v>
      </c>
      <c r="B256">
        <v>1</v>
      </c>
      <c r="C256" t="s">
        <v>13</v>
      </c>
    </row>
    <row r="257" spans="1:3" x14ac:dyDescent="0.25">
      <c r="A257">
        <v>642</v>
      </c>
      <c r="B257">
        <v>1</v>
      </c>
      <c r="C257" t="s">
        <v>13</v>
      </c>
    </row>
    <row r="258" spans="1:3" x14ac:dyDescent="0.25">
      <c r="A258">
        <v>643</v>
      </c>
      <c r="B258">
        <v>1</v>
      </c>
      <c r="C258" t="s">
        <v>13</v>
      </c>
    </row>
    <row r="259" spans="1:3" x14ac:dyDescent="0.25">
      <c r="A259">
        <v>645</v>
      </c>
      <c r="B259">
        <v>1</v>
      </c>
      <c r="C259" t="s">
        <v>13</v>
      </c>
    </row>
    <row r="260" spans="1:3" x14ac:dyDescent="0.25">
      <c r="A260">
        <v>646</v>
      </c>
      <c r="B260">
        <v>1</v>
      </c>
      <c r="C260" t="s">
        <v>13</v>
      </c>
    </row>
    <row r="261" spans="1:3" x14ac:dyDescent="0.25">
      <c r="A261">
        <v>647</v>
      </c>
      <c r="B261">
        <v>1</v>
      </c>
      <c r="C261" t="s">
        <v>17</v>
      </c>
    </row>
    <row r="262" spans="1:3" x14ac:dyDescent="0.25">
      <c r="A262">
        <v>648</v>
      </c>
      <c r="B262">
        <v>1</v>
      </c>
      <c r="C262" t="s">
        <v>17</v>
      </c>
    </row>
    <row r="263" spans="1:3" x14ac:dyDescent="0.25">
      <c r="A263">
        <v>649</v>
      </c>
      <c r="B263">
        <v>1</v>
      </c>
      <c r="C263" t="s">
        <v>17</v>
      </c>
    </row>
    <row r="264" spans="1:3" x14ac:dyDescent="0.25">
      <c r="A264">
        <v>650</v>
      </c>
      <c r="B264">
        <v>1</v>
      </c>
      <c r="C264" t="s">
        <v>13</v>
      </c>
    </row>
    <row r="265" spans="1:3" x14ac:dyDescent="0.25">
      <c r="A265">
        <v>651</v>
      </c>
      <c r="B265">
        <v>1</v>
      </c>
      <c r="C265" t="s">
        <v>17</v>
      </c>
    </row>
    <row r="266" spans="1:3" x14ac:dyDescent="0.25">
      <c r="A266">
        <v>652</v>
      </c>
      <c r="B266">
        <v>1</v>
      </c>
      <c r="C266" t="s">
        <v>17</v>
      </c>
    </row>
    <row r="267" spans="1:3" x14ac:dyDescent="0.25">
      <c r="A267">
        <v>656</v>
      </c>
      <c r="B267">
        <v>1</v>
      </c>
      <c r="C267" t="s">
        <v>17</v>
      </c>
    </row>
    <row r="268" spans="1:3" x14ac:dyDescent="0.25">
      <c r="A268">
        <v>654</v>
      </c>
      <c r="B268">
        <v>1</v>
      </c>
      <c r="C268" t="s">
        <v>17</v>
      </c>
    </row>
    <row r="269" spans="1:3" x14ac:dyDescent="0.25">
      <c r="A269">
        <v>655</v>
      </c>
      <c r="B269">
        <v>1</v>
      </c>
      <c r="C269" t="s">
        <v>17</v>
      </c>
    </row>
    <row r="270" spans="1:3" x14ac:dyDescent="0.25">
      <c r="A270">
        <v>657</v>
      </c>
      <c r="B270">
        <v>1</v>
      </c>
      <c r="C270" t="s">
        <v>13</v>
      </c>
    </row>
    <row r="271" spans="1:3" x14ac:dyDescent="0.25">
      <c r="A271">
        <v>658</v>
      </c>
      <c r="B271">
        <v>1</v>
      </c>
      <c r="C271" t="s">
        <v>20</v>
      </c>
    </row>
    <row r="272" spans="1:3" x14ac:dyDescent="0.25">
      <c r="A272">
        <v>659</v>
      </c>
      <c r="B272">
        <v>1</v>
      </c>
      <c r="C272" t="s">
        <v>20</v>
      </c>
    </row>
    <row r="273" spans="1:3" x14ac:dyDescent="0.25">
      <c r="A273">
        <v>660</v>
      </c>
      <c r="B273">
        <v>1</v>
      </c>
      <c r="C273" t="s">
        <v>20</v>
      </c>
    </row>
    <row r="274" spans="1:3" x14ac:dyDescent="0.25">
      <c r="A274">
        <v>661</v>
      </c>
      <c r="B274">
        <v>1</v>
      </c>
      <c r="C274" t="s">
        <v>4</v>
      </c>
    </row>
    <row r="275" spans="1:3" x14ac:dyDescent="0.25">
      <c r="A275">
        <v>1117</v>
      </c>
      <c r="B275">
        <v>1</v>
      </c>
      <c r="C275" t="s">
        <v>7</v>
      </c>
    </row>
    <row r="276" spans="1:3" x14ac:dyDescent="0.25">
      <c r="A276">
        <v>1118</v>
      </c>
      <c r="B276">
        <v>1</v>
      </c>
      <c r="C276" t="s">
        <v>7</v>
      </c>
    </row>
    <row r="277" spans="1:3" x14ac:dyDescent="0.25">
      <c r="A277">
        <v>1119</v>
      </c>
      <c r="B277">
        <v>1</v>
      </c>
      <c r="C277" t="s">
        <v>7</v>
      </c>
    </row>
    <row r="278" spans="1:3" x14ac:dyDescent="0.25">
      <c r="A278">
        <v>1120</v>
      </c>
      <c r="B278">
        <v>1</v>
      </c>
      <c r="C278" t="s">
        <v>7</v>
      </c>
    </row>
    <row r="279" spans="1:3" x14ac:dyDescent="0.25">
      <c r="A279">
        <v>666</v>
      </c>
      <c r="B279">
        <v>1</v>
      </c>
      <c r="C279" t="s">
        <v>17</v>
      </c>
    </row>
    <row r="280" spans="1:3" x14ac:dyDescent="0.25">
      <c r="A280">
        <v>667</v>
      </c>
      <c r="B280">
        <v>1</v>
      </c>
      <c r="C280" t="s">
        <v>13</v>
      </c>
    </row>
    <row r="281" spans="1:3" x14ac:dyDescent="0.25">
      <c r="A281">
        <v>668</v>
      </c>
      <c r="B281">
        <v>1</v>
      </c>
      <c r="C281" t="s">
        <v>13</v>
      </c>
    </row>
    <row r="282" spans="1:3" x14ac:dyDescent="0.25">
      <c r="A282">
        <v>669</v>
      </c>
      <c r="B282">
        <v>1</v>
      </c>
      <c r="C282" t="s">
        <v>13</v>
      </c>
    </row>
    <row r="283" spans="1:3" x14ac:dyDescent="0.25">
      <c r="A283">
        <v>670</v>
      </c>
      <c r="B283">
        <v>1</v>
      </c>
      <c r="C283" t="s">
        <v>13</v>
      </c>
    </row>
    <row r="284" spans="1:3" x14ac:dyDescent="0.25">
      <c r="A284">
        <v>672</v>
      </c>
      <c r="B284">
        <v>1</v>
      </c>
      <c r="C284" t="s">
        <v>13</v>
      </c>
    </row>
    <row r="285" spans="1:3" x14ac:dyDescent="0.25">
      <c r="A285">
        <v>673</v>
      </c>
      <c r="B285">
        <v>1</v>
      </c>
      <c r="C285" t="s">
        <v>13</v>
      </c>
    </row>
    <row r="286" spans="1:3" x14ac:dyDescent="0.25">
      <c r="A286">
        <v>674</v>
      </c>
      <c r="B286">
        <v>1</v>
      </c>
      <c r="C286" t="s">
        <v>13</v>
      </c>
    </row>
    <row r="287" spans="1:3" x14ac:dyDescent="0.25">
      <c r="A287">
        <v>676</v>
      </c>
      <c r="B287">
        <v>1</v>
      </c>
      <c r="C287" t="s">
        <v>20</v>
      </c>
    </row>
    <row r="288" spans="1:3" x14ac:dyDescent="0.25">
      <c r="A288">
        <v>678</v>
      </c>
      <c r="B288">
        <v>1</v>
      </c>
      <c r="C288" t="s">
        <v>13</v>
      </c>
    </row>
    <row r="289" spans="1:3" x14ac:dyDescent="0.25">
      <c r="A289">
        <v>679</v>
      </c>
      <c r="B289">
        <v>1</v>
      </c>
      <c r="C289" t="s">
        <v>13</v>
      </c>
    </row>
    <row r="290" spans="1:3" x14ac:dyDescent="0.25">
      <c r="A290">
        <v>680</v>
      </c>
      <c r="B290">
        <v>1</v>
      </c>
      <c r="C290" t="s">
        <v>19</v>
      </c>
    </row>
    <row r="291" spans="1:3" x14ac:dyDescent="0.25">
      <c r="A291">
        <v>681</v>
      </c>
      <c r="B291">
        <v>1</v>
      </c>
      <c r="C291" t="s">
        <v>19</v>
      </c>
    </row>
    <row r="292" spans="1:3" x14ac:dyDescent="0.25">
      <c r="A292">
        <v>685</v>
      </c>
      <c r="B292">
        <v>1</v>
      </c>
      <c r="C292" t="s">
        <v>4</v>
      </c>
    </row>
    <row r="293" spans="1:3" x14ac:dyDescent="0.25">
      <c r="A293">
        <v>686</v>
      </c>
      <c r="B293">
        <v>1</v>
      </c>
      <c r="C293" t="s">
        <v>19</v>
      </c>
    </row>
    <row r="294" spans="1:3" x14ac:dyDescent="0.25">
      <c r="A294">
        <v>687</v>
      </c>
      <c r="B294">
        <v>1</v>
      </c>
      <c r="C294" t="s">
        <v>16</v>
      </c>
    </row>
    <row r="295" spans="1:3" x14ac:dyDescent="0.25">
      <c r="A295">
        <v>688</v>
      </c>
      <c r="B295">
        <v>1</v>
      </c>
      <c r="C295" t="s">
        <v>17</v>
      </c>
    </row>
    <row r="296" spans="1:3" x14ac:dyDescent="0.25">
      <c r="A296">
        <v>689</v>
      </c>
      <c r="B296">
        <v>1</v>
      </c>
      <c r="C296" t="s">
        <v>17</v>
      </c>
    </row>
    <row r="297" spans="1:3" x14ac:dyDescent="0.25">
      <c r="A297">
        <v>690</v>
      </c>
      <c r="B297">
        <v>1</v>
      </c>
      <c r="C297" t="s">
        <v>16</v>
      </c>
    </row>
    <row r="298" spans="1:3" x14ac:dyDescent="0.25">
      <c r="A298">
        <v>620</v>
      </c>
      <c r="B298">
        <v>1</v>
      </c>
      <c r="C298" t="s">
        <v>19</v>
      </c>
    </row>
    <row r="299" spans="1:3" x14ac:dyDescent="0.25">
      <c r="A299">
        <v>567</v>
      </c>
      <c r="B299">
        <v>1</v>
      </c>
      <c r="C299" t="s">
        <v>7</v>
      </c>
    </row>
    <row r="300" spans="1:3" x14ac:dyDescent="0.25">
      <c r="A300">
        <v>568</v>
      </c>
      <c r="B300">
        <v>1</v>
      </c>
      <c r="C300" t="s">
        <v>7</v>
      </c>
    </row>
    <row r="301" spans="1:3" x14ac:dyDescent="0.25">
      <c r="A301">
        <v>619</v>
      </c>
      <c r="B301">
        <v>1</v>
      </c>
      <c r="C301" t="s">
        <v>19</v>
      </c>
    </row>
    <row r="302" spans="1:3" x14ac:dyDescent="0.25">
      <c r="A302">
        <v>621</v>
      </c>
      <c r="B302">
        <v>1</v>
      </c>
      <c r="C302" t="s">
        <v>16</v>
      </c>
    </row>
    <row r="303" spans="1:3" x14ac:dyDescent="0.25">
      <c r="A303">
        <v>622</v>
      </c>
      <c r="B303">
        <v>1</v>
      </c>
      <c r="C303" t="s">
        <v>16</v>
      </c>
    </row>
    <row r="304" spans="1:3" x14ac:dyDescent="0.25">
      <c r="A304">
        <v>624</v>
      </c>
      <c r="B304">
        <v>1</v>
      </c>
      <c r="C304" t="s">
        <v>17</v>
      </c>
    </row>
    <row r="305" spans="1:3" x14ac:dyDescent="0.25">
      <c r="A305">
        <v>625</v>
      </c>
      <c r="B305">
        <v>1</v>
      </c>
      <c r="C305" t="s">
        <v>17</v>
      </c>
    </row>
    <row r="306" spans="1:3" x14ac:dyDescent="0.25">
      <c r="A306">
        <v>444</v>
      </c>
      <c r="B306">
        <v>1</v>
      </c>
      <c r="C306" t="s">
        <v>16</v>
      </c>
    </row>
    <row r="307" spans="1:3" x14ac:dyDescent="0.25">
      <c r="A307">
        <v>653</v>
      </c>
      <c r="B307">
        <v>1</v>
      </c>
      <c r="C307" t="s">
        <v>17</v>
      </c>
    </row>
    <row r="308" spans="1:3" x14ac:dyDescent="0.25">
      <c r="A308">
        <v>696</v>
      </c>
      <c r="B308">
        <v>1</v>
      </c>
      <c r="C308" t="s">
        <v>4</v>
      </c>
    </row>
    <row r="309" spans="1:3" x14ac:dyDescent="0.25">
      <c r="A309">
        <v>438</v>
      </c>
      <c r="B309">
        <v>1</v>
      </c>
      <c r="C309" t="s">
        <v>19</v>
      </c>
    </row>
    <row r="310" spans="1:3" x14ac:dyDescent="0.25">
      <c r="A310">
        <v>439</v>
      </c>
      <c r="B310">
        <v>1</v>
      </c>
      <c r="C310" t="s">
        <v>7</v>
      </c>
    </row>
    <row r="311" spans="1:3" x14ac:dyDescent="0.25">
      <c r="A311">
        <v>697</v>
      </c>
      <c r="B311">
        <v>1</v>
      </c>
      <c r="C311" t="s">
        <v>4</v>
      </c>
    </row>
    <row r="312" spans="1:3" x14ac:dyDescent="0.25">
      <c r="A312">
        <v>698</v>
      </c>
      <c r="B312">
        <v>1</v>
      </c>
      <c r="C312" t="s">
        <v>4</v>
      </c>
    </row>
    <row r="313" spans="1:3" x14ac:dyDescent="0.25">
      <c r="A313">
        <v>699</v>
      </c>
      <c r="B313">
        <v>1</v>
      </c>
      <c r="C313" t="s">
        <v>4</v>
      </c>
    </row>
    <row r="314" spans="1:3" x14ac:dyDescent="0.25">
      <c r="A314">
        <v>700</v>
      </c>
      <c r="B314">
        <v>1</v>
      </c>
      <c r="C314" t="s">
        <v>4</v>
      </c>
    </row>
    <row r="315" spans="1:3" x14ac:dyDescent="0.25">
      <c r="A315">
        <v>701</v>
      </c>
      <c r="B315">
        <v>1</v>
      </c>
      <c r="C315" t="s">
        <v>4</v>
      </c>
    </row>
    <row r="316" spans="1:3" x14ac:dyDescent="0.25">
      <c r="A316">
        <v>692</v>
      </c>
      <c r="B316">
        <v>1</v>
      </c>
      <c r="C316" t="s">
        <v>4</v>
      </c>
    </row>
    <row r="317" spans="1:3" x14ac:dyDescent="0.25">
      <c r="A317">
        <v>694</v>
      </c>
      <c r="B317">
        <v>1</v>
      </c>
      <c r="C317" t="s">
        <v>4</v>
      </c>
    </row>
    <row r="318" spans="1:3" x14ac:dyDescent="0.25">
      <c r="A318">
        <v>695</v>
      </c>
      <c r="B318">
        <v>1</v>
      </c>
      <c r="C318" t="s">
        <v>4</v>
      </c>
    </row>
    <row r="319" spans="1:3" x14ac:dyDescent="0.25">
      <c r="A319">
        <v>702</v>
      </c>
      <c r="B319">
        <v>1</v>
      </c>
      <c r="C319" t="s">
        <v>4</v>
      </c>
    </row>
    <row r="320" spans="1:3" x14ac:dyDescent="0.25">
      <c r="A320">
        <v>703</v>
      </c>
      <c r="B320">
        <v>1</v>
      </c>
      <c r="C320" t="s">
        <v>4</v>
      </c>
    </row>
    <row r="321" spans="1:3" x14ac:dyDescent="0.25">
      <c r="A321">
        <v>704</v>
      </c>
      <c r="B321">
        <v>1</v>
      </c>
      <c r="C321" t="s">
        <v>4</v>
      </c>
    </row>
    <row r="322" spans="1:3" x14ac:dyDescent="0.25">
      <c r="A322">
        <v>706</v>
      </c>
      <c r="B322">
        <v>1</v>
      </c>
      <c r="C322" t="s">
        <v>19</v>
      </c>
    </row>
    <row r="323" spans="1:3" x14ac:dyDescent="0.25">
      <c r="A323">
        <v>707</v>
      </c>
      <c r="B323">
        <v>1</v>
      </c>
      <c r="C323" t="s">
        <v>4</v>
      </c>
    </row>
    <row r="324" spans="1:3" x14ac:dyDescent="0.25">
      <c r="A324">
        <v>708</v>
      </c>
      <c r="B324">
        <v>1</v>
      </c>
      <c r="C324" t="s">
        <v>4</v>
      </c>
    </row>
    <row r="325" spans="1:3" x14ac:dyDescent="0.25">
      <c r="A325">
        <v>709</v>
      </c>
      <c r="B325">
        <v>1</v>
      </c>
      <c r="C325" t="s">
        <v>19</v>
      </c>
    </row>
    <row r="326" spans="1:3" x14ac:dyDescent="0.25">
      <c r="A326">
        <v>710</v>
      </c>
      <c r="B326">
        <v>1</v>
      </c>
      <c r="C326" t="s">
        <v>19</v>
      </c>
    </row>
    <row r="327" spans="1:3" x14ac:dyDescent="0.25">
      <c r="A327">
        <v>711</v>
      </c>
      <c r="B327">
        <v>1</v>
      </c>
      <c r="C327" t="s">
        <v>19</v>
      </c>
    </row>
    <row r="328" spans="1:3" x14ac:dyDescent="0.25">
      <c r="A328">
        <v>712</v>
      </c>
      <c r="B328">
        <v>1</v>
      </c>
      <c r="C328" t="s">
        <v>19</v>
      </c>
    </row>
    <row r="329" spans="1:3" x14ac:dyDescent="0.25">
      <c r="A329">
        <v>713</v>
      </c>
      <c r="B329">
        <v>1</v>
      </c>
      <c r="C329" t="s">
        <v>13</v>
      </c>
    </row>
    <row r="330" spans="1:3" x14ac:dyDescent="0.25">
      <c r="A330">
        <v>714</v>
      </c>
      <c r="B330">
        <v>1</v>
      </c>
      <c r="C330" t="s">
        <v>13</v>
      </c>
    </row>
    <row r="331" spans="1:3" x14ac:dyDescent="0.25">
      <c r="A331">
        <v>715</v>
      </c>
      <c r="B331">
        <v>1</v>
      </c>
      <c r="C331" t="s">
        <v>13</v>
      </c>
    </row>
    <row r="332" spans="1:3" x14ac:dyDescent="0.25">
      <c r="A332">
        <v>716</v>
      </c>
      <c r="B332">
        <v>1</v>
      </c>
      <c r="C332" t="s">
        <v>13</v>
      </c>
    </row>
    <row r="333" spans="1:3" x14ac:dyDescent="0.25">
      <c r="A333">
        <v>717</v>
      </c>
      <c r="B333">
        <v>1</v>
      </c>
      <c r="C333" t="s">
        <v>13</v>
      </c>
    </row>
    <row r="334" spans="1:3" x14ac:dyDescent="0.25">
      <c r="A334">
        <v>718</v>
      </c>
      <c r="B334">
        <v>1</v>
      </c>
      <c r="C334" t="s">
        <v>13</v>
      </c>
    </row>
    <row r="335" spans="1:3" x14ac:dyDescent="0.25">
      <c r="A335">
        <v>719</v>
      </c>
      <c r="B335">
        <v>1</v>
      </c>
      <c r="C335" t="s">
        <v>13</v>
      </c>
    </row>
    <row r="336" spans="1:3" x14ac:dyDescent="0.25">
      <c r="A336">
        <v>720</v>
      </c>
      <c r="B336">
        <v>1</v>
      </c>
      <c r="C336" t="s">
        <v>19</v>
      </c>
    </row>
    <row r="337" spans="1:3" x14ac:dyDescent="0.25">
      <c r="A337">
        <v>721</v>
      </c>
      <c r="B337">
        <v>1</v>
      </c>
      <c r="C337" t="s">
        <v>19</v>
      </c>
    </row>
    <row r="338" spans="1:3" x14ac:dyDescent="0.25">
      <c r="A338">
        <v>722</v>
      </c>
      <c r="B338">
        <v>1</v>
      </c>
      <c r="C338" t="s">
        <v>19</v>
      </c>
    </row>
    <row r="339" spans="1:3" x14ac:dyDescent="0.25">
      <c r="A339">
        <v>723</v>
      </c>
      <c r="B339">
        <v>1</v>
      </c>
      <c r="C339" t="s">
        <v>19</v>
      </c>
    </row>
    <row r="340" spans="1:3" x14ac:dyDescent="0.25">
      <c r="A340">
        <v>724</v>
      </c>
      <c r="B340">
        <v>1</v>
      </c>
      <c r="C340" t="s">
        <v>13</v>
      </c>
    </row>
    <row r="341" spans="1:3" x14ac:dyDescent="0.25">
      <c r="A341">
        <v>725</v>
      </c>
      <c r="B341">
        <v>1</v>
      </c>
      <c r="C341" t="s">
        <v>13</v>
      </c>
    </row>
    <row r="342" spans="1:3" x14ac:dyDescent="0.25">
      <c r="A342">
        <v>726</v>
      </c>
      <c r="B342">
        <v>1</v>
      </c>
      <c r="C342" t="s">
        <v>13</v>
      </c>
    </row>
    <row r="343" spans="1:3" x14ac:dyDescent="0.25">
      <c r="A343">
        <v>727</v>
      </c>
      <c r="B343">
        <v>1</v>
      </c>
      <c r="C343" t="s">
        <v>13</v>
      </c>
    </row>
    <row r="344" spans="1:3" x14ac:dyDescent="0.25">
      <c r="A344">
        <v>728</v>
      </c>
      <c r="B344">
        <v>1</v>
      </c>
      <c r="C344" t="s">
        <v>13</v>
      </c>
    </row>
    <row r="345" spans="1:3" x14ac:dyDescent="0.25">
      <c r="A345">
        <v>729</v>
      </c>
      <c r="B345">
        <v>1</v>
      </c>
      <c r="C345" t="s">
        <v>19</v>
      </c>
    </row>
    <row r="346" spans="1:3" x14ac:dyDescent="0.25">
      <c r="A346">
        <v>730</v>
      </c>
      <c r="B346">
        <v>1</v>
      </c>
      <c r="C346" t="s">
        <v>19</v>
      </c>
    </row>
    <row r="347" spans="1:3" x14ac:dyDescent="0.25">
      <c r="A347">
        <v>731</v>
      </c>
      <c r="B347">
        <v>1</v>
      </c>
      <c r="C347" t="s">
        <v>19</v>
      </c>
    </row>
    <row r="348" spans="1:3" x14ac:dyDescent="0.25">
      <c r="A348">
        <v>732</v>
      </c>
      <c r="B348">
        <v>1</v>
      </c>
      <c r="C348" t="s">
        <v>19</v>
      </c>
    </row>
    <row r="349" spans="1:3" x14ac:dyDescent="0.25">
      <c r="A349">
        <v>734</v>
      </c>
      <c r="B349">
        <v>1</v>
      </c>
      <c r="C349" t="s">
        <v>19</v>
      </c>
    </row>
    <row r="350" spans="1:3" x14ac:dyDescent="0.25">
      <c r="A350">
        <v>735</v>
      </c>
      <c r="B350">
        <v>1</v>
      </c>
      <c r="C350" t="s">
        <v>19</v>
      </c>
    </row>
    <row r="351" spans="1:3" x14ac:dyDescent="0.25">
      <c r="A351">
        <v>736</v>
      </c>
      <c r="B351">
        <v>1</v>
      </c>
      <c r="C351" t="s">
        <v>19</v>
      </c>
    </row>
    <row r="352" spans="1:3" x14ac:dyDescent="0.25">
      <c r="A352">
        <v>737</v>
      </c>
      <c r="B352">
        <v>1</v>
      </c>
      <c r="C352" t="s">
        <v>19</v>
      </c>
    </row>
    <row r="353" spans="1:3" x14ac:dyDescent="0.25">
      <c r="A353">
        <v>738</v>
      </c>
      <c r="B353">
        <v>1</v>
      </c>
      <c r="C353" t="s">
        <v>19</v>
      </c>
    </row>
    <row r="354" spans="1:3" x14ac:dyDescent="0.25">
      <c r="A354">
        <v>739</v>
      </c>
      <c r="B354">
        <v>1</v>
      </c>
      <c r="C354" t="s">
        <v>19</v>
      </c>
    </row>
    <row r="355" spans="1:3" x14ac:dyDescent="0.25">
      <c r="A355">
        <v>740</v>
      </c>
      <c r="B355">
        <v>1</v>
      </c>
      <c r="C355" t="s">
        <v>19</v>
      </c>
    </row>
    <row r="356" spans="1:3" x14ac:dyDescent="0.25">
      <c r="A356">
        <v>741</v>
      </c>
      <c r="B356">
        <v>1</v>
      </c>
      <c r="C356" t="s">
        <v>19</v>
      </c>
    </row>
    <row r="357" spans="1:3" x14ac:dyDescent="0.25">
      <c r="A357">
        <v>743</v>
      </c>
      <c r="B357">
        <v>1</v>
      </c>
      <c r="C357" t="s">
        <v>19</v>
      </c>
    </row>
    <row r="358" spans="1:3" x14ac:dyDescent="0.25">
      <c r="A358">
        <v>744</v>
      </c>
      <c r="B358">
        <v>1</v>
      </c>
      <c r="C358" t="s">
        <v>19</v>
      </c>
    </row>
    <row r="359" spans="1:3" x14ac:dyDescent="0.25">
      <c r="A359">
        <v>747</v>
      </c>
      <c r="B359">
        <v>1</v>
      </c>
      <c r="C359" t="s">
        <v>19</v>
      </c>
    </row>
    <row r="360" spans="1:3" x14ac:dyDescent="0.25">
      <c r="A360">
        <v>749</v>
      </c>
      <c r="B360">
        <v>1</v>
      </c>
      <c r="C360" t="s">
        <v>19</v>
      </c>
    </row>
    <row r="361" spans="1:3" x14ac:dyDescent="0.25">
      <c r="A361">
        <v>751</v>
      </c>
      <c r="B361">
        <v>1</v>
      </c>
      <c r="C361" t="s">
        <v>4</v>
      </c>
    </row>
    <row r="362" spans="1:3" x14ac:dyDescent="0.25">
      <c r="A362">
        <v>752</v>
      </c>
      <c r="B362">
        <v>1</v>
      </c>
      <c r="C362" t="s">
        <v>4</v>
      </c>
    </row>
    <row r="363" spans="1:3" x14ac:dyDescent="0.25">
      <c r="A363">
        <v>753</v>
      </c>
      <c r="B363">
        <v>1</v>
      </c>
      <c r="C363" t="s">
        <v>4</v>
      </c>
    </row>
    <row r="364" spans="1:3" x14ac:dyDescent="0.25">
      <c r="A364">
        <v>754</v>
      </c>
      <c r="B364">
        <v>1</v>
      </c>
      <c r="C364" t="s">
        <v>4</v>
      </c>
    </row>
    <row r="365" spans="1:3" x14ac:dyDescent="0.25">
      <c r="A365">
        <v>755</v>
      </c>
      <c r="B365">
        <v>1</v>
      </c>
      <c r="C365" t="s">
        <v>4</v>
      </c>
    </row>
    <row r="366" spans="1:3" x14ac:dyDescent="0.25">
      <c r="A366">
        <v>756</v>
      </c>
      <c r="B366">
        <v>1</v>
      </c>
      <c r="C366" t="s">
        <v>4</v>
      </c>
    </row>
    <row r="367" spans="1:3" x14ac:dyDescent="0.25">
      <c r="A367">
        <v>757</v>
      </c>
      <c r="B367">
        <v>1</v>
      </c>
      <c r="C367" t="s">
        <v>4</v>
      </c>
    </row>
    <row r="368" spans="1:3" x14ac:dyDescent="0.25">
      <c r="A368">
        <v>758</v>
      </c>
      <c r="B368">
        <v>1</v>
      </c>
      <c r="C368" t="s">
        <v>4</v>
      </c>
    </row>
    <row r="369" spans="1:3" x14ac:dyDescent="0.25">
      <c r="A369">
        <v>760</v>
      </c>
      <c r="B369">
        <v>1</v>
      </c>
      <c r="C369" t="s">
        <v>4</v>
      </c>
    </row>
    <row r="370" spans="1:3" x14ac:dyDescent="0.25">
      <c r="A370">
        <v>761</v>
      </c>
      <c r="B370">
        <v>1</v>
      </c>
      <c r="C370" t="s">
        <v>4</v>
      </c>
    </row>
    <row r="371" spans="1:3" x14ac:dyDescent="0.25">
      <c r="A371">
        <v>762</v>
      </c>
      <c r="B371">
        <v>1</v>
      </c>
      <c r="C371" t="s">
        <v>4</v>
      </c>
    </row>
    <row r="372" spans="1:3" x14ac:dyDescent="0.25">
      <c r="A372">
        <v>763</v>
      </c>
      <c r="B372">
        <v>1</v>
      </c>
      <c r="C372" t="s">
        <v>4</v>
      </c>
    </row>
    <row r="373" spans="1:3" x14ac:dyDescent="0.25">
      <c r="A373">
        <v>1019</v>
      </c>
      <c r="B373">
        <v>1</v>
      </c>
      <c r="C373" t="s">
        <v>13</v>
      </c>
    </row>
    <row r="374" spans="1:3" x14ac:dyDescent="0.25">
      <c r="A374">
        <v>1020</v>
      </c>
      <c r="B374">
        <v>1</v>
      </c>
      <c r="C374" t="s">
        <v>13</v>
      </c>
    </row>
    <row r="375" spans="1:3" x14ac:dyDescent="0.25">
      <c r="A375">
        <v>1021</v>
      </c>
      <c r="B375">
        <v>1</v>
      </c>
      <c r="C375" t="s">
        <v>13</v>
      </c>
    </row>
    <row r="376" spans="1:3" x14ac:dyDescent="0.25">
      <c r="A376">
        <v>1022</v>
      </c>
      <c r="B376">
        <v>1</v>
      </c>
      <c r="C376" t="s">
        <v>13</v>
      </c>
    </row>
    <row r="377" spans="1:3" x14ac:dyDescent="0.25">
      <c r="A377">
        <v>1023</v>
      </c>
      <c r="B377">
        <v>1</v>
      </c>
      <c r="C377" t="s">
        <v>13</v>
      </c>
    </row>
    <row r="378" spans="1:3" x14ac:dyDescent="0.25">
      <c r="A378">
        <v>1024</v>
      </c>
      <c r="B378">
        <v>1</v>
      </c>
      <c r="C378" t="s">
        <v>13</v>
      </c>
    </row>
    <row r="379" spans="1:3" x14ac:dyDescent="0.25">
      <c r="A379">
        <v>1025</v>
      </c>
      <c r="B379">
        <v>1</v>
      </c>
      <c r="C379" t="s">
        <v>13</v>
      </c>
    </row>
    <row r="380" spans="1:3" x14ac:dyDescent="0.25">
      <c r="A380">
        <v>1026</v>
      </c>
      <c r="B380">
        <v>1</v>
      </c>
      <c r="C380" t="s">
        <v>13</v>
      </c>
    </row>
    <row r="381" spans="1:3" x14ac:dyDescent="0.25">
      <c r="A381">
        <v>1027</v>
      </c>
      <c r="B381">
        <v>1</v>
      </c>
      <c r="C381" t="s">
        <v>13</v>
      </c>
    </row>
    <row r="382" spans="1:3" x14ac:dyDescent="0.25">
      <c r="A382">
        <v>1028</v>
      </c>
      <c r="B382">
        <v>1</v>
      </c>
      <c r="C382" t="s">
        <v>13</v>
      </c>
    </row>
    <row r="383" spans="1:3" x14ac:dyDescent="0.25">
      <c r="A383">
        <v>1029</v>
      </c>
      <c r="B383">
        <v>1</v>
      </c>
      <c r="C383" t="s">
        <v>13</v>
      </c>
    </row>
    <row r="384" spans="1:3" x14ac:dyDescent="0.25">
      <c r="A384">
        <v>1030</v>
      </c>
      <c r="B384">
        <v>1</v>
      </c>
      <c r="C384" t="s">
        <v>13</v>
      </c>
    </row>
    <row r="385" spans="1:3" x14ac:dyDescent="0.25">
      <c r="A385">
        <v>1031</v>
      </c>
      <c r="B385">
        <v>1</v>
      </c>
      <c r="C385" t="s">
        <v>13</v>
      </c>
    </row>
    <row r="386" spans="1:3" x14ac:dyDescent="0.25">
      <c r="A386">
        <v>1032</v>
      </c>
      <c r="B386">
        <v>1</v>
      </c>
      <c r="C386" t="s">
        <v>13</v>
      </c>
    </row>
    <row r="387" spans="1:3" x14ac:dyDescent="0.25">
      <c r="A387">
        <v>1033</v>
      </c>
      <c r="B387">
        <v>1</v>
      </c>
      <c r="C387" t="s">
        <v>13</v>
      </c>
    </row>
    <row r="388" spans="1:3" x14ac:dyDescent="0.25">
      <c r="A388">
        <v>1035</v>
      </c>
      <c r="B388">
        <v>1</v>
      </c>
      <c r="C388" t="s">
        <v>16</v>
      </c>
    </row>
    <row r="389" spans="1:3" x14ac:dyDescent="0.25">
      <c r="A389">
        <v>1036</v>
      </c>
      <c r="B389">
        <v>1</v>
      </c>
      <c r="C389" t="s">
        <v>7</v>
      </c>
    </row>
    <row r="390" spans="1:3" x14ac:dyDescent="0.25">
      <c r="A390">
        <v>1037</v>
      </c>
      <c r="B390">
        <v>1</v>
      </c>
      <c r="C390" t="s">
        <v>7</v>
      </c>
    </row>
    <row r="391" spans="1:3" x14ac:dyDescent="0.25">
      <c r="A391">
        <v>1038</v>
      </c>
      <c r="B391">
        <v>1</v>
      </c>
      <c r="C391" t="s">
        <v>7</v>
      </c>
    </row>
    <row r="392" spans="1:3" x14ac:dyDescent="0.25">
      <c r="A392">
        <v>1039</v>
      </c>
      <c r="B392">
        <v>1</v>
      </c>
      <c r="C392" t="s">
        <v>7</v>
      </c>
    </row>
    <row r="393" spans="1:3" x14ac:dyDescent="0.25">
      <c r="A393">
        <v>1040</v>
      </c>
      <c r="B393">
        <v>1</v>
      </c>
      <c r="C393" t="s">
        <v>16</v>
      </c>
    </row>
    <row r="394" spans="1:3" x14ac:dyDescent="0.25">
      <c r="A394">
        <v>1041</v>
      </c>
      <c r="B394">
        <v>1</v>
      </c>
      <c r="C394" t="s">
        <v>16</v>
      </c>
    </row>
    <row r="395" spans="1:3" x14ac:dyDescent="0.25">
      <c r="A395">
        <v>1042</v>
      </c>
      <c r="B395">
        <v>1</v>
      </c>
      <c r="C395" t="s">
        <v>7</v>
      </c>
    </row>
    <row r="396" spans="1:3" x14ac:dyDescent="0.25">
      <c r="A396">
        <v>1043</v>
      </c>
      <c r="B396">
        <v>1</v>
      </c>
      <c r="C396" t="s">
        <v>7</v>
      </c>
    </row>
    <row r="397" spans="1:3" x14ac:dyDescent="0.25">
      <c r="A397">
        <v>1044</v>
      </c>
      <c r="B397">
        <v>1</v>
      </c>
      <c r="C397" t="s">
        <v>7</v>
      </c>
    </row>
    <row r="398" spans="1:3" x14ac:dyDescent="0.25">
      <c r="A398">
        <v>1045</v>
      </c>
      <c r="B398">
        <v>1</v>
      </c>
      <c r="C398" t="s">
        <v>7</v>
      </c>
    </row>
    <row r="399" spans="1:3" x14ac:dyDescent="0.25">
      <c r="A399">
        <v>1046</v>
      </c>
      <c r="B399">
        <v>1</v>
      </c>
      <c r="C399" t="s">
        <v>7</v>
      </c>
    </row>
    <row r="400" spans="1:3" x14ac:dyDescent="0.25">
      <c r="A400">
        <v>1047</v>
      </c>
      <c r="B400">
        <v>1</v>
      </c>
      <c r="C400" t="s">
        <v>7</v>
      </c>
    </row>
    <row r="401" spans="1:3" x14ac:dyDescent="0.25">
      <c r="A401">
        <v>1048</v>
      </c>
      <c r="B401">
        <v>1</v>
      </c>
      <c r="C401" t="s">
        <v>7</v>
      </c>
    </row>
    <row r="402" spans="1:3" x14ac:dyDescent="0.25">
      <c r="A402">
        <v>1049</v>
      </c>
      <c r="B402">
        <v>1</v>
      </c>
      <c r="C402" t="s">
        <v>7</v>
      </c>
    </row>
    <row r="403" spans="1:3" x14ac:dyDescent="0.25">
      <c r="A403">
        <v>1050</v>
      </c>
      <c r="B403">
        <v>1</v>
      </c>
      <c r="C403" t="s">
        <v>7</v>
      </c>
    </row>
    <row r="404" spans="1:3" x14ac:dyDescent="0.25">
      <c r="A404">
        <v>1063</v>
      </c>
      <c r="B404">
        <v>1</v>
      </c>
      <c r="C404" t="s">
        <v>7</v>
      </c>
    </row>
    <row r="405" spans="1:3" x14ac:dyDescent="0.25">
      <c r="A405">
        <v>1064</v>
      </c>
      <c r="B405">
        <v>1</v>
      </c>
      <c r="C405" t="s">
        <v>7</v>
      </c>
    </row>
    <row r="406" spans="1:3" x14ac:dyDescent="0.25">
      <c r="A406">
        <v>1066</v>
      </c>
      <c r="B406">
        <v>1</v>
      </c>
      <c r="C406" t="s">
        <v>7</v>
      </c>
    </row>
    <row r="407" spans="1:3" x14ac:dyDescent="0.25">
      <c r="A407">
        <v>1067</v>
      </c>
      <c r="B407">
        <v>1</v>
      </c>
      <c r="C407" t="s">
        <v>7</v>
      </c>
    </row>
    <row r="408" spans="1:3" x14ac:dyDescent="0.25">
      <c r="A408">
        <v>1068</v>
      </c>
      <c r="B408">
        <v>1</v>
      </c>
      <c r="C408" t="s">
        <v>7</v>
      </c>
    </row>
    <row r="409" spans="1:3" x14ac:dyDescent="0.25">
      <c r="A409">
        <v>1069</v>
      </c>
      <c r="B409">
        <v>1</v>
      </c>
      <c r="C409" t="s">
        <v>7</v>
      </c>
    </row>
    <row r="410" spans="1:3" x14ac:dyDescent="0.25">
      <c r="A410">
        <v>1071</v>
      </c>
      <c r="B410">
        <v>1</v>
      </c>
      <c r="C410" t="s">
        <v>7</v>
      </c>
    </row>
    <row r="411" spans="1:3" x14ac:dyDescent="0.25">
      <c r="A411">
        <v>1072</v>
      </c>
      <c r="B411">
        <v>1</v>
      </c>
      <c r="C411" t="s">
        <v>7</v>
      </c>
    </row>
    <row r="412" spans="1:3" x14ac:dyDescent="0.25">
      <c r="A412">
        <v>1073</v>
      </c>
      <c r="B412">
        <v>1</v>
      </c>
      <c r="C412" t="s">
        <v>7</v>
      </c>
    </row>
    <row r="413" spans="1:3" x14ac:dyDescent="0.25">
      <c r="A413">
        <v>1076</v>
      </c>
      <c r="B413">
        <v>1</v>
      </c>
      <c r="C413" t="s">
        <v>7</v>
      </c>
    </row>
    <row r="414" spans="1:3" x14ac:dyDescent="0.25">
      <c r="A414">
        <v>1077</v>
      </c>
      <c r="B414">
        <v>1</v>
      </c>
      <c r="C414" t="s">
        <v>20</v>
      </c>
    </row>
    <row r="415" spans="1:3" x14ac:dyDescent="0.25">
      <c r="A415">
        <v>1078</v>
      </c>
      <c r="B415">
        <v>1</v>
      </c>
      <c r="C415" t="s">
        <v>7</v>
      </c>
    </row>
    <row r="416" spans="1:3" x14ac:dyDescent="0.25">
      <c r="A416">
        <v>1079</v>
      </c>
      <c r="B416">
        <v>1</v>
      </c>
      <c r="C416" t="s">
        <v>20</v>
      </c>
    </row>
    <row r="417" spans="1:3" x14ac:dyDescent="0.25">
      <c r="A417">
        <v>1080</v>
      </c>
      <c r="B417">
        <v>1</v>
      </c>
      <c r="C417" t="s">
        <v>7</v>
      </c>
    </row>
    <row r="418" spans="1:3" x14ac:dyDescent="0.25">
      <c r="A418">
        <v>1081</v>
      </c>
      <c r="B418">
        <v>1</v>
      </c>
      <c r="C418" t="s">
        <v>20</v>
      </c>
    </row>
    <row r="419" spans="1:3" x14ac:dyDescent="0.25">
      <c r="A419">
        <v>1082</v>
      </c>
      <c r="B419">
        <v>1</v>
      </c>
      <c r="C419" t="s">
        <v>7</v>
      </c>
    </row>
    <row r="420" spans="1:3" x14ac:dyDescent="0.25">
      <c r="A420">
        <v>1083</v>
      </c>
      <c r="B420">
        <v>1</v>
      </c>
      <c r="C420" t="s">
        <v>20</v>
      </c>
    </row>
    <row r="421" spans="1:3" x14ac:dyDescent="0.25">
      <c r="A421">
        <v>1085</v>
      </c>
      <c r="B421">
        <v>1</v>
      </c>
      <c r="C421" t="s">
        <v>20</v>
      </c>
    </row>
    <row r="422" spans="1:3" x14ac:dyDescent="0.25">
      <c r="A422">
        <v>1087</v>
      </c>
      <c r="B422">
        <v>1</v>
      </c>
      <c r="C422" t="s">
        <v>4</v>
      </c>
    </row>
    <row r="423" spans="1:3" x14ac:dyDescent="0.25">
      <c r="A423">
        <v>1088</v>
      </c>
      <c r="B423">
        <v>1</v>
      </c>
      <c r="C423" t="s">
        <v>7</v>
      </c>
    </row>
    <row r="424" spans="1:3" x14ac:dyDescent="0.25">
      <c r="A424">
        <v>1090</v>
      </c>
      <c r="B424">
        <v>1</v>
      </c>
      <c r="C424" t="s">
        <v>7</v>
      </c>
    </row>
    <row r="425" spans="1:3" x14ac:dyDescent="0.25">
      <c r="A425">
        <v>1094</v>
      </c>
      <c r="B425">
        <v>1</v>
      </c>
      <c r="C425" t="s">
        <v>7</v>
      </c>
    </row>
    <row r="426" spans="1:3" x14ac:dyDescent="0.25">
      <c r="A426">
        <v>1096</v>
      </c>
      <c r="B426">
        <v>1</v>
      </c>
      <c r="C426" t="s">
        <v>4</v>
      </c>
    </row>
    <row r="427" spans="1:3" x14ac:dyDescent="0.25">
      <c r="A427">
        <v>1098</v>
      </c>
      <c r="B427">
        <v>1</v>
      </c>
      <c r="C427" t="s">
        <v>19</v>
      </c>
    </row>
    <row r="428" spans="1:3" x14ac:dyDescent="0.25">
      <c r="A428">
        <v>1034</v>
      </c>
      <c r="B428">
        <v>1</v>
      </c>
      <c r="C428" t="s">
        <v>16</v>
      </c>
    </row>
    <row r="429" spans="1:3" x14ac:dyDescent="0.25">
      <c r="A429">
        <v>1051</v>
      </c>
      <c r="B429">
        <v>1</v>
      </c>
      <c r="C429" t="s">
        <v>4</v>
      </c>
    </row>
    <row r="430" spans="1:3" x14ac:dyDescent="0.25">
      <c r="A430">
        <v>1052</v>
      </c>
      <c r="B430">
        <v>1</v>
      </c>
      <c r="C430" t="s">
        <v>7</v>
      </c>
    </row>
    <row r="431" spans="1:3" x14ac:dyDescent="0.25">
      <c r="A431">
        <v>1065</v>
      </c>
      <c r="B431">
        <v>1</v>
      </c>
      <c r="C431" t="s">
        <v>7</v>
      </c>
    </row>
    <row r="432" spans="1:3" x14ac:dyDescent="0.25">
      <c r="A432">
        <v>1018</v>
      </c>
      <c r="B432">
        <v>1</v>
      </c>
      <c r="C432" t="s">
        <v>7</v>
      </c>
    </row>
    <row r="433" spans="1:3" x14ac:dyDescent="0.25">
      <c r="A433">
        <v>1053</v>
      </c>
      <c r="B433">
        <v>1</v>
      </c>
      <c r="C433" t="s">
        <v>7</v>
      </c>
    </row>
    <row r="434" spans="1:3" x14ac:dyDescent="0.25">
      <c r="A434">
        <v>1054</v>
      </c>
      <c r="B434">
        <v>1</v>
      </c>
      <c r="C434" t="s">
        <v>7</v>
      </c>
    </row>
    <row r="435" spans="1:3" x14ac:dyDescent="0.25">
      <c r="A435">
        <v>1055</v>
      </c>
      <c r="B435">
        <v>1</v>
      </c>
      <c r="C435" t="s">
        <v>4</v>
      </c>
    </row>
    <row r="436" spans="1:3" x14ac:dyDescent="0.25">
      <c r="A436">
        <v>1056</v>
      </c>
      <c r="B436">
        <v>1</v>
      </c>
      <c r="C436" t="s">
        <v>7</v>
      </c>
    </row>
    <row r="437" spans="1:3" x14ac:dyDescent="0.25">
      <c r="A437">
        <v>1057</v>
      </c>
      <c r="B437">
        <v>1</v>
      </c>
      <c r="C437" t="s">
        <v>7</v>
      </c>
    </row>
    <row r="438" spans="1:3" x14ac:dyDescent="0.25">
      <c r="A438">
        <v>1058</v>
      </c>
      <c r="B438">
        <v>1</v>
      </c>
      <c r="C438" t="s">
        <v>7</v>
      </c>
    </row>
    <row r="439" spans="1:3" x14ac:dyDescent="0.25">
      <c r="A439">
        <v>1059</v>
      </c>
      <c r="B439">
        <v>1</v>
      </c>
      <c r="C439" t="s">
        <v>7</v>
      </c>
    </row>
    <row r="440" spans="1:3" x14ac:dyDescent="0.25">
      <c r="A440">
        <v>1060</v>
      </c>
      <c r="B440">
        <v>1</v>
      </c>
      <c r="C440" t="s">
        <v>7</v>
      </c>
    </row>
    <row r="441" spans="1:3" x14ac:dyDescent="0.25">
      <c r="A441">
        <v>1061</v>
      </c>
      <c r="B441">
        <v>1</v>
      </c>
      <c r="C441" t="s">
        <v>7</v>
      </c>
    </row>
    <row r="442" spans="1:3" x14ac:dyDescent="0.25">
      <c r="A442">
        <v>1062</v>
      </c>
      <c r="B442">
        <v>1</v>
      </c>
      <c r="C442" t="s">
        <v>7</v>
      </c>
    </row>
    <row r="443" spans="1:3" x14ac:dyDescent="0.25">
      <c r="A443">
        <v>1074</v>
      </c>
      <c r="B443">
        <v>1</v>
      </c>
      <c r="C443" t="s">
        <v>7</v>
      </c>
    </row>
    <row r="444" spans="1:3" x14ac:dyDescent="0.25">
      <c r="A444">
        <v>1075</v>
      </c>
      <c r="B444">
        <v>1</v>
      </c>
      <c r="C444" t="s">
        <v>20</v>
      </c>
    </row>
    <row r="445" spans="1:3" x14ac:dyDescent="0.25">
      <c r="A445">
        <v>959</v>
      </c>
      <c r="B445">
        <v>1</v>
      </c>
      <c r="C445" t="s">
        <v>20</v>
      </c>
    </row>
    <row r="446" spans="1:3" x14ac:dyDescent="0.25">
      <c r="A446">
        <v>960</v>
      </c>
      <c r="B446">
        <v>1</v>
      </c>
      <c r="C446" t="s">
        <v>20</v>
      </c>
    </row>
    <row r="447" spans="1:3" x14ac:dyDescent="0.25">
      <c r="A447">
        <v>961</v>
      </c>
      <c r="B447">
        <v>1</v>
      </c>
      <c r="C447" t="s">
        <v>20</v>
      </c>
    </row>
    <row r="448" spans="1:3" x14ac:dyDescent="0.25">
      <c r="A448">
        <v>962</v>
      </c>
      <c r="B448">
        <v>1</v>
      </c>
      <c r="C448" t="s">
        <v>19</v>
      </c>
    </row>
    <row r="449" spans="1:3" x14ac:dyDescent="0.25">
      <c r="A449">
        <v>963</v>
      </c>
      <c r="B449">
        <v>1</v>
      </c>
      <c r="C449" t="s">
        <v>19</v>
      </c>
    </row>
    <row r="450" spans="1:3" x14ac:dyDescent="0.25">
      <c r="A450">
        <v>964</v>
      </c>
      <c r="B450">
        <v>1</v>
      </c>
      <c r="C450" t="s">
        <v>19</v>
      </c>
    </row>
    <row r="451" spans="1:3" x14ac:dyDescent="0.25">
      <c r="A451">
        <v>965</v>
      </c>
      <c r="B451">
        <v>1</v>
      </c>
      <c r="C451" t="s">
        <v>19</v>
      </c>
    </row>
    <row r="452" spans="1:3" x14ac:dyDescent="0.25">
      <c r="A452">
        <v>966</v>
      </c>
      <c r="B452">
        <v>1</v>
      </c>
      <c r="C452" t="s">
        <v>19</v>
      </c>
    </row>
    <row r="453" spans="1:3" x14ac:dyDescent="0.25">
      <c r="A453">
        <v>967</v>
      </c>
      <c r="B453">
        <v>1</v>
      </c>
      <c r="C453" t="s">
        <v>19</v>
      </c>
    </row>
    <row r="454" spans="1:3" x14ac:dyDescent="0.25">
      <c r="A454">
        <v>968</v>
      </c>
      <c r="B454">
        <v>1</v>
      </c>
      <c r="C454" t="s">
        <v>19</v>
      </c>
    </row>
    <row r="455" spans="1:3" x14ac:dyDescent="0.25">
      <c r="A455">
        <v>969</v>
      </c>
      <c r="B455">
        <v>1</v>
      </c>
      <c r="C455" t="s">
        <v>20</v>
      </c>
    </row>
    <row r="456" spans="1:3" x14ac:dyDescent="0.25">
      <c r="A456">
        <v>970</v>
      </c>
      <c r="B456">
        <v>1</v>
      </c>
      <c r="C456" t="s">
        <v>20</v>
      </c>
    </row>
    <row r="457" spans="1:3" x14ac:dyDescent="0.25">
      <c r="A457">
        <v>971</v>
      </c>
      <c r="B457">
        <v>1</v>
      </c>
      <c r="C457" t="s">
        <v>20</v>
      </c>
    </row>
    <row r="458" spans="1:3" x14ac:dyDescent="0.25">
      <c r="A458">
        <v>972</v>
      </c>
      <c r="B458">
        <v>1</v>
      </c>
      <c r="C458" t="s">
        <v>19</v>
      </c>
    </row>
    <row r="459" spans="1:3" x14ac:dyDescent="0.25">
      <c r="A459">
        <v>973</v>
      </c>
      <c r="B459">
        <v>1</v>
      </c>
      <c r="C459" t="s">
        <v>19</v>
      </c>
    </row>
    <row r="460" spans="1:3" x14ac:dyDescent="0.25">
      <c r="A460">
        <v>974</v>
      </c>
      <c r="B460">
        <v>1</v>
      </c>
      <c r="C460" t="s">
        <v>4</v>
      </c>
    </row>
    <row r="461" spans="1:3" x14ac:dyDescent="0.25">
      <c r="A461">
        <v>975</v>
      </c>
      <c r="B461">
        <v>1</v>
      </c>
      <c r="C461" t="s">
        <v>4</v>
      </c>
    </row>
    <row r="462" spans="1:3" x14ac:dyDescent="0.25">
      <c r="A462">
        <v>976</v>
      </c>
      <c r="B462">
        <v>1</v>
      </c>
      <c r="C462" t="s">
        <v>4</v>
      </c>
    </row>
    <row r="463" spans="1:3" x14ac:dyDescent="0.25">
      <c r="A463">
        <v>979</v>
      </c>
      <c r="B463">
        <v>1</v>
      </c>
      <c r="C463" t="s">
        <v>13</v>
      </c>
    </row>
    <row r="464" spans="1:3" x14ac:dyDescent="0.25">
      <c r="A464">
        <v>980</v>
      </c>
      <c r="B464">
        <v>1</v>
      </c>
      <c r="C464" t="s">
        <v>13</v>
      </c>
    </row>
    <row r="465" spans="1:3" x14ac:dyDescent="0.25">
      <c r="A465">
        <v>981</v>
      </c>
      <c r="B465">
        <v>1</v>
      </c>
      <c r="C465" t="s">
        <v>13</v>
      </c>
    </row>
    <row r="466" spans="1:3" x14ac:dyDescent="0.25">
      <c r="A466">
        <v>982</v>
      </c>
      <c r="B466">
        <v>1</v>
      </c>
      <c r="C466" t="s">
        <v>7</v>
      </c>
    </row>
    <row r="467" spans="1:3" x14ac:dyDescent="0.25">
      <c r="A467">
        <v>983</v>
      </c>
      <c r="B467">
        <v>1</v>
      </c>
      <c r="C467" t="s">
        <v>7</v>
      </c>
    </row>
    <row r="468" spans="1:3" x14ac:dyDescent="0.25">
      <c r="A468">
        <v>984</v>
      </c>
      <c r="B468">
        <v>1</v>
      </c>
      <c r="C468" t="s">
        <v>7</v>
      </c>
    </row>
    <row r="469" spans="1:3" x14ac:dyDescent="0.25">
      <c r="A469">
        <v>985</v>
      </c>
      <c r="B469">
        <v>1</v>
      </c>
      <c r="C469" t="s">
        <v>7</v>
      </c>
    </row>
    <row r="470" spans="1:3" x14ac:dyDescent="0.25">
      <c r="A470">
        <v>986</v>
      </c>
      <c r="B470">
        <v>1</v>
      </c>
      <c r="C470" t="s">
        <v>13</v>
      </c>
    </row>
    <row r="471" spans="1:3" x14ac:dyDescent="0.25">
      <c r="A471">
        <v>987</v>
      </c>
      <c r="B471">
        <v>1</v>
      </c>
      <c r="C471" t="s">
        <v>20</v>
      </c>
    </row>
    <row r="472" spans="1:3" x14ac:dyDescent="0.25">
      <c r="A472">
        <v>988</v>
      </c>
      <c r="B472">
        <v>1</v>
      </c>
      <c r="C472" t="s">
        <v>7</v>
      </c>
    </row>
    <row r="473" spans="1:3" x14ac:dyDescent="0.25">
      <c r="A473">
        <v>989</v>
      </c>
      <c r="B473">
        <v>1</v>
      </c>
      <c r="C473" t="s">
        <v>7</v>
      </c>
    </row>
    <row r="474" spans="1:3" x14ac:dyDescent="0.25">
      <c r="A474">
        <v>990</v>
      </c>
      <c r="B474">
        <v>1</v>
      </c>
      <c r="C474" t="s">
        <v>7</v>
      </c>
    </row>
    <row r="475" spans="1:3" x14ac:dyDescent="0.25">
      <c r="A475">
        <v>991</v>
      </c>
      <c r="B475">
        <v>1</v>
      </c>
      <c r="C475" t="s">
        <v>7</v>
      </c>
    </row>
    <row r="476" spans="1:3" x14ac:dyDescent="0.25">
      <c r="A476">
        <v>992</v>
      </c>
      <c r="B476">
        <v>1</v>
      </c>
      <c r="C476" t="s">
        <v>7</v>
      </c>
    </row>
    <row r="477" spans="1:3" x14ac:dyDescent="0.25">
      <c r="A477">
        <v>993</v>
      </c>
      <c r="B477">
        <v>1</v>
      </c>
      <c r="C477" t="s">
        <v>7</v>
      </c>
    </row>
    <row r="478" spans="1:3" x14ac:dyDescent="0.25">
      <c r="A478">
        <v>994</v>
      </c>
      <c r="B478">
        <v>1</v>
      </c>
      <c r="C478" t="s">
        <v>7</v>
      </c>
    </row>
    <row r="479" spans="1:3" x14ac:dyDescent="0.25">
      <c r="A479">
        <v>995</v>
      </c>
      <c r="B479">
        <v>1</v>
      </c>
      <c r="C479" t="s">
        <v>7</v>
      </c>
    </row>
    <row r="480" spans="1:3" x14ac:dyDescent="0.25">
      <c r="A480">
        <v>996</v>
      </c>
      <c r="B480">
        <v>1</v>
      </c>
      <c r="C480" t="s">
        <v>7</v>
      </c>
    </row>
    <row r="481" spans="1:3" x14ac:dyDescent="0.25">
      <c r="A481">
        <v>997</v>
      </c>
      <c r="B481">
        <v>1</v>
      </c>
      <c r="C481" t="s">
        <v>7</v>
      </c>
    </row>
    <row r="482" spans="1:3" x14ac:dyDescent="0.25">
      <c r="A482">
        <v>998</v>
      </c>
      <c r="B482">
        <v>1</v>
      </c>
      <c r="C482" t="s">
        <v>7</v>
      </c>
    </row>
    <row r="483" spans="1:3" x14ac:dyDescent="0.25">
      <c r="A483">
        <v>999</v>
      </c>
      <c r="B483">
        <v>1</v>
      </c>
      <c r="C483" t="s">
        <v>7</v>
      </c>
    </row>
    <row r="484" spans="1:3" x14ac:dyDescent="0.25">
      <c r="A484">
        <v>1000</v>
      </c>
      <c r="B484">
        <v>1</v>
      </c>
      <c r="C484" t="s">
        <v>7</v>
      </c>
    </row>
    <row r="485" spans="1:3" x14ac:dyDescent="0.25">
      <c r="A485">
        <v>1001</v>
      </c>
      <c r="B485">
        <v>1</v>
      </c>
      <c r="C485" t="s">
        <v>7</v>
      </c>
    </row>
    <row r="486" spans="1:3" x14ac:dyDescent="0.25">
      <c r="A486">
        <v>1002</v>
      </c>
      <c r="B486">
        <v>1</v>
      </c>
      <c r="C486" t="s">
        <v>13</v>
      </c>
    </row>
    <row r="487" spans="1:3" x14ac:dyDescent="0.25">
      <c r="A487">
        <v>1005</v>
      </c>
      <c r="B487">
        <v>1</v>
      </c>
      <c r="C487" t="s">
        <v>20</v>
      </c>
    </row>
    <row r="488" spans="1:3" x14ac:dyDescent="0.25">
      <c r="A488">
        <v>1006</v>
      </c>
      <c r="B488">
        <v>1</v>
      </c>
      <c r="C488" t="s">
        <v>20</v>
      </c>
    </row>
    <row r="489" spans="1:3" x14ac:dyDescent="0.25">
      <c r="A489">
        <v>1007</v>
      </c>
      <c r="B489">
        <v>1</v>
      </c>
      <c r="C489" t="s">
        <v>20</v>
      </c>
    </row>
    <row r="490" spans="1:3" x14ac:dyDescent="0.25">
      <c r="A490">
        <v>1008</v>
      </c>
      <c r="B490">
        <v>1</v>
      </c>
      <c r="C490" t="s">
        <v>20</v>
      </c>
    </row>
    <row r="491" spans="1:3" x14ac:dyDescent="0.25">
      <c r="A491">
        <v>1009</v>
      </c>
      <c r="B491">
        <v>1</v>
      </c>
      <c r="C491" t="s">
        <v>20</v>
      </c>
    </row>
    <row r="492" spans="1:3" x14ac:dyDescent="0.25">
      <c r="A492">
        <v>1010</v>
      </c>
      <c r="B492">
        <v>1</v>
      </c>
      <c r="C492" t="s">
        <v>13</v>
      </c>
    </row>
    <row r="493" spans="1:3" x14ac:dyDescent="0.25">
      <c r="A493">
        <v>1011</v>
      </c>
      <c r="B493">
        <v>1</v>
      </c>
      <c r="C493" t="s">
        <v>13</v>
      </c>
    </row>
    <row r="494" spans="1:3" x14ac:dyDescent="0.25">
      <c r="A494">
        <v>1012</v>
      </c>
      <c r="B494">
        <v>1</v>
      </c>
      <c r="C494" t="s">
        <v>13</v>
      </c>
    </row>
    <row r="495" spans="1:3" x14ac:dyDescent="0.25">
      <c r="A495">
        <v>1013</v>
      </c>
      <c r="B495">
        <v>1</v>
      </c>
      <c r="C495" t="s">
        <v>13</v>
      </c>
    </row>
    <row r="496" spans="1:3" x14ac:dyDescent="0.25">
      <c r="A496">
        <v>1014</v>
      </c>
      <c r="B496">
        <v>1</v>
      </c>
      <c r="C496" t="s">
        <v>20</v>
      </c>
    </row>
    <row r="497" spans="1:3" x14ac:dyDescent="0.25">
      <c r="A497">
        <v>1015</v>
      </c>
      <c r="B497">
        <v>1</v>
      </c>
      <c r="C497" t="s">
        <v>20</v>
      </c>
    </row>
    <row r="498" spans="1:3" x14ac:dyDescent="0.25">
      <c r="A498">
        <v>1016</v>
      </c>
      <c r="B498">
        <v>1</v>
      </c>
      <c r="C498" t="s">
        <v>20</v>
      </c>
    </row>
    <row r="499" spans="1:3" x14ac:dyDescent="0.25">
      <c r="A499">
        <v>1017</v>
      </c>
      <c r="B499">
        <v>1</v>
      </c>
      <c r="C499" t="s">
        <v>13</v>
      </c>
    </row>
    <row r="500" spans="1:3" x14ac:dyDescent="0.25">
      <c r="A500">
        <v>1103</v>
      </c>
      <c r="B500">
        <v>1</v>
      </c>
      <c r="C500" t="s">
        <v>20</v>
      </c>
    </row>
    <row r="501" spans="1:3" x14ac:dyDescent="0.25">
      <c r="A501">
        <v>1104</v>
      </c>
      <c r="B501">
        <v>1</v>
      </c>
      <c r="C501" t="s">
        <v>20</v>
      </c>
    </row>
    <row r="502" spans="1:3" x14ac:dyDescent="0.25">
      <c r="A502">
        <v>1105</v>
      </c>
      <c r="B502">
        <v>1</v>
      </c>
      <c r="C502" t="s">
        <v>20</v>
      </c>
    </row>
    <row r="503" spans="1:3" x14ac:dyDescent="0.25">
      <c r="A503">
        <v>1106</v>
      </c>
      <c r="B503">
        <v>1</v>
      </c>
      <c r="C503" t="s">
        <v>20</v>
      </c>
    </row>
    <row r="504" spans="1:3" x14ac:dyDescent="0.25">
      <c r="A504">
        <v>1116</v>
      </c>
      <c r="B504">
        <v>1</v>
      </c>
      <c r="C504" t="s">
        <v>7</v>
      </c>
    </row>
    <row r="505" spans="1:3" x14ac:dyDescent="0.25">
      <c r="A505">
        <v>1100</v>
      </c>
      <c r="B505">
        <v>1</v>
      </c>
      <c r="C505" t="s">
        <v>20</v>
      </c>
    </row>
    <row r="506" spans="1:3" x14ac:dyDescent="0.25">
      <c r="A506">
        <v>1101</v>
      </c>
      <c r="B506">
        <v>1</v>
      </c>
      <c r="C506" t="s">
        <v>20</v>
      </c>
    </row>
    <row r="507" spans="1:3" x14ac:dyDescent="0.25">
      <c r="A507">
        <v>1102</v>
      </c>
      <c r="B507">
        <v>1</v>
      </c>
      <c r="C507" t="s">
        <v>20</v>
      </c>
    </row>
    <row r="508" spans="1:3" x14ac:dyDescent="0.25">
      <c r="A508">
        <v>1107</v>
      </c>
      <c r="B508">
        <v>1</v>
      </c>
      <c r="C508" t="s">
        <v>13</v>
      </c>
    </row>
    <row r="509" spans="1:3" x14ac:dyDescent="0.25">
      <c r="A509">
        <v>1108</v>
      </c>
      <c r="B509">
        <v>1</v>
      </c>
      <c r="C509" t="s">
        <v>13</v>
      </c>
    </row>
    <row r="510" spans="1:3" x14ac:dyDescent="0.25">
      <c r="A510">
        <v>1109</v>
      </c>
      <c r="B510">
        <v>1</v>
      </c>
      <c r="C510" t="s">
        <v>13</v>
      </c>
    </row>
    <row r="511" spans="1:3" x14ac:dyDescent="0.25">
      <c r="A511">
        <v>1110</v>
      </c>
      <c r="B511">
        <v>1</v>
      </c>
      <c r="C511" t="s">
        <v>13</v>
      </c>
    </row>
    <row r="512" spans="1:3" x14ac:dyDescent="0.25">
      <c r="A512">
        <v>1111</v>
      </c>
      <c r="B512">
        <v>1</v>
      </c>
      <c r="C512" t="s">
        <v>13</v>
      </c>
    </row>
    <row r="513" spans="1:3" x14ac:dyDescent="0.25">
      <c r="A513">
        <v>1112</v>
      </c>
      <c r="B513">
        <v>1</v>
      </c>
      <c r="C513" t="s">
        <v>13</v>
      </c>
    </row>
    <row r="514" spans="1:3" x14ac:dyDescent="0.25">
      <c r="A514">
        <v>1113</v>
      </c>
      <c r="B514">
        <v>1</v>
      </c>
      <c r="C514" t="s">
        <v>13</v>
      </c>
    </row>
    <row r="515" spans="1:3" x14ac:dyDescent="0.25">
      <c r="A515">
        <v>1114</v>
      </c>
      <c r="B515">
        <v>1</v>
      </c>
      <c r="C515" t="s">
        <v>7</v>
      </c>
    </row>
    <row r="516" spans="1:3" x14ac:dyDescent="0.25">
      <c r="A516">
        <v>1115</v>
      </c>
      <c r="B516">
        <v>1</v>
      </c>
      <c r="C516" t="s">
        <v>4</v>
      </c>
    </row>
    <row r="517" spans="1:3" x14ac:dyDescent="0.25">
      <c r="A517">
        <v>1121</v>
      </c>
      <c r="B517">
        <v>1</v>
      </c>
      <c r="C517" t="s">
        <v>7</v>
      </c>
    </row>
    <row r="518" spans="1:3" x14ac:dyDescent="0.25">
      <c r="A518">
        <v>1122</v>
      </c>
      <c r="B518">
        <v>1</v>
      </c>
      <c r="C518" t="s">
        <v>7</v>
      </c>
    </row>
    <row r="519" spans="1:3" x14ac:dyDescent="0.25">
      <c r="A519">
        <v>1123</v>
      </c>
      <c r="B519">
        <v>1</v>
      </c>
      <c r="C519" t="s">
        <v>7</v>
      </c>
    </row>
    <row r="520" spans="1:3" x14ac:dyDescent="0.25">
      <c r="A520">
        <v>1124</v>
      </c>
      <c r="B520">
        <v>1</v>
      </c>
      <c r="C520" t="s">
        <v>7</v>
      </c>
    </row>
    <row r="521" spans="1:3" x14ac:dyDescent="0.25">
      <c r="A521">
        <v>1125</v>
      </c>
      <c r="B521">
        <v>1</v>
      </c>
      <c r="C521" t="s">
        <v>7</v>
      </c>
    </row>
    <row r="522" spans="1:3" x14ac:dyDescent="0.25">
      <c r="A522">
        <v>1126</v>
      </c>
      <c r="B522">
        <v>1</v>
      </c>
      <c r="C522" t="s">
        <v>7</v>
      </c>
    </row>
    <row r="523" spans="1:3" x14ac:dyDescent="0.25">
      <c r="A523">
        <v>1127</v>
      </c>
      <c r="B523">
        <v>1</v>
      </c>
      <c r="C523" t="s">
        <v>7</v>
      </c>
    </row>
    <row r="524" spans="1:3" x14ac:dyDescent="0.25">
      <c r="A524">
        <v>1128</v>
      </c>
      <c r="B524">
        <v>1</v>
      </c>
      <c r="C524" t="s">
        <v>7</v>
      </c>
    </row>
    <row r="525" spans="1:3" x14ac:dyDescent="0.25">
      <c r="A525">
        <v>1129</v>
      </c>
      <c r="B525">
        <v>1</v>
      </c>
      <c r="C525" t="s">
        <v>7</v>
      </c>
    </row>
    <row r="526" spans="1:3" x14ac:dyDescent="0.25">
      <c r="A526">
        <v>1130</v>
      </c>
      <c r="B526">
        <v>1</v>
      </c>
      <c r="C526" t="s">
        <v>7</v>
      </c>
    </row>
    <row r="527" spans="1:3" x14ac:dyDescent="0.25">
      <c r="A527">
        <v>1131</v>
      </c>
      <c r="B527">
        <v>1</v>
      </c>
      <c r="C527" t="s">
        <v>7</v>
      </c>
    </row>
    <row r="528" spans="1:3" x14ac:dyDescent="0.25">
      <c r="A528">
        <v>1132</v>
      </c>
      <c r="B528">
        <v>1</v>
      </c>
      <c r="C528" t="s">
        <v>7</v>
      </c>
    </row>
    <row r="529" spans="1:3" x14ac:dyDescent="0.25">
      <c r="A529">
        <v>1133</v>
      </c>
      <c r="B529">
        <v>1</v>
      </c>
      <c r="C529" t="s">
        <v>7</v>
      </c>
    </row>
    <row r="530" spans="1:3" x14ac:dyDescent="0.25">
      <c r="A530">
        <v>1134</v>
      </c>
      <c r="B530">
        <v>1</v>
      </c>
      <c r="C530" t="s">
        <v>7</v>
      </c>
    </row>
    <row r="531" spans="1:3" x14ac:dyDescent="0.25">
      <c r="A531">
        <v>1135</v>
      </c>
      <c r="B531">
        <v>1</v>
      </c>
      <c r="C531" t="s">
        <v>7</v>
      </c>
    </row>
    <row r="532" spans="1:3" x14ac:dyDescent="0.25">
      <c r="A532">
        <v>1136</v>
      </c>
      <c r="B532">
        <v>1</v>
      </c>
      <c r="C532" t="s">
        <v>7</v>
      </c>
    </row>
    <row r="533" spans="1:3" x14ac:dyDescent="0.25">
      <c r="A533">
        <v>1137</v>
      </c>
      <c r="B533">
        <v>1</v>
      </c>
      <c r="C533" t="s">
        <v>7</v>
      </c>
    </row>
    <row r="534" spans="1:3" x14ac:dyDescent="0.25">
      <c r="A534">
        <v>1138</v>
      </c>
      <c r="B534">
        <v>1</v>
      </c>
      <c r="C534" t="s">
        <v>7</v>
      </c>
    </row>
    <row r="535" spans="1:3" x14ac:dyDescent="0.25">
      <c r="A535">
        <v>1139</v>
      </c>
      <c r="B535">
        <v>1</v>
      </c>
      <c r="C535" t="s">
        <v>7</v>
      </c>
    </row>
    <row r="536" spans="1:3" x14ac:dyDescent="0.25">
      <c r="A536">
        <v>1140</v>
      </c>
      <c r="B536">
        <v>1</v>
      </c>
      <c r="C536" t="s">
        <v>7</v>
      </c>
    </row>
    <row r="537" spans="1:3" x14ac:dyDescent="0.25">
      <c r="A537">
        <v>1141</v>
      </c>
      <c r="B537">
        <v>1</v>
      </c>
      <c r="C537" t="s">
        <v>7</v>
      </c>
    </row>
    <row r="538" spans="1:3" x14ac:dyDescent="0.25">
      <c r="A538">
        <v>1142</v>
      </c>
      <c r="B538">
        <v>1</v>
      </c>
      <c r="C538" t="s">
        <v>7</v>
      </c>
    </row>
    <row r="539" spans="1:3" x14ac:dyDescent="0.25">
      <c r="A539">
        <v>1070</v>
      </c>
      <c r="B539">
        <v>1</v>
      </c>
      <c r="C539" t="s">
        <v>7</v>
      </c>
    </row>
    <row r="540" spans="1:3" x14ac:dyDescent="0.25">
      <c r="A540">
        <v>909</v>
      </c>
      <c r="B540">
        <v>1</v>
      </c>
      <c r="C540" t="s">
        <v>20</v>
      </c>
    </row>
    <row r="541" spans="1:3" x14ac:dyDescent="0.25">
      <c r="A541">
        <v>910</v>
      </c>
      <c r="B541">
        <v>1</v>
      </c>
      <c r="C541" t="s">
        <v>17</v>
      </c>
    </row>
    <row r="542" spans="1:3" x14ac:dyDescent="0.25">
      <c r="A542">
        <v>911</v>
      </c>
      <c r="B542">
        <v>1</v>
      </c>
      <c r="C542" t="s">
        <v>13</v>
      </c>
    </row>
    <row r="543" spans="1:3" x14ac:dyDescent="0.25">
      <c r="A543">
        <v>912</v>
      </c>
      <c r="B543">
        <v>1</v>
      </c>
      <c r="C543" t="s">
        <v>13</v>
      </c>
    </row>
    <row r="544" spans="1:3" x14ac:dyDescent="0.25">
      <c r="A544">
        <v>913</v>
      </c>
      <c r="B544">
        <v>1</v>
      </c>
      <c r="C544" t="s">
        <v>13</v>
      </c>
    </row>
    <row r="545" spans="1:3" x14ac:dyDescent="0.25">
      <c r="A545">
        <v>914</v>
      </c>
      <c r="B545">
        <v>1</v>
      </c>
      <c r="C545" t="s">
        <v>13</v>
      </c>
    </row>
    <row r="546" spans="1:3" x14ac:dyDescent="0.25">
      <c r="A546">
        <v>915</v>
      </c>
      <c r="B546">
        <v>1</v>
      </c>
      <c r="C546" t="s">
        <v>13</v>
      </c>
    </row>
    <row r="547" spans="1:3" x14ac:dyDescent="0.25">
      <c r="A547">
        <v>916</v>
      </c>
      <c r="B547">
        <v>1</v>
      </c>
      <c r="C547" t="s">
        <v>13</v>
      </c>
    </row>
    <row r="548" spans="1:3" x14ac:dyDescent="0.25">
      <c r="A548">
        <v>918</v>
      </c>
      <c r="B548">
        <v>1</v>
      </c>
      <c r="C548" t="s">
        <v>13</v>
      </c>
    </row>
    <row r="549" spans="1:3" x14ac:dyDescent="0.25">
      <c r="A549">
        <v>919</v>
      </c>
      <c r="B549">
        <v>1</v>
      </c>
      <c r="C549" t="s">
        <v>13</v>
      </c>
    </row>
    <row r="550" spans="1:3" x14ac:dyDescent="0.25">
      <c r="A550">
        <v>920</v>
      </c>
      <c r="B550">
        <v>1</v>
      </c>
      <c r="C550" t="s">
        <v>13</v>
      </c>
    </row>
    <row r="551" spans="1:3" x14ac:dyDescent="0.25">
      <c r="A551">
        <v>921</v>
      </c>
      <c r="B551">
        <v>1</v>
      </c>
      <c r="C551" t="s">
        <v>13</v>
      </c>
    </row>
    <row r="552" spans="1:3" x14ac:dyDescent="0.25">
      <c r="A552">
        <v>922</v>
      </c>
      <c r="B552">
        <v>1</v>
      </c>
      <c r="C552" t="s">
        <v>13</v>
      </c>
    </row>
    <row r="553" spans="1:3" x14ac:dyDescent="0.25">
      <c r="A553">
        <v>925</v>
      </c>
      <c r="B553">
        <v>1</v>
      </c>
      <c r="C553" t="s">
        <v>20</v>
      </c>
    </row>
    <row r="554" spans="1:3" x14ac:dyDescent="0.25">
      <c r="A554">
        <v>926</v>
      </c>
      <c r="B554">
        <v>1</v>
      </c>
      <c r="C554" t="s">
        <v>20</v>
      </c>
    </row>
    <row r="555" spans="1:3" x14ac:dyDescent="0.25">
      <c r="A555">
        <v>927</v>
      </c>
      <c r="B555">
        <v>1</v>
      </c>
      <c r="C555" t="s">
        <v>20</v>
      </c>
    </row>
    <row r="556" spans="1:3" x14ac:dyDescent="0.25">
      <c r="A556">
        <v>929</v>
      </c>
      <c r="B556">
        <v>1</v>
      </c>
      <c r="C556" t="s">
        <v>17</v>
      </c>
    </row>
    <row r="557" spans="1:3" x14ac:dyDescent="0.25">
      <c r="A557">
        <v>930</v>
      </c>
      <c r="B557">
        <v>1</v>
      </c>
      <c r="C557" t="s">
        <v>17</v>
      </c>
    </row>
    <row r="558" spans="1:3" x14ac:dyDescent="0.25">
      <c r="A558">
        <v>931</v>
      </c>
      <c r="B558">
        <v>1</v>
      </c>
      <c r="C558" t="s">
        <v>16</v>
      </c>
    </row>
    <row r="559" spans="1:3" x14ac:dyDescent="0.25">
      <c r="A559">
        <v>787</v>
      </c>
      <c r="B559">
        <v>1</v>
      </c>
      <c r="C559" t="s">
        <v>19</v>
      </c>
    </row>
    <row r="560" spans="1:3" x14ac:dyDescent="0.25">
      <c r="A560">
        <v>788</v>
      </c>
      <c r="B560">
        <v>1</v>
      </c>
      <c r="C560" t="s">
        <v>20</v>
      </c>
    </row>
    <row r="561" spans="1:3" x14ac:dyDescent="0.25">
      <c r="A561">
        <v>791</v>
      </c>
      <c r="B561">
        <v>1</v>
      </c>
      <c r="C561" t="s">
        <v>20</v>
      </c>
    </row>
    <row r="562" spans="1:3" x14ac:dyDescent="0.25">
      <c r="A562">
        <v>792</v>
      </c>
      <c r="B562">
        <v>1</v>
      </c>
      <c r="C562" t="s">
        <v>20</v>
      </c>
    </row>
    <row r="563" spans="1:3" x14ac:dyDescent="0.25">
      <c r="A563">
        <v>793</v>
      </c>
      <c r="B563">
        <v>1</v>
      </c>
      <c r="C563" t="s">
        <v>20</v>
      </c>
    </row>
    <row r="564" spans="1:3" x14ac:dyDescent="0.25">
      <c r="A564">
        <v>794</v>
      </c>
      <c r="B564">
        <v>1</v>
      </c>
      <c r="C564" t="s">
        <v>20</v>
      </c>
    </row>
    <row r="565" spans="1:3" x14ac:dyDescent="0.25">
      <c r="A565">
        <v>795</v>
      </c>
      <c r="B565">
        <v>1</v>
      </c>
      <c r="C565" t="s">
        <v>20</v>
      </c>
    </row>
    <row r="566" spans="1:3" x14ac:dyDescent="0.25">
      <c r="A566">
        <v>796</v>
      </c>
      <c r="B566">
        <v>1</v>
      </c>
      <c r="C566" t="s">
        <v>20</v>
      </c>
    </row>
    <row r="567" spans="1:3" x14ac:dyDescent="0.25">
      <c r="A567">
        <v>798</v>
      </c>
      <c r="B567">
        <v>1</v>
      </c>
      <c r="C567" t="s">
        <v>17</v>
      </c>
    </row>
    <row r="568" spans="1:3" x14ac:dyDescent="0.25">
      <c r="A568">
        <v>799</v>
      </c>
      <c r="B568">
        <v>1</v>
      </c>
      <c r="C568" t="s">
        <v>7</v>
      </c>
    </row>
    <row r="569" spans="1:3" x14ac:dyDescent="0.25">
      <c r="A569">
        <v>800</v>
      </c>
      <c r="B569">
        <v>1</v>
      </c>
      <c r="C569" t="s">
        <v>7</v>
      </c>
    </row>
    <row r="570" spans="1:3" x14ac:dyDescent="0.25">
      <c r="A570">
        <v>801</v>
      </c>
      <c r="B570">
        <v>1</v>
      </c>
      <c r="C570" t="s">
        <v>7</v>
      </c>
    </row>
    <row r="571" spans="1:3" x14ac:dyDescent="0.25">
      <c r="A571">
        <v>802</v>
      </c>
      <c r="B571">
        <v>1</v>
      </c>
      <c r="C571" t="s">
        <v>7</v>
      </c>
    </row>
    <row r="572" spans="1:3" x14ac:dyDescent="0.25">
      <c r="A572">
        <v>803</v>
      </c>
      <c r="B572">
        <v>1</v>
      </c>
      <c r="C572" t="s">
        <v>7</v>
      </c>
    </row>
    <row r="573" spans="1:3" x14ac:dyDescent="0.25">
      <c r="A573">
        <v>804</v>
      </c>
      <c r="B573">
        <v>1</v>
      </c>
      <c r="C573" t="s">
        <v>7</v>
      </c>
    </row>
    <row r="574" spans="1:3" x14ac:dyDescent="0.25">
      <c r="A574">
        <v>805</v>
      </c>
      <c r="B574">
        <v>1</v>
      </c>
      <c r="C574" t="s">
        <v>7</v>
      </c>
    </row>
    <row r="575" spans="1:3" x14ac:dyDescent="0.25">
      <c r="A575">
        <v>806</v>
      </c>
      <c r="B575">
        <v>1</v>
      </c>
      <c r="C575" t="s">
        <v>7</v>
      </c>
    </row>
    <row r="576" spans="1:3" x14ac:dyDescent="0.25">
      <c r="A576">
        <v>808</v>
      </c>
      <c r="B576">
        <v>1</v>
      </c>
      <c r="C576" t="s">
        <v>13</v>
      </c>
    </row>
    <row r="577" spans="1:3" x14ac:dyDescent="0.25">
      <c r="A577">
        <v>809</v>
      </c>
      <c r="B577">
        <v>1</v>
      </c>
      <c r="C577" t="s">
        <v>13</v>
      </c>
    </row>
    <row r="578" spans="1:3" x14ac:dyDescent="0.25">
      <c r="A578">
        <v>810</v>
      </c>
      <c r="B578">
        <v>1</v>
      </c>
      <c r="C578" t="s">
        <v>13</v>
      </c>
    </row>
    <row r="579" spans="1:3" x14ac:dyDescent="0.25">
      <c r="A579">
        <v>811</v>
      </c>
      <c r="B579">
        <v>1</v>
      </c>
      <c r="C579" t="s">
        <v>13</v>
      </c>
    </row>
    <row r="580" spans="1:3" x14ac:dyDescent="0.25">
      <c r="A580">
        <v>812</v>
      </c>
      <c r="B580">
        <v>1</v>
      </c>
      <c r="C580" t="s">
        <v>13</v>
      </c>
    </row>
    <row r="581" spans="1:3" x14ac:dyDescent="0.25">
      <c r="A581">
        <v>813</v>
      </c>
      <c r="B581">
        <v>1</v>
      </c>
      <c r="C581" t="s">
        <v>13</v>
      </c>
    </row>
    <row r="582" spans="1:3" x14ac:dyDescent="0.25">
      <c r="A582">
        <v>814</v>
      </c>
      <c r="B582">
        <v>1</v>
      </c>
      <c r="C582" t="s">
        <v>13</v>
      </c>
    </row>
    <row r="583" spans="1:3" x14ac:dyDescent="0.25">
      <c r="A583">
        <v>815</v>
      </c>
      <c r="B583">
        <v>1</v>
      </c>
      <c r="C583" t="s">
        <v>13</v>
      </c>
    </row>
    <row r="584" spans="1:3" x14ac:dyDescent="0.25">
      <c r="A584">
        <v>816</v>
      </c>
      <c r="B584">
        <v>1</v>
      </c>
      <c r="C584" t="s">
        <v>7</v>
      </c>
    </row>
    <row r="585" spans="1:3" x14ac:dyDescent="0.25">
      <c r="A585">
        <v>817</v>
      </c>
      <c r="B585">
        <v>1</v>
      </c>
      <c r="C585" t="s">
        <v>7</v>
      </c>
    </row>
    <row r="586" spans="1:3" x14ac:dyDescent="0.25">
      <c r="A586">
        <v>818</v>
      </c>
      <c r="B586">
        <v>1</v>
      </c>
      <c r="C586" t="s">
        <v>20</v>
      </c>
    </row>
    <row r="587" spans="1:3" x14ac:dyDescent="0.25">
      <c r="A587">
        <v>447</v>
      </c>
      <c r="B587">
        <v>1</v>
      </c>
      <c r="C587" t="s">
        <v>19</v>
      </c>
    </row>
    <row r="588" spans="1:3" x14ac:dyDescent="0.25">
      <c r="A588">
        <v>819</v>
      </c>
      <c r="B588">
        <v>1</v>
      </c>
      <c r="C588" t="s">
        <v>13</v>
      </c>
    </row>
    <row r="589" spans="1:3" x14ac:dyDescent="0.25">
      <c r="A589">
        <v>820</v>
      </c>
      <c r="B589">
        <v>1</v>
      </c>
      <c r="C589" t="s">
        <v>13</v>
      </c>
    </row>
    <row r="590" spans="1:3" x14ac:dyDescent="0.25">
      <c r="A590">
        <v>821</v>
      </c>
      <c r="B590">
        <v>1</v>
      </c>
      <c r="C590" t="s">
        <v>13</v>
      </c>
    </row>
    <row r="591" spans="1:3" x14ac:dyDescent="0.25">
      <c r="A591">
        <v>867</v>
      </c>
      <c r="B591">
        <v>1</v>
      </c>
      <c r="C591" t="s">
        <v>7</v>
      </c>
    </row>
    <row r="592" spans="1:3" x14ac:dyDescent="0.25">
      <c r="A592">
        <v>868</v>
      </c>
      <c r="B592">
        <v>1</v>
      </c>
      <c r="C592" t="s">
        <v>7</v>
      </c>
    </row>
    <row r="593" spans="1:3" x14ac:dyDescent="0.25">
      <c r="A593">
        <v>869</v>
      </c>
      <c r="B593">
        <v>1</v>
      </c>
      <c r="C593" t="s">
        <v>7</v>
      </c>
    </row>
    <row r="594" spans="1:3" x14ac:dyDescent="0.25">
      <c r="A594">
        <v>870</v>
      </c>
      <c r="B594">
        <v>1</v>
      </c>
      <c r="C594" t="s">
        <v>7</v>
      </c>
    </row>
    <row r="595" spans="1:3" x14ac:dyDescent="0.25">
      <c r="A595">
        <v>871</v>
      </c>
      <c r="B595">
        <v>1</v>
      </c>
      <c r="C595" t="s">
        <v>7</v>
      </c>
    </row>
    <row r="596" spans="1:3" x14ac:dyDescent="0.25">
      <c r="A596">
        <v>84</v>
      </c>
      <c r="B596">
        <v>1</v>
      </c>
      <c r="C596" t="s">
        <v>13</v>
      </c>
    </row>
    <row r="597" spans="1:3" x14ac:dyDescent="0.25">
      <c r="A597">
        <v>85</v>
      </c>
      <c r="B597">
        <v>1</v>
      </c>
      <c r="C597" t="s">
        <v>13</v>
      </c>
    </row>
    <row r="598" spans="1:3" x14ac:dyDescent="0.25">
      <c r="A598">
        <v>272</v>
      </c>
      <c r="B598">
        <v>1</v>
      </c>
      <c r="C598" t="s">
        <v>13</v>
      </c>
    </row>
    <row r="599" spans="1:3" x14ac:dyDescent="0.25">
      <c r="A599">
        <v>273</v>
      </c>
      <c r="B599">
        <v>1</v>
      </c>
      <c r="C599" t="s">
        <v>13</v>
      </c>
    </row>
    <row r="600" spans="1:3" x14ac:dyDescent="0.25">
      <c r="A600">
        <v>274</v>
      </c>
      <c r="B600">
        <v>1</v>
      </c>
      <c r="C600" t="s">
        <v>13</v>
      </c>
    </row>
    <row r="601" spans="1:3" x14ac:dyDescent="0.25">
      <c r="A601">
        <v>275</v>
      </c>
      <c r="B601">
        <v>1</v>
      </c>
      <c r="C601" t="s">
        <v>13</v>
      </c>
    </row>
    <row r="602" spans="1:3" x14ac:dyDescent="0.25">
      <c r="A602">
        <v>276</v>
      </c>
      <c r="B602">
        <v>1</v>
      </c>
      <c r="C602" t="s">
        <v>13</v>
      </c>
    </row>
    <row r="603" spans="1:3" x14ac:dyDescent="0.25">
      <c r="A603">
        <v>277</v>
      </c>
      <c r="B603">
        <v>1</v>
      </c>
      <c r="C603" t="s">
        <v>13</v>
      </c>
    </row>
    <row r="604" spans="1:3" x14ac:dyDescent="0.25">
      <c r="A604">
        <v>278</v>
      </c>
      <c r="B604">
        <v>1</v>
      </c>
      <c r="C604" t="s">
        <v>13</v>
      </c>
    </row>
    <row r="605" spans="1:3" x14ac:dyDescent="0.25">
      <c r="A605">
        <v>279</v>
      </c>
      <c r="B605">
        <v>1</v>
      </c>
      <c r="C605" t="s">
        <v>13</v>
      </c>
    </row>
    <row r="606" spans="1:3" x14ac:dyDescent="0.25">
      <c r="A606">
        <v>280</v>
      </c>
      <c r="B606">
        <v>1</v>
      </c>
      <c r="C606" t="s">
        <v>13</v>
      </c>
    </row>
    <row r="607" spans="1:3" x14ac:dyDescent="0.25">
      <c r="A607">
        <v>86</v>
      </c>
      <c r="B607">
        <v>1</v>
      </c>
      <c r="C607" t="s">
        <v>13</v>
      </c>
    </row>
    <row r="608" spans="1:3" x14ac:dyDescent="0.25">
      <c r="A608">
        <v>87</v>
      </c>
      <c r="B608">
        <v>1</v>
      </c>
      <c r="C608" t="s">
        <v>13</v>
      </c>
    </row>
    <row r="609" spans="1:3" x14ac:dyDescent="0.25">
      <c r="A609">
        <v>88</v>
      </c>
      <c r="B609">
        <v>1</v>
      </c>
      <c r="C609" t="s">
        <v>13</v>
      </c>
    </row>
    <row r="610" spans="1:3" x14ac:dyDescent="0.25">
      <c r="A610">
        <v>89</v>
      </c>
      <c r="B610">
        <v>1</v>
      </c>
      <c r="C610" t="s">
        <v>13</v>
      </c>
    </row>
    <row r="611" spans="1:3" x14ac:dyDescent="0.25">
      <c r="A611">
        <v>90</v>
      </c>
      <c r="B611">
        <v>1</v>
      </c>
      <c r="C611" t="s">
        <v>13</v>
      </c>
    </row>
    <row r="612" spans="1:3" x14ac:dyDescent="0.25">
      <c r="A612">
        <v>91</v>
      </c>
      <c r="B612">
        <v>1</v>
      </c>
      <c r="C612" t="s">
        <v>13</v>
      </c>
    </row>
    <row r="613" spans="1:3" x14ac:dyDescent="0.25">
      <c r="A613">
        <v>92</v>
      </c>
      <c r="B613">
        <v>1</v>
      </c>
      <c r="C613" t="s">
        <v>13</v>
      </c>
    </row>
    <row r="614" spans="1:3" x14ac:dyDescent="0.25">
      <c r="A614">
        <v>93</v>
      </c>
      <c r="B614">
        <v>1</v>
      </c>
      <c r="C614" t="s">
        <v>13</v>
      </c>
    </row>
    <row r="615" spans="1:3" x14ac:dyDescent="0.25">
      <c r="A615">
        <v>94</v>
      </c>
      <c r="B615">
        <v>1</v>
      </c>
      <c r="C615" t="s">
        <v>13</v>
      </c>
    </row>
    <row r="616" spans="1:3" x14ac:dyDescent="0.25">
      <c r="A616">
        <v>96</v>
      </c>
      <c r="B616">
        <v>1</v>
      </c>
      <c r="C616" t="s">
        <v>13</v>
      </c>
    </row>
    <row r="617" spans="1:3" x14ac:dyDescent="0.25">
      <c r="A617">
        <v>97</v>
      </c>
      <c r="B617">
        <v>1</v>
      </c>
      <c r="C617" t="s">
        <v>13</v>
      </c>
    </row>
    <row r="618" spans="1:3" x14ac:dyDescent="0.25">
      <c r="A618">
        <v>100</v>
      </c>
      <c r="B618">
        <v>1</v>
      </c>
      <c r="C618" t="s">
        <v>7</v>
      </c>
    </row>
    <row r="619" spans="1:3" x14ac:dyDescent="0.25">
      <c r="A619">
        <v>102</v>
      </c>
      <c r="B619">
        <v>1</v>
      </c>
      <c r="C619" t="s">
        <v>13</v>
      </c>
    </row>
    <row r="620" spans="1:3" x14ac:dyDescent="0.25">
      <c r="A620">
        <v>104</v>
      </c>
      <c r="B620">
        <v>1</v>
      </c>
      <c r="C620" t="s">
        <v>13</v>
      </c>
    </row>
    <row r="621" spans="1:3" x14ac:dyDescent="0.25">
      <c r="A621">
        <v>105</v>
      </c>
      <c r="B621">
        <v>1</v>
      </c>
      <c r="C621" t="s">
        <v>13</v>
      </c>
    </row>
    <row r="622" spans="1:3" x14ac:dyDescent="0.25">
      <c r="A622">
        <v>106</v>
      </c>
      <c r="B622">
        <v>1</v>
      </c>
      <c r="C622" t="s">
        <v>13</v>
      </c>
    </row>
    <row r="623" spans="1:3" x14ac:dyDescent="0.25">
      <c r="A623">
        <v>108</v>
      </c>
      <c r="B623">
        <v>1</v>
      </c>
      <c r="C623" t="s">
        <v>7</v>
      </c>
    </row>
    <row r="624" spans="1:3" x14ac:dyDescent="0.25">
      <c r="A624">
        <v>110</v>
      </c>
      <c r="B624">
        <v>1</v>
      </c>
      <c r="C624" t="s">
        <v>7</v>
      </c>
    </row>
    <row r="625" spans="1:3" x14ac:dyDescent="0.25">
      <c r="A625">
        <v>264</v>
      </c>
      <c r="B625">
        <v>1</v>
      </c>
      <c r="C625" t="s">
        <v>13</v>
      </c>
    </row>
    <row r="626" spans="1:3" x14ac:dyDescent="0.25">
      <c r="A626">
        <v>265</v>
      </c>
      <c r="B626">
        <v>1</v>
      </c>
      <c r="C626" t="s">
        <v>13</v>
      </c>
    </row>
    <row r="627" spans="1:3" x14ac:dyDescent="0.25">
      <c r="A627">
        <v>266</v>
      </c>
      <c r="B627">
        <v>1</v>
      </c>
      <c r="C627" t="s">
        <v>13</v>
      </c>
    </row>
    <row r="628" spans="1:3" x14ac:dyDescent="0.25">
      <c r="A628">
        <v>267</v>
      </c>
      <c r="B628">
        <v>1</v>
      </c>
      <c r="C628" t="s">
        <v>13</v>
      </c>
    </row>
    <row r="629" spans="1:3" x14ac:dyDescent="0.25">
      <c r="A629">
        <v>268</v>
      </c>
      <c r="B629">
        <v>1</v>
      </c>
      <c r="C629" t="s">
        <v>13</v>
      </c>
    </row>
    <row r="630" spans="1:3" x14ac:dyDescent="0.25">
      <c r="A630">
        <v>269</v>
      </c>
      <c r="B630">
        <v>1</v>
      </c>
      <c r="C630" t="s">
        <v>13</v>
      </c>
    </row>
    <row r="631" spans="1:3" x14ac:dyDescent="0.25">
      <c r="A631">
        <v>270</v>
      </c>
      <c r="B631">
        <v>1</v>
      </c>
      <c r="C631" t="s">
        <v>13</v>
      </c>
    </row>
    <row r="632" spans="1:3" x14ac:dyDescent="0.25">
      <c r="A632">
        <v>271</v>
      </c>
      <c r="B632">
        <v>1</v>
      </c>
      <c r="C632" t="s">
        <v>13</v>
      </c>
    </row>
    <row r="633" spans="1:3" x14ac:dyDescent="0.25">
      <c r="A633">
        <v>112</v>
      </c>
      <c r="B633">
        <v>1</v>
      </c>
      <c r="C633" t="s">
        <v>7</v>
      </c>
    </row>
    <row r="634" spans="1:3" x14ac:dyDescent="0.25">
      <c r="A634">
        <v>113</v>
      </c>
      <c r="B634">
        <v>1</v>
      </c>
      <c r="C634" t="s">
        <v>7</v>
      </c>
    </row>
    <row r="635" spans="1:3" x14ac:dyDescent="0.25">
      <c r="A635">
        <v>114</v>
      </c>
      <c r="B635">
        <v>1</v>
      </c>
      <c r="C635" t="s">
        <v>7</v>
      </c>
    </row>
    <row r="636" spans="1:3" x14ac:dyDescent="0.25">
      <c r="A636">
        <v>115</v>
      </c>
      <c r="B636">
        <v>1</v>
      </c>
      <c r="C636" t="s">
        <v>13</v>
      </c>
    </row>
    <row r="637" spans="1:3" x14ac:dyDescent="0.25">
      <c r="A637">
        <v>295</v>
      </c>
      <c r="B637">
        <v>1</v>
      </c>
      <c r="C637" t="s">
        <v>13</v>
      </c>
    </row>
    <row r="638" spans="1:3" x14ac:dyDescent="0.25">
      <c r="A638">
        <v>296</v>
      </c>
      <c r="B638">
        <v>1</v>
      </c>
      <c r="C638" t="s">
        <v>13</v>
      </c>
    </row>
    <row r="639" spans="1:3" x14ac:dyDescent="0.25">
      <c r="A639">
        <v>263</v>
      </c>
      <c r="B639">
        <v>1</v>
      </c>
      <c r="C639" t="s">
        <v>13</v>
      </c>
    </row>
    <row r="640" spans="1:3" x14ac:dyDescent="0.25">
      <c r="A640">
        <v>302</v>
      </c>
      <c r="B640">
        <v>1</v>
      </c>
      <c r="C640" t="s">
        <v>13</v>
      </c>
    </row>
    <row r="641" spans="1:3" x14ac:dyDescent="0.25">
      <c r="A641">
        <v>303</v>
      </c>
      <c r="B641">
        <v>1</v>
      </c>
      <c r="C641" t="s">
        <v>13</v>
      </c>
    </row>
    <row r="642" spans="1:3" x14ac:dyDescent="0.25">
      <c r="A642">
        <v>304</v>
      </c>
      <c r="B642">
        <v>1</v>
      </c>
      <c r="C642" t="s">
        <v>13</v>
      </c>
    </row>
    <row r="643" spans="1:3" x14ac:dyDescent="0.25">
      <c r="A643">
        <v>305</v>
      </c>
      <c r="B643">
        <v>1</v>
      </c>
      <c r="C643" t="s">
        <v>13</v>
      </c>
    </row>
    <row r="644" spans="1:3" x14ac:dyDescent="0.25">
      <c r="A644">
        <v>306</v>
      </c>
      <c r="B644">
        <v>1</v>
      </c>
      <c r="C644" t="s">
        <v>13</v>
      </c>
    </row>
    <row r="645" spans="1:3" x14ac:dyDescent="0.25">
      <c r="A645">
        <v>307</v>
      </c>
      <c r="B645">
        <v>1</v>
      </c>
      <c r="C645" t="s">
        <v>7</v>
      </c>
    </row>
    <row r="646" spans="1:3" x14ac:dyDescent="0.25">
      <c r="A646">
        <v>308</v>
      </c>
      <c r="B646">
        <v>1</v>
      </c>
      <c r="C646" t="s">
        <v>7</v>
      </c>
    </row>
    <row r="647" spans="1:3" x14ac:dyDescent="0.25">
      <c r="A647">
        <v>309</v>
      </c>
      <c r="B647">
        <v>1</v>
      </c>
      <c r="C647" t="s">
        <v>7</v>
      </c>
    </row>
    <row r="648" spans="1:3" x14ac:dyDescent="0.25">
      <c r="A648">
        <v>310</v>
      </c>
      <c r="B648">
        <v>1</v>
      </c>
      <c r="C648" t="s">
        <v>13</v>
      </c>
    </row>
    <row r="649" spans="1:3" x14ac:dyDescent="0.25">
      <c r="A649">
        <v>311</v>
      </c>
      <c r="B649">
        <v>1</v>
      </c>
      <c r="C649" t="s">
        <v>7</v>
      </c>
    </row>
    <row r="650" spans="1:3" x14ac:dyDescent="0.25">
      <c r="A650">
        <v>313</v>
      </c>
      <c r="B650">
        <v>1</v>
      </c>
      <c r="C650" t="s">
        <v>7</v>
      </c>
    </row>
    <row r="651" spans="1:3" x14ac:dyDescent="0.25">
      <c r="A651">
        <v>314</v>
      </c>
      <c r="B651">
        <v>1</v>
      </c>
      <c r="C651" t="s">
        <v>13</v>
      </c>
    </row>
    <row r="652" spans="1:3" x14ac:dyDescent="0.25">
      <c r="A652">
        <v>315</v>
      </c>
      <c r="B652">
        <v>1</v>
      </c>
      <c r="C652" t="s">
        <v>13</v>
      </c>
    </row>
    <row r="653" spans="1:3" x14ac:dyDescent="0.25">
      <c r="A653">
        <v>316</v>
      </c>
      <c r="B653">
        <v>1</v>
      </c>
      <c r="C653" t="s">
        <v>13</v>
      </c>
    </row>
    <row r="654" spans="1:3" x14ac:dyDescent="0.25">
      <c r="A654">
        <v>317</v>
      </c>
      <c r="B654">
        <v>1</v>
      </c>
      <c r="C654" t="s">
        <v>13</v>
      </c>
    </row>
    <row r="655" spans="1:3" x14ac:dyDescent="0.25">
      <c r="A655">
        <v>320</v>
      </c>
      <c r="B655">
        <v>1</v>
      </c>
      <c r="C655" t="s">
        <v>19</v>
      </c>
    </row>
    <row r="656" spans="1:3" x14ac:dyDescent="0.25">
      <c r="A656">
        <v>321</v>
      </c>
      <c r="B656">
        <v>1</v>
      </c>
      <c r="C656" t="s">
        <v>13</v>
      </c>
    </row>
    <row r="657" spans="1:3" x14ac:dyDescent="0.25">
      <c r="A657">
        <v>322</v>
      </c>
      <c r="B657">
        <v>1</v>
      </c>
      <c r="C657" t="s">
        <v>13</v>
      </c>
    </row>
    <row r="658" spans="1:3" x14ac:dyDescent="0.25">
      <c r="A658">
        <v>323</v>
      </c>
      <c r="B658">
        <v>1</v>
      </c>
      <c r="C658" t="s">
        <v>13</v>
      </c>
    </row>
    <row r="659" spans="1:3" x14ac:dyDescent="0.25">
      <c r="A659">
        <v>324</v>
      </c>
      <c r="B659">
        <v>1</v>
      </c>
      <c r="C659" t="s">
        <v>13</v>
      </c>
    </row>
    <row r="660" spans="1:3" x14ac:dyDescent="0.25">
      <c r="A660">
        <v>325</v>
      </c>
      <c r="B660">
        <v>1</v>
      </c>
      <c r="C660" t="s">
        <v>13</v>
      </c>
    </row>
    <row r="661" spans="1:3" x14ac:dyDescent="0.25">
      <c r="A661">
        <v>326</v>
      </c>
      <c r="B661">
        <v>1</v>
      </c>
      <c r="C661" t="s">
        <v>20</v>
      </c>
    </row>
    <row r="662" spans="1:3" x14ac:dyDescent="0.25">
      <c r="A662">
        <v>327</v>
      </c>
      <c r="B662">
        <v>1</v>
      </c>
      <c r="C662" t="s">
        <v>13</v>
      </c>
    </row>
    <row r="663" spans="1:3" x14ac:dyDescent="0.25">
      <c r="A663">
        <v>328</v>
      </c>
      <c r="B663">
        <v>1</v>
      </c>
      <c r="C663" t="s">
        <v>13</v>
      </c>
    </row>
    <row r="664" spans="1:3" x14ac:dyDescent="0.25">
      <c r="A664">
        <v>329</v>
      </c>
      <c r="B664">
        <v>1</v>
      </c>
      <c r="C664" t="s">
        <v>13</v>
      </c>
    </row>
    <row r="665" spans="1:3" x14ac:dyDescent="0.25">
      <c r="A665">
        <v>330</v>
      </c>
      <c r="B665">
        <v>1</v>
      </c>
      <c r="C665" t="s">
        <v>13</v>
      </c>
    </row>
    <row r="666" spans="1:3" x14ac:dyDescent="0.25">
      <c r="A666">
        <v>331</v>
      </c>
      <c r="B666">
        <v>1</v>
      </c>
      <c r="C666" t="s">
        <v>13</v>
      </c>
    </row>
    <row r="667" spans="1:3" x14ac:dyDescent="0.25">
      <c r="A667">
        <v>332</v>
      </c>
      <c r="B667">
        <v>1</v>
      </c>
      <c r="C667" t="s">
        <v>13</v>
      </c>
    </row>
    <row r="668" spans="1:3" x14ac:dyDescent="0.25">
      <c r="A668">
        <v>333</v>
      </c>
      <c r="B668">
        <v>1</v>
      </c>
      <c r="C668" t="s">
        <v>13</v>
      </c>
    </row>
    <row r="669" spans="1:3" x14ac:dyDescent="0.25">
      <c r="A669">
        <v>334</v>
      </c>
      <c r="B669">
        <v>1</v>
      </c>
      <c r="C669" t="s">
        <v>13</v>
      </c>
    </row>
    <row r="670" spans="1:3" x14ac:dyDescent="0.25">
      <c r="A670">
        <v>335</v>
      </c>
      <c r="B670">
        <v>1</v>
      </c>
      <c r="C670" t="s">
        <v>13</v>
      </c>
    </row>
    <row r="671" spans="1:3" x14ac:dyDescent="0.25">
      <c r="A671">
        <v>336</v>
      </c>
      <c r="B671">
        <v>1</v>
      </c>
      <c r="C671" t="s">
        <v>13</v>
      </c>
    </row>
    <row r="672" spans="1:3" x14ac:dyDescent="0.25">
      <c r="A672">
        <v>337</v>
      </c>
      <c r="B672">
        <v>1</v>
      </c>
      <c r="C672" t="s">
        <v>13</v>
      </c>
    </row>
    <row r="673" spans="1:3" x14ac:dyDescent="0.25">
      <c r="A673">
        <v>338</v>
      </c>
      <c r="B673">
        <v>1</v>
      </c>
      <c r="C673" t="s">
        <v>17</v>
      </c>
    </row>
    <row r="674" spans="1:3" x14ac:dyDescent="0.25">
      <c r="A674">
        <v>339</v>
      </c>
      <c r="B674">
        <v>1</v>
      </c>
      <c r="C674" t="s">
        <v>13</v>
      </c>
    </row>
    <row r="675" spans="1:3" x14ac:dyDescent="0.25">
      <c r="A675">
        <v>340</v>
      </c>
      <c r="B675">
        <v>1</v>
      </c>
      <c r="C675" t="s">
        <v>13</v>
      </c>
    </row>
    <row r="676" spans="1:3" x14ac:dyDescent="0.25">
      <c r="A676">
        <v>341</v>
      </c>
      <c r="B676">
        <v>1</v>
      </c>
      <c r="C676" t="s">
        <v>13</v>
      </c>
    </row>
    <row r="677" spans="1:3" x14ac:dyDescent="0.25">
      <c r="A677">
        <v>342</v>
      </c>
      <c r="B677">
        <v>1</v>
      </c>
      <c r="C677" t="s">
        <v>13</v>
      </c>
    </row>
    <row r="678" spans="1:3" x14ac:dyDescent="0.25">
      <c r="A678">
        <v>343</v>
      </c>
      <c r="B678">
        <v>1</v>
      </c>
      <c r="C678" t="s">
        <v>13</v>
      </c>
    </row>
    <row r="679" spans="1:3" x14ac:dyDescent="0.25">
      <c r="A679">
        <v>344</v>
      </c>
      <c r="B679">
        <v>1</v>
      </c>
      <c r="C679" t="s">
        <v>13</v>
      </c>
    </row>
    <row r="680" spans="1:3" x14ac:dyDescent="0.25">
      <c r="A680">
        <v>406</v>
      </c>
      <c r="B680">
        <v>1</v>
      </c>
      <c r="C680" t="s">
        <v>13</v>
      </c>
    </row>
    <row r="681" spans="1:3" x14ac:dyDescent="0.25">
      <c r="A681">
        <v>407</v>
      </c>
      <c r="B681">
        <v>1</v>
      </c>
      <c r="C681" t="s">
        <v>19</v>
      </c>
    </row>
    <row r="682" spans="1:3" x14ac:dyDescent="0.25">
      <c r="A682">
        <v>408</v>
      </c>
      <c r="B682">
        <v>1</v>
      </c>
      <c r="C682" t="s">
        <v>19</v>
      </c>
    </row>
    <row r="683" spans="1:3" x14ac:dyDescent="0.25">
      <c r="A683">
        <v>409</v>
      </c>
      <c r="B683">
        <v>1</v>
      </c>
      <c r="C683" t="s">
        <v>19</v>
      </c>
    </row>
    <row r="684" spans="1:3" x14ac:dyDescent="0.25">
      <c r="A684">
        <v>410</v>
      </c>
      <c r="B684">
        <v>1</v>
      </c>
      <c r="C684" t="s">
        <v>19</v>
      </c>
    </row>
    <row r="685" spans="1:3" x14ac:dyDescent="0.25">
      <c r="A685">
        <v>411</v>
      </c>
      <c r="B685">
        <v>1</v>
      </c>
      <c r="C685" t="s">
        <v>19</v>
      </c>
    </row>
    <row r="686" spans="1:3" x14ac:dyDescent="0.25">
      <c r="A686">
        <v>412</v>
      </c>
      <c r="B686">
        <v>1</v>
      </c>
      <c r="C686" t="s">
        <v>19</v>
      </c>
    </row>
    <row r="687" spans="1:3" x14ac:dyDescent="0.25">
      <c r="A687">
        <v>413</v>
      </c>
      <c r="B687">
        <v>1</v>
      </c>
      <c r="C687" t="s">
        <v>19</v>
      </c>
    </row>
    <row r="688" spans="1:3" x14ac:dyDescent="0.25">
      <c r="A688">
        <v>414</v>
      </c>
      <c r="B688">
        <v>1</v>
      </c>
      <c r="C688" t="s">
        <v>19</v>
      </c>
    </row>
    <row r="689" spans="1:3" x14ac:dyDescent="0.25">
      <c r="A689">
        <v>415</v>
      </c>
      <c r="B689">
        <v>1</v>
      </c>
      <c r="C689" t="s">
        <v>19</v>
      </c>
    </row>
    <row r="690" spans="1:3" x14ac:dyDescent="0.25">
      <c r="A690">
        <v>417</v>
      </c>
      <c r="B690">
        <v>1</v>
      </c>
      <c r="C690" t="s">
        <v>19</v>
      </c>
    </row>
    <row r="691" spans="1:3" x14ac:dyDescent="0.25">
      <c r="A691">
        <v>418</v>
      </c>
      <c r="B691">
        <v>1</v>
      </c>
      <c r="C691" t="s">
        <v>19</v>
      </c>
    </row>
    <row r="692" spans="1:3" x14ac:dyDescent="0.25">
      <c r="A692">
        <v>419</v>
      </c>
      <c r="B692">
        <v>1</v>
      </c>
      <c r="C692" t="s">
        <v>19</v>
      </c>
    </row>
    <row r="693" spans="1:3" x14ac:dyDescent="0.25">
      <c r="A693">
        <v>420</v>
      </c>
      <c r="B693">
        <v>1</v>
      </c>
      <c r="C693" t="s">
        <v>19</v>
      </c>
    </row>
    <row r="694" spans="1:3" x14ac:dyDescent="0.25">
      <c r="A694">
        <v>387</v>
      </c>
      <c r="B694">
        <v>1</v>
      </c>
      <c r="C694" t="s">
        <v>20</v>
      </c>
    </row>
    <row r="695" spans="1:3" x14ac:dyDescent="0.25">
      <c r="A695">
        <v>388</v>
      </c>
      <c r="B695">
        <v>1</v>
      </c>
      <c r="C695" t="s">
        <v>20</v>
      </c>
    </row>
    <row r="696" spans="1:3" x14ac:dyDescent="0.25">
      <c r="A696">
        <v>389</v>
      </c>
      <c r="B696">
        <v>1</v>
      </c>
      <c r="C696" t="s">
        <v>20</v>
      </c>
    </row>
    <row r="697" spans="1:3" x14ac:dyDescent="0.25">
      <c r="A697">
        <v>391</v>
      </c>
      <c r="B697">
        <v>1</v>
      </c>
      <c r="C697" t="s">
        <v>20</v>
      </c>
    </row>
    <row r="698" spans="1:3" x14ac:dyDescent="0.25">
      <c r="A698">
        <v>392</v>
      </c>
      <c r="B698">
        <v>1</v>
      </c>
      <c r="C698" t="s">
        <v>20</v>
      </c>
    </row>
    <row r="699" spans="1:3" x14ac:dyDescent="0.25">
      <c r="A699">
        <v>393</v>
      </c>
      <c r="B699">
        <v>1</v>
      </c>
      <c r="C699" t="s">
        <v>20</v>
      </c>
    </row>
    <row r="700" spans="1:3" x14ac:dyDescent="0.25">
      <c r="A700">
        <v>394</v>
      </c>
      <c r="B700">
        <v>1</v>
      </c>
      <c r="C700" t="s">
        <v>20</v>
      </c>
    </row>
    <row r="701" spans="1:3" x14ac:dyDescent="0.25">
      <c r="A701">
        <v>395</v>
      </c>
      <c r="B701">
        <v>1</v>
      </c>
      <c r="C701" t="s">
        <v>20</v>
      </c>
    </row>
    <row r="702" spans="1:3" x14ac:dyDescent="0.25">
      <c r="A702">
        <v>396</v>
      </c>
      <c r="B702">
        <v>1</v>
      </c>
      <c r="C702" t="s">
        <v>20</v>
      </c>
    </row>
    <row r="703" spans="1:3" x14ac:dyDescent="0.25">
      <c r="A703">
        <v>397</v>
      </c>
      <c r="B703">
        <v>1</v>
      </c>
      <c r="C703" t="s">
        <v>20</v>
      </c>
    </row>
    <row r="704" spans="1:3" x14ac:dyDescent="0.25">
      <c r="A704">
        <v>398</v>
      </c>
      <c r="B704">
        <v>1</v>
      </c>
      <c r="C704" t="s">
        <v>20</v>
      </c>
    </row>
    <row r="705" spans="1:3" x14ac:dyDescent="0.25">
      <c r="A705">
        <v>399</v>
      </c>
      <c r="B705">
        <v>1</v>
      </c>
      <c r="C705" t="s">
        <v>20</v>
      </c>
    </row>
    <row r="706" spans="1:3" x14ac:dyDescent="0.25">
      <c r="A706">
        <v>400</v>
      </c>
      <c r="B706">
        <v>1</v>
      </c>
      <c r="C706" t="s">
        <v>20</v>
      </c>
    </row>
    <row r="707" spans="1:3" x14ac:dyDescent="0.25">
      <c r="A707">
        <v>401</v>
      </c>
      <c r="B707">
        <v>1</v>
      </c>
      <c r="C707" t="s">
        <v>20</v>
      </c>
    </row>
    <row r="708" spans="1:3" x14ac:dyDescent="0.25">
      <c r="A708">
        <v>345</v>
      </c>
      <c r="B708">
        <v>1</v>
      </c>
      <c r="C708" t="s">
        <v>13</v>
      </c>
    </row>
    <row r="709" spans="1:3" x14ac:dyDescent="0.25">
      <c r="A709">
        <v>346</v>
      </c>
      <c r="B709">
        <v>1</v>
      </c>
      <c r="C709" t="s">
        <v>13</v>
      </c>
    </row>
    <row r="710" spans="1:3" x14ac:dyDescent="0.25">
      <c r="A710">
        <v>347</v>
      </c>
      <c r="B710">
        <v>1</v>
      </c>
      <c r="C710" t="s">
        <v>13</v>
      </c>
    </row>
    <row r="711" spans="1:3" x14ac:dyDescent="0.25">
      <c r="A711">
        <v>348</v>
      </c>
      <c r="B711">
        <v>1</v>
      </c>
      <c r="C711" t="s">
        <v>13</v>
      </c>
    </row>
    <row r="712" spans="1:3" x14ac:dyDescent="0.25">
      <c r="A712">
        <v>349</v>
      </c>
      <c r="B712">
        <v>1</v>
      </c>
      <c r="C712" t="s">
        <v>13</v>
      </c>
    </row>
    <row r="713" spans="1:3" x14ac:dyDescent="0.25">
      <c r="A713">
        <v>350</v>
      </c>
      <c r="B713">
        <v>1</v>
      </c>
      <c r="C713" t="s">
        <v>13</v>
      </c>
    </row>
    <row r="714" spans="1:3" x14ac:dyDescent="0.25">
      <c r="A714">
        <v>351</v>
      </c>
      <c r="B714">
        <v>1</v>
      </c>
      <c r="C714" t="s">
        <v>13</v>
      </c>
    </row>
    <row r="715" spans="1:3" x14ac:dyDescent="0.25">
      <c r="A715">
        <v>352</v>
      </c>
      <c r="B715">
        <v>1</v>
      </c>
      <c r="C715" t="s">
        <v>13</v>
      </c>
    </row>
    <row r="716" spans="1:3" x14ac:dyDescent="0.25">
      <c r="A716">
        <v>353</v>
      </c>
      <c r="B716">
        <v>1</v>
      </c>
      <c r="C716" t="s">
        <v>13</v>
      </c>
    </row>
    <row r="717" spans="1:3" x14ac:dyDescent="0.25">
      <c r="A717">
        <v>354</v>
      </c>
      <c r="B717">
        <v>1</v>
      </c>
      <c r="C717" t="s">
        <v>13</v>
      </c>
    </row>
    <row r="718" spans="1:3" x14ac:dyDescent="0.25">
      <c r="A718">
        <v>355</v>
      </c>
      <c r="B718">
        <v>1</v>
      </c>
      <c r="C718" t="s">
        <v>13</v>
      </c>
    </row>
    <row r="719" spans="1:3" x14ac:dyDescent="0.25">
      <c r="A719">
        <v>356</v>
      </c>
      <c r="B719">
        <v>1</v>
      </c>
      <c r="C719" t="s">
        <v>13</v>
      </c>
    </row>
    <row r="720" spans="1:3" x14ac:dyDescent="0.25">
      <c r="A720">
        <v>357</v>
      </c>
      <c r="B720">
        <v>1</v>
      </c>
      <c r="C720" t="s">
        <v>13</v>
      </c>
    </row>
    <row r="721" spans="1:3" x14ac:dyDescent="0.25">
      <c r="A721">
        <v>358</v>
      </c>
      <c r="B721">
        <v>1</v>
      </c>
      <c r="C721" t="s">
        <v>13</v>
      </c>
    </row>
    <row r="722" spans="1:3" x14ac:dyDescent="0.25">
      <c r="A722">
        <v>103</v>
      </c>
      <c r="B722">
        <v>1</v>
      </c>
      <c r="C722" t="s">
        <v>13</v>
      </c>
    </row>
    <row r="723" spans="1:3" x14ac:dyDescent="0.25">
      <c r="A723">
        <v>359</v>
      </c>
      <c r="B723">
        <v>1</v>
      </c>
      <c r="C723" t="s">
        <v>13</v>
      </c>
    </row>
    <row r="724" spans="1:3" x14ac:dyDescent="0.25">
      <c r="A724">
        <v>360</v>
      </c>
      <c r="B724">
        <v>1</v>
      </c>
      <c r="C724" t="s">
        <v>13</v>
      </c>
    </row>
    <row r="725" spans="1:3" x14ac:dyDescent="0.25">
      <c r="A725">
        <v>361</v>
      </c>
      <c r="B725">
        <v>1</v>
      </c>
      <c r="C725" t="s">
        <v>13</v>
      </c>
    </row>
    <row r="726" spans="1:3" x14ac:dyDescent="0.25">
      <c r="A726">
        <v>362</v>
      </c>
      <c r="B726">
        <v>1</v>
      </c>
      <c r="C726" t="s">
        <v>13</v>
      </c>
    </row>
    <row r="727" spans="1:3" x14ac:dyDescent="0.25">
      <c r="A727">
        <v>363</v>
      </c>
      <c r="B727">
        <v>1</v>
      </c>
      <c r="C727" t="s">
        <v>13</v>
      </c>
    </row>
    <row r="728" spans="1:3" x14ac:dyDescent="0.25">
      <c r="A728">
        <v>364</v>
      </c>
      <c r="B728">
        <v>1</v>
      </c>
      <c r="C728" t="s">
        <v>13</v>
      </c>
    </row>
    <row r="729" spans="1:3" x14ac:dyDescent="0.25">
      <c r="A729">
        <v>365</v>
      </c>
      <c r="B729">
        <v>1</v>
      </c>
      <c r="C729" t="s">
        <v>13</v>
      </c>
    </row>
    <row r="730" spans="1:3" x14ac:dyDescent="0.25">
      <c r="A730">
        <v>366</v>
      </c>
      <c r="B730">
        <v>1</v>
      </c>
      <c r="C730" t="s">
        <v>13</v>
      </c>
    </row>
    <row r="731" spans="1:3" x14ac:dyDescent="0.25">
      <c r="A731">
        <v>367</v>
      </c>
      <c r="B731">
        <v>1</v>
      </c>
      <c r="C731" t="s">
        <v>13</v>
      </c>
    </row>
    <row r="732" spans="1:3" x14ac:dyDescent="0.25">
      <c r="A732">
        <v>368</v>
      </c>
      <c r="B732">
        <v>1</v>
      </c>
      <c r="C732" t="s">
        <v>13</v>
      </c>
    </row>
    <row r="733" spans="1:3" x14ac:dyDescent="0.25">
      <c r="A733">
        <v>369</v>
      </c>
      <c r="B733">
        <v>1</v>
      </c>
      <c r="C733" t="s">
        <v>13</v>
      </c>
    </row>
    <row r="734" spans="1:3" x14ac:dyDescent="0.25">
      <c r="A734">
        <v>370</v>
      </c>
      <c r="B734">
        <v>1</v>
      </c>
      <c r="C734" t="s">
        <v>13</v>
      </c>
    </row>
    <row r="735" spans="1:3" x14ac:dyDescent="0.25">
      <c r="A735">
        <v>371</v>
      </c>
      <c r="B735">
        <v>1</v>
      </c>
      <c r="C735" t="s">
        <v>13</v>
      </c>
    </row>
    <row r="736" spans="1:3" x14ac:dyDescent="0.25">
      <c r="A736">
        <v>372</v>
      </c>
      <c r="B736">
        <v>1</v>
      </c>
      <c r="C736" t="s">
        <v>13</v>
      </c>
    </row>
    <row r="737" spans="1:3" x14ac:dyDescent="0.25">
      <c r="A737">
        <v>375</v>
      </c>
      <c r="B737">
        <v>1</v>
      </c>
      <c r="C737" t="s">
        <v>13</v>
      </c>
    </row>
    <row r="738" spans="1:3" x14ac:dyDescent="0.25">
      <c r="A738">
        <v>378</v>
      </c>
      <c r="B738">
        <v>1</v>
      </c>
      <c r="C738" t="s">
        <v>13</v>
      </c>
    </row>
    <row r="739" spans="1:3" x14ac:dyDescent="0.25">
      <c r="A739">
        <v>379</v>
      </c>
      <c r="B739">
        <v>1</v>
      </c>
      <c r="C739" t="s">
        <v>7</v>
      </c>
    </row>
    <row r="740" spans="1:3" x14ac:dyDescent="0.25">
      <c r="A740">
        <v>380</v>
      </c>
      <c r="B740">
        <v>1</v>
      </c>
      <c r="C740" t="s">
        <v>13</v>
      </c>
    </row>
    <row r="741" spans="1:3" x14ac:dyDescent="0.25">
      <c r="A741">
        <v>381</v>
      </c>
      <c r="B741">
        <v>1</v>
      </c>
      <c r="C741" t="s">
        <v>13</v>
      </c>
    </row>
    <row r="742" spans="1:3" x14ac:dyDescent="0.25">
      <c r="A742">
        <v>382</v>
      </c>
      <c r="B742">
        <v>1</v>
      </c>
      <c r="C742" t="s">
        <v>13</v>
      </c>
    </row>
    <row r="743" spans="1:3" x14ac:dyDescent="0.25">
      <c r="A743">
        <v>383</v>
      </c>
      <c r="B743">
        <v>1</v>
      </c>
      <c r="C743" t="s">
        <v>13</v>
      </c>
    </row>
    <row r="744" spans="1:3" x14ac:dyDescent="0.25">
      <c r="A744">
        <v>384</v>
      </c>
      <c r="B744">
        <v>1</v>
      </c>
      <c r="C744" t="s">
        <v>13</v>
      </c>
    </row>
    <row r="745" spans="1:3" x14ac:dyDescent="0.25">
      <c r="A745">
        <v>385</v>
      </c>
      <c r="B745">
        <v>1</v>
      </c>
      <c r="C745" t="s">
        <v>17</v>
      </c>
    </row>
    <row r="746" spans="1:3" x14ac:dyDescent="0.25">
      <c r="A746">
        <v>386</v>
      </c>
      <c r="B746">
        <v>1</v>
      </c>
      <c r="C746" t="s">
        <v>13</v>
      </c>
    </row>
    <row r="747" spans="1:3" x14ac:dyDescent="0.25">
      <c r="A747">
        <v>117</v>
      </c>
      <c r="B747">
        <v>1</v>
      </c>
      <c r="C747" t="s">
        <v>13</v>
      </c>
    </row>
    <row r="748" spans="1:3" x14ac:dyDescent="0.25">
      <c r="A748">
        <v>121</v>
      </c>
      <c r="B748">
        <v>1</v>
      </c>
      <c r="C748" t="s">
        <v>13</v>
      </c>
    </row>
    <row r="749" spans="1:3" x14ac:dyDescent="0.25">
      <c r="A749">
        <v>122</v>
      </c>
      <c r="B749">
        <v>1</v>
      </c>
      <c r="C749" t="s">
        <v>13</v>
      </c>
    </row>
    <row r="750" spans="1:3" x14ac:dyDescent="0.25">
      <c r="A750">
        <v>125</v>
      </c>
      <c r="B750">
        <v>1</v>
      </c>
      <c r="C750" t="s">
        <v>13</v>
      </c>
    </row>
    <row r="751" spans="1:3" x14ac:dyDescent="0.25">
      <c r="A751">
        <v>126</v>
      </c>
      <c r="B751">
        <v>1</v>
      </c>
      <c r="C751" t="s">
        <v>13</v>
      </c>
    </row>
    <row r="752" spans="1:3" x14ac:dyDescent="0.25">
      <c r="A752">
        <v>127</v>
      </c>
      <c r="B752">
        <v>1</v>
      </c>
      <c r="C752" t="s">
        <v>13</v>
      </c>
    </row>
    <row r="753" spans="1:3" x14ac:dyDescent="0.25">
      <c r="A753">
        <v>128</v>
      </c>
      <c r="B753">
        <v>1</v>
      </c>
      <c r="C753" t="s">
        <v>13</v>
      </c>
    </row>
    <row r="754" spans="1:3" x14ac:dyDescent="0.25">
      <c r="A754">
        <v>129</v>
      </c>
      <c r="B754">
        <v>1</v>
      </c>
      <c r="C754" t="s">
        <v>13</v>
      </c>
    </row>
    <row r="755" spans="1:3" x14ac:dyDescent="0.25">
      <c r="A755">
        <v>130</v>
      </c>
      <c r="B755">
        <v>1</v>
      </c>
      <c r="C755" t="s">
        <v>13</v>
      </c>
    </row>
    <row r="756" spans="1:3" x14ac:dyDescent="0.25">
      <c r="A756">
        <v>131</v>
      </c>
      <c r="B756">
        <v>1</v>
      </c>
      <c r="C756" t="s">
        <v>13</v>
      </c>
    </row>
    <row r="757" spans="1:3" x14ac:dyDescent="0.25">
      <c r="A757">
        <v>132</v>
      </c>
      <c r="B757">
        <v>1</v>
      </c>
      <c r="C757" t="s">
        <v>13</v>
      </c>
    </row>
    <row r="758" spans="1:3" x14ac:dyDescent="0.25">
      <c r="A758">
        <v>133</v>
      </c>
      <c r="B758">
        <v>1</v>
      </c>
      <c r="C758" t="s">
        <v>13</v>
      </c>
    </row>
    <row r="759" spans="1:3" x14ac:dyDescent="0.25">
      <c r="A759">
        <v>134</v>
      </c>
      <c r="B759">
        <v>1</v>
      </c>
      <c r="C759" t="s">
        <v>13</v>
      </c>
    </row>
    <row r="760" spans="1:3" x14ac:dyDescent="0.25">
      <c r="A760">
        <v>135</v>
      </c>
      <c r="B760">
        <v>1</v>
      </c>
      <c r="C760" t="s">
        <v>13</v>
      </c>
    </row>
    <row r="761" spans="1:3" x14ac:dyDescent="0.25">
      <c r="A761">
        <v>136</v>
      </c>
      <c r="B761">
        <v>1</v>
      </c>
      <c r="C761" t="s">
        <v>13</v>
      </c>
    </row>
    <row r="762" spans="1:3" x14ac:dyDescent="0.25">
      <c r="A762">
        <v>137</v>
      </c>
      <c r="B762">
        <v>1</v>
      </c>
      <c r="C762" t="s">
        <v>13</v>
      </c>
    </row>
    <row r="763" spans="1:3" x14ac:dyDescent="0.25">
      <c r="A763">
        <v>138</v>
      </c>
      <c r="B763">
        <v>1</v>
      </c>
      <c r="C763" t="s">
        <v>13</v>
      </c>
    </row>
    <row r="764" spans="1:3" x14ac:dyDescent="0.25">
      <c r="A764">
        <v>139</v>
      </c>
      <c r="B764">
        <v>1</v>
      </c>
      <c r="C764" t="s">
        <v>13</v>
      </c>
    </row>
    <row r="765" spans="1:3" x14ac:dyDescent="0.25">
      <c r="A765">
        <v>140</v>
      </c>
      <c r="B765">
        <v>1</v>
      </c>
      <c r="C765" t="s">
        <v>13</v>
      </c>
    </row>
    <row r="766" spans="1:3" x14ac:dyDescent="0.25">
      <c r="A766">
        <v>141</v>
      </c>
      <c r="B766">
        <v>1</v>
      </c>
      <c r="C766" t="s">
        <v>13</v>
      </c>
    </row>
    <row r="767" spans="1:3" x14ac:dyDescent="0.25">
      <c r="A767">
        <v>142</v>
      </c>
      <c r="B767">
        <v>1</v>
      </c>
      <c r="C767" t="s">
        <v>13</v>
      </c>
    </row>
    <row r="768" spans="1:3" x14ac:dyDescent="0.25">
      <c r="A768">
        <v>143</v>
      </c>
      <c r="B768">
        <v>1</v>
      </c>
      <c r="C768" t="s">
        <v>13</v>
      </c>
    </row>
    <row r="769" spans="1:3" x14ac:dyDescent="0.25">
      <c r="A769">
        <v>144</v>
      </c>
      <c r="B769">
        <v>1</v>
      </c>
      <c r="C769" t="s">
        <v>13</v>
      </c>
    </row>
    <row r="770" spans="1:3" x14ac:dyDescent="0.25">
      <c r="A770">
        <v>145</v>
      </c>
      <c r="B770">
        <v>1</v>
      </c>
      <c r="C770" t="s">
        <v>13</v>
      </c>
    </row>
    <row r="771" spans="1:3" x14ac:dyDescent="0.25">
      <c r="A771">
        <v>146</v>
      </c>
      <c r="B771">
        <v>1</v>
      </c>
      <c r="C771" t="s">
        <v>13</v>
      </c>
    </row>
    <row r="772" spans="1:3" x14ac:dyDescent="0.25">
      <c r="A772">
        <v>147</v>
      </c>
      <c r="B772">
        <v>1</v>
      </c>
      <c r="C772" t="s">
        <v>13</v>
      </c>
    </row>
    <row r="773" spans="1:3" x14ac:dyDescent="0.25">
      <c r="A773">
        <v>148</v>
      </c>
      <c r="B773">
        <v>1</v>
      </c>
      <c r="C773" t="s">
        <v>13</v>
      </c>
    </row>
    <row r="774" spans="1:3" x14ac:dyDescent="0.25">
      <c r="A774">
        <v>149</v>
      </c>
      <c r="B774">
        <v>1</v>
      </c>
      <c r="C774" t="s">
        <v>13</v>
      </c>
    </row>
    <row r="775" spans="1:3" x14ac:dyDescent="0.25">
      <c r="A775">
        <v>150</v>
      </c>
      <c r="B775">
        <v>1</v>
      </c>
      <c r="C775" t="s">
        <v>13</v>
      </c>
    </row>
    <row r="776" spans="1:3" x14ac:dyDescent="0.25">
      <c r="A776">
        <v>151</v>
      </c>
      <c r="B776">
        <v>1</v>
      </c>
      <c r="C776" t="s">
        <v>13</v>
      </c>
    </row>
    <row r="777" spans="1:3" x14ac:dyDescent="0.25">
      <c r="A777">
        <v>152</v>
      </c>
      <c r="B777">
        <v>1</v>
      </c>
      <c r="C777" t="s">
        <v>13</v>
      </c>
    </row>
    <row r="778" spans="1:3" x14ac:dyDescent="0.25">
      <c r="A778">
        <v>153</v>
      </c>
      <c r="B778">
        <v>1</v>
      </c>
      <c r="C778" t="s">
        <v>13</v>
      </c>
    </row>
    <row r="779" spans="1:3" x14ac:dyDescent="0.25">
      <c r="A779">
        <v>154</v>
      </c>
      <c r="B779">
        <v>1</v>
      </c>
      <c r="C779" t="s">
        <v>20</v>
      </c>
    </row>
    <row r="780" spans="1:3" x14ac:dyDescent="0.25">
      <c r="A780">
        <v>155</v>
      </c>
      <c r="B780">
        <v>1</v>
      </c>
      <c r="C780" t="s">
        <v>19</v>
      </c>
    </row>
    <row r="781" spans="1:3" x14ac:dyDescent="0.25">
      <c r="A781">
        <v>156</v>
      </c>
      <c r="B781">
        <v>1</v>
      </c>
      <c r="C781" t="s">
        <v>19</v>
      </c>
    </row>
    <row r="782" spans="1:3" x14ac:dyDescent="0.25">
      <c r="A782">
        <v>157</v>
      </c>
      <c r="B782">
        <v>1</v>
      </c>
      <c r="C782" t="s">
        <v>19</v>
      </c>
    </row>
    <row r="783" spans="1:3" x14ac:dyDescent="0.25">
      <c r="A783">
        <v>158</v>
      </c>
      <c r="B783">
        <v>1</v>
      </c>
      <c r="C783" t="s">
        <v>13</v>
      </c>
    </row>
    <row r="784" spans="1:3" x14ac:dyDescent="0.25">
      <c r="A784">
        <v>159</v>
      </c>
      <c r="B784">
        <v>1</v>
      </c>
      <c r="C784" t="s">
        <v>4</v>
      </c>
    </row>
    <row r="785" spans="1:3" x14ac:dyDescent="0.25">
      <c r="A785">
        <v>160</v>
      </c>
      <c r="B785">
        <v>1</v>
      </c>
      <c r="C785" t="s">
        <v>19</v>
      </c>
    </row>
    <row r="786" spans="1:3" x14ac:dyDescent="0.25">
      <c r="A786">
        <v>298</v>
      </c>
      <c r="B786">
        <v>1</v>
      </c>
      <c r="C786" t="s">
        <v>13</v>
      </c>
    </row>
    <row r="787" spans="1:3" x14ac:dyDescent="0.25">
      <c r="A787">
        <v>297</v>
      </c>
      <c r="B787">
        <v>1</v>
      </c>
      <c r="C787" t="s">
        <v>13</v>
      </c>
    </row>
    <row r="788" spans="1:3" x14ac:dyDescent="0.25">
      <c r="A788">
        <v>299</v>
      </c>
      <c r="B788">
        <v>1</v>
      </c>
      <c r="C788" t="s">
        <v>13</v>
      </c>
    </row>
    <row r="789" spans="1:3" x14ac:dyDescent="0.25">
      <c r="A789">
        <v>300</v>
      </c>
      <c r="B789">
        <v>1</v>
      </c>
      <c r="C789" t="s">
        <v>13</v>
      </c>
    </row>
    <row r="790" spans="1:3" x14ac:dyDescent="0.25">
      <c r="A790">
        <v>301</v>
      </c>
      <c r="B790">
        <v>1</v>
      </c>
      <c r="C790" t="s">
        <v>13</v>
      </c>
    </row>
    <row r="791" spans="1:3" x14ac:dyDescent="0.25">
      <c r="A791">
        <v>161</v>
      </c>
      <c r="B791">
        <v>1</v>
      </c>
      <c r="C791" t="s">
        <v>19</v>
      </c>
    </row>
    <row r="792" spans="1:3" x14ac:dyDescent="0.25">
      <c r="A792">
        <v>162</v>
      </c>
      <c r="B792">
        <v>1</v>
      </c>
      <c r="C792" t="s">
        <v>19</v>
      </c>
    </row>
    <row r="793" spans="1:3" x14ac:dyDescent="0.25">
      <c r="A793">
        <v>163</v>
      </c>
      <c r="B793">
        <v>1</v>
      </c>
      <c r="C793" t="s">
        <v>19</v>
      </c>
    </row>
    <row r="794" spans="1:3" x14ac:dyDescent="0.25">
      <c r="A794">
        <v>164</v>
      </c>
      <c r="B794">
        <v>1</v>
      </c>
      <c r="C794" t="s">
        <v>19</v>
      </c>
    </row>
    <row r="795" spans="1:3" x14ac:dyDescent="0.25">
      <c r="A795">
        <v>165</v>
      </c>
      <c r="B795">
        <v>1</v>
      </c>
      <c r="C795" t="s">
        <v>19</v>
      </c>
    </row>
    <row r="796" spans="1:3" x14ac:dyDescent="0.25">
      <c r="A796">
        <v>256</v>
      </c>
      <c r="B796">
        <v>1</v>
      </c>
      <c r="C796" t="s">
        <v>13</v>
      </c>
    </row>
    <row r="797" spans="1:3" x14ac:dyDescent="0.25">
      <c r="A797">
        <v>257</v>
      </c>
      <c r="B797">
        <v>1</v>
      </c>
      <c r="C797" t="s">
        <v>13</v>
      </c>
    </row>
    <row r="798" spans="1:3" x14ac:dyDescent="0.25">
      <c r="A798">
        <v>258</v>
      </c>
      <c r="B798">
        <v>1</v>
      </c>
      <c r="C798" t="s">
        <v>13</v>
      </c>
    </row>
    <row r="799" spans="1:3" x14ac:dyDescent="0.25">
      <c r="A799">
        <v>259</v>
      </c>
      <c r="B799">
        <v>1</v>
      </c>
      <c r="C799" t="s">
        <v>13</v>
      </c>
    </row>
    <row r="800" spans="1:3" x14ac:dyDescent="0.25">
      <c r="A800">
        <v>260</v>
      </c>
      <c r="B800">
        <v>1</v>
      </c>
      <c r="C800" t="s">
        <v>13</v>
      </c>
    </row>
    <row r="801" spans="1:3" x14ac:dyDescent="0.25">
      <c r="A801">
        <v>261</v>
      </c>
      <c r="B801">
        <v>1</v>
      </c>
      <c r="C801" t="s">
        <v>13</v>
      </c>
    </row>
    <row r="802" spans="1:3" x14ac:dyDescent="0.25">
      <c r="A802">
        <v>262</v>
      </c>
      <c r="B802">
        <v>1</v>
      </c>
      <c r="C802" t="s">
        <v>13</v>
      </c>
    </row>
    <row r="803" spans="1:3" x14ac:dyDescent="0.25">
      <c r="A803">
        <v>166</v>
      </c>
      <c r="B803">
        <v>1</v>
      </c>
      <c r="C803" t="s">
        <v>19</v>
      </c>
    </row>
    <row r="804" spans="1:3" x14ac:dyDescent="0.25">
      <c r="A804">
        <v>167</v>
      </c>
      <c r="B804">
        <v>1</v>
      </c>
      <c r="C804" t="s">
        <v>19</v>
      </c>
    </row>
    <row r="805" spans="1:3" x14ac:dyDescent="0.25">
      <c r="A805">
        <v>168</v>
      </c>
      <c r="B805">
        <v>1</v>
      </c>
      <c r="C805" t="s">
        <v>19</v>
      </c>
    </row>
    <row r="806" spans="1:3" x14ac:dyDescent="0.25">
      <c r="A806">
        <v>169</v>
      </c>
      <c r="B806">
        <v>1</v>
      </c>
      <c r="C806" t="s">
        <v>19</v>
      </c>
    </row>
    <row r="807" spans="1:3" x14ac:dyDescent="0.25">
      <c r="A807">
        <v>170</v>
      </c>
      <c r="B807">
        <v>1</v>
      </c>
      <c r="C807" t="s">
        <v>19</v>
      </c>
    </row>
    <row r="808" spans="1:3" x14ac:dyDescent="0.25">
      <c r="A808">
        <v>246</v>
      </c>
      <c r="B808">
        <v>1</v>
      </c>
      <c r="C808" t="s">
        <v>13</v>
      </c>
    </row>
    <row r="809" spans="1:3" x14ac:dyDescent="0.25">
      <c r="A809">
        <v>247</v>
      </c>
      <c r="B809">
        <v>1</v>
      </c>
      <c r="C809" t="s">
        <v>13</v>
      </c>
    </row>
    <row r="810" spans="1:3" x14ac:dyDescent="0.25">
      <c r="A810">
        <v>248</v>
      </c>
      <c r="B810">
        <v>1</v>
      </c>
      <c r="C810" t="s">
        <v>13</v>
      </c>
    </row>
    <row r="811" spans="1:3" x14ac:dyDescent="0.25">
      <c r="A811">
        <v>249</v>
      </c>
      <c r="B811">
        <v>1</v>
      </c>
      <c r="C811" t="s">
        <v>13</v>
      </c>
    </row>
    <row r="812" spans="1:3" x14ac:dyDescent="0.25">
      <c r="A812">
        <v>250</v>
      </c>
      <c r="B812">
        <v>1</v>
      </c>
      <c r="C812" t="s">
        <v>13</v>
      </c>
    </row>
    <row r="813" spans="1:3" x14ac:dyDescent="0.25">
      <c r="A813">
        <v>251</v>
      </c>
      <c r="B813">
        <v>1</v>
      </c>
      <c r="C813" t="s">
        <v>13</v>
      </c>
    </row>
    <row r="814" spans="1:3" x14ac:dyDescent="0.25">
      <c r="A814">
        <v>252</v>
      </c>
      <c r="B814">
        <v>1</v>
      </c>
      <c r="C814" t="s">
        <v>13</v>
      </c>
    </row>
    <row r="815" spans="1:3" x14ac:dyDescent="0.25">
      <c r="A815">
        <v>253</v>
      </c>
      <c r="B815">
        <v>1</v>
      </c>
      <c r="C815" t="s">
        <v>13</v>
      </c>
    </row>
    <row r="816" spans="1:3" x14ac:dyDescent="0.25">
      <c r="A816">
        <v>254</v>
      </c>
      <c r="B816">
        <v>1</v>
      </c>
      <c r="C816" t="s">
        <v>13</v>
      </c>
    </row>
    <row r="817" spans="1:3" x14ac:dyDescent="0.25">
      <c r="A817">
        <v>255</v>
      </c>
      <c r="B817">
        <v>1</v>
      </c>
      <c r="C817" t="s">
        <v>13</v>
      </c>
    </row>
    <row r="818" spans="1:3" x14ac:dyDescent="0.25">
      <c r="A818">
        <v>171</v>
      </c>
      <c r="B818">
        <v>1</v>
      </c>
      <c r="C818" t="s">
        <v>19</v>
      </c>
    </row>
    <row r="819" spans="1:3" x14ac:dyDescent="0.25">
      <c r="A819">
        <v>172</v>
      </c>
      <c r="B819">
        <v>1</v>
      </c>
      <c r="C819" t="s">
        <v>19</v>
      </c>
    </row>
    <row r="820" spans="1:3" x14ac:dyDescent="0.25">
      <c r="A820">
        <v>173</v>
      </c>
      <c r="B820">
        <v>1</v>
      </c>
      <c r="C820" t="s">
        <v>19</v>
      </c>
    </row>
    <row r="821" spans="1:3" x14ac:dyDescent="0.25">
      <c r="A821">
        <v>174</v>
      </c>
      <c r="B821">
        <v>1</v>
      </c>
      <c r="C821" t="s">
        <v>19</v>
      </c>
    </row>
    <row r="822" spans="1:3" x14ac:dyDescent="0.25">
      <c r="A822">
        <v>175</v>
      </c>
      <c r="B822">
        <v>1</v>
      </c>
      <c r="C822" t="s">
        <v>19</v>
      </c>
    </row>
    <row r="823" spans="1:3" x14ac:dyDescent="0.25">
      <c r="A823">
        <v>236</v>
      </c>
      <c r="B823">
        <v>1</v>
      </c>
      <c r="C823" t="s">
        <v>13</v>
      </c>
    </row>
    <row r="824" spans="1:3" x14ac:dyDescent="0.25">
      <c r="A824">
        <v>237</v>
      </c>
      <c r="B824">
        <v>1</v>
      </c>
      <c r="C824" t="s">
        <v>13</v>
      </c>
    </row>
    <row r="825" spans="1:3" x14ac:dyDescent="0.25">
      <c r="A825">
        <v>238</v>
      </c>
      <c r="B825">
        <v>1</v>
      </c>
      <c r="C825" t="s">
        <v>13</v>
      </c>
    </row>
    <row r="826" spans="1:3" x14ac:dyDescent="0.25">
      <c r="A826">
        <v>239</v>
      </c>
      <c r="B826">
        <v>1</v>
      </c>
      <c r="C826" t="s">
        <v>13</v>
      </c>
    </row>
    <row r="827" spans="1:3" x14ac:dyDescent="0.25">
      <c r="A827">
        <v>240</v>
      </c>
      <c r="B827">
        <v>1</v>
      </c>
      <c r="C827" t="s">
        <v>13</v>
      </c>
    </row>
    <row r="828" spans="1:3" x14ac:dyDescent="0.25">
      <c r="A828">
        <v>241</v>
      </c>
      <c r="B828">
        <v>1</v>
      </c>
      <c r="C828" t="s">
        <v>13</v>
      </c>
    </row>
    <row r="829" spans="1:3" x14ac:dyDescent="0.25">
      <c r="A829">
        <v>242</v>
      </c>
      <c r="B829">
        <v>1</v>
      </c>
      <c r="C829" t="s">
        <v>13</v>
      </c>
    </row>
    <row r="830" spans="1:3" x14ac:dyDescent="0.25">
      <c r="A830">
        <v>243</v>
      </c>
      <c r="B830">
        <v>1</v>
      </c>
      <c r="C830" t="s">
        <v>13</v>
      </c>
    </row>
    <row r="831" spans="1:3" x14ac:dyDescent="0.25">
      <c r="A831">
        <v>244</v>
      </c>
      <c r="B831">
        <v>1</v>
      </c>
      <c r="C831" t="s">
        <v>13</v>
      </c>
    </row>
    <row r="832" spans="1:3" x14ac:dyDescent="0.25">
      <c r="A832">
        <v>245</v>
      </c>
      <c r="B832">
        <v>1</v>
      </c>
      <c r="C832" t="s">
        <v>13</v>
      </c>
    </row>
    <row r="833" spans="1:3" x14ac:dyDescent="0.25">
      <c r="A833">
        <v>176</v>
      </c>
      <c r="B833">
        <v>1</v>
      </c>
      <c r="C833" t="s">
        <v>19</v>
      </c>
    </row>
    <row r="834" spans="1:3" x14ac:dyDescent="0.25">
      <c r="A834">
        <v>177</v>
      </c>
      <c r="B834">
        <v>1</v>
      </c>
      <c r="C834" t="s">
        <v>19</v>
      </c>
    </row>
    <row r="835" spans="1:3" x14ac:dyDescent="0.25">
      <c r="A835">
        <v>179</v>
      </c>
      <c r="B835">
        <v>1</v>
      </c>
      <c r="C835" t="s">
        <v>19</v>
      </c>
    </row>
    <row r="836" spans="1:3" x14ac:dyDescent="0.25">
      <c r="A836">
        <v>180</v>
      </c>
      <c r="B836">
        <v>1</v>
      </c>
      <c r="C836" t="s">
        <v>19</v>
      </c>
    </row>
    <row r="837" spans="1:3" x14ac:dyDescent="0.25">
      <c r="A837">
        <v>764</v>
      </c>
      <c r="B837">
        <v>1</v>
      </c>
      <c r="C837" t="s">
        <v>4</v>
      </c>
    </row>
    <row r="838" spans="1:3" x14ac:dyDescent="0.25">
      <c r="A838">
        <v>765</v>
      </c>
      <c r="B838">
        <v>1</v>
      </c>
      <c r="C838" t="s">
        <v>17</v>
      </c>
    </row>
    <row r="839" spans="1:3" x14ac:dyDescent="0.25">
      <c r="A839">
        <v>766</v>
      </c>
      <c r="B839">
        <v>1</v>
      </c>
      <c r="C839" t="s">
        <v>13</v>
      </c>
    </row>
    <row r="840" spans="1:3" x14ac:dyDescent="0.25">
      <c r="A840">
        <v>767</v>
      </c>
      <c r="B840">
        <v>1</v>
      </c>
      <c r="C840" t="s">
        <v>13</v>
      </c>
    </row>
    <row r="841" spans="1:3" x14ac:dyDescent="0.25">
      <c r="A841">
        <v>768</v>
      </c>
      <c r="B841">
        <v>1</v>
      </c>
      <c r="C841" t="s">
        <v>13</v>
      </c>
    </row>
    <row r="842" spans="1:3" x14ac:dyDescent="0.25">
      <c r="A842">
        <v>769</v>
      </c>
      <c r="B842">
        <v>1</v>
      </c>
      <c r="C842" t="s">
        <v>13</v>
      </c>
    </row>
    <row r="843" spans="1:3" x14ac:dyDescent="0.25">
      <c r="A843">
        <v>770</v>
      </c>
      <c r="B843">
        <v>1</v>
      </c>
      <c r="C843" t="s">
        <v>13</v>
      </c>
    </row>
    <row r="844" spans="1:3" x14ac:dyDescent="0.25">
      <c r="A844">
        <v>772</v>
      </c>
      <c r="B844">
        <v>1</v>
      </c>
      <c r="C844" t="s">
        <v>13</v>
      </c>
    </row>
    <row r="845" spans="1:3" x14ac:dyDescent="0.25">
      <c r="A845">
        <v>773</v>
      </c>
      <c r="B845">
        <v>1</v>
      </c>
      <c r="C845" t="s">
        <v>13</v>
      </c>
    </row>
    <row r="846" spans="1:3" x14ac:dyDescent="0.25">
      <c r="A846">
        <v>774</v>
      </c>
      <c r="B846">
        <v>1</v>
      </c>
      <c r="C846" t="s">
        <v>20</v>
      </c>
    </row>
    <row r="847" spans="1:3" x14ac:dyDescent="0.25">
      <c r="A847">
        <v>775</v>
      </c>
      <c r="B847">
        <v>1</v>
      </c>
      <c r="C847" t="s">
        <v>20</v>
      </c>
    </row>
    <row r="848" spans="1:3" x14ac:dyDescent="0.25">
      <c r="A848">
        <v>777</v>
      </c>
      <c r="B848">
        <v>1</v>
      </c>
      <c r="C848" t="s">
        <v>13</v>
      </c>
    </row>
    <row r="849" spans="1:3" x14ac:dyDescent="0.25">
      <c r="A849">
        <v>779</v>
      </c>
      <c r="B849">
        <v>1</v>
      </c>
      <c r="C849" t="s">
        <v>19</v>
      </c>
    </row>
    <row r="850" spans="1:3" x14ac:dyDescent="0.25">
      <c r="A850">
        <v>198</v>
      </c>
      <c r="B850">
        <v>1</v>
      </c>
      <c r="C850" t="s">
        <v>19</v>
      </c>
    </row>
    <row r="851" spans="1:3" x14ac:dyDescent="0.25">
      <c r="A851">
        <v>199</v>
      </c>
      <c r="B851">
        <v>1</v>
      </c>
      <c r="C851" t="s">
        <v>19</v>
      </c>
    </row>
    <row r="852" spans="1:3" x14ac:dyDescent="0.25">
      <c r="A852">
        <v>200</v>
      </c>
      <c r="B852">
        <v>1</v>
      </c>
      <c r="C852" t="s">
        <v>19</v>
      </c>
    </row>
    <row r="853" spans="1:3" x14ac:dyDescent="0.25">
      <c r="A853">
        <v>201</v>
      </c>
      <c r="B853">
        <v>1</v>
      </c>
      <c r="C853" t="s">
        <v>19</v>
      </c>
    </row>
    <row r="854" spans="1:3" x14ac:dyDescent="0.25">
      <c r="A854">
        <v>202</v>
      </c>
      <c r="B854">
        <v>1</v>
      </c>
      <c r="C854" t="s">
        <v>19</v>
      </c>
    </row>
    <row r="855" spans="1:3" x14ac:dyDescent="0.25">
      <c r="A855">
        <v>203</v>
      </c>
      <c r="B855">
        <v>1</v>
      </c>
      <c r="C855" t="s">
        <v>19</v>
      </c>
    </row>
    <row r="856" spans="1:3" x14ac:dyDescent="0.25">
      <c r="A856">
        <v>204</v>
      </c>
      <c r="B856">
        <v>1</v>
      </c>
      <c r="C856" t="s">
        <v>19</v>
      </c>
    </row>
    <row r="857" spans="1:3" x14ac:dyDescent="0.25">
      <c r="A857">
        <v>205</v>
      </c>
      <c r="B857">
        <v>1</v>
      </c>
      <c r="C857" t="s">
        <v>19</v>
      </c>
    </row>
    <row r="858" spans="1:3" x14ac:dyDescent="0.25">
      <c r="A858">
        <v>281</v>
      </c>
      <c r="B858">
        <v>1</v>
      </c>
      <c r="C858" t="s">
        <v>13</v>
      </c>
    </row>
    <row r="859" spans="1:3" x14ac:dyDescent="0.25">
      <c r="A859">
        <v>282</v>
      </c>
      <c r="B859">
        <v>1</v>
      </c>
      <c r="C859" t="s">
        <v>13</v>
      </c>
    </row>
    <row r="860" spans="1:3" x14ac:dyDescent="0.25">
      <c r="A860">
        <v>283</v>
      </c>
      <c r="B860">
        <v>1</v>
      </c>
      <c r="C860" t="s">
        <v>13</v>
      </c>
    </row>
    <row r="861" spans="1:3" x14ac:dyDescent="0.25">
      <c r="A861">
        <v>284</v>
      </c>
      <c r="B861">
        <v>1</v>
      </c>
      <c r="C861" t="s">
        <v>13</v>
      </c>
    </row>
    <row r="862" spans="1:3" x14ac:dyDescent="0.25">
      <c r="A862">
        <v>285</v>
      </c>
      <c r="B862">
        <v>1</v>
      </c>
      <c r="C862" t="s">
        <v>13</v>
      </c>
    </row>
    <row r="863" spans="1:3" x14ac:dyDescent="0.25">
      <c r="A863">
        <v>286</v>
      </c>
      <c r="B863">
        <v>1</v>
      </c>
      <c r="C863" t="s">
        <v>13</v>
      </c>
    </row>
    <row r="864" spans="1:3" x14ac:dyDescent="0.25">
      <c r="A864">
        <v>287</v>
      </c>
      <c r="B864">
        <v>1</v>
      </c>
      <c r="C864" t="s">
        <v>13</v>
      </c>
    </row>
    <row r="865" spans="1:3" x14ac:dyDescent="0.25">
      <c r="A865">
        <v>288</v>
      </c>
      <c r="B865">
        <v>1</v>
      </c>
      <c r="C865" t="s">
        <v>13</v>
      </c>
    </row>
    <row r="866" spans="1:3" x14ac:dyDescent="0.25">
      <c r="A866">
        <v>289</v>
      </c>
      <c r="B866">
        <v>1</v>
      </c>
      <c r="C866" t="s">
        <v>13</v>
      </c>
    </row>
    <row r="867" spans="1:3" x14ac:dyDescent="0.25">
      <c r="A867">
        <v>290</v>
      </c>
      <c r="B867">
        <v>1</v>
      </c>
      <c r="C867" t="s">
        <v>13</v>
      </c>
    </row>
    <row r="868" spans="1:3" x14ac:dyDescent="0.25">
      <c r="A868">
        <v>291</v>
      </c>
      <c r="B868">
        <v>1</v>
      </c>
      <c r="C868" t="s">
        <v>13</v>
      </c>
    </row>
    <row r="869" spans="1:3" x14ac:dyDescent="0.25">
      <c r="A869">
        <v>292</v>
      </c>
      <c r="B869">
        <v>1</v>
      </c>
      <c r="C869" t="s">
        <v>13</v>
      </c>
    </row>
    <row r="870" spans="1:3" x14ac:dyDescent="0.25">
      <c r="A870">
        <v>293</v>
      </c>
      <c r="B870">
        <v>1</v>
      </c>
      <c r="C870" t="s">
        <v>13</v>
      </c>
    </row>
    <row r="871" spans="1:3" x14ac:dyDescent="0.25">
      <c r="A871">
        <v>294</v>
      </c>
      <c r="B871">
        <v>1</v>
      </c>
      <c r="C871" t="s">
        <v>13</v>
      </c>
    </row>
    <row r="872" spans="1:3" x14ac:dyDescent="0.25">
      <c r="A872">
        <v>872</v>
      </c>
      <c r="B872">
        <v>1</v>
      </c>
      <c r="C872" t="s">
        <v>7</v>
      </c>
    </row>
    <row r="873" spans="1:3" x14ac:dyDescent="0.25">
      <c r="A873">
        <v>873</v>
      </c>
      <c r="B873">
        <v>1</v>
      </c>
      <c r="C873" t="s">
        <v>13</v>
      </c>
    </row>
    <row r="874" spans="1:3" x14ac:dyDescent="0.25">
      <c r="A874">
        <v>874</v>
      </c>
      <c r="B874">
        <v>1</v>
      </c>
      <c r="C874" t="s">
        <v>13</v>
      </c>
    </row>
    <row r="875" spans="1:3" x14ac:dyDescent="0.25">
      <c r="A875">
        <v>875</v>
      </c>
      <c r="B875">
        <v>1</v>
      </c>
      <c r="C875" t="s">
        <v>7</v>
      </c>
    </row>
    <row r="876" spans="1:3" x14ac:dyDescent="0.25">
      <c r="A876">
        <v>876</v>
      </c>
      <c r="B876">
        <v>1</v>
      </c>
      <c r="C876" t="s">
        <v>7</v>
      </c>
    </row>
    <row r="877" spans="1:3" x14ac:dyDescent="0.25">
      <c r="A877">
        <v>877</v>
      </c>
      <c r="B877">
        <v>1</v>
      </c>
      <c r="C877" t="s">
        <v>7</v>
      </c>
    </row>
    <row r="878" spans="1:3" x14ac:dyDescent="0.25">
      <c r="A878">
        <v>878</v>
      </c>
      <c r="B878">
        <v>1</v>
      </c>
      <c r="C878" t="s">
        <v>7</v>
      </c>
    </row>
    <row r="879" spans="1:3" x14ac:dyDescent="0.25">
      <c r="A879">
        <v>879</v>
      </c>
      <c r="B879">
        <v>1</v>
      </c>
      <c r="C879" t="s">
        <v>7</v>
      </c>
    </row>
    <row r="880" spans="1:3" x14ac:dyDescent="0.25">
      <c r="A880">
        <v>880</v>
      </c>
      <c r="B880">
        <v>1</v>
      </c>
      <c r="C880" t="s">
        <v>20</v>
      </c>
    </row>
    <row r="881" spans="1:3" x14ac:dyDescent="0.25">
      <c r="A881">
        <v>881</v>
      </c>
      <c r="B881">
        <v>1</v>
      </c>
      <c r="C881" t="s">
        <v>20</v>
      </c>
    </row>
    <row r="882" spans="1:3" x14ac:dyDescent="0.25">
      <c r="A882">
        <v>882</v>
      </c>
      <c r="B882">
        <v>1</v>
      </c>
      <c r="C882" t="s">
        <v>20</v>
      </c>
    </row>
    <row r="883" spans="1:3" x14ac:dyDescent="0.25">
      <c r="A883">
        <v>883</v>
      </c>
      <c r="B883">
        <v>1</v>
      </c>
      <c r="C883" t="s">
        <v>20</v>
      </c>
    </row>
    <row r="884" spans="1:3" x14ac:dyDescent="0.25">
      <c r="A884">
        <v>884</v>
      </c>
      <c r="B884">
        <v>1</v>
      </c>
      <c r="C884" t="s">
        <v>20</v>
      </c>
    </row>
    <row r="885" spans="1:3" x14ac:dyDescent="0.25">
      <c r="A885">
        <v>885</v>
      </c>
      <c r="B885">
        <v>1</v>
      </c>
      <c r="C885" t="s">
        <v>20</v>
      </c>
    </row>
    <row r="886" spans="1:3" x14ac:dyDescent="0.25">
      <c r="A886">
        <v>886</v>
      </c>
      <c r="B886">
        <v>1</v>
      </c>
      <c r="C886" t="s">
        <v>20</v>
      </c>
    </row>
    <row r="887" spans="1:3" x14ac:dyDescent="0.25">
      <c r="A887">
        <v>887</v>
      </c>
      <c r="B887">
        <v>1</v>
      </c>
      <c r="C887" t="s">
        <v>20</v>
      </c>
    </row>
    <row r="888" spans="1:3" x14ac:dyDescent="0.25">
      <c r="A888">
        <v>888</v>
      </c>
      <c r="B888">
        <v>1</v>
      </c>
      <c r="C888" t="s">
        <v>20</v>
      </c>
    </row>
    <row r="889" spans="1:3" x14ac:dyDescent="0.25">
      <c r="A889">
        <v>889</v>
      </c>
      <c r="B889">
        <v>1</v>
      </c>
      <c r="C889" t="s">
        <v>20</v>
      </c>
    </row>
    <row r="890" spans="1:3" x14ac:dyDescent="0.25">
      <c r="A890">
        <v>890</v>
      </c>
      <c r="B890">
        <v>1</v>
      </c>
      <c r="C890" t="s">
        <v>20</v>
      </c>
    </row>
    <row r="891" spans="1:3" x14ac:dyDescent="0.25">
      <c r="A891">
        <v>891</v>
      </c>
      <c r="B891">
        <v>1</v>
      </c>
      <c r="C891" t="s">
        <v>20</v>
      </c>
    </row>
    <row r="892" spans="1:3" x14ac:dyDescent="0.25">
      <c r="A892">
        <v>892</v>
      </c>
      <c r="B892">
        <v>1</v>
      </c>
      <c r="C892" t="s">
        <v>20</v>
      </c>
    </row>
    <row r="893" spans="1:3" x14ac:dyDescent="0.25">
      <c r="A893">
        <v>893</v>
      </c>
      <c r="B893">
        <v>1</v>
      </c>
      <c r="C893" t="s">
        <v>20</v>
      </c>
    </row>
    <row r="894" spans="1:3" x14ac:dyDescent="0.25">
      <c r="A894">
        <v>894</v>
      </c>
      <c r="B894">
        <v>1</v>
      </c>
      <c r="C894" t="s">
        <v>20</v>
      </c>
    </row>
    <row r="895" spans="1:3" x14ac:dyDescent="0.25">
      <c r="A895">
        <v>895</v>
      </c>
      <c r="B895">
        <v>1</v>
      </c>
      <c r="C895" t="s">
        <v>20</v>
      </c>
    </row>
    <row r="896" spans="1:3" x14ac:dyDescent="0.25">
      <c r="A896">
        <v>896</v>
      </c>
      <c r="B896">
        <v>1</v>
      </c>
      <c r="C896" t="s">
        <v>20</v>
      </c>
    </row>
    <row r="897" spans="1:3" x14ac:dyDescent="0.25">
      <c r="A897">
        <v>897</v>
      </c>
      <c r="B897">
        <v>1</v>
      </c>
      <c r="C897" t="s">
        <v>20</v>
      </c>
    </row>
    <row r="898" spans="1:3" x14ac:dyDescent="0.25">
      <c r="A898">
        <v>898</v>
      </c>
      <c r="B898">
        <v>1</v>
      </c>
      <c r="C898" t="s">
        <v>20</v>
      </c>
    </row>
    <row r="899" spans="1:3" x14ac:dyDescent="0.25">
      <c r="A899">
        <v>899</v>
      </c>
      <c r="B899">
        <v>1</v>
      </c>
      <c r="C899" t="s">
        <v>20</v>
      </c>
    </row>
    <row r="900" spans="1:3" x14ac:dyDescent="0.25">
      <c r="A900">
        <v>900</v>
      </c>
      <c r="B900">
        <v>1</v>
      </c>
      <c r="C900" t="s">
        <v>20</v>
      </c>
    </row>
    <row r="901" spans="1:3" x14ac:dyDescent="0.25">
      <c r="A901">
        <v>901</v>
      </c>
      <c r="B901">
        <v>1</v>
      </c>
      <c r="C901" t="s">
        <v>20</v>
      </c>
    </row>
    <row r="902" spans="1:3" x14ac:dyDescent="0.25">
      <c r="A902">
        <v>902</v>
      </c>
      <c r="B902">
        <v>1</v>
      </c>
      <c r="C902" t="s">
        <v>4</v>
      </c>
    </row>
    <row r="903" spans="1:3" x14ac:dyDescent="0.25">
      <c r="A903">
        <v>903</v>
      </c>
      <c r="B903">
        <v>1</v>
      </c>
      <c r="C903" t="s">
        <v>16</v>
      </c>
    </row>
    <row r="904" spans="1:3" x14ac:dyDescent="0.25">
      <c r="A904">
        <v>904</v>
      </c>
      <c r="B904">
        <v>1</v>
      </c>
      <c r="C904" t="s">
        <v>4</v>
      </c>
    </row>
    <row r="905" spans="1:3" x14ac:dyDescent="0.25">
      <c r="A905">
        <v>905</v>
      </c>
      <c r="B905">
        <v>1</v>
      </c>
      <c r="C905" t="s">
        <v>4</v>
      </c>
    </row>
    <row r="906" spans="1:3" x14ac:dyDescent="0.25">
      <c r="A906">
        <v>906</v>
      </c>
      <c r="B906">
        <v>1</v>
      </c>
      <c r="C906" t="s">
        <v>4</v>
      </c>
    </row>
    <row r="907" spans="1:3" x14ac:dyDescent="0.25">
      <c r="A907">
        <v>907</v>
      </c>
      <c r="B907">
        <v>1</v>
      </c>
      <c r="C907" t="s">
        <v>4</v>
      </c>
    </row>
    <row r="908" spans="1:3" x14ac:dyDescent="0.25">
      <c r="A908">
        <v>908</v>
      </c>
      <c r="B908">
        <v>1</v>
      </c>
      <c r="C908" t="s">
        <v>16</v>
      </c>
    </row>
    <row r="909" spans="1:3" x14ac:dyDescent="0.25">
      <c r="A909">
        <v>822</v>
      </c>
      <c r="B909">
        <v>1</v>
      </c>
      <c r="C909" t="s">
        <v>13</v>
      </c>
    </row>
    <row r="910" spans="1:3" x14ac:dyDescent="0.25">
      <c r="A910">
        <v>823</v>
      </c>
      <c r="B910">
        <v>1</v>
      </c>
      <c r="C910" t="s">
        <v>13</v>
      </c>
    </row>
    <row r="911" spans="1:3" x14ac:dyDescent="0.25">
      <c r="A911">
        <v>824</v>
      </c>
      <c r="B911">
        <v>1</v>
      </c>
      <c r="C911" t="s">
        <v>13</v>
      </c>
    </row>
    <row r="912" spans="1:3" x14ac:dyDescent="0.25">
      <c r="A912">
        <v>825</v>
      </c>
      <c r="B912">
        <v>1</v>
      </c>
      <c r="C912" t="s">
        <v>7</v>
      </c>
    </row>
    <row r="913" spans="1:3" x14ac:dyDescent="0.25">
      <c r="A913">
        <v>826</v>
      </c>
      <c r="B913">
        <v>1</v>
      </c>
      <c r="C913" t="s">
        <v>13</v>
      </c>
    </row>
    <row r="914" spans="1:3" x14ac:dyDescent="0.25">
      <c r="A914">
        <v>827</v>
      </c>
      <c r="B914">
        <v>1</v>
      </c>
      <c r="C914" t="s">
        <v>13</v>
      </c>
    </row>
    <row r="915" spans="1:3" x14ac:dyDescent="0.25">
      <c r="A915">
        <v>828</v>
      </c>
      <c r="B915">
        <v>1</v>
      </c>
      <c r="C915" t="s">
        <v>17</v>
      </c>
    </row>
    <row r="916" spans="1:3" x14ac:dyDescent="0.25">
      <c r="A916">
        <v>829</v>
      </c>
      <c r="B916">
        <v>1</v>
      </c>
      <c r="C916" t="s">
        <v>13</v>
      </c>
    </row>
    <row r="917" spans="1:3" x14ac:dyDescent="0.25">
      <c r="A917">
        <v>830</v>
      </c>
      <c r="B917">
        <v>1</v>
      </c>
      <c r="C917" t="s">
        <v>20</v>
      </c>
    </row>
    <row r="918" spans="1:3" x14ac:dyDescent="0.25">
      <c r="A918">
        <v>831</v>
      </c>
      <c r="B918">
        <v>1</v>
      </c>
      <c r="C918" t="s">
        <v>20</v>
      </c>
    </row>
    <row r="919" spans="1:3" x14ac:dyDescent="0.25">
      <c r="A919">
        <v>832</v>
      </c>
      <c r="B919">
        <v>1</v>
      </c>
      <c r="C919" t="s">
        <v>20</v>
      </c>
    </row>
    <row r="920" spans="1:3" x14ac:dyDescent="0.25">
      <c r="A920">
        <v>833</v>
      </c>
      <c r="B920">
        <v>1</v>
      </c>
      <c r="C920" t="s">
        <v>20</v>
      </c>
    </row>
    <row r="921" spans="1:3" x14ac:dyDescent="0.25">
      <c r="A921">
        <v>834</v>
      </c>
      <c r="B921">
        <v>1</v>
      </c>
      <c r="C921" t="s">
        <v>20</v>
      </c>
    </row>
    <row r="922" spans="1:3" x14ac:dyDescent="0.25">
      <c r="A922">
        <v>835</v>
      </c>
      <c r="B922">
        <v>1</v>
      </c>
      <c r="C922" t="s">
        <v>20</v>
      </c>
    </row>
    <row r="923" spans="1:3" x14ac:dyDescent="0.25">
      <c r="A923">
        <v>838</v>
      </c>
      <c r="B923">
        <v>1</v>
      </c>
      <c r="C923" t="s">
        <v>20</v>
      </c>
    </row>
    <row r="924" spans="1:3" x14ac:dyDescent="0.25">
      <c r="A924">
        <v>841</v>
      </c>
      <c r="B924">
        <v>1</v>
      </c>
      <c r="C924" t="s">
        <v>20</v>
      </c>
    </row>
    <row r="925" spans="1:3" x14ac:dyDescent="0.25">
      <c r="A925">
        <v>842</v>
      </c>
      <c r="B925">
        <v>1</v>
      </c>
      <c r="C925" t="s">
        <v>20</v>
      </c>
    </row>
    <row r="926" spans="1:3" x14ac:dyDescent="0.25">
      <c r="A926">
        <v>843</v>
      </c>
      <c r="B926">
        <v>1</v>
      </c>
      <c r="C926" t="s">
        <v>20</v>
      </c>
    </row>
    <row r="927" spans="1:3" x14ac:dyDescent="0.25">
      <c r="A927">
        <v>844</v>
      </c>
      <c r="B927">
        <v>1</v>
      </c>
      <c r="C927" t="s">
        <v>20</v>
      </c>
    </row>
    <row r="928" spans="1:3" x14ac:dyDescent="0.25">
      <c r="A928">
        <v>845</v>
      </c>
      <c r="B928">
        <v>1</v>
      </c>
      <c r="C928" t="s">
        <v>20</v>
      </c>
    </row>
    <row r="929" spans="1:3" x14ac:dyDescent="0.25">
      <c r="A929">
        <v>846</v>
      </c>
      <c r="B929">
        <v>1</v>
      </c>
      <c r="C929" t="s">
        <v>20</v>
      </c>
    </row>
    <row r="930" spans="1:3" x14ac:dyDescent="0.25">
      <c r="A930">
        <v>847</v>
      </c>
      <c r="B930">
        <v>1</v>
      </c>
      <c r="C930" t="s">
        <v>4</v>
      </c>
    </row>
    <row r="931" spans="1:3" x14ac:dyDescent="0.25">
      <c r="A931">
        <v>850</v>
      </c>
      <c r="B931">
        <v>1</v>
      </c>
      <c r="C931" t="s">
        <v>16</v>
      </c>
    </row>
    <row r="932" spans="1:3" x14ac:dyDescent="0.25">
      <c r="A932">
        <v>851</v>
      </c>
      <c r="B932">
        <v>1</v>
      </c>
      <c r="C932" t="s">
        <v>16</v>
      </c>
    </row>
    <row r="933" spans="1:3" x14ac:dyDescent="0.25">
      <c r="A933">
        <v>928</v>
      </c>
      <c r="B933">
        <v>1</v>
      </c>
      <c r="C933" t="s">
        <v>16</v>
      </c>
    </row>
    <row r="934" spans="1:3" x14ac:dyDescent="0.25">
      <c r="A934">
        <v>852</v>
      </c>
      <c r="B934">
        <v>1</v>
      </c>
      <c r="C934" t="s">
        <v>4</v>
      </c>
    </row>
    <row r="935" spans="1:3" x14ac:dyDescent="0.25">
      <c r="A935">
        <v>854</v>
      </c>
      <c r="B935">
        <v>1</v>
      </c>
      <c r="C935" t="s">
        <v>19</v>
      </c>
    </row>
    <row r="936" spans="1:3" x14ac:dyDescent="0.25">
      <c r="A936">
        <v>857</v>
      </c>
      <c r="B936">
        <v>1</v>
      </c>
      <c r="C936" t="s">
        <v>4</v>
      </c>
    </row>
    <row r="937" spans="1:3" x14ac:dyDescent="0.25">
      <c r="A937">
        <v>858</v>
      </c>
      <c r="B937">
        <v>1</v>
      </c>
      <c r="C937" t="s">
        <v>20</v>
      </c>
    </row>
    <row r="938" spans="1:3" x14ac:dyDescent="0.25">
      <c r="A938">
        <v>859</v>
      </c>
      <c r="B938">
        <v>1</v>
      </c>
      <c r="C938" t="s">
        <v>20</v>
      </c>
    </row>
    <row r="939" spans="1:3" x14ac:dyDescent="0.25">
      <c r="A939">
        <v>861</v>
      </c>
      <c r="B939">
        <v>1</v>
      </c>
      <c r="C939" t="s">
        <v>13</v>
      </c>
    </row>
    <row r="940" spans="1:3" x14ac:dyDescent="0.25">
      <c r="A940">
        <v>862</v>
      </c>
      <c r="B940">
        <v>1</v>
      </c>
      <c r="C940" t="s">
        <v>13</v>
      </c>
    </row>
    <row r="941" spans="1:3" x14ac:dyDescent="0.25">
      <c r="A941">
        <v>863</v>
      </c>
      <c r="B941">
        <v>1</v>
      </c>
      <c r="C941" t="s">
        <v>13</v>
      </c>
    </row>
    <row r="942" spans="1:3" x14ac:dyDescent="0.25">
      <c r="A942">
        <v>864</v>
      </c>
      <c r="B942">
        <v>1</v>
      </c>
      <c r="C942" t="s">
        <v>13</v>
      </c>
    </row>
    <row r="943" spans="1:3" x14ac:dyDescent="0.25">
      <c r="A943">
        <v>865</v>
      </c>
      <c r="B943">
        <v>1</v>
      </c>
      <c r="C943" t="s">
        <v>4</v>
      </c>
    </row>
    <row r="944" spans="1:3" x14ac:dyDescent="0.25">
      <c r="A944">
        <v>866</v>
      </c>
      <c r="B944">
        <v>1</v>
      </c>
      <c r="C944" t="s">
        <v>7</v>
      </c>
    </row>
    <row r="945" spans="1:3" x14ac:dyDescent="0.25">
      <c r="A945">
        <v>528</v>
      </c>
      <c r="B945">
        <v>1</v>
      </c>
      <c r="C945" t="s">
        <v>7</v>
      </c>
    </row>
    <row r="946" spans="1:3" x14ac:dyDescent="0.25">
      <c r="A946">
        <v>529</v>
      </c>
      <c r="B946">
        <v>1</v>
      </c>
      <c r="C946" t="s">
        <v>7</v>
      </c>
    </row>
    <row r="947" spans="1:3" x14ac:dyDescent="0.25">
      <c r="A947">
        <v>531</v>
      </c>
      <c r="B947">
        <v>1</v>
      </c>
      <c r="C947" t="s">
        <v>7</v>
      </c>
    </row>
    <row r="948" spans="1:3" x14ac:dyDescent="0.25">
      <c r="A948">
        <v>532</v>
      </c>
      <c r="B948">
        <v>1</v>
      </c>
      <c r="C948" t="s">
        <v>7</v>
      </c>
    </row>
    <row r="949" spans="1:3" x14ac:dyDescent="0.25">
      <c r="A949">
        <v>534</v>
      </c>
      <c r="B949">
        <v>1</v>
      </c>
      <c r="C949" t="s">
        <v>7</v>
      </c>
    </row>
    <row r="950" spans="1:3" x14ac:dyDescent="0.25">
      <c r="A950">
        <v>535</v>
      </c>
      <c r="B950">
        <v>1</v>
      </c>
      <c r="C950" t="s">
        <v>7</v>
      </c>
    </row>
    <row r="951" spans="1:3" x14ac:dyDescent="0.25">
      <c r="A951">
        <v>536</v>
      </c>
      <c r="B951">
        <v>1</v>
      </c>
      <c r="C951" t="s">
        <v>7</v>
      </c>
    </row>
    <row r="952" spans="1:3" x14ac:dyDescent="0.25">
      <c r="A952">
        <v>537</v>
      </c>
      <c r="B952">
        <v>1</v>
      </c>
      <c r="C952" t="s">
        <v>7</v>
      </c>
    </row>
    <row r="953" spans="1:3" x14ac:dyDescent="0.25">
      <c r="A953">
        <v>538</v>
      </c>
      <c r="B953">
        <v>1</v>
      </c>
      <c r="C953" t="s">
        <v>7</v>
      </c>
    </row>
    <row r="954" spans="1:3" x14ac:dyDescent="0.25">
      <c r="A954">
        <v>539</v>
      </c>
      <c r="B954">
        <v>1</v>
      </c>
      <c r="C954" t="s">
        <v>7</v>
      </c>
    </row>
    <row r="955" spans="1:3" x14ac:dyDescent="0.25">
      <c r="A955">
        <v>540</v>
      </c>
      <c r="B955">
        <v>1</v>
      </c>
      <c r="C955" t="s">
        <v>7</v>
      </c>
    </row>
    <row r="956" spans="1:3" x14ac:dyDescent="0.25">
      <c r="A956">
        <v>541</v>
      </c>
      <c r="B956">
        <v>1</v>
      </c>
      <c r="C956" t="s">
        <v>7</v>
      </c>
    </row>
    <row r="957" spans="1:3" x14ac:dyDescent="0.25">
      <c r="A957">
        <v>542</v>
      </c>
      <c r="B957">
        <v>1</v>
      </c>
      <c r="C957" t="s">
        <v>7</v>
      </c>
    </row>
    <row r="958" spans="1:3" x14ac:dyDescent="0.25">
      <c r="A958">
        <v>543</v>
      </c>
      <c r="B958">
        <v>1</v>
      </c>
      <c r="C958" t="s">
        <v>7</v>
      </c>
    </row>
    <row r="959" spans="1:3" x14ac:dyDescent="0.25">
      <c r="A959">
        <v>544</v>
      </c>
      <c r="B959">
        <v>1</v>
      </c>
      <c r="C959" t="s">
        <v>7</v>
      </c>
    </row>
    <row r="960" spans="1:3" x14ac:dyDescent="0.25">
      <c r="A960">
        <v>545</v>
      </c>
      <c r="B960">
        <v>1</v>
      </c>
      <c r="C960" t="s">
        <v>7</v>
      </c>
    </row>
    <row r="961" spans="1:3" x14ac:dyDescent="0.25">
      <c r="A961">
        <v>546</v>
      </c>
      <c r="B961">
        <v>1</v>
      </c>
      <c r="C961" t="s">
        <v>13</v>
      </c>
    </row>
    <row r="962" spans="1:3" x14ac:dyDescent="0.25">
      <c r="A962">
        <v>549</v>
      </c>
      <c r="B962">
        <v>1</v>
      </c>
      <c r="C962" t="s">
        <v>20</v>
      </c>
    </row>
    <row r="963" spans="1:3" x14ac:dyDescent="0.25">
      <c r="A963">
        <v>550</v>
      </c>
      <c r="B963">
        <v>1</v>
      </c>
      <c r="C963" t="s">
        <v>20</v>
      </c>
    </row>
    <row r="964" spans="1:3" x14ac:dyDescent="0.25">
      <c r="A964">
        <v>551</v>
      </c>
      <c r="B964">
        <v>1</v>
      </c>
      <c r="C964" t="s">
        <v>20</v>
      </c>
    </row>
    <row r="965" spans="1:3" x14ac:dyDescent="0.25">
      <c r="A965">
        <v>552</v>
      </c>
      <c r="B965">
        <v>1</v>
      </c>
      <c r="C965" t="s">
        <v>20</v>
      </c>
    </row>
    <row r="966" spans="1:3" x14ac:dyDescent="0.25">
      <c r="A966">
        <v>554</v>
      </c>
      <c r="B966">
        <v>1</v>
      </c>
      <c r="C966" t="s">
        <v>19</v>
      </c>
    </row>
    <row r="967" spans="1:3" x14ac:dyDescent="0.25">
      <c r="A967">
        <v>556</v>
      </c>
      <c r="B967">
        <v>1</v>
      </c>
      <c r="C967" t="s">
        <v>19</v>
      </c>
    </row>
    <row r="968" spans="1:3" x14ac:dyDescent="0.25">
      <c r="A968">
        <v>557</v>
      </c>
      <c r="B968">
        <v>1</v>
      </c>
      <c r="C968" t="s">
        <v>19</v>
      </c>
    </row>
    <row r="969" spans="1:3" x14ac:dyDescent="0.25">
      <c r="A969">
        <v>558</v>
      </c>
      <c r="B969">
        <v>1</v>
      </c>
      <c r="C969" t="s">
        <v>19</v>
      </c>
    </row>
    <row r="970" spans="1:3" x14ac:dyDescent="0.25">
      <c r="A970">
        <v>559</v>
      </c>
      <c r="B970">
        <v>1</v>
      </c>
      <c r="C970" t="s">
        <v>19</v>
      </c>
    </row>
    <row r="971" spans="1:3" x14ac:dyDescent="0.25">
      <c r="A971">
        <v>561</v>
      </c>
      <c r="B971">
        <v>1</v>
      </c>
      <c r="C971" t="s">
        <v>19</v>
      </c>
    </row>
    <row r="972" spans="1:3" x14ac:dyDescent="0.25">
      <c r="A972">
        <v>562</v>
      </c>
      <c r="B972">
        <v>1</v>
      </c>
      <c r="C972" t="s">
        <v>19</v>
      </c>
    </row>
    <row r="973" spans="1:3" x14ac:dyDescent="0.25">
      <c r="A973">
        <v>563</v>
      </c>
      <c r="B973">
        <v>1</v>
      </c>
      <c r="C973" t="s">
        <v>19</v>
      </c>
    </row>
    <row r="974" spans="1:3" x14ac:dyDescent="0.25">
      <c r="A974">
        <v>565</v>
      </c>
      <c r="B974">
        <v>1</v>
      </c>
      <c r="C974" t="s">
        <v>19</v>
      </c>
    </row>
    <row r="975" spans="1:3" x14ac:dyDescent="0.25">
      <c r="A975">
        <v>569</v>
      </c>
      <c r="B975">
        <v>1</v>
      </c>
      <c r="C975" t="s">
        <v>17</v>
      </c>
    </row>
    <row r="976" spans="1:3" x14ac:dyDescent="0.25">
      <c r="A976">
        <v>570</v>
      </c>
      <c r="B976">
        <v>1</v>
      </c>
      <c r="C976" t="s">
        <v>20</v>
      </c>
    </row>
    <row r="977" spans="1:3" x14ac:dyDescent="0.25">
      <c r="A977">
        <v>571</v>
      </c>
      <c r="B977">
        <v>1</v>
      </c>
      <c r="C977" t="s">
        <v>20</v>
      </c>
    </row>
    <row r="978" spans="1:3" x14ac:dyDescent="0.25">
      <c r="A978">
        <v>572</v>
      </c>
      <c r="B978">
        <v>1</v>
      </c>
      <c r="C978" t="s">
        <v>20</v>
      </c>
    </row>
    <row r="979" spans="1:3" x14ac:dyDescent="0.25">
      <c r="A979">
        <v>573</v>
      </c>
      <c r="B979">
        <v>1</v>
      </c>
      <c r="C979" t="s">
        <v>20</v>
      </c>
    </row>
    <row r="980" spans="1:3" x14ac:dyDescent="0.25">
      <c r="A980">
        <v>574</v>
      </c>
      <c r="B980">
        <v>1</v>
      </c>
      <c r="C980" t="s">
        <v>20</v>
      </c>
    </row>
    <row r="981" spans="1:3" x14ac:dyDescent="0.25">
      <c r="A981">
        <v>575</v>
      </c>
      <c r="B981">
        <v>1</v>
      </c>
      <c r="C981" t="s">
        <v>20</v>
      </c>
    </row>
    <row r="982" spans="1:3" x14ac:dyDescent="0.25">
      <c r="A982">
        <v>576</v>
      </c>
      <c r="B982">
        <v>1</v>
      </c>
      <c r="C982" t="s">
        <v>17</v>
      </c>
    </row>
    <row r="983" spans="1:3" x14ac:dyDescent="0.25">
      <c r="A983">
        <v>577</v>
      </c>
      <c r="B983">
        <v>1</v>
      </c>
      <c r="C983" t="s">
        <v>17</v>
      </c>
    </row>
    <row r="984" spans="1:3" x14ac:dyDescent="0.25">
      <c r="A984">
        <v>578</v>
      </c>
      <c r="B984">
        <v>1</v>
      </c>
      <c r="C984" t="s">
        <v>17</v>
      </c>
    </row>
    <row r="985" spans="1:3" x14ac:dyDescent="0.25">
      <c r="A985">
        <v>579</v>
      </c>
      <c r="B985">
        <v>1</v>
      </c>
      <c r="C985" t="s">
        <v>17</v>
      </c>
    </row>
    <row r="986" spans="1:3" x14ac:dyDescent="0.25">
      <c r="A986">
        <v>580</v>
      </c>
      <c r="B986">
        <v>1</v>
      </c>
      <c r="C986" t="s">
        <v>17</v>
      </c>
    </row>
    <row r="987" spans="1:3" x14ac:dyDescent="0.25">
      <c r="A987">
        <v>1</v>
      </c>
      <c r="B987">
        <v>1</v>
      </c>
      <c r="C987" t="s">
        <v>20</v>
      </c>
    </row>
    <row r="988" spans="1:3" x14ac:dyDescent="0.25">
      <c r="A988">
        <v>2</v>
      </c>
      <c r="B988">
        <v>1</v>
      </c>
      <c r="C988" t="s">
        <v>20</v>
      </c>
    </row>
    <row r="989" spans="1:3" x14ac:dyDescent="0.25">
      <c r="A989">
        <v>3</v>
      </c>
      <c r="B989">
        <v>1</v>
      </c>
      <c r="C989" t="s">
        <v>20</v>
      </c>
    </row>
    <row r="990" spans="1:3" x14ac:dyDescent="0.25">
      <c r="A990">
        <v>4</v>
      </c>
      <c r="B990">
        <v>1</v>
      </c>
      <c r="C990" t="s">
        <v>20</v>
      </c>
    </row>
    <row r="991" spans="1:3" x14ac:dyDescent="0.25">
      <c r="A991">
        <v>5</v>
      </c>
      <c r="B991">
        <v>1</v>
      </c>
      <c r="C991" t="s">
        <v>20</v>
      </c>
    </row>
    <row r="992" spans="1:3" x14ac:dyDescent="0.25">
      <c r="A992">
        <v>6</v>
      </c>
      <c r="B992">
        <v>1</v>
      </c>
      <c r="C992" t="s">
        <v>20</v>
      </c>
    </row>
    <row r="993" spans="1:3" x14ac:dyDescent="0.25">
      <c r="A993">
        <v>7</v>
      </c>
      <c r="B993">
        <v>1</v>
      </c>
      <c r="C993" t="s">
        <v>20</v>
      </c>
    </row>
    <row r="994" spans="1:3" x14ac:dyDescent="0.25">
      <c r="A994">
        <v>8</v>
      </c>
      <c r="B994">
        <v>1</v>
      </c>
      <c r="C994" t="s">
        <v>20</v>
      </c>
    </row>
    <row r="995" spans="1:3" x14ac:dyDescent="0.25">
      <c r="A995">
        <v>9</v>
      </c>
      <c r="B995">
        <v>1</v>
      </c>
      <c r="C995" t="s">
        <v>20</v>
      </c>
    </row>
    <row r="996" spans="1:3" x14ac:dyDescent="0.25">
      <c r="A996">
        <v>10</v>
      </c>
      <c r="B996">
        <v>1</v>
      </c>
      <c r="C996" t="s">
        <v>20</v>
      </c>
    </row>
    <row r="997" spans="1:3" x14ac:dyDescent="0.25">
      <c r="A997">
        <v>11</v>
      </c>
      <c r="B997">
        <v>1</v>
      </c>
      <c r="C997" t="s">
        <v>20</v>
      </c>
    </row>
    <row r="998" spans="1:3" x14ac:dyDescent="0.25">
      <c r="A998">
        <v>12</v>
      </c>
      <c r="B998">
        <v>1</v>
      </c>
      <c r="C998" t="s">
        <v>20</v>
      </c>
    </row>
    <row r="999" spans="1:3" x14ac:dyDescent="0.25">
      <c r="A999">
        <v>13</v>
      </c>
      <c r="B999">
        <v>1</v>
      </c>
      <c r="C999" t="s">
        <v>20</v>
      </c>
    </row>
    <row r="1000" spans="1:3" x14ac:dyDescent="0.25">
      <c r="A1000">
        <v>14</v>
      </c>
      <c r="B1000">
        <v>1</v>
      </c>
      <c r="C1000" t="s">
        <v>20</v>
      </c>
    </row>
    <row r="1001" spans="1:3" x14ac:dyDescent="0.25">
      <c r="A1001">
        <v>15</v>
      </c>
      <c r="B1001">
        <v>1</v>
      </c>
      <c r="C1001" t="s">
        <v>20</v>
      </c>
    </row>
    <row r="1002" spans="1:3" x14ac:dyDescent="0.25">
      <c r="A1002">
        <v>16</v>
      </c>
      <c r="B1002">
        <v>1</v>
      </c>
      <c r="C1002" t="s">
        <v>20</v>
      </c>
    </row>
    <row r="1003" spans="1:3" x14ac:dyDescent="0.25">
      <c r="A1003">
        <v>17</v>
      </c>
      <c r="B1003">
        <v>1</v>
      </c>
      <c r="C1003" t="s">
        <v>20</v>
      </c>
    </row>
    <row r="1004" spans="1:3" x14ac:dyDescent="0.25">
      <c r="A1004">
        <v>18</v>
      </c>
      <c r="B1004">
        <v>1</v>
      </c>
      <c r="C1004" t="s">
        <v>20</v>
      </c>
    </row>
    <row r="1005" spans="1:3" x14ac:dyDescent="0.25">
      <c r="A1005">
        <v>19</v>
      </c>
      <c r="B1005">
        <v>1</v>
      </c>
      <c r="C1005" t="s">
        <v>20</v>
      </c>
    </row>
    <row r="1006" spans="1:3" x14ac:dyDescent="0.25">
      <c r="A1006">
        <v>20</v>
      </c>
      <c r="B1006">
        <v>1</v>
      </c>
      <c r="C1006" t="s">
        <v>20</v>
      </c>
    </row>
    <row r="1007" spans="1:3" x14ac:dyDescent="0.25">
      <c r="A1007">
        <v>21</v>
      </c>
      <c r="B1007">
        <v>1</v>
      </c>
      <c r="C1007" t="s">
        <v>20</v>
      </c>
    </row>
    <row r="1008" spans="1:3" x14ac:dyDescent="0.25">
      <c r="A1008">
        <v>22</v>
      </c>
      <c r="B1008">
        <v>1</v>
      </c>
      <c r="C1008" t="s">
        <v>20</v>
      </c>
    </row>
    <row r="1009" spans="1:3" x14ac:dyDescent="0.25">
      <c r="A1009">
        <v>23</v>
      </c>
      <c r="B1009">
        <v>1</v>
      </c>
      <c r="C1009" t="s">
        <v>20</v>
      </c>
    </row>
    <row r="1010" spans="1:3" x14ac:dyDescent="0.25">
      <c r="A1010">
        <v>24</v>
      </c>
      <c r="B1010">
        <v>1</v>
      </c>
      <c r="C1010" t="s">
        <v>20</v>
      </c>
    </row>
    <row r="1011" spans="1:3" x14ac:dyDescent="0.25">
      <c r="A1011">
        <v>25</v>
      </c>
      <c r="B1011">
        <v>1</v>
      </c>
      <c r="C1011" t="s">
        <v>20</v>
      </c>
    </row>
    <row r="1012" spans="1:3" x14ac:dyDescent="0.25">
      <c r="A1012">
        <v>26</v>
      </c>
      <c r="B1012">
        <v>1</v>
      </c>
      <c r="C1012" t="s">
        <v>20</v>
      </c>
    </row>
    <row r="1013" spans="1:3" x14ac:dyDescent="0.25">
      <c r="A1013">
        <v>27</v>
      </c>
      <c r="B1013">
        <v>1</v>
      </c>
      <c r="C1013" t="s">
        <v>20</v>
      </c>
    </row>
    <row r="1014" spans="1:3" x14ac:dyDescent="0.25">
      <c r="A1014">
        <v>28</v>
      </c>
      <c r="B1014">
        <v>1</v>
      </c>
      <c r="C1014" t="s">
        <v>20</v>
      </c>
    </row>
    <row r="1015" spans="1:3" x14ac:dyDescent="0.25">
      <c r="A1015">
        <v>29</v>
      </c>
      <c r="B1015">
        <v>1</v>
      </c>
      <c r="C1015" t="s">
        <v>20</v>
      </c>
    </row>
    <row r="1016" spans="1:3" x14ac:dyDescent="0.25">
      <c r="A1016">
        <v>30</v>
      </c>
      <c r="B1016">
        <v>1</v>
      </c>
      <c r="C1016" t="s">
        <v>20</v>
      </c>
    </row>
    <row r="1017" spans="1:3" x14ac:dyDescent="0.25">
      <c r="A1017">
        <v>31</v>
      </c>
      <c r="B1017">
        <v>1</v>
      </c>
      <c r="C1017" t="s">
        <v>20</v>
      </c>
    </row>
    <row r="1018" spans="1:3" x14ac:dyDescent="0.25">
      <c r="A1018">
        <v>32</v>
      </c>
      <c r="B1018">
        <v>1</v>
      </c>
      <c r="C1018" t="s">
        <v>20</v>
      </c>
    </row>
    <row r="1019" spans="1:3" x14ac:dyDescent="0.25">
      <c r="A1019">
        <v>33</v>
      </c>
      <c r="B1019">
        <v>1</v>
      </c>
      <c r="C1019" t="s">
        <v>20</v>
      </c>
    </row>
    <row r="1020" spans="1:3" x14ac:dyDescent="0.25">
      <c r="A1020">
        <v>34</v>
      </c>
      <c r="B1020">
        <v>1</v>
      </c>
      <c r="C1020" t="s">
        <v>20</v>
      </c>
    </row>
    <row r="1021" spans="1:3" x14ac:dyDescent="0.25">
      <c r="A1021">
        <v>35</v>
      </c>
      <c r="B1021">
        <v>1</v>
      </c>
      <c r="C1021" t="s">
        <v>20</v>
      </c>
    </row>
    <row r="1022" spans="1:3" x14ac:dyDescent="0.25">
      <c r="A1022">
        <v>36</v>
      </c>
      <c r="B1022">
        <v>1</v>
      </c>
      <c r="C1022" t="s">
        <v>20</v>
      </c>
    </row>
    <row r="1023" spans="1:3" x14ac:dyDescent="0.25">
      <c r="A1023">
        <v>37</v>
      </c>
      <c r="B1023">
        <v>1</v>
      </c>
      <c r="C1023" t="s">
        <v>20</v>
      </c>
    </row>
    <row r="1024" spans="1:3" x14ac:dyDescent="0.25">
      <c r="A1024">
        <v>38</v>
      </c>
      <c r="B1024">
        <v>1</v>
      </c>
      <c r="C1024" t="s">
        <v>20</v>
      </c>
    </row>
    <row r="1025" spans="1:3" x14ac:dyDescent="0.25">
      <c r="A1025">
        <v>39</v>
      </c>
      <c r="B1025">
        <v>1</v>
      </c>
      <c r="C1025" t="s">
        <v>20</v>
      </c>
    </row>
    <row r="1026" spans="1:3" x14ac:dyDescent="0.25">
      <c r="A1026">
        <v>40</v>
      </c>
      <c r="B1026">
        <v>1</v>
      </c>
      <c r="C1026" t="s">
        <v>20</v>
      </c>
    </row>
    <row r="1027" spans="1:3" x14ac:dyDescent="0.25">
      <c r="A1027">
        <v>41</v>
      </c>
      <c r="B1027">
        <v>1</v>
      </c>
      <c r="C1027" t="s">
        <v>20</v>
      </c>
    </row>
    <row r="1028" spans="1:3" x14ac:dyDescent="0.25">
      <c r="A1028">
        <v>42</v>
      </c>
      <c r="B1028">
        <v>1</v>
      </c>
      <c r="C1028" t="s">
        <v>19</v>
      </c>
    </row>
    <row r="1029" spans="1:3" x14ac:dyDescent="0.25">
      <c r="A1029">
        <v>43</v>
      </c>
      <c r="B1029">
        <v>1</v>
      </c>
      <c r="C1029" t="s">
        <v>19</v>
      </c>
    </row>
    <row r="1030" spans="1:3" x14ac:dyDescent="0.25">
      <c r="A1030">
        <v>44</v>
      </c>
      <c r="B1030">
        <v>1</v>
      </c>
      <c r="C1030" t="s">
        <v>19</v>
      </c>
    </row>
    <row r="1031" spans="1:3" x14ac:dyDescent="0.25">
      <c r="A1031">
        <v>45</v>
      </c>
      <c r="B1031">
        <v>1</v>
      </c>
      <c r="C1031" t="s">
        <v>19</v>
      </c>
    </row>
    <row r="1032" spans="1:3" x14ac:dyDescent="0.25">
      <c r="A1032">
        <v>47</v>
      </c>
      <c r="B1032">
        <v>1</v>
      </c>
      <c r="C1032" t="s">
        <v>20</v>
      </c>
    </row>
    <row r="1033" spans="1:3" x14ac:dyDescent="0.25">
      <c r="A1033">
        <v>50</v>
      </c>
      <c r="B1033">
        <v>1</v>
      </c>
      <c r="C1033" t="s">
        <v>20</v>
      </c>
    </row>
    <row r="1034" spans="1:3" x14ac:dyDescent="0.25">
      <c r="A1034">
        <v>51</v>
      </c>
      <c r="B1034">
        <v>1</v>
      </c>
      <c r="C1034" t="s">
        <v>20</v>
      </c>
    </row>
    <row r="1035" spans="1:3" x14ac:dyDescent="0.25">
      <c r="A1035">
        <v>52</v>
      </c>
      <c r="B1035">
        <v>1</v>
      </c>
      <c r="C1035" t="s">
        <v>20</v>
      </c>
    </row>
    <row r="1036" spans="1:3" x14ac:dyDescent="0.25">
      <c r="A1036">
        <v>54</v>
      </c>
      <c r="B1036">
        <v>1</v>
      </c>
      <c r="C1036" t="s">
        <v>20</v>
      </c>
    </row>
    <row r="1037" spans="1:3" x14ac:dyDescent="0.25">
      <c r="A1037">
        <v>55</v>
      </c>
      <c r="B1037">
        <v>1</v>
      </c>
      <c r="C1037" t="s">
        <v>20</v>
      </c>
    </row>
    <row r="1038" spans="1:3" x14ac:dyDescent="0.25">
      <c r="A1038">
        <v>59</v>
      </c>
      <c r="B1038">
        <v>1</v>
      </c>
      <c r="C1038" t="s">
        <v>20</v>
      </c>
    </row>
    <row r="1039" spans="1:3" x14ac:dyDescent="0.25">
      <c r="A1039">
        <v>60</v>
      </c>
      <c r="B1039">
        <v>1</v>
      </c>
      <c r="C1039" t="s">
        <v>20</v>
      </c>
    </row>
    <row r="1040" spans="1:3" x14ac:dyDescent="0.25">
      <c r="A1040">
        <v>62</v>
      </c>
      <c r="B1040">
        <v>1</v>
      </c>
      <c r="C1040" t="s">
        <v>19</v>
      </c>
    </row>
    <row r="1041" spans="1:3" x14ac:dyDescent="0.25">
      <c r="A1041">
        <v>63</v>
      </c>
      <c r="B1041">
        <v>1</v>
      </c>
      <c r="C1041" t="s">
        <v>19</v>
      </c>
    </row>
    <row r="1042" spans="1:3" x14ac:dyDescent="0.25">
      <c r="A1042">
        <v>64</v>
      </c>
      <c r="B1042">
        <v>1</v>
      </c>
      <c r="C1042" t="s">
        <v>19</v>
      </c>
    </row>
    <row r="1043" spans="1:3" x14ac:dyDescent="0.25">
      <c r="A1043">
        <v>65</v>
      </c>
      <c r="B1043">
        <v>1</v>
      </c>
      <c r="C1043" t="s">
        <v>19</v>
      </c>
    </row>
    <row r="1044" spans="1:3" x14ac:dyDescent="0.25">
      <c r="A1044">
        <v>66</v>
      </c>
      <c r="B1044">
        <v>1</v>
      </c>
      <c r="C1044" t="s">
        <v>19</v>
      </c>
    </row>
    <row r="1045" spans="1:3" x14ac:dyDescent="0.25">
      <c r="A1045">
        <v>67</v>
      </c>
      <c r="B1045">
        <v>1</v>
      </c>
      <c r="C1045" t="s">
        <v>19</v>
      </c>
    </row>
    <row r="1046" spans="1:3" x14ac:dyDescent="0.25">
      <c r="A1046">
        <v>69</v>
      </c>
      <c r="B1046">
        <v>1</v>
      </c>
      <c r="C1046" t="s">
        <v>19</v>
      </c>
    </row>
    <row r="1047" spans="1:3" x14ac:dyDescent="0.25">
      <c r="A1047">
        <v>71</v>
      </c>
      <c r="B1047">
        <v>1</v>
      </c>
      <c r="C1047" t="s">
        <v>20</v>
      </c>
    </row>
    <row r="1048" spans="1:3" x14ac:dyDescent="0.25">
      <c r="A1048">
        <v>72</v>
      </c>
      <c r="B1048">
        <v>1</v>
      </c>
      <c r="C1048" t="s">
        <v>20</v>
      </c>
    </row>
    <row r="1049" spans="1:3" x14ac:dyDescent="0.25">
      <c r="A1049">
        <v>73</v>
      </c>
      <c r="B1049">
        <v>1</v>
      </c>
      <c r="C1049" t="s">
        <v>20</v>
      </c>
    </row>
    <row r="1050" spans="1:3" x14ac:dyDescent="0.25">
      <c r="A1050">
        <v>74</v>
      </c>
      <c r="B1050">
        <v>1</v>
      </c>
      <c r="C1050" t="s">
        <v>13</v>
      </c>
    </row>
    <row r="1051" spans="1:3" x14ac:dyDescent="0.25">
      <c r="A1051">
        <v>75</v>
      </c>
      <c r="B1051">
        <v>1</v>
      </c>
      <c r="C1051" t="s">
        <v>13</v>
      </c>
    </row>
    <row r="1052" spans="1:3" x14ac:dyDescent="0.25">
      <c r="A1052">
        <v>76</v>
      </c>
      <c r="B1052">
        <v>1</v>
      </c>
      <c r="C1052" t="s">
        <v>13</v>
      </c>
    </row>
    <row r="1053" spans="1:3" x14ac:dyDescent="0.25">
      <c r="A1053">
        <v>77</v>
      </c>
      <c r="B1053">
        <v>1</v>
      </c>
      <c r="C1053" t="s">
        <v>13</v>
      </c>
    </row>
    <row r="1054" spans="1:3" x14ac:dyDescent="0.25">
      <c r="A1054">
        <v>78</v>
      </c>
      <c r="B1054">
        <v>1</v>
      </c>
      <c r="C1054" t="s">
        <v>13</v>
      </c>
    </row>
    <row r="1055" spans="1:3" x14ac:dyDescent="0.25">
      <c r="A1055">
        <v>79</v>
      </c>
      <c r="B1055">
        <v>1</v>
      </c>
      <c r="C1055" t="s">
        <v>13</v>
      </c>
    </row>
    <row r="1056" spans="1:3" x14ac:dyDescent="0.25">
      <c r="A1056">
        <v>80</v>
      </c>
      <c r="B1056">
        <v>1</v>
      </c>
      <c r="C1056" t="s">
        <v>13</v>
      </c>
    </row>
    <row r="1057" spans="1:3" x14ac:dyDescent="0.25">
      <c r="A1057">
        <v>81</v>
      </c>
      <c r="B1057">
        <v>1</v>
      </c>
      <c r="C1057" t="s">
        <v>13</v>
      </c>
    </row>
    <row r="1058" spans="1:3" x14ac:dyDescent="0.25">
      <c r="A1058">
        <v>82</v>
      </c>
      <c r="B1058">
        <v>1</v>
      </c>
      <c r="C1058" t="s">
        <v>13</v>
      </c>
    </row>
    <row r="1059" spans="1:3" x14ac:dyDescent="0.25">
      <c r="A1059">
        <v>83</v>
      </c>
      <c r="B1059">
        <v>1</v>
      </c>
      <c r="C1059" t="s">
        <v>13</v>
      </c>
    </row>
    <row r="1060" spans="1:3" x14ac:dyDescent="0.25">
      <c r="A1060">
        <v>490</v>
      </c>
      <c r="B1060">
        <v>1</v>
      </c>
      <c r="C1060" t="s">
        <v>7</v>
      </c>
    </row>
    <row r="1061" spans="1:3" x14ac:dyDescent="0.25">
      <c r="A1061">
        <v>491</v>
      </c>
      <c r="B1061">
        <v>1</v>
      </c>
      <c r="C1061" t="s">
        <v>13</v>
      </c>
    </row>
    <row r="1062" spans="1:3" x14ac:dyDescent="0.25">
      <c r="A1062">
        <v>492</v>
      </c>
      <c r="B1062">
        <v>1</v>
      </c>
      <c r="C1062" t="s">
        <v>13</v>
      </c>
    </row>
    <row r="1063" spans="1:3" x14ac:dyDescent="0.25">
      <c r="A1063">
        <v>493</v>
      </c>
      <c r="B1063">
        <v>1</v>
      </c>
      <c r="C1063" t="s">
        <v>7</v>
      </c>
    </row>
    <row r="1064" spans="1:3" x14ac:dyDescent="0.25">
      <c r="A1064">
        <v>494</v>
      </c>
      <c r="B1064">
        <v>1</v>
      </c>
      <c r="C1064" t="s">
        <v>7</v>
      </c>
    </row>
    <row r="1065" spans="1:3" x14ac:dyDescent="0.25">
      <c r="A1065">
        <v>495</v>
      </c>
      <c r="B1065">
        <v>1</v>
      </c>
      <c r="C1065" t="s">
        <v>7</v>
      </c>
    </row>
    <row r="1066" spans="1:3" x14ac:dyDescent="0.25">
      <c r="A1066">
        <v>496</v>
      </c>
      <c r="B1066">
        <v>1</v>
      </c>
      <c r="C1066" t="s">
        <v>7</v>
      </c>
    </row>
    <row r="1067" spans="1:3" x14ac:dyDescent="0.25">
      <c r="A1067">
        <v>497</v>
      </c>
      <c r="B1067">
        <v>1</v>
      </c>
      <c r="C1067" t="s">
        <v>7</v>
      </c>
    </row>
    <row r="1068" spans="1:3" x14ac:dyDescent="0.25">
      <c r="A1068">
        <v>498</v>
      </c>
      <c r="B1068">
        <v>1</v>
      </c>
      <c r="C1068" t="s">
        <v>7</v>
      </c>
    </row>
    <row r="1069" spans="1:3" x14ac:dyDescent="0.25">
      <c r="A1069">
        <v>499</v>
      </c>
      <c r="B1069">
        <v>1</v>
      </c>
      <c r="C1069" t="s">
        <v>7</v>
      </c>
    </row>
    <row r="1070" spans="1:3" x14ac:dyDescent="0.25">
      <c r="A1070">
        <v>500</v>
      </c>
      <c r="B1070">
        <v>1</v>
      </c>
      <c r="C1070" t="s">
        <v>7</v>
      </c>
    </row>
    <row r="1071" spans="1:3" x14ac:dyDescent="0.25">
      <c r="A1071">
        <v>501</v>
      </c>
      <c r="B1071">
        <v>1</v>
      </c>
      <c r="C1071" t="s">
        <v>7</v>
      </c>
    </row>
    <row r="1072" spans="1:3" x14ac:dyDescent="0.25">
      <c r="A1072">
        <v>502</v>
      </c>
      <c r="B1072">
        <v>1</v>
      </c>
      <c r="C1072" t="s">
        <v>7</v>
      </c>
    </row>
    <row r="1073" spans="1:3" x14ac:dyDescent="0.25">
      <c r="A1073">
        <v>504</v>
      </c>
      <c r="B1073">
        <v>1</v>
      </c>
      <c r="C1073" t="s">
        <v>7</v>
      </c>
    </row>
    <row r="1074" spans="1:3" x14ac:dyDescent="0.25">
      <c r="A1074">
        <v>505</v>
      </c>
      <c r="B1074">
        <v>1</v>
      </c>
      <c r="C1074" t="s">
        <v>7</v>
      </c>
    </row>
    <row r="1075" spans="1:3" x14ac:dyDescent="0.25">
      <c r="A1075">
        <v>506</v>
      </c>
      <c r="B1075">
        <v>1</v>
      </c>
      <c r="C1075" t="s">
        <v>7</v>
      </c>
    </row>
    <row r="1076" spans="1:3" x14ac:dyDescent="0.25">
      <c r="A1076">
        <v>507</v>
      </c>
      <c r="B1076">
        <v>1</v>
      </c>
      <c r="C1076" t="s">
        <v>7</v>
      </c>
    </row>
    <row r="1077" spans="1:3" x14ac:dyDescent="0.25">
      <c r="A1077">
        <v>508</v>
      </c>
      <c r="B1077">
        <v>1</v>
      </c>
      <c r="C1077" t="s">
        <v>7</v>
      </c>
    </row>
    <row r="1078" spans="1:3" x14ac:dyDescent="0.25">
      <c r="A1078">
        <v>509</v>
      </c>
      <c r="B1078">
        <v>1</v>
      </c>
      <c r="C1078" t="s">
        <v>7</v>
      </c>
    </row>
    <row r="1079" spans="1:3" x14ac:dyDescent="0.25">
      <c r="A1079">
        <v>510</v>
      </c>
      <c r="B1079">
        <v>1</v>
      </c>
      <c r="C1079" t="s">
        <v>7</v>
      </c>
    </row>
    <row r="1080" spans="1:3" x14ac:dyDescent="0.25">
      <c r="A1080">
        <v>511</v>
      </c>
      <c r="B1080">
        <v>1</v>
      </c>
      <c r="C1080" t="s">
        <v>7</v>
      </c>
    </row>
    <row r="1081" spans="1:3" x14ac:dyDescent="0.25">
      <c r="A1081">
        <v>512</v>
      </c>
      <c r="B1081">
        <v>1</v>
      </c>
      <c r="C1081" t="s">
        <v>7</v>
      </c>
    </row>
    <row r="1082" spans="1:3" x14ac:dyDescent="0.25">
      <c r="A1082">
        <v>513</v>
      </c>
      <c r="B1082">
        <v>1</v>
      </c>
      <c r="C1082" t="s">
        <v>7</v>
      </c>
    </row>
    <row r="1083" spans="1:3" x14ac:dyDescent="0.25">
      <c r="A1083">
        <v>514</v>
      </c>
      <c r="B1083">
        <v>1</v>
      </c>
      <c r="C1083" t="s">
        <v>7</v>
      </c>
    </row>
    <row r="1084" spans="1:3" x14ac:dyDescent="0.25">
      <c r="A1084">
        <v>515</v>
      </c>
      <c r="B1084">
        <v>1</v>
      </c>
      <c r="C1084" t="s">
        <v>7</v>
      </c>
    </row>
    <row r="1085" spans="1:3" x14ac:dyDescent="0.25">
      <c r="A1085">
        <v>516</v>
      </c>
      <c r="B1085">
        <v>1</v>
      </c>
      <c r="C1085" t="s">
        <v>7</v>
      </c>
    </row>
    <row r="1086" spans="1:3" x14ac:dyDescent="0.25">
      <c r="A1086">
        <v>517</v>
      </c>
      <c r="B1086">
        <v>1</v>
      </c>
      <c r="C1086" t="s">
        <v>7</v>
      </c>
    </row>
    <row r="1087" spans="1:3" x14ac:dyDescent="0.25">
      <c r="A1087">
        <v>518</v>
      </c>
      <c r="B1087">
        <v>1</v>
      </c>
      <c r="C1087" t="s">
        <v>7</v>
      </c>
    </row>
    <row r="1088" spans="1:3" x14ac:dyDescent="0.25">
      <c r="A1088">
        <v>519</v>
      </c>
      <c r="B1088">
        <v>1</v>
      </c>
      <c r="C1088" t="s">
        <v>7</v>
      </c>
    </row>
    <row r="1089" spans="1:3" x14ac:dyDescent="0.25">
      <c r="A1089">
        <v>520</v>
      </c>
      <c r="B1089">
        <v>1</v>
      </c>
      <c r="C1089" t="s">
        <v>7</v>
      </c>
    </row>
    <row r="1090" spans="1:3" x14ac:dyDescent="0.25">
      <c r="A1090">
        <v>521</v>
      </c>
      <c r="B1090">
        <v>1</v>
      </c>
      <c r="C1090" t="s">
        <v>7</v>
      </c>
    </row>
    <row r="1091" spans="1:3" x14ac:dyDescent="0.25">
      <c r="A1091">
        <v>522</v>
      </c>
      <c r="B1091">
        <v>1</v>
      </c>
      <c r="C1091" t="s">
        <v>7</v>
      </c>
    </row>
    <row r="1092" spans="1:3" x14ac:dyDescent="0.25">
      <c r="A1092">
        <v>523</v>
      </c>
      <c r="B1092">
        <v>1</v>
      </c>
      <c r="C1092" t="s">
        <v>7</v>
      </c>
    </row>
    <row r="1093" spans="1:3" x14ac:dyDescent="0.25">
      <c r="A1093">
        <v>524</v>
      </c>
      <c r="B1093">
        <v>1</v>
      </c>
      <c r="C1093" t="s">
        <v>7</v>
      </c>
    </row>
    <row r="1094" spans="1:3" x14ac:dyDescent="0.25">
      <c r="A1094">
        <v>525</v>
      </c>
      <c r="B1094">
        <v>1</v>
      </c>
      <c r="C1094" t="s">
        <v>7</v>
      </c>
    </row>
    <row r="1095" spans="1:3" x14ac:dyDescent="0.25">
      <c r="A1095">
        <v>526</v>
      </c>
      <c r="B1095">
        <v>1</v>
      </c>
      <c r="C1095" t="s">
        <v>7</v>
      </c>
    </row>
    <row r="1096" spans="1:3" x14ac:dyDescent="0.25">
      <c r="A1096">
        <v>527</v>
      </c>
      <c r="B1096">
        <v>1</v>
      </c>
      <c r="C1096" t="s">
        <v>7</v>
      </c>
    </row>
    <row r="1097" spans="1:3" x14ac:dyDescent="0.25">
      <c r="A1097">
        <v>780</v>
      </c>
      <c r="B1097">
        <v>1</v>
      </c>
      <c r="C1097" t="s">
        <v>19</v>
      </c>
    </row>
    <row r="1098" spans="1:3" x14ac:dyDescent="0.25">
      <c r="A1098">
        <v>783</v>
      </c>
      <c r="B1098">
        <v>1</v>
      </c>
      <c r="C1098" t="s">
        <v>19</v>
      </c>
    </row>
    <row r="1099" spans="1:3" x14ac:dyDescent="0.25">
      <c r="A1099">
        <v>786</v>
      </c>
      <c r="B1099">
        <v>1</v>
      </c>
      <c r="C1099" t="s">
        <v>19</v>
      </c>
    </row>
    <row r="1100" spans="1:3" x14ac:dyDescent="0.25">
      <c r="A1100">
        <v>1144</v>
      </c>
      <c r="B1100">
        <v>1</v>
      </c>
      <c r="C1100" t="s">
        <v>20</v>
      </c>
    </row>
    <row r="1101" spans="1:3" x14ac:dyDescent="0.25">
      <c r="A1101">
        <v>1145</v>
      </c>
      <c r="B1101">
        <v>1</v>
      </c>
      <c r="C1101" t="s">
        <v>20</v>
      </c>
    </row>
    <row r="1102" spans="1:3" x14ac:dyDescent="0.25">
      <c r="A1102">
        <v>1146</v>
      </c>
      <c r="B1102">
        <v>1</v>
      </c>
      <c r="C1102" t="s">
        <v>13</v>
      </c>
    </row>
    <row r="1103" spans="1:3" x14ac:dyDescent="0.25">
      <c r="A1103">
        <v>1149</v>
      </c>
      <c r="B1103">
        <v>1</v>
      </c>
      <c r="C1103" t="s">
        <v>7</v>
      </c>
    </row>
    <row r="1104" spans="1:3" x14ac:dyDescent="0.25">
      <c r="A1104">
        <v>1150</v>
      </c>
      <c r="B1104">
        <v>1</v>
      </c>
      <c r="C1104" t="s">
        <v>13</v>
      </c>
    </row>
    <row r="1105" spans="1:3" x14ac:dyDescent="0.25">
      <c r="A1105">
        <v>1151</v>
      </c>
      <c r="B1105">
        <v>1</v>
      </c>
      <c r="C1105" t="s">
        <v>13</v>
      </c>
    </row>
    <row r="1106" spans="1:3" x14ac:dyDescent="0.25">
      <c r="A1106">
        <v>1152</v>
      </c>
      <c r="B1106">
        <v>1</v>
      </c>
      <c r="C1106" t="s">
        <v>13</v>
      </c>
    </row>
    <row r="1107" spans="1:3" x14ac:dyDescent="0.25">
      <c r="A1107">
        <v>1154</v>
      </c>
      <c r="B1107">
        <v>1</v>
      </c>
      <c r="C1107" t="s">
        <v>13</v>
      </c>
    </row>
    <row r="1108" spans="1:3" x14ac:dyDescent="0.25">
      <c r="A1108">
        <v>1157</v>
      </c>
      <c r="B1108">
        <v>1</v>
      </c>
      <c r="C1108" t="s">
        <v>13</v>
      </c>
    </row>
    <row r="1109" spans="1:3" x14ac:dyDescent="0.25">
      <c r="A1109">
        <v>953</v>
      </c>
      <c r="B1109">
        <v>1</v>
      </c>
      <c r="C1109" t="s">
        <v>19</v>
      </c>
    </row>
    <row r="1110" spans="1:3" x14ac:dyDescent="0.25">
      <c r="A1110">
        <v>195</v>
      </c>
      <c r="B1110">
        <v>1</v>
      </c>
      <c r="C1110" t="s">
        <v>13</v>
      </c>
    </row>
    <row r="1111" spans="1:3" x14ac:dyDescent="0.25">
      <c r="A1111">
        <v>617</v>
      </c>
      <c r="B1111">
        <v>1</v>
      </c>
      <c r="C1111" t="s">
        <v>19</v>
      </c>
    </row>
    <row r="1112" spans="1:3" x14ac:dyDescent="0.25">
      <c r="A1112">
        <v>671</v>
      </c>
      <c r="B1112">
        <v>1</v>
      </c>
      <c r="C1112" t="s">
        <v>13</v>
      </c>
    </row>
    <row r="1113" spans="1:3" x14ac:dyDescent="0.25">
      <c r="A1113">
        <v>684</v>
      </c>
      <c r="B1113">
        <v>1</v>
      </c>
      <c r="C1113" t="s">
        <v>19</v>
      </c>
    </row>
    <row r="1114" spans="1:3" x14ac:dyDescent="0.25">
      <c r="A1114">
        <v>693</v>
      </c>
      <c r="B1114">
        <v>1</v>
      </c>
      <c r="C1114" t="s">
        <v>4</v>
      </c>
    </row>
    <row r="1115" spans="1:3" x14ac:dyDescent="0.25">
      <c r="A1115">
        <v>705</v>
      </c>
      <c r="B1115">
        <v>1</v>
      </c>
      <c r="C1115" t="s">
        <v>4</v>
      </c>
    </row>
    <row r="1116" spans="1:3" x14ac:dyDescent="0.25">
      <c r="A1116">
        <v>733</v>
      </c>
      <c r="B1116">
        <v>1</v>
      </c>
      <c r="C1116" t="s">
        <v>19</v>
      </c>
    </row>
    <row r="1117" spans="1:3" x14ac:dyDescent="0.25">
      <c r="A1117">
        <v>742</v>
      </c>
      <c r="B1117">
        <v>1</v>
      </c>
      <c r="C1117" t="s">
        <v>19</v>
      </c>
    </row>
    <row r="1118" spans="1:3" x14ac:dyDescent="0.25">
      <c r="A1118">
        <v>750</v>
      </c>
      <c r="B1118">
        <v>1</v>
      </c>
      <c r="C1118" t="s">
        <v>19</v>
      </c>
    </row>
    <row r="1119" spans="1:3" x14ac:dyDescent="0.25">
      <c r="A1119">
        <v>759</v>
      </c>
      <c r="B1119">
        <v>1</v>
      </c>
      <c r="C1119" t="s">
        <v>4</v>
      </c>
    </row>
    <row r="1120" spans="1:3" x14ac:dyDescent="0.25">
      <c r="A1120">
        <v>101</v>
      </c>
      <c r="B1120">
        <v>1</v>
      </c>
      <c r="C1120" t="s">
        <v>7</v>
      </c>
    </row>
    <row r="1121" spans="1:3" x14ac:dyDescent="0.25">
      <c r="A1121">
        <v>422</v>
      </c>
      <c r="B1121">
        <v>1</v>
      </c>
      <c r="C1121" t="s">
        <v>20</v>
      </c>
    </row>
    <row r="1122" spans="1:3" x14ac:dyDescent="0.25">
      <c r="A1122">
        <v>390</v>
      </c>
      <c r="B1122">
        <v>1</v>
      </c>
      <c r="C1122" t="s">
        <v>20</v>
      </c>
    </row>
    <row r="1123" spans="1:3" x14ac:dyDescent="0.25">
      <c r="A1123">
        <v>778</v>
      </c>
      <c r="B1123">
        <v>1</v>
      </c>
      <c r="C1123" t="s">
        <v>19</v>
      </c>
    </row>
    <row r="1124" spans="1:3" x14ac:dyDescent="0.25">
      <c r="A1124">
        <v>860</v>
      </c>
      <c r="B1124">
        <v>1</v>
      </c>
      <c r="C1124" t="s">
        <v>13</v>
      </c>
    </row>
    <row r="1125" spans="1:3" x14ac:dyDescent="0.25">
      <c r="A1125">
        <v>530</v>
      </c>
      <c r="B1125">
        <v>1</v>
      </c>
      <c r="C1125" t="s">
        <v>7</v>
      </c>
    </row>
    <row r="1126" spans="1:3" x14ac:dyDescent="0.25">
      <c r="A1126">
        <v>553</v>
      </c>
      <c r="B1126">
        <v>1</v>
      </c>
      <c r="C1126" t="s">
        <v>20</v>
      </c>
    </row>
    <row r="1127" spans="1:3" x14ac:dyDescent="0.25">
      <c r="A1127">
        <v>503</v>
      </c>
      <c r="B1127">
        <v>1</v>
      </c>
      <c r="C1127" t="s">
        <v>7</v>
      </c>
    </row>
    <row r="1128" spans="1:3" x14ac:dyDescent="0.25">
      <c r="A1128">
        <v>781</v>
      </c>
      <c r="B1128">
        <v>1</v>
      </c>
      <c r="C1128" t="s">
        <v>19</v>
      </c>
    </row>
    <row r="1129" spans="1:3" x14ac:dyDescent="0.25">
      <c r="A1129">
        <v>782</v>
      </c>
      <c r="B1129">
        <v>1</v>
      </c>
      <c r="C1129" t="s">
        <v>19</v>
      </c>
    </row>
    <row r="1130" spans="1:3" x14ac:dyDescent="0.25">
      <c r="A1130">
        <v>784</v>
      </c>
      <c r="B1130">
        <v>1</v>
      </c>
      <c r="C1130" t="s">
        <v>19</v>
      </c>
    </row>
    <row r="1131" spans="1:3" x14ac:dyDescent="0.25">
      <c r="A1131">
        <v>785</v>
      </c>
      <c r="B1131">
        <v>1</v>
      </c>
      <c r="C1131" t="s">
        <v>19</v>
      </c>
    </row>
  </sheetData>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131"/>
  <sheetViews>
    <sheetView workbookViewId="0">
      <selection activeCell="J5" sqref="J5"/>
    </sheetView>
  </sheetViews>
  <sheetFormatPr defaultRowHeight="15" x14ac:dyDescent="0.25"/>
  <cols>
    <col min="1" max="1" width="8.7109375" bestFit="1" customWidth="1"/>
    <col min="2" max="2" width="15.7109375" bestFit="1" customWidth="1"/>
    <col min="3" max="3" width="14.7109375" bestFit="1" customWidth="1"/>
    <col min="4" max="4" width="11.5703125" style="45" bestFit="1" customWidth="1"/>
    <col min="5" max="5" width="21.5703125" bestFit="1" customWidth="1"/>
    <col min="9" max="9" width="23.42578125" customWidth="1"/>
  </cols>
  <sheetData>
    <row r="1" spans="1:10" x14ac:dyDescent="0.25">
      <c r="A1" s="46" t="s">
        <v>214</v>
      </c>
      <c r="B1" s="46" t="s">
        <v>215</v>
      </c>
      <c r="C1" s="46" t="s">
        <v>216</v>
      </c>
      <c r="D1" s="47" t="s">
        <v>217</v>
      </c>
      <c r="E1" s="46" t="s">
        <v>218</v>
      </c>
      <c r="I1" s="1" t="s">
        <v>272</v>
      </c>
    </row>
    <row r="2" spans="1:10" x14ac:dyDescent="0.25">
      <c r="A2">
        <v>249</v>
      </c>
      <c r="B2">
        <v>6</v>
      </c>
      <c r="C2" t="s">
        <v>8</v>
      </c>
      <c r="D2" s="45">
        <v>0.63772379165187398</v>
      </c>
      <c r="E2" t="s">
        <v>61</v>
      </c>
      <c r="I2" s="76"/>
    </row>
    <row r="3" spans="1:10" x14ac:dyDescent="0.25">
      <c r="A3">
        <v>272</v>
      </c>
      <c r="B3">
        <v>6</v>
      </c>
      <c r="C3" t="s">
        <v>8</v>
      </c>
      <c r="D3" s="45">
        <v>0.59531349896665031</v>
      </c>
      <c r="E3" t="s">
        <v>61</v>
      </c>
      <c r="I3" t="s">
        <v>214</v>
      </c>
      <c r="J3" t="s">
        <v>264</v>
      </c>
    </row>
    <row r="4" spans="1:10" x14ac:dyDescent="0.25">
      <c r="A4">
        <v>124</v>
      </c>
      <c r="B4">
        <v>4</v>
      </c>
      <c r="C4" t="s">
        <v>8</v>
      </c>
      <c r="D4" s="45">
        <v>0.76976279452071539</v>
      </c>
      <c r="E4" t="s">
        <v>61</v>
      </c>
      <c r="I4" t="s">
        <v>215</v>
      </c>
      <c r="J4" t="s">
        <v>273</v>
      </c>
    </row>
    <row r="5" spans="1:10" x14ac:dyDescent="0.25">
      <c r="A5">
        <v>250</v>
      </c>
      <c r="B5">
        <v>4</v>
      </c>
      <c r="C5" t="s">
        <v>8</v>
      </c>
      <c r="D5" s="45">
        <v>0.79568356143781016</v>
      </c>
      <c r="E5" t="s">
        <v>61</v>
      </c>
      <c r="I5" t="s">
        <v>216</v>
      </c>
      <c r="J5" t="s">
        <v>274</v>
      </c>
    </row>
    <row r="6" spans="1:10" x14ac:dyDescent="0.25">
      <c r="A6">
        <v>291</v>
      </c>
      <c r="B6">
        <v>4</v>
      </c>
      <c r="C6" t="s">
        <v>8</v>
      </c>
      <c r="D6" s="45">
        <v>0.8039332538736591</v>
      </c>
      <c r="E6" t="s">
        <v>61</v>
      </c>
      <c r="I6" t="s">
        <v>217</v>
      </c>
      <c r="J6" t="s">
        <v>275</v>
      </c>
    </row>
    <row r="7" spans="1:10" x14ac:dyDescent="0.25">
      <c r="A7">
        <v>298</v>
      </c>
      <c r="B7">
        <v>4</v>
      </c>
      <c r="C7" t="s">
        <v>8</v>
      </c>
      <c r="D7" s="45">
        <v>0.38375073949911259</v>
      </c>
      <c r="E7">
        <v>1</v>
      </c>
      <c r="I7" t="s">
        <v>218</v>
      </c>
      <c r="J7" t="s">
        <v>276</v>
      </c>
    </row>
    <row r="8" spans="1:10" x14ac:dyDescent="0.25">
      <c r="A8">
        <v>392</v>
      </c>
      <c r="B8">
        <v>4</v>
      </c>
      <c r="C8" t="s">
        <v>5</v>
      </c>
      <c r="D8" s="45">
        <v>0.48844125997025822</v>
      </c>
      <c r="E8">
        <v>1</v>
      </c>
    </row>
    <row r="9" spans="1:10" x14ac:dyDescent="0.25">
      <c r="A9">
        <v>134</v>
      </c>
      <c r="B9">
        <v>3</v>
      </c>
      <c r="C9" t="s">
        <v>12</v>
      </c>
      <c r="D9" s="45">
        <v>0.88157894736842102</v>
      </c>
      <c r="E9" t="s">
        <v>61</v>
      </c>
    </row>
    <row r="10" spans="1:10" x14ac:dyDescent="0.25">
      <c r="A10">
        <v>235</v>
      </c>
      <c r="B10">
        <v>3</v>
      </c>
      <c r="C10" t="s">
        <v>10</v>
      </c>
      <c r="D10" s="45">
        <v>0.7345971563981043</v>
      </c>
      <c r="E10" t="s">
        <v>61</v>
      </c>
    </row>
    <row r="11" spans="1:10" x14ac:dyDescent="0.25">
      <c r="A11">
        <v>251</v>
      </c>
      <c r="B11">
        <v>3</v>
      </c>
      <c r="C11" t="s">
        <v>12</v>
      </c>
      <c r="D11" s="45">
        <v>0.48820179007323028</v>
      </c>
      <c r="E11">
        <v>1</v>
      </c>
    </row>
    <row r="12" spans="1:10" x14ac:dyDescent="0.25">
      <c r="A12">
        <v>259</v>
      </c>
      <c r="B12">
        <v>3</v>
      </c>
      <c r="C12" t="s">
        <v>12</v>
      </c>
      <c r="D12" s="45">
        <v>0.57490652264229336</v>
      </c>
      <c r="E12" t="s">
        <v>61</v>
      </c>
    </row>
    <row r="13" spans="1:10" x14ac:dyDescent="0.25">
      <c r="A13">
        <v>268</v>
      </c>
      <c r="B13">
        <v>3</v>
      </c>
      <c r="C13" t="s">
        <v>6</v>
      </c>
      <c r="D13" s="45">
        <v>0.58163657318478679</v>
      </c>
      <c r="E13" t="s">
        <v>61</v>
      </c>
    </row>
    <row r="14" spans="1:10" x14ac:dyDescent="0.25">
      <c r="A14">
        <v>273</v>
      </c>
      <c r="B14">
        <v>3</v>
      </c>
      <c r="C14" t="s">
        <v>12</v>
      </c>
      <c r="D14" s="45">
        <v>0.37656855375007231</v>
      </c>
      <c r="E14">
        <v>1</v>
      </c>
    </row>
    <row r="15" spans="1:10" x14ac:dyDescent="0.25">
      <c r="A15">
        <v>274</v>
      </c>
      <c r="B15">
        <v>3</v>
      </c>
      <c r="C15" t="s">
        <v>8</v>
      </c>
      <c r="D15" s="45">
        <v>0.84623472203968986</v>
      </c>
      <c r="E15" t="s">
        <v>61</v>
      </c>
    </row>
    <row r="16" spans="1:10" x14ac:dyDescent="0.25">
      <c r="A16">
        <v>276</v>
      </c>
      <c r="B16">
        <v>3</v>
      </c>
      <c r="C16" t="s">
        <v>8</v>
      </c>
      <c r="D16" s="45">
        <v>0.54832225143033864</v>
      </c>
      <c r="E16" t="s">
        <v>61</v>
      </c>
    </row>
    <row r="17" spans="1:5" x14ac:dyDescent="0.25">
      <c r="A17">
        <v>283</v>
      </c>
      <c r="B17">
        <v>3</v>
      </c>
      <c r="C17" t="s">
        <v>6</v>
      </c>
      <c r="D17" s="45">
        <v>0.50670716274360916</v>
      </c>
      <c r="E17" t="s">
        <v>61</v>
      </c>
    </row>
    <row r="18" spans="1:5" x14ac:dyDescent="0.25">
      <c r="A18">
        <v>391</v>
      </c>
      <c r="B18">
        <v>3</v>
      </c>
      <c r="C18" t="s">
        <v>5</v>
      </c>
      <c r="D18" s="45">
        <v>0.61229418221734355</v>
      </c>
      <c r="E18" t="s">
        <v>61</v>
      </c>
    </row>
    <row r="19" spans="1:5" x14ac:dyDescent="0.25">
      <c r="A19">
        <v>473</v>
      </c>
      <c r="B19">
        <v>3</v>
      </c>
      <c r="C19" t="s">
        <v>10</v>
      </c>
      <c r="D19" s="45">
        <v>0.58405063291139236</v>
      </c>
      <c r="E19" t="s">
        <v>61</v>
      </c>
    </row>
    <row r="20" spans="1:5" x14ac:dyDescent="0.25">
      <c r="A20">
        <v>479</v>
      </c>
      <c r="B20">
        <v>3</v>
      </c>
      <c r="C20" t="s">
        <v>8</v>
      </c>
      <c r="D20" s="45">
        <v>0.9456635318704284</v>
      </c>
      <c r="E20" t="s">
        <v>61</v>
      </c>
    </row>
    <row r="21" spans="1:5" x14ac:dyDescent="0.25">
      <c r="A21">
        <v>529</v>
      </c>
      <c r="B21">
        <v>3</v>
      </c>
      <c r="C21" t="s">
        <v>8</v>
      </c>
      <c r="D21" s="45">
        <v>0.92557048411175091</v>
      </c>
      <c r="E21" t="s">
        <v>61</v>
      </c>
    </row>
    <row r="22" spans="1:5" x14ac:dyDescent="0.25">
      <c r="A22">
        <v>535</v>
      </c>
      <c r="B22">
        <v>3</v>
      </c>
      <c r="C22" t="s">
        <v>8</v>
      </c>
      <c r="D22" s="45">
        <v>0.59721860060843113</v>
      </c>
      <c r="E22" t="s">
        <v>61</v>
      </c>
    </row>
    <row r="23" spans="1:5" x14ac:dyDescent="0.25">
      <c r="A23">
        <v>537</v>
      </c>
      <c r="B23">
        <v>3</v>
      </c>
      <c r="C23" t="s">
        <v>10</v>
      </c>
      <c r="D23" s="45">
        <v>0.59799999999999998</v>
      </c>
      <c r="E23" t="s">
        <v>61</v>
      </c>
    </row>
    <row r="24" spans="1:5" x14ac:dyDescent="0.25">
      <c r="A24">
        <v>727</v>
      </c>
      <c r="B24">
        <v>3</v>
      </c>
      <c r="C24" t="s">
        <v>6</v>
      </c>
      <c r="D24" s="45">
        <v>0.60939597315436245</v>
      </c>
      <c r="E24" t="s">
        <v>61</v>
      </c>
    </row>
    <row r="25" spans="1:5" x14ac:dyDescent="0.25">
      <c r="A25">
        <v>777</v>
      </c>
      <c r="B25">
        <v>3</v>
      </c>
      <c r="C25" t="s">
        <v>12</v>
      </c>
      <c r="D25" s="45">
        <v>0.84615384615384615</v>
      </c>
      <c r="E25" t="s">
        <v>61</v>
      </c>
    </row>
    <row r="26" spans="1:5" x14ac:dyDescent="0.25">
      <c r="A26">
        <v>808</v>
      </c>
      <c r="B26">
        <v>3</v>
      </c>
      <c r="C26" t="s">
        <v>6</v>
      </c>
      <c r="D26" s="45">
        <v>0.58364712210866054</v>
      </c>
      <c r="E26" t="s">
        <v>61</v>
      </c>
    </row>
    <row r="27" spans="1:5" x14ac:dyDescent="0.25">
      <c r="A27">
        <v>1016</v>
      </c>
      <c r="B27">
        <v>3</v>
      </c>
      <c r="C27" t="s">
        <v>8</v>
      </c>
      <c r="D27" s="45">
        <v>0.70931952662721898</v>
      </c>
      <c r="E27" t="s">
        <v>61</v>
      </c>
    </row>
    <row r="28" spans="1:5" x14ac:dyDescent="0.25">
      <c r="A28">
        <v>1022</v>
      </c>
      <c r="B28">
        <v>3</v>
      </c>
      <c r="C28" t="s">
        <v>8</v>
      </c>
      <c r="D28" s="45">
        <v>0.86107831562377013</v>
      </c>
      <c r="E28" t="s">
        <v>61</v>
      </c>
    </row>
    <row r="29" spans="1:5" x14ac:dyDescent="0.25">
      <c r="A29">
        <v>1108</v>
      </c>
      <c r="B29">
        <v>3</v>
      </c>
      <c r="C29" t="s">
        <v>6</v>
      </c>
      <c r="D29" s="45">
        <v>0.60568383658969804</v>
      </c>
      <c r="E29" t="s">
        <v>61</v>
      </c>
    </row>
    <row r="30" spans="1:5" x14ac:dyDescent="0.25">
      <c r="A30">
        <v>1110</v>
      </c>
      <c r="B30">
        <v>3</v>
      </c>
      <c r="C30" t="s">
        <v>6</v>
      </c>
      <c r="D30" s="45">
        <v>0.66273291925465838</v>
      </c>
      <c r="E30" t="s">
        <v>61</v>
      </c>
    </row>
    <row r="31" spans="1:5" x14ac:dyDescent="0.25">
      <c r="A31">
        <v>1113</v>
      </c>
      <c r="B31">
        <v>3</v>
      </c>
      <c r="C31" t="s">
        <v>8</v>
      </c>
      <c r="D31" s="45">
        <v>0.53256302521008403</v>
      </c>
      <c r="E31" t="s">
        <v>61</v>
      </c>
    </row>
    <row r="32" spans="1:5" x14ac:dyDescent="0.25">
      <c r="A32">
        <v>33</v>
      </c>
      <c r="B32">
        <v>2</v>
      </c>
      <c r="C32" t="s">
        <v>5</v>
      </c>
      <c r="D32" s="45">
        <v>0.93252121543936495</v>
      </c>
      <c r="E32" t="s">
        <v>61</v>
      </c>
    </row>
    <row r="33" spans="1:5" x14ac:dyDescent="0.25">
      <c r="A33">
        <v>41</v>
      </c>
      <c r="B33">
        <v>2</v>
      </c>
      <c r="C33" t="s">
        <v>3</v>
      </c>
      <c r="D33" s="45">
        <v>0.56925064599483199</v>
      </c>
      <c r="E33" t="s">
        <v>61</v>
      </c>
    </row>
    <row r="34" spans="1:5" x14ac:dyDescent="0.25">
      <c r="A34">
        <v>44</v>
      </c>
      <c r="B34">
        <v>2</v>
      </c>
      <c r="C34" t="s">
        <v>3</v>
      </c>
      <c r="D34" s="45">
        <v>0.69112426035502961</v>
      </c>
      <c r="E34" t="s">
        <v>61</v>
      </c>
    </row>
    <row r="35" spans="1:5" x14ac:dyDescent="0.25">
      <c r="A35">
        <v>45</v>
      </c>
      <c r="B35">
        <v>2</v>
      </c>
      <c r="C35" t="s">
        <v>5</v>
      </c>
      <c r="D35" s="45">
        <v>0.9987661937075879</v>
      </c>
      <c r="E35" t="s">
        <v>61</v>
      </c>
    </row>
    <row r="36" spans="1:5" x14ac:dyDescent="0.25">
      <c r="A36">
        <v>50</v>
      </c>
      <c r="B36">
        <v>2</v>
      </c>
      <c r="C36" t="s">
        <v>5</v>
      </c>
      <c r="D36" s="45">
        <v>0.70549279314374758</v>
      </c>
      <c r="E36" t="s">
        <v>61</v>
      </c>
    </row>
    <row r="37" spans="1:5" x14ac:dyDescent="0.25">
      <c r="A37">
        <v>51</v>
      </c>
      <c r="B37">
        <v>2</v>
      </c>
      <c r="C37" t="s">
        <v>5</v>
      </c>
      <c r="D37" s="45">
        <v>0.74290780141843971</v>
      </c>
      <c r="E37" t="s">
        <v>61</v>
      </c>
    </row>
    <row r="38" spans="1:5" x14ac:dyDescent="0.25">
      <c r="A38">
        <v>52</v>
      </c>
      <c r="B38">
        <v>2</v>
      </c>
      <c r="C38" t="s">
        <v>3</v>
      </c>
      <c r="D38" s="45">
        <v>0.59627187997272102</v>
      </c>
      <c r="E38" t="s">
        <v>61</v>
      </c>
    </row>
    <row r="39" spans="1:5" x14ac:dyDescent="0.25">
      <c r="A39">
        <v>55</v>
      </c>
      <c r="B39">
        <v>2</v>
      </c>
      <c r="C39" t="s">
        <v>3</v>
      </c>
      <c r="D39" s="45">
        <v>0.86958685913389744</v>
      </c>
      <c r="E39" t="s">
        <v>61</v>
      </c>
    </row>
    <row r="40" spans="1:5" x14ac:dyDescent="0.25">
      <c r="A40">
        <v>57</v>
      </c>
      <c r="B40">
        <v>2</v>
      </c>
      <c r="C40" t="s">
        <v>3</v>
      </c>
      <c r="D40" s="45">
        <v>0.82985593641331346</v>
      </c>
      <c r="E40" t="s">
        <v>61</v>
      </c>
    </row>
    <row r="41" spans="1:5" x14ac:dyDescent="0.25">
      <c r="A41">
        <v>58</v>
      </c>
      <c r="B41">
        <v>2</v>
      </c>
      <c r="C41" t="s">
        <v>5</v>
      </c>
      <c r="D41" s="45">
        <v>0.98189479533246893</v>
      </c>
      <c r="E41" t="s">
        <v>61</v>
      </c>
    </row>
    <row r="42" spans="1:5" x14ac:dyDescent="0.25">
      <c r="A42">
        <v>61</v>
      </c>
      <c r="B42">
        <v>2</v>
      </c>
      <c r="C42" t="s">
        <v>5</v>
      </c>
      <c r="D42" s="45">
        <v>0.8897706589006189</v>
      </c>
      <c r="E42" t="s">
        <v>61</v>
      </c>
    </row>
    <row r="43" spans="1:5" x14ac:dyDescent="0.25">
      <c r="A43">
        <v>65</v>
      </c>
      <c r="B43">
        <v>2</v>
      </c>
      <c r="C43" t="s">
        <v>3</v>
      </c>
      <c r="D43" s="45">
        <v>0.99095022624434392</v>
      </c>
      <c r="E43" t="s">
        <v>61</v>
      </c>
    </row>
    <row r="44" spans="1:5" x14ac:dyDescent="0.25">
      <c r="A44">
        <v>75</v>
      </c>
      <c r="B44">
        <v>2</v>
      </c>
      <c r="C44" t="s">
        <v>12</v>
      </c>
      <c r="D44" s="45">
        <v>0.99275362318840576</v>
      </c>
      <c r="E44" t="s">
        <v>61</v>
      </c>
    </row>
    <row r="45" spans="1:5" x14ac:dyDescent="0.25">
      <c r="A45">
        <v>76</v>
      </c>
      <c r="B45">
        <v>2</v>
      </c>
      <c r="C45" t="s">
        <v>6</v>
      </c>
      <c r="D45" s="45">
        <v>0.70318021201413428</v>
      </c>
      <c r="E45" t="s">
        <v>61</v>
      </c>
    </row>
    <row r="46" spans="1:5" x14ac:dyDescent="0.25">
      <c r="A46">
        <v>77</v>
      </c>
      <c r="B46">
        <v>2</v>
      </c>
      <c r="C46" t="s">
        <v>6</v>
      </c>
      <c r="D46" s="45">
        <v>0.96306818181818177</v>
      </c>
      <c r="E46" t="s">
        <v>61</v>
      </c>
    </row>
    <row r="47" spans="1:5" x14ac:dyDescent="0.25">
      <c r="A47">
        <v>78</v>
      </c>
      <c r="B47">
        <v>2</v>
      </c>
      <c r="C47" t="s">
        <v>12</v>
      </c>
      <c r="D47" s="45">
        <v>0.87804878048780488</v>
      </c>
      <c r="E47" t="s">
        <v>61</v>
      </c>
    </row>
    <row r="48" spans="1:5" x14ac:dyDescent="0.25">
      <c r="A48">
        <v>79</v>
      </c>
      <c r="B48">
        <v>2</v>
      </c>
      <c r="C48" t="s">
        <v>12</v>
      </c>
      <c r="D48" s="45">
        <v>0.78828828828828834</v>
      </c>
      <c r="E48" t="s">
        <v>61</v>
      </c>
    </row>
    <row r="49" spans="1:5" x14ac:dyDescent="0.25">
      <c r="A49">
        <v>80</v>
      </c>
      <c r="B49">
        <v>2</v>
      </c>
      <c r="C49" t="s">
        <v>12</v>
      </c>
      <c r="D49" s="45">
        <v>0.62595419847328249</v>
      </c>
      <c r="E49" t="s">
        <v>61</v>
      </c>
    </row>
    <row r="50" spans="1:5" x14ac:dyDescent="0.25">
      <c r="A50">
        <v>111</v>
      </c>
      <c r="B50">
        <v>2</v>
      </c>
      <c r="C50" t="s">
        <v>8</v>
      </c>
      <c r="D50" s="45">
        <v>0.95890682245766912</v>
      </c>
      <c r="E50" t="s">
        <v>61</v>
      </c>
    </row>
    <row r="51" spans="1:5" x14ac:dyDescent="0.25">
      <c r="A51">
        <v>125</v>
      </c>
      <c r="B51">
        <v>2</v>
      </c>
      <c r="C51" t="s">
        <v>8</v>
      </c>
      <c r="D51" s="45">
        <v>0.64575645756457567</v>
      </c>
      <c r="E51" t="s">
        <v>61</v>
      </c>
    </row>
    <row r="52" spans="1:5" x14ac:dyDescent="0.25">
      <c r="A52">
        <v>126</v>
      </c>
      <c r="B52">
        <v>2</v>
      </c>
      <c r="C52" t="s">
        <v>8</v>
      </c>
      <c r="D52" s="45">
        <v>0.57234034065977901</v>
      </c>
      <c r="E52" t="s">
        <v>61</v>
      </c>
    </row>
    <row r="53" spans="1:5" x14ac:dyDescent="0.25">
      <c r="A53">
        <v>127</v>
      </c>
      <c r="B53">
        <v>2</v>
      </c>
      <c r="C53" t="s">
        <v>8</v>
      </c>
      <c r="D53" s="45">
        <v>0.54107981220657275</v>
      </c>
      <c r="E53" t="s">
        <v>61</v>
      </c>
    </row>
    <row r="54" spans="1:5" x14ac:dyDescent="0.25">
      <c r="A54">
        <v>130</v>
      </c>
      <c r="B54">
        <v>2</v>
      </c>
      <c r="C54" t="s">
        <v>9</v>
      </c>
      <c r="D54" s="45">
        <v>0.61399787910922587</v>
      </c>
      <c r="E54" t="s">
        <v>61</v>
      </c>
    </row>
    <row r="55" spans="1:5" x14ac:dyDescent="0.25">
      <c r="A55">
        <v>132</v>
      </c>
      <c r="B55">
        <v>2</v>
      </c>
      <c r="C55" t="s">
        <v>8</v>
      </c>
      <c r="D55" s="45">
        <v>0.64772727272727271</v>
      </c>
      <c r="E55" t="s">
        <v>61</v>
      </c>
    </row>
    <row r="56" spans="1:5" x14ac:dyDescent="0.25">
      <c r="A56">
        <v>133</v>
      </c>
      <c r="B56">
        <v>2</v>
      </c>
      <c r="C56" t="s">
        <v>12</v>
      </c>
      <c r="D56" s="45">
        <v>0.9975669099756691</v>
      </c>
      <c r="E56" t="s">
        <v>61</v>
      </c>
    </row>
    <row r="57" spans="1:5" x14ac:dyDescent="0.25">
      <c r="A57">
        <v>158</v>
      </c>
      <c r="B57">
        <v>2</v>
      </c>
      <c r="C57" t="s">
        <v>6</v>
      </c>
      <c r="D57" s="45">
        <v>0.93489951882253042</v>
      </c>
      <c r="E57" t="s">
        <v>61</v>
      </c>
    </row>
    <row r="58" spans="1:5" x14ac:dyDescent="0.25">
      <c r="A58">
        <v>160</v>
      </c>
      <c r="B58">
        <v>2</v>
      </c>
      <c r="C58" t="s">
        <v>3</v>
      </c>
      <c r="D58" s="45">
        <v>0.99435028248587576</v>
      </c>
      <c r="E58" t="s">
        <v>61</v>
      </c>
    </row>
    <row r="59" spans="1:5" x14ac:dyDescent="0.25">
      <c r="A59">
        <v>161</v>
      </c>
      <c r="B59">
        <v>2</v>
      </c>
      <c r="C59" t="s">
        <v>3</v>
      </c>
      <c r="D59" s="45">
        <v>0.80295724847315975</v>
      </c>
      <c r="E59" t="s">
        <v>61</v>
      </c>
    </row>
    <row r="60" spans="1:5" x14ac:dyDescent="0.25">
      <c r="A60">
        <v>164</v>
      </c>
      <c r="B60">
        <v>2</v>
      </c>
      <c r="C60" t="s">
        <v>5</v>
      </c>
      <c r="D60" s="45">
        <v>0.78044871794871795</v>
      </c>
      <c r="E60" t="s">
        <v>61</v>
      </c>
    </row>
    <row r="61" spans="1:5" x14ac:dyDescent="0.25">
      <c r="A61">
        <v>167</v>
      </c>
      <c r="B61">
        <v>2</v>
      </c>
      <c r="C61" t="s">
        <v>5</v>
      </c>
      <c r="D61" s="45">
        <v>0.55972696245733788</v>
      </c>
      <c r="E61" t="s">
        <v>61</v>
      </c>
    </row>
    <row r="62" spans="1:5" x14ac:dyDescent="0.25">
      <c r="A62">
        <v>168</v>
      </c>
      <c r="B62">
        <v>2</v>
      </c>
      <c r="C62" t="s">
        <v>3</v>
      </c>
      <c r="D62" s="45">
        <v>0.90638930163447251</v>
      </c>
      <c r="E62" t="s">
        <v>61</v>
      </c>
    </row>
    <row r="63" spans="1:5" x14ac:dyDescent="0.25">
      <c r="A63">
        <v>170</v>
      </c>
      <c r="B63">
        <v>2</v>
      </c>
      <c r="C63" t="s">
        <v>3</v>
      </c>
      <c r="D63" s="45">
        <v>0.65816326530612246</v>
      </c>
      <c r="E63" t="s">
        <v>61</v>
      </c>
    </row>
    <row r="64" spans="1:5" x14ac:dyDescent="0.25">
      <c r="A64">
        <v>171</v>
      </c>
      <c r="B64">
        <v>2</v>
      </c>
      <c r="C64" t="s">
        <v>3</v>
      </c>
      <c r="D64" s="45">
        <v>0.81674673987645852</v>
      </c>
      <c r="E64" t="s">
        <v>61</v>
      </c>
    </row>
    <row r="65" spans="1:5" x14ac:dyDescent="0.25">
      <c r="A65">
        <v>172</v>
      </c>
      <c r="B65">
        <v>2</v>
      </c>
      <c r="C65" t="s">
        <v>3</v>
      </c>
      <c r="D65" s="45">
        <v>0.98535286284953394</v>
      </c>
      <c r="E65" t="s">
        <v>61</v>
      </c>
    </row>
    <row r="66" spans="1:5" x14ac:dyDescent="0.25">
      <c r="A66">
        <v>173</v>
      </c>
      <c r="B66">
        <v>2</v>
      </c>
      <c r="C66" t="s">
        <v>3</v>
      </c>
      <c r="D66" s="45">
        <v>0.90922444183313744</v>
      </c>
      <c r="E66" t="s">
        <v>61</v>
      </c>
    </row>
    <row r="67" spans="1:5" x14ac:dyDescent="0.25">
      <c r="A67">
        <v>175</v>
      </c>
      <c r="B67">
        <v>2</v>
      </c>
      <c r="C67" t="s">
        <v>3</v>
      </c>
      <c r="D67" s="45">
        <v>0.95902211874272414</v>
      </c>
      <c r="E67" t="s">
        <v>61</v>
      </c>
    </row>
    <row r="68" spans="1:5" x14ac:dyDescent="0.25">
      <c r="A68">
        <v>176</v>
      </c>
      <c r="B68">
        <v>2</v>
      </c>
      <c r="C68" t="s">
        <v>3</v>
      </c>
      <c r="D68" s="45">
        <v>0.76557482337829164</v>
      </c>
      <c r="E68" t="s">
        <v>61</v>
      </c>
    </row>
    <row r="69" spans="1:5" x14ac:dyDescent="0.25">
      <c r="A69">
        <v>179</v>
      </c>
      <c r="B69">
        <v>2</v>
      </c>
      <c r="C69" t="s">
        <v>5</v>
      </c>
      <c r="D69" s="45">
        <v>0.93368700265251992</v>
      </c>
      <c r="E69" t="s">
        <v>61</v>
      </c>
    </row>
    <row r="70" spans="1:5" x14ac:dyDescent="0.25">
      <c r="A70">
        <v>180</v>
      </c>
      <c r="B70">
        <v>2</v>
      </c>
      <c r="C70" t="s">
        <v>3</v>
      </c>
      <c r="D70" s="45">
        <v>0.91985645933014359</v>
      </c>
      <c r="E70" t="s">
        <v>61</v>
      </c>
    </row>
    <row r="71" spans="1:5" x14ac:dyDescent="0.25">
      <c r="A71">
        <v>182</v>
      </c>
      <c r="B71">
        <v>2</v>
      </c>
      <c r="C71" t="s">
        <v>5</v>
      </c>
      <c r="D71" s="45">
        <v>0.55534531693472089</v>
      </c>
      <c r="E71" t="s">
        <v>61</v>
      </c>
    </row>
    <row r="72" spans="1:5" x14ac:dyDescent="0.25">
      <c r="A72">
        <v>184</v>
      </c>
      <c r="B72">
        <v>2</v>
      </c>
      <c r="C72" t="s">
        <v>3</v>
      </c>
      <c r="D72" s="45">
        <v>0.93511450381679384</v>
      </c>
      <c r="E72" t="s">
        <v>61</v>
      </c>
    </row>
    <row r="73" spans="1:5" x14ac:dyDescent="0.25">
      <c r="A73">
        <v>196</v>
      </c>
      <c r="B73">
        <v>2</v>
      </c>
      <c r="C73" t="s">
        <v>3</v>
      </c>
      <c r="D73" s="45">
        <v>0.73704832390074004</v>
      </c>
      <c r="E73" t="s">
        <v>61</v>
      </c>
    </row>
    <row r="74" spans="1:5" x14ac:dyDescent="0.25">
      <c r="A74">
        <v>200</v>
      </c>
      <c r="B74">
        <v>2</v>
      </c>
      <c r="C74" t="s">
        <v>5</v>
      </c>
      <c r="D74" s="45">
        <v>0.88963210702341133</v>
      </c>
      <c r="E74" t="s">
        <v>61</v>
      </c>
    </row>
    <row r="75" spans="1:5" x14ac:dyDescent="0.25">
      <c r="A75">
        <v>201</v>
      </c>
      <c r="B75">
        <v>2</v>
      </c>
      <c r="C75" t="s">
        <v>3</v>
      </c>
      <c r="D75" s="45">
        <v>0.94786729857819907</v>
      </c>
      <c r="E75" t="s">
        <v>61</v>
      </c>
    </row>
    <row r="76" spans="1:5" x14ac:dyDescent="0.25">
      <c r="A76">
        <v>202</v>
      </c>
      <c r="B76">
        <v>2</v>
      </c>
      <c r="C76" t="s">
        <v>3</v>
      </c>
      <c r="D76" s="45">
        <v>0.55026202953787517</v>
      </c>
      <c r="E76" t="s">
        <v>61</v>
      </c>
    </row>
    <row r="77" spans="1:5" x14ac:dyDescent="0.25">
      <c r="A77">
        <v>203</v>
      </c>
      <c r="B77">
        <v>2</v>
      </c>
      <c r="C77" t="s">
        <v>5</v>
      </c>
      <c r="D77" s="45">
        <v>0.99419542083198964</v>
      </c>
      <c r="E77" t="s">
        <v>61</v>
      </c>
    </row>
    <row r="78" spans="1:5" x14ac:dyDescent="0.25">
      <c r="A78">
        <v>205</v>
      </c>
      <c r="B78">
        <v>2</v>
      </c>
      <c r="C78" t="s">
        <v>3</v>
      </c>
      <c r="D78" s="45">
        <v>0.94525547445255476</v>
      </c>
      <c r="E78" t="s">
        <v>61</v>
      </c>
    </row>
    <row r="79" spans="1:5" x14ac:dyDescent="0.25">
      <c r="A79">
        <v>206</v>
      </c>
      <c r="B79">
        <v>2</v>
      </c>
      <c r="C79" t="s">
        <v>3</v>
      </c>
      <c r="D79" s="45">
        <v>0.99615384615384617</v>
      </c>
      <c r="E79" t="s">
        <v>61</v>
      </c>
    </row>
    <row r="80" spans="1:5" x14ac:dyDescent="0.25">
      <c r="A80">
        <v>207</v>
      </c>
      <c r="B80">
        <v>2</v>
      </c>
      <c r="C80" t="s">
        <v>3</v>
      </c>
      <c r="D80" s="45">
        <v>0.64166001596169198</v>
      </c>
      <c r="E80" t="s">
        <v>61</v>
      </c>
    </row>
    <row r="81" spans="1:5" x14ac:dyDescent="0.25">
      <c r="A81">
        <v>208</v>
      </c>
      <c r="B81">
        <v>2</v>
      </c>
      <c r="C81" t="s">
        <v>5</v>
      </c>
      <c r="D81" s="45">
        <v>0.82585503608409161</v>
      </c>
      <c r="E81" t="s">
        <v>61</v>
      </c>
    </row>
    <row r="82" spans="1:5" x14ac:dyDescent="0.25">
      <c r="A82">
        <v>209</v>
      </c>
      <c r="B82">
        <v>2</v>
      </c>
      <c r="C82" t="s">
        <v>3</v>
      </c>
      <c r="D82" s="45">
        <v>0.58109360518999076</v>
      </c>
      <c r="E82" t="s">
        <v>61</v>
      </c>
    </row>
    <row r="83" spans="1:5" x14ac:dyDescent="0.25">
      <c r="A83">
        <v>210</v>
      </c>
      <c r="B83">
        <v>2</v>
      </c>
      <c r="C83" t="s">
        <v>3</v>
      </c>
      <c r="D83" s="45">
        <v>0.8202247191011236</v>
      </c>
      <c r="E83" t="s">
        <v>61</v>
      </c>
    </row>
    <row r="84" spans="1:5" x14ac:dyDescent="0.25">
      <c r="A84">
        <v>211</v>
      </c>
      <c r="B84">
        <v>2</v>
      </c>
      <c r="C84" t="s">
        <v>5</v>
      </c>
      <c r="D84" s="45">
        <v>0.74085365853658536</v>
      </c>
      <c r="E84" t="s">
        <v>61</v>
      </c>
    </row>
    <row r="85" spans="1:5" x14ac:dyDescent="0.25">
      <c r="A85">
        <v>213</v>
      </c>
      <c r="B85">
        <v>2</v>
      </c>
      <c r="C85" t="s">
        <v>5</v>
      </c>
      <c r="D85" s="45">
        <v>0.5316515944788196</v>
      </c>
      <c r="E85" t="s">
        <v>61</v>
      </c>
    </row>
    <row r="86" spans="1:5" x14ac:dyDescent="0.25">
      <c r="A86">
        <v>215</v>
      </c>
      <c r="B86">
        <v>2</v>
      </c>
      <c r="C86" t="s">
        <v>3</v>
      </c>
      <c r="D86" s="45">
        <v>0.96373779637377965</v>
      </c>
      <c r="E86" t="s">
        <v>61</v>
      </c>
    </row>
    <row r="87" spans="1:5" x14ac:dyDescent="0.25">
      <c r="A87">
        <v>219</v>
      </c>
      <c r="B87">
        <v>2</v>
      </c>
      <c r="C87" t="s">
        <v>3</v>
      </c>
      <c r="D87" s="45">
        <v>0.98649006622516555</v>
      </c>
      <c r="E87" t="s">
        <v>61</v>
      </c>
    </row>
    <row r="88" spans="1:5" x14ac:dyDescent="0.25">
      <c r="A88">
        <v>220</v>
      </c>
      <c r="B88">
        <v>2</v>
      </c>
      <c r="C88" t="s">
        <v>3</v>
      </c>
      <c r="D88" s="45">
        <v>0.7237821380243572</v>
      </c>
      <c r="E88" t="s">
        <v>61</v>
      </c>
    </row>
    <row r="89" spans="1:5" x14ac:dyDescent="0.25">
      <c r="A89">
        <v>223</v>
      </c>
      <c r="B89">
        <v>2</v>
      </c>
      <c r="C89" t="s">
        <v>11</v>
      </c>
      <c r="D89" s="45">
        <v>0.86027798098024877</v>
      </c>
      <c r="E89" t="s">
        <v>61</v>
      </c>
    </row>
    <row r="90" spans="1:5" x14ac:dyDescent="0.25">
      <c r="A90">
        <v>224</v>
      </c>
      <c r="B90">
        <v>2</v>
      </c>
      <c r="C90" t="s">
        <v>11</v>
      </c>
      <c r="D90" s="45">
        <v>0.97402597402597402</v>
      </c>
      <c r="E90" t="s">
        <v>61</v>
      </c>
    </row>
    <row r="91" spans="1:5" x14ac:dyDescent="0.25">
      <c r="A91">
        <v>226</v>
      </c>
      <c r="B91">
        <v>2</v>
      </c>
      <c r="C91" t="s">
        <v>11</v>
      </c>
      <c r="D91" s="45">
        <v>0.79600000000000004</v>
      </c>
      <c r="E91" t="s">
        <v>61</v>
      </c>
    </row>
    <row r="92" spans="1:5" x14ac:dyDescent="0.25">
      <c r="A92">
        <v>233</v>
      </c>
      <c r="B92">
        <v>2</v>
      </c>
      <c r="C92" t="s">
        <v>8</v>
      </c>
      <c r="D92" s="45">
        <v>0.64168573607932877</v>
      </c>
      <c r="E92" t="s">
        <v>61</v>
      </c>
    </row>
    <row r="93" spans="1:5" x14ac:dyDescent="0.25">
      <c r="A93">
        <v>236</v>
      </c>
      <c r="B93">
        <v>2</v>
      </c>
      <c r="C93" t="s">
        <v>8</v>
      </c>
      <c r="D93" s="45">
        <v>0.60780984719864173</v>
      </c>
      <c r="E93" t="s">
        <v>61</v>
      </c>
    </row>
    <row r="94" spans="1:5" x14ac:dyDescent="0.25">
      <c r="A94">
        <v>238</v>
      </c>
      <c r="B94">
        <v>2</v>
      </c>
      <c r="C94" t="s">
        <v>6</v>
      </c>
      <c r="D94" s="45">
        <v>0.90724637681159426</v>
      </c>
      <c r="E94" t="s">
        <v>61</v>
      </c>
    </row>
    <row r="95" spans="1:5" x14ac:dyDescent="0.25">
      <c r="A95">
        <v>248</v>
      </c>
      <c r="B95">
        <v>2</v>
      </c>
      <c r="C95" t="s">
        <v>6</v>
      </c>
      <c r="D95" s="45">
        <v>0.71070615034168561</v>
      </c>
      <c r="E95" t="s">
        <v>61</v>
      </c>
    </row>
    <row r="96" spans="1:5" x14ac:dyDescent="0.25">
      <c r="A96">
        <v>252</v>
      </c>
      <c r="B96">
        <v>2</v>
      </c>
      <c r="C96" t="s">
        <v>12</v>
      </c>
      <c r="D96" s="45">
        <v>0.94074074074074077</v>
      </c>
      <c r="E96" t="s">
        <v>61</v>
      </c>
    </row>
    <row r="97" spans="1:5" x14ac:dyDescent="0.25">
      <c r="A97">
        <v>255</v>
      </c>
      <c r="B97">
        <v>2</v>
      </c>
      <c r="C97" t="s">
        <v>12</v>
      </c>
      <c r="D97" s="45">
        <v>0.99637681159420288</v>
      </c>
      <c r="E97" t="s">
        <v>61</v>
      </c>
    </row>
    <row r="98" spans="1:5" x14ac:dyDescent="0.25">
      <c r="A98">
        <v>256</v>
      </c>
      <c r="B98">
        <v>2</v>
      </c>
      <c r="C98" t="s">
        <v>12</v>
      </c>
      <c r="D98" s="45">
        <v>0.98813241723922551</v>
      </c>
      <c r="E98" t="s">
        <v>61</v>
      </c>
    </row>
    <row r="99" spans="1:5" x14ac:dyDescent="0.25">
      <c r="A99">
        <v>257</v>
      </c>
      <c r="B99">
        <v>2</v>
      </c>
      <c r="C99" t="s">
        <v>6</v>
      </c>
      <c r="D99" s="45">
        <v>0.99766627771295213</v>
      </c>
      <c r="E99" t="s">
        <v>61</v>
      </c>
    </row>
    <row r="100" spans="1:5" x14ac:dyDescent="0.25">
      <c r="A100">
        <v>258</v>
      </c>
      <c r="B100">
        <v>2</v>
      </c>
      <c r="C100" t="s">
        <v>12</v>
      </c>
      <c r="D100" s="45">
        <v>0.79466666666666663</v>
      </c>
      <c r="E100" t="s">
        <v>61</v>
      </c>
    </row>
    <row r="101" spans="1:5" x14ac:dyDescent="0.25">
      <c r="A101">
        <v>260</v>
      </c>
      <c r="B101">
        <v>2</v>
      </c>
      <c r="C101" t="s">
        <v>6</v>
      </c>
      <c r="D101" s="45">
        <v>0.61705872939670348</v>
      </c>
      <c r="E101" t="s">
        <v>61</v>
      </c>
    </row>
    <row r="102" spans="1:5" x14ac:dyDescent="0.25">
      <c r="A102">
        <v>261</v>
      </c>
      <c r="B102">
        <v>2</v>
      </c>
      <c r="C102" t="s">
        <v>6</v>
      </c>
      <c r="D102" s="45">
        <v>0.99358974358974361</v>
      </c>
      <c r="E102" t="s">
        <v>61</v>
      </c>
    </row>
    <row r="103" spans="1:5" x14ac:dyDescent="0.25">
      <c r="A103">
        <v>263</v>
      </c>
      <c r="B103">
        <v>2</v>
      </c>
      <c r="C103" t="s">
        <v>6</v>
      </c>
      <c r="D103" s="45">
        <v>0.65361803084223014</v>
      </c>
      <c r="E103" t="s">
        <v>61</v>
      </c>
    </row>
    <row r="104" spans="1:5" x14ac:dyDescent="0.25">
      <c r="A104">
        <v>264</v>
      </c>
      <c r="B104">
        <v>2</v>
      </c>
      <c r="C104" t="s">
        <v>12</v>
      </c>
      <c r="D104" s="45">
        <v>0.59316427783902981</v>
      </c>
      <c r="E104" t="s">
        <v>61</v>
      </c>
    </row>
    <row r="105" spans="1:5" x14ac:dyDescent="0.25">
      <c r="A105">
        <v>266</v>
      </c>
      <c r="B105">
        <v>2</v>
      </c>
      <c r="C105" t="s">
        <v>6</v>
      </c>
      <c r="D105" s="45">
        <v>0.98909090909090913</v>
      </c>
      <c r="E105" t="s">
        <v>61</v>
      </c>
    </row>
    <row r="106" spans="1:5" x14ac:dyDescent="0.25">
      <c r="A106">
        <v>269</v>
      </c>
      <c r="B106">
        <v>2</v>
      </c>
      <c r="C106" t="s">
        <v>8</v>
      </c>
      <c r="D106" s="45">
        <v>0.62906309751434031</v>
      </c>
      <c r="E106" t="s">
        <v>61</v>
      </c>
    </row>
    <row r="107" spans="1:5" x14ac:dyDescent="0.25">
      <c r="A107">
        <v>278</v>
      </c>
      <c r="B107">
        <v>2</v>
      </c>
      <c r="C107" t="s">
        <v>12</v>
      </c>
      <c r="D107" s="45">
        <v>0.79729729729729726</v>
      </c>
      <c r="E107" t="s">
        <v>61</v>
      </c>
    </row>
    <row r="108" spans="1:5" x14ac:dyDescent="0.25">
      <c r="A108">
        <v>279</v>
      </c>
      <c r="B108">
        <v>2</v>
      </c>
      <c r="C108" t="s">
        <v>6</v>
      </c>
      <c r="D108" s="45">
        <v>0.59210526315789469</v>
      </c>
      <c r="E108" t="s">
        <v>61</v>
      </c>
    </row>
    <row r="109" spans="1:5" x14ac:dyDescent="0.25">
      <c r="A109">
        <v>280</v>
      </c>
      <c r="B109">
        <v>2</v>
      </c>
      <c r="C109" t="s">
        <v>6</v>
      </c>
      <c r="D109" s="45">
        <v>0.68085106382978722</v>
      </c>
      <c r="E109" t="s">
        <v>61</v>
      </c>
    </row>
    <row r="110" spans="1:5" x14ac:dyDescent="0.25">
      <c r="A110">
        <v>286</v>
      </c>
      <c r="B110">
        <v>2</v>
      </c>
      <c r="C110" t="s">
        <v>12</v>
      </c>
      <c r="D110" s="45">
        <v>0.99969978985289698</v>
      </c>
      <c r="E110" t="s">
        <v>61</v>
      </c>
    </row>
    <row r="111" spans="1:5" x14ac:dyDescent="0.25">
      <c r="A111">
        <v>299</v>
      </c>
      <c r="B111">
        <v>2</v>
      </c>
      <c r="C111" t="s">
        <v>6</v>
      </c>
      <c r="D111" s="45">
        <v>0.94394904458598727</v>
      </c>
      <c r="E111" t="s">
        <v>61</v>
      </c>
    </row>
    <row r="112" spans="1:5" x14ac:dyDescent="0.25">
      <c r="A112">
        <v>300</v>
      </c>
      <c r="B112">
        <v>2</v>
      </c>
      <c r="C112" t="s">
        <v>6</v>
      </c>
      <c r="D112" s="45">
        <v>0.72485046220772154</v>
      </c>
      <c r="E112" t="s">
        <v>61</v>
      </c>
    </row>
    <row r="113" spans="1:5" x14ac:dyDescent="0.25">
      <c r="A113">
        <v>304</v>
      </c>
      <c r="B113">
        <v>2</v>
      </c>
      <c r="C113" t="s">
        <v>8</v>
      </c>
      <c r="D113" s="45">
        <v>0.59015544041450774</v>
      </c>
      <c r="E113" t="s">
        <v>61</v>
      </c>
    </row>
    <row r="114" spans="1:5" x14ac:dyDescent="0.25">
      <c r="A114">
        <v>312</v>
      </c>
      <c r="B114">
        <v>2</v>
      </c>
      <c r="C114" t="s">
        <v>8</v>
      </c>
      <c r="D114" s="45">
        <v>0.99671556820670026</v>
      </c>
      <c r="E114" t="s">
        <v>61</v>
      </c>
    </row>
    <row r="115" spans="1:5" x14ac:dyDescent="0.25">
      <c r="A115">
        <v>313</v>
      </c>
      <c r="B115">
        <v>2</v>
      </c>
      <c r="C115" t="s">
        <v>8</v>
      </c>
      <c r="D115" s="45">
        <v>0.73360378634212309</v>
      </c>
      <c r="E115" t="s">
        <v>61</v>
      </c>
    </row>
    <row r="116" spans="1:5" x14ac:dyDescent="0.25">
      <c r="A116">
        <v>324</v>
      </c>
      <c r="B116">
        <v>2</v>
      </c>
      <c r="C116" t="s">
        <v>6</v>
      </c>
      <c r="D116" s="45">
        <v>0.78890392422192157</v>
      </c>
      <c r="E116" t="s">
        <v>61</v>
      </c>
    </row>
    <row r="117" spans="1:5" x14ac:dyDescent="0.25">
      <c r="A117">
        <v>326</v>
      </c>
      <c r="B117">
        <v>2</v>
      </c>
      <c r="C117" t="s">
        <v>5</v>
      </c>
      <c r="D117" s="45">
        <v>0.92909535452322733</v>
      </c>
      <c r="E117" t="s">
        <v>61</v>
      </c>
    </row>
    <row r="118" spans="1:5" x14ac:dyDescent="0.25">
      <c r="A118">
        <v>345</v>
      </c>
      <c r="B118">
        <v>2</v>
      </c>
      <c r="C118" t="s">
        <v>8</v>
      </c>
      <c r="D118" s="45">
        <v>0.89855072463768115</v>
      </c>
      <c r="E118" t="s">
        <v>61</v>
      </c>
    </row>
    <row r="119" spans="1:5" x14ac:dyDescent="0.25">
      <c r="A119">
        <v>382</v>
      </c>
      <c r="B119">
        <v>2</v>
      </c>
      <c r="C119" t="s">
        <v>9</v>
      </c>
      <c r="D119" s="45">
        <v>0.66813589540412044</v>
      </c>
      <c r="E119" t="s">
        <v>61</v>
      </c>
    </row>
    <row r="120" spans="1:5" x14ac:dyDescent="0.25">
      <c r="A120">
        <v>416</v>
      </c>
      <c r="B120">
        <v>2</v>
      </c>
      <c r="C120" t="s">
        <v>3</v>
      </c>
      <c r="D120" s="45">
        <v>0.98095238095238091</v>
      </c>
      <c r="E120" t="s">
        <v>61</v>
      </c>
    </row>
    <row r="121" spans="1:5" x14ac:dyDescent="0.25">
      <c r="A121">
        <v>421</v>
      </c>
      <c r="B121">
        <v>2</v>
      </c>
      <c r="C121" t="s">
        <v>3</v>
      </c>
      <c r="D121" s="45">
        <v>0.99354838709677418</v>
      </c>
      <c r="E121" t="s">
        <v>61</v>
      </c>
    </row>
    <row r="122" spans="1:5" x14ac:dyDescent="0.25">
      <c r="A122">
        <v>425</v>
      </c>
      <c r="B122">
        <v>2</v>
      </c>
      <c r="C122" t="s">
        <v>9</v>
      </c>
      <c r="D122" s="45">
        <v>0.71547933157431842</v>
      </c>
      <c r="E122" t="s">
        <v>61</v>
      </c>
    </row>
    <row r="123" spans="1:5" x14ac:dyDescent="0.25">
      <c r="A123">
        <v>426</v>
      </c>
      <c r="B123">
        <v>2</v>
      </c>
      <c r="C123" t="s">
        <v>8</v>
      </c>
      <c r="D123" s="45">
        <v>0.62694300518134716</v>
      </c>
      <c r="E123" t="s">
        <v>61</v>
      </c>
    </row>
    <row r="124" spans="1:5" x14ac:dyDescent="0.25">
      <c r="A124">
        <v>427</v>
      </c>
      <c r="B124">
        <v>2</v>
      </c>
      <c r="C124" t="s">
        <v>9</v>
      </c>
      <c r="D124" s="45">
        <v>0.87834394904458601</v>
      </c>
      <c r="E124" t="s">
        <v>61</v>
      </c>
    </row>
    <row r="125" spans="1:5" x14ac:dyDescent="0.25">
      <c r="A125">
        <v>439</v>
      </c>
      <c r="B125">
        <v>2</v>
      </c>
      <c r="C125" t="s">
        <v>10</v>
      </c>
      <c r="D125" s="45">
        <v>0.64179104477611937</v>
      </c>
      <c r="E125" t="s">
        <v>61</v>
      </c>
    </row>
    <row r="126" spans="1:5" x14ac:dyDescent="0.25">
      <c r="A126">
        <v>445</v>
      </c>
      <c r="B126">
        <v>2</v>
      </c>
      <c r="C126" t="s">
        <v>8</v>
      </c>
      <c r="D126" s="45">
        <v>0.90517241379310343</v>
      </c>
      <c r="E126" t="s">
        <v>61</v>
      </c>
    </row>
    <row r="127" spans="1:5" x14ac:dyDescent="0.25">
      <c r="A127">
        <v>450</v>
      </c>
      <c r="B127">
        <v>2</v>
      </c>
      <c r="C127" t="s">
        <v>8</v>
      </c>
      <c r="D127" s="45">
        <v>0.89329268292682928</v>
      </c>
      <c r="E127" t="s">
        <v>61</v>
      </c>
    </row>
    <row r="128" spans="1:5" x14ac:dyDescent="0.25">
      <c r="A128">
        <v>455</v>
      </c>
      <c r="B128">
        <v>2</v>
      </c>
      <c r="C128" t="s">
        <v>10</v>
      </c>
      <c r="D128" s="45">
        <v>0.98947368421052628</v>
      </c>
      <c r="E128" t="s">
        <v>61</v>
      </c>
    </row>
    <row r="129" spans="1:5" x14ac:dyDescent="0.25">
      <c r="A129">
        <v>456</v>
      </c>
      <c r="B129">
        <v>2</v>
      </c>
      <c r="C129" t="s">
        <v>8</v>
      </c>
      <c r="D129" s="45">
        <v>0.99308983218163871</v>
      </c>
      <c r="E129" t="s">
        <v>61</v>
      </c>
    </row>
    <row r="130" spans="1:5" x14ac:dyDescent="0.25">
      <c r="A130">
        <v>463</v>
      </c>
      <c r="B130">
        <v>2</v>
      </c>
      <c r="C130" t="s">
        <v>6</v>
      </c>
      <c r="D130" s="45">
        <v>0.95223973778679571</v>
      </c>
      <c r="E130" t="s">
        <v>61</v>
      </c>
    </row>
    <row r="131" spans="1:5" x14ac:dyDescent="0.25">
      <c r="A131">
        <v>471</v>
      </c>
      <c r="B131">
        <v>2</v>
      </c>
      <c r="C131" t="s">
        <v>8</v>
      </c>
      <c r="D131" s="45">
        <v>0.73825766486316946</v>
      </c>
      <c r="E131" t="s">
        <v>61</v>
      </c>
    </row>
    <row r="132" spans="1:5" x14ac:dyDescent="0.25">
      <c r="A132">
        <v>472</v>
      </c>
      <c r="B132">
        <v>2</v>
      </c>
      <c r="C132" t="s">
        <v>8</v>
      </c>
      <c r="D132" s="45">
        <v>0.80351437699680506</v>
      </c>
      <c r="E132" t="s">
        <v>61</v>
      </c>
    </row>
    <row r="133" spans="1:5" x14ac:dyDescent="0.25">
      <c r="A133">
        <v>476</v>
      </c>
      <c r="B133">
        <v>2</v>
      </c>
      <c r="C133" t="s">
        <v>6</v>
      </c>
      <c r="D133" s="45">
        <v>0.73684210526315785</v>
      </c>
      <c r="E133" t="s">
        <v>61</v>
      </c>
    </row>
    <row r="134" spans="1:5" x14ac:dyDescent="0.25">
      <c r="A134">
        <v>488</v>
      </c>
      <c r="B134">
        <v>2</v>
      </c>
      <c r="C134" t="s">
        <v>11</v>
      </c>
      <c r="D134" s="45">
        <v>0.95603683050188049</v>
      </c>
      <c r="E134" t="s">
        <v>61</v>
      </c>
    </row>
    <row r="135" spans="1:5" x14ac:dyDescent="0.25">
      <c r="A135">
        <v>494</v>
      </c>
      <c r="B135">
        <v>2</v>
      </c>
      <c r="C135" t="s">
        <v>11</v>
      </c>
      <c r="D135" s="45">
        <v>0.96318114874815908</v>
      </c>
      <c r="E135" t="s">
        <v>61</v>
      </c>
    </row>
    <row r="136" spans="1:5" x14ac:dyDescent="0.25">
      <c r="A136">
        <v>499</v>
      </c>
      <c r="B136">
        <v>2</v>
      </c>
      <c r="C136" t="s">
        <v>11</v>
      </c>
      <c r="D136" s="45">
        <v>0.98237133920955355</v>
      </c>
      <c r="E136" t="s">
        <v>61</v>
      </c>
    </row>
    <row r="137" spans="1:5" x14ac:dyDescent="0.25">
      <c r="A137">
        <v>512</v>
      </c>
      <c r="B137">
        <v>2</v>
      </c>
      <c r="C137" t="s">
        <v>11</v>
      </c>
      <c r="D137" s="45">
        <v>0.94388723231227978</v>
      </c>
      <c r="E137" t="s">
        <v>61</v>
      </c>
    </row>
    <row r="138" spans="1:5" x14ac:dyDescent="0.25">
      <c r="A138">
        <v>523</v>
      </c>
      <c r="B138">
        <v>2</v>
      </c>
      <c r="C138" t="s">
        <v>8</v>
      </c>
      <c r="D138" s="45">
        <v>0.99122191011235961</v>
      </c>
      <c r="E138" t="s">
        <v>61</v>
      </c>
    </row>
    <row r="139" spans="1:5" x14ac:dyDescent="0.25">
      <c r="A139">
        <v>524</v>
      </c>
      <c r="B139">
        <v>2</v>
      </c>
      <c r="C139" t="s">
        <v>8</v>
      </c>
      <c r="D139" s="45">
        <v>0.69599263012436663</v>
      </c>
      <c r="E139" t="s">
        <v>61</v>
      </c>
    </row>
    <row r="140" spans="1:5" x14ac:dyDescent="0.25">
      <c r="A140">
        <v>525</v>
      </c>
      <c r="B140">
        <v>2</v>
      </c>
      <c r="C140" t="s">
        <v>8</v>
      </c>
      <c r="D140" s="45">
        <v>0.76072607260726077</v>
      </c>
      <c r="E140" t="s">
        <v>61</v>
      </c>
    </row>
    <row r="141" spans="1:5" x14ac:dyDescent="0.25">
      <c r="A141">
        <v>527</v>
      </c>
      <c r="B141">
        <v>2</v>
      </c>
      <c r="C141" t="s">
        <v>8</v>
      </c>
      <c r="D141" s="45">
        <v>0.99503722084367241</v>
      </c>
      <c r="E141" t="s">
        <v>61</v>
      </c>
    </row>
    <row r="142" spans="1:5" x14ac:dyDescent="0.25">
      <c r="A142">
        <v>528</v>
      </c>
      <c r="B142">
        <v>2</v>
      </c>
      <c r="C142" t="s">
        <v>8</v>
      </c>
      <c r="D142" s="45">
        <v>0.53712871287128716</v>
      </c>
      <c r="E142" t="s">
        <v>61</v>
      </c>
    </row>
    <row r="143" spans="1:5" x14ac:dyDescent="0.25">
      <c r="A143">
        <v>536</v>
      </c>
      <c r="B143">
        <v>2</v>
      </c>
      <c r="C143" t="s">
        <v>6</v>
      </c>
      <c r="D143" s="45">
        <v>0.99791666666666667</v>
      </c>
      <c r="E143" t="s">
        <v>61</v>
      </c>
    </row>
    <row r="144" spans="1:5" x14ac:dyDescent="0.25">
      <c r="A144">
        <v>545</v>
      </c>
      <c r="B144">
        <v>2</v>
      </c>
      <c r="C144" t="s">
        <v>8</v>
      </c>
      <c r="D144" s="45">
        <v>0.91469194312796209</v>
      </c>
      <c r="E144" t="s">
        <v>61</v>
      </c>
    </row>
    <row r="145" spans="1:5" x14ac:dyDescent="0.25">
      <c r="A145">
        <v>558</v>
      </c>
      <c r="B145">
        <v>2</v>
      </c>
      <c r="C145" t="s">
        <v>3</v>
      </c>
      <c r="D145" s="45">
        <v>0.50923226433430513</v>
      </c>
      <c r="E145" t="s">
        <v>61</v>
      </c>
    </row>
    <row r="146" spans="1:5" x14ac:dyDescent="0.25">
      <c r="A146">
        <v>580</v>
      </c>
      <c r="B146">
        <v>2</v>
      </c>
      <c r="C146" t="s">
        <v>9</v>
      </c>
      <c r="D146" s="45">
        <v>0.98324958123953099</v>
      </c>
      <c r="E146" t="s">
        <v>61</v>
      </c>
    </row>
    <row r="147" spans="1:5" x14ac:dyDescent="0.25">
      <c r="A147">
        <v>586</v>
      </c>
      <c r="B147">
        <v>2</v>
      </c>
      <c r="C147" t="s">
        <v>11</v>
      </c>
      <c r="D147" s="45">
        <v>0.87931034482758619</v>
      </c>
      <c r="E147" t="s">
        <v>61</v>
      </c>
    </row>
    <row r="148" spans="1:5" x14ac:dyDescent="0.25">
      <c r="A148">
        <v>600</v>
      </c>
      <c r="B148">
        <v>2</v>
      </c>
      <c r="C148" t="s">
        <v>8</v>
      </c>
      <c r="D148" s="45">
        <v>0.99176954732510292</v>
      </c>
      <c r="E148" t="s">
        <v>61</v>
      </c>
    </row>
    <row r="149" spans="1:5" x14ac:dyDescent="0.25">
      <c r="A149">
        <v>606</v>
      </c>
      <c r="B149">
        <v>2</v>
      </c>
      <c r="C149" t="s">
        <v>5</v>
      </c>
      <c r="D149" s="45">
        <v>0.8963599501515912</v>
      </c>
      <c r="E149" t="s">
        <v>61</v>
      </c>
    </row>
    <row r="150" spans="1:5" x14ac:dyDescent="0.25">
      <c r="A150">
        <v>661</v>
      </c>
      <c r="B150">
        <v>2</v>
      </c>
      <c r="C150" t="s">
        <v>3</v>
      </c>
      <c r="D150" s="45">
        <v>0.87002652519893897</v>
      </c>
      <c r="E150" t="s">
        <v>61</v>
      </c>
    </row>
    <row r="151" spans="1:5" x14ac:dyDescent="0.25">
      <c r="A151">
        <v>662</v>
      </c>
      <c r="B151">
        <v>2</v>
      </c>
      <c r="C151" t="s">
        <v>3</v>
      </c>
      <c r="D151" s="45">
        <v>0.92705971277399846</v>
      </c>
      <c r="E151" t="s">
        <v>61</v>
      </c>
    </row>
    <row r="152" spans="1:5" x14ac:dyDescent="0.25">
      <c r="A152">
        <v>663</v>
      </c>
      <c r="B152">
        <v>2</v>
      </c>
      <c r="C152" t="s">
        <v>5</v>
      </c>
      <c r="D152" s="45">
        <v>0.65235173824130877</v>
      </c>
      <c r="E152" t="s">
        <v>61</v>
      </c>
    </row>
    <row r="153" spans="1:5" x14ac:dyDescent="0.25">
      <c r="A153">
        <v>665</v>
      </c>
      <c r="B153">
        <v>2</v>
      </c>
      <c r="C153" t="s">
        <v>3</v>
      </c>
      <c r="D153" s="45">
        <v>0.98294709226060339</v>
      </c>
      <c r="E153" t="s">
        <v>61</v>
      </c>
    </row>
    <row r="154" spans="1:5" x14ac:dyDescent="0.25">
      <c r="A154">
        <v>682</v>
      </c>
      <c r="B154">
        <v>2</v>
      </c>
      <c r="C154" t="s">
        <v>3</v>
      </c>
      <c r="D154" s="45">
        <v>0.95981772990886494</v>
      </c>
      <c r="E154" t="s">
        <v>61</v>
      </c>
    </row>
    <row r="155" spans="1:5" x14ac:dyDescent="0.25">
      <c r="A155">
        <v>683</v>
      </c>
      <c r="B155">
        <v>2</v>
      </c>
      <c r="C155" t="s">
        <v>3</v>
      </c>
      <c r="D155" s="45">
        <v>0.60792951541850215</v>
      </c>
      <c r="E155" t="s">
        <v>61</v>
      </c>
    </row>
    <row r="156" spans="1:5" x14ac:dyDescent="0.25">
      <c r="A156">
        <v>722</v>
      </c>
      <c r="B156">
        <v>2</v>
      </c>
      <c r="C156" t="s">
        <v>3</v>
      </c>
      <c r="D156" s="45">
        <v>0.8063292639563826</v>
      </c>
      <c r="E156" t="s">
        <v>61</v>
      </c>
    </row>
    <row r="157" spans="1:5" x14ac:dyDescent="0.25">
      <c r="A157">
        <v>723</v>
      </c>
      <c r="B157">
        <v>2</v>
      </c>
      <c r="C157" t="s">
        <v>3</v>
      </c>
      <c r="D157" s="45">
        <v>0.61688438292064729</v>
      </c>
      <c r="E157" t="s">
        <v>61</v>
      </c>
    </row>
    <row r="158" spans="1:5" x14ac:dyDescent="0.25">
      <c r="A158">
        <v>724</v>
      </c>
      <c r="B158">
        <v>2</v>
      </c>
      <c r="C158" t="s">
        <v>6</v>
      </c>
      <c r="D158" s="45">
        <v>0.93551688843398162</v>
      </c>
      <c r="E158" t="s">
        <v>61</v>
      </c>
    </row>
    <row r="159" spans="1:5" x14ac:dyDescent="0.25">
      <c r="A159">
        <v>725</v>
      </c>
      <c r="B159">
        <v>2</v>
      </c>
      <c r="C159" t="s">
        <v>6</v>
      </c>
      <c r="D159" s="45">
        <v>0.61785714285714288</v>
      </c>
      <c r="E159" t="s">
        <v>61</v>
      </c>
    </row>
    <row r="160" spans="1:5" x14ac:dyDescent="0.25">
      <c r="A160">
        <v>726</v>
      </c>
      <c r="B160">
        <v>2</v>
      </c>
      <c r="C160" t="s">
        <v>6</v>
      </c>
      <c r="D160" s="45">
        <v>0.98657718120805371</v>
      </c>
      <c r="E160" t="s">
        <v>61</v>
      </c>
    </row>
    <row r="161" spans="1:5" x14ac:dyDescent="0.25">
      <c r="A161">
        <v>728</v>
      </c>
      <c r="B161">
        <v>2</v>
      </c>
      <c r="C161" t="s">
        <v>12</v>
      </c>
      <c r="D161" s="45">
        <v>0.86706586826347309</v>
      </c>
      <c r="E161" t="s">
        <v>61</v>
      </c>
    </row>
    <row r="162" spans="1:5" x14ac:dyDescent="0.25">
      <c r="A162">
        <v>771</v>
      </c>
      <c r="B162">
        <v>2</v>
      </c>
      <c r="C162" t="s">
        <v>8</v>
      </c>
      <c r="D162" s="45">
        <v>0.95939982347749342</v>
      </c>
      <c r="E162" t="s">
        <v>61</v>
      </c>
    </row>
    <row r="163" spans="1:5" x14ac:dyDescent="0.25">
      <c r="A163">
        <v>810</v>
      </c>
      <c r="B163">
        <v>2</v>
      </c>
      <c r="C163" t="s">
        <v>8</v>
      </c>
      <c r="D163" s="45">
        <v>0.77608142493638677</v>
      </c>
      <c r="E163" t="s">
        <v>61</v>
      </c>
    </row>
    <row r="164" spans="1:5" x14ac:dyDescent="0.25">
      <c r="A164">
        <v>829</v>
      </c>
      <c r="B164">
        <v>2</v>
      </c>
      <c r="C164" t="s">
        <v>9</v>
      </c>
      <c r="D164" s="45">
        <v>0.9</v>
      </c>
      <c r="E164" t="s">
        <v>61</v>
      </c>
    </row>
    <row r="165" spans="1:5" x14ac:dyDescent="0.25">
      <c r="A165">
        <v>836</v>
      </c>
      <c r="B165">
        <v>2</v>
      </c>
      <c r="C165" t="s">
        <v>5</v>
      </c>
      <c r="D165" s="45">
        <v>0.8524173027989822</v>
      </c>
      <c r="E165" t="s">
        <v>61</v>
      </c>
    </row>
    <row r="166" spans="1:5" x14ac:dyDescent="0.25">
      <c r="A166">
        <v>838</v>
      </c>
      <c r="B166">
        <v>2</v>
      </c>
      <c r="C166" t="s">
        <v>5</v>
      </c>
      <c r="D166" s="45">
        <v>0.51346801346801352</v>
      </c>
      <c r="E166" t="s">
        <v>61</v>
      </c>
    </row>
    <row r="167" spans="1:5" x14ac:dyDescent="0.25">
      <c r="A167">
        <v>839</v>
      </c>
      <c r="B167">
        <v>2</v>
      </c>
      <c r="C167" t="s">
        <v>5</v>
      </c>
      <c r="D167" s="45">
        <v>0.87840997661730325</v>
      </c>
      <c r="E167" t="s">
        <v>61</v>
      </c>
    </row>
    <row r="168" spans="1:5" x14ac:dyDescent="0.25">
      <c r="A168">
        <v>840</v>
      </c>
      <c r="B168">
        <v>2</v>
      </c>
      <c r="C168" t="s">
        <v>5</v>
      </c>
      <c r="D168" s="45">
        <v>0.76985413290113447</v>
      </c>
      <c r="E168" t="s">
        <v>61</v>
      </c>
    </row>
    <row r="169" spans="1:5" x14ac:dyDescent="0.25">
      <c r="A169">
        <v>861</v>
      </c>
      <c r="B169">
        <v>2</v>
      </c>
      <c r="C169" t="s">
        <v>6</v>
      </c>
      <c r="D169" s="45">
        <v>0.8571428571428571</v>
      </c>
      <c r="E169" t="s">
        <v>61</v>
      </c>
    </row>
    <row r="170" spans="1:5" x14ac:dyDescent="0.25">
      <c r="A170">
        <v>863</v>
      </c>
      <c r="B170">
        <v>2</v>
      </c>
      <c r="C170" t="s">
        <v>6</v>
      </c>
      <c r="D170" s="45">
        <v>0.54853273137697522</v>
      </c>
      <c r="E170" t="s">
        <v>61</v>
      </c>
    </row>
    <row r="171" spans="1:5" x14ac:dyDescent="0.25">
      <c r="A171">
        <v>871</v>
      </c>
      <c r="B171">
        <v>2</v>
      </c>
      <c r="C171" t="s">
        <v>8</v>
      </c>
      <c r="D171" s="45">
        <v>0.83574879227053145</v>
      </c>
      <c r="E171" t="s">
        <v>61</v>
      </c>
    </row>
    <row r="172" spans="1:5" x14ac:dyDescent="0.25">
      <c r="A172">
        <v>891</v>
      </c>
      <c r="B172">
        <v>2</v>
      </c>
      <c r="C172" t="s">
        <v>5</v>
      </c>
      <c r="D172" s="45">
        <v>0.989247311827957</v>
      </c>
      <c r="E172" t="s">
        <v>61</v>
      </c>
    </row>
    <row r="173" spans="1:5" x14ac:dyDescent="0.25">
      <c r="A173">
        <v>930</v>
      </c>
      <c r="B173">
        <v>2</v>
      </c>
      <c r="C173" t="s">
        <v>15</v>
      </c>
      <c r="D173" s="45">
        <v>0.85620525059665875</v>
      </c>
      <c r="E173" t="s">
        <v>61</v>
      </c>
    </row>
    <row r="174" spans="1:5" x14ac:dyDescent="0.25">
      <c r="A174">
        <v>935</v>
      </c>
      <c r="B174">
        <v>2</v>
      </c>
      <c r="C174" t="s">
        <v>8</v>
      </c>
      <c r="D174" s="45">
        <v>0.83908045977011492</v>
      </c>
      <c r="E174" t="s">
        <v>61</v>
      </c>
    </row>
    <row r="175" spans="1:5" x14ac:dyDescent="0.25">
      <c r="A175">
        <v>936</v>
      </c>
      <c r="B175">
        <v>2</v>
      </c>
      <c r="C175" t="s">
        <v>8</v>
      </c>
      <c r="D175" s="45">
        <v>0.94029850746268662</v>
      </c>
      <c r="E175" t="s">
        <v>61</v>
      </c>
    </row>
    <row r="176" spans="1:5" x14ac:dyDescent="0.25">
      <c r="A176">
        <v>937</v>
      </c>
      <c r="B176">
        <v>2</v>
      </c>
      <c r="C176" t="s">
        <v>8</v>
      </c>
      <c r="D176" s="45">
        <v>0.76119402985074625</v>
      </c>
      <c r="E176" t="s">
        <v>61</v>
      </c>
    </row>
    <row r="177" spans="1:5" x14ac:dyDescent="0.25">
      <c r="A177">
        <v>938</v>
      </c>
      <c r="B177">
        <v>2</v>
      </c>
      <c r="C177" t="s">
        <v>8</v>
      </c>
      <c r="D177" s="45">
        <v>0.58403869407496978</v>
      </c>
      <c r="E177" t="s">
        <v>61</v>
      </c>
    </row>
    <row r="178" spans="1:5" x14ac:dyDescent="0.25">
      <c r="A178">
        <v>939</v>
      </c>
      <c r="B178">
        <v>2</v>
      </c>
      <c r="C178" t="s">
        <v>8</v>
      </c>
      <c r="D178" s="45">
        <v>0.75336322869955152</v>
      </c>
      <c r="E178" t="s">
        <v>61</v>
      </c>
    </row>
    <row r="179" spans="1:5" x14ac:dyDescent="0.25">
      <c r="A179">
        <v>940</v>
      </c>
      <c r="B179">
        <v>2</v>
      </c>
      <c r="C179" t="s">
        <v>6</v>
      </c>
      <c r="D179" s="45">
        <v>0.86641221374045807</v>
      </c>
      <c r="E179" t="s">
        <v>61</v>
      </c>
    </row>
    <row r="180" spans="1:5" x14ac:dyDescent="0.25">
      <c r="A180">
        <v>941</v>
      </c>
      <c r="B180">
        <v>2</v>
      </c>
      <c r="C180" t="s">
        <v>8</v>
      </c>
      <c r="D180" s="45">
        <v>0.71488294314381273</v>
      </c>
      <c r="E180" t="s">
        <v>61</v>
      </c>
    </row>
    <row r="181" spans="1:5" x14ac:dyDescent="0.25">
      <c r="A181">
        <v>942</v>
      </c>
      <c r="B181">
        <v>2</v>
      </c>
      <c r="C181" t="s">
        <v>3</v>
      </c>
      <c r="D181" s="45">
        <v>0.6109154929577465</v>
      </c>
      <c r="E181" t="s">
        <v>61</v>
      </c>
    </row>
    <row r="182" spans="1:5" x14ac:dyDescent="0.25">
      <c r="A182">
        <v>957</v>
      </c>
      <c r="B182">
        <v>2</v>
      </c>
      <c r="C182" t="s">
        <v>3</v>
      </c>
      <c r="D182" s="45">
        <v>0.57294213528932358</v>
      </c>
      <c r="E182" t="s">
        <v>61</v>
      </c>
    </row>
    <row r="183" spans="1:5" x14ac:dyDescent="0.25">
      <c r="A183">
        <v>959</v>
      </c>
      <c r="B183">
        <v>2</v>
      </c>
      <c r="C183" t="s">
        <v>3</v>
      </c>
      <c r="D183" s="45">
        <v>0.70563380281690136</v>
      </c>
      <c r="E183" t="s">
        <v>61</v>
      </c>
    </row>
    <row r="184" spans="1:5" x14ac:dyDescent="0.25">
      <c r="A184">
        <v>960</v>
      </c>
      <c r="B184">
        <v>2</v>
      </c>
      <c r="C184" t="s">
        <v>5</v>
      </c>
      <c r="D184" s="45">
        <v>0.63772455089820357</v>
      </c>
      <c r="E184" t="s">
        <v>61</v>
      </c>
    </row>
    <row r="185" spans="1:5" x14ac:dyDescent="0.25">
      <c r="A185">
        <v>964</v>
      </c>
      <c r="B185">
        <v>2</v>
      </c>
      <c r="C185" t="s">
        <v>3</v>
      </c>
      <c r="D185" s="45">
        <v>0.73514137334102714</v>
      </c>
      <c r="E185" t="s">
        <v>61</v>
      </c>
    </row>
    <row r="186" spans="1:5" x14ac:dyDescent="0.25">
      <c r="A186">
        <v>972</v>
      </c>
      <c r="B186">
        <v>2</v>
      </c>
      <c r="C186" t="s">
        <v>5</v>
      </c>
      <c r="D186" s="45">
        <v>0.7421875</v>
      </c>
      <c r="E186" t="s">
        <v>61</v>
      </c>
    </row>
    <row r="187" spans="1:5" x14ac:dyDescent="0.25">
      <c r="A187">
        <v>982</v>
      </c>
      <c r="B187">
        <v>2</v>
      </c>
      <c r="C187" t="s">
        <v>11</v>
      </c>
      <c r="D187" s="45">
        <v>0.99005235602094244</v>
      </c>
      <c r="E187" t="s">
        <v>61</v>
      </c>
    </row>
    <row r="188" spans="1:5" x14ac:dyDescent="0.25">
      <c r="A188">
        <v>995</v>
      </c>
      <c r="B188">
        <v>2</v>
      </c>
      <c r="C188" t="s">
        <v>11</v>
      </c>
      <c r="D188" s="45">
        <v>0.74155898290954569</v>
      </c>
      <c r="E188" t="s">
        <v>61</v>
      </c>
    </row>
    <row r="189" spans="1:5" x14ac:dyDescent="0.25">
      <c r="A189">
        <v>997</v>
      </c>
      <c r="B189">
        <v>2</v>
      </c>
      <c r="C189" t="s">
        <v>8</v>
      </c>
      <c r="D189" s="45">
        <v>0.92677345537757438</v>
      </c>
      <c r="E189" t="s">
        <v>61</v>
      </c>
    </row>
    <row r="190" spans="1:5" x14ac:dyDescent="0.25">
      <c r="A190">
        <v>1018</v>
      </c>
      <c r="B190">
        <v>2</v>
      </c>
      <c r="C190" t="s">
        <v>11</v>
      </c>
      <c r="D190" s="45">
        <v>0.89486260454002386</v>
      </c>
      <c r="E190" t="s">
        <v>61</v>
      </c>
    </row>
    <row r="191" spans="1:5" x14ac:dyDescent="0.25">
      <c r="A191">
        <v>1020</v>
      </c>
      <c r="B191">
        <v>2</v>
      </c>
      <c r="C191" t="s">
        <v>8</v>
      </c>
      <c r="D191" s="45">
        <v>0.95007621951219512</v>
      </c>
      <c r="E191" t="s">
        <v>61</v>
      </c>
    </row>
    <row r="192" spans="1:5" x14ac:dyDescent="0.25">
      <c r="A192">
        <v>1024</v>
      </c>
      <c r="B192">
        <v>2</v>
      </c>
      <c r="C192" t="s">
        <v>8</v>
      </c>
      <c r="D192" s="45">
        <v>0.67626134598086518</v>
      </c>
      <c r="E192" t="s">
        <v>61</v>
      </c>
    </row>
    <row r="193" spans="1:5" x14ac:dyDescent="0.25">
      <c r="A193">
        <v>1029</v>
      </c>
      <c r="B193">
        <v>2</v>
      </c>
      <c r="C193" t="s">
        <v>6</v>
      </c>
      <c r="D193" s="45">
        <v>0.92223572296476308</v>
      </c>
      <c r="E193" t="s">
        <v>61</v>
      </c>
    </row>
    <row r="194" spans="1:5" x14ac:dyDescent="0.25">
      <c r="A194">
        <v>1030</v>
      </c>
      <c r="B194">
        <v>2</v>
      </c>
      <c r="C194" t="s">
        <v>8</v>
      </c>
      <c r="D194" s="45">
        <v>0.80952380952380953</v>
      </c>
      <c r="E194" t="s">
        <v>61</v>
      </c>
    </row>
    <row r="195" spans="1:5" x14ac:dyDescent="0.25">
      <c r="A195">
        <v>1032</v>
      </c>
      <c r="B195">
        <v>2</v>
      </c>
      <c r="C195" t="s">
        <v>8</v>
      </c>
      <c r="D195" s="45">
        <v>0.79216354344122653</v>
      </c>
      <c r="E195" t="s">
        <v>61</v>
      </c>
    </row>
    <row r="196" spans="1:5" x14ac:dyDescent="0.25">
      <c r="A196">
        <v>1043</v>
      </c>
      <c r="B196">
        <v>2</v>
      </c>
      <c r="C196" t="s">
        <v>8</v>
      </c>
      <c r="D196" s="45">
        <v>0.68138195777351251</v>
      </c>
      <c r="E196" t="s">
        <v>61</v>
      </c>
    </row>
    <row r="197" spans="1:5" x14ac:dyDescent="0.25">
      <c r="A197">
        <v>1044</v>
      </c>
      <c r="B197">
        <v>2</v>
      </c>
      <c r="C197" t="s">
        <v>8</v>
      </c>
      <c r="D197" s="45">
        <v>0.52358490566037741</v>
      </c>
      <c r="E197" t="s">
        <v>61</v>
      </c>
    </row>
    <row r="198" spans="1:5" x14ac:dyDescent="0.25">
      <c r="A198">
        <v>1061</v>
      </c>
      <c r="B198">
        <v>2</v>
      </c>
      <c r="C198" t="s">
        <v>8</v>
      </c>
      <c r="D198" s="45">
        <v>0.78171091445427732</v>
      </c>
      <c r="E198" t="s">
        <v>61</v>
      </c>
    </row>
    <row r="199" spans="1:5" x14ac:dyDescent="0.25">
      <c r="A199">
        <v>1063</v>
      </c>
      <c r="B199">
        <v>2</v>
      </c>
      <c r="C199" t="s">
        <v>6</v>
      </c>
      <c r="D199" s="45">
        <v>0.90631808278867099</v>
      </c>
      <c r="E199" t="s">
        <v>61</v>
      </c>
    </row>
    <row r="200" spans="1:5" x14ac:dyDescent="0.25">
      <c r="A200">
        <v>1076</v>
      </c>
      <c r="B200">
        <v>2</v>
      </c>
      <c r="C200" t="s">
        <v>10</v>
      </c>
      <c r="D200" s="45">
        <v>0.78706199460916437</v>
      </c>
      <c r="E200" t="s">
        <v>61</v>
      </c>
    </row>
    <row r="201" spans="1:5" x14ac:dyDescent="0.25">
      <c r="A201">
        <v>1098</v>
      </c>
      <c r="B201">
        <v>2</v>
      </c>
      <c r="C201" t="s">
        <v>3</v>
      </c>
      <c r="D201" s="45">
        <v>0.99631600491199346</v>
      </c>
      <c r="E201" t="s">
        <v>61</v>
      </c>
    </row>
    <row r="202" spans="1:5" x14ac:dyDescent="0.25">
      <c r="A202">
        <v>1109</v>
      </c>
      <c r="B202">
        <v>2</v>
      </c>
      <c r="C202" t="s">
        <v>6</v>
      </c>
      <c r="D202" s="45">
        <v>0.92561983471074383</v>
      </c>
      <c r="E202" t="s">
        <v>61</v>
      </c>
    </row>
    <row r="203" spans="1:5" x14ac:dyDescent="0.25">
      <c r="A203">
        <v>1134</v>
      </c>
      <c r="B203">
        <v>2</v>
      </c>
      <c r="C203" t="s">
        <v>6</v>
      </c>
      <c r="D203" s="45">
        <v>0.96927374301675973</v>
      </c>
      <c r="E203" t="s">
        <v>61</v>
      </c>
    </row>
    <row r="204" spans="1:5" x14ac:dyDescent="0.25">
      <c r="A204">
        <v>1136</v>
      </c>
      <c r="B204">
        <v>2</v>
      </c>
      <c r="C204" t="s">
        <v>6</v>
      </c>
      <c r="D204" s="45">
        <v>0.55855855855855852</v>
      </c>
      <c r="E204" t="s">
        <v>61</v>
      </c>
    </row>
    <row r="205" spans="1:5" x14ac:dyDescent="0.25">
      <c r="A205">
        <v>1137</v>
      </c>
      <c r="B205">
        <v>2</v>
      </c>
      <c r="C205" t="s">
        <v>10</v>
      </c>
      <c r="D205" s="45">
        <v>0.58658743633276744</v>
      </c>
      <c r="E205" t="s">
        <v>61</v>
      </c>
    </row>
    <row r="206" spans="1:5" x14ac:dyDescent="0.25">
      <c r="A206">
        <v>1142</v>
      </c>
      <c r="B206">
        <v>2</v>
      </c>
      <c r="C206" t="s">
        <v>6</v>
      </c>
      <c r="D206" s="45">
        <v>0.95164410058027082</v>
      </c>
      <c r="E206" t="s">
        <v>61</v>
      </c>
    </row>
    <row r="207" spans="1:5" x14ac:dyDescent="0.25">
      <c r="A207">
        <v>1153</v>
      </c>
      <c r="B207">
        <v>2</v>
      </c>
      <c r="C207" t="s">
        <v>8</v>
      </c>
      <c r="D207" s="45">
        <v>0.98956936373118765</v>
      </c>
      <c r="E207" t="s">
        <v>61</v>
      </c>
    </row>
    <row r="208" spans="1:5" x14ac:dyDescent="0.25">
      <c r="A208">
        <v>1</v>
      </c>
      <c r="B208">
        <v>1</v>
      </c>
      <c r="C208" t="s">
        <v>5</v>
      </c>
      <c r="D208" s="45">
        <v>1</v>
      </c>
      <c r="E208" t="s">
        <v>61</v>
      </c>
    </row>
    <row r="209" spans="1:5" x14ac:dyDescent="0.25">
      <c r="A209">
        <v>2</v>
      </c>
      <c r="B209">
        <v>1</v>
      </c>
      <c r="C209" t="s">
        <v>5</v>
      </c>
      <c r="D209" s="45">
        <v>1</v>
      </c>
      <c r="E209" t="s">
        <v>61</v>
      </c>
    </row>
    <row r="210" spans="1:5" x14ac:dyDescent="0.25">
      <c r="A210">
        <v>3</v>
      </c>
      <c r="B210">
        <v>1</v>
      </c>
      <c r="C210" t="s">
        <v>5</v>
      </c>
      <c r="D210" s="45">
        <v>1</v>
      </c>
      <c r="E210" t="s">
        <v>61</v>
      </c>
    </row>
    <row r="211" spans="1:5" x14ac:dyDescent="0.25">
      <c r="A211">
        <v>4</v>
      </c>
      <c r="B211">
        <v>1</v>
      </c>
      <c r="C211" t="s">
        <v>5</v>
      </c>
      <c r="D211" s="45">
        <v>1</v>
      </c>
      <c r="E211" t="s">
        <v>61</v>
      </c>
    </row>
    <row r="212" spans="1:5" x14ac:dyDescent="0.25">
      <c r="A212">
        <v>5</v>
      </c>
      <c r="B212">
        <v>1</v>
      </c>
      <c r="C212" t="s">
        <v>5</v>
      </c>
      <c r="D212" s="45">
        <v>1</v>
      </c>
      <c r="E212" t="s">
        <v>61</v>
      </c>
    </row>
    <row r="213" spans="1:5" x14ac:dyDescent="0.25">
      <c r="A213">
        <v>6</v>
      </c>
      <c r="B213">
        <v>1</v>
      </c>
      <c r="C213" t="s">
        <v>5</v>
      </c>
      <c r="D213" s="45">
        <v>1</v>
      </c>
      <c r="E213" t="s">
        <v>61</v>
      </c>
    </row>
    <row r="214" spans="1:5" x14ac:dyDescent="0.25">
      <c r="A214">
        <v>7</v>
      </c>
      <c r="B214">
        <v>1</v>
      </c>
      <c r="C214" t="s">
        <v>5</v>
      </c>
      <c r="D214" s="45">
        <v>1</v>
      </c>
      <c r="E214" t="s">
        <v>61</v>
      </c>
    </row>
    <row r="215" spans="1:5" x14ac:dyDescent="0.25">
      <c r="A215">
        <v>8</v>
      </c>
      <c r="B215">
        <v>1</v>
      </c>
      <c r="C215" t="s">
        <v>5</v>
      </c>
      <c r="D215" s="45">
        <v>1</v>
      </c>
      <c r="E215" t="s">
        <v>61</v>
      </c>
    </row>
    <row r="216" spans="1:5" x14ac:dyDescent="0.25">
      <c r="A216">
        <v>9</v>
      </c>
      <c r="B216">
        <v>1</v>
      </c>
      <c r="C216" t="s">
        <v>5</v>
      </c>
      <c r="D216" s="45">
        <v>1</v>
      </c>
      <c r="E216" t="s">
        <v>61</v>
      </c>
    </row>
    <row r="217" spans="1:5" x14ac:dyDescent="0.25">
      <c r="A217">
        <v>10</v>
      </c>
      <c r="B217">
        <v>1</v>
      </c>
      <c r="C217" t="s">
        <v>5</v>
      </c>
      <c r="D217" s="45">
        <v>1</v>
      </c>
      <c r="E217" t="s">
        <v>61</v>
      </c>
    </row>
    <row r="218" spans="1:5" x14ac:dyDescent="0.25">
      <c r="A218">
        <v>11</v>
      </c>
      <c r="B218">
        <v>1</v>
      </c>
      <c r="C218" t="s">
        <v>5</v>
      </c>
      <c r="D218" s="45">
        <v>1</v>
      </c>
      <c r="E218" t="s">
        <v>61</v>
      </c>
    </row>
    <row r="219" spans="1:5" x14ac:dyDescent="0.25">
      <c r="A219">
        <v>12</v>
      </c>
      <c r="B219">
        <v>1</v>
      </c>
      <c r="C219" t="s">
        <v>5</v>
      </c>
      <c r="D219" s="45">
        <v>1</v>
      </c>
      <c r="E219" t="s">
        <v>61</v>
      </c>
    </row>
    <row r="220" spans="1:5" x14ac:dyDescent="0.25">
      <c r="A220">
        <v>13</v>
      </c>
      <c r="B220">
        <v>1</v>
      </c>
      <c r="C220" t="s">
        <v>5</v>
      </c>
      <c r="D220" s="45">
        <v>1</v>
      </c>
      <c r="E220" t="s">
        <v>61</v>
      </c>
    </row>
    <row r="221" spans="1:5" x14ac:dyDescent="0.25">
      <c r="A221">
        <v>14</v>
      </c>
      <c r="B221">
        <v>1</v>
      </c>
      <c r="C221" t="s">
        <v>5</v>
      </c>
      <c r="D221" s="45">
        <v>1</v>
      </c>
      <c r="E221" t="s">
        <v>61</v>
      </c>
    </row>
    <row r="222" spans="1:5" x14ac:dyDescent="0.25">
      <c r="A222">
        <v>15</v>
      </c>
      <c r="B222">
        <v>1</v>
      </c>
      <c r="C222" t="s">
        <v>5</v>
      </c>
      <c r="D222" s="45">
        <v>1</v>
      </c>
      <c r="E222" t="s">
        <v>61</v>
      </c>
    </row>
    <row r="223" spans="1:5" x14ac:dyDescent="0.25">
      <c r="A223">
        <v>16</v>
      </c>
      <c r="B223">
        <v>1</v>
      </c>
      <c r="C223" t="s">
        <v>5</v>
      </c>
      <c r="D223" s="45">
        <v>1</v>
      </c>
      <c r="E223" t="s">
        <v>61</v>
      </c>
    </row>
    <row r="224" spans="1:5" x14ac:dyDescent="0.25">
      <c r="A224">
        <v>17</v>
      </c>
      <c r="B224">
        <v>1</v>
      </c>
      <c r="C224" t="s">
        <v>5</v>
      </c>
      <c r="D224" s="45">
        <v>1</v>
      </c>
      <c r="E224" t="s">
        <v>61</v>
      </c>
    </row>
    <row r="225" spans="1:5" x14ac:dyDescent="0.25">
      <c r="A225">
        <v>18</v>
      </c>
      <c r="B225">
        <v>1</v>
      </c>
      <c r="C225" t="s">
        <v>5</v>
      </c>
      <c r="D225" s="45">
        <v>1</v>
      </c>
      <c r="E225" t="s">
        <v>61</v>
      </c>
    </row>
    <row r="226" spans="1:5" x14ac:dyDescent="0.25">
      <c r="A226">
        <v>19</v>
      </c>
      <c r="B226">
        <v>1</v>
      </c>
      <c r="C226" t="s">
        <v>5</v>
      </c>
      <c r="D226" s="45">
        <v>1</v>
      </c>
      <c r="E226" t="s">
        <v>61</v>
      </c>
    </row>
    <row r="227" spans="1:5" x14ac:dyDescent="0.25">
      <c r="A227">
        <v>20</v>
      </c>
      <c r="B227">
        <v>1</v>
      </c>
      <c r="C227" t="s">
        <v>5</v>
      </c>
      <c r="D227" s="45">
        <v>1</v>
      </c>
      <c r="E227" t="s">
        <v>61</v>
      </c>
    </row>
    <row r="228" spans="1:5" x14ac:dyDescent="0.25">
      <c r="A228">
        <v>21</v>
      </c>
      <c r="B228">
        <v>1</v>
      </c>
      <c r="C228" t="s">
        <v>5</v>
      </c>
      <c r="D228" s="45">
        <v>1</v>
      </c>
      <c r="E228" t="s">
        <v>61</v>
      </c>
    </row>
    <row r="229" spans="1:5" x14ac:dyDescent="0.25">
      <c r="A229">
        <v>22</v>
      </c>
      <c r="B229">
        <v>1</v>
      </c>
      <c r="C229" t="s">
        <v>5</v>
      </c>
      <c r="D229" s="45">
        <v>1</v>
      </c>
      <c r="E229" t="s">
        <v>61</v>
      </c>
    </row>
    <row r="230" spans="1:5" x14ac:dyDescent="0.25">
      <c r="A230">
        <v>23</v>
      </c>
      <c r="B230">
        <v>1</v>
      </c>
      <c r="C230" t="s">
        <v>5</v>
      </c>
      <c r="D230" s="45">
        <v>1</v>
      </c>
      <c r="E230" t="s">
        <v>61</v>
      </c>
    </row>
    <row r="231" spans="1:5" x14ac:dyDescent="0.25">
      <c r="A231">
        <v>24</v>
      </c>
      <c r="B231">
        <v>1</v>
      </c>
      <c r="C231" t="s">
        <v>5</v>
      </c>
      <c r="D231" s="45">
        <v>1</v>
      </c>
      <c r="E231" t="s">
        <v>61</v>
      </c>
    </row>
    <row r="232" spans="1:5" x14ac:dyDescent="0.25">
      <c r="A232">
        <v>25</v>
      </c>
      <c r="B232">
        <v>1</v>
      </c>
      <c r="C232" t="s">
        <v>5</v>
      </c>
      <c r="D232" s="45">
        <v>1</v>
      </c>
      <c r="E232" t="s">
        <v>61</v>
      </c>
    </row>
    <row r="233" spans="1:5" x14ac:dyDescent="0.25">
      <c r="A233">
        <v>26</v>
      </c>
      <c r="B233">
        <v>1</v>
      </c>
      <c r="C233" t="s">
        <v>5</v>
      </c>
      <c r="D233" s="45">
        <v>1</v>
      </c>
      <c r="E233" t="s">
        <v>61</v>
      </c>
    </row>
    <row r="234" spans="1:5" x14ac:dyDescent="0.25">
      <c r="A234">
        <v>27</v>
      </c>
      <c r="B234">
        <v>1</v>
      </c>
      <c r="C234" t="s">
        <v>5</v>
      </c>
      <c r="D234" s="45">
        <v>1</v>
      </c>
      <c r="E234" t="s">
        <v>61</v>
      </c>
    </row>
    <row r="235" spans="1:5" x14ac:dyDescent="0.25">
      <c r="A235">
        <v>28</v>
      </c>
      <c r="B235">
        <v>1</v>
      </c>
      <c r="C235" t="s">
        <v>5</v>
      </c>
      <c r="D235" s="45">
        <v>1</v>
      </c>
      <c r="E235" t="s">
        <v>61</v>
      </c>
    </row>
    <row r="236" spans="1:5" x14ac:dyDescent="0.25">
      <c r="A236">
        <v>29</v>
      </c>
      <c r="B236">
        <v>1</v>
      </c>
      <c r="C236" t="s">
        <v>5</v>
      </c>
      <c r="D236" s="45">
        <v>1</v>
      </c>
      <c r="E236" t="s">
        <v>61</v>
      </c>
    </row>
    <row r="237" spans="1:5" x14ac:dyDescent="0.25">
      <c r="A237">
        <v>30</v>
      </c>
      <c r="B237">
        <v>1</v>
      </c>
      <c r="C237" t="s">
        <v>5</v>
      </c>
      <c r="D237" s="45">
        <v>1</v>
      </c>
      <c r="E237" t="s">
        <v>61</v>
      </c>
    </row>
    <row r="238" spans="1:5" x14ac:dyDescent="0.25">
      <c r="A238">
        <v>31</v>
      </c>
      <c r="B238">
        <v>1</v>
      </c>
      <c r="C238" t="s">
        <v>5</v>
      </c>
      <c r="D238" s="45">
        <v>1</v>
      </c>
      <c r="E238" t="s">
        <v>61</v>
      </c>
    </row>
    <row r="239" spans="1:5" x14ac:dyDescent="0.25">
      <c r="A239">
        <v>32</v>
      </c>
      <c r="B239">
        <v>1</v>
      </c>
      <c r="C239" t="s">
        <v>5</v>
      </c>
      <c r="D239" s="45">
        <v>1</v>
      </c>
      <c r="E239" t="s">
        <v>61</v>
      </c>
    </row>
    <row r="240" spans="1:5" x14ac:dyDescent="0.25">
      <c r="A240">
        <v>34</v>
      </c>
      <c r="B240">
        <v>1</v>
      </c>
      <c r="C240" t="s">
        <v>5</v>
      </c>
      <c r="D240" s="45">
        <v>1</v>
      </c>
      <c r="E240" t="s">
        <v>61</v>
      </c>
    </row>
    <row r="241" spans="1:5" x14ac:dyDescent="0.25">
      <c r="A241">
        <v>35</v>
      </c>
      <c r="B241">
        <v>1</v>
      </c>
      <c r="C241" t="s">
        <v>5</v>
      </c>
      <c r="D241" s="45">
        <v>1</v>
      </c>
      <c r="E241" t="s">
        <v>61</v>
      </c>
    </row>
    <row r="242" spans="1:5" x14ac:dyDescent="0.25">
      <c r="A242">
        <v>36</v>
      </c>
      <c r="B242">
        <v>1</v>
      </c>
      <c r="C242" t="s">
        <v>5</v>
      </c>
      <c r="D242" s="45">
        <v>1</v>
      </c>
      <c r="E242" t="s">
        <v>61</v>
      </c>
    </row>
    <row r="243" spans="1:5" x14ac:dyDescent="0.25">
      <c r="A243">
        <v>37</v>
      </c>
      <c r="B243">
        <v>1</v>
      </c>
      <c r="C243" t="s">
        <v>5</v>
      </c>
      <c r="D243" s="45">
        <v>1</v>
      </c>
      <c r="E243" t="s">
        <v>61</v>
      </c>
    </row>
    <row r="244" spans="1:5" x14ac:dyDescent="0.25">
      <c r="A244">
        <v>38</v>
      </c>
      <c r="B244">
        <v>1</v>
      </c>
      <c r="C244" t="s">
        <v>5</v>
      </c>
      <c r="D244" s="45">
        <v>1</v>
      </c>
      <c r="E244" t="s">
        <v>61</v>
      </c>
    </row>
    <row r="245" spans="1:5" x14ac:dyDescent="0.25">
      <c r="A245">
        <v>39</v>
      </c>
      <c r="B245">
        <v>1</v>
      </c>
      <c r="C245" t="s">
        <v>5</v>
      </c>
      <c r="D245" s="45">
        <v>1</v>
      </c>
      <c r="E245" t="s">
        <v>61</v>
      </c>
    </row>
    <row r="246" spans="1:5" x14ac:dyDescent="0.25">
      <c r="A246">
        <v>40</v>
      </c>
      <c r="B246">
        <v>1</v>
      </c>
      <c r="C246" t="s">
        <v>5</v>
      </c>
      <c r="D246" s="45">
        <v>1</v>
      </c>
      <c r="E246" t="s">
        <v>61</v>
      </c>
    </row>
    <row r="247" spans="1:5" x14ac:dyDescent="0.25">
      <c r="A247">
        <v>42</v>
      </c>
      <c r="B247">
        <v>1</v>
      </c>
      <c r="C247" t="s">
        <v>3</v>
      </c>
      <c r="D247" s="45">
        <v>1</v>
      </c>
      <c r="E247" t="s">
        <v>61</v>
      </c>
    </row>
    <row r="248" spans="1:5" x14ac:dyDescent="0.25">
      <c r="A248">
        <v>43</v>
      </c>
      <c r="B248">
        <v>1</v>
      </c>
      <c r="C248" t="s">
        <v>5</v>
      </c>
      <c r="D248" s="45">
        <v>1</v>
      </c>
      <c r="E248" t="s">
        <v>61</v>
      </c>
    </row>
    <row r="249" spans="1:5" x14ac:dyDescent="0.25">
      <c r="A249">
        <v>46</v>
      </c>
      <c r="B249">
        <v>1</v>
      </c>
      <c r="C249" t="s">
        <v>5</v>
      </c>
      <c r="D249" s="45">
        <v>1</v>
      </c>
      <c r="E249" t="s">
        <v>61</v>
      </c>
    </row>
    <row r="250" spans="1:5" x14ac:dyDescent="0.25">
      <c r="A250">
        <v>47</v>
      </c>
      <c r="B250">
        <v>1</v>
      </c>
      <c r="C250" t="s">
        <v>3</v>
      </c>
      <c r="D250" s="45">
        <v>1</v>
      </c>
      <c r="E250" t="s">
        <v>61</v>
      </c>
    </row>
    <row r="251" spans="1:5" x14ac:dyDescent="0.25">
      <c r="A251">
        <v>48</v>
      </c>
      <c r="B251">
        <v>1</v>
      </c>
      <c r="C251" t="s">
        <v>5</v>
      </c>
      <c r="D251" s="45">
        <v>1</v>
      </c>
      <c r="E251" t="s">
        <v>61</v>
      </c>
    </row>
    <row r="252" spans="1:5" x14ac:dyDescent="0.25">
      <c r="A252">
        <v>49</v>
      </c>
      <c r="B252">
        <v>1</v>
      </c>
      <c r="C252" t="s">
        <v>5</v>
      </c>
      <c r="D252" s="45">
        <v>1</v>
      </c>
      <c r="E252" t="s">
        <v>61</v>
      </c>
    </row>
    <row r="253" spans="1:5" x14ac:dyDescent="0.25">
      <c r="A253">
        <v>53</v>
      </c>
      <c r="B253">
        <v>1</v>
      </c>
      <c r="C253" t="s">
        <v>3</v>
      </c>
      <c r="D253" s="45">
        <v>1</v>
      </c>
      <c r="E253" t="s">
        <v>61</v>
      </c>
    </row>
    <row r="254" spans="1:5" x14ac:dyDescent="0.25">
      <c r="A254">
        <v>54</v>
      </c>
      <c r="B254">
        <v>1</v>
      </c>
      <c r="C254" t="s">
        <v>3</v>
      </c>
      <c r="D254" s="45">
        <v>1</v>
      </c>
      <c r="E254" t="s">
        <v>61</v>
      </c>
    </row>
    <row r="255" spans="1:5" x14ac:dyDescent="0.25">
      <c r="A255">
        <v>56</v>
      </c>
      <c r="B255">
        <v>1</v>
      </c>
      <c r="C255" t="s">
        <v>5</v>
      </c>
      <c r="D255" s="45">
        <v>1</v>
      </c>
      <c r="E255" t="s">
        <v>61</v>
      </c>
    </row>
    <row r="256" spans="1:5" x14ac:dyDescent="0.25">
      <c r="A256">
        <v>59</v>
      </c>
      <c r="B256">
        <v>1</v>
      </c>
      <c r="C256" t="s">
        <v>5</v>
      </c>
      <c r="D256" s="45">
        <v>1</v>
      </c>
      <c r="E256" t="s">
        <v>61</v>
      </c>
    </row>
    <row r="257" spans="1:5" x14ac:dyDescent="0.25">
      <c r="A257">
        <v>60</v>
      </c>
      <c r="B257">
        <v>1</v>
      </c>
      <c r="C257" t="s">
        <v>5</v>
      </c>
      <c r="D257" s="45">
        <v>1</v>
      </c>
      <c r="E257" t="s">
        <v>61</v>
      </c>
    </row>
    <row r="258" spans="1:5" x14ac:dyDescent="0.25">
      <c r="A258">
        <v>62</v>
      </c>
      <c r="B258">
        <v>1</v>
      </c>
      <c r="C258" t="s">
        <v>3</v>
      </c>
      <c r="D258" s="45">
        <v>1</v>
      </c>
      <c r="E258" t="s">
        <v>61</v>
      </c>
    </row>
    <row r="259" spans="1:5" x14ac:dyDescent="0.25">
      <c r="A259">
        <v>63</v>
      </c>
      <c r="B259">
        <v>1</v>
      </c>
      <c r="C259" t="s">
        <v>3</v>
      </c>
      <c r="D259" s="45">
        <v>1</v>
      </c>
      <c r="E259" t="s">
        <v>61</v>
      </c>
    </row>
    <row r="260" spans="1:5" x14ac:dyDescent="0.25">
      <c r="A260">
        <v>64</v>
      </c>
      <c r="B260">
        <v>1</v>
      </c>
      <c r="C260" t="s">
        <v>5</v>
      </c>
      <c r="D260" s="45">
        <v>1</v>
      </c>
      <c r="E260" t="s">
        <v>61</v>
      </c>
    </row>
    <row r="261" spans="1:5" x14ac:dyDescent="0.25">
      <c r="A261">
        <v>66</v>
      </c>
      <c r="B261">
        <v>1</v>
      </c>
      <c r="C261" t="s">
        <v>5</v>
      </c>
      <c r="D261" s="45">
        <v>1</v>
      </c>
      <c r="E261" t="s">
        <v>61</v>
      </c>
    </row>
    <row r="262" spans="1:5" x14ac:dyDescent="0.25">
      <c r="A262">
        <v>67</v>
      </c>
      <c r="B262">
        <v>1</v>
      </c>
      <c r="C262" t="s">
        <v>5</v>
      </c>
      <c r="D262" s="45">
        <v>1</v>
      </c>
      <c r="E262" t="s">
        <v>61</v>
      </c>
    </row>
    <row r="263" spans="1:5" x14ac:dyDescent="0.25">
      <c r="A263">
        <v>68</v>
      </c>
      <c r="B263">
        <v>1</v>
      </c>
      <c r="C263" t="s">
        <v>5</v>
      </c>
      <c r="D263" s="45">
        <v>1</v>
      </c>
      <c r="E263" t="s">
        <v>61</v>
      </c>
    </row>
    <row r="264" spans="1:5" x14ac:dyDescent="0.25">
      <c r="A264">
        <v>69</v>
      </c>
      <c r="B264">
        <v>1</v>
      </c>
      <c r="C264" t="s">
        <v>5</v>
      </c>
      <c r="D264" s="45">
        <v>1</v>
      </c>
      <c r="E264" t="s">
        <v>61</v>
      </c>
    </row>
    <row r="265" spans="1:5" x14ac:dyDescent="0.25">
      <c r="A265">
        <v>70</v>
      </c>
      <c r="B265">
        <v>1</v>
      </c>
      <c r="C265" t="s">
        <v>5</v>
      </c>
      <c r="D265" s="45">
        <v>1</v>
      </c>
      <c r="E265" t="s">
        <v>61</v>
      </c>
    </row>
    <row r="266" spans="1:5" x14ac:dyDescent="0.25">
      <c r="A266">
        <v>71</v>
      </c>
      <c r="B266">
        <v>1</v>
      </c>
      <c r="C266" t="s">
        <v>5</v>
      </c>
      <c r="D266" s="45">
        <v>1</v>
      </c>
      <c r="E266" t="s">
        <v>61</v>
      </c>
    </row>
    <row r="267" spans="1:5" x14ac:dyDescent="0.25">
      <c r="A267">
        <v>72</v>
      </c>
      <c r="B267">
        <v>1</v>
      </c>
      <c r="C267" t="s">
        <v>5</v>
      </c>
      <c r="D267" s="45">
        <v>1</v>
      </c>
      <c r="E267" t="s">
        <v>61</v>
      </c>
    </row>
    <row r="268" spans="1:5" x14ac:dyDescent="0.25">
      <c r="A268">
        <v>73</v>
      </c>
      <c r="B268">
        <v>1</v>
      </c>
      <c r="C268" t="s">
        <v>5</v>
      </c>
      <c r="D268" s="45">
        <v>1</v>
      </c>
      <c r="E268" t="s">
        <v>61</v>
      </c>
    </row>
    <row r="269" spans="1:5" x14ac:dyDescent="0.25">
      <c r="A269">
        <v>74</v>
      </c>
      <c r="B269">
        <v>1</v>
      </c>
      <c r="C269" t="s">
        <v>12</v>
      </c>
      <c r="D269" s="45">
        <v>1</v>
      </c>
      <c r="E269" t="s">
        <v>61</v>
      </c>
    </row>
    <row r="270" spans="1:5" x14ac:dyDescent="0.25">
      <c r="A270">
        <v>81</v>
      </c>
      <c r="B270">
        <v>1</v>
      </c>
      <c r="C270" t="s">
        <v>9</v>
      </c>
      <c r="D270" s="45">
        <v>1</v>
      </c>
      <c r="E270" t="s">
        <v>61</v>
      </c>
    </row>
    <row r="271" spans="1:5" x14ac:dyDescent="0.25">
      <c r="A271">
        <v>82</v>
      </c>
      <c r="B271">
        <v>1</v>
      </c>
      <c r="C271" t="s">
        <v>9</v>
      </c>
      <c r="D271" s="45">
        <v>1</v>
      </c>
      <c r="E271" t="s">
        <v>61</v>
      </c>
    </row>
    <row r="272" spans="1:5" x14ac:dyDescent="0.25">
      <c r="A272">
        <v>83</v>
      </c>
      <c r="B272">
        <v>1</v>
      </c>
      <c r="C272" t="s">
        <v>9</v>
      </c>
      <c r="D272" s="45">
        <v>1</v>
      </c>
      <c r="E272" t="s">
        <v>61</v>
      </c>
    </row>
    <row r="273" spans="1:5" x14ac:dyDescent="0.25">
      <c r="A273">
        <v>84</v>
      </c>
      <c r="B273">
        <v>1</v>
      </c>
      <c r="C273" t="s">
        <v>9</v>
      </c>
      <c r="D273" s="45">
        <v>1</v>
      </c>
      <c r="E273" t="s">
        <v>61</v>
      </c>
    </row>
    <row r="274" spans="1:5" x14ac:dyDescent="0.25">
      <c r="A274">
        <v>85</v>
      </c>
      <c r="B274">
        <v>1</v>
      </c>
      <c r="C274" t="s">
        <v>9</v>
      </c>
      <c r="D274" s="45">
        <v>1</v>
      </c>
      <c r="E274" t="s">
        <v>61</v>
      </c>
    </row>
    <row r="275" spans="1:5" x14ac:dyDescent="0.25">
      <c r="A275">
        <v>86</v>
      </c>
      <c r="B275">
        <v>1</v>
      </c>
      <c r="C275" t="s">
        <v>9</v>
      </c>
      <c r="D275" s="45">
        <v>1</v>
      </c>
      <c r="E275" t="s">
        <v>61</v>
      </c>
    </row>
    <row r="276" spans="1:5" x14ac:dyDescent="0.25">
      <c r="A276">
        <v>87</v>
      </c>
      <c r="B276">
        <v>1</v>
      </c>
      <c r="C276" t="s">
        <v>9</v>
      </c>
      <c r="D276" s="45">
        <v>1</v>
      </c>
      <c r="E276" t="s">
        <v>61</v>
      </c>
    </row>
    <row r="277" spans="1:5" x14ac:dyDescent="0.25">
      <c r="A277">
        <v>88</v>
      </c>
      <c r="B277">
        <v>1</v>
      </c>
      <c r="C277" t="s">
        <v>9</v>
      </c>
      <c r="D277" s="45">
        <v>1</v>
      </c>
      <c r="E277" t="s">
        <v>61</v>
      </c>
    </row>
    <row r="278" spans="1:5" x14ac:dyDescent="0.25">
      <c r="A278">
        <v>89</v>
      </c>
      <c r="B278">
        <v>1</v>
      </c>
      <c r="C278" t="s">
        <v>9</v>
      </c>
      <c r="D278" s="45">
        <v>1</v>
      </c>
      <c r="E278" t="s">
        <v>61</v>
      </c>
    </row>
    <row r="279" spans="1:5" x14ac:dyDescent="0.25">
      <c r="A279">
        <v>90</v>
      </c>
      <c r="B279">
        <v>1</v>
      </c>
      <c r="C279" t="s">
        <v>9</v>
      </c>
      <c r="D279" s="45">
        <v>1</v>
      </c>
      <c r="E279" t="s">
        <v>61</v>
      </c>
    </row>
    <row r="280" spans="1:5" x14ac:dyDescent="0.25">
      <c r="A280">
        <v>91</v>
      </c>
      <c r="B280">
        <v>1</v>
      </c>
      <c r="C280" t="s">
        <v>9</v>
      </c>
      <c r="D280" s="45">
        <v>1</v>
      </c>
      <c r="E280" t="s">
        <v>61</v>
      </c>
    </row>
    <row r="281" spans="1:5" x14ac:dyDescent="0.25">
      <c r="A281">
        <v>92</v>
      </c>
      <c r="B281">
        <v>1</v>
      </c>
      <c r="C281" t="s">
        <v>9</v>
      </c>
      <c r="D281" s="45">
        <v>1</v>
      </c>
      <c r="E281" t="s">
        <v>61</v>
      </c>
    </row>
    <row r="282" spans="1:5" x14ac:dyDescent="0.25">
      <c r="A282">
        <v>93</v>
      </c>
      <c r="B282">
        <v>1</v>
      </c>
      <c r="C282" t="s">
        <v>9</v>
      </c>
      <c r="D282" s="45">
        <v>1</v>
      </c>
      <c r="E282" t="s">
        <v>61</v>
      </c>
    </row>
    <row r="283" spans="1:5" x14ac:dyDescent="0.25">
      <c r="A283">
        <v>94</v>
      </c>
      <c r="B283">
        <v>1</v>
      </c>
      <c r="C283" t="s">
        <v>9</v>
      </c>
      <c r="D283" s="45">
        <v>1</v>
      </c>
      <c r="E283" t="s">
        <v>61</v>
      </c>
    </row>
    <row r="284" spans="1:5" x14ac:dyDescent="0.25">
      <c r="A284">
        <v>96</v>
      </c>
      <c r="B284">
        <v>1</v>
      </c>
      <c r="C284" t="s">
        <v>8</v>
      </c>
      <c r="D284" s="45">
        <v>1</v>
      </c>
      <c r="E284" t="s">
        <v>61</v>
      </c>
    </row>
    <row r="285" spans="1:5" x14ac:dyDescent="0.25">
      <c r="A285">
        <v>97</v>
      </c>
      <c r="B285">
        <v>1</v>
      </c>
      <c r="C285" t="s">
        <v>8</v>
      </c>
      <c r="D285" s="45">
        <v>1</v>
      </c>
      <c r="E285" t="s">
        <v>61</v>
      </c>
    </row>
    <row r="286" spans="1:5" x14ac:dyDescent="0.25">
      <c r="A286">
        <v>98</v>
      </c>
      <c r="B286">
        <v>1</v>
      </c>
      <c r="C286" t="s">
        <v>8</v>
      </c>
      <c r="D286" s="45">
        <v>1</v>
      </c>
      <c r="E286" t="s">
        <v>61</v>
      </c>
    </row>
    <row r="287" spans="1:5" x14ac:dyDescent="0.25">
      <c r="A287">
        <v>99</v>
      </c>
      <c r="B287">
        <v>1</v>
      </c>
      <c r="C287" t="s">
        <v>8</v>
      </c>
      <c r="D287" s="45">
        <v>1</v>
      </c>
      <c r="E287" t="s">
        <v>61</v>
      </c>
    </row>
    <row r="288" spans="1:5" x14ac:dyDescent="0.25">
      <c r="A288">
        <v>100</v>
      </c>
      <c r="B288">
        <v>1</v>
      </c>
      <c r="C288" t="s">
        <v>8</v>
      </c>
      <c r="D288" s="45">
        <v>1</v>
      </c>
      <c r="E288" t="s">
        <v>61</v>
      </c>
    </row>
    <row r="289" spans="1:5" x14ac:dyDescent="0.25">
      <c r="A289">
        <v>101</v>
      </c>
      <c r="B289">
        <v>1</v>
      </c>
      <c r="C289" t="s">
        <v>8</v>
      </c>
      <c r="D289" s="45">
        <v>1</v>
      </c>
      <c r="E289" t="s">
        <v>61</v>
      </c>
    </row>
    <row r="290" spans="1:5" x14ac:dyDescent="0.25">
      <c r="A290">
        <v>102</v>
      </c>
      <c r="B290">
        <v>1</v>
      </c>
      <c r="C290" t="s">
        <v>8</v>
      </c>
      <c r="D290" s="45">
        <v>1</v>
      </c>
      <c r="E290" t="s">
        <v>61</v>
      </c>
    </row>
    <row r="291" spans="1:5" x14ac:dyDescent="0.25">
      <c r="A291">
        <v>103</v>
      </c>
      <c r="B291">
        <v>1</v>
      </c>
      <c r="C291" t="s">
        <v>8</v>
      </c>
      <c r="D291" s="45">
        <v>1</v>
      </c>
      <c r="E291" t="s">
        <v>61</v>
      </c>
    </row>
    <row r="292" spans="1:5" x14ac:dyDescent="0.25">
      <c r="A292">
        <v>104</v>
      </c>
      <c r="B292">
        <v>1</v>
      </c>
      <c r="C292" t="s">
        <v>8</v>
      </c>
      <c r="D292" s="45">
        <v>1</v>
      </c>
      <c r="E292" t="s">
        <v>61</v>
      </c>
    </row>
    <row r="293" spans="1:5" x14ac:dyDescent="0.25">
      <c r="A293">
        <v>105</v>
      </c>
      <c r="B293">
        <v>1</v>
      </c>
      <c r="C293" t="s">
        <v>8</v>
      </c>
      <c r="D293" s="45">
        <v>1</v>
      </c>
      <c r="E293" t="s">
        <v>61</v>
      </c>
    </row>
    <row r="294" spans="1:5" x14ac:dyDescent="0.25">
      <c r="A294">
        <v>106</v>
      </c>
      <c r="B294">
        <v>1</v>
      </c>
      <c r="C294" t="s">
        <v>8</v>
      </c>
      <c r="D294" s="45">
        <v>1</v>
      </c>
      <c r="E294" t="s">
        <v>61</v>
      </c>
    </row>
    <row r="295" spans="1:5" x14ac:dyDescent="0.25">
      <c r="A295">
        <v>107</v>
      </c>
      <c r="B295">
        <v>1</v>
      </c>
      <c r="C295" t="s">
        <v>8</v>
      </c>
      <c r="D295" s="45">
        <v>1</v>
      </c>
      <c r="E295" t="s">
        <v>61</v>
      </c>
    </row>
    <row r="296" spans="1:5" x14ac:dyDescent="0.25">
      <c r="A296">
        <v>108</v>
      </c>
      <c r="B296">
        <v>1</v>
      </c>
      <c r="C296" t="s">
        <v>8</v>
      </c>
      <c r="D296" s="45">
        <v>1</v>
      </c>
      <c r="E296" t="s">
        <v>61</v>
      </c>
    </row>
    <row r="297" spans="1:5" x14ac:dyDescent="0.25">
      <c r="A297">
        <v>109</v>
      </c>
      <c r="B297">
        <v>1</v>
      </c>
      <c r="C297" t="s">
        <v>8</v>
      </c>
      <c r="D297" s="45">
        <v>1</v>
      </c>
      <c r="E297" t="s">
        <v>61</v>
      </c>
    </row>
    <row r="298" spans="1:5" x14ac:dyDescent="0.25">
      <c r="A298">
        <v>110</v>
      </c>
      <c r="B298">
        <v>1</v>
      </c>
      <c r="C298" t="s">
        <v>8</v>
      </c>
      <c r="D298" s="45">
        <v>1</v>
      </c>
      <c r="E298" t="s">
        <v>61</v>
      </c>
    </row>
    <row r="299" spans="1:5" x14ac:dyDescent="0.25">
      <c r="A299">
        <v>112</v>
      </c>
      <c r="B299">
        <v>1</v>
      </c>
      <c r="C299" t="s">
        <v>8</v>
      </c>
      <c r="D299" s="45">
        <v>1</v>
      </c>
      <c r="E299" t="s">
        <v>61</v>
      </c>
    </row>
    <row r="300" spans="1:5" x14ac:dyDescent="0.25">
      <c r="A300">
        <v>113</v>
      </c>
      <c r="B300">
        <v>1</v>
      </c>
      <c r="C300" t="s">
        <v>8</v>
      </c>
      <c r="D300" s="45">
        <v>1</v>
      </c>
      <c r="E300" t="s">
        <v>61</v>
      </c>
    </row>
    <row r="301" spans="1:5" x14ac:dyDescent="0.25">
      <c r="A301">
        <v>114</v>
      </c>
      <c r="B301">
        <v>1</v>
      </c>
      <c r="C301" t="s">
        <v>8</v>
      </c>
      <c r="D301" s="45">
        <v>1</v>
      </c>
      <c r="E301" t="s">
        <v>61</v>
      </c>
    </row>
    <row r="302" spans="1:5" x14ac:dyDescent="0.25">
      <c r="A302">
        <v>115</v>
      </c>
      <c r="B302">
        <v>1</v>
      </c>
      <c r="C302" t="s">
        <v>9</v>
      </c>
      <c r="D302" s="45">
        <v>1</v>
      </c>
      <c r="E302" t="s">
        <v>61</v>
      </c>
    </row>
    <row r="303" spans="1:5" x14ac:dyDescent="0.25">
      <c r="A303">
        <v>117</v>
      </c>
      <c r="B303">
        <v>1</v>
      </c>
      <c r="C303" t="s">
        <v>9</v>
      </c>
      <c r="D303" s="45">
        <v>1</v>
      </c>
      <c r="E303" t="s">
        <v>61</v>
      </c>
    </row>
    <row r="304" spans="1:5" x14ac:dyDescent="0.25">
      <c r="A304">
        <v>121</v>
      </c>
      <c r="B304">
        <v>1</v>
      </c>
      <c r="C304" t="s">
        <v>9</v>
      </c>
      <c r="D304" s="45">
        <v>1</v>
      </c>
      <c r="E304" t="s">
        <v>61</v>
      </c>
    </row>
    <row r="305" spans="1:5" x14ac:dyDescent="0.25">
      <c r="A305">
        <v>122</v>
      </c>
      <c r="B305">
        <v>1</v>
      </c>
      <c r="C305" t="s">
        <v>9</v>
      </c>
      <c r="D305" s="45">
        <v>1</v>
      </c>
      <c r="E305" t="s">
        <v>61</v>
      </c>
    </row>
    <row r="306" spans="1:5" x14ac:dyDescent="0.25">
      <c r="A306">
        <v>128</v>
      </c>
      <c r="B306">
        <v>1</v>
      </c>
      <c r="C306" t="s">
        <v>8</v>
      </c>
      <c r="D306" s="45">
        <v>1</v>
      </c>
      <c r="E306" t="s">
        <v>61</v>
      </c>
    </row>
    <row r="307" spans="1:5" x14ac:dyDescent="0.25">
      <c r="A307">
        <v>129</v>
      </c>
      <c r="B307">
        <v>1</v>
      </c>
      <c r="C307" t="s">
        <v>8</v>
      </c>
      <c r="D307" s="45">
        <v>1</v>
      </c>
      <c r="E307" t="s">
        <v>61</v>
      </c>
    </row>
    <row r="308" spans="1:5" x14ac:dyDescent="0.25">
      <c r="A308">
        <v>131</v>
      </c>
      <c r="B308">
        <v>1</v>
      </c>
      <c r="C308" t="s">
        <v>8</v>
      </c>
      <c r="D308" s="45">
        <v>1</v>
      </c>
      <c r="E308" t="s">
        <v>61</v>
      </c>
    </row>
    <row r="309" spans="1:5" x14ac:dyDescent="0.25">
      <c r="A309">
        <v>135</v>
      </c>
      <c r="B309">
        <v>1</v>
      </c>
      <c r="C309" t="s">
        <v>12</v>
      </c>
      <c r="D309" s="45">
        <v>1</v>
      </c>
      <c r="E309" t="s">
        <v>61</v>
      </c>
    </row>
    <row r="310" spans="1:5" x14ac:dyDescent="0.25">
      <c r="A310">
        <v>136</v>
      </c>
      <c r="B310">
        <v>1</v>
      </c>
      <c r="C310" t="s">
        <v>12</v>
      </c>
      <c r="D310" s="45">
        <v>1</v>
      </c>
      <c r="E310" t="s">
        <v>61</v>
      </c>
    </row>
    <row r="311" spans="1:5" x14ac:dyDescent="0.25">
      <c r="A311">
        <v>137</v>
      </c>
      <c r="B311">
        <v>1</v>
      </c>
      <c r="C311" t="s">
        <v>8</v>
      </c>
      <c r="D311" s="45">
        <v>1</v>
      </c>
      <c r="E311" t="s">
        <v>61</v>
      </c>
    </row>
    <row r="312" spans="1:5" x14ac:dyDescent="0.25">
      <c r="A312">
        <v>138</v>
      </c>
      <c r="B312">
        <v>1</v>
      </c>
      <c r="C312" t="s">
        <v>8</v>
      </c>
      <c r="D312" s="45">
        <v>1</v>
      </c>
      <c r="E312" t="s">
        <v>61</v>
      </c>
    </row>
    <row r="313" spans="1:5" x14ac:dyDescent="0.25">
      <c r="A313">
        <v>139</v>
      </c>
      <c r="B313">
        <v>1</v>
      </c>
      <c r="C313" t="s">
        <v>8</v>
      </c>
      <c r="D313" s="45">
        <v>1</v>
      </c>
      <c r="E313" t="s">
        <v>61</v>
      </c>
    </row>
    <row r="314" spans="1:5" x14ac:dyDescent="0.25">
      <c r="A314">
        <v>140</v>
      </c>
      <c r="B314">
        <v>1</v>
      </c>
      <c r="C314" t="s">
        <v>8</v>
      </c>
      <c r="D314" s="45">
        <v>1</v>
      </c>
      <c r="E314" t="s">
        <v>61</v>
      </c>
    </row>
    <row r="315" spans="1:5" x14ac:dyDescent="0.25">
      <c r="A315">
        <v>141</v>
      </c>
      <c r="B315">
        <v>1</v>
      </c>
      <c r="C315" t="s">
        <v>8</v>
      </c>
      <c r="D315" s="45">
        <v>1</v>
      </c>
      <c r="E315" t="s">
        <v>61</v>
      </c>
    </row>
    <row r="316" spans="1:5" x14ac:dyDescent="0.25">
      <c r="A316">
        <v>142</v>
      </c>
      <c r="B316">
        <v>1</v>
      </c>
      <c r="C316" t="s">
        <v>8</v>
      </c>
      <c r="D316" s="45">
        <v>1</v>
      </c>
      <c r="E316" t="s">
        <v>61</v>
      </c>
    </row>
    <row r="317" spans="1:5" x14ac:dyDescent="0.25">
      <c r="A317">
        <v>143</v>
      </c>
      <c r="B317">
        <v>1</v>
      </c>
      <c r="C317" t="s">
        <v>8</v>
      </c>
      <c r="D317" s="45">
        <v>1</v>
      </c>
      <c r="E317" t="s">
        <v>61</v>
      </c>
    </row>
    <row r="318" spans="1:5" x14ac:dyDescent="0.25">
      <c r="A318">
        <v>144</v>
      </c>
      <c r="B318">
        <v>1</v>
      </c>
      <c r="C318" t="s">
        <v>8</v>
      </c>
      <c r="D318" s="45">
        <v>1</v>
      </c>
      <c r="E318" t="s">
        <v>61</v>
      </c>
    </row>
    <row r="319" spans="1:5" x14ac:dyDescent="0.25">
      <c r="A319">
        <v>145</v>
      </c>
      <c r="B319">
        <v>1</v>
      </c>
      <c r="C319" t="s">
        <v>8</v>
      </c>
      <c r="D319" s="45">
        <v>1</v>
      </c>
      <c r="E319" t="s">
        <v>61</v>
      </c>
    </row>
    <row r="320" spans="1:5" x14ac:dyDescent="0.25">
      <c r="A320">
        <v>146</v>
      </c>
      <c r="B320">
        <v>1</v>
      </c>
      <c r="C320" t="s">
        <v>8</v>
      </c>
      <c r="D320" s="45">
        <v>1</v>
      </c>
      <c r="E320" t="s">
        <v>61</v>
      </c>
    </row>
    <row r="321" spans="1:5" x14ac:dyDescent="0.25">
      <c r="A321">
        <v>147</v>
      </c>
      <c r="B321">
        <v>1</v>
      </c>
      <c r="C321" t="s">
        <v>8</v>
      </c>
      <c r="D321" s="45">
        <v>1</v>
      </c>
      <c r="E321" t="s">
        <v>61</v>
      </c>
    </row>
    <row r="322" spans="1:5" x14ac:dyDescent="0.25">
      <c r="A322">
        <v>148</v>
      </c>
      <c r="B322">
        <v>1</v>
      </c>
      <c r="C322" t="s">
        <v>8</v>
      </c>
      <c r="D322" s="45">
        <v>1</v>
      </c>
      <c r="E322" t="s">
        <v>61</v>
      </c>
    </row>
    <row r="323" spans="1:5" x14ac:dyDescent="0.25">
      <c r="A323">
        <v>149</v>
      </c>
      <c r="B323">
        <v>1</v>
      </c>
      <c r="C323" t="s">
        <v>8</v>
      </c>
      <c r="D323" s="45">
        <v>1</v>
      </c>
      <c r="E323" t="s">
        <v>61</v>
      </c>
    </row>
    <row r="324" spans="1:5" x14ac:dyDescent="0.25">
      <c r="A324">
        <v>150</v>
      </c>
      <c r="B324">
        <v>1</v>
      </c>
      <c r="C324" t="s">
        <v>8</v>
      </c>
      <c r="D324" s="45">
        <v>1</v>
      </c>
      <c r="E324" t="s">
        <v>61</v>
      </c>
    </row>
    <row r="325" spans="1:5" x14ac:dyDescent="0.25">
      <c r="A325">
        <v>151</v>
      </c>
      <c r="B325">
        <v>1</v>
      </c>
      <c r="C325" t="s">
        <v>8</v>
      </c>
      <c r="D325" s="45">
        <v>1</v>
      </c>
      <c r="E325" t="s">
        <v>61</v>
      </c>
    </row>
    <row r="326" spans="1:5" x14ac:dyDescent="0.25">
      <c r="A326">
        <v>152</v>
      </c>
      <c r="B326">
        <v>1</v>
      </c>
      <c r="C326" t="s">
        <v>8</v>
      </c>
      <c r="D326" s="45">
        <v>1</v>
      </c>
      <c r="E326" t="s">
        <v>61</v>
      </c>
    </row>
    <row r="327" spans="1:5" x14ac:dyDescent="0.25">
      <c r="A327">
        <v>153</v>
      </c>
      <c r="B327">
        <v>1</v>
      </c>
      <c r="C327" t="s">
        <v>8</v>
      </c>
      <c r="D327" s="45">
        <v>1</v>
      </c>
      <c r="E327" t="s">
        <v>61</v>
      </c>
    </row>
    <row r="328" spans="1:5" x14ac:dyDescent="0.25">
      <c r="A328">
        <v>154</v>
      </c>
      <c r="B328">
        <v>1</v>
      </c>
      <c r="C328" t="s">
        <v>5</v>
      </c>
      <c r="D328" s="45">
        <v>1</v>
      </c>
      <c r="E328" t="s">
        <v>61</v>
      </c>
    </row>
    <row r="329" spans="1:5" x14ac:dyDescent="0.25">
      <c r="A329">
        <v>155</v>
      </c>
      <c r="B329">
        <v>1</v>
      </c>
      <c r="C329" t="s">
        <v>3</v>
      </c>
      <c r="D329" s="45">
        <v>1</v>
      </c>
      <c r="E329" t="s">
        <v>61</v>
      </c>
    </row>
    <row r="330" spans="1:5" x14ac:dyDescent="0.25">
      <c r="A330">
        <v>156</v>
      </c>
      <c r="B330">
        <v>1</v>
      </c>
      <c r="C330" t="s">
        <v>3</v>
      </c>
      <c r="D330" s="45">
        <v>1</v>
      </c>
      <c r="E330" t="s">
        <v>61</v>
      </c>
    </row>
    <row r="331" spans="1:5" x14ac:dyDescent="0.25">
      <c r="A331">
        <v>157</v>
      </c>
      <c r="B331">
        <v>1</v>
      </c>
      <c r="C331" t="s">
        <v>3</v>
      </c>
      <c r="D331" s="45">
        <v>1</v>
      </c>
      <c r="E331" t="s">
        <v>61</v>
      </c>
    </row>
    <row r="332" spans="1:5" x14ac:dyDescent="0.25">
      <c r="A332">
        <v>159</v>
      </c>
      <c r="B332">
        <v>1</v>
      </c>
      <c r="C332" t="s">
        <v>5</v>
      </c>
      <c r="D332" s="45">
        <v>1</v>
      </c>
      <c r="E332" t="s">
        <v>61</v>
      </c>
    </row>
    <row r="333" spans="1:5" x14ac:dyDescent="0.25">
      <c r="A333">
        <v>162</v>
      </c>
      <c r="B333">
        <v>1</v>
      </c>
      <c r="C333" t="s">
        <v>3</v>
      </c>
      <c r="D333" s="45">
        <v>1</v>
      </c>
      <c r="E333" t="s">
        <v>61</v>
      </c>
    </row>
    <row r="334" spans="1:5" x14ac:dyDescent="0.25">
      <c r="A334">
        <v>163</v>
      </c>
      <c r="B334">
        <v>1</v>
      </c>
      <c r="C334" t="s">
        <v>3</v>
      </c>
      <c r="D334" s="45">
        <v>1</v>
      </c>
      <c r="E334" t="s">
        <v>61</v>
      </c>
    </row>
    <row r="335" spans="1:5" x14ac:dyDescent="0.25">
      <c r="A335">
        <v>165</v>
      </c>
      <c r="B335">
        <v>1</v>
      </c>
      <c r="C335" t="s">
        <v>3</v>
      </c>
      <c r="D335" s="45">
        <v>1</v>
      </c>
      <c r="E335" t="s">
        <v>61</v>
      </c>
    </row>
    <row r="336" spans="1:5" x14ac:dyDescent="0.25">
      <c r="A336">
        <v>166</v>
      </c>
      <c r="B336">
        <v>1</v>
      </c>
      <c r="C336" t="s">
        <v>3</v>
      </c>
      <c r="D336" s="45">
        <v>1</v>
      </c>
      <c r="E336" t="s">
        <v>61</v>
      </c>
    </row>
    <row r="337" spans="1:5" x14ac:dyDescent="0.25">
      <c r="A337">
        <v>169</v>
      </c>
      <c r="B337">
        <v>1</v>
      </c>
      <c r="C337" t="s">
        <v>3</v>
      </c>
      <c r="D337" s="45">
        <v>1</v>
      </c>
      <c r="E337" t="s">
        <v>61</v>
      </c>
    </row>
    <row r="338" spans="1:5" x14ac:dyDescent="0.25">
      <c r="A338">
        <v>174</v>
      </c>
      <c r="B338">
        <v>1</v>
      </c>
      <c r="C338" t="s">
        <v>3</v>
      </c>
      <c r="D338" s="45">
        <v>1</v>
      </c>
      <c r="E338" t="s">
        <v>61</v>
      </c>
    </row>
    <row r="339" spans="1:5" x14ac:dyDescent="0.25">
      <c r="A339">
        <v>177</v>
      </c>
      <c r="B339">
        <v>1</v>
      </c>
      <c r="C339" t="s">
        <v>3</v>
      </c>
      <c r="D339" s="45">
        <v>1</v>
      </c>
      <c r="E339" t="s">
        <v>61</v>
      </c>
    </row>
    <row r="340" spans="1:5" x14ac:dyDescent="0.25">
      <c r="A340">
        <v>178</v>
      </c>
      <c r="B340">
        <v>1</v>
      </c>
      <c r="C340" t="s">
        <v>5</v>
      </c>
      <c r="D340" s="45">
        <v>1</v>
      </c>
      <c r="E340" t="s">
        <v>61</v>
      </c>
    </row>
    <row r="341" spans="1:5" x14ac:dyDescent="0.25">
      <c r="A341">
        <v>181</v>
      </c>
      <c r="B341">
        <v>1</v>
      </c>
      <c r="C341" t="s">
        <v>3</v>
      </c>
      <c r="D341" s="45">
        <v>1</v>
      </c>
      <c r="E341" t="s">
        <v>61</v>
      </c>
    </row>
    <row r="342" spans="1:5" x14ac:dyDescent="0.25">
      <c r="A342">
        <v>183</v>
      </c>
      <c r="B342">
        <v>1</v>
      </c>
      <c r="C342" t="s">
        <v>3</v>
      </c>
      <c r="D342" s="45">
        <v>1</v>
      </c>
      <c r="E342" t="s">
        <v>61</v>
      </c>
    </row>
    <row r="343" spans="1:5" x14ac:dyDescent="0.25">
      <c r="A343">
        <v>185</v>
      </c>
      <c r="B343">
        <v>1</v>
      </c>
      <c r="C343" t="s">
        <v>3</v>
      </c>
      <c r="D343" s="45">
        <v>1</v>
      </c>
      <c r="E343" t="s">
        <v>61</v>
      </c>
    </row>
    <row r="344" spans="1:5" x14ac:dyDescent="0.25">
      <c r="A344">
        <v>186</v>
      </c>
      <c r="B344">
        <v>1</v>
      </c>
      <c r="C344" t="s">
        <v>3</v>
      </c>
      <c r="D344" s="45">
        <v>1</v>
      </c>
      <c r="E344" t="s">
        <v>61</v>
      </c>
    </row>
    <row r="345" spans="1:5" x14ac:dyDescent="0.25">
      <c r="A345">
        <v>187</v>
      </c>
      <c r="B345">
        <v>1</v>
      </c>
      <c r="C345" t="s">
        <v>3</v>
      </c>
      <c r="D345" s="45">
        <v>1</v>
      </c>
      <c r="E345" t="s">
        <v>61</v>
      </c>
    </row>
    <row r="346" spans="1:5" x14ac:dyDescent="0.25">
      <c r="A346">
        <v>188</v>
      </c>
      <c r="B346">
        <v>1</v>
      </c>
      <c r="C346" t="s">
        <v>3</v>
      </c>
      <c r="D346" s="45">
        <v>1</v>
      </c>
      <c r="E346" t="s">
        <v>61</v>
      </c>
    </row>
    <row r="347" spans="1:5" x14ac:dyDescent="0.25">
      <c r="A347">
        <v>189</v>
      </c>
      <c r="B347">
        <v>1</v>
      </c>
      <c r="C347" t="s">
        <v>5</v>
      </c>
      <c r="D347" s="45">
        <v>1</v>
      </c>
      <c r="E347" t="s">
        <v>61</v>
      </c>
    </row>
    <row r="348" spans="1:5" x14ac:dyDescent="0.25">
      <c r="A348">
        <v>190</v>
      </c>
      <c r="B348">
        <v>1</v>
      </c>
      <c r="C348" t="s">
        <v>5</v>
      </c>
      <c r="D348" s="45">
        <v>1</v>
      </c>
      <c r="E348" t="s">
        <v>61</v>
      </c>
    </row>
    <row r="349" spans="1:5" x14ac:dyDescent="0.25">
      <c r="A349">
        <v>191</v>
      </c>
      <c r="B349">
        <v>1</v>
      </c>
      <c r="C349" t="s">
        <v>5</v>
      </c>
      <c r="D349" s="45">
        <v>1</v>
      </c>
      <c r="E349" t="s">
        <v>61</v>
      </c>
    </row>
    <row r="350" spans="1:5" x14ac:dyDescent="0.25">
      <c r="A350">
        <v>192</v>
      </c>
      <c r="B350">
        <v>1</v>
      </c>
      <c r="C350" t="s">
        <v>5</v>
      </c>
      <c r="D350" s="45">
        <v>1</v>
      </c>
      <c r="E350" t="s">
        <v>61</v>
      </c>
    </row>
    <row r="351" spans="1:5" x14ac:dyDescent="0.25">
      <c r="A351">
        <v>193</v>
      </c>
      <c r="B351">
        <v>1</v>
      </c>
      <c r="C351" t="s">
        <v>12</v>
      </c>
      <c r="D351" s="45">
        <v>1</v>
      </c>
      <c r="E351" t="s">
        <v>61</v>
      </c>
    </row>
    <row r="352" spans="1:5" x14ac:dyDescent="0.25">
      <c r="A352">
        <v>194</v>
      </c>
      <c r="B352">
        <v>1</v>
      </c>
      <c r="C352" t="s">
        <v>12</v>
      </c>
      <c r="D352" s="45">
        <v>1</v>
      </c>
      <c r="E352" t="s">
        <v>61</v>
      </c>
    </row>
    <row r="353" spans="1:5" x14ac:dyDescent="0.25">
      <c r="A353">
        <v>195</v>
      </c>
      <c r="B353">
        <v>1</v>
      </c>
      <c r="C353" t="s">
        <v>12</v>
      </c>
      <c r="D353" s="45">
        <v>1</v>
      </c>
      <c r="E353" t="s">
        <v>61</v>
      </c>
    </row>
    <row r="354" spans="1:5" x14ac:dyDescent="0.25">
      <c r="A354">
        <v>197</v>
      </c>
      <c r="B354">
        <v>1</v>
      </c>
      <c r="C354" t="s">
        <v>3</v>
      </c>
      <c r="D354" s="45">
        <v>1</v>
      </c>
      <c r="E354" t="s">
        <v>61</v>
      </c>
    </row>
    <row r="355" spans="1:5" x14ac:dyDescent="0.25">
      <c r="A355">
        <v>198</v>
      </c>
      <c r="B355">
        <v>1</v>
      </c>
      <c r="C355" t="s">
        <v>3</v>
      </c>
      <c r="D355" s="45">
        <v>1</v>
      </c>
      <c r="E355" t="s">
        <v>61</v>
      </c>
    </row>
    <row r="356" spans="1:5" x14ac:dyDescent="0.25">
      <c r="A356">
        <v>199</v>
      </c>
      <c r="B356">
        <v>1</v>
      </c>
      <c r="C356" t="s">
        <v>3</v>
      </c>
      <c r="D356" s="45">
        <v>1</v>
      </c>
      <c r="E356" t="s">
        <v>61</v>
      </c>
    </row>
    <row r="357" spans="1:5" x14ac:dyDescent="0.25">
      <c r="A357">
        <v>204</v>
      </c>
      <c r="B357">
        <v>1</v>
      </c>
      <c r="C357" t="s">
        <v>3</v>
      </c>
      <c r="D357" s="45">
        <v>1</v>
      </c>
      <c r="E357" t="s">
        <v>61</v>
      </c>
    </row>
    <row r="358" spans="1:5" x14ac:dyDescent="0.25">
      <c r="A358">
        <v>212</v>
      </c>
      <c r="B358">
        <v>1</v>
      </c>
      <c r="C358" t="s">
        <v>3</v>
      </c>
      <c r="D358" s="45">
        <v>1</v>
      </c>
      <c r="E358" t="s">
        <v>61</v>
      </c>
    </row>
    <row r="359" spans="1:5" x14ac:dyDescent="0.25">
      <c r="A359">
        <v>214</v>
      </c>
      <c r="B359">
        <v>1</v>
      </c>
      <c r="C359" t="s">
        <v>3</v>
      </c>
      <c r="D359" s="45">
        <v>1</v>
      </c>
      <c r="E359" t="s">
        <v>61</v>
      </c>
    </row>
    <row r="360" spans="1:5" x14ac:dyDescent="0.25">
      <c r="A360">
        <v>216</v>
      </c>
      <c r="B360">
        <v>1</v>
      </c>
      <c r="C360" t="s">
        <v>3</v>
      </c>
      <c r="D360" s="45">
        <v>1</v>
      </c>
      <c r="E360" t="s">
        <v>61</v>
      </c>
    </row>
    <row r="361" spans="1:5" x14ac:dyDescent="0.25">
      <c r="A361">
        <v>217</v>
      </c>
      <c r="B361">
        <v>1</v>
      </c>
      <c r="C361" t="s">
        <v>3</v>
      </c>
      <c r="D361" s="45">
        <v>1</v>
      </c>
      <c r="E361" t="s">
        <v>61</v>
      </c>
    </row>
    <row r="362" spans="1:5" x14ac:dyDescent="0.25">
      <c r="A362">
        <v>218</v>
      </c>
      <c r="B362">
        <v>1</v>
      </c>
      <c r="C362" t="s">
        <v>3</v>
      </c>
      <c r="D362" s="45">
        <v>1</v>
      </c>
      <c r="E362" t="s">
        <v>61</v>
      </c>
    </row>
    <row r="363" spans="1:5" x14ac:dyDescent="0.25">
      <c r="A363">
        <v>221</v>
      </c>
      <c r="B363">
        <v>1</v>
      </c>
      <c r="C363" t="s">
        <v>3</v>
      </c>
      <c r="D363" s="45">
        <v>1</v>
      </c>
      <c r="E363" t="s">
        <v>61</v>
      </c>
    </row>
    <row r="364" spans="1:5" x14ac:dyDescent="0.25">
      <c r="A364">
        <v>222</v>
      </c>
      <c r="B364">
        <v>1</v>
      </c>
      <c r="C364" t="s">
        <v>8</v>
      </c>
      <c r="D364" s="45">
        <v>1</v>
      </c>
      <c r="E364" t="s">
        <v>61</v>
      </c>
    </row>
    <row r="365" spans="1:5" x14ac:dyDescent="0.25">
      <c r="A365">
        <v>225</v>
      </c>
      <c r="B365">
        <v>1</v>
      </c>
      <c r="C365" t="s">
        <v>11</v>
      </c>
      <c r="D365" s="45">
        <v>1</v>
      </c>
      <c r="E365" t="s">
        <v>61</v>
      </c>
    </row>
    <row r="366" spans="1:5" x14ac:dyDescent="0.25">
      <c r="A366">
        <v>227</v>
      </c>
      <c r="B366">
        <v>1</v>
      </c>
      <c r="C366" t="s">
        <v>8</v>
      </c>
      <c r="D366" s="45">
        <v>1</v>
      </c>
      <c r="E366" t="s">
        <v>61</v>
      </c>
    </row>
    <row r="367" spans="1:5" x14ac:dyDescent="0.25">
      <c r="A367">
        <v>228</v>
      </c>
      <c r="B367">
        <v>1</v>
      </c>
      <c r="C367" t="s">
        <v>11</v>
      </c>
      <c r="D367" s="45">
        <v>1</v>
      </c>
      <c r="E367" t="s">
        <v>61</v>
      </c>
    </row>
    <row r="368" spans="1:5" x14ac:dyDescent="0.25">
      <c r="A368">
        <v>229</v>
      </c>
      <c r="B368">
        <v>1</v>
      </c>
      <c r="C368" t="s">
        <v>8</v>
      </c>
      <c r="D368" s="45">
        <v>1</v>
      </c>
      <c r="E368" t="s">
        <v>61</v>
      </c>
    </row>
    <row r="369" spans="1:5" x14ac:dyDescent="0.25">
      <c r="A369">
        <v>230</v>
      </c>
      <c r="B369">
        <v>1</v>
      </c>
      <c r="C369" t="s">
        <v>8</v>
      </c>
      <c r="D369" s="45">
        <v>1</v>
      </c>
      <c r="E369" t="s">
        <v>61</v>
      </c>
    </row>
    <row r="370" spans="1:5" x14ac:dyDescent="0.25">
      <c r="A370">
        <v>231</v>
      </c>
      <c r="B370">
        <v>1</v>
      </c>
      <c r="C370" t="s">
        <v>8</v>
      </c>
      <c r="D370" s="45">
        <v>1</v>
      </c>
      <c r="E370" t="s">
        <v>61</v>
      </c>
    </row>
    <row r="371" spans="1:5" x14ac:dyDescent="0.25">
      <c r="A371">
        <v>232</v>
      </c>
      <c r="B371">
        <v>1</v>
      </c>
      <c r="C371" t="s">
        <v>8</v>
      </c>
      <c r="D371" s="45">
        <v>1</v>
      </c>
      <c r="E371" t="s">
        <v>61</v>
      </c>
    </row>
    <row r="372" spans="1:5" x14ac:dyDescent="0.25">
      <c r="A372">
        <v>234</v>
      </c>
      <c r="B372">
        <v>1</v>
      </c>
      <c r="C372" t="s">
        <v>8</v>
      </c>
      <c r="D372" s="45">
        <v>1</v>
      </c>
      <c r="E372" t="s">
        <v>61</v>
      </c>
    </row>
    <row r="373" spans="1:5" x14ac:dyDescent="0.25">
      <c r="A373">
        <v>237</v>
      </c>
      <c r="B373">
        <v>1</v>
      </c>
      <c r="C373" t="s">
        <v>8</v>
      </c>
      <c r="D373" s="45">
        <v>1</v>
      </c>
      <c r="E373" t="s">
        <v>61</v>
      </c>
    </row>
    <row r="374" spans="1:5" x14ac:dyDescent="0.25">
      <c r="A374">
        <v>239</v>
      </c>
      <c r="B374">
        <v>1</v>
      </c>
      <c r="C374" t="s">
        <v>9</v>
      </c>
      <c r="D374" s="45">
        <v>1</v>
      </c>
      <c r="E374" t="s">
        <v>61</v>
      </c>
    </row>
    <row r="375" spans="1:5" x14ac:dyDescent="0.25">
      <c r="A375">
        <v>240</v>
      </c>
      <c r="B375">
        <v>1</v>
      </c>
      <c r="C375" t="s">
        <v>9</v>
      </c>
      <c r="D375" s="45">
        <v>1</v>
      </c>
      <c r="E375" t="s">
        <v>61</v>
      </c>
    </row>
    <row r="376" spans="1:5" x14ac:dyDescent="0.25">
      <c r="A376">
        <v>241</v>
      </c>
      <c r="B376">
        <v>1</v>
      </c>
      <c r="C376" t="s">
        <v>9</v>
      </c>
      <c r="D376" s="45">
        <v>1</v>
      </c>
      <c r="E376" t="s">
        <v>61</v>
      </c>
    </row>
    <row r="377" spans="1:5" x14ac:dyDescent="0.25">
      <c r="A377">
        <v>242</v>
      </c>
      <c r="B377">
        <v>1</v>
      </c>
      <c r="C377" t="s">
        <v>9</v>
      </c>
      <c r="D377" s="45">
        <v>1</v>
      </c>
      <c r="E377" t="s">
        <v>61</v>
      </c>
    </row>
    <row r="378" spans="1:5" x14ac:dyDescent="0.25">
      <c r="A378">
        <v>243</v>
      </c>
      <c r="B378">
        <v>1</v>
      </c>
      <c r="C378" t="s">
        <v>9</v>
      </c>
      <c r="D378" s="45">
        <v>1</v>
      </c>
      <c r="E378" t="s">
        <v>61</v>
      </c>
    </row>
    <row r="379" spans="1:5" x14ac:dyDescent="0.25">
      <c r="A379">
        <v>244</v>
      </c>
      <c r="B379">
        <v>1</v>
      </c>
      <c r="C379" t="s">
        <v>9</v>
      </c>
      <c r="D379" s="45">
        <v>1</v>
      </c>
      <c r="E379" t="s">
        <v>61</v>
      </c>
    </row>
    <row r="380" spans="1:5" x14ac:dyDescent="0.25">
      <c r="A380">
        <v>245</v>
      </c>
      <c r="B380">
        <v>1</v>
      </c>
      <c r="C380" t="s">
        <v>9</v>
      </c>
      <c r="D380" s="45">
        <v>1</v>
      </c>
      <c r="E380" t="s">
        <v>61</v>
      </c>
    </row>
    <row r="381" spans="1:5" x14ac:dyDescent="0.25">
      <c r="A381">
        <v>246</v>
      </c>
      <c r="B381">
        <v>1</v>
      </c>
      <c r="C381" t="s">
        <v>9</v>
      </c>
      <c r="D381" s="45">
        <v>1</v>
      </c>
      <c r="E381" t="s">
        <v>61</v>
      </c>
    </row>
    <row r="382" spans="1:5" x14ac:dyDescent="0.25">
      <c r="A382">
        <v>247</v>
      </c>
      <c r="B382">
        <v>1</v>
      </c>
      <c r="C382" t="s">
        <v>9</v>
      </c>
      <c r="D382" s="45">
        <v>1</v>
      </c>
      <c r="E382" t="s">
        <v>61</v>
      </c>
    </row>
    <row r="383" spans="1:5" x14ac:dyDescent="0.25">
      <c r="A383">
        <v>253</v>
      </c>
      <c r="B383">
        <v>1</v>
      </c>
      <c r="C383" t="s">
        <v>8</v>
      </c>
      <c r="D383" s="45">
        <v>1</v>
      </c>
      <c r="E383" t="s">
        <v>61</v>
      </c>
    </row>
    <row r="384" spans="1:5" x14ac:dyDescent="0.25">
      <c r="A384">
        <v>254</v>
      </c>
      <c r="B384">
        <v>1</v>
      </c>
      <c r="C384" t="s">
        <v>12</v>
      </c>
      <c r="D384" s="45">
        <v>1</v>
      </c>
      <c r="E384" t="s">
        <v>61</v>
      </c>
    </row>
    <row r="385" spans="1:5" x14ac:dyDescent="0.25">
      <c r="A385">
        <v>262</v>
      </c>
      <c r="B385">
        <v>1</v>
      </c>
      <c r="C385" t="s">
        <v>6</v>
      </c>
      <c r="D385" s="45">
        <v>1</v>
      </c>
      <c r="E385" t="s">
        <v>61</v>
      </c>
    </row>
    <row r="386" spans="1:5" x14ac:dyDescent="0.25">
      <c r="A386">
        <v>265</v>
      </c>
      <c r="B386">
        <v>1</v>
      </c>
      <c r="C386" t="s">
        <v>12</v>
      </c>
      <c r="D386" s="45">
        <v>1</v>
      </c>
      <c r="E386" t="s">
        <v>61</v>
      </c>
    </row>
    <row r="387" spans="1:5" x14ac:dyDescent="0.25">
      <c r="A387">
        <v>267</v>
      </c>
      <c r="B387">
        <v>1</v>
      </c>
      <c r="C387" t="s">
        <v>6</v>
      </c>
      <c r="D387" s="45">
        <v>1</v>
      </c>
      <c r="E387" t="s">
        <v>61</v>
      </c>
    </row>
    <row r="388" spans="1:5" x14ac:dyDescent="0.25">
      <c r="A388">
        <v>270</v>
      </c>
      <c r="B388">
        <v>1</v>
      </c>
      <c r="C388" t="s">
        <v>6</v>
      </c>
      <c r="D388" s="45">
        <v>1</v>
      </c>
      <c r="E388" t="s">
        <v>61</v>
      </c>
    </row>
    <row r="389" spans="1:5" x14ac:dyDescent="0.25">
      <c r="A389">
        <v>271</v>
      </c>
      <c r="B389">
        <v>1</v>
      </c>
      <c r="C389" t="s">
        <v>8</v>
      </c>
      <c r="D389" s="45">
        <v>1</v>
      </c>
      <c r="E389" t="s">
        <v>61</v>
      </c>
    </row>
    <row r="390" spans="1:5" x14ac:dyDescent="0.25">
      <c r="A390">
        <v>275</v>
      </c>
      <c r="B390">
        <v>1</v>
      </c>
      <c r="C390" t="s">
        <v>12</v>
      </c>
      <c r="D390" s="45">
        <v>1</v>
      </c>
      <c r="E390" t="s">
        <v>61</v>
      </c>
    </row>
    <row r="391" spans="1:5" x14ac:dyDescent="0.25">
      <c r="A391">
        <v>277</v>
      </c>
      <c r="B391">
        <v>1</v>
      </c>
      <c r="C391" t="s">
        <v>12</v>
      </c>
      <c r="D391" s="45">
        <v>1</v>
      </c>
      <c r="E391" t="s">
        <v>61</v>
      </c>
    </row>
    <row r="392" spans="1:5" x14ac:dyDescent="0.25">
      <c r="A392">
        <v>281</v>
      </c>
      <c r="B392">
        <v>1</v>
      </c>
      <c r="C392" t="s">
        <v>8</v>
      </c>
      <c r="D392" s="45">
        <v>1</v>
      </c>
      <c r="E392" t="s">
        <v>61</v>
      </c>
    </row>
    <row r="393" spans="1:5" x14ac:dyDescent="0.25">
      <c r="A393">
        <v>282</v>
      </c>
      <c r="B393">
        <v>1</v>
      </c>
      <c r="C393" t="s">
        <v>12</v>
      </c>
      <c r="D393" s="45">
        <v>1</v>
      </c>
      <c r="E393" t="s">
        <v>61</v>
      </c>
    </row>
    <row r="394" spans="1:5" x14ac:dyDescent="0.25">
      <c r="A394">
        <v>284</v>
      </c>
      <c r="B394">
        <v>1</v>
      </c>
      <c r="C394" t="s">
        <v>12</v>
      </c>
      <c r="D394" s="45">
        <v>1</v>
      </c>
      <c r="E394" t="s">
        <v>61</v>
      </c>
    </row>
    <row r="395" spans="1:5" x14ac:dyDescent="0.25">
      <c r="A395">
        <v>285</v>
      </c>
      <c r="B395">
        <v>1</v>
      </c>
      <c r="C395" t="s">
        <v>6</v>
      </c>
      <c r="D395" s="45">
        <v>1</v>
      </c>
      <c r="E395" t="s">
        <v>61</v>
      </c>
    </row>
    <row r="396" spans="1:5" x14ac:dyDescent="0.25">
      <c r="A396">
        <v>287</v>
      </c>
      <c r="B396">
        <v>1</v>
      </c>
      <c r="C396" t="s">
        <v>8</v>
      </c>
      <c r="D396" s="45">
        <v>1</v>
      </c>
      <c r="E396" t="s">
        <v>61</v>
      </c>
    </row>
    <row r="397" spans="1:5" x14ac:dyDescent="0.25">
      <c r="A397">
        <v>288</v>
      </c>
      <c r="B397">
        <v>1</v>
      </c>
      <c r="C397" t="s">
        <v>8</v>
      </c>
      <c r="D397" s="45">
        <v>1</v>
      </c>
      <c r="E397" t="s">
        <v>61</v>
      </c>
    </row>
    <row r="398" spans="1:5" x14ac:dyDescent="0.25">
      <c r="A398">
        <v>289</v>
      </c>
      <c r="B398">
        <v>1</v>
      </c>
      <c r="C398" t="s">
        <v>8</v>
      </c>
      <c r="D398" s="45">
        <v>1</v>
      </c>
      <c r="E398" t="s">
        <v>61</v>
      </c>
    </row>
    <row r="399" spans="1:5" x14ac:dyDescent="0.25">
      <c r="A399">
        <v>290</v>
      </c>
      <c r="B399">
        <v>1</v>
      </c>
      <c r="C399" t="s">
        <v>8</v>
      </c>
      <c r="D399" s="45">
        <v>1</v>
      </c>
      <c r="E399" t="s">
        <v>61</v>
      </c>
    </row>
    <row r="400" spans="1:5" x14ac:dyDescent="0.25">
      <c r="A400">
        <v>292</v>
      </c>
      <c r="B400">
        <v>1</v>
      </c>
      <c r="C400" t="s">
        <v>8</v>
      </c>
      <c r="D400" s="45">
        <v>1</v>
      </c>
      <c r="E400" t="s">
        <v>61</v>
      </c>
    </row>
    <row r="401" spans="1:5" x14ac:dyDescent="0.25">
      <c r="A401">
        <v>293</v>
      </c>
      <c r="B401">
        <v>1</v>
      </c>
      <c r="C401" t="s">
        <v>8</v>
      </c>
      <c r="D401" s="45">
        <v>1</v>
      </c>
      <c r="E401" t="s">
        <v>61</v>
      </c>
    </row>
    <row r="402" spans="1:5" x14ac:dyDescent="0.25">
      <c r="A402">
        <v>294</v>
      </c>
      <c r="B402">
        <v>1</v>
      </c>
      <c r="C402" t="s">
        <v>8</v>
      </c>
      <c r="D402" s="45">
        <v>1</v>
      </c>
      <c r="E402" t="s">
        <v>61</v>
      </c>
    </row>
    <row r="403" spans="1:5" x14ac:dyDescent="0.25">
      <c r="A403">
        <v>295</v>
      </c>
      <c r="B403">
        <v>1</v>
      </c>
      <c r="C403" t="s">
        <v>8</v>
      </c>
      <c r="D403" s="45">
        <v>1</v>
      </c>
      <c r="E403" t="s">
        <v>61</v>
      </c>
    </row>
    <row r="404" spans="1:5" x14ac:dyDescent="0.25">
      <c r="A404">
        <v>296</v>
      </c>
      <c r="B404">
        <v>1</v>
      </c>
      <c r="C404" t="s">
        <v>8</v>
      </c>
      <c r="D404" s="45">
        <v>1</v>
      </c>
      <c r="E404" t="s">
        <v>61</v>
      </c>
    </row>
    <row r="405" spans="1:5" x14ac:dyDescent="0.25">
      <c r="A405">
        <v>297</v>
      </c>
      <c r="B405">
        <v>1</v>
      </c>
      <c r="C405" t="s">
        <v>6</v>
      </c>
      <c r="D405" s="45">
        <v>1</v>
      </c>
      <c r="E405" t="s">
        <v>61</v>
      </c>
    </row>
    <row r="406" spans="1:5" x14ac:dyDescent="0.25">
      <c r="A406">
        <v>301</v>
      </c>
      <c r="B406">
        <v>1</v>
      </c>
      <c r="C406" t="s">
        <v>6</v>
      </c>
      <c r="D406" s="45">
        <v>1</v>
      </c>
      <c r="E406" t="s">
        <v>61</v>
      </c>
    </row>
    <row r="407" spans="1:5" x14ac:dyDescent="0.25">
      <c r="A407">
        <v>302</v>
      </c>
      <c r="B407">
        <v>1</v>
      </c>
      <c r="C407" t="s">
        <v>6</v>
      </c>
      <c r="D407" s="45">
        <v>1</v>
      </c>
      <c r="E407" t="s">
        <v>61</v>
      </c>
    </row>
    <row r="408" spans="1:5" x14ac:dyDescent="0.25">
      <c r="A408">
        <v>303</v>
      </c>
      <c r="B408">
        <v>1</v>
      </c>
      <c r="C408" t="s">
        <v>6</v>
      </c>
      <c r="D408" s="45">
        <v>1</v>
      </c>
      <c r="E408" t="s">
        <v>61</v>
      </c>
    </row>
    <row r="409" spans="1:5" x14ac:dyDescent="0.25">
      <c r="A409">
        <v>305</v>
      </c>
      <c r="B409">
        <v>1</v>
      </c>
      <c r="C409" t="s">
        <v>6</v>
      </c>
      <c r="D409" s="45">
        <v>1</v>
      </c>
      <c r="E409" t="s">
        <v>61</v>
      </c>
    </row>
    <row r="410" spans="1:5" x14ac:dyDescent="0.25">
      <c r="A410">
        <v>306</v>
      </c>
      <c r="B410">
        <v>1</v>
      </c>
      <c r="C410" t="s">
        <v>6</v>
      </c>
      <c r="D410" s="45">
        <v>1</v>
      </c>
      <c r="E410" t="s">
        <v>61</v>
      </c>
    </row>
    <row r="411" spans="1:5" x14ac:dyDescent="0.25">
      <c r="A411">
        <v>307</v>
      </c>
      <c r="B411">
        <v>1</v>
      </c>
      <c r="C411" t="s">
        <v>11</v>
      </c>
      <c r="D411" s="45">
        <v>1</v>
      </c>
      <c r="E411" t="s">
        <v>61</v>
      </c>
    </row>
    <row r="412" spans="1:5" x14ac:dyDescent="0.25">
      <c r="A412">
        <v>308</v>
      </c>
      <c r="B412">
        <v>1</v>
      </c>
      <c r="C412" t="s">
        <v>11</v>
      </c>
      <c r="D412" s="45">
        <v>1</v>
      </c>
      <c r="E412" t="s">
        <v>61</v>
      </c>
    </row>
    <row r="413" spans="1:5" x14ac:dyDescent="0.25">
      <c r="A413">
        <v>309</v>
      </c>
      <c r="B413">
        <v>1</v>
      </c>
      <c r="C413" t="s">
        <v>11</v>
      </c>
      <c r="D413" s="45">
        <v>1</v>
      </c>
      <c r="E413" t="s">
        <v>61</v>
      </c>
    </row>
    <row r="414" spans="1:5" x14ac:dyDescent="0.25">
      <c r="A414">
        <v>310</v>
      </c>
      <c r="B414">
        <v>1</v>
      </c>
      <c r="C414" t="s">
        <v>8</v>
      </c>
      <c r="D414" s="45">
        <v>1</v>
      </c>
      <c r="E414" t="s">
        <v>61</v>
      </c>
    </row>
    <row r="415" spans="1:5" x14ac:dyDescent="0.25">
      <c r="A415">
        <v>311</v>
      </c>
      <c r="B415">
        <v>1</v>
      </c>
      <c r="C415" t="s">
        <v>8</v>
      </c>
      <c r="D415" s="45">
        <v>1</v>
      </c>
      <c r="E415" t="s">
        <v>61</v>
      </c>
    </row>
    <row r="416" spans="1:5" x14ac:dyDescent="0.25">
      <c r="A416">
        <v>314</v>
      </c>
      <c r="B416">
        <v>1</v>
      </c>
      <c r="C416" t="s">
        <v>8</v>
      </c>
      <c r="D416" s="45">
        <v>1</v>
      </c>
      <c r="E416" t="s">
        <v>61</v>
      </c>
    </row>
    <row r="417" spans="1:5" x14ac:dyDescent="0.25">
      <c r="A417">
        <v>315</v>
      </c>
      <c r="B417">
        <v>1</v>
      </c>
      <c r="C417" t="s">
        <v>8</v>
      </c>
      <c r="D417" s="45">
        <v>1</v>
      </c>
      <c r="E417" t="s">
        <v>61</v>
      </c>
    </row>
    <row r="418" spans="1:5" x14ac:dyDescent="0.25">
      <c r="A418">
        <v>316</v>
      </c>
      <c r="B418">
        <v>1</v>
      </c>
      <c r="C418" t="s">
        <v>8</v>
      </c>
      <c r="D418" s="45">
        <v>1</v>
      </c>
      <c r="E418" t="s">
        <v>61</v>
      </c>
    </row>
    <row r="419" spans="1:5" x14ac:dyDescent="0.25">
      <c r="A419">
        <v>317</v>
      </c>
      <c r="B419">
        <v>1</v>
      </c>
      <c r="C419" t="s">
        <v>8</v>
      </c>
      <c r="D419" s="45">
        <v>1</v>
      </c>
      <c r="E419" t="s">
        <v>61</v>
      </c>
    </row>
    <row r="420" spans="1:5" x14ac:dyDescent="0.25">
      <c r="A420">
        <v>318</v>
      </c>
      <c r="B420">
        <v>1</v>
      </c>
      <c r="C420" t="s">
        <v>8</v>
      </c>
      <c r="D420" s="45">
        <v>1</v>
      </c>
      <c r="E420" t="s">
        <v>61</v>
      </c>
    </row>
    <row r="421" spans="1:5" x14ac:dyDescent="0.25">
      <c r="A421">
        <v>319</v>
      </c>
      <c r="B421">
        <v>1</v>
      </c>
      <c r="C421" t="s">
        <v>8</v>
      </c>
      <c r="D421" s="45">
        <v>1</v>
      </c>
      <c r="E421" t="s">
        <v>61</v>
      </c>
    </row>
    <row r="422" spans="1:5" x14ac:dyDescent="0.25">
      <c r="A422">
        <v>320</v>
      </c>
      <c r="B422">
        <v>1</v>
      </c>
      <c r="C422" t="s">
        <v>3</v>
      </c>
      <c r="D422" s="45">
        <v>1</v>
      </c>
      <c r="E422" t="s">
        <v>61</v>
      </c>
    </row>
    <row r="423" spans="1:5" x14ac:dyDescent="0.25">
      <c r="A423">
        <v>321</v>
      </c>
      <c r="B423">
        <v>1</v>
      </c>
      <c r="C423" t="s">
        <v>8</v>
      </c>
      <c r="D423" s="45">
        <v>1</v>
      </c>
      <c r="E423" t="s">
        <v>61</v>
      </c>
    </row>
    <row r="424" spans="1:5" x14ac:dyDescent="0.25">
      <c r="A424">
        <v>322</v>
      </c>
      <c r="B424">
        <v>1</v>
      </c>
      <c r="C424" t="s">
        <v>8</v>
      </c>
      <c r="D424" s="45">
        <v>1</v>
      </c>
      <c r="E424" t="s">
        <v>61</v>
      </c>
    </row>
    <row r="425" spans="1:5" x14ac:dyDescent="0.25">
      <c r="A425">
        <v>323</v>
      </c>
      <c r="B425">
        <v>1</v>
      </c>
      <c r="C425" t="s">
        <v>8</v>
      </c>
      <c r="D425" s="45">
        <v>1</v>
      </c>
      <c r="E425" t="s">
        <v>61</v>
      </c>
    </row>
    <row r="426" spans="1:5" x14ac:dyDescent="0.25">
      <c r="A426">
        <v>325</v>
      </c>
      <c r="B426">
        <v>1</v>
      </c>
      <c r="C426" t="s">
        <v>6</v>
      </c>
      <c r="D426" s="45">
        <v>1</v>
      </c>
      <c r="E426" t="s">
        <v>61</v>
      </c>
    </row>
    <row r="427" spans="1:5" x14ac:dyDescent="0.25">
      <c r="A427">
        <v>327</v>
      </c>
      <c r="B427">
        <v>1</v>
      </c>
      <c r="C427" t="s">
        <v>9</v>
      </c>
      <c r="D427" s="45">
        <v>1</v>
      </c>
      <c r="E427" t="s">
        <v>61</v>
      </c>
    </row>
    <row r="428" spans="1:5" x14ac:dyDescent="0.25">
      <c r="A428">
        <v>328</v>
      </c>
      <c r="B428">
        <v>1</v>
      </c>
      <c r="C428" t="s">
        <v>9</v>
      </c>
      <c r="D428" s="45">
        <v>1</v>
      </c>
      <c r="E428" t="s">
        <v>61</v>
      </c>
    </row>
    <row r="429" spans="1:5" x14ac:dyDescent="0.25">
      <c r="A429">
        <v>329</v>
      </c>
      <c r="B429">
        <v>1</v>
      </c>
      <c r="C429" t="s">
        <v>9</v>
      </c>
      <c r="D429" s="45">
        <v>1</v>
      </c>
      <c r="E429" t="s">
        <v>61</v>
      </c>
    </row>
    <row r="430" spans="1:5" x14ac:dyDescent="0.25">
      <c r="A430">
        <v>330</v>
      </c>
      <c r="B430">
        <v>1</v>
      </c>
      <c r="C430" t="s">
        <v>9</v>
      </c>
      <c r="D430" s="45">
        <v>1</v>
      </c>
      <c r="E430" t="s">
        <v>61</v>
      </c>
    </row>
    <row r="431" spans="1:5" x14ac:dyDescent="0.25">
      <c r="A431">
        <v>331</v>
      </c>
      <c r="B431">
        <v>1</v>
      </c>
      <c r="C431" t="s">
        <v>9</v>
      </c>
      <c r="D431" s="45">
        <v>1</v>
      </c>
      <c r="E431" t="s">
        <v>61</v>
      </c>
    </row>
    <row r="432" spans="1:5" x14ac:dyDescent="0.25">
      <c r="A432">
        <v>332</v>
      </c>
      <c r="B432">
        <v>1</v>
      </c>
      <c r="C432" t="s">
        <v>9</v>
      </c>
      <c r="D432" s="45">
        <v>1</v>
      </c>
      <c r="E432" t="s">
        <v>61</v>
      </c>
    </row>
    <row r="433" spans="1:5" x14ac:dyDescent="0.25">
      <c r="A433">
        <v>333</v>
      </c>
      <c r="B433">
        <v>1</v>
      </c>
      <c r="C433" t="s">
        <v>9</v>
      </c>
      <c r="D433" s="45">
        <v>1</v>
      </c>
      <c r="E433" t="s">
        <v>61</v>
      </c>
    </row>
    <row r="434" spans="1:5" x14ac:dyDescent="0.25">
      <c r="A434">
        <v>334</v>
      </c>
      <c r="B434">
        <v>1</v>
      </c>
      <c r="C434" t="s">
        <v>9</v>
      </c>
      <c r="D434" s="45">
        <v>1</v>
      </c>
      <c r="E434" t="s">
        <v>61</v>
      </c>
    </row>
    <row r="435" spans="1:5" x14ac:dyDescent="0.25">
      <c r="A435">
        <v>335</v>
      </c>
      <c r="B435">
        <v>1</v>
      </c>
      <c r="C435" t="s">
        <v>9</v>
      </c>
      <c r="D435" s="45">
        <v>1</v>
      </c>
      <c r="E435" t="s">
        <v>61</v>
      </c>
    </row>
    <row r="436" spans="1:5" x14ac:dyDescent="0.25">
      <c r="A436">
        <v>336</v>
      </c>
      <c r="B436">
        <v>1</v>
      </c>
      <c r="C436" t="s">
        <v>9</v>
      </c>
      <c r="D436" s="45">
        <v>1</v>
      </c>
      <c r="E436" t="s">
        <v>61</v>
      </c>
    </row>
    <row r="437" spans="1:5" x14ac:dyDescent="0.25">
      <c r="A437">
        <v>337</v>
      </c>
      <c r="B437">
        <v>1</v>
      </c>
      <c r="C437" t="s">
        <v>9</v>
      </c>
      <c r="D437" s="45">
        <v>1</v>
      </c>
      <c r="E437" t="s">
        <v>61</v>
      </c>
    </row>
    <row r="438" spans="1:5" x14ac:dyDescent="0.25">
      <c r="A438">
        <v>338</v>
      </c>
      <c r="B438">
        <v>1</v>
      </c>
      <c r="C438" t="s">
        <v>9</v>
      </c>
      <c r="D438" s="45">
        <v>1</v>
      </c>
      <c r="E438" t="s">
        <v>61</v>
      </c>
    </row>
    <row r="439" spans="1:5" x14ac:dyDescent="0.25">
      <c r="A439">
        <v>339</v>
      </c>
      <c r="B439">
        <v>1</v>
      </c>
      <c r="C439" t="s">
        <v>9</v>
      </c>
      <c r="D439" s="45">
        <v>1</v>
      </c>
      <c r="E439" t="s">
        <v>61</v>
      </c>
    </row>
    <row r="440" spans="1:5" x14ac:dyDescent="0.25">
      <c r="A440">
        <v>340</v>
      </c>
      <c r="B440">
        <v>1</v>
      </c>
      <c r="C440" t="s">
        <v>9</v>
      </c>
      <c r="D440" s="45">
        <v>1</v>
      </c>
      <c r="E440" t="s">
        <v>61</v>
      </c>
    </row>
    <row r="441" spans="1:5" x14ac:dyDescent="0.25">
      <c r="A441">
        <v>341</v>
      </c>
      <c r="B441">
        <v>1</v>
      </c>
      <c r="C441" t="s">
        <v>9</v>
      </c>
      <c r="D441" s="45">
        <v>1</v>
      </c>
      <c r="E441" t="s">
        <v>61</v>
      </c>
    </row>
    <row r="442" spans="1:5" x14ac:dyDescent="0.25">
      <c r="A442">
        <v>342</v>
      </c>
      <c r="B442">
        <v>1</v>
      </c>
      <c r="C442" t="s">
        <v>9</v>
      </c>
      <c r="D442" s="45">
        <v>1</v>
      </c>
      <c r="E442" t="s">
        <v>61</v>
      </c>
    </row>
    <row r="443" spans="1:5" x14ac:dyDescent="0.25">
      <c r="A443">
        <v>343</v>
      </c>
      <c r="B443">
        <v>1</v>
      </c>
      <c r="C443" t="s">
        <v>9</v>
      </c>
      <c r="D443" s="45">
        <v>1</v>
      </c>
      <c r="E443" t="s">
        <v>61</v>
      </c>
    </row>
    <row r="444" spans="1:5" x14ac:dyDescent="0.25">
      <c r="A444">
        <v>344</v>
      </c>
      <c r="B444">
        <v>1</v>
      </c>
      <c r="C444" t="s">
        <v>6</v>
      </c>
      <c r="D444" s="45">
        <v>1</v>
      </c>
      <c r="E444" t="s">
        <v>61</v>
      </c>
    </row>
    <row r="445" spans="1:5" x14ac:dyDescent="0.25">
      <c r="A445">
        <v>346</v>
      </c>
      <c r="B445">
        <v>1</v>
      </c>
      <c r="C445" t="s">
        <v>8</v>
      </c>
      <c r="D445" s="45">
        <v>1</v>
      </c>
      <c r="E445" t="s">
        <v>61</v>
      </c>
    </row>
    <row r="446" spans="1:5" x14ac:dyDescent="0.25">
      <c r="A446">
        <v>347</v>
      </c>
      <c r="B446">
        <v>1</v>
      </c>
      <c r="C446" t="s">
        <v>8</v>
      </c>
      <c r="D446" s="45">
        <v>1</v>
      </c>
      <c r="E446" t="s">
        <v>61</v>
      </c>
    </row>
    <row r="447" spans="1:5" x14ac:dyDescent="0.25">
      <c r="A447">
        <v>348</v>
      </c>
      <c r="B447">
        <v>1</v>
      </c>
      <c r="C447" t="s">
        <v>8</v>
      </c>
      <c r="D447" s="45">
        <v>1</v>
      </c>
      <c r="E447" t="s">
        <v>61</v>
      </c>
    </row>
    <row r="448" spans="1:5" x14ac:dyDescent="0.25">
      <c r="A448">
        <v>349</v>
      </c>
      <c r="B448">
        <v>1</v>
      </c>
      <c r="C448" t="s">
        <v>8</v>
      </c>
      <c r="D448" s="45">
        <v>1</v>
      </c>
      <c r="E448" t="s">
        <v>61</v>
      </c>
    </row>
    <row r="449" spans="1:5" x14ac:dyDescent="0.25">
      <c r="A449">
        <v>350</v>
      </c>
      <c r="B449">
        <v>1</v>
      </c>
      <c r="C449" t="s">
        <v>8</v>
      </c>
      <c r="D449" s="45">
        <v>1</v>
      </c>
      <c r="E449" t="s">
        <v>61</v>
      </c>
    </row>
    <row r="450" spans="1:5" x14ac:dyDescent="0.25">
      <c r="A450">
        <v>351</v>
      </c>
      <c r="B450">
        <v>1</v>
      </c>
      <c r="C450" t="s">
        <v>8</v>
      </c>
      <c r="D450" s="45">
        <v>1</v>
      </c>
      <c r="E450" t="s">
        <v>61</v>
      </c>
    </row>
    <row r="451" spans="1:5" x14ac:dyDescent="0.25">
      <c r="A451">
        <v>352</v>
      </c>
      <c r="B451">
        <v>1</v>
      </c>
      <c r="C451" t="s">
        <v>8</v>
      </c>
      <c r="D451" s="45">
        <v>1</v>
      </c>
      <c r="E451" t="s">
        <v>61</v>
      </c>
    </row>
    <row r="452" spans="1:5" x14ac:dyDescent="0.25">
      <c r="A452">
        <v>353</v>
      </c>
      <c r="B452">
        <v>1</v>
      </c>
      <c r="C452" t="s">
        <v>8</v>
      </c>
      <c r="D452" s="45">
        <v>1</v>
      </c>
      <c r="E452" t="s">
        <v>61</v>
      </c>
    </row>
    <row r="453" spans="1:5" x14ac:dyDescent="0.25">
      <c r="A453">
        <v>354</v>
      </c>
      <c r="B453">
        <v>1</v>
      </c>
      <c r="C453" t="s">
        <v>8</v>
      </c>
      <c r="D453" s="45">
        <v>1</v>
      </c>
      <c r="E453" t="s">
        <v>61</v>
      </c>
    </row>
    <row r="454" spans="1:5" x14ac:dyDescent="0.25">
      <c r="A454">
        <v>355</v>
      </c>
      <c r="B454">
        <v>1</v>
      </c>
      <c r="C454" t="s">
        <v>8</v>
      </c>
      <c r="D454" s="45">
        <v>1</v>
      </c>
      <c r="E454" t="s">
        <v>61</v>
      </c>
    </row>
    <row r="455" spans="1:5" x14ac:dyDescent="0.25">
      <c r="A455">
        <v>356</v>
      </c>
      <c r="B455">
        <v>1</v>
      </c>
      <c r="C455" t="s">
        <v>8</v>
      </c>
      <c r="D455" s="45">
        <v>1</v>
      </c>
      <c r="E455" t="s">
        <v>61</v>
      </c>
    </row>
    <row r="456" spans="1:5" x14ac:dyDescent="0.25">
      <c r="A456">
        <v>357</v>
      </c>
      <c r="B456">
        <v>1</v>
      </c>
      <c r="C456" t="s">
        <v>8</v>
      </c>
      <c r="D456" s="45">
        <v>1</v>
      </c>
      <c r="E456" t="s">
        <v>61</v>
      </c>
    </row>
    <row r="457" spans="1:5" x14ac:dyDescent="0.25">
      <c r="A457">
        <v>358</v>
      </c>
      <c r="B457">
        <v>1</v>
      </c>
      <c r="C457" t="s">
        <v>8</v>
      </c>
      <c r="D457" s="45">
        <v>1</v>
      </c>
      <c r="E457" t="s">
        <v>61</v>
      </c>
    </row>
    <row r="458" spans="1:5" x14ac:dyDescent="0.25">
      <c r="A458">
        <v>359</v>
      </c>
      <c r="B458">
        <v>1</v>
      </c>
      <c r="C458" t="s">
        <v>9</v>
      </c>
      <c r="D458" s="45">
        <v>1</v>
      </c>
      <c r="E458" t="s">
        <v>61</v>
      </c>
    </row>
    <row r="459" spans="1:5" x14ac:dyDescent="0.25">
      <c r="A459">
        <v>360</v>
      </c>
      <c r="B459">
        <v>1</v>
      </c>
      <c r="C459" t="s">
        <v>9</v>
      </c>
      <c r="D459" s="45">
        <v>1</v>
      </c>
      <c r="E459" t="s">
        <v>61</v>
      </c>
    </row>
    <row r="460" spans="1:5" x14ac:dyDescent="0.25">
      <c r="A460">
        <v>361</v>
      </c>
      <c r="B460">
        <v>1</v>
      </c>
      <c r="C460" t="s">
        <v>9</v>
      </c>
      <c r="D460" s="45">
        <v>1</v>
      </c>
      <c r="E460" t="s">
        <v>61</v>
      </c>
    </row>
    <row r="461" spans="1:5" x14ac:dyDescent="0.25">
      <c r="A461">
        <v>362</v>
      </c>
      <c r="B461">
        <v>1</v>
      </c>
      <c r="C461" t="s">
        <v>9</v>
      </c>
      <c r="D461" s="45">
        <v>1</v>
      </c>
      <c r="E461" t="s">
        <v>61</v>
      </c>
    </row>
    <row r="462" spans="1:5" x14ac:dyDescent="0.25">
      <c r="A462">
        <v>363</v>
      </c>
      <c r="B462">
        <v>1</v>
      </c>
      <c r="C462" t="s">
        <v>9</v>
      </c>
      <c r="D462" s="45">
        <v>1</v>
      </c>
      <c r="E462" t="s">
        <v>61</v>
      </c>
    </row>
    <row r="463" spans="1:5" x14ac:dyDescent="0.25">
      <c r="A463">
        <v>364</v>
      </c>
      <c r="B463">
        <v>1</v>
      </c>
      <c r="C463" t="s">
        <v>9</v>
      </c>
      <c r="D463" s="45">
        <v>1</v>
      </c>
      <c r="E463" t="s">
        <v>61</v>
      </c>
    </row>
    <row r="464" spans="1:5" x14ac:dyDescent="0.25">
      <c r="A464">
        <v>365</v>
      </c>
      <c r="B464">
        <v>1</v>
      </c>
      <c r="C464" t="s">
        <v>9</v>
      </c>
      <c r="D464" s="45">
        <v>1</v>
      </c>
      <c r="E464" t="s">
        <v>61</v>
      </c>
    </row>
    <row r="465" spans="1:5" x14ac:dyDescent="0.25">
      <c r="A465">
        <v>366</v>
      </c>
      <c r="B465">
        <v>1</v>
      </c>
      <c r="C465" t="s">
        <v>9</v>
      </c>
      <c r="D465" s="45">
        <v>1</v>
      </c>
      <c r="E465" t="s">
        <v>61</v>
      </c>
    </row>
    <row r="466" spans="1:5" x14ac:dyDescent="0.25">
      <c r="A466">
        <v>367</v>
      </c>
      <c r="B466">
        <v>1</v>
      </c>
      <c r="C466" t="s">
        <v>9</v>
      </c>
      <c r="D466" s="45">
        <v>1</v>
      </c>
      <c r="E466" t="s">
        <v>61</v>
      </c>
    </row>
    <row r="467" spans="1:5" x14ac:dyDescent="0.25">
      <c r="A467">
        <v>368</v>
      </c>
      <c r="B467">
        <v>1</v>
      </c>
      <c r="C467" t="s">
        <v>9</v>
      </c>
      <c r="D467" s="45">
        <v>1</v>
      </c>
      <c r="E467" t="s">
        <v>61</v>
      </c>
    </row>
    <row r="468" spans="1:5" x14ac:dyDescent="0.25">
      <c r="A468">
        <v>369</v>
      </c>
      <c r="B468">
        <v>1</v>
      </c>
      <c r="C468" t="s">
        <v>9</v>
      </c>
      <c r="D468" s="45">
        <v>1</v>
      </c>
      <c r="E468" t="s">
        <v>61</v>
      </c>
    </row>
    <row r="469" spans="1:5" x14ac:dyDescent="0.25">
      <c r="A469">
        <v>370</v>
      </c>
      <c r="B469">
        <v>1</v>
      </c>
      <c r="C469" t="s">
        <v>9</v>
      </c>
      <c r="D469" s="45">
        <v>1</v>
      </c>
      <c r="E469" t="s">
        <v>61</v>
      </c>
    </row>
    <row r="470" spans="1:5" x14ac:dyDescent="0.25">
      <c r="A470">
        <v>371</v>
      </c>
      <c r="B470">
        <v>1</v>
      </c>
      <c r="C470" t="s">
        <v>9</v>
      </c>
      <c r="D470" s="45">
        <v>1</v>
      </c>
      <c r="E470" t="s">
        <v>61</v>
      </c>
    </row>
    <row r="471" spans="1:5" x14ac:dyDescent="0.25">
      <c r="A471">
        <v>372</v>
      </c>
      <c r="B471">
        <v>1</v>
      </c>
      <c r="C471" t="s">
        <v>9</v>
      </c>
      <c r="D471" s="45">
        <v>1</v>
      </c>
      <c r="E471" t="s">
        <v>61</v>
      </c>
    </row>
    <row r="472" spans="1:5" x14ac:dyDescent="0.25">
      <c r="A472">
        <v>373</v>
      </c>
      <c r="B472">
        <v>1</v>
      </c>
      <c r="C472" t="s">
        <v>9</v>
      </c>
      <c r="D472" s="45">
        <v>1</v>
      </c>
      <c r="E472" t="s">
        <v>61</v>
      </c>
    </row>
    <row r="473" spans="1:5" x14ac:dyDescent="0.25">
      <c r="A473">
        <v>374</v>
      </c>
      <c r="B473">
        <v>1</v>
      </c>
      <c r="C473" t="s">
        <v>9</v>
      </c>
      <c r="D473" s="45">
        <v>1</v>
      </c>
      <c r="E473" t="s">
        <v>61</v>
      </c>
    </row>
    <row r="474" spans="1:5" x14ac:dyDescent="0.25">
      <c r="A474">
        <v>375</v>
      </c>
      <c r="B474">
        <v>1</v>
      </c>
      <c r="C474" t="s">
        <v>9</v>
      </c>
      <c r="D474" s="45">
        <v>1</v>
      </c>
      <c r="E474" t="s">
        <v>61</v>
      </c>
    </row>
    <row r="475" spans="1:5" x14ac:dyDescent="0.25">
      <c r="A475">
        <v>376</v>
      </c>
      <c r="B475">
        <v>1</v>
      </c>
      <c r="C475" t="s">
        <v>9</v>
      </c>
      <c r="D475" s="45">
        <v>1</v>
      </c>
      <c r="E475" t="s">
        <v>61</v>
      </c>
    </row>
    <row r="476" spans="1:5" x14ac:dyDescent="0.25">
      <c r="A476">
        <v>377</v>
      </c>
      <c r="B476">
        <v>1</v>
      </c>
      <c r="C476" t="s">
        <v>9</v>
      </c>
      <c r="D476" s="45">
        <v>1</v>
      </c>
      <c r="E476" t="s">
        <v>61</v>
      </c>
    </row>
    <row r="477" spans="1:5" x14ac:dyDescent="0.25">
      <c r="A477">
        <v>378</v>
      </c>
      <c r="B477">
        <v>1</v>
      </c>
      <c r="C477" t="s">
        <v>9</v>
      </c>
      <c r="D477" s="45">
        <v>1</v>
      </c>
      <c r="E477" t="s">
        <v>61</v>
      </c>
    </row>
    <row r="478" spans="1:5" x14ac:dyDescent="0.25">
      <c r="A478">
        <v>379</v>
      </c>
      <c r="B478">
        <v>1</v>
      </c>
      <c r="C478" t="s">
        <v>9</v>
      </c>
      <c r="D478" s="45">
        <v>1</v>
      </c>
      <c r="E478" t="s">
        <v>61</v>
      </c>
    </row>
    <row r="479" spans="1:5" x14ac:dyDescent="0.25">
      <c r="A479">
        <v>380</v>
      </c>
      <c r="B479">
        <v>1</v>
      </c>
      <c r="C479" t="s">
        <v>8</v>
      </c>
      <c r="D479" s="45">
        <v>1</v>
      </c>
      <c r="E479" t="s">
        <v>61</v>
      </c>
    </row>
    <row r="480" spans="1:5" x14ac:dyDescent="0.25">
      <c r="A480">
        <v>381</v>
      </c>
      <c r="B480">
        <v>1</v>
      </c>
      <c r="C480" t="s">
        <v>8</v>
      </c>
      <c r="D480" s="45">
        <v>1</v>
      </c>
      <c r="E480" t="s">
        <v>61</v>
      </c>
    </row>
    <row r="481" spans="1:5" x14ac:dyDescent="0.25">
      <c r="A481">
        <v>383</v>
      </c>
      <c r="B481">
        <v>1</v>
      </c>
      <c r="C481" t="s">
        <v>8</v>
      </c>
      <c r="D481" s="45">
        <v>1</v>
      </c>
      <c r="E481" t="s">
        <v>61</v>
      </c>
    </row>
    <row r="482" spans="1:5" x14ac:dyDescent="0.25">
      <c r="A482">
        <v>384</v>
      </c>
      <c r="B482">
        <v>1</v>
      </c>
      <c r="C482" t="s">
        <v>8</v>
      </c>
      <c r="D482" s="45">
        <v>1</v>
      </c>
      <c r="E482" t="s">
        <v>61</v>
      </c>
    </row>
    <row r="483" spans="1:5" x14ac:dyDescent="0.25">
      <c r="A483">
        <v>385</v>
      </c>
      <c r="B483">
        <v>1</v>
      </c>
      <c r="C483" t="s">
        <v>9</v>
      </c>
      <c r="D483" s="45">
        <v>1</v>
      </c>
      <c r="E483" t="s">
        <v>61</v>
      </c>
    </row>
    <row r="484" spans="1:5" x14ac:dyDescent="0.25">
      <c r="A484">
        <v>386</v>
      </c>
      <c r="B484">
        <v>1</v>
      </c>
      <c r="C484" t="s">
        <v>9</v>
      </c>
      <c r="D484" s="45">
        <v>1</v>
      </c>
      <c r="E484" t="s">
        <v>61</v>
      </c>
    </row>
    <row r="485" spans="1:5" x14ac:dyDescent="0.25">
      <c r="A485">
        <v>387</v>
      </c>
      <c r="B485">
        <v>1</v>
      </c>
      <c r="C485" t="s">
        <v>5</v>
      </c>
      <c r="D485" s="45">
        <v>1</v>
      </c>
      <c r="E485" t="s">
        <v>61</v>
      </c>
    </row>
    <row r="486" spans="1:5" x14ac:dyDescent="0.25">
      <c r="A486">
        <v>388</v>
      </c>
      <c r="B486">
        <v>1</v>
      </c>
      <c r="C486" t="s">
        <v>5</v>
      </c>
      <c r="D486" s="45">
        <v>1</v>
      </c>
      <c r="E486" t="s">
        <v>61</v>
      </c>
    </row>
    <row r="487" spans="1:5" x14ac:dyDescent="0.25">
      <c r="A487">
        <v>389</v>
      </c>
      <c r="B487">
        <v>1</v>
      </c>
      <c r="C487" t="s">
        <v>5</v>
      </c>
      <c r="D487" s="45">
        <v>1</v>
      </c>
      <c r="E487" t="s">
        <v>61</v>
      </c>
    </row>
    <row r="488" spans="1:5" x14ac:dyDescent="0.25">
      <c r="A488">
        <v>390</v>
      </c>
      <c r="B488">
        <v>1</v>
      </c>
      <c r="C488" t="s">
        <v>5</v>
      </c>
      <c r="D488" s="45">
        <v>1</v>
      </c>
      <c r="E488" t="s">
        <v>61</v>
      </c>
    </row>
    <row r="489" spans="1:5" x14ac:dyDescent="0.25">
      <c r="A489">
        <v>393</v>
      </c>
      <c r="B489">
        <v>1</v>
      </c>
      <c r="C489" t="s">
        <v>5</v>
      </c>
      <c r="D489" s="45">
        <v>1</v>
      </c>
      <c r="E489" t="s">
        <v>61</v>
      </c>
    </row>
    <row r="490" spans="1:5" x14ac:dyDescent="0.25">
      <c r="A490">
        <v>394</v>
      </c>
      <c r="B490">
        <v>1</v>
      </c>
      <c r="C490" t="s">
        <v>5</v>
      </c>
      <c r="D490" s="45">
        <v>1</v>
      </c>
      <c r="E490" t="s">
        <v>61</v>
      </c>
    </row>
    <row r="491" spans="1:5" x14ac:dyDescent="0.25">
      <c r="A491">
        <v>395</v>
      </c>
      <c r="B491">
        <v>1</v>
      </c>
      <c r="C491" t="s">
        <v>5</v>
      </c>
      <c r="D491" s="45">
        <v>1</v>
      </c>
      <c r="E491" t="s">
        <v>61</v>
      </c>
    </row>
    <row r="492" spans="1:5" x14ac:dyDescent="0.25">
      <c r="A492">
        <v>396</v>
      </c>
      <c r="B492">
        <v>1</v>
      </c>
      <c r="C492" t="s">
        <v>5</v>
      </c>
      <c r="D492" s="45">
        <v>1</v>
      </c>
      <c r="E492" t="s">
        <v>61</v>
      </c>
    </row>
    <row r="493" spans="1:5" x14ac:dyDescent="0.25">
      <c r="A493">
        <v>397</v>
      </c>
      <c r="B493">
        <v>1</v>
      </c>
      <c r="C493" t="s">
        <v>5</v>
      </c>
      <c r="D493" s="45">
        <v>1</v>
      </c>
      <c r="E493" t="s">
        <v>61</v>
      </c>
    </row>
    <row r="494" spans="1:5" x14ac:dyDescent="0.25">
      <c r="A494">
        <v>398</v>
      </c>
      <c r="B494">
        <v>1</v>
      </c>
      <c r="C494" t="s">
        <v>5</v>
      </c>
      <c r="D494" s="45">
        <v>1</v>
      </c>
      <c r="E494" t="s">
        <v>61</v>
      </c>
    </row>
    <row r="495" spans="1:5" x14ac:dyDescent="0.25">
      <c r="A495">
        <v>399</v>
      </c>
      <c r="B495">
        <v>1</v>
      </c>
      <c r="C495" t="s">
        <v>5</v>
      </c>
      <c r="D495" s="45">
        <v>1</v>
      </c>
      <c r="E495" t="s">
        <v>61</v>
      </c>
    </row>
    <row r="496" spans="1:5" x14ac:dyDescent="0.25">
      <c r="A496">
        <v>400</v>
      </c>
      <c r="B496">
        <v>1</v>
      </c>
      <c r="C496" t="s">
        <v>5</v>
      </c>
      <c r="D496" s="45">
        <v>1</v>
      </c>
      <c r="E496" t="s">
        <v>61</v>
      </c>
    </row>
    <row r="497" spans="1:5" x14ac:dyDescent="0.25">
      <c r="A497">
        <v>401</v>
      </c>
      <c r="B497">
        <v>1</v>
      </c>
      <c r="C497" t="s">
        <v>5</v>
      </c>
      <c r="D497" s="45">
        <v>1</v>
      </c>
      <c r="E497" t="s">
        <v>61</v>
      </c>
    </row>
    <row r="498" spans="1:5" x14ac:dyDescent="0.25">
      <c r="A498">
        <v>402</v>
      </c>
      <c r="B498">
        <v>1</v>
      </c>
      <c r="C498" t="s">
        <v>5</v>
      </c>
      <c r="D498" s="45">
        <v>1</v>
      </c>
      <c r="E498" t="s">
        <v>61</v>
      </c>
    </row>
    <row r="499" spans="1:5" x14ac:dyDescent="0.25">
      <c r="A499">
        <v>403</v>
      </c>
      <c r="B499">
        <v>1</v>
      </c>
      <c r="C499" t="s">
        <v>5</v>
      </c>
      <c r="D499" s="45">
        <v>1</v>
      </c>
      <c r="E499" t="s">
        <v>61</v>
      </c>
    </row>
    <row r="500" spans="1:5" x14ac:dyDescent="0.25">
      <c r="A500">
        <v>404</v>
      </c>
      <c r="B500">
        <v>1</v>
      </c>
      <c r="C500" t="s">
        <v>5</v>
      </c>
      <c r="D500" s="45">
        <v>1</v>
      </c>
      <c r="E500" t="s">
        <v>61</v>
      </c>
    </row>
    <row r="501" spans="1:5" x14ac:dyDescent="0.25">
      <c r="A501">
        <v>405</v>
      </c>
      <c r="B501">
        <v>1</v>
      </c>
      <c r="C501" t="s">
        <v>8</v>
      </c>
      <c r="D501" s="45">
        <v>1</v>
      </c>
      <c r="E501" t="s">
        <v>61</v>
      </c>
    </row>
    <row r="502" spans="1:5" x14ac:dyDescent="0.25">
      <c r="A502">
        <v>406</v>
      </c>
      <c r="B502">
        <v>1</v>
      </c>
      <c r="C502" t="s">
        <v>9</v>
      </c>
      <c r="D502" s="45">
        <v>1</v>
      </c>
      <c r="E502" t="s">
        <v>61</v>
      </c>
    </row>
    <row r="503" spans="1:5" x14ac:dyDescent="0.25">
      <c r="A503">
        <v>407</v>
      </c>
      <c r="B503">
        <v>1</v>
      </c>
      <c r="C503" t="s">
        <v>5</v>
      </c>
      <c r="D503" s="45">
        <v>1</v>
      </c>
      <c r="E503" t="s">
        <v>61</v>
      </c>
    </row>
    <row r="504" spans="1:5" x14ac:dyDescent="0.25">
      <c r="A504">
        <v>408</v>
      </c>
      <c r="B504">
        <v>1</v>
      </c>
      <c r="C504" t="s">
        <v>5</v>
      </c>
      <c r="D504" s="45">
        <v>1</v>
      </c>
      <c r="E504" t="s">
        <v>61</v>
      </c>
    </row>
    <row r="505" spans="1:5" x14ac:dyDescent="0.25">
      <c r="A505">
        <v>409</v>
      </c>
      <c r="B505">
        <v>1</v>
      </c>
      <c r="C505" t="s">
        <v>5</v>
      </c>
      <c r="D505" s="45">
        <v>1</v>
      </c>
      <c r="E505" t="s">
        <v>61</v>
      </c>
    </row>
    <row r="506" spans="1:5" x14ac:dyDescent="0.25">
      <c r="A506">
        <v>410</v>
      </c>
      <c r="B506">
        <v>1</v>
      </c>
      <c r="C506" t="s">
        <v>5</v>
      </c>
      <c r="D506" s="45">
        <v>1</v>
      </c>
      <c r="E506" t="s">
        <v>61</v>
      </c>
    </row>
    <row r="507" spans="1:5" x14ac:dyDescent="0.25">
      <c r="A507">
        <v>411</v>
      </c>
      <c r="B507">
        <v>1</v>
      </c>
      <c r="C507" t="s">
        <v>5</v>
      </c>
      <c r="D507" s="45">
        <v>1</v>
      </c>
      <c r="E507" t="s">
        <v>61</v>
      </c>
    </row>
    <row r="508" spans="1:5" x14ac:dyDescent="0.25">
      <c r="A508">
        <v>412</v>
      </c>
      <c r="B508">
        <v>1</v>
      </c>
      <c r="C508" t="s">
        <v>5</v>
      </c>
      <c r="D508" s="45">
        <v>1</v>
      </c>
      <c r="E508" t="s">
        <v>61</v>
      </c>
    </row>
    <row r="509" spans="1:5" x14ac:dyDescent="0.25">
      <c r="A509">
        <v>413</v>
      </c>
      <c r="B509">
        <v>1</v>
      </c>
      <c r="C509" t="s">
        <v>5</v>
      </c>
      <c r="D509" s="45">
        <v>1</v>
      </c>
      <c r="E509" t="s">
        <v>61</v>
      </c>
    </row>
    <row r="510" spans="1:5" x14ac:dyDescent="0.25">
      <c r="A510">
        <v>414</v>
      </c>
      <c r="B510">
        <v>1</v>
      </c>
      <c r="C510" t="s">
        <v>5</v>
      </c>
      <c r="D510" s="45">
        <v>1</v>
      </c>
      <c r="E510" t="s">
        <v>61</v>
      </c>
    </row>
    <row r="511" spans="1:5" x14ac:dyDescent="0.25">
      <c r="A511">
        <v>415</v>
      </c>
      <c r="B511">
        <v>1</v>
      </c>
      <c r="C511" t="s">
        <v>5</v>
      </c>
      <c r="D511" s="45">
        <v>1</v>
      </c>
      <c r="E511" t="s">
        <v>61</v>
      </c>
    </row>
    <row r="512" spans="1:5" x14ac:dyDescent="0.25">
      <c r="A512">
        <v>417</v>
      </c>
      <c r="B512">
        <v>1</v>
      </c>
      <c r="C512" t="s">
        <v>5</v>
      </c>
      <c r="D512" s="45">
        <v>1</v>
      </c>
      <c r="E512" t="s">
        <v>61</v>
      </c>
    </row>
    <row r="513" spans="1:5" x14ac:dyDescent="0.25">
      <c r="A513">
        <v>418</v>
      </c>
      <c r="B513">
        <v>1</v>
      </c>
      <c r="C513" t="s">
        <v>5</v>
      </c>
      <c r="D513" s="45">
        <v>1</v>
      </c>
      <c r="E513" t="s">
        <v>61</v>
      </c>
    </row>
    <row r="514" spans="1:5" x14ac:dyDescent="0.25">
      <c r="A514">
        <v>419</v>
      </c>
      <c r="B514">
        <v>1</v>
      </c>
      <c r="C514" t="s">
        <v>5</v>
      </c>
      <c r="D514" s="45">
        <v>1</v>
      </c>
      <c r="E514" t="s">
        <v>61</v>
      </c>
    </row>
    <row r="515" spans="1:5" x14ac:dyDescent="0.25">
      <c r="A515">
        <v>420</v>
      </c>
      <c r="B515">
        <v>1</v>
      </c>
      <c r="C515" t="s">
        <v>5</v>
      </c>
      <c r="D515" s="45">
        <v>1</v>
      </c>
      <c r="E515" t="s">
        <v>61</v>
      </c>
    </row>
    <row r="516" spans="1:5" x14ac:dyDescent="0.25">
      <c r="A516">
        <v>422</v>
      </c>
      <c r="B516">
        <v>1</v>
      </c>
      <c r="C516" t="s">
        <v>5</v>
      </c>
      <c r="D516" s="45">
        <v>1</v>
      </c>
      <c r="E516" t="s">
        <v>61</v>
      </c>
    </row>
    <row r="517" spans="1:5" x14ac:dyDescent="0.25">
      <c r="A517">
        <v>423</v>
      </c>
      <c r="B517">
        <v>1</v>
      </c>
      <c r="C517" t="s">
        <v>8</v>
      </c>
      <c r="D517" s="45">
        <v>1</v>
      </c>
      <c r="E517" t="s">
        <v>61</v>
      </c>
    </row>
    <row r="518" spans="1:5" x14ac:dyDescent="0.25">
      <c r="A518">
        <v>424</v>
      </c>
      <c r="B518">
        <v>1</v>
      </c>
      <c r="C518" t="s">
        <v>9</v>
      </c>
      <c r="D518" s="45">
        <v>1</v>
      </c>
      <c r="E518" t="s">
        <v>61</v>
      </c>
    </row>
    <row r="519" spans="1:5" x14ac:dyDescent="0.25">
      <c r="A519">
        <v>428</v>
      </c>
      <c r="B519">
        <v>1</v>
      </c>
      <c r="C519" t="s">
        <v>8</v>
      </c>
      <c r="D519" s="45">
        <v>1</v>
      </c>
      <c r="E519" t="s">
        <v>61</v>
      </c>
    </row>
    <row r="520" spans="1:5" x14ac:dyDescent="0.25">
      <c r="A520">
        <v>429</v>
      </c>
      <c r="B520">
        <v>1</v>
      </c>
      <c r="C520" t="s">
        <v>9</v>
      </c>
      <c r="D520" s="45">
        <v>1</v>
      </c>
      <c r="E520" t="s">
        <v>61</v>
      </c>
    </row>
    <row r="521" spans="1:5" x14ac:dyDescent="0.25">
      <c r="A521">
        <v>430</v>
      </c>
      <c r="B521">
        <v>1</v>
      </c>
      <c r="C521" t="s">
        <v>8</v>
      </c>
      <c r="D521" s="45">
        <v>1</v>
      </c>
      <c r="E521" t="s">
        <v>61</v>
      </c>
    </row>
    <row r="522" spans="1:5" x14ac:dyDescent="0.25">
      <c r="A522">
        <v>431</v>
      </c>
      <c r="B522">
        <v>1</v>
      </c>
      <c r="C522" t="s">
        <v>9</v>
      </c>
      <c r="D522" s="45">
        <v>1</v>
      </c>
      <c r="E522" t="s">
        <v>61</v>
      </c>
    </row>
    <row r="523" spans="1:5" x14ac:dyDescent="0.25">
      <c r="A523">
        <v>432</v>
      </c>
      <c r="B523">
        <v>1</v>
      </c>
      <c r="C523" t="s">
        <v>9</v>
      </c>
      <c r="D523" s="45">
        <v>1</v>
      </c>
      <c r="E523" t="s">
        <v>61</v>
      </c>
    </row>
    <row r="524" spans="1:5" x14ac:dyDescent="0.25">
      <c r="A524">
        <v>433</v>
      </c>
      <c r="B524">
        <v>1</v>
      </c>
      <c r="C524" t="s">
        <v>9</v>
      </c>
      <c r="D524" s="45">
        <v>1</v>
      </c>
      <c r="E524" t="s">
        <v>61</v>
      </c>
    </row>
    <row r="525" spans="1:5" x14ac:dyDescent="0.25">
      <c r="A525">
        <v>434</v>
      </c>
      <c r="B525">
        <v>1</v>
      </c>
      <c r="C525" t="s">
        <v>9</v>
      </c>
      <c r="D525" s="45">
        <v>1</v>
      </c>
      <c r="E525" t="s">
        <v>61</v>
      </c>
    </row>
    <row r="526" spans="1:5" x14ac:dyDescent="0.25">
      <c r="A526">
        <v>435</v>
      </c>
      <c r="B526">
        <v>1</v>
      </c>
      <c r="C526" t="s">
        <v>3</v>
      </c>
      <c r="D526" s="45">
        <v>1</v>
      </c>
      <c r="E526" t="s">
        <v>61</v>
      </c>
    </row>
    <row r="527" spans="1:5" x14ac:dyDescent="0.25">
      <c r="A527">
        <v>436</v>
      </c>
      <c r="B527">
        <v>1</v>
      </c>
      <c r="C527" t="s">
        <v>3</v>
      </c>
      <c r="D527" s="45">
        <v>1</v>
      </c>
      <c r="E527" t="s">
        <v>61</v>
      </c>
    </row>
    <row r="528" spans="1:5" x14ac:dyDescent="0.25">
      <c r="A528">
        <v>437</v>
      </c>
      <c r="B528">
        <v>1</v>
      </c>
      <c r="C528" t="s">
        <v>3</v>
      </c>
      <c r="D528" s="45">
        <v>1</v>
      </c>
      <c r="E528" t="s">
        <v>61</v>
      </c>
    </row>
    <row r="529" spans="1:5" x14ac:dyDescent="0.25">
      <c r="A529">
        <v>438</v>
      </c>
      <c r="B529">
        <v>1</v>
      </c>
      <c r="C529" t="s">
        <v>3</v>
      </c>
      <c r="D529" s="45">
        <v>1</v>
      </c>
      <c r="E529" t="s">
        <v>61</v>
      </c>
    </row>
    <row r="530" spans="1:5" x14ac:dyDescent="0.25">
      <c r="A530">
        <v>440</v>
      </c>
      <c r="B530">
        <v>1</v>
      </c>
      <c r="C530" t="s">
        <v>15</v>
      </c>
      <c r="D530" s="45">
        <v>1</v>
      </c>
      <c r="E530" t="s">
        <v>61</v>
      </c>
    </row>
    <row r="531" spans="1:5" x14ac:dyDescent="0.25">
      <c r="A531">
        <v>441</v>
      </c>
      <c r="B531">
        <v>1</v>
      </c>
      <c r="C531" t="s">
        <v>15</v>
      </c>
      <c r="D531" s="45">
        <v>1</v>
      </c>
      <c r="E531" t="s">
        <v>61</v>
      </c>
    </row>
    <row r="532" spans="1:5" x14ac:dyDescent="0.25">
      <c r="A532">
        <v>442</v>
      </c>
      <c r="B532">
        <v>1</v>
      </c>
      <c r="C532" t="s">
        <v>15</v>
      </c>
      <c r="D532" s="45">
        <v>1</v>
      </c>
      <c r="E532" t="s">
        <v>61</v>
      </c>
    </row>
    <row r="533" spans="1:5" x14ac:dyDescent="0.25">
      <c r="A533">
        <v>443</v>
      </c>
      <c r="B533">
        <v>1</v>
      </c>
      <c r="C533" t="s">
        <v>15</v>
      </c>
      <c r="D533" s="45">
        <v>1</v>
      </c>
      <c r="E533" t="s">
        <v>61</v>
      </c>
    </row>
    <row r="534" spans="1:5" x14ac:dyDescent="0.25">
      <c r="A534">
        <v>444</v>
      </c>
      <c r="B534">
        <v>1</v>
      </c>
      <c r="C534" t="s">
        <v>15</v>
      </c>
      <c r="D534" s="45">
        <v>1</v>
      </c>
      <c r="E534" t="s">
        <v>61</v>
      </c>
    </row>
    <row r="535" spans="1:5" x14ac:dyDescent="0.25">
      <c r="A535">
        <v>446</v>
      </c>
      <c r="B535">
        <v>1</v>
      </c>
      <c r="C535" t="s">
        <v>8</v>
      </c>
      <c r="D535" s="45">
        <v>1</v>
      </c>
      <c r="E535" t="s">
        <v>61</v>
      </c>
    </row>
    <row r="536" spans="1:5" x14ac:dyDescent="0.25">
      <c r="A536">
        <v>447</v>
      </c>
      <c r="B536">
        <v>1</v>
      </c>
      <c r="C536" t="s">
        <v>3</v>
      </c>
      <c r="D536" s="45">
        <v>1</v>
      </c>
      <c r="E536" t="s">
        <v>61</v>
      </c>
    </row>
    <row r="537" spans="1:5" x14ac:dyDescent="0.25">
      <c r="A537">
        <v>448</v>
      </c>
      <c r="B537">
        <v>1</v>
      </c>
      <c r="C537" t="s">
        <v>15</v>
      </c>
      <c r="D537" s="45">
        <v>1</v>
      </c>
      <c r="E537" t="s">
        <v>61</v>
      </c>
    </row>
    <row r="538" spans="1:5" x14ac:dyDescent="0.25">
      <c r="A538">
        <v>449</v>
      </c>
      <c r="B538">
        <v>1</v>
      </c>
      <c r="C538" t="s">
        <v>5</v>
      </c>
      <c r="D538" s="45">
        <v>1</v>
      </c>
      <c r="E538" t="s">
        <v>61</v>
      </c>
    </row>
    <row r="539" spans="1:5" x14ac:dyDescent="0.25">
      <c r="A539">
        <v>451</v>
      </c>
      <c r="B539">
        <v>1</v>
      </c>
      <c r="C539" t="s">
        <v>15</v>
      </c>
      <c r="D539" s="45">
        <v>1</v>
      </c>
      <c r="E539" t="s">
        <v>61</v>
      </c>
    </row>
    <row r="540" spans="1:5" x14ac:dyDescent="0.25">
      <c r="A540">
        <v>452</v>
      </c>
      <c r="B540">
        <v>1</v>
      </c>
      <c r="C540" t="s">
        <v>8</v>
      </c>
      <c r="D540" s="45">
        <v>1</v>
      </c>
      <c r="E540" t="s">
        <v>61</v>
      </c>
    </row>
    <row r="541" spans="1:5" x14ac:dyDescent="0.25">
      <c r="A541">
        <v>453</v>
      </c>
      <c r="B541">
        <v>1</v>
      </c>
      <c r="C541" t="s">
        <v>8</v>
      </c>
      <c r="D541" s="45">
        <v>1</v>
      </c>
      <c r="E541" t="s">
        <v>61</v>
      </c>
    </row>
    <row r="542" spans="1:5" x14ac:dyDescent="0.25">
      <c r="A542">
        <v>454</v>
      </c>
      <c r="B542">
        <v>1</v>
      </c>
      <c r="C542" t="s">
        <v>10</v>
      </c>
      <c r="D542" s="45">
        <v>1</v>
      </c>
      <c r="E542" t="s">
        <v>61</v>
      </c>
    </row>
    <row r="543" spans="1:5" x14ac:dyDescent="0.25">
      <c r="A543">
        <v>457</v>
      </c>
      <c r="B543">
        <v>1</v>
      </c>
      <c r="C543" t="s">
        <v>8</v>
      </c>
      <c r="D543" s="45">
        <v>1</v>
      </c>
      <c r="E543" t="s">
        <v>61</v>
      </c>
    </row>
    <row r="544" spans="1:5" x14ac:dyDescent="0.25">
      <c r="A544">
        <v>458</v>
      </c>
      <c r="B544">
        <v>1</v>
      </c>
      <c r="C544" t="s">
        <v>8</v>
      </c>
      <c r="D544" s="45">
        <v>1</v>
      </c>
      <c r="E544" t="s">
        <v>61</v>
      </c>
    </row>
    <row r="545" spans="1:5" x14ac:dyDescent="0.25">
      <c r="A545">
        <v>459</v>
      </c>
      <c r="B545">
        <v>1</v>
      </c>
      <c r="C545" t="s">
        <v>8</v>
      </c>
      <c r="D545" s="45">
        <v>1</v>
      </c>
      <c r="E545" t="s">
        <v>61</v>
      </c>
    </row>
    <row r="546" spans="1:5" x14ac:dyDescent="0.25">
      <c r="A546">
        <v>460</v>
      </c>
      <c r="B546">
        <v>1</v>
      </c>
      <c r="C546" t="s">
        <v>8</v>
      </c>
      <c r="D546" s="45">
        <v>1</v>
      </c>
      <c r="E546" t="s">
        <v>61</v>
      </c>
    </row>
    <row r="547" spans="1:5" x14ac:dyDescent="0.25">
      <c r="A547">
        <v>461</v>
      </c>
      <c r="B547">
        <v>1</v>
      </c>
      <c r="C547" t="s">
        <v>8</v>
      </c>
      <c r="D547" s="45">
        <v>1</v>
      </c>
      <c r="E547" t="s">
        <v>61</v>
      </c>
    </row>
    <row r="548" spans="1:5" x14ac:dyDescent="0.25">
      <c r="A548">
        <v>462</v>
      </c>
      <c r="B548">
        <v>1</v>
      </c>
      <c r="C548" t="s">
        <v>6</v>
      </c>
      <c r="D548" s="45">
        <v>1</v>
      </c>
      <c r="E548" t="s">
        <v>61</v>
      </c>
    </row>
    <row r="549" spans="1:5" x14ac:dyDescent="0.25">
      <c r="A549">
        <v>464</v>
      </c>
      <c r="B549">
        <v>1</v>
      </c>
      <c r="C549" t="s">
        <v>6</v>
      </c>
      <c r="D549" s="45">
        <v>1</v>
      </c>
      <c r="E549" t="s">
        <v>61</v>
      </c>
    </row>
    <row r="550" spans="1:5" x14ac:dyDescent="0.25">
      <c r="A550">
        <v>465</v>
      </c>
      <c r="B550">
        <v>1</v>
      </c>
      <c r="C550" t="s">
        <v>6</v>
      </c>
      <c r="D550" s="45">
        <v>1</v>
      </c>
      <c r="E550" t="s">
        <v>61</v>
      </c>
    </row>
    <row r="551" spans="1:5" x14ac:dyDescent="0.25">
      <c r="A551">
        <v>466</v>
      </c>
      <c r="B551">
        <v>1</v>
      </c>
      <c r="C551" t="s">
        <v>6</v>
      </c>
      <c r="D551" s="45">
        <v>1</v>
      </c>
      <c r="E551" t="s">
        <v>61</v>
      </c>
    </row>
    <row r="552" spans="1:5" x14ac:dyDescent="0.25">
      <c r="A552">
        <v>467</v>
      </c>
      <c r="B552">
        <v>1</v>
      </c>
      <c r="C552" t="s">
        <v>6</v>
      </c>
      <c r="D552" s="45">
        <v>1</v>
      </c>
      <c r="E552" t="s">
        <v>61</v>
      </c>
    </row>
    <row r="553" spans="1:5" x14ac:dyDescent="0.25">
      <c r="A553">
        <v>468</v>
      </c>
      <c r="B553">
        <v>1</v>
      </c>
      <c r="C553" t="s">
        <v>6</v>
      </c>
      <c r="D553" s="45">
        <v>1</v>
      </c>
      <c r="E553" t="s">
        <v>61</v>
      </c>
    </row>
    <row r="554" spans="1:5" x14ac:dyDescent="0.25">
      <c r="A554">
        <v>469</v>
      </c>
      <c r="B554">
        <v>1</v>
      </c>
      <c r="C554" t="s">
        <v>6</v>
      </c>
      <c r="D554" s="45">
        <v>1</v>
      </c>
      <c r="E554" t="s">
        <v>61</v>
      </c>
    </row>
    <row r="555" spans="1:5" x14ac:dyDescent="0.25">
      <c r="A555">
        <v>470</v>
      </c>
      <c r="B555">
        <v>1</v>
      </c>
      <c r="C555" t="s">
        <v>6</v>
      </c>
      <c r="D555" s="45">
        <v>1</v>
      </c>
      <c r="E555" t="s">
        <v>61</v>
      </c>
    </row>
    <row r="556" spans="1:5" x14ac:dyDescent="0.25">
      <c r="A556">
        <v>474</v>
      </c>
      <c r="B556">
        <v>1</v>
      </c>
      <c r="C556" t="s">
        <v>8</v>
      </c>
      <c r="D556" s="45">
        <v>1</v>
      </c>
      <c r="E556" t="s">
        <v>61</v>
      </c>
    </row>
    <row r="557" spans="1:5" x14ac:dyDescent="0.25">
      <c r="A557">
        <v>475</v>
      </c>
      <c r="B557">
        <v>1</v>
      </c>
      <c r="C557" t="s">
        <v>8</v>
      </c>
      <c r="D557" s="45">
        <v>1</v>
      </c>
      <c r="E557" t="s">
        <v>61</v>
      </c>
    </row>
    <row r="558" spans="1:5" x14ac:dyDescent="0.25">
      <c r="A558">
        <v>477</v>
      </c>
      <c r="B558">
        <v>1</v>
      </c>
      <c r="C558" t="s">
        <v>6</v>
      </c>
      <c r="D558" s="45">
        <v>1</v>
      </c>
      <c r="E558" t="s">
        <v>61</v>
      </c>
    </row>
    <row r="559" spans="1:5" x14ac:dyDescent="0.25">
      <c r="A559">
        <v>478</v>
      </c>
      <c r="B559">
        <v>1</v>
      </c>
      <c r="C559" t="s">
        <v>6</v>
      </c>
      <c r="D559" s="45">
        <v>1</v>
      </c>
      <c r="E559" t="s">
        <v>61</v>
      </c>
    </row>
    <row r="560" spans="1:5" x14ac:dyDescent="0.25">
      <c r="A560">
        <v>480</v>
      </c>
      <c r="B560">
        <v>1</v>
      </c>
      <c r="C560" t="s">
        <v>8</v>
      </c>
      <c r="D560" s="45">
        <v>1</v>
      </c>
      <c r="E560" t="s">
        <v>61</v>
      </c>
    </row>
    <row r="561" spans="1:5" x14ac:dyDescent="0.25">
      <c r="A561">
        <v>481</v>
      </c>
      <c r="B561">
        <v>1</v>
      </c>
      <c r="C561" t="s">
        <v>8</v>
      </c>
      <c r="D561" s="45">
        <v>1</v>
      </c>
      <c r="E561" t="s">
        <v>61</v>
      </c>
    </row>
    <row r="562" spans="1:5" x14ac:dyDescent="0.25">
      <c r="A562">
        <v>482</v>
      </c>
      <c r="B562">
        <v>1</v>
      </c>
      <c r="C562" t="s">
        <v>8</v>
      </c>
      <c r="D562" s="45">
        <v>1</v>
      </c>
      <c r="E562" t="s">
        <v>61</v>
      </c>
    </row>
    <row r="563" spans="1:5" x14ac:dyDescent="0.25">
      <c r="A563">
        <v>483</v>
      </c>
      <c r="B563">
        <v>1</v>
      </c>
      <c r="C563" t="s">
        <v>11</v>
      </c>
      <c r="D563" s="45">
        <v>1</v>
      </c>
      <c r="E563" t="s">
        <v>61</v>
      </c>
    </row>
    <row r="564" spans="1:5" x14ac:dyDescent="0.25">
      <c r="A564">
        <v>484</v>
      </c>
      <c r="B564">
        <v>1</v>
      </c>
      <c r="C564" t="s">
        <v>11</v>
      </c>
      <c r="D564" s="45">
        <v>1</v>
      </c>
      <c r="E564" t="s">
        <v>61</v>
      </c>
    </row>
    <row r="565" spans="1:5" x14ac:dyDescent="0.25">
      <c r="A565">
        <v>485</v>
      </c>
      <c r="B565">
        <v>1</v>
      </c>
      <c r="C565" t="s">
        <v>11</v>
      </c>
      <c r="D565" s="45">
        <v>1</v>
      </c>
      <c r="E565" t="s">
        <v>61</v>
      </c>
    </row>
    <row r="566" spans="1:5" x14ac:dyDescent="0.25">
      <c r="A566">
        <v>486</v>
      </c>
      <c r="B566">
        <v>1</v>
      </c>
      <c r="C566" t="s">
        <v>11</v>
      </c>
      <c r="D566" s="45">
        <v>1</v>
      </c>
      <c r="E566" t="s">
        <v>61</v>
      </c>
    </row>
    <row r="567" spans="1:5" x14ac:dyDescent="0.25">
      <c r="A567">
        <v>487</v>
      </c>
      <c r="B567">
        <v>1</v>
      </c>
      <c r="C567" t="s">
        <v>11</v>
      </c>
      <c r="D567" s="45">
        <v>1</v>
      </c>
      <c r="E567" t="s">
        <v>61</v>
      </c>
    </row>
    <row r="568" spans="1:5" x14ac:dyDescent="0.25">
      <c r="A568">
        <v>489</v>
      </c>
      <c r="B568">
        <v>1</v>
      </c>
      <c r="C568" t="s">
        <v>11</v>
      </c>
      <c r="D568" s="45">
        <v>1</v>
      </c>
      <c r="E568" t="s">
        <v>61</v>
      </c>
    </row>
    <row r="569" spans="1:5" x14ac:dyDescent="0.25">
      <c r="A569">
        <v>490</v>
      </c>
      <c r="B569">
        <v>1</v>
      </c>
      <c r="C569" t="s">
        <v>11</v>
      </c>
      <c r="D569" s="45">
        <v>1</v>
      </c>
      <c r="E569" t="s">
        <v>61</v>
      </c>
    </row>
    <row r="570" spans="1:5" x14ac:dyDescent="0.25">
      <c r="A570">
        <v>491</v>
      </c>
      <c r="B570">
        <v>1</v>
      </c>
      <c r="C570" t="s">
        <v>11</v>
      </c>
      <c r="D570" s="45">
        <v>1</v>
      </c>
      <c r="E570" t="s">
        <v>61</v>
      </c>
    </row>
    <row r="571" spans="1:5" x14ac:dyDescent="0.25">
      <c r="A571">
        <v>492</v>
      </c>
      <c r="B571">
        <v>1</v>
      </c>
      <c r="C571" t="s">
        <v>11</v>
      </c>
      <c r="D571" s="45">
        <v>1</v>
      </c>
      <c r="E571" t="s">
        <v>61</v>
      </c>
    </row>
    <row r="572" spans="1:5" x14ac:dyDescent="0.25">
      <c r="A572">
        <v>493</v>
      </c>
      <c r="B572">
        <v>1</v>
      </c>
      <c r="C572" t="s">
        <v>11</v>
      </c>
      <c r="D572" s="45">
        <v>1</v>
      </c>
      <c r="E572" t="s">
        <v>61</v>
      </c>
    </row>
    <row r="573" spans="1:5" x14ac:dyDescent="0.25">
      <c r="A573">
        <v>495</v>
      </c>
      <c r="B573">
        <v>1</v>
      </c>
      <c r="C573" t="s">
        <v>11</v>
      </c>
      <c r="D573" s="45">
        <v>1</v>
      </c>
      <c r="E573" t="s">
        <v>61</v>
      </c>
    </row>
    <row r="574" spans="1:5" x14ac:dyDescent="0.25">
      <c r="A574">
        <v>496</v>
      </c>
      <c r="B574">
        <v>1</v>
      </c>
      <c r="C574" t="s">
        <v>11</v>
      </c>
      <c r="D574" s="45">
        <v>1</v>
      </c>
      <c r="E574" t="s">
        <v>61</v>
      </c>
    </row>
    <row r="575" spans="1:5" x14ac:dyDescent="0.25">
      <c r="A575">
        <v>497</v>
      </c>
      <c r="B575">
        <v>1</v>
      </c>
      <c r="C575" t="s">
        <v>11</v>
      </c>
      <c r="D575" s="45">
        <v>1</v>
      </c>
      <c r="E575" t="s">
        <v>61</v>
      </c>
    </row>
    <row r="576" spans="1:5" x14ac:dyDescent="0.25">
      <c r="A576">
        <v>498</v>
      </c>
      <c r="B576">
        <v>1</v>
      </c>
      <c r="C576" t="s">
        <v>11</v>
      </c>
      <c r="D576" s="45">
        <v>1</v>
      </c>
      <c r="E576" t="s">
        <v>61</v>
      </c>
    </row>
    <row r="577" spans="1:5" x14ac:dyDescent="0.25">
      <c r="A577">
        <v>500</v>
      </c>
      <c r="B577">
        <v>1</v>
      </c>
      <c r="C577" t="s">
        <v>11</v>
      </c>
      <c r="D577" s="45">
        <v>1</v>
      </c>
      <c r="E577" t="s">
        <v>61</v>
      </c>
    </row>
    <row r="578" spans="1:5" x14ac:dyDescent="0.25">
      <c r="A578">
        <v>501</v>
      </c>
      <c r="B578">
        <v>1</v>
      </c>
      <c r="C578" t="s">
        <v>11</v>
      </c>
      <c r="D578" s="45">
        <v>1</v>
      </c>
      <c r="E578" t="s">
        <v>61</v>
      </c>
    </row>
    <row r="579" spans="1:5" x14ac:dyDescent="0.25">
      <c r="A579">
        <v>502</v>
      </c>
      <c r="B579">
        <v>1</v>
      </c>
      <c r="C579" t="s">
        <v>11</v>
      </c>
      <c r="D579" s="45">
        <v>1</v>
      </c>
      <c r="E579" t="s">
        <v>61</v>
      </c>
    </row>
    <row r="580" spans="1:5" x14ac:dyDescent="0.25">
      <c r="A580">
        <v>503</v>
      </c>
      <c r="B580">
        <v>1</v>
      </c>
      <c r="C580" t="s">
        <v>11</v>
      </c>
      <c r="D580" s="45">
        <v>1</v>
      </c>
      <c r="E580" t="s">
        <v>61</v>
      </c>
    </row>
    <row r="581" spans="1:5" x14ac:dyDescent="0.25">
      <c r="A581">
        <v>504</v>
      </c>
      <c r="B581">
        <v>1</v>
      </c>
      <c r="C581" t="s">
        <v>11</v>
      </c>
      <c r="D581" s="45">
        <v>1</v>
      </c>
      <c r="E581" t="s">
        <v>61</v>
      </c>
    </row>
    <row r="582" spans="1:5" x14ac:dyDescent="0.25">
      <c r="A582">
        <v>505</v>
      </c>
      <c r="B582">
        <v>1</v>
      </c>
      <c r="C582" t="s">
        <v>11</v>
      </c>
      <c r="D582" s="45">
        <v>1</v>
      </c>
      <c r="E582" t="s">
        <v>61</v>
      </c>
    </row>
    <row r="583" spans="1:5" x14ac:dyDescent="0.25">
      <c r="A583">
        <v>506</v>
      </c>
      <c r="B583">
        <v>1</v>
      </c>
      <c r="C583" t="s">
        <v>11</v>
      </c>
      <c r="D583" s="45">
        <v>1</v>
      </c>
      <c r="E583" t="s">
        <v>61</v>
      </c>
    </row>
    <row r="584" spans="1:5" x14ac:dyDescent="0.25">
      <c r="A584">
        <v>507</v>
      </c>
      <c r="B584">
        <v>1</v>
      </c>
      <c r="C584" t="s">
        <v>11</v>
      </c>
      <c r="D584" s="45">
        <v>1</v>
      </c>
      <c r="E584" t="s">
        <v>61</v>
      </c>
    </row>
    <row r="585" spans="1:5" x14ac:dyDescent="0.25">
      <c r="A585">
        <v>508</v>
      </c>
      <c r="B585">
        <v>1</v>
      </c>
      <c r="C585" t="s">
        <v>11</v>
      </c>
      <c r="D585" s="45">
        <v>1</v>
      </c>
      <c r="E585" t="s">
        <v>61</v>
      </c>
    </row>
    <row r="586" spans="1:5" x14ac:dyDescent="0.25">
      <c r="A586">
        <v>509</v>
      </c>
      <c r="B586">
        <v>1</v>
      </c>
      <c r="C586" t="s">
        <v>11</v>
      </c>
      <c r="D586" s="45">
        <v>1</v>
      </c>
      <c r="E586" t="s">
        <v>61</v>
      </c>
    </row>
    <row r="587" spans="1:5" x14ac:dyDescent="0.25">
      <c r="A587">
        <v>510</v>
      </c>
      <c r="B587">
        <v>1</v>
      </c>
      <c r="C587" t="s">
        <v>11</v>
      </c>
      <c r="D587" s="45">
        <v>1</v>
      </c>
      <c r="E587" t="s">
        <v>61</v>
      </c>
    </row>
    <row r="588" spans="1:5" x14ac:dyDescent="0.25">
      <c r="A588">
        <v>511</v>
      </c>
      <c r="B588">
        <v>1</v>
      </c>
      <c r="C588" t="s">
        <v>11</v>
      </c>
      <c r="D588" s="45">
        <v>1</v>
      </c>
      <c r="E588" t="s">
        <v>61</v>
      </c>
    </row>
    <row r="589" spans="1:5" x14ac:dyDescent="0.25">
      <c r="A589">
        <v>513</v>
      </c>
      <c r="B589">
        <v>1</v>
      </c>
      <c r="C589" t="s">
        <v>11</v>
      </c>
      <c r="D589" s="45">
        <v>1</v>
      </c>
      <c r="E589" t="s">
        <v>61</v>
      </c>
    </row>
    <row r="590" spans="1:5" x14ac:dyDescent="0.25">
      <c r="A590">
        <v>514</v>
      </c>
      <c r="B590">
        <v>1</v>
      </c>
      <c r="C590" t="s">
        <v>11</v>
      </c>
      <c r="D590" s="45">
        <v>1</v>
      </c>
      <c r="E590" t="s">
        <v>61</v>
      </c>
    </row>
    <row r="591" spans="1:5" x14ac:dyDescent="0.25">
      <c r="A591">
        <v>515</v>
      </c>
      <c r="B591">
        <v>1</v>
      </c>
      <c r="C591" t="s">
        <v>11</v>
      </c>
      <c r="D591" s="45">
        <v>1</v>
      </c>
      <c r="E591" t="s">
        <v>61</v>
      </c>
    </row>
    <row r="592" spans="1:5" x14ac:dyDescent="0.25">
      <c r="A592">
        <v>516</v>
      </c>
      <c r="B592">
        <v>1</v>
      </c>
      <c r="C592" t="s">
        <v>11</v>
      </c>
      <c r="D592" s="45">
        <v>1</v>
      </c>
      <c r="E592" t="s">
        <v>61</v>
      </c>
    </row>
    <row r="593" spans="1:5" x14ac:dyDescent="0.25">
      <c r="A593">
        <v>517</v>
      </c>
      <c r="B593">
        <v>1</v>
      </c>
      <c r="C593" t="s">
        <v>11</v>
      </c>
      <c r="D593" s="45">
        <v>1</v>
      </c>
      <c r="E593" t="s">
        <v>61</v>
      </c>
    </row>
    <row r="594" spans="1:5" x14ac:dyDescent="0.25">
      <c r="A594">
        <v>518</v>
      </c>
      <c r="B594">
        <v>1</v>
      </c>
      <c r="C594" t="s">
        <v>11</v>
      </c>
      <c r="D594" s="45">
        <v>1</v>
      </c>
      <c r="E594" t="s">
        <v>61</v>
      </c>
    </row>
    <row r="595" spans="1:5" x14ac:dyDescent="0.25">
      <c r="A595">
        <v>519</v>
      </c>
      <c r="B595">
        <v>1</v>
      </c>
      <c r="C595" t="s">
        <v>6</v>
      </c>
      <c r="D595" s="45">
        <v>1</v>
      </c>
      <c r="E595" t="s">
        <v>61</v>
      </c>
    </row>
    <row r="596" spans="1:5" x14ac:dyDescent="0.25">
      <c r="A596">
        <v>520</v>
      </c>
      <c r="B596">
        <v>1</v>
      </c>
      <c r="C596" t="s">
        <v>6</v>
      </c>
      <c r="D596" s="45">
        <v>1</v>
      </c>
      <c r="E596" t="s">
        <v>61</v>
      </c>
    </row>
    <row r="597" spans="1:5" x14ac:dyDescent="0.25">
      <c r="A597">
        <v>521</v>
      </c>
      <c r="B597">
        <v>1</v>
      </c>
      <c r="C597" t="s">
        <v>8</v>
      </c>
      <c r="D597" s="45">
        <v>1</v>
      </c>
      <c r="E597" t="s">
        <v>61</v>
      </c>
    </row>
    <row r="598" spans="1:5" x14ac:dyDescent="0.25">
      <c r="A598">
        <v>522</v>
      </c>
      <c r="B598">
        <v>1</v>
      </c>
      <c r="C598" t="s">
        <v>8</v>
      </c>
      <c r="D598" s="45">
        <v>1</v>
      </c>
      <c r="E598" t="s">
        <v>61</v>
      </c>
    </row>
    <row r="599" spans="1:5" x14ac:dyDescent="0.25">
      <c r="A599">
        <v>526</v>
      </c>
      <c r="B599">
        <v>1</v>
      </c>
      <c r="C599" t="s">
        <v>8</v>
      </c>
      <c r="D599" s="45">
        <v>1</v>
      </c>
      <c r="E599" t="s">
        <v>61</v>
      </c>
    </row>
    <row r="600" spans="1:5" x14ac:dyDescent="0.25">
      <c r="A600">
        <v>530</v>
      </c>
      <c r="B600">
        <v>1</v>
      </c>
      <c r="C600" t="s">
        <v>8</v>
      </c>
      <c r="D600" s="45">
        <v>1</v>
      </c>
      <c r="E600" t="s">
        <v>61</v>
      </c>
    </row>
    <row r="601" spans="1:5" x14ac:dyDescent="0.25">
      <c r="A601">
        <v>531</v>
      </c>
      <c r="B601">
        <v>1</v>
      </c>
      <c r="C601" t="s">
        <v>8</v>
      </c>
      <c r="D601" s="45">
        <v>1</v>
      </c>
      <c r="E601" t="s">
        <v>61</v>
      </c>
    </row>
    <row r="602" spans="1:5" x14ac:dyDescent="0.25">
      <c r="A602">
        <v>532</v>
      </c>
      <c r="B602">
        <v>1</v>
      </c>
      <c r="C602" t="s">
        <v>11</v>
      </c>
      <c r="D602" s="45">
        <v>1</v>
      </c>
      <c r="E602" t="s">
        <v>61</v>
      </c>
    </row>
    <row r="603" spans="1:5" x14ac:dyDescent="0.25">
      <c r="A603">
        <v>534</v>
      </c>
      <c r="B603">
        <v>1</v>
      </c>
      <c r="C603" t="s">
        <v>11</v>
      </c>
      <c r="D603" s="45">
        <v>1</v>
      </c>
      <c r="E603" t="s">
        <v>61</v>
      </c>
    </row>
    <row r="604" spans="1:5" x14ac:dyDescent="0.25">
      <c r="A604">
        <v>538</v>
      </c>
      <c r="B604">
        <v>1</v>
      </c>
      <c r="C604" t="s">
        <v>6</v>
      </c>
      <c r="D604" s="45">
        <v>1</v>
      </c>
      <c r="E604" t="s">
        <v>61</v>
      </c>
    </row>
    <row r="605" spans="1:5" x14ac:dyDescent="0.25">
      <c r="A605">
        <v>539</v>
      </c>
      <c r="B605">
        <v>1</v>
      </c>
      <c r="C605" t="s">
        <v>6</v>
      </c>
      <c r="D605" s="45">
        <v>1</v>
      </c>
      <c r="E605" t="s">
        <v>61</v>
      </c>
    </row>
    <row r="606" spans="1:5" x14ac:dyDescent="0.25">
      <c r="A606">
        <v>540</v>
      </c>
      <c r="B606">
        <v>1</v>
      </c>
      <c r="C606" t="s">
        <v>6</v>
      </c>
      <c r="D606" s="45">
        <v>1</v>
      </c>
      <c r="E606" t="s">
        <v>61</v>
      </c>
    </row>
    <row r="607" spans="1:5" x14ac:dyDescent="0.25">
      <c r="A607">
        <v>541</v>
      </c>
      <c r="B607">
        <v>1</v>
      </c>
      <c r="C607" t="s">
        <v>6</v>
      </c>
      <c r="D607" s="45">
        <v>1</v>
      </c>
      <c r="E607" t="s">
        <v>61</v>
      </c>
    </row>
    <row r="608" spans="1:5" x14ac:dyDescent="0.25">
      <c r="A608">
        <v>542</v>
      </c>
      <c r="B608">
        <v>1</v>
      </c>
      <c r="C608" t="s">
        <v>6</v>
      </c>
      <c r="D608" s="45">
        <v>1</v>
      </c>
      <c r="E608" t="s">
        <v>61</v>
      </c>
    </row>
    <row r="609" spans="1:5" x14ac:dyDescent="0.25">
      <c r="A609">
        <v>543</v>
      </c>
      <c r="B609">
        <v>1</v>
      </c>
      <c r="C609" t="s">
        <v>6</v>
      </c>
      <c r="D609" s="45">
        <v>1</v>
      </c>
      <c r="E609" t="s">
        <v>61</v>
      </c>
    </row>
    <row r="610" spans="1:5" x14ac:dyDescent="0.25">
      <c r="A610">
        <v>544</v>
      </c>
      <c r="B610">
        <v>1</v>
      </c>
      <c r="C610" t="s">
        <v>6</v>
      </c>
      <c r="D610" s="45">
        <v>1</v>
      </c>
      <c r="E610" t="s">
        <v>61</v>
      </c>
    </row>
    <row r="611" spans="1:5" x14ac:dyDescent="0.25">
      <c r="A611">
        <v>546</v>
      </c>
      <c r="B611">
        <v>1</v>
      </c>
      <c r="C611" t="s">
        <v>11</v>
      </c>
      <c r="D611" s="45">
        <v>1</v>
      </c>
      <c r="E611" t="s">
        <v>61</v>
      </c>
    </row>
    <row r="612" spans="1:5" x14ac:dyDescent="0.25">
      <c r="A612">
        <v>547</v>
      </c>
      <c r="B612">
        <v>1</v>
      </c>
      <c r="C612" t="s">
        <v>5</v>
      </c>
      <c r="D612" s="45">
        <v>1</v>
      </c>
      <c r="E612" t="s">
        <v>61</v>
      </c>
    </row>
    <row r="613" spans="1:5" x14ac:dyDescent="0.25">
      <c r="A613">
        <v>548</v>
      </c>
      <c r="B613">
        <v>1</v>
      </c>
      <c r="C613" t="s">
        <v>5</v>
      </c>
      <c r="D613" s="45">
        <v>1</v>
      </c>
      <c r="E613" t="s">
        <v>61</v>
      </c>
    </row>
    <row r="614" spans="1:5" x14ac:dyDescent="0.25">
      <c r="A614">
        <v>549</v>
      </c>
      <c r="B614">
        <v>1</v>
      </c>
      <c r="C614" t="s">
        <v>5</v>
      </c>
      <c r="D614" s="45">
        <v>1</v>
      </c>
      <c r="E614" t="s">
        <v>61</v>
      </c>
    </row>
    <row r="615" spans="1:5" x14ac:dyDescent="0.25">
      <c r="A615">
        <v>550</v>
      </c>
      <c r="B615">
        <v>1</v>
      </c>
      <c r="C615" t="s">
        <v>5</v>
      </c>
      <c r="D615" s="45">
        <v>1</v>
      </c>
      <c r="E615" t="s">
        <v>61</v>
      </c>
    </row>
    <row r="616" spans="1:5" x14ac:dyDescent="0.25">
      <c r="A616">
        <v>551</v>
      </c>
      <c r="B616">
        <v>1</v>
      </c>
      <c r="C616" t="s">
        <v>5</v>
      </c>
      <c r="D616" s="45">
        <v>1</v>
      </c>
      <c r="E616" t="s">
        <v>61</v>
      </c>
    </row>
    <row r="617" spans="1:5" x14ac:dyDescent="0.25">
      <c r="A617">
        <v>552</v>
      </c>
      <c r="B617">
        <v>1</v>
      </c>
      <c r="C617" t="s">
        <v>5</v>
      </c>
      <c r="D617" s="45">
        <v>1</v>
      </c>
      <c r="E617" t="s">
        <v>61</v>
      </c>
    </row>
    <row r="618" spans="1:5" x14ac:dyDescent="0.25">
      <c r="A618">
        <v>553</v>
      </c>
      <c r="B618">
        <v>1</v>
      </c>
      <c r="C618" t="s">
        <v>5</v>
      </c>
      <c r="D618" s="45">
        <v>1</v>
      </c>
      <c r="E618" t="s">
        <v>61</v>
      </c>
    </row>
    <row r="619" spans="1:5" x14ac:dyDescent="0.25">
      <c r="A619">
        <v>554</v>
      </c>
      <c r="B619">
        <v>1</v>
      </c>
      <c r="C619" t="s">
        <v>5</v>
      </c>
      <c r="D619" s="45">
        <v>1</v>
      </c>
      <c r="E619" t="s">
        <v>61</v>
      </c>
    </row>
    <row r="620" spans="1:5" x14ac:dyDescent="0.25">
      <c r="A620">
        <v>555</v>
      </c>
      <c r="B620">
        <v>1</v>
      </c>
      <c r="C620" t="s">
        <v>5</v>
      </c>
      <c r="D620" s="45">
        <v>1</v>
      </c>
      <c r="E620" t="s">
        <v>61</v>
      </c>
    </row>
    <row r="621" spans="1:5" x14ac:dyDescent="0.25">
      <c r="A621">
        <v>556</v>
      </c>
      <c r="B621">
        <v>1</v>
      </c>
      <c r="C621" t="s">
        <v>5</v>
      </c>
      <c r="D621" s="45">
        <v>1</v>
      </c>
      <c r="E621" t="s">
        <v>61</v>
      </c>
    </row>
    <row r="622" spans="1:5" x14ac:dyDescent="0.25">
      <c r="A622">
        <v>557</v>
      </c>
      <c r="B622">
        <v>1</v>
      </c>
      <c r="C622" t="s">
        <v>3</v>
      </c>
      <c r="D622" s="45">
        <v>1</v>
      </c>
      <c r="E622" t="s">
        <v>61</v>
      </c>
    </row>
    <row r="623" spans="1:5" x14ac:dyDescent="0.25">
      <c r="A623">
        <v>559</v>
      </c>
      <c r="B623">
        <v>1</v>
      </c>
      <c r="C623" t="s">
        <v>5</v>
      </c>
      <c r="D623" s="45">
        <v>1</v>
      </c>
      <c r="E623" t="s">
        <v>61</v>
      </c>
    </row>
    <row r="624" spans="1:5" x14ac:dyDescent="0.25">
      <c r="A624">
        <v>560</v>
      </c>
      <c r="B624">
        <v>1</v>
      </c>
      <c r="C624" t="s">
        <v>5</v>
      </c>
      <c r="D624" s="45">
        <v>1</v>
      </c>
      <c r="E624" t="s">
        <v>61</v>
      </c>
    </row>
    <row r="625" spans="1:5" x14ac:dyDescent="0.25">
      <c r="A625">
        <v>561</v>
      </c>
      <c r="B625">
        <v>1</v>
      </c>
      <c r="C625" t="s">
        <v>5</v>
      </c>
      <c r="D625" s="45">
        <v>1</v>
      </c>
      <c r="E625" t="s">
        <v>61</v>
      </c>
    </row>
    <row r="626" spans="1:5" x14ac:dyDescent="0.25">
      <c r="A626">
        <v>562</v>
      </c>
      <c r="B626">
        <v>1</v>
      </c>
      <c r="C626" t="s">
        <v>5</v>
      </c>
      <c r="D626" s="45">
        <v>1</v>
      </c>
      <c r="E626" t="s">
        <v>61</v>
      </c>
    </row>
    <row r="627" spans="1:5" x14ac:dyDescent="0.25">
      <c r="A627">
        <v>563</v>
      </c>
      <c r="B627">
        <v>1</v>
      </c>
      <c r="C627" t="s">
        <v>5</v>
      </c>
      <c r="D627" s="45">
        <v>1</v>
      </c>
      <c r="E627" t="s">
        <v>61</v>
      </c>
    </row>
    <row r="628" spans="1:5" x14ac:dyDescent="0.25">
      <c r="A628">
        <v>564</v>
      </c>
      <c r="B628">
        <v>1</v>
      </c>
      <c r="C628" t="s">
        <v>5</v>
      </c>
      <c r="D628" s="45">
        <v>1</v>
      </c>
      <c r="E628" t="s">
        <v>61</v>
      </c>
    </row>
    <row r="629" spans="1:5" x14ac:dyDescent="0.25">
      <c r="A629">
        <v>565</v>
      </c>
      <c r="B629">
        <v>1</v>
      </c>
      <c r="C629" t="s">
        <v>5</v>
      </c>
      <c r="D629" s="45">
        <v>1</v>
      </c>
      <c r="E629" t="s">
        <v>61</v>
      </c>
    </row>
    <row r="630" spans="1:5" x14ac:dyDescent="0.25">
      <c r="A630">
        <v>566</v>
      </c>
      <c r="B630">
        <v>1</v>
      </c>
      <c r="C630" t="s">
        <v>5</v>
      </c>
      <c r="D630" s="45">
        <v>1</v>
      </c>
      <c r="E630" t="s">
        <v>61</v>
      </c>
    </row>
    <row r="631" spans="1:5" x14ac:dyDescent="0.25">
      <c r="A631">
        <v>567</v>
      </c>
      <c r="B631">
        <v>1</v>
      </c>
      <c r="C631" t="s">
        <v>8</v>
      </c>
      <c r="D631" s="45">
        <v>1</v>
      </c>
      <c r="E631" t="s">
        <v>61</v>
      </c>
    </row>
    <row r="632" spans="1:5" x14ac:dyDescent="0.25">
      <c r="A632">
        <v>568</v>
      </c>
      <c r="B632">
        <v>1</v>
      </c>
      <c r="C632" t="s">
        <v>8</v>
      </c>
      <c r="D632" s="45">
        <v>1</v>
      </c>
      <c r="E632" t="s">
        <v>61</v>
      </c>
    </row>
    <row r="633" spans="1:5" x14ac:dyDescent="0.25">
      <c r="A633">
        <v>569</v>
      </c>
      <c r="B633">
        <v>1</v>
      </c>
      <c r="C633" t="s">
        <v>9</v>
      </c>
      <c r="D633" s="45">
        <v>1</v>
      </c>
      <c r="E633" t="s">
        <v>61</v>
      </c>
    </row>
    <row r="634" spans="1:5" x14ac:dyDescent="0.25">
      <c r="A634">
        <v>570</v>
      </c>
      <c r="B634">
        <v>1</v>
      </c>
      <c r="C634" t="s">
        <v>5</v>
      </c>
      <c r="D634" s="45">
        <v>1</v>
      </c>
      <c r="E634" t="s">
        <v>61</v>
      </c>
    </row>
    <row r="635" spans="1:5" x14ac:dyDescent="0.25">
      <c r="A635">
        <v>571</v>
      </c>
      <c r="B635">
        <v>1</v>
      </c>
      <c r="C635" t="s">
        <v>5</v>
      </c>
      <c r="D635" s="45">
        <v>1</v>
      </c>
      <c r="E635" t="s">
        <v>61</v>
      </c>
    </row>
    <row r="636" spans="1:5" x14ac:dyDescent="0.25">
      <c r="A636">
        <v>572</v>
      </c>
      <c r="B636">
        <v>1</v>
      </c>
      <c r="C636" t="s">
        <v>5</v>
      </c>
      <c r="D636" s="45">
        <v>1</v>
      </c>
      <c r="E636" t="s">
        <v>61</v>
      </c>
    </row>
    <row r="637" spans="1:5" x14ac:dyDescent="0.25">
      <c r="A637">
        <v>573</v>
      </c>
      <c r="B637">
        <v>1</v>
      </c>
      <c r="C637" t="s">
        <v>5</v>
      </c>
      <c r="D637" s="45">
        <v>1</v>
      </c>
      <c r="E637" t="s">
        <v>61</v>
      </c>
    </row>
    <row r="638" spans="1:5" x14ac:dyDescent="0.25">
      <c r="A638">
        <v>574</v>
      </c>
      <c r="B638">
        <v>1</v>
      </c>
      <c r="C638" t="s">
        <v>5</v>
      </c>
      <c r="D638" s="45">
        <v>1</v>
      </c>
      <c r="E638" t="s">
        <v>61</v>
      </c>
    </row>
    <row r="639" spans="1:5" x14ac:dyDescent="0.25">
      <c r="A639">
        <v>575</v>
      </c>
      <c r="B639">
        <v>1</v>
      </c>
      <c r="C639" t="s">
        <v>5</v>
      </c>
      <c r="D639" s="45">
        <v>1</v>
      </c>
      <c r="E639" t="s">
        <v>61</v>
      </c>
    </row>
    <row r="640" spans="1:5" x14ac:dyDescent="0.25">
      <c r="A640">
        <v>576</v>
      </c>
      <c r="B640">
        <v>1</v>
      </c>
      <c r="C640" t="s">
        <v>9</v>
      </c>
      <c r="D640" s="45">
        <v>1</v>
      </c>
      <c r="E640" t="s">
        <v>61</v>
      </c>
    </row>
    <row r="641" spans="1:5" x14ac:dyDescent="0.25">
      <c r="A641">
        <v>577</v>
      </c>
      <c r="B641">
        <v>1</v>
      </c>
      <c r="C641" t="s">
        <v>9</v>
      </c>
      <c r="D641" s="45">
        <v>1</v>
      </c>
      <c r="E641" t="s">
        <v>61</v>
      </c>
    </row>
    <row r="642" spans="1:5" x14ac:dyDescent="0.25">
      <c r="A642">
        <v>578</v>
      </c>
      <c r="B642">
        <v>1</v>
      </c>
      <c r="C642" t="s">
        <v>9</v>
      </c>
      <c r="D642" s="45">
        <v>1</v>
      </c>
      <c r="E642" t="s">
        <v>61</v>
      </c>
    </row>
    <row r="643" spans="1:5" x14ac:dyDescent="0.25">
      <c r="A643">
        <v>579</v>
      </c>
      <c r="B643">
        <v>1</v>
      </c>
      <c r="C643" t="s">
        <v>9</v>
      </c>
      <c r="D643" s="45">
        <v>1</v>
      </c>
      <c r="E643" t="s">
        <v>61</v>
      </c>
    </row>
    <row r="644" spans="1:5" x14ac:dyDescent="0.25">
      <c r="A644">
        <v>581</v>
      </c>
      <c r="B644">
        <v>1</v>
      </c>
      <c r="C644" t="s">
        <v>9</v>
      </c>
      <c r="D644" s="45">
        <v>1</v>
      </c>
      <c r="E644" t="s">
        <v>61</v>
      </c>
    </row>
    <row r="645" spans="1:5" x14ac:dyDescent="0.25">
      <c r="A645">
        <v>582</v>
      </c>
      <c r="B645">
        <v>1</v>
      </c>
      <c r="C645" t="s">
        <v>9</v>
      </c>
      <c r="D645" s="45">
        <v>1</v>
      </c>
      <c r="E645" t="s">
        <v>61</v>
      </c>
    </row>
    <row r="646" spans="1:5" x14ac:dyDescent="0.25">
      <c r="A646">
        <v>583</v>
      </c>
      <c r="B646">
        <v>1</v>
      </c>
      <c r="C646" t="s">
        <v>9</v>
      </c>
      <c r="D646" s="45">
        <v>1</v>
      </c>
      <c r="E646" t="s">
        <v>61</v>
      </c>
    </row>
    <row r="647" spans="1:5" x14ac:dyDescent="0.25">
      <c r="A647">
        <v>584</v>
      </c>
      <c r="B647">
        <v>1</v>
      </c>
      <c r="C647" t="s">
        <v>9</v>
      </c>
      <c r="D647" s="45">
        <v>1</v>
      </c>
      <c r="E647" t="s">
        <v>61</v>
      </c>
    </row>
    <row r="648" spans="1:5" x14ac:dyDescent="0.25">
      <c r="A648">
        <v>585</v>
      </c>
      <c r="B648">
        <v>1</v>
      </c>
      <c r="C648" t="s">
        <v>9</v>
      </c>
      <c r="D648" s="45">
        <v>1</v>
      </c>
      <c r="E648" t="s">
        <v>61</v>
      </c>
    </row>
    <row r="649" spans="1:5" x14ac:dyDescent="0.25">
      <c r="A649">
        <v>587</v>
      </c>
      <c r="B649">
        <v>1</v>
      </c>
      <c r="C649" t="s">
        <v>9</v>
      </c>
      <c r="D649" s="45">
        <v>1</v>
      </c>
      <c r="E649" t="s">
        <v>61</v>
      </c>
    </row>
    <row r="650" spans="1:5" x14ac:dyDescent="0.25">
      <c r="A650">
        <v>589</v>
      </c>
      <c r="B650">
        <v>1</v>
      </c>
      <c r="C650" t="s">
        <v>15</v>
      </c>
      <c r="D650" s="45">
        <v>1</v>
      </c>
      <c r="E650" t="s">
        <v>61</v>
      </c>
    </row>
    <row r="651" spans="1:5" x14ac:dyDescent="0.25">
      <c r="A651">
        <v>590</v>
      </c>
      <c r="B651">
        <v>1</v>
      </c>
      <c r="C651" t="s">
        <v>15</v>
      </c>
      <c r="D651" s="45">
        <v>1</v>
      </c>
      <c r="E651" t="s">
        <v>61</v>
      </c>
    </row>
    <row r="652" spans="1:5" x14ac:dyDescent="0.25">
      <c r="A652">
        <v>591</v>
      </c>
      <c r="B652">
        <v>1</v>
      </c>
      <c r="C652" t="s">
        <v>15</v>
      </c>
      <c r="D652" s="45">
        <v>1</v>
      </c>
      <c r="E652" t="s">
        <v>61</v>
      </c>
    </row>
    <row r="653" spans="1:5" x14ac:dyDescent="0.25">
      <c r="A653">
        <v>592</v>
      </c>
      <c r="B653">
        <v>1</v>
      </c>
      <c r="C653" t="s">
        <v>15</v>
      </c>
      <c r="D653" s="45">
        <v>1</v>
      </c>
      <c r="E653" t="s">
        <v>61</v>
      </c>
    </row>
    <row r="654" spans="1:5" x14ac:dyDescent="0.25">
      <c r="A654">
        <v>593</v>
      </c>
      <c r="B654">
        <v>1</v>
      </c>
      <c r="C654" t="s">
        <v>15</v>
      </c>
      <c r="D654" s="45">
        <v>1</v>
      </c>
      <c r="E654" t="s">
        <v>61</v>
      </c>
    </row>
    <row r="655" spans="1:5" x14ac:dyDescent="0.25">
      <c r="A655">
        <v>594</v>
      </c>
      <c r="B655">
        <v>1</v>
      </c>
      <c r="C655" t="s">
        <v>15</v>
      </c>
      <c r="D655" s="45">
        <v>1</v>
      </c>
      <c r="E655" t="s">
        <v>61</v>
      </c>
    </row>
    <row r="656" spans="1:5" x14ac:dyDescent="0.25">
      <c r="A656">
        <v>595</v>
      </c>
      <c r="B656">
        <v>1</v>
      </c>
      <c r="C656" t="s">
        <v>15</v>
      </c>
      <c r="D656" s="45">
        <v>1</v>
      </c>
      <c r="E656" t="s">
        <v>61</v>
      </c>
    </row>
    <row r="657" spans="1:5" x14ac:dyDescent="0.25">
      <c r="A657">
        <v>596</v>
      </c>
      <c r="B657">
        <v>1</v>
      </c>
      <c r="C657" t="s">
        <v>15</v>
      </c>
      <c r="D657" s="45">
        <v>1</v>
      </c>
      <c r="E657" t="s">
        <v>61</v>
      </c>
    </row>
    <row r="658" spans="1:5" x14ac:dyDescent="0.25">
      <c r="A658">
        <v>597</v>
      </c>
      <c r="B658">
        <v>1</v>
      </c>
      <c r="C658" t="s">
        <v>15</v>
      </c>
      <c r="D658" s="45">
        <v>1</v>
      </c>
      <c r="E658" t="s">
        <v>61</v>
      </c>
    </row>
    <row r="659" spans="1:5" x14ac:dyDescent="0.25">
      <c r="A659">
        <v>598</v>
      </c>
      <c r="B659">
        <v>1</v>
      </c>
      <c r="C659" t="s">
        <v>15</v>
      </c>
      <c r="D659" s="45">
        <v>1</v>
      </c>
      <c r="E659" t="s">
        <v>61</v>
      </c>
    </row>
    <row r="660" spans="1:5" x14ac:dyDescent="0.25">
      <c r="A660">
        <v>599</v>
      </c>
      <c r="B660">
        <v>1</v>
      </c>
      <c r="C660" t="s">
        <v>5</v>
      </c>
      <c r="D660" s="45">
        <v>1</v>
      </c>
      <c r="E660" t="s">
        <v>61</v>
      </c>
    </row>
    <row r="661" spans="1:5" x14ac:dyDescent="0.25">
      <c r="A661">
        <v>601</v>
      </c>
      <c r="B661">
        <v>1</v>
      </c>
      <c r="C661" t="s">
        <v>8</v>
      </c>
      <c r="D661" s="45">
        <v>1</v>
      </c>
      <c r="E661" t="s">
        <v>61</v>
      </c>
    </row>
    <row r="662" spans="1:5" x14ac:dyDescent="0.25">
      <c r="A662">
        <v>602</v>
      </c>
      <c r="B662">
        <v>1</v>
      </c>
      <c r="C662" t="s">
        <v>8</v>
      </c>
      <c r="D662" s="45">
        <v>1</v>
      </c>
      <c r="E662" t="s">
        <v>61</v>
      </c>
    </row>
    <row r="663" spans="1:5" x14ac:dyDescent="0.25">
      <c r="A663">
        <v>603</v>
      </c>
      <c r="B663">
        <v>1</v>
      </c>
      <c r="C663" t="s">
        <v>8</v>
      </c>
      <c r="D663" s="45">
        <v>1</v>
      </c>
      <c r="E663" t="s">
        <v>61</v>
      </c>
    </row>
    <row r="664" spans="1:5" x14ac:dyDescent="0.25">
      <c r="A664">
        <v>604</v>
      </c>
      <c r="B664">
        <v>1</v>
      </c>
      <c r="C664" t="s">
        <v>5</v>
      </c>
      <c r="D664" s="45">
        <v>1</v>
      </c>
      <c r="E664" t="s">
        <v>61</v>
      </c>
    </row>
    <row r="665" spans="1:5" x14ac:dyDescent="0.25">
      <c r="A665">
        <v>605</v>
      </c>
      <c r="B665">
        <v>1</v>
      </c>
      <c r="C665" t="s">
        <v>5</v>
      </c>
      <c r="D665" s="45">
        <v>1</v>
      </c>
      <c r="E665" t="s">
        <v>61</v>
      </c>
    </row>
    <row r="666" spans="1:5" x14ac:dyDescent="0.25">
      <c r="A666">
        <v>607</v>
      </c>
      <c r="B666">
        <v>1</v>
      </c>
      <c r="C666" t="s">
        <v>3</v>
      </c>
      <c r="D666" s="45">
        <v>1</v>
      </c>
      <c r="E666" t="s">
        <v>61</v>
      </c>
    </row>
    <row r="667" spans="1:5" x14ac:dyDescent="0.25">
      <c r="A667">
        <v>608</v>
      </c>
      <c r="B667">
        <v>1</v>
      </c>
      <c r="C667" t="s">
        <v>3</v>
      </c>
      <c r="D667" s="45">
        <v>1</v>
      </c>
      <c r="E667" t="s">
        <v>61</v>
      </c>
    </row>
    <row r="668" spans="1:5" x14ac:dyDescent="0.25">
      <c r="A668">
        <v>609</v>
      </c>
      <c r="B668">
        <v>1</v>
      </c>
      <c r="C668" t="s">
        <v>3</v>
      </c>
      <c r="D668" s="45">
        <v>1</v>
      </c>
      <c r="E668" t="s">
        <v>61</v>
      </c>
    </row>
    <row r="669" spans="1:5" x14ac:dyDescent="0.25">
      <c r="A669">
        <v>610</v>
      </c>
      <c r="B669">
        <v>1</v>
      </c>
      <c r="C669" t="s">
        <v>3</v>
      </c>
      <c r="D669" s="45">
        <v>1</v>
      </c>
      <c r="E669" t="s">
        <v>61</v>
      </c>
    </row>
    <row r="670" spans="1:5" x14ac:dyDescent="0.25">
      <c r="A670">
        <v>611</v>
      </c>
      <c r="B670">
        <v>1</v>
      </c>
      <c r="C670" t="s">
        <v>3</v>
      </c>
      <c r="D670" s="45">
        <v>1</v>
      </c>
      <c r="E670" t="s">
        <v>61</v>
      </c>
    </row>
    <row r="671" spans="1:5" x14ac:dyDescent="0.25">
      <c r="A671">
        <v>612</v>
      </c>
      <c r="B671">
        <v>1</v>
      </c>
      <c r="C671" t="s">
        <v>3</v>
      </c>
      <c r="D671" s="45">
        <v>1</v>
      </c>
      <c r="E671" t="s">
        <v>61</v>
      </c>
    </row>
    <row r="672" spans="1:5" x14ac:dyDescent="0.25">
      <c r="A672">
        <v>613</v>
      </c>
      <c r="B672">
        <v>1</v>
      </c>
      <c r="C672" t="s">
        <v>3</v>
      </c>
      <c r="D672" s="45">
        <v>1</v>
      </c>
      <c r="E672" t="s">
        <v>61</v>
      </c>
    </row>
    <row r="673" spans="1:5" x14ac:dyDescent="0.25">
      <c r="A673">
        <v>614</v>
      </c>
      <c r="B673">
        <v>1</v>
      </c>
      <c r="C673" t="s">
        <v>3</v>
      </c>
      <c r="D673" s="45">
        <v>1</v>
      </c>
      <c r="E673" t="s">
        <v>61</v>
      </c>
    </row>
    <row r="674" spans="1:5" x14ac:dyDescent="0.25">
      <c r="A674">
        <v>615</v>
      </c>
      <c r="B674">
        <v>1</v>
      </c>
      <c r="C674" t="s">
        <v>3</v>
      </c>
      <c r="D674" s="45">
        <v>1</v>
      </c>
      <c r="E674" t="s">
        <v>61</v>
      </c>
    </row>
    <row r="675" spans="1:5" x14ac:dyDescent="0.25">
      <c r="A675">
        <v>616</v>
      </c>
      <c r="B675">
        <v>1</v>
      </c>
      <c r="C675" t="s">
        <v>3</v>
      </c>
      <c r="D675" s="45">
        <v>1</v>
      </c>
      <c r="E675" t="s">
        <v>61</v>
      </c>
    </row>
    <row r="676" spans="1:5" x14ac:dyDescent="0.25">
      <c r="A676">
        <v>617</v>
      </c>
      <c r="B676">
        <v>1</v>
      </c>
      <c r="C676" t="s">
        <v>3</v>
      </c>
      <c r="D676" s="45">
        <v>1</v>
      </c>
      <c r="E676" t="s">
        <v>61</v>
      </c>
    </row>
    <row r="677" spans="1:5" x14ac:dyDescent="0.25">
      <c r="A677">
        <v>618</v>
      </c>
      <c r="B677">
        <v>1</v>
      </c>
      <c r="C677" t="s">
        <v>5</v>
      </c>
      <c r="D677" s="45">
        <v>1</v>
      </c>
      <c r="E677" t="s">
        <v>61</v>
      </c>
    </row>
    <row r="678" spans="1:5" x14ac:dyDescent="0.25">
      <c r="A678">
        <v>619</v>
      </c>
      <c r="B678">
        <v>1</v>
      </c>
      <c r="C678" t="s">
        <v>3</v>
      </c>
      <c r="D678" s="45">
        <v>1</v>
      </c>
      <c r="E678" t="s">
        <v>61</v>
      </c>
    </row>
    <row r="679" spans="1:5" x14ac:dyDescent="0.25">
      <c r="A679">
        <v>620</v>
      </c>
      <c r="B679">
        <v>1</v>
      </c>
      <c r="C679" t="s">
        <v>3</v>
      </c>
      <c r="D679" s="45">
        <v>1</v>
      </c>
      <c r="E679" t="s">
        <v>61</v>
      </c>
    </row>
    <row r="680" spans="1:5" x14ac:dyDescent="0.25">
      <c r="A680">
        <v>621</v>
      </c>
      <c r="B680">
        <v>1</v>
      </c>
      <c r="C680" t="s">
        <v>15</v>
      </c>
      <c r="D680" s="45">
        <v>1</v>
      </c>
      <c r="E680" t="s">
        <v>61</v>
      </c>
    </row>
    <row r="681" spans="1:5" x14ac:dyDescent="0.25">
      <c r="A681">
        <v>622</v>
      </c>
      <c r="B681">
        <v>1</v>
      </c>
      <c r="C681" t="s">
        <v>15</v>
      </c>
      <c r="D681" s="45">
        <v>1</v>
      </c>
      <c r="E681" t="s">
        <v>61</v>
      </c>
    </row>
    <row r="682" spans="1:5" x14ac:dyDescent="0.25">
      <c r="A682">
        <v>623</v>
      </c>
      <c r="B682">
        <v>1</v>
      </c>
      <c r="C682" t="s">
        <v>15</v>
      </c>
      <c r="D682" s="45">
        <v>1</v>
      </c>
      <c r="E682" t="s">
        <v>61</v>
      </c>
    </row>
    <row r="683" spans="1:5" x14ac:dyDescent="0.25">
      <c r="A683">
        <v>624</v>
      </c>
      <c r="B683">
        <v>1</v>
      </c>
      <c r="C683" t="s">
        <v>15</v>
      </c>
      <c r="D683" s="45">
        <v>1</v>
      </c>
      <c r="E683" t="s">
        <v>61</v>
      </c>
    </row>
    <row r="684" spans="1:5" x14ac:dyDescent="0.25">
      <c r="A684">
        <v>625</v>
      </c>
      <c r="B684">
        <v>1</v>
      </c>
      <c r="C684" t="s">
        <v>15</v>
      </c>
      <c r="D684" s="45">
        <v>1</v>
      </c>
      <c r="E684" t="s">
        <v>61</v>
      </c>
    </row>
    <row r="685" spans="1:5" x14ac:dyDescent="0.25">
      <c r="A685">
        <v>626</v>
      </c>
      <c r="B685">
        <v>1</v>
      </c>
      <c r="C685" t="s">
        <v>15</v>
      </c>
      <c r="D685" s="45">
        <v>1</v>
      </c>
      <c r="E685" t="s">
        <v>61</v>
      </c>
    </row>
    <row r="686" spans="1:5" x14ac:dyDescent="0.25">
      <c r="A686">
        <v>627</v>
      </c>
      <c r="B686">
        <v>1</v>
      </c>
      <c r="C686" t="s">
        <v>15</v>
      </c>
      <c r="D686" s="45">
        <v>1</v>
      </c>
      <c r="E686" t="s">
        <v>61</v>
      </c>
    </row>
    <row r="687" spans="1:5" x14ac:dyDescent="0.25">
      <c r="A687">
        <v>628</v>
      </c>
      <c r="B687">
        <v>1</v>
      </c>
      <c r="C687" t="s">
        <v>15</v>
      </c>
      <c r="D687" s="45">
        <v>1</v>
      </c>
      <c r="E687" t="s">
        <v>61</v>
      </c>
    </row>
    <row r="688" spans="1:5" x14ac:dyDescent="0.25">
      <c r="A688">
        <v>629</v>
      </c>
      <c r="B688">
        <v>1</v>
      </c>
      <c r="C688" t="s">
        <v>15</v>
      </c>
      <c r="D688" s="45">
        <v>1</v>
      </c>
      <c r="E688" t="s">
        <v>61</v>
      </c>
    </row>
    <row r="689" spans="1:5" x14ac:dyDescent="0.25">
      <c r="A689">
        <v>630</v>
      </c>
      <c r="B689">
        <v>1</v>
      </c>
      <c r="C689" t="s">
        <v>15</v>
      </c>
      <c r="D689" s="45">
        <v>1</v>
      </c>
      <c r="E689" t="s">
        <v>61</v>
      </c>
    </row>
    <row r="690" spans="1:5" x14ac:dyDescent="0.25">
      <c r="A690">
        <v>631</v>
      </c>
      <c r="B690">
        <v>1</v>
      </c>
      <c r="C690" t="s">
        <v>15</v>
      </c>
      <c r="D690" s="45">
        <v>1</v>
      </c>
      <c r="E690" t="s">
        <v>61</v>
      </c>
    </row>
    <row r="691" spans="1:5" x14ac:dyDescent="0.25">
      <c r="A691">
        <v>632</v>
      </c>
      <c r="B691">
        <v>1</v>
      </c>
      <c r="C691" t="s">
        <v>3</v>
      </c>
      <c r="D691" s="45">
        <v>1</v>
      </c>
      <c r="E691" t="s">
        <v>61</v>
      </c>
    </row>
    <row r="692" spans="1:5" x14ac:dyDescent="0.25">
      <c r="A692">
        <v>633</v>
      </c>
      <c r="B692">
        <v>1</v>
      </c>
      <c r="C692" t="s">
        <v>15</v>
      </c>
      <c r="D692" s="45">
        <v>1</v>
      </c>
      <c r="E692" t="s">
        <v>61</v>
      </c>
    </row>
    <row r="693" spans="1:5" x14ac:dyDescent="0.25">
      <c r="A693">
        <v>634</v>
      </c>
      <c r="B693">
        <v>1</v>
      </c>
      <c r="C693" t="s">
        <v>15</v>
      </c>
      <c r="D693" s="45">
        <v>1</v>
      </c>
      <c r="E693" t="s">
        <v>61</v>
      </c>
    </row>
    <row r="694" spans="1:5" x14ac:dyDescent="0.25">
      <c r="A694">
        <v>635</v>
      </c>
      <c r="B694">
        <v>1</v>
      </c>
      <c r="C694" t="s">
        <v>15</v>
      </c>
      <c r="D694" s="45">
        <v>1</v>
      </c>
      <c r="E694" t="s">
        <v>61</v>
      </c>
    </row>
    <row r="695" spans="1:5" x14ac:dyDescent="0.25">
      <c r="A695">
        <v>636</v>
      </c>
      <c r="B695">
        <v>1</v>
      </c>
      <c r="C695" t="s">
        <v>15</v>
      </c>
      <c r="D695" s="45">
        <v>1</v>
      </c>
      <c r="E695" t="s">
        <v>61</v>
      </c>
    </row>
    <row r="696" spans="1:5" x14ac:dyDescent="0.25">
      <c r="A696">
        <v>637</v>
      </c>
      <c r="B696">
        <v>1</v>
      </c>
      <c r="C696" t="s">
        <v>15</v>
      </c>
      <c r="D696" s="45">
        <v>1</v>
      </c>
      <c r="E696" t="s">
        <v>61</v>
      </c>
    </row>
    <row r="697" spans="1:5" x14ac:dyDescent="0.25">
      <c r="A697">
        <v>638</v>
      </c>
      <c r="B697">
        <v>1</v>
      </c>
      <c r="C697" t="s">
        <v>15</v>
      </c>
      <c r="D697" s="45">
        <v>1</v>
      </c>
      <c r="E697" t="s">
        <v>61</v>
      </c>
    </row>
    <row r="698" spans="1:5" x14ac:dyDescent="0.25">
      <c r="A698">
        <v>639</v>
      </c>
      <c r="B698">
        <v>1</v>
      </c>
      <c r="C698" t="s">
        <v>15</v>
      </c>
      <c r="D698" s="45">
        <v>1</v>
      </c>
      <c r="E698" t="s">
        <v>61</v>
      </c>
    </row>
    <row r="699" spans="1:5" x14ac:dyDescent="0.25">
      <c r="A699">
        <v>640</v>
      </c>
      <c r="B699">
        <v>1</v>
      </c>
      <c r="C699" t="s">
        <v>15</v>
      </c>
      <c r="D699" s="45">
        <v>1</v>
      </c>
      <c r="E699" t="s">
        <v>61</v>
      </c>
    </row>
    <row r="700" spans="1:5" x14ac:dyDescent="0.25">
      <c r="A700">
        <v>641</v>
      </c>
      <c r="B700">
        <v>1</v>
      </c>
      <c r="C700" t="s">
        <v>9</v>
      </c>
      <c r="D700" s="45">
        <v>1</v>
      </c>
      <c r="E700" t="s">
        <v>61</v>
      </c>
    </row>
    <row r="701" spans="1:5" x14ac:dyDescent="0.25">
      <c r="A701">
        <v>642</v>
      </c>
      <c r="B701">
        <v>1</v>
      </c>
      <c r="C701" t="s">
        <v>9</v>
      </c>
      <c r="D701" s="45">
        <v>1</v>
      </c>
      <c r="E701" t="s">
        <v>61</v>
      </c>
    </row>
    <row r="702" spans="1:5" x14ac:dyDescent="0.25">
      <c r="A702">
        <v>643</v>
      </c>
      <c r="B702">
        <v>1</v>
      </c>
      <c r="C702" t="s">
        <v>9</v>
      </c>
      <c r="D702" s="45">
        <v>1</v>
      </c>
      <c r="E702" t="s">
        <v>61</v>
      </c>
    </row>
    <row r="703" spans="1:5" x14ac:dyDescent="0.25">
      <c r="A703">
        <v>644</v>
      </c>
      <c r="B703">
        <v>1</v>
      </c>
      <c r="C703" t="s">
        <v>9</v>
      </c>
      <c r="D703" s="45">
        <v>1</v>
      </c>
      <c r="E703" t="s">
        <v>61</v>
      </c>
    </row>
    <row r="704" spans="1:5" x14ac:dyDescent="0.25">
      <c r="A704">
        <v>645</v>
      </c>
      <c r="B704">
        <v>1</v>
      </c>
      <c r="C704" t="s">
        <v>9</v>
      </c>
      <c r="D704" s="45">
        <v>1</v>
      </c>
      <c r="E704" t="s">
        <v>61</v>
      </c>
    </row>
    <row r="705" spans="1:5" x14ac:dyDescent="0.25">
      <c r="A705">
        <v>646</v>
      </c>
      <c r="B705">
        <v>1</v>
      </c>
      <c r="C705" t="s">
        <v>9</v>
      </c>
      <c r="D705" s="45">
        <v>1</v>
      </c>
      <c r="E705" t="s">
        <v>61</v>
      </c>
    </row>
    <row r="706" spans="1:5" x14ac:dyDescent="0.25">
      <c r="A706">
        <v>647</v>
      </c>
      <c r="B706">
        <v>1</v>
      </c>
      <c r="C706" t="s">
        <v>9</v>
      </c>
      <c r="D706" s="45">
        <v>1</v>
      </c>
      <c r="E706" t="s">
        <v>61</v>
      </c>
    </row>
    <row r="707" spans="1:5" x14ac:dyDescent="0.25">
      <c r="A707">
        <v>648</v>
      </c>
      <c r="B707">
        <v>1</v>
      </c>
      <c r="C707" t="s">
        <v>9</v>
      </c>
      <c r="D707" s="45">
        <v>1</v>
      </c>
      <c r="E707" t="s">
        <v>61</v>
      </c>
    </row>
    <row r="708" spans="1:5" x14ac:dyDescent="0.25">
      <c r="A708">
        <v>649</v>
      </c>
      <c r="B708">
        <v>1</v>
      </c>
      <c r="C708" t="s">
        <v>9</v>
      </c>
      <c r="D708" s="45">
        <v>1</v>
      </c>
      <c r="E708" t="s">
        <v>61</v>
      </c>
    </row>
    <row r="709" spans="1:5" x14ac:dyDescent="0.25">
      <c r="A709">
        <v>650</v>
      </c>
      <c r="B709">
        <v>1</v>
      </c>
      <c r="C709" t="s">
        <v>9</v>
      </c>
      <c r="D709" s="45">
        <v>1</v>
      </c>
      <c r="E709" t="s">
        <v>61</v>
      </c>
    </row>
    <row r="710" spans="1:5" x14ac:dyDescent="0.25">
      <c r="A710">
        <v>651</v>
      </c>
      <c r="B710">
        <v>1</v>
      </c>
      <c r="C710" t="s">
        <v>9</v>
      </c>
      <c r="D710" s="45">
        <v>1</v>
      </c>
      <c r="E710" t="s">
        <v>61</v>
      </c>
    </row>
    <row r="711" spans="1:5" x14ac:dyDescent="0.25">
      <c r="A711">
        <v>652</v>
      </c>
      <c r="B711">
        <v>1</v>
      </c>
      <c r="C711" t="s">
        <v>9</v>
      </c>
      <c r="D711" s="45">
        <v>1</v>
      </c>
      <c r="E711" t="s">
        <v>61</v>
      </c>
    </row>
    <row r="712" spans="1:5" x14ac:dyDescent="0.25">
      <c r="A712">
        <v>653</v>
      </c>
      <c r="B712">
        <v>1</v>
      </c>
      <c r="C712" t="s">
        <v>9</v>
      </c>
      <c r="D712" s="45">
        <v>1</v>
      </c>
      <c r="E712" t="s">
        <v>61</v>
      </c>
    </row>
    <row r="713" spans="1:5" x14ac:dyDescent="0.25">
      <c r="A713">
        <v>654</v>
      </c>
      <c r="B713">
        <v>1</v>
      </c>
      <c r="C713" t="s">
        <v>9</v>
      </c>
      <c r="D713" s="45">
        <v>1</v>
      </c>
      <c r="E713" t="s">
        <v>61</v>
      </c>
    </row>
    <row r="714" spans="1:5" x14ac:dyDescent="0.25">
      <c r="A714">
        <v>655</v>
      </c>
      <c r="B714">
        <v>1</v>
      </c>
      <c r="C714" t="s">
        <v>9</v>
      </c>
      <c r="D714" s="45">
        <v>1</v>
      </c>
      <c r="E714" t="s">
        <v>61</v>
      </c>
    </row>
    <row r="715" spans="1:5" x14ac:dyDescent="0.25">
      <c r="A715">
        <v>656</v>
      </c>
      <c r="B715">
        <v>1</v>
      </c>
      <c r="C715" t="s">
        <v>9</v>
      </c>
      <c r="D715" s="45">
        <v>1</v>
      </c>
      <c r="E715" t="s">
        <v>61</v>
      </c>
    </row>
    <row r="716" spans="1:5" x14ac:dyDescent="0.25">
      <c r="A716">
        <v>657</v>
      </c>
      <c r="B716">
        <v>1</v>
      </c>
      <c r="C716" t="s">
        <v>9</v>
      </c>
      <c r="D716" s="45">
        <v>1</v>
      </c>
      <c r="E716" t="s">
        <v>61</v>
      </c>
    </row>
    <row r="717" spans="1:5" x14ac:dyDescent="0.25">
      <c r="A717">
        <v>658</v>
      </c>
      <c r="B717">
        <v>1</v>
      </c>
      <c r="C717" t="s">
        <v>9</v>
      </c>
      <c r="D717" s="45">
        <v>1</v>
      </c>
      <c r="E717" t="s">
        <v>61</v>
      </c>
    </row>
    <row r="718" spans="1:5" x14ac:dyDescent="0.25">
      <c r="A718">
        <v>659</v>
      </c>
      <c r="B718">
        <v>1</v>
      </c>
      <c r="C718" t="s">
        <v>9</v>
      </c>
      <c r="D718" s="45">
        <v>1</v>
      </c>
      <c r="E718" t="s">
        <v>61</v>
      </c>
    </row>
    <row r="719" spans="1:5" x14ac:dyDescent="0.25">
      <c r="A719">
        <v>660</v>
      </c>
      <c r="B719">
        <v>1</v>
      </c>
      <c r="C719" t="s">
        <v>9</v>
      </c>
      <c r="D719" s="45">
        <v>1</v>
      </c>
      <c r="E719" t="s">
        <v>61</v>
      </c>
    </row>
    <row r="720" spans="1:5" x14ac:dyDescent="0.25">
      <c r="A720">
        <v>664</v>
      </c>
      <c r="B720">
        <v>1</v>
      </c>
      <c r="C720" t="s">
        <v>3</v>
      </c>
      <c r="D720" s="45">
        <v>1</v>
      </c>
      <c r="E720" t="s">
        <v>61</v>
      </c>
    </row>
    <row r="721" spans="1:5" x14ac:dyDescent="0.25">
      <c r="A721">
        <v>666</v>
      </c>
      <c r="B721">
        <v>1</v>
      </c>
      <c r="C721" t="s">
        <v>9</v>
      </c>
      <c r="D721" s="45">
        <v>1</v>
      </c>
      <c r="E721" t="s">
        <v>61</v>
      </c>
    </row>
    <row r="722" spans="1:5" x14ac:dyDescent="0.25">
      <c r="A722">
        <v>667</v>
      </c>
      <c r="B722">
        <v>1</v>
      </c>
      <c r="C722" t="s">
        <v>9</v>
      </c>
      <c r="D722" s="45">
        <v>1</v>
      </c>
      <c r="E722" t="s">
        <v>61</v>
      </c>
    </row>
    <row r="723" spans="1:5" x14ac:dyDescent="0.25">
      <c r="A723">
        <v>668</v>
      </c>
      <c r="B723">
        <v>1</v>
      </c>
      <c r="C723" t="s">
        <v>9</v>
      </c>
      <c r="D723" s="45">
        <v>1</v>
      </c>
      <c r="E723" t="s">
        <v>61</v>
      </c>
    </row>
    <row r="724" spans="1:5" x14ac:dyDescent="0.25">
      <c r="A724">
        <v>669</v>
      </c>
      <c r="B724">
        <v>1</v>
      </c>
      <c r="C724" t="s">
        <v>9</v>
      </c>
      <c r="D724" s="45">
        <v>1</v>
      </c>
      <c r="E724" t="s">
        <v>61</v>
      </c>
    </row>
    <row r="725" spans="1:5" x14ac:dyDescent="0.25">
      <c r="A725">
        <v>670</v>
      </c>
      <c r="B725">
        <v>1</v>
      </c>
      <c r="C725" t="s">
        <v>9</v>
      </c>
      <c r="D725" s="45">
        <v>1</v>
      </c>
      <c r="E725" t="s">
        <v>61</v>
      </c>
    </row>
    <row r="726" spans="1:5" x14ac:dyDescent="0.25">
      <c r="A726">
        <v>671</v>
      </c>
      <c r="B726">
        <v>1</v>
      </c>
      <c r="C726" t="s">
        <v>9</v>
      </c>
      <c r="D726" s="45">
        <v>1</v>
      </c>
      <c r="E726" t="s">
        <v>61</v>
      </c>
    </row>
    <row r="727" spans="1:5" x14ac:dyDescent="0.25">
      <c r="A727">
        <v>672</v>
      </c>
      <c r="B727">
        <v>1</v>
      </c>
      <c r="C727" t="s">
        <v>9</v>
      </c>
      <c r="D727" s="45">
        <v>1</v>
      </c>
      <c r="E727" t="s">
        <v>61</v>
      </c>
    </row>
    <row r="728" spans="1:5" x14ac:dyDescent="0.25">
      <c r="A728">
        <v>673</v>
      </c>
      <c r="B728">
        <v>1</v>
      </c>
      <c r="C728" t="s">
        <v>9</v>
      </c>
      <c r="D728" s="45">
        <v>1</v>
      </c>
      <c r="E728" t="s">
        <v>61</v>
      </c>
    </row>
    <row r="729" spans="1:5" x14ac:dyDescent="0.25">
      <c r="A729">
        <v>674</v>
      </c>
      <c r="B729">
        <v>1</v>
      </c>
      <c r="C729" t="s">
        <v>9</v>
      </c>
      <c r="D729" s="45">
        <v>1</v>
      </c>
      <c r="E729" t="s">
        <v>61</v>
      </c>
    </row>
    <row r="730" spans="1:5" x14ac:dyDescent="0.25">
      <c r="A730">
        <v>675</v>
      </c>
      <c r="B730">
        <v>1</v>
      </c>
      <c r="C730" t="s">
        <v>9</v>
      </c>
      <c r="D730" s="45">
        <v>1</v>
      </c>
      <c r="E730" t="s">
        <v>61</v>
      </c>
    </row>
    <row r="731" spans="1:5" x14ac:dyDescent="0.25">
      <c r="A731">
        <v>676</v>
      </c>
      <c r="B731">
        <v>1</v>
      </c>
      <c r="C731" t="s">
        <v>9</v>
      </c>
      <c r="D731" s="45">
        <v>1</v>
      </c>
      <c r="E731" t="s">
        <v>61</v>
      </c>
    </row>
    <row r="732" spans="1:5" x14ac:dyDescent="0.25">
      <c r="A732">
        <v>677</v>
      </c>
      <c r="B732">
        <v>1</v>
      </c>
      <c r="C732" t="s">
        <v>9</v>
      </c>
      <c r="D732" s="45">
        <v>1</v>
      </c>
      <c r="E732" t="s">
        <v>61</v>
      </c>
    </row>
    <row r="733" spans="1:5" x14ac:dyDescent="0.25">
      <c r="A733">
        <v>678</v>
      </c>
      <c r="B733">
        <v>1</v>
      </c>
      <c r="C733" t="s">
        <v>9</v>
      </c>
      <c r="D733" s="45">
        <v>1</v>
      </c>
      <c r="E733" t="s">
        <v>61</v>
      </c>
    </row>
    <row r="734" spans="1:5" x14ac:dyDescent="0.25">
      <c r="A734">
        <v>679</v>
      </c>
      <c r="B734">
        <v>1</v>
      </c>
      <c r="C734" t="s">
        <v>9</v>
      </c>
      <c r="D734" s="45">
        <v>1</v>
      </c>
      <c r="E734" t="s">
        <v>61</v>
      </c>
    </row>
    <row r="735" spans="1:5" x14ac:dyDescent="0.25">
      <c r="A735">
        <v>680</v>
      </c>
      <c r="B735">
        <v>1</v>
      </c>
      <c r="C735" t="s">
        <v>3</v>
      </c>
      <c r="D735" s="45">
        <v>1</v>
      </c>
      <c r="E735" t="s">
        <v>61</v>
      </c>
    </row>
    <row r="736" spans="1:5" x14ac:dyDescent="0.25">
      <c r="A736">
        <v>681</v>
      </c>
      <c r="B736">
        <v>1</v>
      </c>
      <c r="C736" t="s">
        <v>3</v>
      </c>
      <c r="D736" s="45">
        <v>1</v>
      </c>
      <c r="E736" t="s">
        <v>61</v>
      </c>
    </row>
    <row r="737" spans="1:5" x14ac:dyDescent="0.25">
      <c r="A737">
        <v>684</v>
      </c>
      <c r="B737">
        <v>1</v>
      </c>
      <c r="C737" t="s">
        <v>3</v>
      </c>
      <c r="D737" s="45">
        <v>1</v>
      </c>
      <c r="E737" t="s">
        <v>61</v>
      </c>
    </row>
    <row r="738" spans="1:5" x14ac:dyDescent="0.25">
      <c r="A738">
        <v>685</v>
      </c>
      <c r="B738">
        <v>1</v>
      </c>
      <c r="C738" t="s">
        <v>5</v>
      </c>
      <c r="D738" s="45">
        <v>1</v>
      </c>
      <c r="E738" t="s">
        <v>61</v>
      </c>
    </row>
    <row r="739" spans="1:5" x14ac:dyDescent="0.25">
      <c r="A739">
        <v>686</v>
      </c>
      <c r="B739">
        <v>1</v>
      </c>
      <c r="C739" t="s">
        <v>3</v>
      </c>
      <c r="D739" s="45">
        <v>1</v>
      </c>
      <c r="E739" t="s">
        <v>61</v>
      </c>
    </row>
    <row r="740" spans="1:5" x14ac:dyDescent="0.25">
      <c r="A740">
        <v>687</v>
      </c>
      <c r="B740">
        <v>1</v>
      </c>
      <c r="C740" t="s">
        <v>15</v>
      </c>
      <c r="D740" s="45">
        <v>1</v>
      </c>
      <c r="E740" t="s">
        <v>61</v>
      </c>
    </row>
    <row r="741" spans="1:5" x14ac:dyDescent="0.25">
      <c r="A741">
        <v>688</v>
      </c>
      <c r="B741">
        <v>1</v>
      </c>
      <c r="C741" t="s">
        <v>15</v>
      </c>
      <c r="D741" s="45">
        <v>1</v>
      </c>
      <c r="E741" t="s">
        <v>61</v>
      </c>
    </row>
    <row r="742" spans="1:5" x14ac:dyDescent="0.25">
      <c r="A742">
        <v>689</v>
      </c>
      <c r="B742">
        <v>1</v>
      </c>
      <c r="C742" t="s">
        <v>15</v>
      </c>
      <c r="D742" s="45">
        <v>1</v>
      </c>
      <c r="E742" t="s">
        <v>61</v>
      </c>
    </row>
    <row r="743" spans="1:5" x14ac:dyDescent="0.25">
      <c r="A743">
        <v>690</v>
      </c>
      <c r="B743">
        <v>1</v>
      </c>
      <c r="C743" t="s">
        <v>15</v>
      </c>
      <c r="D743" s="45">
        <v>1</v>
      </c>
      <c r="E743" t="s">
        <v>61</v>
      </c>
    </row>
    <row r="744" spans="1:5" x14ac:dyDescent="0.25">
      <c r="A744">
        <v>691</v>
      </c>
      <c r="B744">
        <v>1</v>
      </c>
      <c r="C744" t="s">
        <v>5</v>
      </c>
      <c r="D744" s="45">
        <v>1</v>
      </c>
      <c r="E744" t="s">
        <v>61</v>
      </c>
    </row>
    <row r="745" spans="1:5" x14ac:dyDescent="0.25">
      <c r="A745">
        <v>692</v>
      </c>
      <c r="B745">
        <v>1</v>
      </c>
      <c r="C745" t="s">
        <v>5</v>
      </c>
      <c r="D745" s="45">
        <v>1</v>
      </c>
      <c r="E745" t="s">
        <v>61</v>
      </c>
    </row>
    <row r="746" spans="1:5" x14ac:dyDescent="0.25">
      <c r="A746">
        <v>693</v>
      </c>
      <c r="B746">
        <v>1</v>
      </c>
      <c r="C746" t="s">
        <v>5</v>
      </c>
      <c r="D746" s="45">
        <v>1</v>
      </c>
      <c r="E746" t="s">
        <v>61</v>
      </c>
    </row>
    <row r="747" spans="1:5" x14ac:dyDescent="0.25">
      <c r="A747">
        <v>694</v>
      </c>
      <c r="B747">
        <v>1</v>
      </c>
      <c r="C747" t="s">
        <v>5</v>
      </c>
      <c r="D747" s="45">
        <v>1</v>
      </c>
      <c r="E747" t="s">
        <v>61</v>
      </c>
    </row>
    <row r="748" spans="1:5" x14ac:dyDescent="0.25">
      <c r="A748">
        <v>695</v>
      </c>
      <c r="B748">
        <v>1</v>
      </c>
      <c r="C748" t="s">
        <v>5</v>
      </c>
      <c r="D748" s="45">
        <v>1</v>
      </c>
      <c r="E748" t="s">
        <v>61</v>
      </c>
    </row>
    <row r="749" spans="1:5" x14ac:dyDescent="0.25">
      <c r="A749">
        <v>696</v>
      </c>
      <c r="B749">
        <v>1</v>
      </c>
      <c r="C749" t="s">
        <v>5</v>
      </c>
      <c r="D749" s="45">
        <v>1</v>
      </c>
      <c r="E749" t="s">
        <v>61</v>
      </c>
    </row>
    <row r="750" spans="1:5" x14ac:dyDescent="0.25">
      <c r="A750">
        <v>697</v>
      </c>
      <c r="B750">
        <v>1</v>
      </c>
      <c r="C750" t="s">
        <v>5</v>
      </c>
      <c r="D750" s="45">
        <v>1</v>
      </c>
      <c r="E750" t="s">
        <v>61</v>
      </c>
    </row>
    <row r="751" spans="1:5" x14ac:dyDescent="0.25">
      <c r="A751">
        <v>698</v>
      </c>
      <c r="B751">
        <v>1</v>
      </c>
      <c r="C751" t="s">
        <v>5</v>
      </c>
      <c r="D751" s="45">
        <v>1</v>
      </c>
      <c r="E751" t="s">
        <v>61</v>
      </c>
    </row>
    <row r="752" spans="1:5" x14ac:dyDescent="0.25">
      <c r="A752">
        <v>699</v>
      </c>
      <c r="B752">
        <v>1</v>
      </c>
      <c r="C752" t="s">
        <v>5</v>
      </c>
      <c r="D752" s="45">
        <v>1</v>
      </c>
      <c r="E752" t="s">
        <v>61</v>
      </c>
    </row>
    <row r="753" spans="1:5" x14ac:dyDescent="0.25">
      <c r="A753">
        <v>700</v>
      </c>
      <c r="B753">
        <v>1</v>
      </c>
      <c r="C753" t="s">
        <v>5</v>
      </c>
      <c r="D753" s="45">
        <v>1</v>
      </c>
      <c r="E753" t="s">
        <v>61</v>
      </c>
    </row>
    <row r="754" spans="1:5" x14ac:dyDescent="0.25">
      <c r="A754">
        <v>701</v>
      </c>
      <c r="B754">
        <v>1</v>
      </c>
      <c r="C754" t="s">
        <v>5</v>
      </c>
      <c r="D754" s="45">
        <v>1</v>
      </c>
      <c r="E754" t="s">
        <v>61</v>
      </c>
    </row>
    <row r="755" spans="1:5" x14ac:dyDescent="0.25">
      <c r="A755">
        <v>702</v>
      </c>
      <c r="B755">
        <v>1</v>
      </c>
      <c r="C755" t="s">
        <v>5</v>
      </c>
      <c r="D755" s="45">
        <v>1</v>
      </c>
      <c r="E755" t="s">
        <v>61</v>
      </c>
    </row>
    <row r="756" spans="1:5" x14ac:dyDescent="0.25">
      <c r="A756">
        <v>703</v>
      </c>
      <c r="B756">
        <v>1</v>
      </c>
      <c r="C756" t="s">
        <v>5</v>
      </c>
      <c r="D756" s="45">
        <v>1</v>
      </c>
      <c r="E756" t="s">
        <v>61</v>
      </c>
    </row>
    <row r="757" spans="1:5" x14ac:dyDescent="0.25">
      <c r="A757">
        <v>704</v>
      </c>
      <c r="B757">
        <v>1</v>
      </c>
      <c r="C757" t="s">
        <v>5</v>
      </c>
      <c r="D757" s="45">
        <v>1</v>
      </c>
      <c r="E757" t="s">
        <v>61</v>
      </c>
    </row>
    <row r="758" spans="1:5" x14ac:dyDescent="0.25">
      <c r="A758">
        <v>705</v>
      </c>
      <c r="B758">
        <v>1</v>
      </c>
      <c r="C758" t="s">
        <v>5</v>
      </c>
      <c r="D758" s="45">
        <v>1</v>
      </c>
      <c r="E758" t="s">
        <v>61</v>
      </c>
    </row>
    <row r="759" spans="1:5" x14ac:dyDescent="0.25">
      <c r="A759">
        <v>706</v>
      </c>
      <c r="B759">
        <v>1</v>
      </c>
      <c r="C759" t="s">
        <v>3</v>
      </c>
      <c r="D759" s="45">
        <v>1</v>
      </c>
      <c r="E759" t="s">
        <v>61</v>
      </c>
    </row>
    <row r="760" spans="1:5" x14ac:dyDescent="0.25">
      <c r="A760">
        <v>707</v>
      </c>
      <c r="B760">
        <v>1</v>
      </c>
      <c r="C760" t="s">
        <v>5</v>
      </c>
      <c r="D760" s="45">
        <v>1</v>
      </c>
      <c r="E760" t="s">
        <v>61</v>
      </c>
    </row>
    <row r="761" spans="1:5" x14ac:dyDescent="0.25">
      <c r="A761">
        <v>708</v>
      </c>
      <c r="B761">
        <v>1</v>
      </c>
      <c r="C761" t="s">
        <v>5</v>
      </c>
      <c r="D761" s="45">
        <v>1</v>
      </c>
      <c r="E761" t="s">
        <v>61</v>
      </c>
    </row>
    <row r="762" spans="1:5" x14ac:dyDescent="0.25">
      <c r="A762">
        <v>709</v>
      </c>
      <c r="B762">
        <v>1</v>
      </c>
      <c r="C762" t="s">
        <v>3</v>
      </c>
      <c r="D762" s="45">
        <v>1</v>
      </c>
      <c r="E762" t="s">
        <v>61</v>
      </c>
    </row>
    <row r="763" spans="1:5" x14ac:dyDescent="0.25">
      <c r="A763">
        <v>710</v>
      </c>
      <c r="B763">
        <v>1</v>
      </c>
      <c r="C763" t="s">
        <v>3</v>
      </c>
      <c r="D763" s="45">
        <v>1</v>
      </c>
      <c r="E763" t="s">
        <v>61</v>
      </c>
    </row>
    <row r="764" spans="1:5" x14ac:dyDescent="0.25">
      <c r="A764">
        <v>711</v>
      </c>
      <c r="B764">
        <v>1</v>
      </c>
      <c r="C764" t="s">
        <v>3</v>
      </c>
      <c r="D764" s="45">
        <v>1</v>
      </c>
      <c r="E764" t="s">
        <v>61</v>
      </c>
    </row>
    <row r="765" spans="1:5" x14ac:dyDescent="0.25">
      <c r="A765">
        <v>712</v>
      </c>
      <c r="B765">
        <v>1</v>
      </c>
      <c r="C765" t="s">
        <v>3</v>
      </c>
      <c r="D765" s="45">
        <v>1</v>
      </c>
      <c r="E765" t="s">
        <v>61</v>
      </c>
    </row>
    <row r="766" spans="1:5" x14ac:dyDescent="0.25">
      <c r="A766">
        <v>713</v>
      </c>
      <c r="B766">
        <v>1</v>
      </c>
      <c r="C766" t="s">
        <v>12</v>
      </c>
      <c r="D766" s="45">
        <v>1</v>
      </c>
      <c r="E766" t="s">
        <v>61</v>
      </c>
    </row>
    <row r="767" spans="1:5" x14ac:dyDescent="0.25">
      <c r="A767">
        <v>714</v>
      </c>
      <c r="B767">
        <v>1</v>
      </c>
      <c r="C767" t="s">
        <v>12</v>
      </c>
      <c r="D767" s="45">
        <v>1</v>
      </c>
      <c r="E767" t="s">
        <v>61</v>
      </c>
    </row>
    <row r="768" spans="1:5" x14ac:dyDescent="0.25">
      <c r="A768">
        <v>715</v>
      </c>
      <c r="B768">
        <v>1</v>
      </c>
      <c r="C768" t="s">
        <v>12</v>
      </c>
      <c r="D768" s="45">
        <v>1</v>
      </c>
      <c r="E768" t="s">
        <v>61</v>
      </c>
    </row>
    <row r="769" spans="1:5" x14ac:dyDescent="0.25">
      <c r="A769">
        <v>716</v>
      </c>
      <c r="B769">
        <v>1</v>
      </c>
      <c r="C769" t="s">
        <v>12</v>
      </c>
      <c r="D769" s="45">
        <v>1</v>
      </c>
      <c r="E769" t="s">
        <v>61</v>
      </c>
    </row>
    <row r="770" spans="1:5" x14ac:dyDescent="0.25">
      <c r="A770">
        <v>717</v>
      </c>
      <c r="B770">
        <v>1</v>
      </c>
      <c r="C770" t="s">
        <v>12</v>
      </c>
      <c r="D770" s="45">
        <v>1</v>
      </c>
      <c r="E770" t="s">
        <v>61</v>
      </c>
    </row>
    <row r="771" spans="1:5" x14ac:dyDescent="0.25">
      <c r="A771">
        <v>718</v>
      </c>
      <c r="B771">
        <v>1</v>
      </c>
      <c r="C771" t="s">
        <v>12</v>
      </c>
      <c r="D771" s="45">
        <v>1</v>
      </c>
      <c r="E771" t="s">
        <v>61</v>
      </c>
    </row>
    <row r="772" spans="1:5" x14ac:dyDescent="0.25">
      <c r="A772">
        <v>719</v>
      </c>
      <c r="B772">
        <v>1</v>
      </c>
      <c r="C772" t="s">
        <v>12</v>
      </c>
      <c r="D772" s="45">
        <v>1</v>
      </c>
      <c r="E772" t="s">
        <v>61</v>
      </c>
    </row>
    <row r="773" spans="1:5" x14ac:dyDescent="0.25">
      <c r="A773">
        <v>720</v>
      </c>
      <c r="B773">
        <v>1</v>
      </c>
      <c r="C773" t="s">
        <v>3</v>
      </c>
      <c r="D773" s="45">
        <v>1</v>
      </c>
      <c r="E773" t="s">
        <v>61</v>
      </c>
    </row>
    <row r="774" spans="1:5" x14ac:dyDescent="0.25">
      <c r="A774">
        <v>721</v>
      </c>
      <c r="B774">
        <v>1</v>
      </c>
      <c r="C774" t="s">
        <v>3</v>
      </c>
      <c r="D774" s="45">
        <v>1</v>
      </c>
      <c r="E774" t="s">
        <v>61</v>
      </c>
    </row>
    <row r="775" spans="1:5" x14ac:dyDescent="0.25">
      <c r="A775">
        <v>729</v>
      </c>
      <c r="B775">
        <v>1</v>
      </c>
      <c r="C775" t="s">
        <v>3</v>
      </c>
      <c r="D775" s="45">
        <v>1</v>
      </c>
      <c r="E775" t="s">
        <v>61</v>
      </c>
    </row>
    <row r="776" spans="1:5" x14ac:dyDescent="0.25">
      <c r="A776">
        <v>730</v>
      </c>
      <c r="B776">
        <v>1</v>
      </c>
      <c r="C776" t="s">
        <v>3</v>
      </c>
      <c r="D776" s="45">
        <v>1</v>
      </c>
      <c r="E776" t="s">
        <v>61</v>
      </c>
    </row>
    <row r="777" spans="1:5" x14ac:dyDescent="0.25">
      <c r="A777">
        <v>731</v>
      </c>
      <c r="B777">
        <v>1</v>
      </c>
      <c r="C777" t="s">
        <v>3</v>
      </c>
      <c r="D777" s="45">
        <v>1</v>
      </c>
      <c r="E777" t="s">
        <v>61</v>
      </c>
    </row>
    <row r="778" spans="1:5" x14ac:dyDescent="0.25">
      <c r="A778">
        <v>732</v>
      </c>
      <c r="B778">
        <v>1</v>
      </c>
      <c r="C778" t="s">
        <v>3</v>
      </c>
      <c r="D778" s="45">
        <v>1</v>
      </c>
      <c r="E778" t="s">
        <v>61</v>
      </c>
    </row>
    <row r="779" spans="1:5" x14ac:dyDescent="0.25">
      <c r="A779">
        <v>733</v>
      </c>
      <c r="B779">
        <v>1</v>
      </c>
      <c r="C779" t="s">
        <v>3</v>
      </c>
      <c r="D779" s="45">
        <v>1</v>
      </c>
      <c r="E779" t="s">
        <v>61</v>
      </c>
    </row>
    <row r="780" spans="1:5" x14ac:dyDescent="0.25">
      <c r="A780">
        <v>734</v>
      </c>
      <c r="B780">
        <v>1</v>
      </c>
      <c r="C780" t="s">
        <v>3</v>
      </c>
      <c r="D780" s="45">
        <v>1</v>
      </c>
      <c r="E780" t="s">
        <v>61</v>
      </c>
    </row>
    <row r="781" spans="1:5" x14ac:dyDescent="0.25">
      <c r="A781">
        <v>735</v>
      </c>
      <c r="B781">
        <v>1</v>
      </c>
      <c r="C781" t="s">
        <v>3</v>
      </c>
      <c r="D781" s="45">
        <v>1</v>
      </c>
      <c r="E781" t="s">
        <v>61</v>
      </c>
    </row>
    <row r="782" spans="1:5" x14ac:dyDescent="0.25">
      <c r="A782">
        <v>736</v>
      </c>
      <c r="B782">
        <v>1</v>
      </c>
      <c r="C782" t="s">
        <v>3</v>
      </c>
      <c r="D782" s="45">
        <v>1</v>
      </c>
      <c r="E782" t="s">
        <v>61</v>
      </c>
    </row>
    <row r="783" spans="1:5" x14ac:dyDescent="0.25">
      <c r="A783">
        <v>737</v>
      </c>
      <c r="B783">
        <v>1</v>
      </c>
      <c r="C783" t="s">
        <v>3</v>
      </c>
      <c r="D783" s="45">
        <v>1</v>
      </c>
      <c r="E783" t="s">
        <v>61</v>
      </c>
    </row>
    <row r="784" spans="1:5" x14ac:dyDescent="0.25">
      <c r="A784">
        <v>738</v>
      </c>
      <c r="B784">
        <v>1</v>
      </c>
      <c r="C784" t="s">
        <v>3</v>
      </c>
      <c r="D784" s="45">
        <v>1</v>
      </c>
      <c r="E784" t="s">
        <v>61</v>
      </c>
    </row>
    <row r="785" spans="1:5" x14ac:dyDescent="0.25">
      <c r="A785">
        <v>739</v>
      </c>
      <c r="B785">
        <v>1</v>
      </c>
      <c r="C785" t="s">
        <v>3</v>
      </c>
      <c r="D785" s="45">
        <v>1</v>
      </c>
      <c r="E785" t="s">
        <v>61</v>
      </c>
    </row>
    <row r="786" spans="1:5" x14ac:dyDescent="0.25">
      <c r="A786">
        <v>740</v>
      </c>
      <c r="B786">
        <v>1</v>
      </c>
      <c r="C786" t="s">
        <v>3</v>
      </c>
      <c r="D786" s="45">
        <v>1</v>
      </c>
      <c r="E786" t="s">
        <v>61</v>
      </c>
    </row>
    <row r="787" spans="1:5" x14ac:dyDescent="0.25">
      <c r="A787">
        <v>741</v>
      </c>
      <c r="B787">
        <v>1</v>
      </c>
      <c r="C787" t="s">
        <v>3</v>
      </c>
      <c r="D787" s="45">
        <v>1</v>
      </c>
      <c r="E787" t="s">
        <v>61</v>
      </c>
    </row>
    <row r="788" spans="1:5" x14ac:dyDescent="0.25">
      <c r="A788">
        <v>742</v>
      </c>
      <c r="B788">
        <v>1</v>
      </c>
      <c r="C788" t="s">
        <v>3</v>
      </c>
      <c r="D788" s="45">
        <v>1</v>
      </c>
      <c r="E788" t="s">
        <v>61</v>
      </c>
    </row>
    <row r="789" spans="1:5" x14ac:dyDescent="0.25">
      <c r="A789">
        <v>743</v>
      </c>
      <c r="B789">
        <v>1</v>
      </c>
      <c r="C789" t="s">
        <v>5</v>
      </c>
      <c r="D789" s="45">
        <v>1</v>
      </c>
      <c r="E789" t="s">
        <v>61</v>
      </c>
    </row>
    <row r="790" spans="1:5" x14ac:dyDescent="0.25">
      <c r="A790">
        <v>744</v>
      </c>
      <c r="B790">
        <v>1</v>
      </c>
      <c r="C790" t="s">
        <v>5</v>
      </c>
      <c r="D790" s="45">
        <v>1</v>
      </c>
      <c r="E790" t="s">
        <v>61</v>
      </c>
    </row>
    <row r="791" spans="1:5" x14ac:dyDescent="0.25">
      <c r="A791">
        <v>745</v>
      </c>
      <c r="B791">
        <v>1</v>
      </c>
      <c r="C791" t="s">
        <v>5</v>
      </c>
      <c r="D791" s="45">
        <v>1</v>
      </c>
      <c r="E791" t="s">
        <v>61</v>
      </c>
    </row>
    <row r="792" spans="1:5" x14ac:dyDescent="0.25">
      <c r="A792">
        <v>746</v>
      </c>
      <c r="B792">
        <v>1</v>
      </c>
      <c r="C792" t="s">
        <v>5</v>
      </c>
      <c r="D792" s="45">
        <v>1</v>
      </c>
      <c r="E792" t="s">
        <v>61</v>
      </c>
    </row>
    <row r="793" spans="1:5" x14ac:dyDescent="0.25">
      <c r="A793">
        <v>747</v>
      </c>
      <c r="B793">
        <v>1</v>
      </c>
      <c r="C793" t="s">
        <v>5</v>
      </c>
      <c r="D793" s="45">
        <v>1</v>
      </c>
      <c r="E793" t="s">
        <v>61</v>
      </c>
    </row>
    <row r="794" spans="1:5" x14ac:dyDescent="0.25">
      <c r="A794">
        <v>748</v>
      </c>
      <c r="B794">
        <v>1</v>
      </c>
      <c r="C794" t="s">
        <v>5</v>
      </c>
      <c r="D794" s="45">
        <v>1</v>
      </c>
      <c r="E794" t="s">
        <v>61</v>
      </c>
    </row>
    <row r="795" spans="1:5" x14ac:dyDescent="0.25">
      <c r="A795">
        <v>749</v>
      </c>
      <c r="B795">
        <v>1</v>
      </c>
      <c r="C795" t="s">
        <v>5</v>
      </c>
      <c r="D795" s="45">
        <v>1</v>
      </c>
      <c r="E795" t="s">
        <v>61</v>
      </c>
    </row>
    <row r="796" spans="1:5" x14ac:dyDescent="0.25">
      <c r="A796">
        <v>750</v>
      </c>
      <c r="B796">
        <v>1</v>
      </c>
      <c r="C796" t="s">
        <v>3</v>
      </c>
      <c r="D796" s="45">
        <v>1</v>
      </c>
      <c r="E796" t="s">
        <v>61</v>
      </c>
    </row>
    <row r="797" spans="1:5" x14ac:dyDescent="0.25">
      <c r="A797">
        <v>751</v>
      </c>
      <c r="B797">
        <v>1</v>
      </c>
      <c r="C797" t="s">
        <v>5</v>
      </c>
      <c r="D797" s="45">
        <v>1</v>
      </c>
      <c r="E797" t="s">
        <v>61</v>
      </c>
    </row>
    <row r="798" spans="1:5" x14ac:dyDescent="0.25">
      <c r="A798">
        <v>752</v>
      </c>
      <c r="B798">
        <v>1</v>
      </c>
      <c r="C798" t="s">
        <v>5</v>
      </c>
      <c r="D798" s="45">
        <v>1</v>
      </c>
      <c r="E798" t="s">
        <v>61</v>
      </c>
    </row>
    <row r="799" spans="1:5" x14ac:dyDescent="0.25">
      <c r="A799">
        <v>753</v>
      </c>
      <c r="B799">
        <v>1</v>
      </c>
      <c r="C799" t="s">
        <v>5</v>
      </c>
      <c r="D799" s="45">
        <v>1</v>
      </c>
      <c r="E799" t="s">
        <v>61</v>
      </c>
    </row>
    <row r="800" spans="1:5" x14ac:dyDescent="0.25">
      <c r="A800">
        <v>754</v>
      </c>
      <c r="B800">
        <v>1</v>
      </c>
      <c r="C800" t="s">
        <v>5</v>
      </c>
      <c r="D800" s="45">
        <v>1</v>
      </c>
      <c r="E800" t="s">
        <v>61</v>
      </c>
    </row>
    <row r="801" spans="1:5" x14ac:dyDescent="0.25">
      <c r="A801">
        <v>755</v>
      </c>
      <c r="B801">
        <v>1</v>
      </c>
      <c r="C801" t="s">
        <v>5</v>
      </c>
      <c r="D801" s="45">
        <v>1</v>
      </c>
      <c r="E801" t="s">
        <v>61</v>
      </c>
    </row>
    <row r="802" spans="1:5" x14ac:dyDescent="0.25">
      <c r="A802">
        <v>756</v>
      </c>
      <c r="B802">
        <v>1</v>
      </c>
      <c r="C802" t="s">
        <v>5</v>
      </c>
      <c r="D802" s="45">
        <v>1</v>
      </c>
      <c r="E802" t="s">
        <v>61</v>
      </c>
    </row>
    <row r="803" spans="1:5" x14ac:dyDescent="0.25">
      <c r="A803">
        <v>757</v>
      </c>
      <c r="B803">
        <v>1</v>
      </c>
      <c r="C803" t="s">
        <v>5</v>
      </c>
      <c r="D803" s="45">
        <v>1</v>
      </c>
      <c r="E803" t="s">
        <v>61</v>
      </c>
    </row>
    <row r="804" spans="1:5" x14ac:dyDescent="0.25">
      <c r="A804">
        <v>758</v>
      </c>
      <c r="B804">
        <v>1</v>
      </c>
      <c r="C804" t="s">
        <v>5</v>
      </c>
      <c r="D804" s="45">
        <v>1</v>
      </c>
      <c r="E804" t="s">
        <v>61</v>
      </c>
    </row>
    <row r="805" spans="1:5" x14ac:dyDescent="0.25">
      <c r="A805">
        <v>759</v>
      </c>
      <c r="B805">
        <v>1</v>
      </c>
      <c r="C805" t="s">
        <v>5</v>
      </c>
      <c r="D805" s="45">
        <v>1</v>
      </c>
      <c r="E805" t="s">
        <v>61</v>
      </c>
    </row>
    <row r="806" spans="1:5" x14ac:dyDescent="0.25">
      <c r="A806">
        <v>760</v>
      </c>
      <c r="B806">
        <v>1</v>
      </c>
      <c r="C806" t="s">
        <v>5</v>
      </c>
      <c r="D806" s="45">
        <v>1</v>
      </c>
      <c r="E806" t="s">
        <v>61</v>
      </c>
    </row>
    <row r="807" spans="1:5" x14ac:dyDescent="0.25">
      <c r="A807">
        <v>761</v>
      </c>
      <c r="B807">
        <v>1</v>
      </c>
      <c r="C807" t="s">
        <v>5</v>
      </c>
      <c r="D807" s="45">
        <v>1</v>
      </c>
      <c r="E807" t="s">
        <v>61</v>
      </c>
    </row>
    <row r="808" spans="1:5" x14ac:dyDescent="0.25">
      <c r="A808">
        <v>762</v>
      </c>
      <c r="B808">
        <v>1</v>
      </c>
      <c r="C808" t="s">
        <v>5</v>
      </c>
      <c r="D808" s="45">
        <v>1</v>
      </c>
      <c r="E808" t="s">
        <v>61</v>
      </c>
    </row>
    <row r="809" spans="1:5" x14ac:dyDescent="0.25">
      <c r="A809">
        <v>763</v>
      </c>
      <c r="B809">
        <v>1</v>
      </c>
      <c r="C809" t="s">
        <v>5</v>
      </c>
      <c r="D809" s="45">
        <v>1</v>
      </c>
      <c r="E809" t="s">
        <v>61</v>
      </c>
    </row>
    <row r="810" spans="1:5" x14ac:dyDescent="0.25">
      <c r="A810">
        <v>764</v>
      </c>
      <c r="B810">
        <v>1</v>
      </c>
      <c r="C810" t="s">
        <v>5</v>
      </c>
      <c r="D810" s="45">
        <v>1</v>
      </c>
      <c r="E810" t="s">
        <v>61</v>
      </c>
    </row>
    <row r="811" spans="1:5" x14ac:dyDescent="0.25">
      <c r="A811">
        <v>765</v>
      </c>
      <c r="B811">
        <v>1</v>
      </c>
      <c r="C811" t="s">
        <v>18</v>
      </c>
      <c r="D811" s="45">
        <v>1</v>
      </c>
      <c r="E811" t="s">
        <v>61</v>
      </c>
    </row>
    <row r="812" spans="1:5" x14ac:dyDescent="0.25">
      <c r="A812">
        <v>766</v>
      </c>
      <c r="B812">
        <v>1</v>
      </c>
      <c r="C812" t="s">
        <v>14</v>
      </c>
      <c r="D812" s="45">
        <v>1</v>
      </c>
      <c r="E812" t="s">
        <v>61</v>
      </c>
    </row>
    <row r="813" spans="1:5" x14ac:dyDescent="0.25">
      <c r="A813">
        <v>767</v>
      </c>
      <c r="B813">
        <v>1</v>
      </c>
      <c r="C813" t="s">
        <v>14</v>
      </c>
      <c r="D813" s="45">
        <v>1</v>
      </c>
      <c r="E813" t="s">
        <v>61</v>
      </c>
    </row>
    <row r="814" spans="1:5" x14ac:dyDescent="0.25">
      <c r="A814">
        <v>768</v>
      </c>
      <c r="B814">
        <v>1</v>
      </c>
      <c r="C814" t="s">
        <v>14</v>
      </c>
      <c r="D814" s="45">
        <v>1</v>
      </c>
      <c r="E814" t="s">
        <v>61</v>
      </c>
    </row>
    <row r="815" spans="1:5" x14ac:dyDescent="0.25">
      <c r="A815">
        <v>769</v>
      </c>
      <c r="B815">
        <v>1</v>
      </c>
      <c r="C815" t="s">
        <v>8</v>
      </c>
      <c r="D815" s="45">
        <v>1</v>
      </c>
      <c r="E815" t="s">
        <v>61</v>
      </c>
    </row>
    <row r="816" spans="1:5" x14ac:dyDescent="0.25">
      <c r="A816">
        <v>770</v>
      </c>
      <c r="B816">
        <v>1</v>
      </c>
      <c r="C816" t="s">
        <v>8</v>
      </c>
      <c r="D816" s="45">
        <v>1</v>
      </c>
      <c r="E816" t="s">
        <v>61</v>
      </c>
    </row>
    <row r="817" spans="1:5" x14ac:dyDescent="0.25">
      <c r="A817">
        <v>772</v>
      </c>
      <c r="B817">
        <v>1</v>
      </c>
      <c r="C817" t="s">
        <v>8</v>
      </c>
      <c r="D817" s="45">
        <v>1</v>
      </c>
      <c r="E817" t="s">
        <v>61</v>
      </c>
    </row>
    <row r="818" spans="1:5" x14ac:dyDescent="0.25">
      <c r="A818">
        <v>773</v>
      </c>
      <c r="B818">
        <v>1</v>
      </c>
      <c r="C818" t="s">
        <v>8</v>
      </c>
      <c r="D818" s="45">
        <v>1</v>
      </c>
      <c r="E818" t="s">
        <v>61</v>
      </c>
    </row>
    <row r="819" spans="1:5" x14ac:dyDescent="0.25">
      <c r="A819">
        <v>774</v>
      </c>
      <c r="B819">
        <v>1</v>
      </c>
      <c r="C819" t="s">
        <v>9</v>
      </c>
      <c r="D819" s="45">
        <v>1</v>
      </c>
      <c r="E819" t="s">
        <v>61</v>
      </c>
    </row>
    <row r="820" spans="1:5" x14ac:dyDescent="0.25">
      <c r="A820">
        <v>775</v>
      </c>
      <c r="B820">
        <v>1</v>
      </c>
      <c r="C820" t="s">
        <v>9</v>
      </c>
      <c r="D820" s="45">
        <v>1</v>
      </c>
      <c r="E820" t="s">
        <v>61</v>
      </c>
    </row>
    <row r="821" spans="1:5" x14ac:dyDescent="0.25">
      <c r="A821">
        <v>776</v>
      </c>
      <c r="B821">
        <v>1</v>
      </c>
      <c r="C821" t="s">
        <v>5</v>
      </c>
      <c r="D821" s="45">
        <v>1</v>
      </c>
      <c r="E821" t="s">
        <v>61</v>
      </c>
    </row>
    <row r="822" spans="1:5" x14ac:dyDescent="0.25">
      <c r="A822">
        <v>778</v>
      </c>
      <c r="B822">
        <v>1</v>
      </c>
      <c r="C822" t="s">
        <v>3</v>
      </c>
      <c r="D822" s="45">
        <v>1</v>
      </c>
      <c r="E822" t="s">
        <v>61</v>
      </c>
    </row>
    <row r="823" spans="1:5" x14ac:dyDescent="0.25">
      <c r="A823">
        <v>779</v>
      </c>
      <c r="B823">
        <v>1</v>
      </c>
      <c r="C823" t="s">
        <v>3</v>
      </c>
      <c r="D823" s="45">
        <v>1</v>
      </c>
      <c r="E823" t="s">
        <v>61</v>
      </c>
    </row>
    <row r="824" spans="1:5" x14ac:dyDescent="0.25">
      <c r="A824">
        <v>780</v>
      </c>
      <c r="B824">
        <v>1</v>
      </c>
      <c r="C824" t="s">
        <v>3</v>
      </c>
      <c r="D824" s="45">
        <v>1</v>
      </c>
      <c r="E824" t="s">
        <v>61</v>
      </c>
    </row>
    <row r="825" spans="1:5" x14ac:dyDescent="0.25">
      <c r="A825">
        <v>781</v>
      </c>
      <c r="B825">
        <v>1</v>
      </c>
      <c r="C825" t="s">
        <v>3</v>
      </c>
      <c r="D825" s="45">
        <v>1</v>
      </c>
      <c r="E825" t="s">
        <v>61</v>
      </c>
    </row>
    <row r="826" spans="1:5" x14ac:dyDescent="0.25">
      <c r="A826">
        <v>782</v>
      </c>
      <c r="B826">
        <v>1</v>
      </c>
      <c r="C826" t="s">
        <v>3</v>
      </c>
      <c r="D826" s="45">
        <v>1</v>
      </c>
      <c r="E826" t="s">
        <v>61</v>
      </c>
    </row>
    <row r="827" spans="1:5" x14ac:dyDescent="0.25">
      <c r="A827">
        <v>783</v>
      </c>
      <c r="B827">
        <v>1</v>
      </c>
      <c r="C827" t="s">
        <v>3</v>
      </c>
      <c r="D827" s="45">
        <v>1</v>
      </c>
      <c r="E827" t="s">
        <v>61</v>
      </c>
    </row>
    <row r="828" spans="1:5" x14ac:dyDescent="0.25">
      <c r="A828">
        <v>784</v>
      </c>
      <c r="B828">
        <v>1</v>
      </c>
      <c r="C828" t="s">
        <v>3</v>
      </c>
      <c r="D828" s="45">
        <v>1</v>
      </c>
      <c r="E828" t="s">
        <v>61</v>
      </c>
    </row>
    <row r="829" spans="1:5" x14ac:dyDescent="0.25">
      <c r="A829">
        <v>785</v>
      </c>
      <c r="B829">
        <v>1</v>
      </c>
      <c r="C829" t="s">
        <v>3</v>
      </c>
      <c r="D829" s="45">
        <v>1</v>
      </c>
      <c r="E829" t="s">
        <v>61</v>
      </c>
    </row>
    <row r="830" spans="1:5" x14ac:dyDescent="0.25">
      <c r="A830">
        <v>786</v>
      </c>
      <c r="B830">
        <v>1</v>
      </c>
      <c r="C830" t="s">
        <v>3</v>
      </c>
      <c r="D830" s="45">
        <v>1</v>
      </c>
      <c r="E830" t="s">
        <v>61</v>
      </c>
    </row>
    <row r="831" spans="1:5" x14ac:dyDescent="0.25">
      <c r="A831">
        <v>787</v>
      </c>
      <c r="B831">
        <v>1</v>
      </c>
      <c r="C831" t="s">
        <v>3</v>
      </c>
      <c r="D831" s="45">
        <v>1</v>
      </c>
      <c r="E831" t="s">
        <v>61</v>
      </c>
    </row>
    <row r="832" spans="1:5" x14ac:dyDescent="0.25">
      <c r="A832">
        <v>788</v>
      </c>
      <c r="B832">
        <v>1</v>
      </c>
      <c r="C832" t="s">
        <v>5</v>
      </c>
      <c r="D832" s="45">
        <v>1</v>
      </c>
      <c r="E832" t="s">
        <v>61</v>
      </c>
    </row>
    <row r="833" spans="1:5" x14ac:dyDescent="0.25">
      <c r="A833">
        <v>791</v>
      </c>
      <c r="B833">
        <v>1</v>
      </c>
      <c r="C833" t="s">
        <v>5</v>
      </c>
      <c r="D833" s="45">
        <v>1</v>
      </c>
      <c r="E833" t="s">
        <v>61</v>
      </c>
    </row>
    <row r="834" spans="1:5" x14ac:dyDescent="0.25">
      <c r="A834">
        <v>792</v>
      </c>
      <c r="B834">
        <v>1</v>
      </c>
      <c r="C834" t="s">
        <v>5</v>
      </c>
      <c r="D834" s="45">
        <v>1</v>
      </c>
      <c r="E834" t="s">
        <v>61</v>
      </c>
    </row>
    <row r="835" spans="1:5" x14ac:dyDescent="0.25">
      <c r="A835">
        <v>793</v>
      </c>
      <c r="B835">
        <v>1</v>
      </c>
      <c r="C835" t="s">
        <v>5</v>
      </c>
      <c r="D835" s="45">
        <v>1</v>
      </c>
      <c r="E835" t="s">
        <v>61</v>
      </c>
    </row>
    <row r="836" spans="1:5" x14ac:dyDescent="0.25">
      <c r="A836">
        <v>794</v>
      </c>
      <c r="B836">
        <v>1</v>
      </c>
      <c r="C836" t="s">
        <v>5</v>
      </c>
      <c r="D836" s="45">
        <v>1</v>
      </c>
      <c r="E836" t="s">
        <v>61</v>
      </c>
    </row>
    <row r="837" spans="1:5" x14ac:dyDescent="0.25">
      <c r="A837">
        <v>795</v>
      </c>
      <c r="B837">
        <v>1</v>
      </c>
      <c r="C837" t="s">
        <v>11</v>
      </c>
      <c r="D837" s="45">
        <v>1</v>
      </c>
      <c r="E837" t="s">
        <v>61</v>
      </c>
    </row>
    <row r="838" spans="1:5" x14ac:dyDescent="0.25">
      <c r="A838">
        <v>796</v>
      </c>
      <c r="B838">
        <v>1</v>
      </c>
      <c r="C838" t="s">
        <v>11</v>
      </c>
      <c r="D838" s="45">
        <v>1</v>
      </c>
      <c r="E838" t="s">
        <v>61</v>
      </c>
    </row>
    <row r="839" spans="1:5" x14ac:dyDescent="0.25">
      <c r="A839">
        <v>797</v>
      </c>
      <c r="B839">
        <v>1</v>
      </c>
      <c r="C839" t="s">
        <v>11</v>
      </c>
      <c r="D839" s="45">
        <v>1</v>
      </c>
      <c r="E839" t="s">
        <v>61</v>
      </c>
    </row>
    <row r="840" spans="1:5" x14ac:dyDescent="0.25">
      <c r="A840">
        <v>798</v>
      </c>
      <c r="B840">
        <v>1</v>
      </c>
      <c r="C840" t="s">
        <v>11</v>
      </c>
      <c r="D840" s="45">
        <v>1</v>
      </c>
      <c r="E840" t="s">
        <v>61</v>
      </c>
    </row>
    <row r="841" spans="1:5" x14ac:dyDescent="0.25">
      <c r="A841">
        <v>799</v>
      </c>
      <c r="B841">
        <v>1</v>
      </c>
      <c r="C841" t="s">
        <v>9</v>
      </c>
      <c r="D841" s="45">
        <v>1</v>
      </c>
      <c r="E841" t="s">
        <v>61</v>
      </c>
    </row>
    <row r="842" spans="1:5" x14ac:dyDescent="0.25">
      <c r="A842">
        <v>800</v>
      </c>
      <c r="B842">
        <v>1</v>
      </c>
      <c r="C842" t="s">
        <v>9</v>
      </c>
      <c r="D842" s="45">
        <v>1</v>
      </c>
      <c r="E842" t="s">
        <v>61</v>
      </c>
    </row>
    <row r="843" spans="1:5" x14ac:dyDescent="0.25">
      <c r="A843">
        <v>801</v>
      </c>
      <c r="B843">
        <v>1</v>
      </c>
      <c r="C843" t="s">
        <v>11</v>
      </c>
      <c r="D843" s="45">
        <v>1</v>
      </c>
      <c r="E843" t="s">
        <v>61</v>
      </c>
    </row>
    <row r="844" spans="1:5" x14ac:dyDescent="0.25">
      <c r="A844">
        <v>802</v>
      </c>
      <c r="B844">
        <v>1</v>
      </c>
      <c r="C844" t="s">
        <v>11</v>
      </c>
      <c r="D844" s="45">
        <v>1</v>
      </c>
      <c r="E844" t="s">
        <v>61</v>
      </c>
    </row>
    <row r="845" spans="1:5" x14ac:dyDescent="0.25">
      <c r="A845">
        <v>803</v>
      </c>
      <c r="B845">
        <v>1</v>
      </c>
      <c r="C845" t="s">
        <v>11</v>
      </c>
      <c r="D845" s="45">
        <v>1</v>
      </c>
      <c r="E845" t="s">
        <v>61</v>
      </c>
    </row>
    <row r="846" spans="1:5" x14ac:dyDescent="0.25">
      <c r="A846">
        <v>804</v>
      </c>
      <c r="B846">
        <v>1</v>
      </c>
      <c r="C846" t="s">
        <v>8</v>
      </c>
      <c r="D846" s="45">
        <v>1</v>
      </c>
      <c r="E846" t="s">
        <v>61</v>
      </c>
    </row>
    <row r="847" spans="1:5" x14ac:dyDescent="0.25">
      <c r="A847">
        <v>805</v>
      </c>
      <c r="B847">
        <v>1</v>
      </c>
      <c r="C847" t="s">
        <v>11</v>
      </c>
      <c r="D847" s="45">
        <v>1</v>
      </c>
      <c r="E847" t="s">
        <v>61</v>
      </c>
    </row>
    <row r="848" spans="1:5" x14ac:dyDescent="0.25">
      <c r="A848">
        <v>806</v>
      </c>
      <c r="B848">
        <v>1</v>
      </c>
      <c r="C848" t="s">
        <v>11</v>
      </c>
      <c r="D848" s="45">
        <v>1</v>
      </c>
      <c r="E848" t="s">
        <v>61</v>
      </c>
    </row>
    <row r="849" spans="1:5" x14ac:dyDescent="0.25">
      <c r="A849">
        <v>807</v>
      </c>
      <c r="B849">
        <v>1</v>
      </c>
      <c r="C849" t="s">
        <v>8</v>
      </c>
      <c r="D849" s="45">
        <v>1</v>
      </c>
      <c r="E849" t="s">
        <v>61</v>
      </c>
    </row>
    <row r="850" spans="1:5" x14ac:dyDescent="0.25">
      <c r="A850">
        <v>809</v>
      </c>
      <c r="B850">
        <v>1</v>
      </c>
      <c r="C850" t="s">
        <v>8</v>
      </c>
      <c r="D850" s="45">
        <v>1</v>
      </c>
      <c r="E850" t="s">
        <v>61</v>
      </c>
    </row>
    <row r="851" spans="1:5" x14ac:dyDescent="0.25">
      <c r="A851">
        <v>811</v>
      </c>
      <c r="B851">
        <v>1</v>
      </c>
      <c r="C851" t="s">
        <v>8</v>
      </c>
      <c r="D851" s="45">
        <v>1</v>
      </c>
      <c r="E851" t="s">
        <v>61</v>
      </c>
    </row>
    <row r="852" spans="1:5" x14ac:dyDescent="0.25">
      <c r="A852">
        <v>812</v>
      </c>
      <c r="B852">
        <v>1</v>
      </c>
      <c r="C852" t="s">
        <v>8</v>
      </c>
      <c r="D852" s="45">
        <v>1</v>
      </c>
      <c r="E852" t="s">
        <v>61</v>
      </c>
    </row>
    <row r="853" spans="1:5" x14ac:dyDescent="0.25">
      <c r="A853">
        <v>813</v>
      </c>
      <c r="B853">
        <v>1</v>
      </c>
      <c r="C853" t="s">
        <v>8</v>
      </c>
      <c r="D853" s="45">
        <v>1</v>
      </c>
      <c r="E853" t="s">
        <v>61</v>
      </c>
    </row>
    <row r="854" spans="1:5" x14ac:dyDescent="0.25">
      <c r="A854">
        <v>814</v>
      </c>
      <c r="B854">
        <v>1</v>
      </c>
      <c r="C854" t="s">
        <v>8</v>
      </c>
      <c r="D854" s="45">
        <v>1</v>
      </c>
      <c r="E854" t="s">
        <v>61</v>
      </c>
    </row>
    <row r="855" spans="1:5" x14ac:dyDescent="0.25">
      <c r="A855">
        <v>815</v>
      </c>
      <c r="B855">
        <v>1</v>
      </c>
      <c r="C855" t="s">
        <v>8</v>
      </c>
      <c r="D855" s="45">
        <v>1</v>
      </c>
      <c r="E855" t="s">
        <v>61</v>
      </c>
    </row>
    <row r="856" spans="1:5" x14ac:dyDescent="0.25">
      <c r="A856">
        <v>816</v>
      </c>
      <c r="B856">
        <v>1</v>
      </c>
      <c r="C856" t="s">
        <v>8</v>
      </c>
      <c r="D856" s="45">
        <v>1</v>
      </c>
      <c r="E856" t="s">
        <v>61</v>
      </c>
    </row>
    <row r="857" spans="1:5" x14ac:dyDescent="0.25">
      <c r="A857">
        <v>817</v>
      </c>
      <c r="B857">
        <v>1</v>
      </c>
      <c r="C857" t="s">
        <v>8</v>
      </c>
      <c r="D857" s="45">
        <v>1</v>
      </c>
      <c r="E857" t="s">
        <v>61</v>
      </c>
    </row>
    <row r="858" spans="1:5" x14ac:dyDescent="0.25">
      <c r="A858">
        <v>818</v>
      </c>
      <c r="B858">
        <v>1</v>
      </c>
      <c r="C858" t="s">
        <v>5</v>
      </c>
      <c r="D858" s="45">
        <v>1</v>
      </c>
      <c r="E858" t="s">
        <v>61</v>
      </c>
    </row>
    <row r="859" spans="1:5" x14ac:dyDescent="0.25">
      <c r="A859">
        <v>819</v>
      </c>
      <c r="B859">
        <v>1</v>
      </c>
      <c r="C859" t="s">
        <v>8</v>
      </c>
      <c r="D859" s="45">
        <v>1</v>
      </c>
      <c r="E859" t="s">
        <v>61</v>
      </c>
    </row>
    <row r="860" spans="1:5" x14ac:dyDescent="0.25">
      <c r="A860">
        <v>820</v>
      </c>
      <c r="B860">
        <v>1</v>
      </c>
      <c r="C860" t="s">
        <v>8</v>
      </c>
      <c r="D860" s="45">
        <v>1</v>
      </c>
      <c r="E860" t="s">
        <v>61</v>
      </c>
    </row>
    <row r="861" spans="1:5" x14ac:dyDescent="0.25">
      <c r="A861">
        <v>821</v>
      </c>
      <c r="B861">
        <v>1</v>
      </c>
      <c r="C861" t="s">
        <v>8</v>
      </c>
      <c r="D861" s="45">
        <v>1</v>
      </c>
      <c r="E861" t="s">
        <v>61</v>
      </c>
    </row>
    <row r="862" spans="1:5" x14ac:dyDescent="0.25">
      <c r="A862">
        <v>822</v>
      </c>
      <c r="B862">
        <v>1</v>
      </c>
      <c r="C862" t="s">
        <v>8</v>
      </c>
      <c r="D862" s="45">
        <v>1</v>
      </c>
      <c r="E862" t="s">
        <v>61</v>
      </c>
    </row>
    <row r="863" spans="1:5" x14ac:dyDescent="0.25">
      <c r="A863">
        <v>823</v>
      </c>
      <c r="B863">
        <v>1</v>
      </c>
      <c r="C863" t="s">
        <v>8</v>
      </c>
      <c r="D863" s="45">
        <v>1</v>
      </c>
      <c r="E863" t="s">
        <v>61</v>
      </c>
    </row>
    <row r="864" spans="1:5" x14ac:dyDescent="0.25">
      <c r="A864">
        <v>824</v>
      </c>
      <c r="B864">
        <v>1</v>
      </c>
      <c r="C864" t="s">
        <v>10</v>
      </c>
      <c r="D864" s="45">
        <v>1</v>
      </c>
      <c r="E864" t="s">
        <v>61</v>
      </c>
    </row>
    <row r="865" spans="1:5" x14ac:dyDescent="0.25">
      <c r="A865">
        <v>825</v>
      </c>
      <c r="B865">
        <v>1</v>
      </c>
      <c r="C865" t="s">
        <v>11</v>
      </c>
      <c r="D865" s="45">
        <v>1</v>
      </c>
      <c r="E865" t="s">
        <v>61</v>
      </c>
    </row>
    <row r="866" spans="1:5" x14ac:dyDescent="0.25">
      <c r="A866">
        <v>826</v>
      </c>
      <c r="B866">
        <v>1</v>
      </c>
      <c r="C866" t="s">
        <v>8</v>
      </c>
      <c r="D866" s="45">
        <v>1</v>
      </c>
      <c r="E866" t="s">
        <v>61</v>
      </c>
    </row>
    <row r="867" spans="1:5" x14ac:dyDescent="0.25">
      <c r="A867">
        <v>827</v>
      </c>
      <c r="B867">
        <v>1</v>
      </c>
      <c r="C867" t="s">
        <v>8</v>
      </c>
      <c r="D867" s="45">
        <v>1</v>
      </c>
      <c r="E867" t="s">
        <v>61</v>
      </c>
    </row>
    <row r="868" spans="1:5" x14ac:dyDescent="0.25">
      <c r="A868">
        <v>828</v>
      </c>
      <c r="B868">
        <v>1</v>
      </c>
      <c r="C868" t="s">
        <v>15</v>
      </c>
      <c r="D868" s="45">
        <v>1</v>
      </c>
      <c r="E868" t="s">
        <v>61</v>
      </c>
    </row>
    <row r="869" spans="1:5" x14ac:dyDescent="0.25">
      <c r="A869">
        <v>830</v>
      </c>
      <c r="B869">
        <v>1</v>
      </c>
      <c r="C869" t="s">
        <v>5</v>
      </c>
      <c r="D869" s="45">
        <v>1</v>
      </c>
      <c r="E869" t="s">
        <v>61</v>
      </c>
    </row>
    <row r="870" spans="1:5" x14ac:dyDescent="0.25">
      <c r="A870">
        <v>831</v>
      </c>
      <c r="B870">
        <v>1</v>
      </c>
      <c r="C870" t="s">
        <v>5</v>
      </c>
      <c r="D870" s="45">
        <v>1</v>
      </c>
      <c r="E870" t="s">
        <v>61</v>
      </c>
    </row>
    <row r="871" spans="1:5" x14ac:dyDescent="0.25">
      <c r="A871">
        <v>832</v>
      </c>
      <c r="B871">
        <v>1</v>
      </c>
      <c r="C871" t="s">
        <v>5</v>
      </c>
      <c r="D871" s="45">
        <v>1</v>
      </c>
      <c r="E871" t="s">
        <v>61</v>
      </c>
    </row>
    <row r="872" spans="1:5" x14ac:dyDescent="0.25">
      <c r="A872">
        <v>833</v>
      </c>
      <c r="B872">
        <v>1</v>
      </c>
      <c r="C872" t="s">
        <v>5</v>
      </c>
      <c r="D872" s="45">
        <v>1</v>
      </c>
      <c r="E872" t="s">
        <v>61</v>
      </c>
    </row>
    <row r="873" spans="1:5" x14ac:dyDescent="0.25">
      <c r="A873">
        <v>834</v>
      </c>
      <c r="B873">
        <v>1</v>
      </c>
      <c r="C873" t="s">
        <v>3</v>
      </c>
      <c r="D873" s="45">
        <v>1</v>
      </c>
      <c r="E873" t="s">
        <v>61</v>
      </c>
    </row>
    <row r="874" spans="1:5" x14ac:dyDescent="0.25">
      <c r="A874">
        <v>835</v>
      </c>
      <c r="B874">
        <v>1</v>
      </c>
      <c r="C874" t="s">
        <v>5</v>
      </c>
      <c r="D874" s="45">
        <v>1</v>
      </c>
      <c r="E874" t="s">
        <v>61</v>
      </c>
    </row>
    <row r="875" spans="1:5" x14ac:dyDescent="0.25">
      <c r="A875">
        <v>837</v>
      </c>
      <c r="B875">
        <v>1</v>
      </c>
      <c r="C875" t="s">
        <v>5</v>
      </c>
      <c r="D875" s="45">
        <v>1</v>
      </c>
      <c r="E875" t="s">
        <v>61</v>
      </c>
    </row>
    <row r="876" spans="1:5" x14ac:dyDescent="0.25">
      <c r="A876">
        <v>841</v>
      </c>
      <c r="B876">
        <v>1</v>
      </c>
      <c r="C876" t="s">
        <v>5</v>
      </c>
      <c r="D876" s="45">
        <v>1</v>
      </c>
      <c r="E876" t="s">
        <v>61</v>
      </c>
    </row>
    <row r="877" spans="1:5" x14ac:dyDescent="0.25">
      <c r="A877">
        <v>842</v>
      </c>
      <c r="B877">
        <v>1</v>
      </c>
      <c r="C877" t="s">
        <v>5</v>
      </c>
      <c r="D877" s="45">
        <v>1</v>
      </c>
      <c r="E877" t="s">
        <v>61</v>
      </c>
    </row>
    <row r="878" spans="1:5" x14ac:dyDescent="0.25">
      <c r="A878">
        <v>843</v>
      </c>
      <c r="B878">
        <v>1</v>
      </c>
      <c r="C878" t="s">
        <v>5</v>
      </c>
      <c r="D878" s="45">
        <v>1</v>
      </c>
      <c r="E878" t="s">
        <v>61</v>
      </c>
    </row>
    <row r="879" spans="1:5" x14ac:dyDescent="0.25">
      <c r="A879">
        <v>844</v>
      </c>
      <c r="B879">
        <v>1</v>
      </c>
      <c r="C879" t="s">
        <v>5</v>
      </c>
      <c r="D879" s="45">
        <v>1</v>
      </c>
      <c r="E879" t="s">
        <v>61</v>
      </c>
    </row>
    <row r="880" spans="1:5" x14ac:dyDescent="0.25">
      <c r="A880">
        <v>845</v>
      </c>
      <c r="B880">
        <v>1</v>
      </c>
      <c r="C880" t="s">
        <v>5</v>
      </c>
      <c r="D880" s="45">
        <v>1</v>
      </c>
      <c r="E880" t="s">
        <v>61</v>
      </c>
    </row>
    <row r="881" spans="1:5" x14ac:dyDescent="0.25">
      <c r="A881">
        <v>846</v>
      </c>
      <c r="B881">
        <v>1</v>
      </c>
      <c r="C881" t="s">
        <v>5</v>
      </c>
      <c r="D881" s="45">
        <v>1</v>
      </c>
      <c r="E881" t="s">
        <v>61</v>
      </c>
    </row>
    <row r="882" spans="1:5" x14ac:dyDescent="0.25">
      <c r="A882">
        <v>847</v>
      </c>
      <c r="B882">
        <v>1</v>
      </c>
      <c r="C882" t="s">
        <v>5</v>
      </c>
      <c r="D882" s="45">
        <v>1</v>
      </c>
      <c r="E882" t="s">
        <v>61</v>
      </c>
    </row>
    <row r="883" spans="1:5" x14ac:dyDescent="0.25">
      <c r="A883">
        <v>849</v>
      </c>
      <c r="B883">
        <v>1</v>
      </c>
      <c r="C883" t="s">
        <v>8</v>
      </c>
      <c r="D883" s="45">
        <v>1</v>
      </c>
      <c r="E883" t="s">
        <v>61</v>
      </c>
    </row>
    <row r="884" spans="1:5" x14ac:dyDescent="0.25">
      <c r="A884">
        <v>850</v>
      </c>
      <c r="B884">
        <v>1</v>
      </c>
      <c r="C884" t="s">
        <v>15</v>
      </c>
      <c r="D884" s="45">
        <v>1</v>
      </c>
      <c r="E884" t="s">
        <v>61</v>
      </c>
    </row>
    <row r="885" spans="1:5" x14ac:dyDescent="0.25">
      <c r="A885">
        <v>851</v>
      </c>
      <c r="B885">
        <v>1</v>
      </c>
      <c r="C885" t="s">
        <v>15</v>
      </c>
      <c r="D885" s="45">
        <v>1</v>
      </c>
      <c r="E885" t="s">
        <v>61</v>
      </c>
    </row>
    <row r="886" spans="1:5" x14ac:dyDescent="0.25">
      <c r="A886">
        <v>852</v>
      </c>
      <c r="B886">
        <v>1</v>
      </c>
      <c r="C886" t="s">
        <v>5</v>
      </c>
      <c r="D886" s="45">
        <v>1</v>
      </c>
      <c r="E886" t="s">
        <v>61</v>
      </c>
    </row>
    <row r="887" spans="1:5" x14ac:dyDescent="0.25">
      <c r="A887">
        <v>853</v>
      </c>
      <c r="B887">
        <v>1</v>
      </c>
      <c r="C887" t="s">
        <v>5</v>
      </c>
      <c r="D887" s="45">
        <v>1</v>
      </c>
      <c r="E887" t="s">
        <v>61</v>
      </c>
    </row>
    <row r="888" spans="1:5" x14ac:dyDescent="0.25">
      <c r="A888">
        <v>854</v>
      </c>
      <c r="B888">
        <v>1</v>
      </c>
      <c r="C888" t="s">
        <v>5</v>
      </c>
      <c r="D888" s="45">
        <v>1</v>
      </c>
      <c r="E888" t="s">
        <v>61</v>
      </c>
    </row>
    <row r="889" spans="1:5" x14ac:dyDescent="0.25">
      <c r="A889">
        <v>857</v>
      </c>
      <c r="B889">
        <v>1</v>
      </c>
      <c r="C889" t="s">
        <v>5</v>
      </c>
      <c r="D889" s="45">
        <v>1</v>
      </c>
      <c r="E889" t="s">
        <v>61</v>
      </c>
    </row>
    <row r="890" spans="1:5" x14ac:dyDescent="0.25">
      <c r="A890">
        <v>858</v>
      </c>
      <c r="B890">
        <v>1</v>
      </c>
      <c r="C890" t="s">
        <v>5</v>
      </c>
      <c r="D890" s="45">
        <v>1</v>
      </c>
      <c r="E890" t="s">
        <v>61</v>
      </c>
    </row>
    <row r="891" spans="1:5" x14ac:dyDescent="0.25">
      <c r="A891">
        <v>859</v>
      </c>
      <c r="B891">
        <v>1</v>
      </c>
      <c r="C891" t="s">
        <v>5</v>
      </c>
      <c r="D891" s="45">
        <v>1</v>
      </c>
      <c r="E891" t="s">
        <v>61</v>
      </c>
    </row>
    <row r="892" spans="1:5" x14ac:dyDescent="0.25">
      <c r="A892">
        <v>860</v>
      </c>
      <c r="B892">
        <v>1</v>
      </c>
      <c r="C892" t="s">
        <v>6</v>
      </c>
      <c r="D892" s="45">
        <v>1</v>
      </c>
      <c r="E892" t="s">
        <v>61</v>
      </c>
    </row>
    <row r="893" spans="1:5" x14ac:dyDescent="0.25">
      <c r="A893">
        <v>862</v>
      </c>
      <c r="B893">
        <v>1</v>
      </c>
      <c r="C893" t="s">
        <v>6</v>
      </c>
      <c r="D893" s="45">
        <v>1</v>
      </c>
      <c r="E893" t="s">
        <v>61</v>
      </c>
    </row>
    <row r="894" spans="1:5" x14ac:dyDescent="0.25">
      <c r="A894">
        <v>864</v>
      </c>
      <c r="B894">
        <v>1</v>
      </c>
      <c r="C894" t="s">
        <v>8</v>
      </c>
      <c r="D894" s="45">
        <v>1</v>
      </c>
      <c r="E894" t="s">
        <v>61</v>
      </c>
    </row>
    <row r="895" spans="1:5" x14ac:dyDescent="0.25">
      <c r="A895">
        <v>865</v>
      </c>
      <c r="B895">
        <v>1</v>
      </c>
      <c r="C895" t="s">
        <v>5</v>
      </c>
      <c r="D895" s="45">
        <v>1</v>
      </c>
      <c r="E895" t="s">
        <v>61</v>
      </c>
    </row>
    <row r="896" spans="1:5" x14ac:dyDescent="0.25">
      <c r="A896">
        <v>866</v>
      </c>
      <c r="B896">
        <v>1</v>
      </c>
      <c r="C896" t="s">
        <v>8</v>
      </c>
      <c r="D896" s="45">
        <v>1</v>
      </c>
      <c r="E896" t="s">
        <v>61</v>
      </c>
    </row>
    <row r="897" spans="1:5" x14ac:dyDescent="0.25">
      <c r="A897">
        <v>867</v>
      </c>
      <c r="B897">
        <v>1</v>
      </c>
      <c r="C897" t="s">
        <v>8</v>
      </c>
      <c r="D897" s="45">
        <v>1</v>
      </c>
      <c r="E897" t="s">
        <v>61</v>
      </c>
    </row>
    <row r="898" spans="1:5" x14ac:dyDescent="0.25">
      <c r="A898">
        <v>868</v>
      </c>
      <c r="B898">
        <v>1</v>
      </c>
      <c r="C898" t="s">
        <v>8</v>
      </c>
      <c r="D898" s="45">
        <v>1</v>
      </c>
      <c r="E898" t="s">
        <v>61</v>
      </c>
    </row>
    <row r="899" spans="1:5" x14ac:dyDescent="0.25">
      <c r="A899">
        <v>869</v>
      </c>
      <c r="B899">
        <v>1</v>
      </c>
      <c r="C899" t="s">
        <v>8</v>
      </c>
      <c r="D899" s="45">
        <v>1</v>
      </c>
      <c r="E899" t="s">
        <v>61</v>
      </c>
    </row>
    <row r="900" spans="1:5" x14ac:dyDescent="0.25">
      <c r="A900">
        <v>870</v>
      </c>
      <c r="B900">
        <v>1</v>
      </c>
      <c r="C900" t="s">
        <v>8</v>
      </c>
      <c r="D900" s="45">
        <v>1</v>
      </c>
      <c r="E900" t="s">
        <v>61</v>
      </c>
    </row>
    <row r="901" spans="1:5" x14ac:dyDescent="0.25">
      <c r="A901">
        <v>872</v>
      </c>
      <c r="B901">
        <v>1</v>
      </c>
      <c r="C901" t="s">
        <v>8</v>
      </c>
      <c r="D901" s="45">
        <v>1</v>
      </c>
      <c r="E901" t="s">
        <v>61</v>
      </c>
    </row>
    <row r="902" spans="1:5" x14ac:dyDescent="0.25">
      <c r="A902">
        <v>873</v>
      </c>
      <c r="B902">
        <v>1</v>
      </c>
      <c r="C902" t="s">
        <v>11</v>
      </c>
      <c r="D902" s="45">
        <v>1</v>
      </c>
      <c r="E902" t="s">
        <v>61</v>
      </c>
    </row>
    <row r="903" spans="1:5" x14ac:dyDescent="0.25">
      <c r="A903">
        <v>874</v>
      </c>
      <c r="B903">
        <v>1</v>
      </c>
      <c r="C903" t="s">
        <v>11</v>
      </c>
      <c r="D903" s="45">
        <v>1</v>
      </c>
      <c r="E903" t="s">
        <v>61</v>
      </c>
    </row>
    <row r="904" spans="1:5" x14ac:dyDescent="0.25">
      <c r="A904">
        <v>875</v>
      </c>
      <c r="B904">
        <v>1</v>
      </c>
      <c r="C904" t="s">
        <v>8</v>
      </c>
      <c r="D904" s="45">
        <v>1</v>
      </c>
      <c r="E904" t="s">
        <v>61</v>
      </c>
    </row>
    <row r="905" spans="1:5" x14ac:dyDescent="0.25">
      <c r="A905">
        <v>876</v>
      </c>
      <c r="B905">
        <v>1</v>
      </c>
      <c r="C905" t="s">
        <v>8</v>
      </c>
      <c r="D905" s="45">
        <v>1</v>
      </c>
      <c r="E905" t="s">
        <v>61</v>
      </c>
    </row>
    <row r="906" spans="1:5" x14ac:dyDescent="0.25">
      <c r="A906">
        <v>877</v>
      </c>
      <c r="B906">
        <v>1</v>
      </c>
      <c r="C906" t="s">
        <v>8</v>
      </c>
      <c r="D906" s="45">
        <v>1</v>
      </c>
      <c r="E906" t="s">
        <v>61</v>
      </c>
    </row>
    <row r="907" spans="1:5" x14ac:dyDescent="0.25">
      <c r="A907">
        <v>878</v>
      </c>
      <c r="B907">
        <v>1</v>
      </c>
      <c r="C907" t="s">
        <v>8</v>
      </c>
      <c r="D907" s="45">
        <v>1</v>
      </c>
      <c r="E907" t="s">
        <v>61</v>
      </c>
    </row>
    <row r="908" spans="1:5" x14ac:dyDescent="0.25">
      <c r="A908">
        <v>879</v>
      </c>
      <c r="B908">
        <v>1</v>
      </c>
      <c r="C908" t="s">
        <v>8</v>
      </c>
      <c r="D908" s="45">
        <v>1</v>
      </c>
      <c r="E908" t="s">
        <v>61</v>
      </c>
    </row>
    <row r="909" spans="1:5" x14ac:dyDescent="0.25">
      <c r="A909">
        <v>880</v>
      </c>
      <c r="B909">
        <v>1</v>
      </c>
      <c r="C909" t="s">
        <v>5</v>
      </c>
      <c r="D909" s="45">
        <v>1</v>
      </c>
      <c r="E909" t="s">
        <v>61</v>
      </c>
    </row>
    <row r="910" spans="1:5" x14ac:dyDescent="0.25">
      <c r="A910">
        <v>881</v>
      </c>
      <c r="B910">
        <v>1</v>
      </c>
      <c r="C910" t="s">
        <v>5</v>
      </c>
      <c r="D910" s="45">
        <v>1</v>
      </c>
      <c r="E910" t="s">
        <v>61</v>
      </c>
    </row>
    <row r="911" spans="1:5" x14ac:dyDescent="0.25">
      <c r="A911">
        <v>882</v>
      </c>
      <c r="B911">
        <v>1</v>
      </c>
      <c r="C911" t="s">
        <v>5</v>
      </c>
      <c r="D911" s="45">
        <v>1</v>
      </c>
      <c r="E911" t="s">
        <v>61</v>
      </c>
    </row>
    <row r="912" spans="1:5" x14ac:dyDescent="0.25">
      <c r="A912">
        <v>883</v>
      </c>
      <c r="B912">
        <v>1</v>
      </c>
      <c r="C912" t="s">
        <v>5</v>
      </c>
      <c r="D912" s="45">
        <v>1</v>
      </c>
      <c r="E912" t="s">
        <v>61</v>
      </c>
    </row>
    <row r="913" spans="1:5" x14ac:dyDescent="0.25">
      <c r="A913">
        <v>884</v>
      </c>
      <c r="B913">
        <v>1</v>
      </c>
      <c r="C913" t="s">
        <v>5</v>
      </c>
      <c r="D913" s="45">
        <v>1</v>
      </c>
      <c r="E913" t="s">
        <v>61</v>
      </c>
    </row>
    <row r="914" spans="1:5" x14ac:dyDescent="0.25">
      <c r="A914">
        <v>885</v>
      </c>
      <c r="B914">
        <v>1</v>
      </c>
      <c r="C914" t="s">
        <v>5</v>
      </c>
      <c r="D914" s="45">
        <v>1</v>
      </c>
      <c r="E914" t="s">
        <v>61</v>
      </c>
    </row>
    <row r="915" spans="1:5" x14ac:dyDescent="0.25">
      <c r="A915">
        <v>886</v>
      </c>
      <c r="B915">
        <v>1</v>
      </c>
      <c r="C915" t="s">
        <v>5</v>
      </c>
      <c r="D915" s="45">
        <v>1</v>
      </c>
      <c r="E915" t="s">
        <v>61</v>
      </c>
    </row>
    <row r="916" spans="1:5" x14ac:dyDescent="0.25">
      <c r="A916">
        <v>887</v>
      </c>
      <c r="B916">
        <v>1</v>
      </c>
      <c r="C916" t="s">
        <v>5</v>
      </c>
      <c r="D916" s="45">
        <v>1</v>
      </c>
      <c r="E916" t="s">
        <v>61</v>
      </c>
    </row>
    <row r="917" spans="1:5" x14ac:dyDescent="0.25">
      <c r="A917">
        <v>888</v>
      </c>
      <c r="B917">
        <v>1</v>
      </c>
      <c r="C917" t="s">
        <v>5</v>
      </c>
      <c r="D917" s="45">
        <v>1</v>
      </c>
      <c r="E917" t="s">
        <v>61</v>
      </c>
    </row>
    <row r="918" spans="1:5" x14ac:dyDescent="0.25">
      <c r="A918">
        <v>889</v>
      </c>
      <c r="B918">
        <v>1</v>
      </c>
      <c r="C918" t="s">
        <v>5</v>
      </c>
      <c r="D918" s="45">
        <v>1</v>
      </c>
      <c r="E918" t="s">
        <v>61</v>
      </c>
    </row>
    <row r="919" spans="1:5" x14ac:dyDescent="0.25">
      <c r="A919">
        <v>890</v>
      </c>
      <c r="B919">
        <v>1</v>
      </c>
      <c r="C919" t="s">
        <v>5</v>
      </c>
      <c r="D919" s="45">
        <v>1</v>
      </c>
      <c r="E919" t="s">
        <v>61</v>
      </c>
    </row>
    <row r="920" spans="1:5" x14ac:dyDescent="0.25">
      <c r="A920">
        <v>892</v>
      </c>
      <c r="B920">
        <v>1</v>
      </c>
      <c r="C920" t="s">
        <v>5</v>
      </c>
      <c r="D920" s="45">
        <v>1</v>
      </c>
      <c r="E920" t="s">
        <v>61</v>
      </c>
    </row>
    <row r="921" spans="1:5" x14ac:dyDescent="0.25">
      <c r="A921">
        <v>893</v>
      </c>
      <c r="B921">
        <v>1</v>
      </c>
      <c r="C921" t="s">
        <v>5</v>
      </c>
      <c r="D921" s="45">
        <v>1</v>
      </c>
      <c r="E921" t="s">
        <v>61</v>
      </c>
    </row>
    <row r="922" spans="1:5" x14ac:dyDescent="0.25">
      <c r="A922">
        <v>894</v>
      </c>
      <c r="B922">
        <v>1</v>
      </c>
      <c r="C922" t="s">
        <v>5</v>
      </c>
      <c r="D922" s="45">
        <v>1</v>
      </c>
      <c r="E922" t="s">
        <v>61</v>
      </c>
    </row>
    <row r="923" spans="1:5" x14ac:dyDescent="0.25">
      <c r="A923">
        <v>895</v>
      </c>
      <c r="B923">
        <v>1</v>
      </c>
      <c r="C923" t="s">
        <v>5</v>
      </c>
      <c r="D923" s="45">
        <v>1</v>
      </c>
      <c r="E923" t="s">
        <v>61</v>
      </c>
    </row>
    <row r="924" spans="1:5" x14ac:dyDescent="0.25">
      <c r="A924">
        <v>896</v>
      </c>
      <c r="B924">
        <v>1</v>
      </c>
      <c r="C924" t="s">
        <v>5</v>
      </c>
      <c r="D924" s="45">
        <v>1</v>
      </c>
      <c r="E924" t="s">
        <v>61</v>
      </c>
    </row>
    <row r="925" spans="1:5" x14ac:dyDescent="0.25">
      <c r="A925">
        <v>897</v>
      </c>
      <c r="B925">
        <v>1</v>
      </c>
      <c r="C925" t="s">
        <v>5</v>
      </c>
      <c r="D925" s="45">
        <v>1</v>
      </c>
      <c r="E925" t="s">
        <v>61</v>
      </c>
    </row>
    <row r="926" spans="1:5" x14ac:dyDescent="0.25">
      <c r="A926">
        <v>898</v>
      </c>
      <c r="B926">
        <v>1</v>
      </c>
      <c r="C926" t="s">
        <v>5</v>
      </c>
      <c r="D926" s="45">
        <v>1</v>
      </c>
      <c r="E926" t="s">
        <v>61</v>
      </c>
    </row>
    <row r="927" spans="1:5" x14ac:dyDescent="0.25">
      <c r="A927">
        <v>899</v>
      </c>
      <c r="B927">
        <v>1</v>
      </c>
      <c r="C927" t="s">
        <v>5</v>
      </c>
      <c r="D927" s="45">
        <v>1</v>
      </c>
      <c r="E927" t="s">
        <v>61</v>
      </c>
    </row>
    <row r="928" spans="1:5" x14ac:dyDescent="0.25">
      <c r="A928">
        <v>900</v>
      </c>
      <c r="B928">
        <v>1</v>
      </c>
      <c r="C928" t="s">
        <v>5</v>
      </c>
      <c r="D928" s="45">
        <v>1</v>
      </c>
      <c r="E928" t="s">
        <v>61</v>
      </c>
    </row>
    <row r="929" spans="1:5" x14ac:dyDescent="0.25">
      <c r="A929">
        <v>901</v>
      </c>
      <c r="B929">
        <v>1</v>
      </c>
      <c r="C929" t="s">
        <v>5</v>
      </c>
      <c r="D929" s="45">
        <v>1</v>
      </c>
      <c r="E929" t="s">
        <v>61</v>
      </c>
    </row>
    <row r="930" spans="1:5" x14ac:dyDescent="0.25">
      <c r="A930">
        <v>902</v>
      </c>
      <c r="B930">
        <v>1</v>
      </c>
      <c r="C930" t="s">
        <v>5</v>
      </c>
      <c r="D930" s="45">
        <v>1</v>
      </c>
      <c r="E930" t="s">
        <v>61</v>
      </c>
    </row>
    <row r="931" spans="1:5" x14ac:dyDescent="0.25">
      <c r="A931">
        <v>903</v>
      </c>
      <c r="B931">
        <v>1</v>
      </c>
      <c r="C931" t="s">
        <v>15</v>
      </c>
      <c r="D931" s="45">
        <v>1</v>
      </c>
      <c r="E931" t="s">
        <v>61</v>
      </c>
    </row>
    <row r="932" spans="1:5" x14ac:dyDescent="0.25">
      <c r="A932">
        <v>904</v>
      </c>
      <c r="B932">
        <v>1</v>
      </c>
      <c r="C932" t="s">
        <v>5</v>
      </c>
      <c r="D932" s="45">
        <v>1</v>
      </c>
      <c r="E932" t="s">
        <v>61</v>
      </c>
    </row>
    <row r="933" spans="1:5" x14ac:dyDescent="0.25">
      <c r="A933">
        <v>905</v>
      </c>
      <c r="B933">
        <v>1</v>
      </c>
      <c r="C933" t="s">
        <v>5</v>
      </c>
      <c r="D933" s="45">
        <v>1</v>
      </c>
      <c r="E933" t="s">
        <v>61</v>
      </c>
    </row>
    <row r="934" spans="1:5" x14ac:dyDescent="0.25">
      <c r="A934">
        <v>906</v>
      </c>
      <c r="B934">
        <v>1</v>
      </c>
      <c r="C934" t="s">
        <v>5</v>
      </c>
      <c r="D934" s="45">
        <v>1</v>
      </c>
      <c r="E934" t="s">
        <v>61</v>
      </c>
    </row>
    <row r="935" spans="1:5" x14ac:dyDescent="0.25">
      <c r="A935">
        <v>907</v>
      </c>
      <c r="B935">
        <v>1</v>
      </c>
      <c r="C935" t="s">
        <v>5</v>
      </c>
      <c r="D935" s="45">
        <v>1</v>
      </c>
      <c r="E935" t="s">
        <v>61</v>
      </c>
    </row>
    <row r="936" spans="1:5" x14ac:dyDescent="0.25">
      <c r="A936">
        <v>908</v>
      </c>
      <c r="B936">
        <v>1</v>
      </c>
      <c r="C936" t="s">
        <v>15</v>
      </c>
      <c r="D936" s="45">
        <v>1</v>
      </c>
      <c r="E936" t="s">
        <v>61</v>
      </c>
    </row>
    <row r="937" spans="1:5" x14ac:dyDescent="0.25">
      <c r="A937">
        <v>909</v>
      </c>
      <c r="B937">
        <v>1</v>
      </c>
      <c r="C937" t="s">
        <v>3</v>
      </c>
      <c r="D937" s="45">
        <v>1</v>
      </c>
      <c r="E937" t="s">
        <v>61</v>
      </c>
    </row>
    <row r="938" spans="1:5" x14ac:dyDescent="0.25">
      <c r="A938">
        <v>910</v>
      </c>
      <c r="B938">
        <v>1</v>
      </c>
      <c r="C938" t="s">
        <v>15</v>
      </c>
      <c r="D938" s="45">
        <v>1</v>
      </c>
      <c r="E938" t="s">
        <v>61</v>
      </c>
    </row>
    <row r="939" spans="1:5" x14ac:dyDescent="0.25">
      <c r="A939">
        <v>911</v>
      </c>
      <c r="B939">
        <v>1</v>
      </c>
      <c r="C939" t="s">
        <v>9</v>
      </c>
      <c r="D939" s="45">
        <v>1</v>
      </c>
      <c r="E939" t="s">
        <v>61</v>
      </c>
    </row>
    <row r="940" spans="1:5" x14ac:dyDescent="0.25">
      <c r="A940">
        <v>912</v>
      </c>
      <c r="B940">
        <v>1</v>
      </c>
      <c r="C940" t="s">
        <v>9</v>
      </c>
      <c r="D940" s="45">
        <v>1</v>
      </c>
      <c r="E940" t="s">
        <v>61</v>
      </c>
    </row>
    <row r="941" spans="1:5" x14ac:dyDescent="0.25">
      <c r="A941">
        <v>913</v>
      </c>
      <c r="B941">
        <v>1</v>
      </c>
      <c r="C941" t="s">
        <v>9</v>
      </c>
      <c r="D941" s="45">
        <v>1</v>
      </c>
      <c r="E941" t="s">
        <v>61</v>
      </c>
    </row>
    <row r="942" spans="1:5" x14ac:dyDescent="0.25">
      <c r="A942">
        <v>914</v>
      </c>
      <c r="B942">
        <v>1</v>
      </c>
      <c r="C942" t="s">
        <v>9</v>
      </c>
      <c r="D942" s="45">
        <v>1</v>
      </c>
      <c r="E942" t="s">
        <v>61</v>
      </c>
    </row>
    <row r="943" spans="1:5" x14ac:dyDescent="0.25">
      <c r="A943">
        <v>915</v>
      </c>
      <c r="B943">
        <v>1</v>
      </c>
      <c r="C943" t="s">
        <v>9</v>
      </c>
      <c r="D943" s="45">
        <v>1</v>
      </c>
      <c r="E943" t="s">
        <v>61</v>
      </c>
    </row>
    <row r="944" spans="1:5" x14ac:dyDescent="0.25">
      <c r="A944">
        <v>916</v>
      </c>
      <c r="B944">
        <v>1</v>
      </c>
      <c r="C944" t="s">
        <v>9</v>
      </c>
      <c r="D944" s="45">
        <v>1</v>
      </c>
      <c r="E944" t="s">
        <v>61</v>
      </c>
    </row>
    <row r="945" spans="1:5" x14ac:dyDescent="0.25">
      <c r="A945">
        <v>917</v>
      </c>
      <c r="B945">
        <v>1</v>
      </c>
      <c r="C945" t="s">
        <v>15</v>
      </c>
      <c r="D945" s="45">
        <v>1</v>
      </c>
      <c r="E945" t="s">
        <v>61</v>
      </c>
    </row>
    <row r="946" spans="1:5" x14ac:dyDescent="0.25">
      <c r="A946">
        <v>918</v>
      </c>
      <c r="B946">
        <v>1</v>
      </c>
      <c r="C946" t="s">
        <v>9</v>
      </c>
      <c r="D946" s="45">
        <v>1</v>
      </c>
      <c r="E946" t="s">
        <v>61</v>
      </c>
    </row>
    <row r="947" spans="1:5" x14ac:dyDescent="0.25">
      <c r="A947">
        <v>919</v>
      </c>
      <c r="B947">
        <v>1</v>
      </c>
      <c r="C947" t="s">
        <v>9</v>
      </c>
      <c r="D947" s="45">
        <v>1</v>
      </c>
      <c r="E947" t="s">
        <v>61</v>
      </c>
    </row>
    <row r="948" spans="1:5" x14ac:dyDescent="0.25">
      <c r="A948">
        <v>920</v>
      </c>
      <c r="B948">
        <v>1</v>
      </c>
      <c r="C948" t="s">
        <v>8</v>
      </c>
      <c r="D948" s="45">
        <v>1</v>
      </c>
      <c r="E948" t="s">
        <v>61</v>
      </c>
    </row>
    <row r="949" spans="1:5" x14ac:dyDescent="0.25">
      <c r="A949">
        <v>921</v>
      </c>
      <c r="B949">
        <v>1</v>
      </c>
      <c r="C949" t="s">
        <v>8</v>
      </c>
      <c r="D949" s="45">
        <v>1</v>
      </c>
      <c r="E949" t="s">
        <v>61</v>
      </c>
    </row>
    <row r="950" spans="1:5" x14ac:dyDescent="0.25">
      <c r="A950">
        <v>922</v>
      </c>
      <c r="B950">
        <v>1</v>
      </c>
      <c r="C950" t="s">
        <v>8</v>
      </c>
      <c r="D950" s="45">
        <v>1</v>
      </c>
      <c r="E950" t="s">
        <v>61</v>
      </c>
    </row>
    <row r="951" spans="1:5" x14ac:dyDescent="0.25">
      <c r="A951">
        <v>923</v>
      </c>
      <c r="B951">
        <v>1</v>
      </c>
      <c r="C951" t="s">
        <v>15</v>
      </c>
      <c r="D951" s="45">
        <v>1</v>
      </c>
      <c r="E951" t="s">
        <v>61</v>
      </c>
    </row>
    <row r="952" spans="1:5" x14ac:dyDescent="0.25">
      <c r="A952">
        <v>924</v>
      </c>
      <c r="B952">
        <v>1</v>
      </c>
      <c r="C952" t="s">
        <v>5</v>
      </c>
      <c r="D952" s="45">
        <v>1</v>
      </c>
      <c r="E952" t="s">
        <v>61</v>
      </c>
    </row>
    <row r="953" spans="1:5" x14ac:dyDescent="0.25">
      <c r="A953">
        <v>925</v>
      </c>
      <c r="B953">
        <v>1</v>
      </c>
      <c r="C953" t="s">
        <v>5</v>
      </c>
      <c r="D953" s="45">
        <v>1</v>
      </c>
      <c r="E953" t="s">
        <v>61</v>
      </c>
    </row>
    <row r="954" spans="1:5" x14ac:dyDescent="0.25">
      <c r="A954">
        <v>926</v>
      </c>
      <c r="B954">
        <v>1</v>
      </c>
      <c r="C954" t="s">
        <v>5</v>
      </c>
      <c r="D954" s="45">
        <v>1</v>
      </c>
      <c r="E954" t="s">
        <v>61</v>
      </c>
    </row>
    <row r="955" spans="1:5" x14ac:dyDescent="0.25">
      <c r="A955">
        <v>927</v>
      </c>
      <c r="B955">
        <v>1</v>
      </c>
      <c r="C955" t="s">
        <v>5</v>
      </c>
      <c r="D955" s="45">
        <v>1</v>
      </c>
      <c r="E955" t="s">
        <v>61</v>
      </c>
    </row>
    <row r="956" spans="1:5" x14ac:dyDescent="0.25">
      <c r="A956">
        <v>928</v>
      </c>
      <c r="B956">
        <v>1</v>
      </c>
      <c r="C956" t="s">
        <v>15</v>
      </c>
      <c r="D956" s="45">
        <v>1</v>
      </c>
      <c r="E956" t="s">
        <v>61</v>
      </c>
    </row>
    <row r="957" spans="1:5" x14ac:dyDescent="0.25">
      <c r="A957">
        <v>929</v>
      </c>
      <c r="B957">
        <v>1</v>
      </c>
      <c r="C957" t="s">
        <v>15</v>
      </c>
      <c r="D957" s="45">
        <v>1</v>
      </c>
      <c r="E957" t="s">
        <v>61</v>
      </c>
    </row>
    <row r="958" spans="1:5" x14ac:dyDescent="0.25">
      <c r="A958">
        <v>931</v>
      </c>
      <c r="B958">
        <v>1</v>
      </c>
      <c r="C958" t="s">
        <v>15</v>
      </c>
      <c r="D958" s="45">
        <v>1</v>
      </c>
      <c r="E958" t="s">
        <v>61</v>
      </c>
    </row>
    <row r="959" spans="1:5" x14ac:dyDescent="0.25">
      <c r="A959">
        <v>932</v>
      </c>
      <c r="B959">
        <v>1</v>
      </c>
      <c r="C959" t="s">
        <v>15</v>
      </c>
      <c r="D959" s="45">
        <v>1</v>
      </c>
      <c r="E959" t="s">
        <v>61</v>
      </c>
    </row>
    <row r="960" spans="1:5" x14ac:dyDescent="0.25">
      <c r="A960">
        <v>933</v>
      </c>
      <c r="B960">
        <v>1</v>
      </c>
      <c r="C960" t="s">
        <v>15</v>
      </c>
      <c r="D960" s="45">
        <v>1</v>
      </c>
      <c r="E960" t="s">
        <v>61</v>
      </c>
    </row>
    <row r="961" spans="1:5" x14ac:dyDescent="0.25">
      <c r="A961">
        <v>934</v>
      </c>
      <c r="B961">
        <v>1</v>
      </c>
      <c r="C961" t="s">
        <v>15</v>
      </c>
      <c r="D961" s="45">
        <v>1</v>
      </c>
      <c r="E961" t="s">
        <v>61</v>
      </c>
    </row>
    <row r="962" spans="1:5" x14ac:dyDescent="0.25">
      <c r="A962">
        <v>943</v>
      </c>
      <c r="B962">
        <v>1</v>
      </c>
      <c r="C962" t="s">
        <v>5</v>
      </c>
      <c r="D962" s="45">
        <v>1</v>
      </c>
      <c r="E962" t="s">
        <v>61</v>
      </c>
    </row>
    <row r="963" spans="1:5" x14ac:dyDescent="0.25">
      <c r="A963">
        <v>944</v>
      </c>
      <c r="B963">
        <v>1</v>
      </c>
      <c r="C963" t="s">
        <v>5</v>
      </c>
      <c r="D963" s="45">
        <v>1</v>
      </c>
      <c r="E963" t="s">
        <v>61</v>
      </c>
    </row>
    <row r="964" spans="1:5" x14ac:dyDescent="0.25">
      <c r="A964">
        <v>945</v>
      </c>
      <c r="B964">
        <v>1</v>
      </c>
      <c r="C964" t="s">
        <v>5</v>
      </c>
      <c r="D964" s="45">
        <v>1</v>
      </c>
      <c r="E964" t="s">
        <v>61</v>
      </c>
    </row>
    <row r="965" spans="1:5" x14ac:dyDescent="0.25">
      <c r="A965">
        <v>946</v>
      </c>
      <c r="B965">
        <v>1</v>
      </c>
      <c r="C965" t="s">
        <v>5</v>
      </c>
      <c r="D965" s="45">
        <v>1</v>
      </c>
      <c r="E965" t="s">
        <v>61</v>
      </c>
    </row>
    <row r="966" spans="1:5" x14ac:dyDescent="0.25">
      <c r="A966">
        <v>947</v>
      </c>
      <c r="B966">
        <v>1</v>
      </c>
      <c r="C966" t="s">
        <v>5</v>
      </c>
      <c r="D966" s="45">
        <v>1</v>
      </c>
      <c r="E966" t="s">
        <v>61</v>
      </c>
    </row>
    <row r="967" spans="1:5" x14ac:dyDescent="0.25">
      <c r="A967">
        <v>948</v>
      </c>
      <c r="B967">
        <v>1</v>
      </c>
      <c r="C967" t="s">
        <v>5</v>
      </c>
      <c r="D967" s="45">
        <v>1</v>
      </c>
      <c r="E967" t="s">
        <v>61</v>
      </c>
    </row>
    <row r="968" spans="1:5" x14ac:dyDescent="0.25">
      <c r="A968">
        <v>949</v>
      </c>
      <c r="B968">
        <v>1</v>
      </c>
      <c r="C968" t="s">
        <v>5</v>
      </c>
      <c r="D968" s="45">
        <v>1</v>
      </c>
      <c r="E968" t="s">
        <v>61</v>
      </c>
    </row>
    <row r="969" spans="1:5" x14ac:dyDescent="0.25">
      <c r="A969">
        <v>950</v>
      </c>
      <c r="B969">
        <v>1</v>
      </c>
      <c r="C969" t="s">
        <v>5</v>
      </c>
      <c r="D969" s="45">
        <v>1</v>
      </c>
      <c r="E969" t="s">
        <v>61</v>
      </c>
    </row>
    <row r="970" spans="1:5" x14ac:dyDescent="0.25">
      <c r="A970">
        <v>951</v>
      </c>
      <c r="B970">
        <v>1</v>
      </c>
      <c r="C970" t="s">
        <v>5</v>
      </c>
      <c r="D970" s="45">
        <v>1</v>
      </c>
      <c r="E970" t="s">
        <v>61</v>
      </c>
    </row>
    <row r="971" spans="1:5" x14ac:dyDescent="0.25">
      <c r="A971">
        <v>952</v>
      </c>
      <c r="B971">
        <v>1</v>
      </c>
      <c r="C971" t="s">
        <v>5</v>
      </c>
      <c r="D971" s="45">
        <v>1</v>
      </c>
      <c r="E971" t="s">
        <v>61</v>
      </c>
    </row>
    <row r="972" spans="1:5" x14ac:dyDescent="0.25">
      <c r="A972">
        <v>953</v>
      </c>
      <c r="B972">
        <v>1</v>
      </c>
      <c r="C972" t="s">
        <v>5</v>
      </c>
      <c r="D972" s="45">
        <v>1</v>
      </c>
      <c r="E972" t="s">
        <v>61</v>
      </c>
    </row>
    <row r="973" spans="1:5" x14ac:dyDescent="0.25">
      <c r="A973">
        <v>954</v>
      </c>
      <c r="B973">
        <v>1</v>
      </c>
      <c r="C973" t="s">
        <v>5</v>
      </c>
      <c r="D973" s="45">
        <v>1</v>
      </c>
      <c r="E973" t="s">
        <v>61</v>
      </c>
    </row>
    <row r="974" spans="1:5" x14ac:dyDescent="0.25">
      <c r="A974">
        <v>955</v>
      </c>
      <c r="B974">
        <v>1</v>
      </c>
      <c r="C974" t="s">
        <v>5</v>
      </c>
      <c r="D974" s="45">
        <v>1</v>
      </c>
      <c r="E974" t="s">
        <v>61</v>
      </c>
    </row>
    <row r="975" spans="1:5" x14ac:dyDescent="0.25">
      <c r="A975">
        <v>956</v>
      </c>
      <c r="B975">
        <v>1</v>
      </c>
      <c r="C975" t="s">
        <v>5</v>
      </c>
      <c r="D975" s="45">
        <v>1</v>
      </c>
      <c r="E975" t="s">
        <v>61</v>
      </c>
    </row>
    <row r="976" spans="1:5" x14ac:dyDescent="0.25">
      <c r="A976">
        <v>958</v>
      </c>
      <c r="B976">
        <v>1</v>
      </c>
      <c r="C976" t="s">
        <v>5</v>
      </c>
      <c r="D976" s="45">
        <v>1</v>
      </c>
      <c r="E976" t="s">
        <v>61</v>
      </c>
    </row>
    <row r="977" spans="1:5" x14ac:dyDescent="0.25">
      <c r="A977">
        <v>961</v>
      </c>
      <c r="B977">
        <v>1</v>
      </c>
      <c r="C977" t="s">
        <v>3</v>
      </c>
      <c r="D977" s="45">
        <v>1</v>
      </c>
      <c r="E977" t="s">
        <v>61</v>
      </c>
    </row>
    <row r="978" spans="1:5" x14ac:dyDescent="0.25">
      <c r="A978">
        <v>962</v>
      </c>
      <c r="B978">
        <v>1</v>
      </c>
      <c r="C978" t="s">
        <v>3</v>
      </c>
      <c r="D978" s="45">
        <v>1</v>
      </c>
      <c r="E978" t="s">
        <v>61</v>
      </c>
    </row>
    <row r="979" spans="1:5" x14ac:dyDescent="0.25">
      <c r="A979">
        <v>963</v>
      </c>
      <c r="B979">
        <v>1</v>
      </c>
      <c r="C979" t="s">
        <v>5</v>
      </c>
      <c r="D979" s="45">
        <v>1</v>
      </c>
      <c r="E979" t="s">
        <v>61</v>
      </c>
    </row>
    <row r="980" spans="1:5" x14ac:dyDescent="0.25">
      <c r="A980">
        <v>965</v>
      </c>
      <c r="B980">
        <v>1</v>
      </c>
      <c r="C980" t="s">
        <v>3</v>
      </c>
      <c r="D980" s="45">
        <v>1</v>
      </c>
      <c r="E980" t="s">
        <v>61</v>
      </c>
    </row>
    <row r="981" spans="1:5" x14ac:dyDescent="0.25">
      <c r="A981">
        <v>966</v>
      </c>
      <c r="B981">
        <v>1</v>
      </c>
      <c r="C981" t="s">
        <v>3</v>
      </c>
      <c r="D981" s="45">
        <v>1</v>
      </c>
      <c r="E981" t="s">
        <v>61</v>
      </c>
    </row>
    <row r="982" spans="1:5" x14ac:dyDescent="0.25">
      <c r="A982">
        <v>967</v>
      </c>
      <c r="B982">
        <v>1</v>
      </c>
      <c r="C982" t="s">
        <v>3</v>
      </c>
      <c r="D982" s="45">
        <v>1</v>
      </c>
      <c r="E982" t="s">
        <v>61</v>
      </c>
    </row>
    <row r="983" spans="1:5" x14ac:dyDescent="0.25">
      <c r="A983">
        <v>968</v>
      </c>
      <c r="B983">
        <v>1</v>
      </c>
      <c r="C983" t="s">
        <v>3</v>
      </c>
      <c r="D983" s="45">
        <v>1</v>
      </c>
      <c r="E983" t="s">
        <v>61</v>
      </c>
    </row>
    <row r="984" spans="1:5" x14ac:dyDescent="0.25">
      <c r="A984">
        <v>969</v>
      </c>
      <c r="B984">
        <v>1</v>
      </c>
      <c r="C984" t="s">
        <v>5</v>
      </c>
      <c r="D984" s="45">
        <v>1</v>
      </c>
      <c r="E984" t="s">
        <v>61</v>
      </c>
    </row>
    <row r="985" spans="1:5" x14ac:dyDescent="0.25">
      <c r="A985">
        <v>970</v>
      </c>
      <c r="B985">
        <v>1</v>
      </c>
      <c r="C985" t="s">
        <v>5</v>
      </c>
      <c r="D985" s="45">
        <v>1</v>
      </c>
      <c r="E985" t="s">
        <v>61</v>
      </c>
    </row>
    <row r="986" spans="1:5" x14ac:dyDescent="0.25">
      <c r="A986">
        <v>971</v>
      </c>
      <c r="B986">
        <v>1</v>
      </c>
      <c r="C986" t="s">
        <v>5</v>
      </c>
      <c r="D986" s="45">
        <v>1</v>
      </c>
      <c r="E986" t="s">
        <v>61</v>
      </c>
    </row>
    <row r="987" spans="1:5" x14ac:dyDescent="0.25">
      <c r="A987">
        <v>973</v>
      </c>
      <c r="B987">
        <v>1</v>
      </c>
      <c r="C987" t="s">
        <v>3</v>
      </c>
      <c r="D987" s="45">
        <v>1</v>
      </c>
      <c r="E987" t="s">
        <v>61</v>
      </c>
    </row>
    <row r="988" spans="1:5" x14ac:dyDescent="0.25">
      <c r="A988">
        <v>974</v>
      </c>
      <c r="B988">
        <v>1</v>
      </c>
      <c r="C988" t="s">
        <v>5</v>
      </c>
      <c r="D988" s="45">
        <v>1</v>
      </c>
      <c r="E988" t="s">
        <v>61</v>
      </c>
    </row>
    <row r="989" spans="1:5" x14ac:dyDescent="0.25">
      <c r="A989">
        <v>975</v>
      </c>
      <c r="B989">
        <v>1</v>
      </c>
      <c r="C989" t="s">
        <v>5</v>
      </c>
      <c r="D989" s="45">
        <v>1</v>
      </c>
      <c r="E989" t="s">
        <v>61</v>
      </c>
    </row>
    <row r="990" spans="1:5" x14ac:dyDescent="0.25">
      <c r="A990">
        <v>976</v>
      </c>
      <c r="B990">
        <v>1</v>
      </c>
      <c r="C990" t="s">
        <v>5</v>
      </c>
      <c r="D990" s="45">
        <v>1</v>
      </c>
      <c r="E990" t="s">
        <v>61</v>
      </c>
    </row>
    <row r="991" spans="1:5" x14ac:dyDescent="0.25">
      <c r="A991">
        <v>979</v>
      </c>
      <c r="B991">
        <v>1</v>
      </c>
      <c r="C991" t="s">
        <v>9</v>
      </c>
      <c r="D991" s="45">
        <v>1</v>
      </c>
      <c r="E991" t="s">
        <v>61</v>
      </c>
    </row>
    <row r="992" spans="1:5" x14ac:dyDescent="0.25">
      <c r="A992">
        <v>980</v>
      </c>
      <c r="B992">
        <v>1</v>
      </c>
      <c r="C992" t="s">
        <v>9</v>
      </c>
      <c r="D992" s="45">
        <v>1</v>
      </c>
      <c r="E992" t="s">
        <v>61</v>
      </c>
    </row>
    <row r="993" spans="1:5" x14ac:dyDescent="0.25">
      <c r="A993">
        <v>981</v>
      </c>
      <c r="B993">
        <v>1</v>
      </c>
      <c r="C993" t="s">
        <v>9</v>
      </c>
      <c r="D993" s="45">
        <v>1</v>
      </c>
      <c r="E993" t="s">
        <v>61</v>
      </c>
    </row>
    <row r="994" spans="1:5" x14ac:dyDescent="0.25">
      <c r="A994">
        <v>983</v>
      </c>
      <c r="B994">
        <v>1</v>
      </c>
      <c r="C994" t="s">
        <v>11</v>
      </c>
      <c r="D994" s="45">
        <v>1</v>
      </c>
      <c r="E994" t="s">
        <v>61</v>
      </c>
    </row>
    <row r="995" spans="1:5" x14ac:dyDescent="0.25">
      <c r="A995">
        <v>984</v>
      </c>
      <c r="B995">
        <v>1</v>
      </c>
      <c r="C995" t="s">
        <v>11</v>
      </c>
      <c r="D995" s="45">
        <v>1</v>
      </c>
      <c r="E995" t="s">
        <v>61</v>
      </c>
    </row>
    <row r="996" spans="1:5" x14ac:dyDescent="0.25">
      <c r="A996">
        <v>985</v>
      </c>
      <c r="B996">
        <v>1</v>
      </c>
      <c r="C996" t="s">
        <v>11</v>
      </c>
      <c r="D996" s="45">
        <v>1</v>
      </c>
      <c r="E996" t="s">
        <v>61</v>
      </c>
    </row>
    <row r="997" spans="1:5" x14ac:dyDescent="0.25">
      <c r="A997">
        <v>986</v>
      </c>
      <c r="B997">
        <v>1</v>
      </c>
      <c r="C997" t="s">
        <v>12</v>
      </c>
      <c r="D997" s="45">
        <v>1</v>
      </c>
      <c r="E997" t="s">
        <v>61</v>
      </c>
    </row>
    <row r="998" spans="1:5" x14ac:dyDescent="0.25">
      <c r="A998">
        <v>987</v>
      </c>
      <c r="B998">
        <v>1</v>
      </c>
      <c r="C998" t="s">
        <v>5</v>
      </c>
      <c r="D998" s="45">
        <v>1</v>
      </c>
      <c r="E998" t="s">
        <v>61</v>
      </c>
    </row>
    <row r="999" spans="1:5" x14ac:dyDescent="0.25">
      <c r="A999">
        <v>988</v>
      </c>
      <c r="B999">
        <v>1</v>
      </c>
      <c r="C999" t="s">
        <v>11</v>
      </c>
      <c r="D999" s="45">
        <v>1</v>
      </c>
      <c r="E999" t="s">
        <v>61</v>
      </c>
    </row>
    <row r="1000" spans="1:5" x14ac:dyDescent="0.25">
      <c r="A1000">
        <v>989</v>
      </c>
      <c r="B1000">
        <v>1</v>
      </c>
      <c r="C1000" t="s">
        <v>11</v>
      </c>
      <c r="D1000" s="45">
        <v>1</v>
      </c>
      <c r="E1000" t="s">
        <v>61</v>
      </c>
    </row>
    <row r="1001" spans="1:5" x14ac:dyDescent="0.25">
      <c r="A1001">
        <v>990</v>
      </c>
      <c r="B1001">
        <v>1</v>
      </c>
      <c r="C1001" t="s">
        <v>11</v>
      </c>
      <c r="D1001" s="45">
        <v>1</v>
      </c>
      <c r="E1001" t="s">
        <v>61</v>
      </c>
    </row>
    <row r="1002" spans="1:5" x14ac:dyDescent="0.25">
      <c r="A1002">
        <v>991</v>
      </c>
      <c r="B1002">
        <v>1</v>
      </c>
      <c r="C1002" t="s">
        <v>11</v>
      </c>
      <c r="D1002" s="45">
        <v>1</v>
      </c>
      <c r="E1002" t="s">
        <v>61</v>
      </c>
    </row>
    <row r="1003" spans="1:5" x14ac:dyDescent="0.25">
      <c r="A1003">
        <v>992</v>
      </c>
      <c r="B1003">
        <v>1</v>
      </c>
      <c r="C1003" t="s">
        <v>11</v>
      </c>
      <c r="D1003" s="45">
        <v>1</v>
      </c>
      <c r="E1003" t="s">
        <v>61</v>
      </c>
    </row>
    <row r="1004" spans="1:5" x14ac:dyDescent="0.25">
      <c r="A1004">
        <v>993</v>
      </c>
      <c r="B1004">
        <v>1</v>
      </c>
      <c r="C1004" t="s">
        <v>11</v>
      </c>
      <c r="D1004" s="45">
        <v>1</v>
      </c>
      <c r="E1004" t="s">
        <v>61</v>
      </c>
    </row>
    <row r="1005" spans="1:5" x14ac:dyDescent="0.25">
      <c r="A1005">
        <v>994</v>
      </c>
      <c r="B1005">
        <v>1</v>
      </c>
      <c r="C1005" t="s">
        <v>11</v>
      </c>
      <c r="D1005" s="45">
        <v>1</v>
      </c>
      <c r="E1005" t="s">
        <v>61</v>
      </c>
    </row>
    <row r="1006" spans="1:5" x14ac:dyDescent="0.25">
      <c r="A1006">
        <v>996</v>
      </c>
      <c r="B1006">
        <v>1</v>
      </c>
      <c r="C1006" t="s">
        <v>8</v>
      </c>
      <c r="D1006" s="45">
        <v>1</v>
      </c>
      <c r="E1006" t="s">
        <v>61</v>
      </c>
    </row>
    <row r="1007" spans="1:5" x14ac:dyDescent="0.25">
      <c r="A1007">
        <v>998</v>
      </c>
      <c r="B1007">
        <v>1</v>
      </c>
      <c r="C1007" t="s">
        <v>8</v>
      </c>
      <c r="D1007" s="45">
        <v>1</v>
      </c>
      <c r="E1007" t="s">
        <v>61</v>
      </c>
    </row>
    <row r="1008" spans="1:5" x14ac:dyDescent="0.25">
      <c r="A1008">
        <v>999</v>
      </c>
      <c r="B1008">
        <v>1</v>
      </c>
      <c r="C1008" t="s">
        <v>6</v>
      </c>
      <c r="D1008" s="45">
        <v>1</v>
      </c>
      <c r="E1008" t="s">
        <v>61</v>
      </c>
    </row>
    <row r="1009" spans="1:5" x14ac:dyDescent="0.25">
      <c r="A1009">
        <v>1000</v>
      </c>
      <c r="B1009">
        <v>1</v>
      </c>
      <c r="C1009" t="s">
        <v>8</v>
      </c>
      <c r="D1009" s="45">
        <v>1</v>
      </c>
      <c r="E1009" t="s">
        <v>61</v>
      </c>
    </row>
    <row r="1010" spans="1:5" x14ac:dyDescent="0.25">
      <c r="A1010">
        <v>1001</v>
      </c>
      <c r="B1010">
        <v>1</v>
      </c>
      <c r="C1010" t="s">
        <v>8</v>
      </c>
      <c r="D1010" s="45">
        <v>1</v>
      </c>
      <c r="E1010" t="s">
        <v>61</v>
      </c>
    </row>
    <row r="1011" spans="1:5" x14ac:dyDescent="0.25">
      <c r="A1011">
        <v>1002</v>
      </c>
      <c r="B1011">
        <v>1</v>
      </c>
      <c r="C1011" t="s">
        <v>8</v>
      </c>
      <c r="D1011" s="45">
        <v>1</v>
      </c>
      <c r="E1011" t="s">
        <v>61</v>
      </c>
    </row>
    <row r="1012" spans="1:5" x14ac:dyDescent="0.25">
      <c r="A1012">
        <v>1003</v>
      </c>
      <c r="B1012">
        <v>1</v>
      </c>
      <c r="C1012" t="s">
        <v>8</v>
      </c>
      <c r="D1012" s="45">
        <v>1</v>
      </c>
      <c r="E1012" t="s">
        <v>61</v>
      </c>
    </row>
    <row r="1013" spans="1:5" x14ac:dyDescent="0.25">
      <c r="A1013">
        <v>1004</v>
      </c>
      <c r="B1013">
        <v>1</v>
      </c>
      <c r="C1013" t="s">
        <v>8</v>
      </c>
      <c r="D1013" s="45">
        <v>1</v>
      </c>
      <c r="E1013" t="s">
        <v>61</v>
      </c>
    </row>
    <row r="1014" spans="1:5" x14ac:dyDescent="0.25">
      <c r="A1014">
        <v>1005</v>
      </c>
      <c r="B1014">
        <v>1</v>
      </c>
      <c r="C1014" t="s">
        <v>5</v>
      </c>
      <c r="D1014" s="45">
        <v>1</v>
      </c>
      <c r="E1014" t="s">
        <v>61</v>
      </c>
    </row>
    <row r="1015" spans="1:5" x14ac:dyDescent="0.25">
      <c r="A1015">
        <v>1006</v>
      </c>
      <c r="B1015">
        <v>1</v>
      </c>
      <c r="C1015" t="s">
        <v>5</v>
      </c>
      <c r="D1015" s="45">
        <v>1</v>
      </c>
      <c r="E1015" t="s">
        <v>61</v>
      </c>
    </row>
    <row r="1016" spans="1:5" x14ac:dyDescent="0.25">
      <c r="A1016">
        <v>1007</v>
      </c>
      <c r="B1016">
        <v>1</v>
      </c>
      <c r="C1016" t="s">
        <v>5</v>
      </c>
      <c r="D1016" s="45">
        <v>1</v>
      </c>
      <c r="E1016" t="s">
        <v>61</v>
      </c>
    </row>
    <row r="1017" spans="1:5" x14ac:dyDescent="0.25">
      <c r="A1017">
        <v>1008</v>
      </c>
      <c r="B1017">
        <v>1</v>
      </c>
      <c r="C1017" t="s">
        <v>5</v>
      </c>
      <c r="D1017" s="45">
        <v>1</v>
      </c>
      <c r="E1017" t="s">
        <v>61</v>
      </c>
    </row>
    <row r="1018" spans="1:5" x14ac:dyDescent="0.25">
      <c r="A1018">
        <v>1009</v>
      </c>
      <c r="B1018">
        <v>1</v>
      </c>
      <c r="C1018" t="s">
        <v>5</v>
      </c>
      <c r="D1018" s="45">
        <v>1</v>
      </c>
      <c r="E1018" t="s">
        <v>61</v>
      </c>
    </row>
    <row r="1019" spans="1:5" x14ac:dyDescent="0.25">
      <c r="A1019">
        <v>1010</v>
      </c>
      <c r="B1019">
        <v>1</v>
      </c>
      <c r="C1019" t="s">
        <v>8</v>
      </c>
      <c r="D1019" s="45">
        <v>1</v>
      </c>
      <c r="E1019" t="s">
        <v>61</v>
      </c>
    </row>
    <row r="1020" spans="1:5" x14ac:dyDescent="0.25">
      <c r="A1020">
        <v>1011</v>
      </c>
      <c r="B1020">
        <v>1</v>
      </c>
      <c r="C1020" t="s">
        <v>8</v>
      </c>
      <c r="D1020" s="45">
        <v>1</v>
      </c>
      <c r="E1020" t="s">
        <v>61</v>
      </c>
    </row>
    <row r="1021" spans="1:5" x14ac:dyDescent="0.25">
      <c r="A1021">
        <v>1012</v>
      </c>
      <c r="B1021">
        <v>1</v>
      </c>
      <c r="C1021" t="s">
        <v>8</v>
      </c>
      <c r="D1021" s="45">
        <v>1</v>
      </c>
      <c r="E1021" t="s">
        <v>61</v>
      </c>
    </row>
    <row r="1022" spans="1:5" x14ac:dyDescent="0.25">
      <c r="A1022">
        <v>1013</v>
      </c>
      <c r="B1022">
        <v>1</v>
      </c>
      <c r="C1022" t="s">
        <v>8</v>
      </c>
      <c r="D1022" s="45">
        <v>1</v>
      </c>
      <c r="E1022" t="s">
        <v>61</v>
      </c>
    </row>
    <row r="1023" spans="1:5" x14ac:dyDescent="0.25">
      <c r="A1023">
        <v>1014</v>
      </c>
      <c r="B1023">
        <v>1</v>
      </c>
      <c r="C1023" t="s">
        <v>8</v>
      </c>
      <c r="D1023" s="45">
        <v>1</v>
      </c>
      <c r="E1023" t="s">
        <v>61</v>
      </c>
    </row>
    <row r="1024" spans="1:5" x14ac:dyDescent="0.25">
      <c r="A1024">
        <v>1015</v>
      </c>
      <c r="B1024">
        <v>1</v>
      </c>
      <c r="C1024" t="s">
        <v>8</v>
      </c>
      <c r="D1024" s="45">
        <v>1</v>
      </c>
      <c r="E1024" t="s">
        <v>61</v>
      </c>
    </row>
    <row r="1025" spans="1:5" x14ac:dyDescent="0.25">
      <c r="A1025">
        <v>1017</v>
      </c>
      <c r="B1025">
        <v>1</v>
      </c>
      <c r="C1025" t="s">
        <v>9</v>
      </c>
      <c r="D1025" s="45">
        <v>1</v>
      </c>
      <c r="E1025" t="s">
        <v>61</v>
      </c>
    </row>
    <row r="1026" spans="1:5" x14ac:dyDescent="0.25">
      <c r="A1026">
        <v>1019</v>
      </c>
      <c r="B1026">
        <v>1</v>
      </c>
      <c r="C1026" t="s">
        <v>8</v>
      </c>
      <c r="D1026" s="45">
        <v>1</v>
      </c>
      <c r="E1026" t="s">
        <v>61</v>
      </c>
    </row>
    <row r="1027" spans="1:5" x14ac:dyDescent="0.25">
      <c r="A1027">
        <v>1021</v>
      </c>
      <c r="B1027">
        <v>1</v>
      </c>
      <c r="C1027" t="s">
        <v>6</v>
      </c>
      <c r="D1027" s="45">
        <v>1</v>
      </c>
      <c r="E1027" t="s">
        <v>61</v>
      </c>
    </row>
    <row r="1028" spans="1:5" x14ac:dyDescent="0.25">
      <c r="A1028">
        <v>1023</v>
      </c>
      <c r="B1028">
        <v>1</v>
      </c>
      <c r="C1028" t="s">
        <v>8</v>
      </c>
      <c r="D1028" s="45">
        <v>1</v>
      </c>
      <c r="E1028" t="s">
        <v>61</v>
      </c>
    </row>
    <row r="1029" spans="1:5" x14ac:dyDescent="0.25">
      <c r="A1029">
        <v>1025</v>
      </c>
      <c r="B1029">
        <v>1</v>
      </c>
      <c r="C1029" t="s">
        <v>8</v>
      </c>
      <c r="D1029" s="45">
        <v>1</v>
      </c>
      <c r="E1029" t="s">
        <v>61</v>
      </c>
    </row>
    <row r="1030" spans="1:5" x14ac:dyDescent="0.25">
      <c r="A1030">
        <v>1026</v>
      </c>
      <c r="B1030">
        <v>1</v>
      </c>
      <c r="C1030" t="s">
        <v>8</v>
      </c>
      <c r="D1030" s="45">
        <v>1</v>
      </c>
      <c r="E1030" t="s">
        <v>61</v>
      </c>
    </row>
    <row r="1031" spans="1:5" x14ac:dyDescent="0.25">
      <c r="A1031">
        <v>1027</v>
      </c>
      <c r="B1031">
        <v>1</v>
      </c>
      <c r="C1031" t="s">
        <v>8</v>
      </c>
      <c r="D1031" s="45">
        <v>1</v>
      </c>
      <c r="E1031" t="s">
        <v>61</v>
      </c>
    </row>
    <row r="1032" spans="1:5" x14ac:dyDescent="0.25">
      <c r="A1032">
        <v>1028</v>
      </c>
      <c r="B1032">
        <v>1</v>
      </c>
      <c r="C1032" t="s">
        <v>8</v>
      </c>
      <c r="D1032" s="45">
        <v>1</v>
      </c>
      <c r="E1032" t="s">
        <v>61</v>
      </c>
    </row>
    <row r="1033" spans="1:5" x14ac:dyDescent="0.25">
      <c r="A1033">
        <v>1031</v>
      </c>
      <c r="B1033">
        <v>1</v>
      </c>
      <c r="C1033" t="s">
        <v>8</v>
      </c>
      <c r="D1033" s="45">
        <v>1</v>
      </c>
      <c r="E1033" t="s">
        <v>61</v>
      </c>
    </row>
    <row r="1034" spans="1:5" x14ac:dyDescent="0.25">
      <c r="A1034">
        <v>1033</v>
      </c>
      <c r="B1034">
        <v>1</v>
      </c>
      <c r="C1034" t="s">
        <v>8</v>
      </c>
      <c r="D1034" s="45">
        <v>1</v>
      </c>
      <c r="E1034" t="s">
        <v>61</v>
      </c>
    </row>
    <row r="1035" spans="1:5" x14ac:dyDescent="0.25">
      <c r="A1035">
        <v>1034</v>
      </c>
      <c r="B1035">
        <v>1</v>
      </c>
      <c r="C1035" t="s">
        <v>15</v>
      </c>
      <c r="D1035" s="45">
        <v>1</v>
      </c>
      <c r="E1035" t="s">
        <v>61</v>
      </c>
    </row>
    <row r="1036" spans="1:5" x14ac:dyDescent="0.25">
      <c r="A1036">
        <v>1035</v>
      </c>
      <c r="B1036">
        <v>1</v>
      </c>
      <c r="C1036" t="s">
        <v>15</v>
      </c>
      <c r="D1036" s="45">
        <v>1</v>
      </c>
      <c r="E1036" t="s">
        <v>61</v>
      </c>
    </row>
    <row r="1037" spans="1:5" x14ac:dyDescent="0.25">
      <c r="A1037">
        <v>1036</v>
      </c>
      <c r="B1037">
        <v>1</v>
      </c>
      <c r="C1037" t="s">
        <v>8</v>
      </c>
      <c r="D1037" s="45">
        <v>1</v>
      </c>
      <c r="E1037" t="s">
        <v>61</v>
      </c>
    </row>
    <row r="1038" spans="1:5" x14ac:dyDescent="0.25">
      <c r="A1038">
        <v>1037</v>
      </c>
      <c r="B1038">
        <v>1</v>
      </c>
      <c r="C1038" t="s">
        <v>8</v>
      </c>
      <c r="D1038" s="45">
        <v>1</v>
      </c>
      <c r="E1038" t="s">
        <v>61</v>
      </c>
    </row>
    <row r="1039" spans="1:5" x14ac:dyDescent="0.25">
      <c r="A1039">
        <v>1038</v>
      </c>
      <c r="B1039">
        <v>1</v>
      </c>
      <c r="C1039" t="s">
        <v>8</v>
      </c>
      <c r="D1039" s="45">
        <v>1</v>
      </c>
      <c r="E1039" t="s">
        <v>61</v>
      </c>
    </row>
    <row r="1040" spans="1:5" x14ac:dyDescent="0.25">
      <c r="A1040">
        <v>1039</v>
      </c>
      <c r="B1040">
        <v>1</v>
      </c>
      <c r="C1040" t="s">
        <v>8</v>
      </c>
      <c r="D1040" s="45">
        <v>1</v>
      </c>
      <c r="E1040" t="s">
        <v>61</v>
      </c>
    </row>
    <row r="1041" spans="1:5" x14ac:dyDescent="0.25">
      <c r="A1041">
        <v>1040</v>
      </c>
      <c r="B1041">
        <v>1</v>
      </c>
      <c r="C1041" t="s">
        <v>15</v>
      </c>
      <c r="D1041" s="45">
        <v>1</v>
      </c>
      <c r="E1041" t="s">
        <v>61</v>
      </c>
    </row>
    <row r="1042" spans="1:5" x14ac:dyDescent="0.25">
      <c r="A1042">
        <v>1041</v>
      </c>
      <c r="B1042">
        <v>1</v>
      </c>
      <c r="C1042" t="s">
        <v>15</v>
      </c>
      <c r="D1042" s="45">
        <v>1</v>
      </c>
      <c r="E1042" t="s">
        <v>61</v>
      </c>
    </row>
    <row r="1043" spans="1:5" x14ac:dyDescent="0.25">
      <c r="A1043">
        <v>1042</v>
      </c>
      <c r="B1043">
        <v>1</v>
      </c>
      <c r="C1043" t="s">
        <v>8</v>
      </c>
      <c r="D1043" s="45">
        <v>1</v>
      </c>
      <c r="E1043" t="s">
        <v>61</v>
      </c>
    </row>
    <row r="1044" spans="1:5" x14ac:dyDescent="0.25">
      <c r="A1044">
        <v>1045</v>
      </c>
      <c r="B1044">
        <v>1</v>
      </c>
      <c r="C1044" t="s">
        <v>8</v>
      </c>
      <c r="D1044" s="45">
        <v>1</v>
      </c>
      <c r="E1044" t="s">
        <v>61</v>
      </c>
    </row>
    <row r="1045" spans="1:5" x14ac:dyDescent="0.25">
      <c r="A1045">
        <v>1046</v>
      </c>
      <c r="B1045">
        <v>1</v>
      </c>
      <c r="C1045" t="s">
        <v>8</v>
      </c>
      <c r="D1045" s="45">
        <v>1</v>
      </c>
      <c r="E1045" t="s">
        <v>61</v>
      </c>
    </row>
    <row r="1046" spans="1:5" x14ac:dyDescent="0.25">
      <c r="A1046">
        <v>1047</v>
      </c>
      <c r="B1046">
        <v>1</v>
      </c>
      <c r="C1046" t="s">
        <v>8</v>
      </c>
      <c r="D1046" s="45">
        <v>1</v>
      </c>
      <c r="E1046" t="s">
        <v>61</v>
      </c>
    </row>
    <row r="1047" spans="1:5" x14ac:dyDescent="0.25">
      <c r="A1047">
        <v>1048</v>
      </c>
      <c r="B1047">
        <v>1</v>
      </c>
      <c r="C1047" t="s">
        <v>8</v>
      </c>
      <c r="D1047" s="45">
        <v>1</v>
      </c>
      <c r="E1047" t="s">
        <v>61</v>
      </c>
    </row>
    <row r="1048" spans="1:5" x14ac:dyDescent="0.25">
      <c r="A1048">
        <v>1049</v>
      </c>
      <c r="B1048">
        <v>1</v>
      </c>
      <c r="C1048" t="s">
        <v>8</v>
      </c>
      <c r="D1048" s="45">
        <v>1</v>
      </c>
      <c r="E1048" t="s">
        <v>61</v>
      </c>
    </row>
    <row r="1049" spans="1:5" x14ac:dyDescent="0.25">
      <c r="A1049">
        <v>1050</v>
      </c>
      <c r="B1049">
        <v>1</v>
      </c>
      <c r="C1049" t="s">
        <v>8</v>
      </c>
      <c r="D1049" s="45">
        <v>1</v>
      </c>
      <c r="E1049" t="s">
        <v>61</v>
      </c>
    </row>
    <row r="1050" spans="1:5" x14ac:dyDescent="0.25">
      <c r="A1050">
        <v>1051</v>
      </c>
      <c r="B1050">
        <v>1</v>
      </c>
      <c r="C1050" t="s">
        <v>5</v>
      </c>
      <c r="D1050" s="45">
        <v>1</v>
      </c>
      <c r="E1050" t="s">
        <v>61</v>
      </c>
    </row>
    <row r="1051" spans="1:5" x14ac:dyDescent="0.25">
      <c r="A1051">
        <v>1052</v>
      </c>
      <c r="B1051">
        <v>1</v>
      </c>
      <c r="C1051" t="s">
        <v>10</v>
      </c>
      <c r="D1051" s="45">
        <v>1</v>
      </c>
      <c r="E1051" t="s">
        <v>61</v>
      </c>
    </row>
    <row r="1052" spans="1:5" x14ac:dyDescent="0.25">
      <c r="A1052">
        <v>1053</v>
      </c>
      <c r="B1052">
        <v>1</v>
      </c>
      <c r="C1052" t="s">
        <v>11</v>
      </c>
      <c r="D1052" s="45">
        <v>1</v>
      </c>
      <c r="E1052" t="s">
        <v>61</v>
      </c>
    </row>
    <row r="1053" spans="1:5" x14ac:dyDescent="0.25">
      <c r="A1053">
        <v>1054</v>
      </c>
      <c r="B1053">
        <v>1</v>
      </c>
      <c r="C1053" t="s">
        <v>10</v>
      </c>
      <c r="D1053" s="45">
        <v>1</v>
      </c>
      <c r="E1053" t="s">
        <v>61</v>
      </c>
    </row>
    <row r="1054" spans="1:5" x14ac:dyDescent="0.25">
      <c r="A1054">
        <v>1055</v>
      </c>
      <c r="B1054">
        <v>1</v>
      </c>
      <c r="C1054" t="s">
        <v>5</v>
      </c>
      <c r="D1054" s="45">
        <v>1</v>
      </c>
      <c r="E1054" t="s">
        <v>61</v>
      </c>
    </row>
    <row r="1055" spans="1:5" x14ac:dyDescent="0.25">
      <c r="A1055">
        <v>1056</v>
      </c>
      <c r="B1055">
        <v>1</v>
      </c>
      <c r="C1055" t="s">
        <v>10</v>
      </c>
      <c r="D1055" s="45">
        <v>1</v>
      </c>
      <c r="E1055" t="s">
        <v>61</v>
      </c>
    </row>
    <row r="1056" spans="1:5" x14ac:dyDescent="0.25">
      <c r="A1056">
        <v>1057</v>
      </c>
      <c r="B1056">
        <v>1</v>
      </c>
      <c r="C1056" t="s">
        <v>8</v>
      </c>
      <c r="D1056" s="45">
        <v>1</v>
      </c>
      <c r="E1056" t="s">
        <v>61</v>
      </c>
    </row>
    <row r="1057" spans="1:5" x14ac:dyDescent="0.25">
      <c r="A1057">
        <v>1058</v>
      </c>
      <c r="B1057">
        <v>1</v>
      </c>
      <c r="C1057" t="s">
        <v>10</v>
      </c>
      <c r="D1057" s="45">
        <v>1</v>
      </c>
      <c r="E1057" t="s">
        <v>61</v>
      </c>
    </row>
    <row r="1058" spans="1:5" x14ac:dyDescent="0.25">
      <c r="A1058">
        <v>1059</v>
      </c>
      <c r="B1058">
        <v>1</v>
      </c>
      <c r="C1058" t="s">
        <v>8</v>
      </c>
      <c r="D1058" s="45">
        <v>1</v>
      </c>
      <c r="E1058" t="s">
        <v>61</v>
      </c>
    </row>
    <row r="1059" spans="1:5" x14ac:dyDescent="0.25">
      <c r="A1059">
        <v>1060</v>
      </c>
      <c r="B1059">
        <v>1</v>
      </c>
      <c r="C1059" t="s">
        <v>10</v>
      </c>
      <c r="D1059" s="45">
        <v>1</v>
      </c>
      <c r="E1059" t="s">
        <v>61</v>
      </c>
    </row>
    <row r="1060" spans="1:5" x14ac:dyDescent="0.25">
      <c r="A1060">
        <v>1062</v>
      </c>
      <c r="B1060">
        <v>1</v>
      </c>
      <c r="C1060" t="s">
        <v>10</v>
      </c>
      <c r="D1060" s="45">
        <v>1</v>
      </c>
      <c r="E1060" t="s">
        <v>61</v>
      </c>
    </row>
    <row r="1061" spans="1:5" x14ac:dyDescent="0.25">
      <c r="A1061">
        <v>1064</v>
      </c>
      <c r="B1061">
        <v>1</v>
      </c>
      <c r="C1061" t="s">
        <v>10</v>
      </c>
      <c r="D1061" s="45">
        <v>1</v>
      </c>
      <c r="E1061" t="s">
        <v>61</v>
      </c>
    </row>
    <row r="1062" spans="1:5" x14ac:dyDescent="0.25">
      <c r="A1062">
        <v>1065</v>
      </c>
      <c r="B1062">
        <v>1</v>
      </c>
      <c r="C1062" t="s">
        <v>8</v>
      </c>
      <c r="D1062" s="45">
        <v>1</v>
      </c>
      <c r="E1062" t="s">
        <v>61</v>
      </c>
    </row>
    <row r="1063" spans="1:5" x14ac:dyDescent="0.25">
      <c r="A1063">
        <v>1066</v>
      </c>
      <c r="B1063">
        <v>1</v>
      </c>
      <c r="C1063" t="s">
        <v>10</v>
      </c>
      <c r="D1063" s="45">
        <v>1</v>
      </c>
      <c r="E1063" t="s">
        <v>61</v>
      </c>
    </row>
    <row r="1064" spans="1:5" x14ac:dyDescent="0.25">
      <c r="A1064">
        <v>1067</v>
      </c>
      <c r="B1064">
        <v>1</v>
      </c>
      <c r="C1064" t="s">
        <v>6</v>
      </c>
      <c r="D1064" s="45">
        <v>1</v>
      </c>
      <c r="E1064" t="s">
        <v>61</v>
      </c>
    </row>
    <row r="1065" spans="1:5" x14ac:dyDescent="0.25">
      <c r="A1065">
        <v>1068</v>
      </c>
      <c r="B1065">
        <v>1</v>
      </c>
      <c r="C1065" t="s">
        <v>10</v>
      </c>
      <c r="D1065" s="45">
        <v>1</v>
      </c>
      <c r="E1065" t="s">
        <v>61</v>
      </c>
    </row>
    <row r="1066" spans="1:5" x14ac:dyDescent="0.25">
      <c r="A1066">
        <v>1069</v>
      </c>
      <c r="B1066">
        <v>1</v>
      </c>
      <c r="C1066" t="s">
        <v>6</v>
      </c>
      <c r="D1066" s="45">
        <v>1</v>
      </c>
      <c r="E1066" t="s">
        <v>61</v>
      </c>
    </row>
    <row r="1067" spans="1:5" x14ac:dyDescent="0.25">
      <c r="A1067">
        <v>1070</v>
      </c>
      <c r="B1067">
        <v>1</v>
      </c>
      <c r="C1067" t="s">
        <v>10</v>
      </c>
      <c r="D1067" s="45">
        <v>1</v>
      </c>
      <c r="E1067" t="s">
        <v>61</v>
      </c>
    </row>
    <row r="1068" spans="1:5" x14ac:dyDescent="0.25">
      <c r="A1068">
        <v>1071</v>
      </c>
      <c r="B1068">
        <v>1</v>
      </c>
      <c r="C1068" t="s">
        <v>6</v>
      </c>
      <c r="D1068" s="45">
        <v>1</v>
      </c>
      <c r="E1068" t="s">
        <v>61</v>
      </c>
    </row>
    <row r="1069" spans="1:5" x14ac:dyDescent="0.25">
      <c r="A1069">
        <v>1072</v>
      </c>
      <c r="B1069">
        <v>1</v>
      </c>
      <c r="C1069" t="s">
        <v>10</v>
      </c>
      <c r="D1069" s="45">
        <v>1</v>
      </c>
      <c r="E1069" t="s">
        <v>61</v>
      </c>
    </row>
    <row r="1070" spans="1:5" x14ac:dyDescent="0.25">
      <c r="A1070">
        <v>1073</v>
      </c>
      <c r="B1070">
        <v>1</v>
      </c>
      <c r="C1070" t="s">
        <v>6</v>
      </c>
      <c r="D1070" s="45">
        <v>1</v>
      </c>
      <c r="E1070" t="s">
        <v>61</v>
      </c>
    </row>
    <row r="1071" spans="1:5" x14ac:dyDescent="0.25">
      <c r="A1071">
        <v>1074</v>
      </c>
      <c r="B1071">
        <v>1</v>
      </c>
      <c r="C1071" t="s">
        <v>10</v>
      </c>
      <c r="D1071" s="45">
        <v>1</v>
      </c>
      <c r="E1071" t="s">
        <v>61</v>
      </c>
    </row>
    <row r="1072" spans="1:5" x14ac:dyDescent="0.25">
      <c r="A1072">
        <v>1075</v>
      </c>
      <c r="B1072">
        <v>1</v>
      </c>
      <c r="C1072" t="s">
        <v>5</v>
      </c>
      <c r="D1072" s="45">
        <v>1</v>
      </c>
      <c r="E1072" t="s">
        <v>61</v>
      </c>
    </row>
    <row r="1073" spans="1:5" x14ac:dyDescent="0.25">
      <c r="A1073">
        <v>1077</v>
      </c>
      <c r="B1073">
        <v>1</v>
      </c>
      <c r="C1073" t="s">
        <v>5</v>
      </c>
      <c r="D1073" s="45">
        <v>1</v>
      </c>
      <c r="E1073" t="s">
        <v>61</v>
      </c>
    </row>
    <row r="1074" spans="1:5" x14ac:dyDescent="0.25">
      <c r="A1074">
        <v>1078</v>
      </c>
      <c r="B1074">
        <v>1</v>
      </c>
      <c r="C1074" t="s">
        <v>10</v>
      </c>
      <c r="D1074" s="45">
        <v>1</v>
      </c>
      <c r="E1074" t="s">
        <v>61</v>
      </c>
    </row>
    <row r="1075" spans="1:5" x14ac:dyDescent="0.25">
      <c r="A1075">
        <v>1079</v>
      </c>
      <c r="B1075">
        <v>1</v>
      </c>
      <c r="C1075" t="s">
        <v>5</v>
      </c>
      <c r="D1075" s="45">
        <v>1</v>
      </c>
      <c r="E1075" t="s">
        <v>61</v>
      </c>
    </row>
    <row r="1076" spans="1:5" x14ac:dyDescent="0.25">
      <c r="A1076">
        <v>1080</v>
      </c>
      <c r="B1076">
        <v>1</v>
      </c>
      <c r="C1076" t="s">
        <v>10</v>
      </c>
      <c r="D1076" s="45">
        <v>1</v>
      </c>
      <c r="E1076" t="s">
        <v>61</v>
      </c>
    </row>
    <row r="1077" spans="1:5" x14ac:dyDescent="0.25">
      <c r="A1077">
        <v>1081</v>
      </c>
      <c r="B1077">
        <v>1</v>
      </c>
      <c r="C1077" t="s">
        <v>5</v>
      </c>
      <c r="D1077" s="45">
        <v>1</v>
      </c>
      <c r="E1077" t="s">
        <v>61</v>
      </c>
    </row>
    <row r="1078" spans="1:5" x14ac:dyDescent="0.25">
      <c r="A1078">
        <v>1082</v>
      </c>
      <c r="B1078">
        <v>1</v>
      </c>
      <c r="C1078" t="s">
        <v>10</v>
      </c>
      <c r="D1078" s="45">
        <v>1</v>
      </c>
      <c r="E1078" t="s">
        <v>61</v>
      </c>
    </row>
    <row r="1079" spans="1:5" x14ac:dyDescent="0.25">
      <c r="A1079">
        <v>1083</v>
      </c>
      <c r="B1079">
        <v>1</v>
      </c>
      <c r="C1079" t="s">
        <v>5</v>
      </c>
      <c r="D1079" s="45">
        <v>1</v>
      </c>
      <c r="E1079" t="s">
        <v>61</v>
      </c>
    </row>
    <row r="1080" spans="1:5" x14ac:dyDescent="0.25">
      <c r="A1080">
        <v>1085</v>
      </c>
      <c r="B1080">
        <v>1</v>
      </c>
      <c r="C1080" t="s">
        <v>5</v>
      </c>
      <c r="D1080" s="45">
        <v>1</v>
      </c>
      <c r="E1080" t="s">
        <v>61</v>
      </c>
    </row>
    <row r="1081" spans="1:5" x14ac:dyDescent="0.25">
      <c r="A1081">
        <v>1087</v>
      </c>
      <c r="B1081">
        <v>1</v>
      </c>
      <c r="C1081" t="s">
        <v>5</v>
      </c>
      <c r="D1081" s="45">
        <v>1</v>
      </c>
      <c r="E1081" t="s">
        <v>61</v>
      </c>
    </row>
    <row r="1082" spans="1:5" x14ac:dyDescent="0.25">
      <c r="A1082">
        <v>1088</v>
      </c>
      <c r="B1082">
        <v>1</v>
      </c>
      <c r="C1082" t="s">
        <v>11</v>
      </c>
      <c r="D1082" s="45">
        <v>1</v>
      </c>
      <c r="E1082" t="s">
        <v>61</v>
      </c>
    </row>
    <row r="1083" spans="1:5" x14ac:dyDescent="0.25">
      <c r="A1083">
        <v>1090</v>
      </c>
      <c r="B1083">
        <v>1</v>
      </c>
      <c r="C1083" t="s">
        <v>11</v>
      </c>
      <c r="D1083" s="45">
        <v>1</v>
      </c>
      <c r="E1083" t="s">
        <v>61</v>
      </c>
    </row>
    <row r="1084" spans="1:5" x14ac:dyDescent="0.25">
      <c r="A1084">
        <v>1094</v>
      </c>
      <c r="B1084">
        <v>1</v>
      </c>
      <c r="C1084" t="s">
        <v>11</v>
      </c>
      <c r="D1084" s="45">
        <v>1</v>
      </c>
      <c r="E1084" t="s">
        <v>61</v>
      </c>
    </row>
    <row r="1085" spans="1:5" x14ac:dyDescent="0.25">
      <c r="A1085">
        <v>1096</v>
      </c>
      <c r="B1085">
        <v>1</v>
      </c>
      <c r="C1085" t="s">
        <v>5</v>
      </c>
      <c r="D1085" s="45">
        <v>1</v>
      </c>
      <c r="E1085" t="s">
        <v>61</v>
      </c>
    </row>
    <row r="1086" spans="1:5" x14ac:dyDescent="0.25">
      <c r="A1086">
        <v>1100</v>
      </c>
      <c r="B1086">
        <v>1</v>
      </c>
      <c r="C1086" t="s">
        <v>5</v>
      </c>
      <c r="D1086" s="45">
        <v>1</v>
      </c>
      <c r="E1086" t="s">
        <v>61</v>
      </c>
    </row>
    <row r="1087" spans="1:5" x14ac:dyDescent="0.25">
      <c r="A1087">
        <v>1101</v>
      </c>
      <c r="B1087">
        <v>1</v>
      </c>
      <c r="C1087" t="s">
        <v>5</v>
      </c>
      <c r="D1087" s="45">
        <v>1</v>
      </c>
      <c r="E1087" t="s">
        <v>61</v>
      </c>
    </row>
    <row r="1088" spans="1:5" x14ac:dyDescent="0.25">
      <c r="A1088">
        <v>1102</v>
      </c>
      <c r="B1088">
        <v>1</v>
      </c>
      <c r="C1088" t="s">
        <v>5</v>
      </c>
      <c r="D1088" s="45">
        <v>1</v>
      </c>
      <c r="E1088" t="s">
        <v>61</v>
      </c>
    </row>
    <row r="1089" spans="1:5" x14ac:dyDescent="0.25">
      <c r="A1089">
        <v>1103</v>
      </c>
      <c r="B1089">
        <v>1</v>
      </c>
      <c r="C1089" t="s">
        <v>5</v>
      </c>
      <c r="D1089" s="45">
        <v>1</v>
      </c>
      <c r="E1089" t="s">
        <v>61</v>
      </c>
    </row>
    <row r="1090" spans="1:5" x14ac:dyDescent="0.25">
      <c r="A1090">
        <v>1104</v>
      </c>
      <c r="B1090">
        <v>1</v>
      </c>
      <c r="C1090" t="s">
        <v>5</v>
      </c>
      <c r="D1090" s="45">
        <v>1</v>
      </c>
      <c r="E1090" t="s">
        <v>61</v>
      </c>
    </row>
    <row r="1091" spans="1:5" x14ac:dyDescent="0.25">
      <c r="A1091">
        <v>1105</v>
      </c>
      <c r="B1091">
        <v>1</v>
      </c>
      <c r="C1091" t="s">
        <v>5</v>
      </c>
      <c r="D1091" s="45">
        <v>1</v>
      </c>
      <c r="E1091" t="s">
        <v>61</v>
      </c>
    </row>
    <row r="1092" spans="1:5" x14ac:dyDescent="0.25">
      <c r="A1092">
        <v>1106</v>
      </c>
      <c r="B1092">
        <v>1</v>
      </c>
      <c r="C1092" t="s">
        <v>5</v>
      </c>
      <c r="D1092" s="45">
        <v>1</v>
      </c>
      <c r="E1092" t="s">
        <v>61</v>
      </c>
    </row>
    <row r="1093" spans="1:5" x14ac:dyDescent="0.25">
      <c r="A1093">
        <v>1107</v>
      </c>
      <c r="B1093">
        <v>1</v>
      </c>
      <c r="C1093" t="s">
        <v>8</v>
      </c>
      <c r="D1093" s="45">
        <v>1</v>
      </c>
      <c r="E1093" t="s">
        <v>61</v>
      </c>
    </row>
    <row r="1094" spans="1:5" x14ac:dyDescent="0.25">
      <c r="A1094">
        <v>1111</v>
      </c>
      <c r="B1094">
        <v>1</v>
      </c>
      <c r="C1094" t="s">
        <v>12</v>
      </c>
      <c r="D1094" s="45">
        <v>1</v>
      </c>
      <c r="E1094" t="s">
        <v>61</v>
      </c>
    </row>
    <row r="1095" spans="1:5" x14ac:dyDescent="0.25">
      <c r="A1095">
        <v>1112</v>
      </c>
      <c r="B1095">
        <v>1</v>
      </c>
      <c r="C1095" t="s">
        <v>8</v>
      </c>
      <c r="D1095" s="45">
        <v>1</v>
      </c>
      <c r="E1095" t="s">
        <v>61</v>
      </c>
    </row>
    <row r="1096" spans="1:5" x14ac:dyDescent="0.25">
      <c r="A1096">
        <v>1114</v>
      </c>
      <c r="B1096">
        <v>1</v>
      </c>
      <c r="C1096" t="s">
        <v>11</v>
      </c>
      <c r="D1096" s="45">
        <v>1</v>
      </c>
      <c r="E1096" t="s">
        <v>61</v>
      </c>
    </row>
    <row r="1097" spans="1:5" x14ac:dyDescent="0.25">
      <c r="A1097">
        <v>1115</v>
      </c>
      <c r="B1097">
        <v>1</v>
      </c>
      <c r="C1097" t="s">
        <v>5</v>
      </c>
      <c r="D1097" s="45">
        <v>1</v>
      </c>
      <c r="E1097" t="s">
        <v>61</v>
      </c>
    </row>
    <row r="1098" spans="1:5" x14ac:dyDescent="0.25">
      <c r="A1098">
        <v>1116</v>
      </c>
      <c r="B1098">
        <v>1</v>
      </c>
      <c r="C1098" t="s">
        <v>11</v>
      </c>
      <c r="D1098" s="45">
        <v>1</v>
      </c>
      <c r="E1098" t="s">
        <v>61</v>
      </c>
    </row>
    <row r="1099" spans="1:5" x14ac:dyDescent="0.25">
      <c r="A1099">
        <v>1117</v>
      </c>
      <c r="B1099">
        <v>1</v>
      </c>
      <c r="C1099" t="s">
        <v>11</v>
      </c>
      <c r="D1099" s="45">
        <v>1</v>
      </c>
      <c r="E1099" t="s">
        <v>61</v>
      </c>
    </row>
    <row r="1100" spans="1:5" x14ac:dyDescent="0.25">
      <c r="A1100">
        <v>1118</v>
      </c>
      <c r="B1100">
        <v>1</v>
      </c>
      <c r="C1100" t="s">
        <v>11</v>
      </c>
      <c r="D1100" s="45">
        <v>1</v>
      </c>
      <c r="E1100" t="s">
        <v>61</v>
      </c>
    </row>
    <row r="1101" spans="1:5" x14ac:dyDescent="0.25">
      <c r="A1101">
        <v>1119</v>
      </c>
      <c r="B1101">
        <v>1</v>
      </c>
      <c r="C1101" t="s">
        <v>11</v>
      </c>
      <c r="D1101" s="45">
        <v>1</v>
      </c>
      <c r="E1101" t="s">
        <v>61</v>
      </c>
    </row>
    <row r="1102" spans="1:5" x14ac:dyDescent="0.25">
      <c r="A1102">
        <v>1120</v>
      </c>
      <c r="B1102">
        <v>1</v>
      </c>
      <c r="C1102" t="s">
        <v>11</v>
      </c>
      <c r="D1102" s="45">
        <v>1</v>
      </c>
      <c r="E1102" t="s">
        <v>61</v>
      </c>
    </row>
    <row r="1103" spans="1:5" x14ac:dyDescent="0.25">
      <c r="A1103">
        <v>1121</v>
      </c>
      <c r="B1103">
        <v>1</v>
      </c>
      <c r="C1103" t="s">
        <v>11</v>
      </c>
      <c r="D1103" s="45">
        <v>1</v>
      </c>
      <c r="E1103" t="s">
        <v>61</v>
      </c>
    </row>
    <row r="1104" spans="1:5" x14ac:dyDescent="0.25">
      <c r="A1104">
        <v>1122</v>
      </c>
      <c r="B1104">
        <v>1</v>
      </c>
      <c r="C1104" t="s">
        <v>11</v>
      </c>
      <c r="D1104" s="45">
        <v>1</v>
      </c>
      <c r="E1104" t="s">
        <v>61</v>
      </c>
    </row>
    <row r="1105" spans="1:5" x14ac:dyDescent="0.25">
      <c r="A1105">
        <v>1123</v>
      </c>
      <c r="B1105">
        <v>1</v>
      </c>
      <c r="C1105" t="s">
        <v>11</v>
      </c>
      <c r="D1105" s="45">
        <v>1</v>
      </c>
      <c r="E1105" t="s">
        <v>61</v>
      </c>
    </row>
    <row r="1106" spans="1:5" x14ac:dyDescent="0.25">
      <c r="A1106">
        <v>1124</v>
      </c>
      <c r="B1106">
        <v>1</v>
      </c>
      <c r="C1106" t="s">
        <v>11</v>
      </c>
      <c r="D1106" s="45">
        <v>1</v>
      </c>
      <c r="E1106" t="s">
        <v>61</v>
      </c>
    </row>
    <row r="1107" spans="1:5" x14ac:dyDescent="0.25">
      <c r="A1107">
        <v>1125</v>
      </c>
      <c r="B1107">
        <v>1</v>
      </c>
      <c r="C1107" t="s">
        <v>11</v>
      </c>
      <c r="D1107" s="45">
        <v>1</v>
      </c>
      <c r="E1107" t="s">
        <v>61</v>
      </c>
    </row>
    <row r="1108" spans="1:5" x14ac:dyDescent="0.25">
      <c r="A1108">
        <v>1126</v>
      </c>
      <c r="B1108">
        <v>1</v>
      </c>
      <c r="C1108" t="s">
        <v>11</v>
      </c>
      <c r="D1108" s="45">
        <v>1</v>
      </c>
      <c r="E1108" t="s">
        <v>61</v>
      </c>
    </row>
    <row r="1109" spans="1:5" x14ac:dyDescent="0.25">
      <c r="A1109">
        <v>1127</v>
      </c>
      <c r="B1109">
        <v>1</v>
      </c>
      <c r="C1109" t="s">
        <v>11</v>
      </c>
      <c r="D1109" s="45">
        <v>1</v>
      </c>
      <c r="E1109" t="s">
        <v>61</v>
      </c>
    </row>
    <row r="1110" spans="1:5" x14ac:dyDescent="0.25">
      <c r="A1110">
        <v>1128</v>
      </c>
      <c r="B1110">
        <v>1</v>
      </c>
      <c r="C1110" t="s">
        <v>11</v>
      </c>
      <c r="D1110" s="45">
        <v>1</v>
      </c>
      <c r="E1110" t="s">
        <v>61</v>
      </c>
    </row>
    <row r="1111" spans="1:5" x14ac:dyDescent="0.25">
      <c r="A1111">
        <v>1129</v>
      </c>
      <c r="B1111">
        <v>1</v>
      </c>
      <c r="C1111" t="s">
        <v>8</v>
      </c>
      <c r="D1111" s="45">
        <v>1</v>
      </c>
      <c r="E1111" t="s">
        <v>61</v>
      </c>
    </row>
    <row r="1112" spans="1:5" x14ac:dyDescent="0.25">
      <c r="A1112">
        <v>1130</v>
      </c>
      <c r="B1112">
        <v>1</v>
      </c>
      <c r="C1112" t="s">
        <v>8</v>
      </c>
      <c r="D1112" s="45">
        <v>1</v>
      </c>
      <c r="E1112" t="s">
        <v>61</v>
      </c>
    </row>
    <row r="1113" spans="1:5" x14ac:dyDescent="0.25">
      <c r="A1113">
        <v>1131</v>
      </c>
      <c r="B1113">
        <v>1</v>
      </c>
      <c r="C1113" t="s">
        <v>8</v>
      </c>
      <c r="D1113" s="45">
        <v>1</v>
      </c>
      <c r="E1113" t="s">
        <v>61</v>
      </c>
    </row>
    <row r="1114" spans="1:5" x14ac:dyDescent="0.25">
      <c r="A1114">
        <v>1132</v>
      </c>
      <c r="B1114">
        <v>1</v>
      </c>
      <c r="C1114" t="s">
        <v>8</v>
      </c>
      <c r="D1114" s="45">
        <v>1</v>
      </c>
      <c r="E1114" t="s">
        <v>61</v>
      </c>
    </row>
    <row r="1115" spans="1:5" x14ac:dyDescent="0.25">
      <c r="A1115">
        <v>1133</v>
      </c>
      <c r="B1115">
        <v>1</v>
      </c>
      <c r="C1115" t="s">
        <v>8</v>
      </c>
      <c r="D1115" s="45">
        <v>1</v>
      </c>
      <c r="E1115" t="s">
        <v>61</v>
      </c>
    </row>
    <row r="1116" spans="1:5" x14ac:dyDescent="0.25">
      <c r="A1116">
        <v>1135</v>
      </c>
      <c r="B1116">
        <v>1</v>
      </c>
      <c r="C1116" t="s">
        <v>8</v>
      </c>
      <c r="D1116" s="45">
        <v>1</v>
      </c>
      <c r="E1116" t="s">
        <v>61</v>
      </c>
    </row>
    <row r="1117" spans="1:5" x14ac:dyDescent="0.25">
      <c r="A1117">
        <v>1138</v>
      </c>
      <c r="B1117">
        <v>1</v>
      </c>
      <c r="C1117" t="s">
        <v>6</v>
      </c>
      <c r="D1117" s="45">
        <v>1</v>
      </c>
      <c r="E1117" t="s">
        <v>61</v>
      </c>
    </row>
    <row r="1118" spans="1:5" x14ac:dyDescent="0.25">
      <c r="A1118">
        <v>1139</v>
      </c>
      <c r="B1118">
        <v>1</v>
      </c>
      <c r="C1118" t="s">
        <v>6</v>
      </c>
      <c r="D1118" s="45">
        <v>1</v>
      </c>
      <c r="E1118" t="s">
        <v>61</v>
      </c>
    </row>
    <row r="1119" spans="1:5" x14ac:dyDescent="0.25">
      <c r="A1119">
        <v>1140</v>
      </c>
      <c r="B1119">
        <v>1</v>
      </c>
      <c r="C1119" t="s">
        <v>6</v>
      </c>
      <c r="D1119" s="45">
        <v>1</v>
      </c>
      <c r="E1119" t="s">
        <v>61</v>
      </c>
    </row>
    <row r="1120" spans="1:5" x14ac:dyDescent="0.25">
      <c r="A1120">
        <v>1141</v>
      </c>
      <c r="B1120">
        <v>1</v>
      </c>
      <c r="C1120" t="s">
        <v>6</v>
      </c>
      <c r="D1120" s="45">
        <v>1</v>
      </c>
      <c r="E1120" t="s">
        <v>61</v>
      </c>
    </row>
    <row r="1121" spans="1:5" x14ac:dyDescent="0.25">
      <c r="A1121">
        <v>1144</v>
      </c>
      <c r="B1121">
        <v>1</v>
      </c>
      <c r="C1121" t="s">
        <v>5</v>
      </c>
      <c r="D1121" s="45">
        <v>1</v>
      </c>
      <c r="E1121" t="s">
        <v>61</v>
      </c>
    </row>
    <row r="1122" spans="1:5" x14ac:dyDescent="0.25">
      <c r="A1122">
        <v>1145</v>
      </c>
      <c r="B1122">
        <v>1</v>
      </c>
      <c r="C1122" t="s">
        <v>5</v>
      </c>
      <c r="D1122" s="45">
        <v>1</v>
      </c>
      <c r="E1122" t="s">
        <v>61</v>
      </c>
    </row>
    <row r="1123" spans="1:5" x14ac:dyDescent="0.25">
      <c r="A1123">
        <v>1146</v>
      </c>
      <c r="B1123">
        <v>1</v>
      </c>
      <c r="C1123" t="s">
        <v>9</v>
      </c>
      <c r="D1123" s="45">
        <v>1</v>
      </c>
      <c r="E1123" t="s">
        <v>61</v>
      </c>
    </row>
    <row r="1124" spans="1:5" x14ac:dyDescent="0.25">
      <c r="A1124">
        <v>1149</v>
      </c>
      <c r="B1124">
        <v>1</v>
      </c>
      <c r="C1124" t="s">
        <v>8</v>
      </c>
      <c r="D1124" s="45">
        <v>1</v>
      </c>
      <c r="E1124" t="s">
        <v>61</v>
      </c>
    </row>
    <row r="1125" spans="1:5" x14ac:dyDescent="0.25">
      <c r="A1125">
        <v>1150</v>
      </c>
      <c r="B1125">
        <v>1</v>
      </c>
      <c r="C1125" t="s">
        <v>8</v>
      </c>
      <c r="D1125" s="45">
        <v>1</v>
      </c>
      <c r="E1125" t="s">
        <v>61</v>
      </c>
    </row>
    <row r="1126" spans="1:5" x14ac:dyDescent="0.25">
      <c r="A1126">
        <v>1151</v>
      </c>
      <c r="B1126">
        <v>1</v>
      </c>
      <c r="C1126" t="s">
        <v>8</v>
      </c>
      <c r="D1126" s="45">
        <v>1</v>
      </c>
      <c r="E1126" t="s">
        <v>61</v>
      </c>
    </row>
    <row r="1127" spans="1:5" x14ac:dyDescent="0.25">
      <c r="A1127">
        <v>1152</v>
      </c>
      <c r="B1127">
        <v>1</v>
      </c>
      <c r="C1127" t="s">
        <v>8</v>
      </c>
      <c r="D1127" s="45">
        <v>1</v>
      </c>
      <c r="E1127" t="s">
        <v>61</v>
      </c>
    </row>
    <row r="1128" spans="1:5" x14ac:dyDescent="0.25">
      <c r="A1128">
        <v>1154</v>
      </c>
      <c r="B1128">
        <v>1</v>
      </c>
      <c r="C1128" t="s">
        <v>8</v>
      </c>
      <c r="D1128" s="45">
        <v>1</v>
      </c>
      <c r="E1128" t="s">
        <v>61</v>
      </c>
    </row>
    <row r="1129" spans="1:5" x14ac:dyDescent="0.25">
      <c r="A1129">
        <v>1155</v>
      </c>
      <c r="B1129">
        <v>1</v>
      </c>
      <c r="C1129" t="s">
        <v>8</v>
      </c>
      <c r="D1129" s="45">
        <v>1</v>
      </c>
      <c r="E1129" t="s">
        <v>61</v>
      </c>
    </row>
    <row r="1130" spans="1:5" x14ac:dyDescent="0.25">
      <c r="A1130">
        <v>1156</v>
      </c>
      <c r="B1130">
        <v>1</v>
      </c>
      <c r="C1130" t="s">
        <v>8</v>
      </c>
      <c r="D1130" s="45">
        <v>1</v>
      </c>
      <c r="E1130" t="s">
        <v>61</v>
      </c>
    </row>
    <row r="1131" spans="1:5" x14ac:dyDescent="0.25">
      <c r="A1131">
        <v>1157</v>
      </c>
      <c r="B1131">
        <v>1</v>
      </c>
      <c r="C1131" t="s">
        <v>8</v>
      </c>
      <c r="D1131" s="45">
        <v>1</v>
      </c>
      <c r="E1131" t="s">
        <v>61</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2"/>
  <sheetViews>
    <sheetView workbookViewId="0">
      <selection activeCell="G14" sqref="G14"/>
    </sheetView>
  </sheetViews>
  <sheetFormatPr defaultRowHeight="15" x14ac:dyDescent="0.25"/>
  <cols>
    <col min="1" max="1" width="12.7109375" bestFit="1" customWidth="1"/>
    <col min="2" max="2" width="31.140625" bestFit="1" customWidth="1"/>
    <col min="7" max="7" width="13.7109375" customWidth="1"/>
  </cols>
  <sheetData>
    <row r="1" spans="1:8" x14ac:dyDescent="0.25">
      <c r="A1" t="s">
        <v>355</v>
      </c>
      <c r="B1" t="s">
        <v>354</v>
      </c>
      <c r="C1" t="s">
        <v>280</v>
      </c>
      <c r="G1" s="1" t="s">
        <v>277</v>
      </c>
    </row>
    <row r="2" spans="1:8" x14ac:dyDescent="0.25">
      <c r="A2" t="s">
        <v>12</v>
      </c>
      <c r="B2" t="s">
        <v>356</v>
      </c>
      <c r="C2">
        <v>322.17</v>
      </c>
      <c r="G2" s="76"/>
    </row>
    <row r="3" spans="1:8" x14ac:dyDescent="0.25">
      <c r="A3" t="s">
        <v>6</v>
      </c>
      <c r="B3" t="s">
        <v>357</v>
      </c>
      <c r="C3">
        <v>357.33000000000004</v>
      </c>
      <c r="G3" t="s">
        <v>355</v>
      </c>
      <c r="H3" t="s">
        <v>367</v>
      </c>
    </row>
    <row r="4" spans="1:8" x14ac:dyDescent="0.25">
      <c r="A4" t="s">
        <v>8</v>
      </c>
      <c r="B4" t="s">
        <v>358</v>
      </c>
      <c r="C4">
        <v>512.08999999999992</v>
      </c>
      <c r="G4" t="s">
        <v>354</v>
      </c>
      <c r="H4" t="s">
        <v>278</v>
      </c>
    </row>
    <row r="5" spans="1:8" x14ac:dyDescent="0.25">
      <c r="A5" t="s">
        <v>14</v>
      </c>
      <c r="B5" t="s">
        <v>359</v>
      </c>
      <c r="C5">
        <v>521.87</v>
      </c>
      <c r="G5" t="s">
        <v>280</v>
      </c>
      <c r="H5" t="s">
        <v>279</v>
      </c>
    </row>
    <row r="6" spans="1:8" x14ac:dyDescent="0.25">
      <c r="A6" t="s">
        <v>9</v>
      </c>
      <c r="B6" t="s">
        <v>360</v>
      </c>
      <c r="C6">
        <v>691.69</v>
      </c>
    </row>
    <row r="7" spans="1:8" x14ac:dyDescent="0.25">
      <c r="A7" t="s">
        <v>10</v>
      </c>
      <c r="B7" t="s">
        <v>361</v>
      </c>
      <c r="C7">
        <v>747.91000000000008</v>
      </c>
    </row>
    <row r="8" spans="1:8" x14ac:dyDescent="0.25">
      <c r="A8" t="s">
        <v>15</v>
      </c>
      <c r="B8" t="s">
        <v>362</v>
      </c>
      <c r="C8">
        <v>782.15</v>
      </c>
    </row>
    <row r="9" spans="1:8" x14ac:dyDescent="0.25">
      <c r="A9" t="s">
        <v>11</v>
      </c>
      <c r="B9" t="s">
        <v>363</v>
      </c>
      <c r="C9">
        <v>866.06000000000006</v>
      </c>
    </row>
    <row r="10" spans="1:8" x14ac:dyDescent="0.25">
      <c r="A10" t="s">
        <v>3</v>
      </c>
      <c r="B10" t="s">
        <v>364</v>
      </c>
      <c r="C10">
        <v>1088.1100000000001</v>
      </c>
    </row>
    <row r="11" spans="1:8" x14ac:dyDescent="0.25">
      <c r="A11" t="s">
        <v>18</v>
      </c>
      <c r="B11" t="s">
        <v>365</v>
      </c>
      <c r="C11">
        <v>1100.92</v>
      </c>
    </row>
    <row r="12" spans="1:8" x14ac:dyDescent="0.25">
      <c r="A12" t="s">
        <v>5</v>
      </c>
      <c r="B12" t="s">
        <v>366</v>
      </c>
      <c r="C12">
        <v>2277.35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1131"/>
  <sheetViews>
    <sheetView workbookViewId="0">
      <pane xSplit="1" ySplit="1" topLeftCell="B2" activePane="bottomRight" state="frozen"/>
      <selection pane="topRight" activeCell="B1" sqref="B1"/>
      <selection pane="bottomLeft" activeCell="A2" sqref="A2"/>
      <selection pane="bottomRight" activeCell="B5" sqref="B5"/>
    </sheetView>
  </sheetViews>
  <sheetFormatPr defaultRowHeight="15" x14ac:dyDescent="0.25"/>
  <cols>
    <col min="2" max="2" width="14.28515625" bestFit="1" customWidth="1"/>
    <col min="3" max="3" width="14.28515625" customWidth="1"/>
    <col min="4" max="4" width="6.140625" bestFit="1" customWidth="1"/>
    <col min="5" max="5" width="20" bestFit="1" customWidth="1"/>
    <col min="6" max="6" width="12" bestFit="1" customWidth="1"/>
    <col min="7" max="8" width="9.7109375" bestFit="1" customWidth="1"/>
    <col min="9" max="9" width="10" bestFit="1" customWidth="1"/>
    <col min="10" max="10" width="11" bestFit="1" customWidth="1"/>
    <col min="11" max="14" width="11" customWidth="1"/>
    <col min="15" max="15" width="8.28515625" bestFit="1" customWidth="1"/>
    <col min="16" max="16" width="9" bestFit="1" customWidth="1"/>
    <col min="17" max="17" width="12.7109375" bestFit="1" customWidth="1"/>
    <col min="18" max="18" width="10" bestFit="1" customWidth="1"/>
    <col min="19" max="19" width="12.5703125" bestFit="1" customWidth="1"/>
    <col min="20" max="20" width="10" bestFit="1" customWidth="1"/>
    <col min="21" max="21" width="11.7109375" bestFit="1" customWidth="1"/>
    <col min="22" max="22" width="12" bestFit="1" customWidth="1"/>
    <col min="23" max="23" width="12" customWidth="1"/>
    <col min="24" max="24" width="11" bestFit="1" customWidth="1"/>
    <col min="25" max="28" width="12.7109375" customWidth="1"/>
    <col min="29" max="29" width="10.7109375" style="9" bestFit="1" customWidth="1"/>
    <col min="30" max="30" width="8.7109375" style="9" customWidth="1"/>
    <col min="31" max="31" width="10.7109375" style="9" bestFit="1" customWidth="1"/>
    <col min="32" max="32" width="9.5703125" style="9" customWidth="1"/>
    <col min="33" max="33" width="10.7109375" style="9" bestFit="1" customWidth="1"/>
    <col min="34" max="35" width="8.42578125" style="9" bestFit="1" customWidth="1"/>
    <col min="36" max="36" width="6.28515625" style="9" bestFit="1" customWidth="1"/>
    <col min="37" max="40" width="11.28515625" customWidth="1"/>
    <col min="41" max="41" width="16.28515625" customWidth="1"/>
    <col min="42" max="42" width="18.85546875" customWidth="1"/>
    <col min="43" max="43" width="64.42578125" bestFit="1" customWidth="1"/>
  </cols>
  <sheetData>
    <row r="1" spans="1:43" s="2" customFormat="1" x14ac:dyDescent="0.25">
      <c r="A1" s="3" t="s">
        <v>0</v>
      </c>
      <c r="B1" s="3" t="s">
        <v>52</v>
      </c>
      <c r="C1" s="3" t="s">
        <v>62</v>
      </c>
      <c r="D1" s="3" t="s">
        <v>1</v>
      </c>
      <c r="E1" s="3" t="s">
        <v>2</v>
      </c>
      <c r="F1" s="5" t="s">
        <v>21</v>
      </c>
      <c r="G1" s="5" t="s">
        <v>22</v>
      </c>
      <c r="H1" s="5" t="s">
        <v>23</v>
      </c>
      <c r="I1" s="94" t="s">
        <v>320</v>
      </c>
      <c r="J1" s="94" t="s">
        <v>318</v>
      </c>
      <c r="K1" s="12" t="s">
        <v>64</v>
      </c>
      <c r="L1" s="12" t="s">
        <v>65</v>
      </c>
      <c r="M1" s="12" t="s">
        <v>66</v>
      </c>
      <c r="N1" s="12" t="s">
        <v>67</v>
      </c>
      <c r="O1" s="4" t="s">
        <v>99</v>
      </c>
      <c r="P1" s="4" t="s">
        <v>21</v>
      </c>
      <c r="Q1" s="4" t="s">
        <v>98</v>
      </c>
      <c r="R1" s="4" t="s">
        <v>22</v>
      </c>
      <c r="S1" s="4" t="s">
        <v>100</v>
      </c>
      <c r="T1" s="4" t="s">
        <v>23</v>
      </c>
      <c r="U1" s="4" t="s">
        <v>321</v>
      </c>
      <c r="V1" s="4" t="s">
        <v>320</v>
      </c>
      <c r="W1" s="4" t="s">
        <v>319</v>
      </c>
      <c r="X1" s="4" t="s">
        <v>318</v>
      </c>
      <c r="Y1" s="5" t="s">
        <v>53</v>
      </c>
      <c r="Z1" s="5" t="s">
        <v>54</v>
      </c>
      <c r="AA1" s="5" t="s">
        <v>55</v>
      </c>
      <c r="AB1" s="5" t="s">
        <v>56</v>
      </c>
      <c r="AC1" s="8" t="s">
        <v>101</v>
      </c>
      <c r="AD1" s="8" t="s">
        <v>75</v>
      </c>
      <c r="AE1" s="8" t="s">
        <v>102</v>
      </c>
      <c r="AF1" s="8" t="s">
        <v>76</v>
      </c>
      <c r="AG1" s="8" t="s">
        <v>103</v>
      </c>
      <c r="AH1" s="8" t="s">
        <v>77</v>
      </c>
      <c r="AI1" s="8" t="s">
        <v>79</v>
      </c>
      <c r="AJ1" s="8" t="s">
        <v>78</v>
      </c>
      <c r="AK1" s="5" t="s">
        <v>53</v>
      </c>
      <c r="AL1" s="5" t="s">
        <v>54</v>
      </c>
      <c r="AM1" s="5" t="s">
        <v>55</v>
      </c>
      <c r="AN1" s="5" t="s">
        <v>56</v>
      </c>
      <c r="AO1" s="5" t="s">
        <v>70</v>
      </c>
      <c r="AP1" s="6" t="s">
        <v>219</v>
      </c>
      <c r="AQ1" s="4" t="s">
        <v>69</v>
      </c>
    </row>
    <row r="2" spans="1:43" x14ac:dyDescent="0.25">
      <c r="A2">
        <v>134</v>
      </c>
      <c r="B2">
        <v>15223491.6842</v>
      </c>
      <c r="C2" t="str">
        <f>VLOOKUP(A2,'A1. Aquifer Attributes'!A:H,8,FALSE)</f>
        <v>Unconfined</v>
      </c>
      <c r="D2" t="str">
        <f>VLOOKUP(A2,'A3. BGCZ'!A:C,3,FALSE)</f>
        <v>BG</v>
      </c>
      <c r="E2" t="str">
        <f>VLOOKUP(A2,'A2. Low Flow Zone'!A:C,3,FALSE)</f>
        <v>South Interior</v>
      </c>
      <c r="F2">
        <f>IFERROR(VLOOKUP(A2,'R1. GW Use'!A:H,8,FALSE),"&lt;Null&gt;")</f>
        <v>121264</v>
      </c>
      <c r="G2">
        <f>IFERROR(VLOOKUP(A2,'R2. Recharge'!A:I,8,FALSE)*B2,"&lt;Null&gt;")</f>
        <v>608262.66973780841</v>
      </c>
      <c r="H2">
        <f>IFERROR(VLOOKUP(A2,'R2. Recharge'!A:K,10,FALSE)*B2,"&lt;Null&gt;")</f>
        <v>-122305.5321908628</v>
      </c>
      <c r="I2">
        <f>IFERROR(VLOOKUP(A2,'R3. GW E'!A:C,2,FALSE)*B2,"&lt;Null&gt;")</f>
        <v>121255.11126465299</v>
      </c>
      <c r="J2">
        <f>IFERROR(VLOOKUP(A2,'R3. GW E'!A:E,4,FALSE)*B2,"&lt;Null&gt;")</f>
        <v>16811301.866862062</v>
      </c>
      <c r="K2">
        <f t="shared" ref="K2:K65" si="0">IFERROR(G2-I2,"&lt;Null&gt;")</f>
        <v>487007.55847315543</v>
      </c>
      <c r="L2">
        <f t="shared" ref="L2:L65" si="1">IFERROR(H2-I2,"&lt;Null&gt;")</f>
        <v>-243560.64345551579</v>
      </c>
      <c r="M2">
        <f t="shared" ref="M2:M65" si="2">IFERROR(G2-J2,"&lt;Null&gt;")</f>
        <v>-16203039.197124254</v>
      </c>
      <c r="N2">
        <f t="shared" ref="N2:N65" si="3">IFERROR(H2-J2,"&lt;Null&gt;")</f>
        <v>-16933607.399052925</v>
      </c>
      <c r="O2" t="str">
        <f>IF(F2&lt;&gt;"&lt;Null&gt;",IF(F2&lt;0,"",IF(AND(OR(P2=0,P2=1000),F2&lt;&gt;0,F2&lt;1000),"&lt;1000","")),"NA")</f>
        <v/>
      </c>
      <c r="P2">
        <f>IFERROR(ROUND(F2,-3), 0)</f>
        <v>121000</v>
      </c>
      <c r="Q2" t="str">
        <f>IF(G2&lt;&gt;"&lt;Null&gt;",IF(G2&lt;0,"",IF(AND(OR(R2=0,R2=1000),G2&lt;&gt;0,G2&lt;1000),"&lt;1000","")),"NA")</f>
        <v/>
      </c>
      <c r="R2">
        <f>IFERROR(IF(G2&lt;=0,0,IF(G2&lt;1000,1000,ROUND(G2,-3))),0)</f>
        <v>608000</v>
      </c>
      <c r="S2" t="str">
        <f>IF(H2&lt;&gt;"&lt;Null&gt;",IF(H2&lt;0,"",IF(AND(OR(T2=0,T2=1000),H2&lt;&gt;0,H2&lt;1000),"&lt;1000","")),"NA")</f>
        <v/>
      </c>
      <c r="T2">
        <f>IFERROR(IF(H2&lt;=0,0,IF(H2&lt;1000,1000,ROUND(H2,-3))),0)</f>
        <v>0</v>
      </c>
      <c r="U2" t="str">
        <f>IF(I2&lt;&gt;"&lt;Null&gt;",IF(I2&lt;0,"",IF(AND(OR(V2=0,V2=1000),I2&lt;&gt;0,I2&lt;1000),"&lt;1000","")),"NA")</f>
        <v/>
      </c>
      <c r="V2">
        <f>IFERROR(IF(I2&lt;=0,0,IF(I2&lt;1000,1000,ROUND(I2,-3))),0)</f>
        <v>121000</v>
      </c>
      <c r="W2" t="str">
        <f>IF(J2&lt;&gt;"&lt;Null&gt;",IF(J2&lt;0,"",IF(AND(OR(X2=0,X2=1000),J2&lt;&gt;0,J2&lt;1000),"&lt;1000","")),"NA")</f>
        <v/>
      </c>
      <c r="X2">
        <f>IFERROR(IF(J2&lt;=0,0,IF(J2&lt;1000,1000,ROUND(J2,-3))),0)</f>
        <v>16811000</v>
      </c>
      <c r="Y2">
        <f t="shared" ref="Y2:Y65" si="4">IFERROR(IF(K2&lt;0,"NA",$F2/K2),"NA")</f>
        <v>0.2489981888169899</v>
      </c>
      <c r="Z2" t="str">
        <f>IFERROR(IF(L2&lt;0,"NA",$F2/L2),"NA")</f>
        <v>NA</v>
      </c>
      <c r="AA2" t="str">
        <f t="shared" ref="AA2:AA65" si="5">IFERROR(IF(M2&lt;0,"NA",$F2/M2),"NA")</f>
        <v>NA</v>
      </c>
      <c r="AB2" t="str">
        <f t="shared" ref="AB2:AB65" si="6">IFERROR(IF(N2&lt;0,"NA",$F2/N2),"NA")</f>
        <v>NA</v>
      </c>
      <c r="AC2" s="9" t="str">
        <f>IF(Y2="NA","NA",IF(AND(AD2=0,Y2&lt;&gt;0),"&lt;0.1",""))</f>
        <v/>
      </c>
      <c r="AD2" s="9">
        <f>IFERROR(IF(Y2&lt;0,"&lt;Null&gt;",ROUND(Y2,1)),0)</f>
        <v>0.2</v>
      </c>
      <c r="AE2" s="9" t="str">
        <f>IF(Z2="NA","NA",IF(AND(AF2=0,Z2&lt;&gt;0),"&lt;0.1",""))</f>
        <v>NA</v>
      </c>
      <c r="AF2" s="9">
        <f>IFERROR(IF(Z2&lt;0,"&lt;Null&gt;",ROUND(Z2,1)),0)</f>
        <v>0</v>
      </c>
      <c r="AG2" s="9" t="str">
        <f>IF(AA2="NA","NA",IF(AND(AH2=0,AA2&lt;&gt;0),"&lt;0.1",""))</f>
        <v>NA</v>
      </c>
      <c r="AH2" s="9">
        <f>IFERROR(IF(AA2&lt;0,"&lt;Null&gt;",ROUND(AA2,1)),0)</f>
        <v>0</v>
      </c>
      <c r="AI2" s="9" t="str">
        <f>IF(AB2="NA","NA",IF(AND(AJ2=0,AB2&lt;&gt;0),"&lt;0.1",""))</f>
        <v>NA</v>
      </c>
      <c r="AJ2" s="9">
        <f>IFERROR(IF(AB2&lt;0,"&lt;Null&gt;",ROUND(AB2,1)),0)</f>
        <v>0</v>
      </c>
      <c r="AK2" t="str">
        <f>IF(AC2="NA","NA",IF(AD2&gt;1,"stressed",""))</f>
        <v/>
      </c>
      <c r="AL2" t="str">
        <f>IF(AE2="NA","NA",IF(AF2&gt;1,"stressed",""))</f>
        <v>NA</v>
      </c>
      <c r="AM2" t="str">
        <f>IF(AG2="NA","NA",IF(AH2&gt;1,"stressed",""))</f>
        <v>NA</v>
      </c>
      <c r="AN2" t="str">
        <f>IF(AI2="NA","NA",IF(AJ2&gt;1,"stressed",""))</f>
        <v>NA</v>
      </c>
      <c r="AO2">
        <f t="shared" ref="AO2:AO65" si="7">COUNTIF(AK2:AN2,"stressed")</f>
        <v>0</v>
      </c>
      <c r="AP2">
        <f>4 - COUNTIF(AK2:AN2,"NA")</f>
        <v>1</v>
      </c>
      <c r="AQ2" t="str">
        <f>IF(C2="Confined","Method not applicable - confined aquifer",IF(AND(K2&lt;0,L2&lt;0,M2&lt;0,N2&lt;0),"Method not applicable - low modelled groundwater availability",IF(AND(AO2=0,AP2=0),"Method not applicaple - no derived E values",IF(AO2=AP2,"More stressed (high certainty)",IF(AO2=0,"Less stressed","More stressed (less certainty)")))))</f>
        <v>Less stressed</v>
      </c>
    </row>
    <row r="3" spans="1:43" x14ac:dyDescent="0.25">
      <c r="A3">
        <v>718</v>
      </c>
      <c r="B3">
        <v>3589825.49719</v>
      </c>
      <c r="C3" t="str">
        <f>VLOOKUP(A3,'A1. Aquifer Attributes'!A:H,8,FALSE)</f>
        <v>Unconfined</v>
      </c>
      <c r="D3" t="str">
        <f>VLOOKUP(A3,'A3. BGCZ'!A:C,3,FALSE)</f>
        <v>BG</v>
      </c>
      <c r="E3" t="str">
        <f>VLOOKUP(A3,'A2. Low Flow Zone'!A:C,3,FALSE)</f>
        <v>South Interior</v>
      </c>
      <c r="F3">
        <f>IFERROR(VLOOKUP(A3,'R1. GW Use'!A:H,8,FALSE),"&lt;Null&gt;")</f>
        <v>4807</v>
      </c>
      <c r="G3">
        <f>IFERROR(VLOOKUP(A3,'R2. Recharge'!A:I,8,FALSE)*B3,"&lt;Null&gt;")</f>
        <v>110408.88415778131</v>
      </c>
      <c r="H3">
        <f>IFERROR(VLOOKUP(A3,'R2. Recharge'!A:K,10,FALSE)*B3,"&lt;Null&gt;")</f>
        <v>-43067.136489788434</v>
      </c>
      <c r="I3">
        <f>IFERROR(VLOOKUP(A3,'R3. GW E'!A:C,2,FALSE)*B3,"&lt;Null&gt;")</f>
        <v>0</v>
      </c>
      <c r="J3">
        <f>IFERROR(VLOOKUP(A3,'R3. GW E'!A:E,4,FALSE)*B3,"&lt;Null&gt;")</f>
        <v>10863673.512616266</v>
      </c>
      <c r="K3">
        <f t="shared" si="0"/>
        <v>110408.88415778131</v>
      </c>
      <c r="L3">
        <f t="shared" si="1"/>
        <v>-43067.136489788434</v>
      </c>
      <c r="M3">
        <f t="shared" si="2"/>
        <v>-10753264.628458485</v>
      </c>
      <c r="N3">
        <f t="shared" si="3"/>
        <v>-10906740.649106054</v>
      </c>
      <c r="O3" t="str">
        <f t="shared" ref="O3:O65" si="8">IF(P3&lt;&gt;"&lt;Null&gt;",IF(F3&lt;0,"",IF(AND(OR(P3=0,P3=1000),F3&lt;&gt;0,F3&lt;1000),"&lt;1000","")),"NA")</f>
        <v/>
      </c>
      <c r="P3">
        <f t="shared" ref="P3:P66" si="9">IFERROR(ROUND(F3,-3), 0)</f>
        <v>5000</v>
      </c>
      <c r="Q3" t="str">
        <f t="shared" ref="Q3:Q65" si="10">IF(R3&lt;&gt;"&lt;Null&gt;",IF(G3&lt;0,"",IF(AND(OR(R3=0,R3=1000),G3&lt;&gt;0,G3&lt;1000),"&lt;1000","")),"NA")</f>
        <v/>
      </c>
      <c r="R3">
        <f t="shared" ref="R3:R66" si="11">IFERROR(IF(G3&lt;=0,0,IF(G3&lt;1000,1000,ROUND(G3,-3))),0)</f>
        <v>110000</v>
      </c>
      <c r="S3" t="str">
        <f t="shared" ref="S3:S65" si="12">IF(T3&lt;&gt;"&lt;Null&gt;",IF(H3&lt;0,"",IF(AND(OR(T3=0,T3=1000),H3&lt;&gt;0,H3&lt;1000),"&lt;1000","")),"NA")</f>
        <v/>
      </c>
      <c r="T3">
        <f t="shared" ref="T3:T66" si="13">IFERROR(IF(H3&lt;=0,0,IF(H3&lt;1000,1000,ROUND(H3,-3))),0)</f>
        <v>0</v>
      </c>
      <c r="U3" t="str">
        <f t="shared" ref="U3:U66" si="14">IF(I3&lt;&gt;"&lt;Null&gt;",IF(I3&lt;0,"",IF(AND(OR(V3=0,V3=1000),I3&lt;&gt;0,I3&lt;1000),"&lt;1000","")),"NA")</f>
        <v/>
      </c>
      <c r="V3">
        <f t="shared" ref="V3:V66" si="15">IFERROR(IF(I3&lt;=0,0,IF(I3&lt;1000,1000,ROUND(I3,-3))),0)</f>
        <v>0</v>
      </c>
      <c r="W3" t="str">
        <f t="shared" ref="W3:W66" si="16">IF(J3&lt;&gt;"&lt;Null&gt;",IF(J3&lt;0,"",IF(AND(OR(X3=0,X3=1000),J3&lt;&gt;0,J3&lt;1000),"&lt;1000","")),"NA")</f>
        <v/>
      </c>
      <c r="X3">
        <f t="shared" ref="X3:X66" si="17">IFERROR(IF(J3&lt;=0,0,IF(J3&lt;1000,1000,ROUND(J3,-3))),0)</f>
        <v>10864000</v>
      </c>
      <c r="Y3">
        <f t="shared" si="4"/>
        <v>4.3538163044293532E-2</v>
      </c>
      <c r="Z3" t="str">
        <f t="shared" ref="Z3:Z65" si="18">IFERROR(IF(L3&lt;0,"NA",$F3/L3),"NA")</f>
        <v>NA</v>
      </c>
      <c r="AA3" t="str">
        <f t="shared" si="5"/>
        <v>NA</v>
      </c>
      <c r="AB3" t="str">
        <f t="shared" si="6"/>
        <v>NA</v>
      </c>
      <c r="AC3" s="9" t="str">
        <f t="shared" ref="AC3:AC66" si="19">IF(Y3="NA","NA",IF(AND(AD3=0,Y3&lt;&gt;0),"&lt;0.1",""))</f>
        <v>&lt;0.1</v>
      </c>
      <c r="AD3" s="9">
        <f t="shared" ref="AD3:AD66" si="20">IFERROR(IF(Y3&lt;0,"&lt;Null&gt;",ROUND(Y3,1)),0)</f>
        <v>0</v>
      </c>
      <c r="AE3" s="9" t="str">
        <f t="shared" ref="AE3:AE66" si="21">IF(Z3="NA","NA",IF(AND(AF3=0,Z3&lt;&gt;0),"&lt;0.1",""))</f>
        <v>NA</v>
      </c>
      <c r="AF3" s="9">
        <f t="shared" ref="AF3:AF66" si="22">IFERROR(IF(Z3&lt;0,"&lt;Null&gt;",ROUND(Z3,1)),0)</f>
        <v>0</v>
      </c>
      <c r="AG3" s="9" t="str">
        <f t="shared" ref="AG3:AG66" si="23">IF(AA3="NA","NA",IF(AND(AH3=0,AA3&lt;&gt;0),"&lt;0.1",""))</f>
        <v>NA</v>
      </c>
      <c r="AH3" s="9">
        <f t="shared" ref="AH3:AH66" si="24">IFERROR(IF(AA3&lt;0,"&lt;Null&gt;",ROUND(AA3,1)),0)</f>
        <v>0</v>
      </c>
      <c r="AI3" s="9" t="str">
        <f t="shared" ref="AI3:AI66" si="25">IF(AB3="NA","NA",IF(AND(AJ3=0,AB3&lt;&gt;0),"&lt;0.1",""))</f>
        <v>NA</v>
      </c>
      <c r="AJ3" s="9">
        <f t="shared" ref="AJ3:AJ66" si="26">IFERROR(IF(AB3&lt;0,"&lt;Null&gt;",ROUND(AB3,1)),0)</f>
        <v>0</v>
      </c>
      <c r="AK3" t="str">
        <f t="shared" ref="AK3:AK66" si="27">IF(AC3="NA","NA",IF(AD3&gt;1,"stressed",""))</f>
        <v/>
      </c>
      <c r="AL3" t="str">
        <f t="shared" ref="AL3:AL66" si="28">IF(AE3="NA","NA",IF(AF3&gt;1,"stressed",""))</f>
        <v>NA</v>
      </c>
      <c r="AM3" t="str">
        <f t="shared" ref="AM3:AM66" si="29">IF(AG3="NA","NA",IF(AH3&gt;1,"stressed",""))</f>
        <v>NA</v>
      </c>
      <c r="AN3" t="str">
        <f t="shared" ref="AN3:AN66" si="30">IF(AI3="NA","NA",IF(AJ3&gt;1,"stressed",""))</f>
        <v>NA</v>
      </c>
      <c r="AO3">
        <f t="shared" si="7"/>
        <v>0</v>
      </c>
      <c r="AP3">
        <f t="shared" ref="AP3:AP65" si="31">4 - COUNTIF(AK3:AN3,"NA")</f>
        <v>1</v>
      </c>
      <c r="AQ3" t="str">
        <f t="shared" ref="AQ3:AQ65" si="32">IF(C3="Confined","Method not applicable - confined aquifer",IF(AND(K3&lt;0,L3&lt;0,M3&lt;0,N3&lt;0),"Method not applicable - low modelled groundwater availability",IF(AND(AO3=0,AP3=0),"Method not applicaple - no derived E values",IF(AO3=AP3,"More stressed (high certainty)",IF(AO3=0,"Less stressed","More stressed (less certainty)")))))</f>
        <v>Less stressed</v>
      </c>
    </row>
    <row r="4" spans="1:43" x14ac:dyDescent="0.25">
      <c r="A4">
        <v>354</v>
      </c>
      <c r="B4">
        <v>23906497.189800002</v>
      </c>
      <c r="C4" t="str">
        <f>VLOOKUP(A4,'A1. Aquifer Attributes'!A:H,8,FALSE)</f>
        <v>Unconfined</v>
      </c>
      <c r="D4" t="str">
        <f>VLOOKUP(A4,'A3. BGCZ'!A:C,3,FALSE)</f>
        <v>IDF</v>
      </c>
      <c r="E4" t="str">
        <f>VLOOKUP(A4,'A2. Low Flow Zone'!A:C,3,FALSE)</f>
        <v>South Interior</v>
      </c>
      <c r="F4">
        <f>IFERROR(VLOOKUP(A4,'R1. GW Use'!A:H,8,FALSE),"&lt;Null&gt;")</f>
        <v>4781767</v>
      </c>
      <c r="G4">
        <f>IFERROR(VLOOKUP(A4,'R2. Recharge'!A:I,8,FALSE)*B4,"&lt;Null&gt;")</f>
        <v>1515253.7057034688</v>
      </c>
      <c r="H4">
        <f>IFERROR(VLOOKUP(A4,'R2. Recharge'!A:K,10,FALSE)*B4,"&lt;Null&gt;")</f>
        <v>-38943.683922184202</v>
      </c>
      <c r="I4">
        <f>IFERROR(VLOOKUP(A4,'R3. GW E'!A:C,2,FALSE)*B4,"&lt;Null&gt;")</f>
        <v>521042.106251691</v>
      </c>
      <c r="J4">
        <f>IFERROR(VLOOKUP(A4,'R3. GW E'!A:E,4,FALSE)*B4,"&lt;Null&gt;")</f>
        <v>2484195.8424836877</v>
      </c>
      <c r="K4">
        <f t="shared" si="0"/>
        <v>994211.59945177776</v>
      </c>
      <c r="L4">
        <f t="shared" si="1"/>
        <v>-559985.79017387517</v>
      </c>
      <c r="M4">
        <f t="shared" si="2"/>
        <v>-968942.13678021892</v>
      </c>
      <c r="N4">
        <f t="shared" si="3"/>
        <v>-2523139.5264058718</v>
      </c>
      <c r="O4" t="str">
        <f t="shared" si="8"/>
        <v/>
      </c>
      <c r="P4">
        <f t="shared" si="9"/>
        <v>4782000</v>
      </c>
      <c r="Q4" t="str">
        <f t="shared" si="10"/>
        <v/>
      </c>
      <c r="R4">
        <f t="shared" si="11"/>
        <v>1515000</v>
      </c>
      <c r="S4" t="str">
        <f t="shared" si="12"/>
        <v/>
      </c>
      <c r="T4">
        <f t="shared" si="13"/>
        <v>0</v>
      </c>
      <c r="U4" t="str">
        <f t="shared" si="14"/>
        <v/>
      </c>
      <c r="V4">
        <f t="shared" si="15"/>
        <v>521000</v>
      </c>
      <c r="W4" t="str">
        <f t="shared" si="16"/>
        <v/>
      </c>
      <c r="X4">
        <f t="shared" si="17"/>
        <v>2484000</v>
      </c>
      <c r="Y4">
        <f t="shared" si="4"/>
        <v>4.8096069313984406</v>
      </c>
      <c r="Z4" t="str">
        <f t="shared" si="18"/>
        <v>NA</v>
      </c>
      <c r="AA4" t="str">
        <f t="shared" si="5"/>
        <v>NA</v>
      </c>
      <c r="AB4" t="str">
        <f t="shared" si="6"/>
        <v>NA</v>
      </c>
      <c r="AC4" s="9" t="str">
        <f t="shared" si="19"/>
        <v/>
      </c>
      <c r="AD4" s="9">
        <f t="shared" si="20"/>
        <v>4.8</v>
      </c>
      <c r="AE4" s="9" t="str">
        <f t="shared" si="21"/>
        <v>NA</v>
      </c>
      <c r="AF4" s="9">
        <f t="shared" si="22"/>
        <v>0</v>
      </c>
      <c r="AG4" s="9" t="str">
        <f t="shared" si="23"/>
        <v>NA</v>
      </c>
      <c r="AH4" s="9">
        <f t="shared" si="24"/>
        <v>0</v>
      </c>
      <c r="AI4" s="9" t="str">
        <f t="shared" si="25"/>
        <v>NA</v>
      </c>
      <c r="AJ4" s="9">
        <f t="shared" si="26"/>
        <v>0</v>
      </c>
      <c r="AK4" t="str">
        <f t="shared" si="27"/>
        <v>stressed</v>
      </c>
      <c r="AL4" t="str">
        <f t="shared" si="28"/>
        <v>NA</v>
      </c>
      <c r="AM4" t="str">
        <f t="shared" si="29"/>
        <v>NA</v>
      </c>
      <c r="AN4" t="str">
        <f t="shared" si="30"/>
        <v>NA</v>
      </c>
      <c r="AO4">
        <f t="shared" si="7"/>
        <v>1</v>
      </c>
      <c r="AP4">
        <f t="shared" si="31"/>
        <v>1</v>
      </c>
      <c r="AQ4" t="str">
        <f t="shared" si="32"/>
        <v>More stressed (high certainty)</v>
      </c>
    </row>
    <row r="5" spans="1:43" x14ac:dyDescent="0.25">
      <c r="A5">
        <v>715</v>
      </c>
      <c r="B5">
        <v>4329150.8278799998</v>
      </c>
      <c r="C5" t="str">
        <f>VLOOKUP(A5,'A1. Aquifer Attributes'!A:H,8,FALSE)</f>
        <v>Unconfined</v>
      </c>
      <c r="D5" t="str">
        <f>VLOOKUP(A5,'A3. BGCZ'!A:C,3,FALSE)</f>
        <v>BG</v>
      </c>
      <c r="E5" t="str">
        <f>VLOOKUP(A5,'A2. Low Flow Zone'!A:C,3,FALSE)</f>
        <v>South Interior</v>
      </c>
      <c r="F5">
        <f>IFERROR(VLOOKUP(A5,'R1. GW Use'!A:H,8,FALSE),"&lt;Null&gt;")</f>
        <v>294552</v>
      </c>
      <c r="G5">
        <f>IFERROR(VLOOKUP(A5,'R2. Recharge'!A:I,8,FALSE)*B5,"&lt;Null&gt;")</f>
        <v>133147.61751820828</v>
      </c>
      <c r="H5">
        <f>IFERROR(VLOOKUP(A5,'R2. Recharge'!A:K,10,FALSE)*B5,"&lt;Null&gt;")</f>
        <v>-21654.41244105576</v>
      </c>
      <c r="I5">
        <f>IFERROR(VLOOKUP(A5,'R3. GW E'!A:C,2,FALSE)*B5,"&lt;Null&gt;")</f>
        <v>0</v>
      </c>
      <c r="J5">
        <f>IFERROR(VLOOKUP(A5,'R3. GW E'!A:E,4,FALSE)*B5,"&lt;Null&gt;")</f>
        <v>381657.9369859008</v>
      </c>
      <c r="K5">
        <f t="shared" si="0"/>
        <v>133147.61751820828</v>
      </c>
      <c r="L5">
        <f t="shared" si="1"/>
        <v>-21654.41244105576</v>
      </c>
      <c r="M5">
        <f t="shared" si="2"/>
        <v>-248510.31946769252</v>
      </c>
      <c r="N5">
        <f t="shared" si="3"/>
        <v>-403312.34942695656</v>
      </c>
      <c r="O5" t="str">
        <f t="shared" si="8"/>
        <v/>
      </c>
      <c r="P5">
        <f t="shared" si="9"/>
        <v>295000</v>
      </c>
      <c r="Q5" t="str">
        <f t="shared" si="10"/>
        <v/>
      </c>
      <c r="R5">
        <f t="shared" si="11"/>
        <v>133000</v>
      </c>
      <c r="S5" t="str">
        <f t="shared" si="12"/>
        <v/>
      </c>
      <c r="T5">
        <f t="shared" si="13"/>
        <v>0</v>
      </c>
      <c r="U5" t="str">
        <f t="shared" si="14"/>
        <v/>
      </c>
      <c r="V5">
        <f t="shared" si="15"/>
        <v>0</v>
      </c>
      <c r="W5" t="str">
        <f t="shared" si="16"/>
        <v/>
      </c>
      <c r="X5">
        <f t="shared" si="17"/>
        <v>382000</v>
      </c>
      <c r="Y5">
        <f t="shared" si="4"/>
        <v>2.2122213336616352</v>
      </c>
      <c r="Z5" t="str">
        <f t="shared" si="18"/>
        <v>NA</v>
      </c>
      <c r="AA5" t="str">
        <f t="shared" si="5"/>
        <v>NA</v>
      </c>
      <c r="AB5" t="str">
        <f t="shared" si="6"/>
        <v>NA</v>
      </c>
      <c r="AC5" s="9" t="str">
        <f t="shared" si="19"/>
        <v/>
      </c>
      <c r="AD5" s="9">
        <f t="shared" si="20"/>
        <v>2.2000000000000002</v>
      </c>
      <c r="AE5" s="9" t="str">
        <f t="shared" si="21"/>
        <v>NA</v>
      </c>
      <c r="AF5" s="9">
        <f t="shared" si="22"/>
        <v>0</v>
      </c>
      <c r="AG5" s="9" t="str">
        <f t="shared" si="23"/>
        <v>NA</v>
      </c>
      <c r="AH5" s="9">
        <f t="shared" si="24"/>
        <v>0</v>
      </c>
      <c r="AI5" s="9" t="str">
        <f t="shared" si="25"/>
        <v>NA</v>
      </c>
      <c r="AJ5" s="9">
        <f t="shared" si="26"/>
        <v>0</v>
      </c>
      <c r="AK5" t="str">
        <f t="shared" si="27"/>
        <v>stressed</v>
      </c>
      <c r="AL5" t="str">
        <f t="shared" si="28"/>
        <v>NA</v>
      </c>
      <c r="AM5" t="str">
        <f t="shared" si="29"/>
        <v>NA</v>
      </c>
      <c r="AN5" t="str">
        <f t="shared" si="30"/>
        <v>NA</v>
      </c>
      <c r="AO5">
        <f t="shared" si="7"/>
        <v>1</v>
      </c>
      <c r="AP5">
        <f t="shared" si="31"/>
        <v>1</v>
      </c>
      <c r="AQ5" t="str">
        <f t="shared" si="32"/>
        <v>More stressed (high certainty)</v>
      </c>
    </row>
    <row r="6" spans="1:43" x14ac:dyDescent="0.25">
      <c r="A6">
        <v>777</v>
      </c>
      <c r="B6">
        <v>7204100.6124999998</v>
      </c>
      <c r="C6" t="str">
        <f>VLOOKUP(A6,'A1. Aquifer Attributes'!A:H,8,FALSE)</f>
        <v>Unconfined</v>
      </c>
      <c r="D6" t="str">
        <f>VLOOKUP(A6,'A3. BGCZ'!A:C,3,FALSE)</f>
        <v>BG</v>
      </c>
      <c r="E6" t="str">
        <f>VLOOKUP(A6,'A2. Low Flow Zone'!A:C,3,FALSE)</f>
        <v>South Interior</v>
      </c>
      <c r="F6">
        <f>IFERROR(VLOOKUP(A6,'R1. GW Use'!A:H,8,FALSE),"&lt;Null&gt;")</f>
        <v>32065</v>
      </c>
      <c r="G6">
        <f>IFERROR(VLOOKUP(A6,'R2. Recharge'!A:I,8,FALSE)*B6,"&lt;Null&gt;")</f>
        <v>287843.65390805586</v>
      </c>
      <c r="H6">
        <f>IFERROR(VLOOKUP(A6,'R2. Recharge'!A:K,10,FALSE)*B6,"&lt;Null&gt;")</f>
        <v>-13089.8508129125</v>
      </c>
      <c r="I6">
        <f>IFERROR(VLOOKUP(A6,'R3. GW E'!A:C,2,FALSE)*B6,"&lt;Null&gt;")</f>
        <v>696016.97657607507</v>
      </c>
      <c r="J6">
        <f>IFERROR(VLOOKUP(A6,'R3. GW E'!A:E,4,FALSE)*B6,"&lt;Null&gt;")</f>
        <v>9580085.0355086252</v>
      </c>
      <c r="K6">
        <f t="shared" si="0"/>
        <v>-408173.32266801922</v>
      </c>
      <c r="L6">
        <f t="shared" si="1"/>
        <v>-709106.82738898753</v>
      </c>
      <c r="M6">
        <f t="shared" si="2"/>
        <v>-9292241.3816005699</v>
      </c>
      <c r="N6">
        <f t="shared" si="3"/>
        <v>-9593174.8863215372</v>
      </c>
      <c r="O6" t="str">
        <f t="shared" si="8"/>
        <v/>
      </c>
      <c r="P6">
        <f t="shared" si="9"/>
        <v>32000</v>
      </c>
      <c r="Q6" t="str">
        <f t="shared" si="10"/>
        <v/>
      </c>
      <c r="R6">
        <f t="shared" si="11"/>
        <v>288000</v>
      </c>
      <c r="S6" t="str">
        <f t="shared" si="12"/>
        <v/>
      </c>
      <c r="T6">
        <f t="shared" si="13"/>
        <v>0</v>
      </c>
      <c r="U6" t="str">
        <f t="shared" si="14"/>
        <v/>
      </c>
      <c r="V6">
        <f t="shared" si="15"/>
        <v>696000</v>
      </c>
      <c r="W6" t="str">
        <f t="shared" si="16"/>
        <v/>
      </c>
      <c r="X6">
        <f t="shared" si="17"/>
        <v>9580000</v>
      </c>
      <c r="Y6" t="str">
        <f t="shared" si="4"/>
        <v>NA</v>
      </c>
      <c r="Z6" t="str">
        <f t="shared" si="18"/>
        <v>NA</v>
      </c>
      <c r="AA6" t="str">
        <f t="shared" si="5"/>
        <v>NA</v>
      </c>
      <c r="AB6" t="str">
        <f t="shared" si="6"/>
        <v>NA</v>
      </c>
      <c r="AC6" s="9" t="str">
        <f t="shared" si="19"/>
        <v>NA</v>
      </c>
      <c r="AD6" s="9">
        <f t="shared" si="20"/>
        <v>0</v>
      </c>
      <c r="AE6" s="9" t="str">
        <f t="shared" si="21"/>
        <v>NA</v>
      </c>
      <c r="AF6" s="9">
        <f t="shared" si="22"/>
        <v>0</v>
      </c>
      <c r="AG6" s="9" t="str">
        <f t="shared" si="23"/>
        <v>NA</v>
      </c>
      <c r="AH6" s="9">
        <f t="shared" si="24"/>
        <v>0</v>
      </c>
      <c r="AI6" s="9" t="str">
        <f t="shared" si="25"/>
        <v>NA</v>
      </c>
      <c r="AJ6" s="9">
        <f t="shared" si="26"/>
        <v>0</v>
      </c>
      <c r="AK6" t="str">
        <f t="shared" si="27"/>
        <v>NA</v>
      </c>
      <c r="AL6" t="str">
        <f t="shared" si="28"/>
        <v>NA</v>
      </c>
      <c r="AM6" t="str">
        <f t="shared" si="29"/>
        <v>NA</v>
      </c>
      <c r="AN6" t="str">
        <f t="shared" si="30"/>
        <v>NA</v>
      </c>
      <c r="AO6">
        <f t="shared" si="7"/>
        <v>0</v>
      </c>
      <c r="AP6">
        <f t="shared" si="31"/>
        <v>0</v>
      </c>
      <c r="AQ6" t="str">
        <f t="shared" si="32"/>
        <v>Method not applicable - low modelled groundwater availability</v>
      </c>
    </row>
    <row r="7" spans="1:43" x14ac:dyDescent="0.25">
      <c r="A7">
        <v>440</v>
      </c>
      <c r="B7">
        <v>13181540.8906</v>
      </c>
      <c r="C7" t="str">
        <f>VLOOKUP(A7,'A1. Aquifer Attributes'!A:H,8,FALSE)</f>
        <v>Unconfined</v>
      </c>
      <c r="D7" t="str">
        <f>VLOOKUP(A7,'A3. BGCZ'!A:C,3,FALSE)</f>
        <v>BWBS</v>
      </c>
      <c r="E7" t="str">
        <f>VLOOKUP(A7,'A2. Low Flow Zone'!A:C,3,FALSE)</f>
        <v>North Interior</v>
      </c>
      <c r="F7">
        <f>IFERROR(VLOOKUP(A7,'R1. GW Use'!A:H,8,FALSE),"&lt;Null&gt;")</f>
        <v>17247</v>
      </c>
      <c r="G7">
        <f>IFERROR(VLOOKUP(A7,'R2. Recharge'!A:I,8,FALSE)*B7,"&lt;Null&gt;")</f>
        <v>2654851.6769217681</v>
      </c>
      <c r="H7">
        <f>IFERROR(VLOOKUP(A7,'R2. Recharge'!A:K,10,FALSE)*B7,"&lt;Null&gt;")</f>
        <v>-10967.042020979199</v>
      </c>
      <c r="I7">
        <f>IFERROR(VLOOKUP(A7,'R3. GW E'!A:C,2,FALSE)*B7,"&lt;Null&gt;")</f>
        <v>268652.9848913186</v>
      </c>
      <c r="J7">
        <f>IFERROR(VLOOKUP(A7,'R3. GW E'!A:E,4,FALSE)*B7,"&lt;Null&gt;")</f>
        <v>630774958.08379269</v>
      </c>
      <c r="K7">
        <f t="shared" si="0"/>
        <v>2386198.6920304494</v>
      </c>
      <c r="L7">
        <f t="shared" si="1"/>
        <v>-279620.02691229782</v>
      </c>
      <c r="M7">
        <f t="shared" si="2"/>
        <v>-628120106.40687096</v>
      </c>
      <c r="N7">
        <f t="shared" si="3"/>
        <v>-630785925.12581372</v>
      </c>
      <c r="O7" t="str">
        <f t="shared" si="8"/>
        <v/>
      </c>
      <c r="P7">
        <f t="shared" si="9"/>
        <v>17000</v>
      </c>
      <c r="Q7" t="str">
        <f t="shared" si="10"/>
        <v/>
      </c>
      <c r="R7">
        <f t="shared" si="11"/>
        <v>2655000</v>
      </c>
      <c r="S7" t="str">
        <f t="shared" si="12"/>
        <v/>
      </c>
      <c r="T7">
        <f t="shared" si="13"/>
        <v>0</v>
      </c>
      <c r="U7" t="str">
        <f t="shared" si="14"/>
        <v/>
      </c>
      <c r="V7">
        <f t="shared" si="15"/>
        <v>269000</v>
      </c>
      <c r="W7" t="str">
        <f t="shared" si="16"/>
        <v/>
      </c>
      <c r="X7">
        <f t="shared" si="17"/>
        <v>630775000</v>
      </c>
      <c r="Y7">
        <f t="shared" si="4"/>
        <v>7.2278138688125293E-3</v>
      </c>
      <c r="Z7" t="str">
        <f t="shared" si="18"/>
        <v>NA</v>
      </c>
      <c r="AA7" t="str">
        <f t="shared" si="5"/>
        <v>NA</v>
      </c>
      <c r="AB7" t="str">
        <f t="shared" si="6"/>
        <v>NA</v>
      </c>
      <c r="AC7" s="9" t="str">
        <f t="shared" si="19"/>
        <v>&lt;0.1</v>
      </c>
      <c r="AD7" s="9">
        <f t="shared" si="20"/>
        <v>0</v>
      </c>
      <c r="AE7" s="9" t="str">
        <f t="shared" si="21"/>
        <v>NA</v>
      </c>
      <c r="AF7" s="9">
        <f t="shared" si="22"/>
        <v>0</v>
      </c>
      <c r="AG7" s="9" t="str">
        <f t="shared" si="23"/>
        <v>NA</v>
      </c>
      <c r="AH7" s="9">
        <f t="shared" si="24"/>
        <v>0</v>
      </c>
      <c r="AI7" s="9" t="str">
        <f t="shared" si="25"/>
        <v>NA</v>
      </c>
      <c r="AJ7" s="9">
        <f t="shared" si="26"/>
        <v>0</v>
      </c>
      <c r="AK7" t="str">
        <f t="shared" si="27"/>
        <v/>
      </c>
      <c r="AL7" t="str">
        <f t="shared" si="28"/>
        <v>NA</v>
      </c>
      <c r="AM7" t="str">
        <f t="shared" si="29"/>
        <v>NA</v>
      </c>
      <c r="AN7" t="str">
        <f t="shared" si="30"/>
        <v>NA</v>
      </c>
      <c r="AO7">
        <f t="shared" si="7"/>
        <v>0</v>
      </c>
      <c r="AP7">
        <f t="shared" si="31"/>
        <v>1</v>
      </c>
      <c r="AQ7" t="str">
        <f t="shared" si="32"/>
        <v>Less stressed</v>
      </c>
    </row>
    <row r="8" spans="1:43" x14ac:dyDescent="0.25">
      <c r="A8">
        <v>1019</v>
      </c>
      <c r="B8">
        <v>2078115.08115</v>
      </c>
      <c r="C8" t="str">
        <f>VLOOKUP(A8,'A1. Aquifer Attributes'!A:H,8,FALSE)</f>
        <v>Unconfined</v>
      </c>
      <c r="D8" t="str">
        <f>VLOOKUP(A8,'A3. BGCZ'!A:C,3,FALSE)</f>
        <v>IDF</v>
      </c>
      <c r="E8" t="str">
        <f>VLOOKUP(A8,'A2. Low Flow Zone'!A:C,3,FALSE)</f>
        <v>South Interior</v>
      </c>
      <c r="F8">
        <f>IFERROR(VLOOKUP(A8,'R1. GW Use'!A:H,8,FALSE),"&lt;Null&gt;")</f>
        <v>229748</v>
      </c>
      <c r="G8">
        <f>IFERROR(VLOOKUP(A8,'R2. Recharge'!A:I,8,FALSE)*B8,"&lt;Null&gt;")</f>
        <v>164530.89055137077</v>
      </c>
      <c r="H8">
        <f>IFERROR(VLOOKUP(A8,'R2. Recharge'!A:K,10,FALSE)*B8,"&lt;Null&gt;")</f>
        <v>-1666.6482950822999</v>
      </c>
      <c r="I8">
        <f>IFERROR(VLOOKUP(A8,'R3. GW E'!A:C,2,FALSE)*B8,"&lt;Null&gt;")</f>
        <v>38958.423426319052</v>
      </c>
      <c r="J8">
        <f>IFERROR(VLOOKUP(A8,'R3. GW E'!A:E,4,FALSE)*B8,"&lt;Null&gt;")</f>
        <v>15003305.10792622</v>
      </c>
      <c r="K8">
        <f t="shared" si="0"/>
        <v>125572.46712505171</v>
      </c>
      <c r="L8">
        <f t="shared" si="1"/>
        <v>-40625.071721401349</v>
      </c>
      <c r="M8">
        <f t="shared" si="2"/>
        <v>-14838774.217374848</v>
      </c>
      <c r="N8">
        <f t="shared" si="3"/>
        <v>-15004971.756221302</v>
      </c>
      <c r="O8" t="str">
        <f t="shared" si="8"/>
        <v/>
      </c>
      <c r="P8">
        <f t="shared" si="9"/>
        <v>230000</v>
      </c>
      <c r="Q8" t="str">
        <f t="shared" si="10"/>
        <v/>
      </c>
      <c r="R8">
        <f t="shared" si="11"/>
        <v>165000</v>
      </c>
      <c r="S8" t="str">
        <f t="shared" si="12"/>
        <v/>
      </c>
      <c r="T8">
        <f t="shared" si="13"/>
        <v>0</v>
      </c>
      <c r="U8" t="str">
        <f t="shared" si="14"/>
        <v/>
      </c>
      <c r="V8">
        <f t="shared" si="15"/>
        <v>39000</v>
      </c>
      <c r="W8" t="str">
        <f t="shared" si="16"/>
        <v/>
      </c>
      <c r="X8">
        <f t="shared" si="17"/>
        <v>15003000</v>
      </c>
      <c r="Y8">
        <f t="shared" si="4"/>
        <v>1.8296048907855316</v>
      </c>
      <c r="Z8" t="str">
        <f t="shared" si="18"/>
        <v>NA</v>
      </c>
      <c r="AA8" t="str">
        <f t="shared" si="5"/>
        <v>NA</v>
      </c>
      <c r="AB8" t="str">
        <f t="shared" si="6"/>
        <v>NA</v>
      </c>
      <c r="AC8" s="9" t="str">
        <f t="shared" si="19"/>
        <v/>
      </c>
      <c r="AD8" s="9">
        <f t="shared" si="20"/>
        <v>1.8</v>
      </c>
      <c r="AE8" s="9" t="str">
        <f t="shared" si="21"/>
        <v>NA</v>
      </c>
      <c r="AF8" s="9">
        <f t="shared" si="22"/>
        <v>0</v>
      </c>
      <c r="AG8" s="9" t="str">
        <f t="shared" si="23"/>
        <v>NA</v>
      </c>
      <c r="AH8" s="9">
        <f t="shared" si="24"/>
        <v>0</v>
      </c>
      <c r="AI8" s="9" t="str">
        <f t="shared" si="25"/>
        <v>NA</v>
      </c>
      <c r="AJ8" s="9">
        <f t="shared" si="26"/>
        <v>0</v>
      </c>
      <c r="AK8" t="str">
        <f t="shared" si="27"/>
        <v>stressed</v>
      </c>
      <c r="AL8" t="str">
        <f t="shared" si="28"/>
        <v>NA</v>
      </c>
      <c r="AM8" t="str">
        <f t="shared" si="29"/>
        <v>NA</v>
      </c>
      <c r="AN8" t="str">
        <f t="shared" si="30"/>
        <v>NA</v>
      </c>
      <c r="AO8">
        <f t="shared" si="7"/>
        <v>1</v>
      </c>
      <c r="AP8">
        <f t="shared" si="31"/>
        <v>1</v>
      </c>
      <c r="AQ8" t="str">
        <f t="shared" si="32"/>
        <v>More stressed (high certainty)</v>
      </c>
    </row>
    <row r="9" spans="1:43" x14ac:dyDescent="0.25">
      <c r="A9">
        <v>136</v>
      </c>
      <c r="B9">
        <v>3640051.9188100002</v>
      </c>
      <c r="C9" t="str">
        <f>VLOOKUP(A9,'A1. Aquifer Attributes'!A:H,8,FALSE)</f>
        <v>Unconfined</v>
      </c>
      <c r="D9" t="str">
        <f>VLOOKUP(A9,'A3. BGCZ'!A:C,3,FALSE)</f>
        <v>BG</v>
      </c>
      <c r="E9" t="str">
        <f>VLOOKUP(A9,'A2. Low Flow Zone'!A:C,3,FALSE)</f>
        <v>South Interior</v>
      </c>
      <c r="F9">
        <f>IFERROR(VLOOKUP(A9,'R1. GW Use'!A:H,8,FALSE),"&lt;Null&gt;")</f>
        <v>25239</v>
      </c>
      <c r="G9">
        <f>IFERROR(VLOOKUP(A9,'R2. Recharge'!A:I,8,FALSE)*B9,"&lt;Null&gt;")</f>
        <v>145440.20150236349</v>
      </c>
      <c r="H9">
        <f>IFERROR(VLOOKUP(A9,'R2. Recharge'!A:K,10,FALSE)*B9,"&lt;Null&gt;")</f>
        <v>-1448.7406636863802</v>
      </c>
      <c r="I9">
        <f>IFERROR(VLOOKUP(A9,'R3. GW E'!A:C,2,FALSE)*B9,"&lt;Null&gt;")</f>
        <v>658965.87896601192</v>
      </c>
      <c r="J9">
        <f>IFERROR(VLOOKUP(A9,'R3. GW E'!A:E,4,FALSE)*B9,"&lt;Null&gt;")</f>
        <v>10279943.424949698</v>
      </c>
      <c r="K9">
        <f t="shared" si="0"/>
        <v>-513525.67746364843</v>
      </c>
      <c r="L9">
        <f t="shared" si="1"/>
        <v>-660414.61962969834</v>
      </c>
      <c r="M9">
        <f t="shared" si="2"/>
        <v>-10134503.223447334</v>
      </c>
      <c r="N9">
        <f t="shared" si="3"/>
        <v>-10281392.165613385</v>
      </c>
      <c r="O9" t="str">
        <f t="shared" si="8"/>
        <v/>
      </c>
      <c r="P9">
        <f t="shared" si="9"/>
        <v>25000</v>
      </c>
      <c r="Q9" t="str">
        <f t="shared" si="10"/>
        <v/>
      </c>
      <c r="R9">
        <f t="shared" si="11"/>
        <v>145000</v>
      </c>
      <c r="S9" t="str">
        <f t="shared" si="12"/>
        <v/>
      </c>
      <c r="T9">
        <f t="shared" si="13"/>
        <v>0</v>
      </c>
      <c r="U9" t="str">
        <f t="shared" si="14"/>
        <v/>
      </c>
      <c r="V9">
        <f t="shared" si="15"/>
        <v>659000</v>
      </c>
      <c r="W9" t="str">
        <f t="shared" si="16"/>
        <v/>
      </c>
      <c r="X9">
        <f t="shared" si="17"/>
        <v>10280000</v>
      </c>
      <c r="Y9" t="str">
        <f t="shared" si="4"/>
        <v>NA</v>
      </c>
      <c r="Z9" t="str">
        <f t="shared" si="18"/>
        <v>NA</v>
      </c>
      <c r="AA9" t="str">
        <f t="shared" si="5"/>
        <v>NA</v>
      </c>
      <c r="AB9" t="str">
        <f t="shared" si="6"/>
        <v>NA</v>
      </c>
      <c r="AC9" s="9" t="str">
        <f t="shared" si="19"/>
        <v>NA</v>
      </c>
      <c r="AD9" s="9">
        <f t="shared" si="20"/>
        <v>0</v>
      </c>
      <c r="AE9" s="9" t="str">
        <f t="shared" si="21"/>
        <v>NA</v>
      </c>
      <c r="AF9" s="9">
        <f t="shared" si="22"/>
        <v>0</v>
      </c>
      <c r="AG9" s="9" t="str">
        <f t="shared" si="23"/>
        <v>NA</v>
      </c>
      <c r="AH9" s="9">
        <f t="shared" si="24"/>
        <v>0</v>
      </c>
      <c r="AI9" s="9" t="str">
        <f t="shared" si="25"/>
        <v>NA</v>
      </c>
      <c r="AJ9" s="9">
        <f t="shared" si="26"/>
        <v>0</v>
      </c>
      <c r="AK9" t="str">
        <f t="shared" si="27"/>
        <v>NA</v>
      </c>
      <c r="AL9" t="str">
        <f t="shared" si="28"/>
        <v>NA</v>
      </c>
      <c r="AM9" t="str">
        <f t="shared" si="29"/>
        <v>NA</v>
      </c>
      <c r="AN9" t="str">
        <f t="shared" si="30"/>
        <v>NA</v>
      </c>
      <c r="AO9">
        <f t="shared" si="7"/>
        <v>0</v>
      </c>
      <c r="AP9">
        <f t="shared" si="31"/>
        <v>0</v>
      </c>
      <c r="AQ9" t="str">
        <f t="shared" si="32"/>
        <v>Method not applicable - low modelled groundwater availability</v>
      </c>
    </row>
    <row r="10" spans="1:43" x14ac:dyDescent="0.25">
      <c r="A10">
        <v>358</v>
      </c>
      <c r="B10">
        <v>946050.59787499998</v>
      </c>
      <c r="C10" t="str">
        <f>VLOOKUP(A10,'A1. Aquifer Attributes'!A:H,8,FALSE)</f>
        <v>Unconfined</v>
      </c>
      <c r="D10" t="str">
        <f>VLOOKUP(A10,'A3. BGCZ'!A:C,3,FALSE)</f>
        <v>IDF</v>
      </c>
      <c r="E10" t="str">
        <f>VLOOKUP(A10,'A2. Low Flow Zone'!A:C,3,FALSE)</f>
        <v>South Interior</v>
      </c>
      <c r="F10">
        <f>IFERROR(VLOOKUP(A10,'R1. GW Use'!A:H,8,FALSE),"&lt;Null&gt;")</f>
        <v>71345</v>
      </c>
      <c r="G10">
        <f>IFERROR(VLOOKUP(A10,'R2. Recharge'!A:I,8,FALSE)*B10,"&lt;Null&gt;")</f>
        <v>74901.793835639473</v>
      </c>
      <c r="H10">
        <f>IFERROR(VLOOKUP(A10,'R2. Recharge'!A:K,10,FALSE)*B10,"&lt;Null&gt;")</f>
        <v>-758.73257949574997</v>
      </c>
      <c r="I10">
        <f>IFERROR(VLOOKUP(A10,'R3. GW E'!A:C,2,FALSE)*B10,"&lt;Null&gt;")</f>
        <v>17735.610558362623</v>
      </c>
      <c r="J10">
        <f>IFERROR(VLOOKUP(A10,'R3. GW E'!A:E,4,FALSE)*B10,"&lt;Null&gt;")</f>
        <v>6889358.0453632614</v>
      </c>
      <c r="K10">
        <f t="shared" si="0"/>
        <v>57166.183277276854</v>
      </c>
      <c r="L10">
        <f t="shared" si="1"/>
        <v>-18494.343137858374</v>
      </c>
      <c r="M10">
        <f t="shared" si="2"/>
        <v>-6814456.2515276223</v>
      </c>
      <c r="N10">
        <f t="shared" si="3"/>
        <v>-6890116.7779427571</v>
      </c>
      <c r="O10" t="str">
        <f t="shared" si="8"/>
        <v/>
      </c>
      <c r="P10">
        <f t="shared" si="9"/>
        <v>71000</v>
      </c>
      <c r="Q10" t="str">
        <f t="shared" si="10"/>
        <v/>
      </c>
      <c r="R10">
        <f t="shared" si="11"/>
        <v>75000</v>
      </c>
      <c r="S10" t="str">
        <f t="shared" si="12"/>
        <v/>
      </c>
      <c r="T10">
        <f t="shared" si="13"/>
        <v>0</v>
      </c>
      <c r="U10" t="str">
        <f t="shared" si="14"/>
        <v/>
      </c>
      <c r="V10">
        <f t="shared" si="15"/>
        <v>18000</v>
      </c>
      <c r="W10" t="str">
        <f t="shared" si="16"/>
        <v/>
      </c>
      <c r="X10">
        <f t="shared" si="17"/>
        <v>6889000</v>
      </c>
      <c r="Y10">
        <f t="shared" si="4"/>
        <v>1.2480280457757815</v>
      </c>
      <c r="Z10" t="str">
        <f t="shared" si="18"/>
        <v>NA</v>
      </c>
      <c r="AA10" t="str">
        <f t="shared" si="5"/>
        <v>NA</v>
      </c>
      <c r="AB10" t="str">
        <f t="shared" si="6"/>
        <v>NA</v>
      </c>
      <c r="AC10" s="9" t="str">
        <f t="shared" si="19"/>
        <v/>
      </c>
      <c r="AD10" s="9">
        <f t="shared" si="20"/>
        <v>1.2</v>
      </c>
      <c r="AE10" s="9" t="str">
        <f t="shared" si="21"/>
        <v>NA</v>
      </c>
      <c r="AF10" s="9">
        <f t="shared" si="22"/>
        <v>0</v>
      </c>
      <c r="AG10" s="9" t="str">
        <f t="shared" si="23"/>
        <v>NA</v>
      </c>
      <c r="AH10" s="9">
        <f t="shared" si="24"/>
        <v>0</v>
      </c>
      <c r="AI10" s="9" t="str">
        <f t="shared" si="25"/>
        <v>NA</v>
      </c>
      <c r="AJ10" s="9">
        <f t="shared" si="26"/>
        <v>0</v>
      </c>
      <c r="AK10" t="str">
        <f t="shared" si="27"/>
        <v>stressed</v>
      </c>
      <c r="AL10" t="str">
        <f t="shared" si="28"/>
        <v>NA</v>
      </c>
      <c r="AM10" t="str">
        <f t="shared" si="29"/>
        <v>NA</v>
      </c>
      <c r="AN10" t="str">
        <f t="shared" si="30"/>
        <v>NA</v>
      </c>
      <c r="AO10">
        <f t="shared" si="7"/>
        <v>1</v>
      </c>
      <c r="AP10">
        <f t="shared" si="31"/>
        <v>1</v>
      </c>
      <c r="AQ10" t="str">
        <f t="shared" si="32"/>
        <v>More stressed (high certainty)</v>
      </c>
    </row>
    <row r="11" spans="1:43" x14ac:dyDescent="0.25">
      <c r="A11">
        <v>865</v>
      </c>
      <c r="B11">
        <v>292044.430528</v>
      </c>
      <c r="C11" t="str">
        <f>VLOOKUP(A11,'A1. Aquifer Attributes'!A:H,8,FALSE)</f>
        <v>Unconfined</v>
      </c>
      <c r="D11" t="str">
        <f>VLOOKUP(A11,'A3. BGCZ'!A:C,3,FALSE)</f>
        <v>CWH</v>
      </c>
      <c r="E11" t="str">
        <f>VLOOKUP(A11,'A2. Low Flow Zone'!A:C,3,FALSE)</f>
        <v>Vancouver Island</v>
      </c>
      <c r="F11">
        <f>IFERROR(VLOOKUP(A11,'R1. GW Use'!A:H,8,FALSE),"&lt;Null&gt;")</f>
        <v>146232</v>
      </c>
      <c r="G11">
        <f>IFERROR(VLOOKUP(A11,'R2. Recharge'!A:I,8,FALSE)*B11,"&lt;Null&gt;")</f>
        <v>299404.23140527483</v>
      </c>
      <c r="H11">
        <f>IFERROR(VLOOKUP(A11,'R2. Recharge'!A:K,10,FALSE)*B11,"&lt;Null&gt;")</f>
        <v>-354.83398309152</v>
      </c>
      <c r="I11">
        <f>IFERROR(VLOOKUP(A11,'R3. GW E'!A:C,2,FALSE)*B11,"&lt;Null&gt;")</f>
        <v>331232.12039396918</v>
      </c>
      <c r="J11">
        <f>IFERROR(VLOOKUP(A11,'R3. GW E'!A:E,4,FALSE)*B11,"&lt;Null&gt;")</f>
        <v>106277.88871344448</v>
      </c>
      <c r="K11">
        <f t="shared" si="0"/>
        <v>-31827.888988694351</v>
      </c>
      <c r="L11">
        <f t="shared" si="1"/>
        <v>-331586.9543770607</v>
      </c>
      <c r="M11">
        <f t="shared" si="2"/>
        <v>193126.34269183036</v>
      </c>
      <c r="N11">
        <f t="shared" si="3"/>
        <v>-106632.722696536</v>
      </c>
      <c r="O11" t="str">
        <f t="shared" si="8"/>
        <v/>
      </c>
      <c r="P11">
        <f t="shared" si="9"/>
        <v>146000</v>
      </c>
      <c r="Q11" t="str">
        <f t="shared" si="10"/>
        <v/>
      </c>
      <c r="R11">
        <f t="shared" si="11"/>
        <v>299000</v>
      </c>
      <c r="S11" t="str">
        <f t="shared" si="12"/>
        <v/>
      </c>
      <c r="T11">
        <f t="shared" si="13"/>
        <v>0</v>
      </c>
      <c r="U11" t="str">
        <f t="shared" si="14"/>
        <v/>
      </c>
      <c r="V11">
        <f t="shared" si="15"/>
        <v>331000</v>
      </c>
      <c r="W11" t="str">
        <f t="shared" si="16"/>
        <v/>
      </c>
      <c r="X11">
        <f t="shared" si="17"/>
        <v>106000</v>
      </c>
      <c r="Y11" t="str">
        <f t="shared" si="4"/>
        <v>NA</v>
      </c>
      <c r="Z11" t="str">
        <f t="shared" si="18"/>
        <v>NA</v>
      </c>
      <c r="AA11">
        <f t="shared" si="5"/>
        <v>0.7571830852373197</v>
      </c>
      <c r="AB11" t="str">
        <f t="shared" si="6"/>
        <v>NA</v>
      </c>
      <c r="AC11" s="9" t="str">
        <f t="shared" si="19"/>
        <v>NA</v>
      </c>
      <c r="AD11" s="9">
        <f t="shared" si="20"/>
        <v>0</v>
      </c>
      <c r="AE11" s="9" t="str">
        <f t="shared" si="21"/>
        <v>NA</v>
      </c>
      <c r="AF11" s="9">
        <f t="shared" si="22"/>
        <v>0</v>
      </c>
      <c r="AG11" s="9" t="str">
        <f t="shared" si="23"/>
        <v/>
      </c>
      <c r="AH11" s="9">
        <f t="shared" si="24"/>
        <v>0.8</v>
      </c>
      <c r="AI11" s="9" t="str">
        <f t="shared" si="25"/>
        <v>NA</v>
      </c>
      <c r="AJ11" s="9">
        <f t="shared" si="26"/>
        <v>0</v>
      </c>
      <c r="AK11" t="str">
        <f t="shared" si="27"/>
        <v>NA</v>
      </c>
      <c r="AL11" t="str">
        <f t="shared" si="28"/>
        <v>NA</v>
      </c>
      <c r="AM11" t="str">
        <f t="shared" si="29"/>
        <v/>
      </c>
      <c r="AN11" t="str">
        <f t="shared" si="30"/>
        <v>NA</v>
      </c>
      <c r="AO11">
        <f t="shared" si="7"/>
        <v>0</v>
      </c>
      <c r="AP11">
        <f t="shared" si="31"/>
        <v>1</v>
      </c>
      <c r="AQ11" t="str">
        <f t="shared" si="32"/>
        <v>Less stressed</v>
      </c>
    </row>
    <row r="12" spans="1:43" x14ac:dyDescent="0.25">
      <c r="A12">
        <v>326</v>
      </c>
      <c r="B12">
        <v>32711614.557599999</v>
      </c>
      <c r="C12" t="str">
        <f>VLOOKUP(A12,'A1. Aquifer Attributes'!A:H,8,FALSE)</f>
        <v>Unconfined</v>
      </c>
      <c r="D12" t="str">
        <f>VLOOKUP(A12,'A3. BGCZ'!A:C,3,FALSE)</f>
        <v>CWH</v>
      </c>
      <c r="E12" t="str">
        <f>VLOOKUP(A12,'A2. Low Flow Zone'!A:C,3,FALSE)</f>
        <v>Coast Mountains</v>
      </c>
      <c r="F12">
        <f>IFERROR(VLOOKUP(A12,'R1. GW Use'!A:H,8,FALSE),"&lt;Null&gt;")</f>
        <v>1862811</v>
      </c>
      <c r="G12">
        <f>IFERROR(VLOOKUP(A12,'R2. Recharge'!A:I,8,FALSE)*B12,"&lt;Null&gt;")</f>
        <v>28892750.020042222</v>
      </c>
      <c r="H12">
        <f>IFERROR(VLOOKUP(A12,'R2. Recharge'!A:K,10,FALSE)*B12,"&lt;Null&gt;")</f>
        <v>-130.8464582304</v>
      </c>
      <c r="I12">
        <f>IFERROR(VLOOKUP(A12,'R3. GW E'!A:C,2,FALSE)*B12,"&lt;Null&gt;")</f>
        <v>9914497.833033869</v>
      </c>
      <c r="J12">
        <f>IFERROR(VLOOKUP(A12,'R3. GW E'!A:E,4,FALSE)*B12,"&lt;Null&gt;")</f>
        <v>8867366.3394305352</v>
      </c>
      <c r="K12">
        <f t="shared" si="0"/>
        <v>18978252.187008351</v>
      </c>
      <c r="L12">
        <f t="shared" si="1"/>
        <v>-9914628.6794920992</v>
      </c>
      <c r="M12">
        <f t="shared" si="2"/>
        <v>20025383.680611685</v>
      </c>
      <c r="N12">
        <f t="shared" si="3"/>
        <v>-8867497.1858887654</v>
      </c>
      <c r="O12" t="str">
        <f t="shared" si="8"/>
        <v/>
      </c>
      <c r="P12">
        <f t="shared" si="9"/>
        <v>1863000</v>
      </c>
      <c r="Q12" t="str">
        <f t="shared" si="10"/>
        <v/>
      </c>
      <c r="R12">
        <f t="shared" si="11"/>
        <v>28893000</v>
      </c>
      <c r="S12" t="str">
        <f t="shared" si="12"/>
        <v/>
      </c>
      <c r="T12">
        <f t="shared" si="13"/>
        <v>0</v>
      </c>
      <c r="U12" t="str">
        <f t="shared" si="14"/>
        <v/>
      </c>
      <c r="V12">
        <f t="shared" si="15"/>
        <v>9914000</v>
      </c>
      <c r="W12" t="str">
        <f t="shared" si="16"/>
        <v/>
      </c>
      <c r="X12">
        <f t="shared" si="17"/>
        <v>8867000</v>
      </c>
      <c r="Y12">
        <f t="shared" si="4"/>
        <v>9.8155034596662999E-2</v>
      </c>
      <c r="Z12" t="str">
        <f t="shared" si="18"/>
        <v>NA</v>
      </c>
      <c r="AA12">
        <f t="shared" si="5"/>
        <v>9.3022487344577034E-2</v>
      </c>
      <c r="AB12" t="str">
        <f t="shared" si="6"/>
        <v>NA</v>
      </c>
      <c r="AC12" s="9" t="str">
        <f t="shared" si="19"/>
        <v/>
      </c>
      <c r="AD12" s="9">
        <f t="shared" si="20"/>
        <v>0.1</v>
      </c>
      <c r="AE12" s="9" t="str">
        <f t="shared" si="21"/>
        <v>NA</v>
      </c>
      <c r="AF12" s="9">
        <f t="shared" si="22"/>
        <v>0</v>
      </c>
      <c r="AG12" s="9" t="str">
        <f t="shared" si="23"/>
        <v/>
      </c>
      <c r="AH12" s="9">
        <f t="shared" si="24"/>
        <v>0.1</v>
      </c>
      <c r="AI12" s="9" t="str">
        <f t="shared" si="25"/>
        <v>NA</v>
      </c>
      <c r="AJ12" s="9">
        <f t="shared" si="26"/>
        <v>0</v>
      </c>
      <c r="AK12" t="str">
        <f t="shared" si="27"/>
        <v/>
      </c>
      <c r="AL12" t="str">
        <f t="shared" si="28"/>
        <v>NA</v>
      </c>
      <c r="AM12" t="str">
        <f t="shared" si="29"/>
        <v/>
      </c>
      <c r="AN12" t="str">
        <f t="shared" si="30"/>
        <v>NA</v>
      </c>
      <c r="AO12">
        <f t="shared" si="7"/>
        <v>0</v>
      </c>
      <c r="AP12">
        <f t="shared" si="31"/>
        <v>2</v>
      </c>
      <c r="AQ12" t="str">
        <f t="shared" si="32"/>
        <v>Less stressed</v>
      </c>
    </row>
    <row r="13" spans="1:43" x14ac:dyDescent="0.25">
      <c r="A13">
        <v>832</v>
      </c>
      <c r="B13">
        <v>3522993.6654400001</v>
      </c>
      <c r="C13" t="str">
        <f>VLOOKUP(A13,'A1. Aquifer Attributes'!A:H,8,FALSE)</f>
        <v>Unconfined</v>
      </c>
      <c r="D13" t="str">
        <f>VLOOKUP(A13,'A3. BGCZ'!A:C,3,FALSE)</f>
        <v>CWH</v>
      </c>
      <c r="E13" t="str">
        <f>VLOOKUP(A13,'A2. Low Flow Zone'!A:C,3,FALSE)</f>
        <v>Coast Mountains</v>
      </c>
      <c r="F13">
        <f>IFERROR(VLOOKUP(A13,'R1. GW Use'!A:H,8,FALSE),"&lt;Null&gt;")</f>
        <v>22831</v>
      </c>
      <c r="G13">
        <f>IFERROR(VLOOKUP(A13,'R2. Recharge'!A:I,8,FALSE)*B13,"&lt;Null&gt;")</f>
        <v>3611776.498321496</v>
      </c>
      <c r="H13">
        <f>IFERROR(VLOOKUP(A13,'R2. Recharge'!A:K,10,FALSE)*B13,"&lt;Null&gt;")</f>
        <v>-10.568980996320001</v>
      </c>
      <c r="I13">
        <f>IFERROR(VLOOKUP(A13,'R3. GW E'!A:C,2,FALSE)*B13,"&lt;Null&gt;")</f>
        <v>1370338.8460461968</v>
      </c>
      <c r="J13">
        <f>IFERROR(VLOOKUP(A13,'R3. GW E'!A:E,4,FALSE)*B13,"&lt;Null&gt;")</f>
        <v>2238439.7151472671</v>
      </c>
      <c r="K13">
        <f t="shared" si="0"/>
        <v>2241437.6522752992</v>
      </c>
      <c r="L13">
        <f t="shared" si="1"/>
        <v>-1370349.415027193</v>
      </c>
      <c r="M13">
        <f t="shared" si="2"/>
        <v>1373336.7831742289</v>
      </c>
      <c r="N13">
        <f t="shared" si="3"/>
        <v>-2238450.2841282636</v>
      </c>
      <c r="O13" t="str">
        <f t="shared" si="8"/>
        <v/>
      </c>
      <c r="P13">
        <f t="shared" si="9"/>
        <v>23000</v>
      </c>
      <c r="Q13" t="str">
        <f t="shared" si="10"/>
        <v/>
      </c>
      <c r="R13">
        <f t="shared" si="11"/>
        <v>3612000</v>
      </c>
      <c r="S13" t="str">
        <f t="shared" si="12"/>
        <v/>
      </c>
      <c r="T13">
        <f t="shared" si="13"/>
        <v>0</v>
      </c>
      <c r="U13" t="str">
        <f t="shared" si="14"/>
        <v/>
      </c>
      <c r="V13">
        <f t="shared" si="15"/>
        <v>1370000</v>
      </c>
      <c r="W13" t="str">
        <f t="shared" si="16"/>
        <v/>
      </c>
      <c r="X13">
        <f t="shared" si="17"/>
        <v>2238000</v>
      </c>
      <c r="Y13">
        <f t="shared" si="4"/>
        <v>1.0185873328586273E-2</v>
      </c>
      <c r="Z13" t="str">
        <f t="shared" si="18"/>
        <v>NA</v>
      </c>
      <c r="AA13">
        <f t="shared" si="5"/>
        <v>1.6624472802097473E-2</v>
      </c>
      <c r="AB13" t="str">
        <f t="shared" si="6"/>
        <v>NA</v>
      </c>
      <c r="AC13" s="9" t="str">
        <f t="shared" si="19"/>
        <v>&lt;0.1</v>
      </c>
      <c r="AD13" s="9">
        <f t="shared" si="20"/>
        <v>0</v>
      </c>
      <c r="AE13" s="9" t="str">
        <f t="shared" si="21"/>
        <v>NA</v>
      </c>
      <c r="AF13" s="9">
        <f t="shared" si="22"/>
        <v>0</v>
      </c>
      <c r="AG13" s="9" t="str">
        <f t="shared" si="23"/>
        <v>&lt;0.1</v>
      </c>
      <c r="AH13" s="9">
        <f t="shared" si="24"/>
        <v>0</v>
      </c>
      <c r="AI13" s="9" t="str">
        <f t="shared" si="25"/>
        <v>NA</v>
      </c>
      <c r="AJ13" s="9">
        <f t="shared" si="26"/>
        <v>0</v>
      </c>
      <c r="AK13" t="str">
        <f t="shared" si="27"/>
        <v/>
      </c>
      <c r="AL13" t="str">
        <f t="shared" si="28"/>
        <v>NA</v>
      </c>
      <c r="AM13" t="str">
        <f t="shared" si="29"/>
        <v/>
      </c>
      <c r="AN13" t="str">
        <f t="shared" si="30"/>
        <v>NA</v>
      </c>
      <c r="AO13">
        <f t="shared" si="7"/>
        <v>0</v>
      </c>
      <c r="AP13">
        <f t="shared" si="31"/>
        <v>2</v>
      </c>
      <c r="AQ13" t="str">
        <f t="shared" si="32"/>
        <v>Less stressed</v>
      </c>
    </row>
    <row r="14" spans="1:43" x14ac:dyDescent="0.25">
      <c r="A14">
        <v>387</v>
      </c>
      <c r="B14">
        <v>2557276.1918100002</v>
      </c>
      <c r="C14" t="str">
        <f>VLOOKUP(A14,'A1. Aquifer Attributes'!A:H,8,FALSE)</f>
        <v>Unconfined</v>
      </c>
      <c r="D14" t="str">
        <f>VLOOKUP(A14,'A3. BGCZ'!A:C,3,FALSE)</f>
        <v>CWH</v>
      </c>
      <c r="E14" t="str">
        <f>VLOOKUP(A14,'A2. Low Flow Zone'!A:C,3,FALSE)</f>
        <v>Coast Mountains</v>
      </c>
      <c r="F14">
        <f>IFERROR(VLOOKUP(A14,'R1. GW Use'!A:H,8,FALSE),"&lt;Null&gt;")</f>
        <v>32901</v>
      </c>
      <c r="G14">
        <f>IFERROR(VLOOKUP(A14,'R2. Recharge'!A:I,8,FALSE)*B14,"&lt;Null&gt;")</f>
        <v>2621722.0144058634</v>
      </c>
      <c r="H14">
        <f>IFERROR(VLOOKUP(A14,'R2. Recharge'!A:K,10,FALSE)*B14,"&lt;Null&gt;")</f>
        <v>0</v>
      </c>
      <c r="I14">
        <f>IFERROR(VLOOKUP(A14,'R3. GW E'!A:C,2,FALSE)*B14,"&lt;Null&gt;")</f>
        <v>835748.54679780977</v>
      </c>
      <c r="J14">
        <f>IFERROR(VLOOKUP(A14,'R3. GW E'!A:E,4,FALSE)*B14,"&lt;Null&gt;")</f>
        <v>1234775.694663075</v>
      </c>
      <c r="K14">
        <f t="shared" si="0"/>
        <v>1785973.4676080537</v>
      </c>
      <c r="L14">
        <f t="shared" si="1"/>
        <v>-835748.54679780977</v>
      </c>
      <c r="M14">
        <f t="shared" si="2"/>
        <v>1386946.3197427883</v>
      </c>
      <c r="N14">
        <f t="shared" si="3"/>
        <v>-1234775.694663075</v>
      </c>
      <c r="O14" t="str">
        <f t="shared" si="8"/>
        <v/>
      </c>
      <c r="P14">
        <f t="shared" si="9"/>
        <v>33000</v>
      </c>
      <c r="Q14" t="str">
        <f t="shared" si="10"/>
        <v/>
      </c>
      <c r="R14">
        <f t="shared" si="11"/>
        <v>2622000</v>
      </c>
      <c r="S14" t="str">
        <f t="shared" si="12"/>
        <v/>
      </c>
      <c r="T14">
        <f t="shared" si="13"/>
        <v>0</v>
      </c>
      <c r="U14" t="str">
        <f t="shared" si="14"/>
        <v/>
      </c>
      <c r="V14">
        <f t="shared" si="15"/>
        <v>836000</v>
      </c>
      <c r="W14" t="str">
        <f t="shared" si="16"/>
        <v/>
      </c>
      <c r="X14">
        <f t="shared" si="17"/>
        <v>1235000</v>
      </c>
      <c r="Y14">
        <f t="shared" si="4"/>
        <v>1.8421886213160918E-2</v>
      </c>
      <c r="Z14" t="str">
        <f t="shared" si="18"/>
        <v>NA</v>
      </c>
      <c r="AA14">
        <f t="shared" si="5"/>
        <v>2.3721898628420997E-2</v>
      </c>
      <c r="AB14" t="str">
        <f t="shared" si="6"/>
        <v>NA</v>
      </c>
      <c r="AC14" s="9" t="str">
        <f t="shared" si="19"/>
        <v>&lt;0.1</v>
      </c>
      <c r="AD14" s="9">
        <f t="shared" si="20"/>
        <v>0</v>
      </c>
      <c r="AE14" s="9" t="str">
        <f t="shared" si="21"/>
        <v>NA</v>
      </c>
      <c r="AF14" s="9">
        <f t="shared" si="22"/>
        <v>0</v>
      </c>
      <c r="AG14" s="9" t="str">
        <f t="shared" si="23"/>
        <v>&lt;0.1</v>
      </c>
      <c r="AH14" s="9">
        <f t="shared" si="24"/>
        <v>0</v>
      </c>
      <c r="AI14" s="9" t="str">
        <f t="shared" si="25"/>
        <v>NA</v>
      </c>
      <c r="AJ14" s="9">
        <f t="shared" si="26"/>
        <v>0</v>
      </c>
      <c r="AK14" t="str">
        <f t="shared" si="27"/>
        <v/>
      </c>
      <c r="AL14" t="str">
        <f t="shared" si="28"/>
        <v>NA</v>
      </c>
      <c r="AM14" t="str">
        <f t="shared" si="29"/>
        <v/>
      </c>
      <c r="AN14" t="str">
        <f t="shared" si="30"/>
        <v>NA</v>
      </c>
      <c r="AO14">
        <f t="shared" si="7"/>
        <v>0</v>
      </c>
      <c r="AP14">
        <f t="shared" si="31"/>
        <v>2</v>
      </c>
      <c r="AQ14" t="str">
        <f t="shared" si="32"/>
        <v>Less stressed</v>
      </c>
    </row>
    <row r="15" spans="1:43" x14ac:dyDescent="0.25">
      <c r="A15">
        <v>388</v>
      </c>
      <c r="B15">
        <v>1245307.75694</v>
      </c>
      <c r="C15" t="str">
        <f>VLOOKUP(A15,'A1. Aquifer Attributes'!A:H,8,FALSE)</f>
        <v>Unconfined</v>
      </c>
      <c r="D15" t="str">
        <f>VLOOKUP(A15,'A3. BGCZ'!A:C,3,FALSE)</f>
        <v>CWH</v>
      </c>
      <c r="E15" t="str">
        <f>VLOOKUP(A15,'A2. Low Flow Zone'!A:C,3,FALSE)</f>
        <v>Coast Mountains</v>
      </c>
      <c r="F15">
        <f>IFERROR(VLOOKUP(A15,'R1. GW Use'!A:H,8,FALSE),"&lt;Null&gt;")</f>
        <v>0</v>
      </c>
      <c r="G15">
        <f>IFERROR(VLOOKUP(A15,'R2. Recharge'!A:I,8,FALSE)*B15,"&lt;Null&gt;")</f>
        <v>1276690.7116001316</v>
      </c>
      <c r="H15">
        <f>IFERROR(VLOOKUP(A15,'R2. Recharge'!A:K,10,FALSE)*B15,"&lt;Null&gt;")</f>
        <v>0</v>
      </c>
      <c r="I15">
        <f>IFERROR(VLOOKUP(A15,'R3. GW E'!A:C,2,FALSE)*B15,"&lt;Null&gt;")</f>
        <v>507313.47402221721</v>
      </c>
      <c r="J15">
        <f>IFERROR(VLOOKUP(A15,'R3. GW E'!A:E,4,FALSE)*B15,"&lt;Null&gt;")</f>
        <v>1084871.022690149</v>
      </c>
      <c r="K15">
        <f t="shared" si="0"/>
        <v>769377.23757791438</v>
      </c>
      <c r="L15">
        <f t="shared" si="1"/>
        <v>-507313.47402221721</v>
      </c>
      <c r="M15">
        <f t="shared" si="2"/>
        <v>191819.68890998256</v>
      </c>
      <c r="N15">
        <f t="shared" si="3"/>
        <v>-1084871.022690149</v>
      </c>
      <c r="O15" t="str">
        <f t="shared" si="8"/>
        <v/>
      </c>
      <c r="P15">
        <f t="shared" si="9"/>
        <v>0</v>
      </c>
      <c r="Q15" t="str">
        <f t="shared" si="10"/>
        <v/>
      </c>
      <c r="R15">
        <f t="shared" si="11"/>
        <v>1277000</v>
      </c>
      <c r="S15" t="str">
        <f t="shared" si="12"/>
        <v/>
      </c>
      <c r="T15">
        <f t="shared" si="13"/>
        <v>0</v>
      </c>
      <c r="U15" t="str">
        <f t="shared" si="14"/>
        <v/>
      </c>
      <c r="V15">
        <f t="shared" si="15"/>
        <v>507000</v>
      </c>
      <c r="W15" t="str">
        <f t="shared" si="16"/>
        <v/>
      </c>
      <c r="X15">
        <f t="shared" si="17"/>
        <v>1085000</v>
      </c>
      <c r="Y15">
        <f t="shared" si="4"/>
        <v>0</v>
      </c>
      <c r="Z15" t="str">
        <f t="shared" si="18"/>
        <v>NA</v>
      </c>
      <c r="AA15">
        <f t="shared" si="5"/>
        <v>0</v>
      </c>
      <c r="AB15" t="str">
        <f t="shared" si="6"/>
        <v>NA</v>
      </c>
      <c r="AC15" s="9" t="str">
        <f t="shared" si="19"/>
        <v/>
      </c>
      <c r="AD15" s="9">
        <f t="shared" si="20"/>
        <v>0</v>
      </c>
      <c r="AE15" s="9" t="str">
        <f t="shared" si="21"/>
        <v>NA</v>
      </c>
      <c r="AF15" s="9">
        <f t="shared" si="22"/>
        <v>0</v>
      </c>
      <c r="AG15" s="9" t="str">
        <f t="shared" si="23"/>
        <v/>
      </c>
      <c r="AH15" s="9">
        <f t="shared" si="24"/>
        <v>0</v>
      </c>
      <c r="AI15" s="9" t="str">
        <f t="shared" si="25"/>
        <v>NA</v>
      </c>
      <c r="AJ15" s="9">
        <f t="shared" si="26"/>
        <v>0</v>
      </c>
      <c r="AK15" t="str">
        <f t="shared" si="27"/>
        <v/>
      </c>
      <c r="AL15" t="str">
        <f t="shared" si="28"/>
        <v>NA</v>
      </c>
      <c r="AM15" t="str">
        <f t="shared" si="29"/>
        <v/>
      </c>
      <c r="AN15" t="str">
        <f t="shared" si="30"/>
        <v>NA</v>
      </c>
      <c r="AO15">
        <f t="shared" si="7"/>
        <v>0</v>
      </c>
      <c r="AP15">
        <f t="shared" si="31"/>
        <v>2</v>
      </c>
      <c r="AQ15" t="str">
        <f t="shared" si="32"/>
        <v>Less stressed</v>
      </c>
    </row>
    <row r="16" spans="1:43" x14ac:dyDescent="0.25">
      <c r="A16">
        <v>390</v>
      </c>
      <c r="B16">
        <v>99537.617561999999</v>
      </c>
      <c r="C16" t="str">
        <f>VLOOKUP(A16,'A1. Aquifer Attributes'!A:H,8,FALSE)</f>
        <v>Unconfined</v>
      </c>
      <c r="D16" t="str">
        <f>VLOOKUP(A16,'A3. BGCZ'!A:C,3,FALSE)</f>
        <v>CWH</v>
      </c>
      <c r="E16" t="str">
        <f>VLOOKUP(A16,'A2. Low Flow Zone'!A:C,3,FALSE)</f>
        <v>Coast Mountains</v>
      </c>
      <c r="F16">
        <f>IFERROR(VLOOKUP(A16,'R1. GW Use'!A:H,8,FALSE),"&lt;Null&gt;")</f>
        <v>0</v>
      </c>
      <c r="G16">
        <f>IFERROR(VLOOKUP(A16,'R2. Recharge'!A:I,8,FALSE)*B16,"&lt;Null&gt;")</f>
        <v>102046.06137560123</v>
      </c>
      <c r="H16">
        <f>IFERROR(VLOOKUP(A16,'R2. Recharge'!A:K,10,FALSE)*B16,"&lt;Null&gt;")</f>
        <v>0</v>
      </c>
      <c r="I16">
        <f>IFERROR(VLOOKUP(A16,'R3. GW E'!A:C,2,FALSE)*B16,"&lt;Null&gt;")</f>
        <v>40549.63464240756</v>
      </c>
      <c r="J16">
        <f>IFERROR(VLOOKUP(A16,'R3. GW E'!A:E,4,FALSE)*B16,"&lt;Null&gt;")</f>
        <v>13174.599985271196</v>
      </c>
      <c r="K16">
        <f t="shared" si="0"/>
        <v>61496.426733193672</v>
      </c>
      <c r="L16">
        <f t="shared" si="1"/>
        <v>-40549.63464240756</v>
      </c>
      <c r="M16">
        <f t="shared" si="2"/>
        <v>88871.461390330034</v>
      </c>
      <c r="N16">
        <f t="shared" si="3"/>
        <v>-13174.599985271196</v>
      </c>
      <c r="O16" t="str">
        <f t="shared" si="8"/>
        <v/>
      </c>
      <c r="P16">
        <f t="shared" si="9"/>
        <v>0</v>
      </c>
      <c r="Q16" t="str">
        <f t="shared" si="10"/>
        <v/>
      </c>
      <c r="R16">
        <f t="shared" si="11"/>
        <v>102000</v>
      </c>
      <c r="S16" t="str">
        <f t="shared" si="12"/>
        <v/>
      </c>
      <c r="T16">
        <f t="shared" si="13"/>
        <v>0</v>
      </c>
      <c r="U16" t="str">
        <f t="shared" si="14"/>
        <v/>
      </c>
      <c r="V16">
        <f t="shared" si="15"/>
        <v>41000</v>
      </c>
      <c r="W16" t="str">
        <f t="shared" si="16"/>
        <v/>
      </c>
      <c r="X16">
        <f t="shared" si="17"/>
        <v>13000</v>
      </c>
      <c r="Y16">
        <f t="shared" si="4"/>
        <v>0</v>
      </c>
      <c r="Z16" t="str">
        <f t="shared" si="18"/>
        <v>NA</v>
      </c>
      <c r="AA16">
        <f t="shared" si="5"/>
        <v>0</v>
      </c>
      <c r="AB16" t="str">
        <f t="shared" si="6"/>
        <v>NA</v>
      </c>
      <c r="AC16" s="9" t="str">
        <f t="shared" si="19"/>
        <v/>
      </c>
      <c r="AD16" s="9">
        <f t="shared" si="20"/>
        <v>0</v>
      </c>
      <c r="AE16" s="9" t="str">
        <f t="shared" si="21"/>
        <v>NA</v>
      </c>
      <c r="AF16" s="9">
        <f t="shared" si="22"/>
        <v>0</v>
      </c>
      <c r="AG16" s="9" t="str">
        <f t="shared" si="23"/>
        <v/>
      </c>
      <c r="AH16" s="9">
        <f t="shared" si="24"/>
        <v>0</v>
      </c>
      <c r="AI16" s="9" t="str">
        <f t="shared" si="25"/>
        <v>NA</v>
      </c>
      <c r="AJ16" s="9">
        <f t="shared" si="26"/>
        <v>0</v>
      </c>
      <c r="AK16" t="str">
        <f t="shared" si="27"/>
        <v/>
      </c>
      <c r="AL16" t="str">
        <f t="shared" si="28"/>
        <v>NA</v>
      </c>
      <c r="AM16" t="str">
        <f t="shared" si="29"/>
        <v/>
      </c>
      <c r="AN16" t="str">
        <f t="shared" si="30"/>
        <v>NA</v>
      </c>
      <c r="AO16">
        <f t="shared" si="7"/>
        <v>0</v>
      </c>
      <c r="AP16">
        <f t="shared" si="31"/>
        <v>2</v>
      </c>
      <c r="AQ16" t="str">
        <f t="shared" si="32"/>
        <v>Less stressed</v>
      </c>
    </row>
    <row r="17" spans="1:43" x14ac:dyDescent="0.25">
      <c r="A17">
        <v>393</v>
      </c>
      <c r="B17">
        <v>394654.63793700002</v>
      </c>
      <c r="C17" t="str">
        <f>VLOOKUP(A17,'A1. Aquifer Attributes'!A:H,8,FALSE)</f>
        <v>Unconfined</v>
      </c>
      <c r="D17" t="str">
        <f>VLOOKUP(A17,'A3. BGCZ'!A:C,3,FALSE)</f>
        <v>CWH</v>
      </c>
      <c r="E17" t="str">
        <f>VLOOKUP(A17,'A2. Low Flow Zone'!A:C,3,FALSE)</f>
        <v>Coast Mountains</v>
      </c>
      <c r="F17">
        <f>IFERROR(VLOOKUP(A17,'R1. GW Use'!A:H,8,FALSE),"&lt;Null&gt;")</f>
        <v>4025</v>
      </c>
      <c r="G17">
        <f>IFERROR(VLOOKUP(A17,'R2. Recharge'!A:I,8,FALSE)*B17,"&lt;Null&gt;")</f>
        <v>404600.31485081074</v>
      </c>
      <c r="H17">
        <f>IFERROR(VLOOKUP(A17,'R2. Recharge'!A:K,10,FALSE)*B17,"&lt;Null&gt;")</f>
        <v>0</v>
      </c>
      <c r="I17">
        <f>IFERROR(VLOOKUP(A17,'R3. GW E'!A:C,2,FALSE)*B17,"&lt;Null&gt;")</f>
        <v>127828.63722779432</v>
      </c>
      <c r="J17">
        <f>IFERROR(VLOOKUP(A17,'R3. GW E'!A:E,4,FALSE)*B17,"&lt;Null&gt;")</f>
        <v>182118.51318632186</v>
      </c>
      <c r="K17">
        <f t="shared" si="0"/>
        <v>276771.67762301641</v>
      </c>
      <c r="L17">
        <f t="shared" si="1"/>
        <v>-127828.63722779432</v>
      </c>
      <c r="M17">
        <f t="shared" si="2"/>
        <v>222481.80166448888</v>
      </c>
      <c r="N17">
        <f t="shared" si="3"/>
        <v>-182118.51318632186</v>
      </c>
      <c r="O17" t="str">
        <f t="shared" si="8"/>
        <v/>
      </c>
      <c r="P17">
        <f t="shared" si="9"/>
        <v>4000</v>
      </c>
      <c r="Q17" t="str">
        <f t="shared" si="10"/>
        <v/>
      </c>
      <c r="R17">
        <f t="shared" si="11"/>
        <v>405000</v>
      </c>
      <c r="S17" t="str">
        <f t="shared" si="12"/>
        <v/>
      </c>
      <c r="T17">
        <f t="shared" si="13"/>
        <v>0</v>
      </c>
      <c r="U17" t="str">
        <f t="shared" si="14"/>
        <v/>
      </c>
      <c r="V17">
        <f t="shared" si="15"/>
        <v>128000</v>
      </c>
      <c r="W17" t="str">
        <f t="shared" si="16"/>
        <v/>
      </c>
      <c r="X17">
        <f t="shared" si="17"/>
        <v>182000</v>
      </c>
      <c r="Y17">
        <f t="shared" si="4"/>
        <v>1.4542672987957781E-2</v>
      </c>
      <c r="Z17" t="str">
        <f t="shared" si="18"/>
        <v>NA</v>
      </c>
      <c r="AA17">
        <f t="shared" si="5"/>
        <v>1.8091367338304166E-2</v>
      </c>
      <c r="AB17" t="str">
        <f t="shared" si="6"/>
        <v>NA</v>
      </c>
      <c r="AC17" s="9" t="str">
        <f t="shared" si="19"/>
        <v>&lt;0.1</v>
      </c>
      <c r="AD17" s="9">
        <f t="shared" si="20"/>
        <v>0</v>
      </c>
      <c r="AE17" s="9" t="str">
        <f t="shared" si="21"/>
        <v>NA</v>
      </c>
      <c r="AF17" s="9">
        <f t="shared" si="22"/>
        <v>0</v>
      </c>
      <c r="AG17" s="9" t="str">
        <f t="shared" si="23"/>
        <v>&lt;0.1</v>
      </c>
      <c r="AH17" s="9">
        <f t="shared" si="24"/>
        <v>0</v>
      </c>
      <c r="AI17" s="9" t="str">
        <f t="shared" si="25"/>
        <v>NA</v>
      </c>
      <c r="AJ17" s="9">
        <f t="shared" si="26"/>
        <v>0</v>
      </c>
      <c r="AK17" t="str">
        <f t="shared" si="27"/>
        <v/>
      </c>
      <c r="AL17" t="str">
        <f t="shared" si="28"/>
        <v>NA</v>
      </c>
      <c r="AM17" t="str">
        <f t="shared" si="29"/>
        <v/>
      </c>
      <c r="AN17" t="str">
        <f t="shared" si="30"/>
        <v>NA</v>
      </c>
      <c r="AO17">
        <f t="shared" si="7"/>
        <v>0</v>
      </c>
      <c r="AP17">
        <f t="shared" si="31"/>
        <v>2</v>
      </c>
      <c r="AQ17" t="str">
        <f t="shared" si="32"/>
        <v>Less stressed</v>
      </c>
    </row>
    <row r="18" spans="1:43" x14ac:dyDescent="0.25">
      <c r="A18">
        <v>394</v>
      </c>
      <c r="B18">
        <v>121551.54006299999</v>
      </c>
      <c r="C18" t="str">
        <f>VLOOKUP(A18,'A1. Aquifer Attributes'!A:H,8,FALSE)</f>
        <v>Unconfined</v>
      </c>
      <c r="D18" t="str">
        <f>VLOOKUP(A18,'A3. BGCZ'!A:C,3,FALSE)</f>
        <v>CWH</v>
      </c>
      <c r="E18" t="str">
        <f>VLOOKUP(A18,'A2. Low Flow Zone'!A:C,3,FALSE)</f>
        <v>Coast Mountains</v>
      </c>
      <c r="F18">
        <f>IFERROR(VLOOKUP(A18,'R1. GW Use'!A:H,8,FALSE),"&lt;Null&gt;")</f>
        <v>0</v>
      </c>
      <c r="G18">
        <f>IFERROR(VLOOKUP(A18,'R2. Recharge'!A:I,8,FALSE)*B18,"&lt;Null&gt;")</f>
        <v>124614.75592221839</v>
      </c>
      <c r="H18">
        <f>IFERROR(VLOOKUP(A18,'R2. Recharge'!A:K,10,FALSE)*B18,"&lt;Null&gt;")</f>
        <v>0</v>
      </c>
      <c r="I18">
        <f>IFERROR(VLOOKUP(A18,'R3. GW E'!A:C,2,FALSE)*B18,"&lt;Null&gt;")</f>
        <v>39370.543826405701</v>
      </c>
      <c r="J18">
        <f>IFERROR(VLOOKUP(A18,'R3. GW E'!A:E,4,FALSE)*B18,"&lt;Null&gt;")</f>
        <v>56091.538332092168</v>
      </c>
      <c r="K18">
        <f t="shared" si="0"/>
        <v>85244.212095812691</v>
      </c>
      <c r="L18">
        <f t="shared" si="1"/>
        <v>-39370.543826405701</v>
      </c>
      <c r="M18">
        <f t="shared" si="2"/>
        <v>68523.217590126224</v>
      </c>
      <c r="N18">
        <f t="shared" si="3"/>
        <v>-56091.538332092168</v>
      </c>
      <c r="O18" t="str">
        <f t="shared" si="8"/>
        <v/>
      </c>
      <c r="P18">
        <f t="shared" si="9"/>
        <v>0</v>
      </c>
      <c r="Q18" t="str">
        <f t="shared" si="10"/>
        <v/>
      </c>
      <c r="R18">
        <f t="shared" si="11"/>
        <v>125000</v>
      </c>
      <c r="S18" t="str">
        <f t="shared" si="12"/>
        <v/>
      </c>
      <c r="T18">
        <f t="shared" si="13"/>
        <v>0</v>
      </c>
      <c r="U18" t="str">
        <f t="shared" si="14"/>
        <v/>
      </c>
      <c r="V18">
        <f t="shared" si="15"/>
        <v>39000</v>
      </c>
      <c r="W18" t="str">
        <f t="shared" si="16"/>
        <v/>
      </c>
      <c r="X18">
        <f t="shared" si="17"/>
        <v>56000</v>
      </c>
      <c r="Y18">
        <f t="shared" si="4"/>
        <v>0</v>
      </c>
      <c r="Z18" t="str">
        <f t="shared" si="18"/>
        <v>NA</v>
      </c>
      <c r="AA18">
        <f t="shared" si="5"/>
        <v>0</v>
      </c>
      <c r="AB18" t="str">
        <f t="shared" si="6"/>
        <v>NA</v>
      </c>
      <c r="AC18" s="9" t="str">
        <f t="shared" si="19"/>
        <v/>
      </c>
      <c r="AD18" s="9">
        <f t="shared" si="20"/>
        <v>0</v>
      </c>
      <c r="AE18" s="9" t="str">
        <f t="shared" si="21"/>
        <v>NA</v>
      </c>
      <c r="AF18" s="9">
        <f t="shared" si="22"/>
        <v>0</v>
      </c>
      <c r="AG18" s="9" t="str">
        <f t="shared" si="23"/>
        <v/>
      </c>
      <c r="AH18" s="9">
        <f t="shared" si="24"/>
        <v>0</v>
      </c>
      <c r="AI18" s="9" t="str">
        <f t="shared" si="25"/>
        <v>NA</v>
      </c>
      <c r="AJ18" s="9">
        <f t="shared" si="26"/>
        <v>0</v>
      </c>
      <c r="AK18" t="str">
        <f t="shared" si="27"/>
        <v/>
      </c>
      <c r="AL18" t="str">
        <f t="shared" si="28"/>
        <v>NA</v>
      </c>
      <c r="AM18" t="str">
        <f t="shared" si="29"/>
        <v/>
      </c>
      <c r="AN18" t="str">
        <f t="shared" si="30"/>
        <v>NA</v>
      </c>
      <c r="AO18">
        <f t="shared" si="7"/>
        <v>0</v>
      </c>
      <c r="AP18">
        <f t="shared" si="31"/>
        <v>2</v>
      </c>
      <c r="AQ18" t="str">
        <f t="shared" si="32"/>
        <v>Less stressed</v>
      </c>
    </row>
    <row r="19" spans="1:43" x14ac:dyDescent="0.25">
      <c r="A19">
        <v>395</v>
      </c>
      <c r="B19">
        <v>1150153.7708099999</v>
      </c>
      <c r="C19" t="str">
        <f>VLOOKUP(A19,'A1. Aquifer Attributes'!A:H,8,FALSE)</f>
        <v>Unconfined</v>
      </c>
      <c r="D19" t="str">
        <f>VLOOKUP(A19,'A3. BGCZ'!A:C,3,FALSE)</f>
        <v>CWH</v>
      </c>
      <c r="E19" t="str">
        <f>VLOOKUP(A19,'A2. Low Flow Zone'!A:C,3,FALSE)</f>
        <v>Coast Mountains</v>
      </c>
      <c r="F19">
        <f>IFERROR(VLOOKUP(A19,'R1. GW Use'!A:H,8,FALSE),"&lt;Null&gt;")</f>
        <v>9551</v>
      </c>
      <c r="G19">
        <f>IFERROR(VLOOKUP(A19,'R2. Recharge'!A:I,8,FALSE)*B19,"&lt;Null&gt;")</f>
        <v>1179138.7533898915</v>
      </c>
      <c r="H19">
        <f>IFERROR(VLOOKUP(A19,'R2. Recharge'!A:K,10,FALSE)*B19,"&lt;Null&gt;")</f>
        <v>0</v>
      </c>
      <c r="I19">
        <f>IFERROR(VLOOKUP(A19,'R3. GW E'!A:C,2,FALSE)*B19,"&lt;Null&gt;")</f>
        <v>330247.10267398774</v>
      </c>
      <c r="J19">
        <f>IFERROR(VLOOKUP(A19,'R3. GW E'!A:E,4,FALSE)*B19,"&lt;Null&gt;")</f>
        <v>530753.40953929501</v>
      </c>
      <c r="K19">
        <f t="shared" si="0"/>
        <v>848891.65071590373</v>
      </c>
      <c r="L19">
        <f t="shared" si="1"/>
        <v>-330247.10267398774</v>
      </c>
      <c r="M19">
        <f t="shared" si="2"/>
        <v>648385.34385059646</v>
      </c>
      <c r="N19">
        <f t="shared" si="3"/>
        <v>-530753.40953929501</v>
      </c>
      <c r="O19" t="str">
        <f t="shared" si="8"/>
        <v/>
      </c>
      <c r="P19">
        <f t="shared" si="9"/>
        <v>10000</v>
      </c>
      <c r="Q19" t="str">
        <f t="shared" si="10"/>
        <v/>
      </c>
      <c r="R19">
        <f t="shared" si="11"/>
        <v>1179000</v>
      </c>
      <c r="S19" t="str">
        <f t="shared" si="12"/>
        <v/>
      </c>
      <c r="T19">
        <f t="shared" si="13"/>
        <v>0</v>
      </c>
      <c r="U19" t="str">
        <f t="shared" si="14"/>
        <v/>
      </c>
      <c r="V19">
        <f t="shared" si="15"/>
        <v>330000</v>
      </c>
      <c r="W19" t="str">
        <f t="shared" si="16"/>
        <v/>
      </c>
      <c r="X19">
        <f t="shared" si="17"/>
        <v>531000</v>
      </c>
      <c r="Y19">
        <f t="shared" si="4"/>
        <v>1.1251141405319826E-2</v>
      </c>
      <c r="Z19" t="str">
        <f t="shared" si="18"/>
        <v>NA</v>
      </c>
      <c r="AA19">
        <f t="shared" si="5"/>
        <v>1.473043783389524E-2</v>
      </c>
      <c r="AB19" t="str">
        <f t="shared" si="6"/>
        <v>NA</v>
      </c>
      <c r="AC19" s="9" t="str">
        <f t="shared" si="19"/>
        <v>&lt;0.1</v>
      </c>
      <c r="AD19" s="9">
        <f t="shared" si="20"/>
        <v>0</v>
      </c>
      <c r="AE19" s="9" t="str">
        <f t="shared" si="21"/>
        <v>NA</v>
      </c>
      <c r="AF19" s="9">
        <f t="shared" si="22"/>
        <v>0</v>
      </c>
      <c r="AG19" s="9" t="str">
        <f t="shared" si="23"/>
        <v>&lt;0.1</v>
      </c>
      <c r="AH19" s="9">
        <f t="shared" si="24"/>
        <v>0</v>
      </c>
      <c r="AI19" s="9" t="str">
        <f t="shared" si="25"/>
        <v>NA</v>
      </c>
      <c r="AJ19" s="9">
        <f t="shared" si="26"/>
        <v>0</v>
      </c>
      <c r="AK19" t="str">
        <f t="shared" si="27"/>
        <v/>
      </c>
      <c r="AL19" t="str">
        <f t="shared" si="28"/>
        <v>NA</v>
      </c>
      <c r="AM19" t="str">
        <f t="shared" si="29"/>
        <v/>
      </c>
      <c r="AN19" t="str">
        <f t="shared" si="30"/>
        <v>NA</v>
      </c>
      <c r="AO19">
        <f t="shared" si="7"/>
        <v>0</v>
      </c>
      <c r="AP19">
        <f t="shared" si="31"/>
        <v>2</v>
      </c>
      <c r="AQ19" t="str">
        <f t="shared" si="32"/>
        <v>Less stressed</v>
      </c>
    </row>
    <row r="20" spans="1:43" x14ac:dyDescent="0.25">
      <c r="A20">
        <v>405</v>
      </c>
      <c r="B20">
        <v>998016.03331199999</v>
      </c>
      <c r="C20" t="str">
        <f>VLOOKUP(A20,'A1. Aquifer Attributes'!A:H,8,FALSE)</f>
        <v>Unconfined</v>
      </c>
      <c r="D20" t="str">
        <f>VLOOKUP(A20,'A3. BGCZ'!A:C,3,FALSE)</f>
        <v>IDF</v>
      </c>
      <c r="E20" t="str">
        <f>VLOOKUP(A20,'A2. Low Flow Zone'!A:C,3,FALSE)</f>
        <v>South Interior</v>
      </c>
      <c r="F20">
        <f>IFERROR(VLOOKUP(A20,'R1. GW Use'!A:H,8,FALSE),"&lt;Null&gt;")</f>
        <v>338</v>
      </c>
      <c r="G20">
        <f>IFERROR(VLOOKUP(A20,'R2. Recharge'!A:I,8,FALSE)*B20,"&lt;Null&gt;")</f>
        <v>113849.49219831596</v>
      </c>
      <c r="H20">
        <f>IFERROR(VLOOKUP(A20,'R2. Recharge'!A:K,10,FALSE)*B20,"&lt;Null&gt;")</f>
        <v>0</v>
      </c>
      <c r="I20">
        <f>IFERROR(VLOOKUP(A20,'R3. GW E'!A:C,2,FALSE)*B20,"&lt;Null&gt;")</f>
        <v>209782.97020218239</v>
      </c>
      <c r="J20">
        <f>IFERROR(VLOOKUP(A20,'R3. GW E'!A:E,4,FALSE)*B20,"&lt;Null&gt;")</f>
        <v>202187.07017264474</v>
      </c>
      <c r="K20">
        <f t="shared" si="0"/>
        <v>-95933.478003866432</v>
      </c>
      <c r="L20">
        <f t="shared" si="1"/>
        <v>-209782.97020218239</v>
      </c>
      <c r="M20">
        <f t="shared" si="2"/>
        <v>-88337.577974328786</v>
      </c>
      <c r="N20">
        <f t="shared" si="3"/>
        <v>-202187.07017264474</v>
      </c>
      <c r="O20" t="str">
        <f t="shared" si="8"/>
        <v>&lt;1000</v>
      </c>
      <c r="P20">
        <f t="shared" si="9"/>
        <v>0</v>
      </c>
      <c r="Q20" t="str">
        <f t="shared" si="10"/>
        <v/>
      </c>
      <c r="R20">
        <f t="shared" si="11"/>
        <v>114000</v>
      </c>
      <c r="S20" t="str">
        <f t="shared" si="12"/>
        <v/>
      </c>
      <c r="T20">
        <f t="shared" si="13"/>
        <v>0</v>
      </c>
      <c r="U20" t="str">
        <f t="shared" si="14"/>
        <v/>
      </c>
      <c r="V20">
        <f t="shared" si="15"/>
        <v>210000</v>
      </c>
      <c r="W20" t="str">
        <f t="shared" si="16"/>
        <v/>
      </c>
      <c r="X20">
        <f t="shared" si="17"/>
        <v>202000</v>
      </c>
      <c r="Y20" t="str">
        <f t="shared" si="4"/>
        <v>NA</v>
      </c>
      <c r="Z20" t="str">
        <f t="shared" si="18"/>
        <v>NA</v>
      </c>
      <c r="AA20" t="str">
        <f t="shared" si="5"/>
        <v>NA</v>
      </c>
      <c r="AB20" t="str">
        <f t="shared" si="6"/>
        <v>NA</v>
      </c>
      <c r="AC20" s="9" t="str">
        <f t="shared" si="19"/>
        <v>NA</v>
      </c>
      <c r="AD20" s="9">
        <f t="shared" si="20"/>
        <v>0</v>
      </c>
      <c r="AE20" s="9" t="str">
        <f t="shared" si="21"/>
        <v>NA</v>
      </c>
      <c r="AF20" s="9">
        <f t="shared" si="22"/>
        <v>0</v>
      </c>
      <c r="AG20" s="9" t="str">
        <f t="shared" si="23"/>
        <v>NA</v>
      </c>
      <c r="AH20" s="9">
        <f t="shared" si="24"/>
        <v>0</v>
      </c>
      <c r="AI20" s="9" t="str">
        <f t="shared" si="25"/>
        <v>NA</v>
      </c>
      <c r="AJ20" s="9">
        <f t="shared" si="26"/>
        <v>0</v>
      </c>
      <c r="AK20" t="str">
        <f t="shared" si="27"/>
        <v>NA</v>
      </c>
      <c r="AL20" t="str">
        <f t="shared" si="28"/>
        <v>NA</v>
      </c>
      <c r="AM20" t="str">
        <f t="shared" si="29"/>
        <v>NA</v>
      </c>
      <c r="AN20" t="str">
        <f t="shared" si="30"/>
        <v>NA</v>
      </c>
      <c r="AO20">
        <f t="shared" si="7"/>
        <v>0</v>
      </c>
      <c r="AP20">
        <f t="shared" si="31"/>
        <v>0</v>
      </c>
      <c r="AQ20" t="str">
        <f t="shared" si="32"/>
        <v>Method not applicable - low modelled groundwater availability</v>
      </c>
    </row>
    <row r="21" spans="1:43" x14ac:dyDescent="0.25">
      <c r="A21">
        <v>407</v>
      </c>
      <c r="B21">
        <v>1867876.9165000001</v>
      </c>
      <c r="C21" t="str">
        <f>VLOOKUP(A21,'A1. Aquifer Attributes'!A:H,8,FALSE)</f>
        <v>Unconfined</v>
      </c>
      <c r="D21" t="str">
        <f>VLOOKUP(A21,'A3. BGCZ'!A:C,3,FALSE)</f>
        <v>CWH</v>
      </c>
      <c r="E21" t="str">
        <f>VLOOKUP(A21,'A2. Low Flow Zone'!A:C,3,FALSE)</f>
        <v>Georgia Basin</v>
      </c>
      <c r="F21">
        <f>IFERROR(VLOOKUP(A21,'R1. GW Use'!A:H,8,FALSE),"&lt;Null&gt;")</f>
        <v>14405</v>
      </c>
      <c r="G21">
        <f>IFERROR(VLOOKUP(A21,'R2. Recharge'!A:I,8,FALSE)*B21,"&lt;Null&gt;")</f>
        <v>1649814.6467705669</v>
      </c>
      <c r="H21">
        <f>IFERROR(VLOOKUP(A21,'R2. Recharge'!A:K,10,FALSE)*B21,"&lt;Null&gt;")</f>
        <v>0</v>
      </c>
      <c r="I21" t="str">
        <f>IFERROR(VLOOKUP(A21,'R3. GW E'!A:C,2,FALSE)*B21,"&lt;Null&gt;")</f>
        <v>&lt;Null&gt;</v>
      </c>
      <c r="J21" t="str">
        <f>IFERROR(VLOOKUP(A21,'R3. GW E'!A:E,4,FALSE)*B21,"&lt;Null&gt;")</f>
        <v>&lt;Null&gt;</v>
      </c>
      <c r="K21" t="str">
        <f t="shared" si="0"/>
        <v>&lt;Null&gt;</v>
      </c>
      <c r="L21" t="str">
        <f t="shared" si="1"/>
        <v>&lt;Null&gt;</v>
      </c>
      <c r="M21" t="str">
        <f t="shared" si="2"/>
        <v>&lt;Null&gt;</v>
      </c>
      <c r="N21" t="str">
        <f t="shared" si="3"/>
        <v>&lt;Null&gt;</v>
      </c>
      <c r="O21" t="str">
        <f t="shared" si="8"/>
        <v/>
      </c>
      <c r="P21">
        <f t="shared" si="9"/>
        <v>14000</v>
      </c>
      <c r="Q21" t="str">
        <f t="shared" si="10"/>
        <v/>
      </c>
      <c r="R21">
        <f t="shared" si="11"/>
        <v>1650000</v>
      </c>
      <c r="S21" t="str">
        <f t="shared" si="12"/>
        <v/>
      </c>
      <c r="T21">
        <f t="shared" si="13"/>
        <v>0</v>
      </c>
      <c r="U21" t="str">
        <f t="shared" si="14"/>
        <v>NA</v>
      </c>
      <c r="V21">
        <f t="shared" si="15"/>
        <v>0</v>
      </c>
      <c r="W21" t="str">
        <f t="shared" si="16"/>
        <v>NA</v>
      </c>
      <c r="X21">
        <f t="shared" si="17"/>
        <v>0</v>
      </c>
      <c r="Y21" t="str">
        <f t="shared" si="4"/>
        <v>NA</v>
      </c>
      <c r="Z21" t="str">
        <f t="shared" si="18"/>
        <v>NA</v>
      </c>
      <c r="AA21" t="str">
        <f t="shared" si="5"/>
        <v>NA</v>
      </c>
      <c r="AB21" t="str">
        <f t="shared" si="6"/>
        <v>NA</v>
      </c>
      <c r="AC21" s="9" t="str">
        <f t="shared" si="19"/>
        <v>NA</v>
      </c>
      <c r="AD21" s="9">
        <f t="shared" si="20"/>
        <v>0</v>
      </c>
      <c r="AE21" s="9" t="str">
        <f t="shared" si="21"/>
        <v>NA</v>
      </c>
      <c r="AF21" s="9">
        <f t="shared" si="22"/>
        <v>0</v>
      </c>
      <c r="AG21" s="9" t="str">
        <f t="shared" si="23"/>
        <v>NA</v>
      </c>
      <c r="AH21" s="9">
        <f t="shared" si="24"/>
        <v>0</v>
      </c>
      <c r="AI21" s="9" t="str">
        <f t="shared" si="25"/>
        <v>NA</v>
      </c>
      <c r="AJ21" s="9">
        <f t="shared" si="26"/>
        <v>0</v>
      </c>
      <c r="AK21" t="str">
        <f t="shared" si="27"/>
        <v>NA</v>
      </c>
      <c r="AL21" t="str">
        <f t="shared" si="28"/>
        <v>NA</v>
      </c>
      <c r="AM21" t="str">
        <f t="shared" si="29"/>
        <v>NA</v>
      </c>
      <c r="AN21" t="str">
        <f t="shared" si="30"/>
        <v>NA</v>
      </c>
      <c r="AO21">
        <f t="shared" si="7"/>
        <v>0</v>
      </c>
      <c r="AP21">
        <f t="shared" si="31"/>
        <v>0</v>
      </c>
      <c r="AQ21" t="str">
        <f>IF(C21="Confined","Method not applicable - confined aquifer",IF(AND(K21&lt;0,L21&lt;0,M21&lt;0,N21&lt;0),"Method not applicable - low modelled groundwater availability",IF(AND(AO21=0,AP21=0),"Method not applicaple - no derived E values",IF(AO21=AP21,"More stressed (high certainty)",IF(AO21=0,"Less stressed","More stressed (less certainty)")))))</f>
        <v>Method not applicaple - no derived E values</v>
      </c>
    </row>
    <row r="22" spans="1:43" x14ac:dyDescent="0.25">
      <c r="A22">
        <v>409</v>
      </c>
      <c r="B22">
        <v>1291122.0080599999</v>
      </c>
      <c r="C22" t="str">
        <f>VLOOKUP(A22,'A1. Aquifer Attributes'!A:H,8,FALSE)</f>
        <v>Unconfined</v>
      </c>
      <c r="D22" t="str">
        <f>VLOOKUP(A22,'A3. BGCZ'!A:C,3,FALSE)</f>
        <v>CWH</v>
      </c>
      <c r="E22" t="str">
        <f>VLOOKUP(A22,'A2. Low Flow Zone'!A:C,3,FALSE)</f>
        <v>Georgia Basin</v>
      </c>
      <c r="F22">
        <f>IFERROR(VLOOKUP(A22,'R1. GW Use'!A:H,8,FALSE),"&lt;Null&gt;")</f>
        <v>4477</v>
      </c>
      <c r="G22">
        <f>IFERROR(VLOOKUP(A22,'R2. Recharge'!A:I,8,FALSE)*B22,"&lt;Null&gt;")</f>
        <v>1140392.0573399377</v>
      </c>
      <c r="H22">
        <f>IFERROR(VLOOKUP(A22,'R2. Recharge'!A:K,10,FALSE)*B22,"&lt;Null&gt;")</f>
        <v>0</v>
      </c>
      <c r="I22" t="str">
        <f>IFERROR(VLOOKUP(A22,'R3. GW E'!A:C,2,FALSE)*B22,"&lt;Null&gt;")</f>
        <v>&lt;Null&gt;</v>
      </c>
      <c r="J22" t="str">
        <f>IFERROR(VLOOKUP(A22,'R3. GW E'!A:E,4,FALSE)*B22,"&lt;Null&gt;")</f>
        <v>&lt;Null&gt;</v>
      </c>
      <c r="K22" t="str">
        <f t="shared" si="0"/>
        <v>&lt;Null&gt;</v>
      </c>
      <c r="L22" t="str">
        <f t="shared" si="1"/>
        <v>&lt;Null&gt;</v>
      </c>
      <c r="M22" t="str">
        <f t="shared" si="2"/>
        <v>&lt;Null&gt;</v>
      </c>
      <c r="N22" t="str">
        <f t="shared" si="3"/>
        <v>&lt;Null&gt;</v>
      </c>
      <c r="O22" t="str">
        <f t="shared" si="8"/>
        <v/>
      </c>
      <c r="P22">
        <f t="shared" si="9"/>
        <v>4000</v>
      </c>
      <c r="Q22" t="str">
        <f t="shared" si="10"/>
        <v/>
      </c>
      <c r="R22">
        <f t="shared" si="11"/>
        <v>1140000</v>
      </c>
      <c r="S22" t="str">
        <f t="shared" si="12"/>
        <v/>
      </c>
      <c r="T22">
        <f t="shared" si="13"/>
        <v>0</v>
      </c>
      <c r="U22" t="str">
        <f t="shared" si="14"/>
        <v>NA</v>
      </c>
      <c r="V22">
        <f t="shared" si="15"/>
        <v>0</v>
      </c>
      <c r="W22" t="str">
        <f t="shared" si="16"/>
        <v>NA</v>
      </c>
      <c r="X22">
        <f t="shared" si="17"/>
        <v>0</v>
      </c>
      <c r="Y22" t="str">
        <f t="shared" si="4"/>
        <v>NA</v>
      </c>
      <c r="Z22" t="str">
        <f t="shared" si="18"/>
        <v>NA</v>
      </c>
      <c r="AA22" t="str">
        <f t="shared" si="5"/>
        <v>NA</v>
      </c>
      <c r="AB22" t="str">
        <f t="shared" si="6"/>
        <v>NA</v>
      </c>
      <c r="AC22" s="9" t="str">
        <f t="shared" si="19"/>
        <v>NA</v>
      </c>
      <c r="AD22" s="9">
        <f t="shared" si="20"/>
        <v>0</v>
      </c>
      <c r="AE22" s="9" t="str">
        <f t="shared" si="21"/>
        <v>NA</v>
      </c>
      <c r="AF22" s="9">
        <f t="shared" si="22"/>
        <v>0</v>
      </c>
      <c r="AG22" s="9" t="str">
        <f t="shared" si="23"/>
        <v>NA</v>
      </c>
      <c r="AH22" s="9">
        <f t="shared" si="24"/>
        <v>0</v>
      </c>
      <c r="AI22" s="9" t="str">
        <f t="shared" si="25"/>
        <v>NA</v>
      </c>
      <c r="AJ22" s="9">
        <f t="shared" si="26"/>
        <v>0</v>
      </c>
      <c r="AK22" t="str">
        <f t="shared" si="27"/>
        <v>NA</v>
      </c>
      <c r="AL22" t="str">
        <f t="shared" si="28"/>
        <v>NA</v>
      </c>
      <c r="AM22" t="str">
        <f t="shared" si="29"/>
        <v>NA</v>
      </c>
      <c r="AN22" t="str">
        <f t="shared" si="30"/>
        <v>NA</v>
      </c>
      <c r="AO22">
        <f t="shared" si="7"/>
        <v>0</v>
      </c>
      <c r="AP22">
        <f t="shared" si="31"/>
        <v>0</v>
      </c>
      <c r="AQ22" t="str">
        <f t="shared" si="32"/>
        <v>Method not applicaple - no derived E values</v>
      </c>
    </row>
    <row r="23" spans="1:43" x14ac:dyDescent="0.25">
      <c r="A23">
        <v>410</v>
      </c>
      <c r="B23">
        <v>1691358.73869</v>
      </c>
      <c r="C23" t="str">
        <f>VLOOKUP(A23,'A1. Aquifer Attributes'!A:H,8,FALSE)</f>
        <v>Unconfined</v>
      </c>
      <c r="D23" t="str">
        <f>VLOOKUP(A23,'A3. BGCZ'!A:C,3,FALSE)</f>
        <v>CWH</v>
      </c>
      <c r="E23" t="str">
        <f>VLOOKUP(A23,'A2. Low Flow Zone'!A:C,3,FALSE)</f>
        <v>Georgia Basin</v>
      </c>
      <c r="F23">
        <f>IFERROR(VLOOKUP(A23,'R1. GW Use'!A:H,8,FALSE),"&lt;Null&gt;")</f>
        <v>1363</v>
      </c>
      <c r="G23">
        <f>IFERROR(VLOOKUP(A23,'R2. Recharge'!A:I,8,FALSE)*B23,"&lt;Null&gt;")</f>
        <v>1493903.7981489794</v>
      </c>
      <c r="H23">
        <f>IFERROR(VLOOKUP(A23,'R2. Recharge'!A:K,10,FALSE)*B23,"&lt;Null&gt;")</f>
        <v>0</v>
      </c>
      <c r="I23">
        <f>IFERROR(VLOOKUP(A23,'R3. GW E'!A:C,2,FALSE)*B23,"&lt;Null&gt;")</f>
        <v>1178961.6088038643</v>
      </c>
      <c r="J23">
        <f>IFERROR(VLOOKUP(A23,'R3. GW E'!A:E,4,FALSE)*B23,"&lt;Null&gt;")</f>
        <v>278458.53730296687</v>
      </c>
      <c r="K23">
        <f t="shared" si="0"/>
        <v>314942.1893451151</v>
      </c>
      <c r="L23">
        <f t="shared" si="1"/>
        <v>-1178961.6088038643</v>
      </c>
      <c r="M23">
        <f t="shared" si="2"/>
        <v>1215445.2608460125</v>
      </c>
      <c r="N23">
        <f t="shared" si="3"/>
        <v>-278458.53730296687</v>
      </c>
      <c r="O23" t="str">
        <f t="shared" si="8"/>
        <v/>
      </c>
      <c r="P23">
        <f t="shared" si="9"/>
        <v>1000</v>
      </c>
      <c r="Q23" t="str">
        <f t="shared" si="10"/>
        <v/>
      </c>
      <c r="R23">
        <f t="shared" si="11"/>
        <v>1494000</v>
      </c>
      <c r="S23" t="str">
        <f t="shared" si="12"/>
        <v/>
      </c>
      <c r="T23">
        <f t="shared" si="13"/>
        <v>0</v>
      </c>
      <c r="U23" t="str">
        <f t="shared" si="14"/>
        <v/>
      </c>
      <c r="V23">
        <f t="shared" si="15"/>
        <v>1179000</v>
      </c>
      <c r="W23" t="str">
        <f t="shared" si="16"/>
        <v/>
      </c>
      <c r="X23">
        <f t="shared" si="17"/>
        <v>278000</v>
      </c>
      <c r="Y23">
        <f t="shared" si="4"/>
        <v>4.3277783863578164E-3</v>
      </c>
      <c r="Z23" t="str">
        <f t="shared" si="18"/>
        <v>NA</v>
      </c>
      <c r="AA23">
        <f t="shared" si="5"/>
        <v>1.1213997404138807E-3</v>
      </c>
      <c r="AB23" t="str">
        <f t="shared" si="6"/>
        <v>NA</v>
      </c>
      <c r="AC23" s="9" t="str">
        <f t="shared" si="19"/>
        <v>&lt;0.1</v>
      </c>
      <c r="AD23" s="9">
        <f t="shared" si="20"/>
        <v>0</v>
      </c>
      <c r="AE23" s="9" t="str">
        <f t="shared" si="21"/>
        <v>NA</v>
      </c>
      <c r="AF23" s="9">
        <f t="shared" si="22"/>
        <v>0</v>
      </c>
      <c r="AG23" s="9" t="str">
        <f t="shared" si="23"/>
        <v>&lt;0.1</v>
      </c>
      <c r="AH23" s="9">
        <f t="shared" si="24"/>
        <v>0</v>
      </c>
      <c r="AI23" s="9" t="str">
        <f t="shared" si="25"/>
        <v>NA</v>
      </c>
      <c r="AJ23" s="9">
        <f t="shared" si="26"/>
        <v>0</v>
      </c>
      <c r="AK23" t="str">
        <f t="shared" si="27"/>
        <v/>
      </c>
      <c r="AL23" t="str">
        <f t="shared" si="28"/>
        <v>NA</v>
      </c>
      <c r="AM23" t="str">
        <f t="shared" si="29"/>
        <v/>
      </c>
      <c r="AN23" t="str">
        <f t="shared" si="30"/>
        <v>NA</v>
      </c>
      <c r="AO23">
        <f t="shared" si="7"/>
        <v>0</v>
      </c>
      <c r="AP23">
        <f t="shared" si="31"/>
        <v>2</v>
      </c>
      <c r="AQ23" t="str">
        <f t="shared" si="32"/>
        <v>Less stressed</v>
      </c>
    </row>
    <row r="24" spans="1:43" x14ac:dyDescent="0.25">
      <c r="A24">
        <v>422</v>
      </c>
      <c r="B24">
        <v>138519.391875</v>
      </c>
      <c r="C24" t="str">
        <f>VLOOKUP(A24,'A1. Aquifer Attributes'!A:H,8,FALSE)</f>
        <v>Unconfined</v>
      </c>
      <c r="D24" t="str">
        <f>VLOOKUP(A24,'A3. BGCZ'!A:C,3,FALSE)</f>
        <v>CWH</v>
      </c>
      <c r="E24" t="str">
        <f>VLOOKUP(A24,'A2. Low Flow Zone'!A:C,3,FALSE)</f>
        <v>Coast Mountains</v>
      </c>
      <c r="F24">
        <f>IFERROR(VLOOKUP(A24,'R1. GW Use'!A:H,8,FALSE),"&lt;Null&gt;")</f>
        <v>195</v>
      </c>
      <c r="G24">
        <f>IFERROR(VLOOKUP(A24,'R2. Recharge'!A:I,8,FALSE)*B24,"&lt;Null&gt;")</f>
        <v>142010.21393929361</v>
      </c>
      <c r="H24">
        <f>IFERROR(VLOOKUP(A24,'R2. Recharge'!A:K,10,FALSE)*B24,"&lt;Null&gt;")</f>
        <v>0</v>
      </c>
      <c r="I24" t="str">
        <f>IFERROR(VLOOKUP(A24,'R3. GW E'!A:C,2,FALSE)*B24,"&lt;Null&gt;")</f>
        <v>&lt;Null&gt;</v>
      </c>
      <c r="J24" t="str">
        <f>IFERROR(VLOOKUP(A24,'R3. GW E'!A:E,4,FALSE)*B24,"&lt;Null&gt;")</f>
        <v>&lt;Null&gt;</v>
      </c>
      <c r="K24" t="str">
        <f t="shared" si="0"/>
        <v>&lt;Null&gt;</v>
      </c>
      <c r="L24" t="str">
        <f t="shared" si="1"/>
        <v>&lt;Null&gt;</v>
      </c>
      <c r="M24" t="str">
        <f t="shared" si="2"/>
        <v>&lt;Null&gt;</v>
      </c>
      <c r="N24" t="str">
        <f t="shared" si="3"/>
        <v>&lt;Null&gt;</v>
      </c>
      <c r="O24" t="str">
        <f t="shared" si="8"/>
        <v>&lt;1000</v>
      </c>
      <c r="P24">
        <f t="shared" si="9"/>
        <v>0</v>
      </c>
      <c r="Q24" t="str">
        <f t="shared" si="10"/>
        <v/>
      </c>
      <c r="R24">
        <f t="shared" si="11"/>
        <v>142000</v>
      </c>
      <c r="S24" t="str">
        <f t="shared" si="12"/>
        <v/>
      </c>
      <c r="T24">
        <f t="shared" si="13"/>
        <v>0</v>
      </c>
      <c r="U24" t="str">
        <f t="shared" si="14"/>
        <v>NA</v>
      </c>
      <c r="V24">
        <f t="shared" si="15"/>
        <v>0</v>
      </c>
      <c r="W24" t="str">
        <f t="shared" si="16"/>
        <v>NA</v>
      </c>
      <c r="X24">
        <f t="shared" si="17"/>
        <v>0</v>
      </c>
      <c r="Y24" t="str">
        <f t="shared" si="4"/>
        <v>NA</v>
      </c>
      <c r="Z24" t="str">
        <f t="shared" si="18"/>
        <v>NA</v>
      </c>
      <c r="AA24" t="str">
        <f t="shared" si="5"/>
        <v>NA</v>
      </c>
      <c r="AB24" t="str">
        <f t="shared" si="6"/>
        <v>NA</v>
      </c>
      <c r="AC24" s="9" t="str">
        <f t="shared" si="19"/>
        <v>NA</v>
      </c>
      <c r="AD24" s="9">
        <f t="shared" si="20"/>
        <v>0</v>
      </c>
      <c r="AE24" s="9" t="str">
        <f t="shared" si="21"/>
        <v>NA</v>
      </c>
      <c r="AF24" s="9">
        <f t="shared" si="22"/>
        <v>0</v>
      </c>
      <c r="AG24" s="9" t="str">
        <f t="shared" si="23"/>
        <v>NA</v>
      </c>
      <c r="AH24" s="9">
        <f t="shared" si="24"/>
        <v>0</v>
      </c>
      <c r="AI24" s="9" t="str">
        <f t="shared" si="25"/>
        <v>NA</v>
      </c>
      <c r="AJ24" s="9">
        <f t="shared" si="26"/>
        <v>0</v>
      </c>
      <c r="AK24" t="str">
        <f t="shared" si="27"/>
        <v>NA</v>
      </c>
      <c r="AL24" t="str">
        <f t="shared" si="28"/>
        <v>NA</v>
      </c>
      <c r="AM24" t="str">
        <f t="shared" si="29"/>
        <v>NA</v>
      </c>
      <c r="AN24" t="str">
        <f t="shared" si="30"/>
        <v>NA</v>
      </c>
      <c r="AO24">
        <f t="shared" si="7"/>
        <v>0</v>
      </c>
      <c r="AP24">
        <f t="shared" si="31"/>
        <v>0</v>
      </c>
      <c r="AQ24" t="str">
        <f t="shared" si="32"/>
        <v>Method not applicaple - no derived E values</v>
      </c>
    </row>
    <row r="25" spans="1:43" x14ac:dyDescent="0.25">
      <c r="A25">
        <v>435</v>
      </c>
      <c r="B25">
        <v>3788514.46306</v>
      </c>
      <c r="C25" t="str">
        <f>VLOOKUP(A25,'A1. Aquifer Attributes'!A:H,8,FALSE)</f>
        <v>Unconfined</v>
      </c>
      <c r="D25" t="str">
        <f>VLOOKUP(A25,'A3. BGCZ'!A:C,3,FALSE)</f>
        <v>CDF</v>
      </c>
      <c r="E25" t="str">
        <f>VLOOKUP(A25,'A2. Low Flow Zone'!A:C,3,FALSE)</f>
        <v>Georgia Basin</v>
      </c>
      <c r="F25">
        <f>IFERROR(VLOOKUP(A25,'R1. GW Use'!A:H,8,FALSE),"&lt;Null&gt;")</f>
        <v>16037</v>
      </c>
      <c r="G25">
        <f>IFERROR(VLOOKUP(A25,'R2. Recharge'!A:I,8,FALSE)*B25,"&lt;Null&gt;")</f>
        <v>2735963.0424185637</v>
      </c>
      <c r="H25">
        <f>IFERROR(VLOOKUP(A25,'R2. Recharge'!A:K,10,FALSE)*B25,"&lt;Null&gt;")</f>
        <v>0</v>
      </c>
      <c r="I25" t="str">
        <f>IFERROR(VLOOKUP(A25,'R3. GW E'!A:C,2,FALSE)*B25,"&lt;Null&gt;")</f>
        <v>&lt;Null&gt;</v>
      </c>
      <c r="J25" t="str">
        <f>IFERROR(VLOOKUP(A25,'R3. GW E'!A:E,4,FALSE)*B25,"&lt;Null&gt;")</f>
        <v>&lt;Null&gt;</v>
      </c>
      <c r="K25" t="str">
        <f t="shared" si="0"/>
        <v>&lt;Null&gt;</v>
      </c>
      <c r="L25" t="str">
        <f t="shared" si="1"/>
        <v>&lt;Null&gt;</v>
      </c>
      <c r="M25" t="str">
        <f t="shared" si="2"/>
        <v>&lt;Null&gt;</v>
      </c>
      <c r="N25" t="str">
        <f t="shared" si="3"/>
        <v>&lt;Null&gt;</v>
      </c>
      <c r="O25" t="str">
        <f t="shared" si="8"/>
        <v/>
      </c>
      <c r="P25">
        <f t="shared" si="9"/>
        <v>16000</v>
      </c>
      <c r="Q25" t="str">
        <f t="shared" si="10"/>
        <v/>
      </c>
      <c r="R25">
        <f t="shared" si="11"/>
        <v>2736000</v>
      </c>
      <c r="S25" t="str">
        <f t="shared" si="12"/>
        <v/>
      </c>
      <c r="T25">
        <f t="shared" si="13"/>
        <v>0</v>
      </c>
      <c r="U25" t="str">
        <f t="shared" si="14"/>
        <v>NA</v>
      </c>
      <c r="V25">
        <f t="shared" si="15"/>
        <v>0</v>
      </c>
      <c r="W25" t="str">
        <f t="shared" si="16"/>
        <v>NA</v>
      </c>
      <c r="X25">
        <f t="shared" si="17"/>
        <v>0</v>
      </c>
      <c r="Y25" t="str">
        <f t="shared" si="4"/>
        <v>NA</v>
      </c>
      <c r="Z25" t="str">
        <f t="shared" si="18"/>
        <v>NA</v>
      </c>
      <c r="AA25" t="str">
        <f t="shared" si="5"/>
        <v>NA</v>
      </c>
      <c r="AB25" t="str">
        <f t="shared" si="6"/>
        <v>NA</v>
      </c>
      <c r="AC25" s="9" t="str">
        <f t="shared" si="19"/>
        <v>NA</v>
      </c>
      <c r="AD25" s="9">
        <f t="shared" si="20"/>
        <v>0</v>
      </c>
      <c r="AE25" s="9" t="str">
        <f t="shared" si="21"/>
        <v>NA</v>
      </c>
      <c r="AF25" s="9">
        <f t="shared" si="22"/>
        <v>0</v>
      </c>
      <c r="AG25" s="9" t="str">
        <f t="shared" si="23"/>
        <v>NA</v>
      </c>
      <c r="AH25" s="9">
        <f t="shared" si="24"/>
        <v>0</v>
      </c>
      <c r="AI25" s="9" t="str">
        <f t="shared" si="25"/>
        <v>NA</v>
      </c>
      <c r="AJ25" s="9">
        <f t="shared" si="26"/>
        <v>0</v>
      </c>
      <c r="AK25" t="str">
        <f t="shared" si="27"/>
        <v>NA</v>
      </c>
      <c r="AL25" t="str">
        <f t="shared" si="28"/>
        <v>NA</v>
      </c>
      <c r="AM25" t="str">
        <f t="shared" si="29"/>
        <v>NA</v>
      </c>
      <c r="AN25" t="str">
        <f t="shared" si="30"/>
        <v>NA</v>
      </c>
      <c r="AO25">
        <f t="shared" si="7"/>
        <v>0</v>
      </c>
      <c r="AP25">
        <f t="shared" si="31"/>
        <v>0</v>
      </c>
      <c r="AQ25" t="str">
        <f t="shared" si="32"/>
        <v>Method not applicaple - no derived E values</v>
      </c>
    </row>
    <row r="26" spans="1:43" x14ac:dyDescent="0.25">
      <c r="A26">
        <v>436</v>
      </c>
      <c r="B26">
        <v>5173917.0493099997</v>
      </c>
      <c r="C26" t="str">
        <f>VLOOKUP(A26,'A1. Aquifer Attributes'!A:H,8,FALSE)</f>
        <v>Unconfined</v>
      </c>
      <c r="D26" t="str">
        <f>VLOOKUP(A26,'A3. BGCZ'!A:C,3,FALSE)</f>
        <v>CDF</v>
      </c>
      <c r="E26" t="str">
        <f>VLOOKUP(A26,'A2. Low Flow Zone'!A:C,3,FALSE)</f>
        <v>Georgia Basin</v>
      </c>
      <c r="F26">
        <f>IFERROR(VLOOKUP(A26,'R1. GW Use'!A:H,8,FALSE),"&lt;Null&gt;")</f>
        <v>23812</v>
      </c>
      <c r="G26">
        <f>IFERROR(VLOOKUP(A26,'R2. Recharge'!A:I,8,FALSE)*B26,"&lt;Null&gt;")</f>
        <v>3736463.452753427</v>
      </c>
      <c r="H26">
        <f>IFERROR(VLOOKUP(A26,'R2. Recharge'!A:K,10,FALSE)*B26,"&lt;Null&gt;")</f>
        <v>0</v>
      </c>
      <c r="I26" t="str">
        <f>IFERROR(VLOOKUP(A26,'R3. GW E'!A:C,2,FALSE)*B26,"&lt;Null&gt;")</f>
        <v>&lt;Null&gt;</v>
      </c>
      <c r="J26">
        <f>IFERROR(VLOOKUP(A26,'R3. GW E'!A:E,4,FALSE)*B26,"&lt;Null&gt;")</f>
        <v>230182.39560675257</v>
      </c>
      <c r="K26" t="str">
        <f t="shared" si="0"/>
        <v>&lt;Null&gt;</v>
      </c>
      <c r="L26" t="str">
        <f t="shared" si="1"/>
        <v>&lt;Null&gt;</v>
      </c>
      <c r="M26">
        <f t="shared" si="2"/>
        <v>3506281.0571466745</v>
      </c>
      <c r="N26">
        <f t="shared" si="3"/>
        <v>-230182.39560675257</v>
      </c>
      <c r="O26" t="str">
        <f t="shared" si="8"/>
        <v/>
      </c>
      <c r="P26">
        <f t="shared" si="9"/>
        <v>24000</v>
      </c>
      <c r="Q26" t="str">
        <f t="shared" si="10"/>
        <v/>
      </c>
      <c r="R26">
        <f t="shared" si="11"/>
        <v>3736000</v>
      </c>
      <c r="S26" t="str">
        <f t="shared" si="12"/>
        <v/>
      </c>
      <c r="T26">
        <f t="shared" si="13"/>
        <v>0</v>
      </c>
      <c r="U26" t="str">
        <f t="shared" si="14"/>
        <v>NA</v>
      </c>
      <c r="V26">
        <f t="shared" si="15"/>
        <v>0</v>
      </c>
      <c r="W26" t="str">
        <f t="shared" si="16"/>
        <v/>
      </c>
      <c r="X26">
        <f t="shared" si="17"/>
        <v>230000</v>
      </c>
      <c r="Y26" t="str">
        <f t="shared" si="4"/>
        <v>NA</v>
      </c>
      <c r="Z26" t="str">
        <f t="shared" si="18"/>
        <v>NA</v>
      </c>
      <c r="AA26">
        <f t="shared" si="5"/>
        <v>6.7912410933131592E-3</v>
      </c>
      <c r="AB26" t="str">
        <f t="shared" si="6"/>
        <v>NA</v>
      </c>
      <c r="AC26" s="9" t="str">
        <f t="shared" si="19"/>
        <v>NA</v>
      </c>
      <c r="AD26" s="9">
        <f t="shared" si="20"/>
        <v>0</v>
      </c>
      <c r="AE26" s="9" t="str">
        <f t="shared" si="21"/>
        <v>NA</v>
      </c>
      <c r="AF26" s="9">
        <f t="shared" si="22"/>
        <v>0</v>
      </c>
      <c r="AG26" s="9" t="str">
        <f t="shared" si="23"/>
        <v>&lt;0.1</v>
      </c>
      <c r="AH26" s="9">
        <f t="shared" si="24"/>
        <v>0</v>
      </c>
      <c r="AI26" s="9" t="str">
        <f t="shared" si="25"/>
        <v>NA</v>
      </c>
      <c r="AJ26" s="9">
        <f t="shared" si="26"/>
        <v>0</v>
      </c>
      <c r="AK26" t="str">
        <f t="shared" si="27"/>
        <v>NA</v>
      </c>
      <c r="AL26" t="str">
        <f t="shared" si="28"/>
        <v>NA</v>
      </c>
      <c r="AM26" t="str">
        <f t="shared" si="29"/>
        <v/>
      </c>
      <c r="AN26" t="str">
        <f t="shared" si="30"/>
        <v>NA</v>
      </c>
      <c r="AO26">
        <f t="shared" si="7"/>
        <v>0</v>
      </c>
      <c r="AP26">
        <f t="shared" si="31"/>
        <v>1</v>
      </c>
      <c r="AQ26" t="str">
        <f t="shared" si="32"/>
        <v>Less stressed</v>
      </c>
    </row>
    <row r="27" spans="1:43" x14ac:dyDescent="0.25">
      <c r="A27">
        <v>437</v>
      </c>
      <c r="B27">
        <v>2202311.7468099999</v>
      </c>
      <c r="C27" t="str">
        <f>VLOOKUP(A27,'A1. Aquifer Attributes'!A:H,8,FALSE)</f>
        <v>Unconfined</v>
      </c>
      <c r="D27" t="str">
        <f>VLOOKUP(A27,'A3. BGCZ'!A:C,3,FALSE)</f>
        <v>CDF</v>
      </c>
      <c r="E27" t="str">
        <f>VLOOKUP(A27,'A2. Low Flow Zone'!A:C,3,FALSE)</f>
        <v>Georgia Basin</v>
      </c>
      <c r="F27">
        <f>IFERROR(VLOOKUP(A27,'R1. GW Use'!A:H,8,FALSE),"&lt;Null&gt;")</f>
        <v>1947</v>
      </c>
      <c r="G27">
        <f>IFERROR(VLOOKUP(A27,'R2. Recharge'!A:I,8,FALSE)*B27,"&lt;Null&gt;")</f>
        <v>1590450.1898851539</v>
      </c>
      <c r="H27">
        <f>IFERROR(VLOOKUP(A27,'R2. Recharge'!A:K,10,FALSE)*B27,"&lt;Null&gt;")</f>
        <v>0</v>
      </c>
      <c r="I27" t="str">
        <f>IFERROR(VLOOKUP(A27,'R3. GW E'!A:C,2,FALSE)*B27,"&lt;Null&gt;")</f>
        <v>&lt;Null&gt;</v>
      </c>
      <c r="J27" t="str">
        <f>IFERROR(VLOOKUP(A27,'R3. GW E'!A:E,4,FALSE)*B27,"&lt;Null&gt;")</f>
        <v>&lt;Null&gt;</v>
      </c>
      <c r="K27" t="str">
        <f t="shared" si="0"/>
        <v>&lt;Null&gt;</v>
      </c>
      <c r="L27" t="str">
        <f t="shared" si="1"/>
        <v>&lt;Null&gt;</v>
      </c>
      <c r="M27" t="str">
        <f t="shared" si="2"/>
        <v>&lt;Null&gt;</v>
      </c>
      <c r="N27" t="str">
        <f t="shared" si="3"/>
        <v>&lt;Null&gt;</v>
      </c>
      <c r="O27" t="str">
        <f t="shared" si="8"/>
        <v/>
      </c>
      <c r="P27">
        <f t="shared" si="9"/>
        <v>2000</v>
      </c>
      <c r="Q27" t="str">
        <f t="shared" si="10"/>
        <v/>
      </c>
      <c r="R27">
        <f t="shared" si="11"/>
        <v>1590000</v>
      </c>
      <c r="S27" t="str">
        <f t="shared" si="12"/>
        <v/>
      </c>
      <c r="T27">
        <f t="shared" si="13"/>
        <v>0</v>
      </c>
      <c r="U27" t="str">
        <f t="shared" si="14"/>
        <v>NA</v>
      </c>
      <c r="V27">
        <f t="shared" si="15"/>
        <v>0</v>
      </c>
      <c r="W27" t="str">
        <f t="shared" si="16"/>
        <v>NA</v>
      </c>
      <c r="X27">
        <f t="shared" si="17"/>
        <v>0</v>
      </c>
      <c r="Y27" t="str">
        <f t="shared" si="4"/>
        <v>NA</v>
      </c>
      <c r="Z27" t="str">
        <f t="shared" si="18"/>
        <v>NA</v>
      </c>
      <c r="AA27" t="str">
        <f t="shared" si="5"/>
        <v>NA</v>
      </c>
      <c r="AB27" t="str">
        <f t="shared" si="6"/>
        <v>NA</v>
      </c>
      <c r="AC27" s="9" t="str">
        <f t="shared" si="19"/>
        <v>NA</v>
      </c>
      <c r="AD27" s="9">
        <f t="shared" si="20"/>
        <v>0</v>
      </c>
      <c r="AE27" s="9" t="str">
        <f t="shared" si="21"/>
        <v>NA</v>
      </c>
      <c r="AF27" s="9">
        <f t="shared" si="22"/>
        <v>0</v>
      </c>
      <c r="AG27" s="9" t="str">
        <f t="shared" si="23"/>
        <v>NA</v>
      </c>
      <c r="AH27" s="9">
        <f t="shared" si="24"/>
        <v>0</v>
      </c>
      <c r="AI27" s="9" t="str">
        <f t="shared" si="25"/>
        <v>NA</v>
      </c>
      <c r="AJ27" s="9">
        <f t="shared" si="26"/>
        <v>0</v>
      </c>
      <c r="AK27" t="str">
        <f t="shared" si="27"/>
        <v>NA</v>
      </c>
      <c r="AL27" t="str">
        <f t="shared" si="28"/>
        <v>NA</v>
      </c>
      <c r="AM27" t="str">
        <f t="shared" si="29"/>
        <v>NA</v>
      </c>
      <c r="AN27" t="str">
        <f t="shared" si="30"/>
        <v>NA</v>
      </c>
      <c r="AO27">
        <f t="shared" si="7"/>
        <v>0</v>
      </c>
      <c r="AP27">
        <f t="shared" si="31"/>
        <v>0</v>
      </c>
      <c r="AQ27" t="str">
        <f t="shared" si="32"/>
        <v>Method not applicaple - no derived E values</v>
      </c>
    </row>
    <row r="28" spans="1:43" x14ac:dyDescent="0.25">
      <c r="A28">
        <v>438</v>
      </c>
      <c r="B28">
        <v>18756179.745900001</v>
      </c>
      <c r="C28" t="str">
        <f>VLOOKUP(A28,'A1. Aquifer Attributes'!A:H,8,FALSE)</f>
        <v>Unconfined</v>
      </c>
      <c r="D28" t="str">
        <f>VLOOKUP(A28,'A3. BGCZ'!A:C,3,FALSE)</f>
        <v>CDF</v>
      </c>
      <c r="E28" t="str">
        <f>VLOOKUP(A28,'A2. Low Flow Zone'!A:C,3,FALSE)</f>
        <v>Georgia Basin</v>
      </c>
      <c r="F28">
        <f>IFERROR(VLOOKUP(A28,'R1. GW Use'!A:H,8,FALSE),"&lt;Null&gt;")</f>
        <v>89620</v>
      </c>
      <c r="G28">
        <f>IFERROR(VLOOKUP(A28,'R2. Recharge'!A:I,8,FALSE)*B28,"&lt;Null&gt;")</f>
        <v>13545207.521866942</v>
      </c>
      <c r="H28">
        <f>IFERROR(VLOOKUP(A28,'R2. Recharge'!A:K,10,FALSE)*B28,"&lt;Null&gt;")</f>
        <v>0</v>
      </c>
      <c r="I28" t="str">
        <f>IFERROR(VLOOKUP(A28,'R3. GW E'!A:C,2,FALSE)*B28,"&lt;Null&gt;")</f>
        <v>&lt;Null&gt;</v>
      </c>
      <c r="J28" t="str">
        <f>IFERROR(VLOOKUP(A28,'R3. GW E'!A:E,4,FALSE)*B28,"&lt;Null&gt;")</f>
        <v>&lt;Null&gt;</v>
      </c>
      <c r="K28" t="str">
        <f t="shared" si="0"/>
        <v>&lt;Null&gt;</v>
      </c>
      <c r="L28" t="str">
        <f t="shared" si="1"/>
        <v>&lt;Null&gt;</v>
      </c>
      <c r="M28" t="str">
        <f t="shared" si="2"/>
        <v>&lt;Null&gt;</v>
      </c>
      <c r="N28" t="str">
        <f t="shared" si="3"/>
        <v>&lt;Null&gt;</v>
      </c>
      <c r="O28" t="str">
        <f t="shared" si="8"/>
        <v/>
      </c>
      <c r="P28">
        <f t="shared" si="9"/>
        <v>90000</v>
      </c>
      <c r="Q28" t="str">
        <f t="shared" si="10"/>
        <v/>
      </c>
      <c r="R28">
        <f t="shared" si="11"/>
        <v>13545000</v>
      </c>
      <c r="S28" t="str">
        <f t="shared" si="12"/>
        <v/>
      </c>
      <c r="T28">
        <f t="shared" si="13"/>
        <v>0</v>
      </c>
      <c r="U28" t="str">
        <f t="shared" si="14"/>
        <v>NA</v>
      </c>
      <c r="V28">
        <f t="shared" si="15"/>
        <v>0</v>
      </c>
      <c r="W28" t="str">
        <f t="shared" si="16"/>
        <v>NA</v>
      </c>
      <c r="X28">
        <f t="shared" si="17"/>
        <v>0</v>
      </c>
      <c r="Y28" t="str">
        <f t="shared" si="4"/>
        <v>NA</v>
      </c>
      <c r="Z28" t="str">
        <f t="shared" si="18"/>
        <v>NA</v>
      </c>
      <c r="AA28" t="str">
        <f t="shared" si="5"/>
        <v>NA</v>
      </c>
      <c r="AB28" t="str">
        <f t="shared" si="6"/>
        <v>NA</v>
      </c>
      <c r="AC28" s="9" t="str">
        <f t="shared" si="19"/>
        <v>NA</v>
      </c>
      <c r="AD28" s="9">
        <f t="shared" si="20"/>
        <v>0</v>
      </c>
      <c r="AE28" s="9" t="str">
        <f t="shared" si="21"/>
        <v>NA</v>
      </c>
      <c r="AF28" s="9">
        <f t="shared" si="22"/>
        <v>0</v>
      </c>
      <c r="AG28" s="9" t="str">
        <f t="shared" si="23"/>
        <v>NA</v>
      </c>
      <c r="AH28" s="9">
        <f t="shared" si="24"/>
        <v>0</v>
      </c>
      <c r="AI28" s="9" t="str">
        <f t="shared" si="25"/>
        <v>NA</v>
      </c>
      <c r="AJ28" s="9">
        <f t="shared" si="26"/>
        <v>0</v>
      </c>
      <c r="AK28" t="str">
        <f t="shared" si="27"/>
        <v>NA</v>
      </c>
      <c r="AL28" t="str">
        <f t="shared" si="28"/>
        <v>NA</v>
      </c>
      <c r="AM28" t="str">
        <f t="shared" si="29"/>
        <v>NA</v>
      </c>
      <c r="AN28" t="str">
        <f t="shared" si="30"/>
        <v>NA</v>
      </c>
      <c r="AO28">
        <f t="shared" si="7"/>
        <v>0</v>
      </c>
      <c r="AP28">
        <f t="shared" si="31"/>
        <v>0</v>
      </c>
      <c r="AQ28" t="str">
        <f t="shared" si="32"/>
        <v>Method not applicaple - no derived E values</v>
      </c>
    </row>
    <row r="29" spans="1:43" x14ac:dyDescent="0.25">
      <c r="A29">
        <v>447</v>
      </c>
      <c r="B29">
        <v>3736007.5636900002</v>
      </c>
      <c r="C29" t="str">
        <f>VLOOKUP(A29,'A1. Aquifer Attributes'!A:H,8,FALSE)</f>
        <v>Unconfined</v>
      </c>
      <c r="D29" t="str">
        <f>VLOOKUP(A29,'A3. BGCZ'!A:C,3,FALSE)</f>
        <v>CDF</v>
      </c>
      <c r="E29" t="str">
        <f>VLOOKUP(A29,'A2. Low Flow Zone'!A:C,3,FALSE)</f>
        <v>Georgia Basin</v>
      </c>
      <c r="F29">
        <f>IFERROR(VLOOKUP(A29,'R1. GW Use'!A:H,8,FALSE),"&lt;Null&gt;")</f>
        <v>41669</v>
      </c>
      <c r="G29">
        <f>IFERROR(VLOOKUP(A29,'R2. Recharge'!A:I,8,FALSE)*B29,"&lt;Null&gt;")</f>
        <v>2698043.9747868995</v>
      </c>
      <c r="H29">
        <f>IFERROR(VLOOKUP(A29,'R2. Recharge'!A:K,10,FALSE)*B29,"&lt;Null&gt;")</f>
        <v>0</v>
      </c>
      <c r="I29" t="str">
        <f>IFERROR(VLOOKUP(A29,'R3. GW E'!A:C,2,FALSE)*B29,"&lt;Null&gt;")</f>
        <v>&lt;Null&gt;</v>
      </c>
      <c r="J29" t="str">
        <f>IFERROR(VLOOKUP(A29,'R3. GW E'!A:E,4,FALSE)*B29,"&lt;Null&gt;")</f>
        <v>&lt;Null&gt;</v>
      </c>
      <c r="K29" t="str">
        <f t="shared" si="0"/>
        <v>&lt;Null&gt;</v>
      </c>
      <c r="L29" t="str">
        <f t="shared" si="1"/>
        <v>&lt;Null&gt;</v>
      </c>
      <c r="M29" t="str">
        <f t="shared" si="2"/>
        <v>&lt;Null&gt;</v>
      </c>
      <c r="N29" t="str">
        <f t="shared" si="3"/>
        <v>&lt;Null&gt;</v>
      </c>
      <c r="O29" t="str">
        <f t="shared" si="8"/>
        <v/>
      </c>
      <c r="P29">
        <f t="shared" si="9"/>
        <v>42000</v>
      </c>
      <c r="Q29" t="str">
        <f t="shared" si="10"/>
        <v/>
      </c>
      <c r="R29">
        <f t="shared" si="11"/>
        <v>2698000</v>
      </c>
      <c r="S29" t="str">
        <f t="shared" si="12"/>
        <v/>
      </c>
      <c r="T29">
        <f t="shared" si="13"/>
        <v>0</v>
      </c>
      <c r="U29" t="str">
        <f t="shared" si="14"/>
        <v>NA</v>
      </c>
      <c r="V29">
        <f t="shared" si="15"/>
        <v>0</v>
      </c>
      <c r="W29" t="str">
        <f t="shared" si="16"/>
        <v>NA</v>
      </c>
      <c r="X29">
        <f t="shared" si="17"/>
        <v>0</v>
      </c>
      <c r="Y29" t="str">
        <f t="shared" si="4"/>
        <v>NA</v>
      </c>
      <c r="Z29" t="str">
        <f t="shared" si="18"/>
        <v>NA</v>
      </c>
      <c r="AA29" t="str">
        <f t="shared" si="5"/>
        <v>NA</v>
      </c>
      <c r="AB29" t="str">
        <f t="shared" si="6"/>
        <v>NA</v>
      </c>
      <c r="AC29" s="9" t="str">
        <f t="shared" si="19"/>
        <v>NA</v>
      </c>
      <c r="AD29" s="9">
        <f t="shared" si="20"/>
        <v>0</v>
      </c>
      <c r="AE29" s="9" t="str">
        <f t="shared" si="21"/>
        <v>NA</v>
      </c>
      <c r="AF29" s="9">
        <f t="shared" si="22"/>
        <v>0</v>
      </c>
      <c r="AG29" s="9" t="str">
        <f t="shared" si="23"/>
        <v>NA</v>
      </c>
      <c r="AH29" s="9">
        <f t="shared" si="24"/>
        <v>0</v>
      </c>
      <c r="AI29" s="9" t="str">
        <f t="shared" si="25"/>
        <v>NA</v>
      </c>
      <c r="AJ29" s="9">
        <f t="shared" si="26"/>
        <v>0</v>
      </c>
      <c r="AK29" t="str">
        <f t="shared" si="27"/>
        <v>NA</v>
      </c>
      <c r="AL29" t="str">
        <f t="shared" si="28"/>
        <v>NA</v>
      </c>
      <c r="AM29" t="str">
        <f t="shared" si="29"/>
        <v>NA</v>
      </c>
      <c r="AN29" t="str">
        <f t="shared" si="30"/>
        <v>NA</v>
      </c>
      <c r="AO29">
        <f t="shared" si="7"/>
        <v>0</v>
      </c>
      <c r="AP29">
        <f t="shared" si="31"/>
        <v>0</v>
      </c>
      <c r="AQ29" t="str">
        <f t="shared" si="32"/>
        <v>Method not applicaple - no derived E values</v>
      </c>
    </row>
    <row r="30" spans="1:43" x14ac:dyDescent="0.25">
      <c r="A30">
        <v>466</v>
      </c>
      <c r="B30">
        <v>231104.87887499999</v>
      </c>
      <c r="C30" t="str">
        <f>VLOOKUP(A30,'A1. Aquifer Attributes'!A:H,8,FALSE)</f>
        <v>Unconfined</v>
      </c>
      <c r="D30" t="str">
        <f>VLOOKUP(A30,'A3. BGCZ'!A:C,3,FALSE)</f>
        <v>PP</v>
      </c>
      <c r="E30" t="str">
        <f>VLOOKUP(A30,'A2. Low Flow Zone'!A:C,3,FALSE)</f>
        <v>South Interior</v>
      </c>
      <c r="F30">
        <f>IFERROR(VLOOKUP(A30,'R1. GW Use'!A:H,8,FALSE),"&lt;Null&gt;")</f>
        <v>777</v>
      </c>
      <c r="G30">
        <f>IFERROR(VLOOKUP(A30,'R2. Recharge'!A:I,8,FALSE)*B30,"&lt;Null&gt;")</f>
        <v>17467.862549501173</v>
      </c>
      <c r="H30">
        <f>IFERROR(VLOOKUP(A30,'R2. Recharge'!A:K,10,FALSE)*B30,"&lt;Null&gt;")</f>
        <v>0</v>
      </c>
      <c r="I30">
        <f>IFERROR(VLOOKUP(A30,'R3. GW E'!A:C,2,FALSE)*B30,"&lt;Null&gt;")</f>
        <v>60559.184670162751</v>
      </c>
      <c r="J30">
        <f>IFERROR(VLOOKUP(A30,'R3. GW E'!A:E,4,FALSE)*B30,"&lt;Null&gt;")</f>
        <v>1211035.786280775</v>
      </c>
      <c r="K30">
        <f t="shared" si="0"/>
        <v>-43091.322120661578</v>
      </c>
      <c r="L30">
        <f t="shared" si="1"/>
        <v>-60559.184670162751</v>
      </c>
      <c r="M30">
        <f t="shared" si="2"/>
        <v>-1193567.9237312737</v>
      </c>
      <c r="N30">
        <f t="shared" si="3"/>
        <v>-1211035.786280775</v>
      </c>
      <c r="O30" t="str">
        <f t="shared" si="8"/>
        <v>&lt;1000</v>
      </c>
      <c r="P30">
        <f t="shared" si="9"/>
        <v>1000</v>
      </c>
      <c r="Q30" t="str">
        <f t="shared" si="10"/>
        <v/>
      </c>
      <c r="R30">
        <f t="shared" si="11"/>
        <v>17000</v>
      </c>
      <c r="S30" t="str">
        <f t="shared" si="12"/>
        <v/>
      </c>
      <c r="T30">
        <f t="shared" si="13"/>
        <v>0</v>
      </c>
      <c r="U30" t="str">
        <f t="shared" si="14"/>
        <v/>
      </c>
      <c r="V30">
        <f t="shared" si="15"/>
        <v>61000</v>
      </c>
      <c r="W30" t="str">
        <f t="shared" si="16"/>
        <v/>
      </c>
      <c r="X30">
        <f t="shared" si="17"/>
        <v>1211000</v>
      </c>
      <c r="Y30" t="str">
        <f t="shared" si="4"/>
        <v>NA</v>
      </c>
      <c r="Z30" t="str">
        <f t="shared" si="18"/>
        <v>NA</v>
      </c>
      <c r="AA30" t="str">
        <f t="shared" si="5"/>
        <v>NA</v>
      </c>
      <c r="AB30" t="str">
        <f t="shared" si="6"/>
        <v>NA</v>
      </c>
      <c r="AC30" s="9" t="str">
        <f t="shared" si="19"/>
        <v>NA</v>
      </c>
      <c r="AD30" s="9">
        <f t="shared" si="20"/>
        <v>0</v>
      </c>
      <c r="AE30" s="9" t="str">
        <f t="shared" si="21"/>
        <v>NA</v>
      </c>
      <c r="AF30" s="9">
        <f t="shared" si="22"/>
        <v>0</v>
      </c>
      <c r="AG30" s="9" t="str">
        <f t="shared" si="23"/>
        <v>NA</v>
      </c>
      <c r="AH30" s="9">
        <f t="shared" si="24"/>
        <v>0</v>
      </c>
      <c r="AI30" s="9" t="str">
        <f t="shared" si="25"/>
        <v>NA</v>
      </c>
      <c r="AJ30" s="9">
        <f t="shared" si="26"/>
        <v>0</v>
      </c>
      <c r="AK30" t="str">
        <f t="shared" si="27"/>
        <v>NA</v>
      </c>
      <c r="AL30" t="str">
        <f t="shared" si="28"/>
        <v>NA</v>
      </c>
      <c r="AM30" t="str">
        <f t="shared" si="29"/>
        <v>NA</v>
      </c>
      <c r="AN30" t="str">
        <f t="shared" si="30"/>
        <v>NA</v>
      </c>
      <c r="AO30">
        <f t="shared" si="7"/>
        <v>0</v>
      </c>
      <c r="AP30">
        <f t="shared" si="31"/>
        <v>0</v>
      </c>
      <c r="AQ30" t="str">
        <f t="shared" si="32"/>
        <v>Method not applicable - low modelled groundwater availability</v>
      </c>
    </row>
    <row r="31" spans="1:43" x14ac:dyDescent="0.25">
      <c r="A31">
        <v>490</v>
      </c>
      <c r="B31">
        <v>689979.78806299996</v>
      </c>
      <c r="C31" t="str">
        <f>VLOOKUP(A31,'A1. Aquifer Attributes'!A:H,8,FALSE)</f>
        <v>Unconfined</v>
      </c>
      <c r="D31" t="str">
        <f>VLOOKUP(A31,'A3. BGCZ'!A:C,3,FALSE)</f>
        <v>ICH</v>
      </c>
      <c r="E31" t="str">
        <f>VLOOKUP(A31,'A2. Low Flow Zone'!A:C,3,FALSE)</f>
        <v>Southeast Mountains</v>
      </c>
      <c r="F31">
        <f>IFERROR(VLOOKUP(A31,'R1. GW Use'!A:H,8,FALSE),"&lt;Null&gt;")</f>
        <v>4189</v>
      </c>
      <c r="G31">
        <f>IFERROR(VLOOKUP(A31,'R2. Recharge'!A:I,8,FALSE)*B31,"&lt;Null&gt;")</f>
        <v>110817.72190695026</v>
      </c>
      <c r="H31">
        <f>IFERROR(VLOOKUP(A31,'R2. Recharge'!A:K,10,FALSE)*B31,"&lt;Null&gt;")</f>
        <v>0</v>
      </c>
      <c r="I31">
        <f>IFERROR(VLOOKUP(A31,'R3. GW E'!A:C,2,FALSE)*B31,"&lt;Null&gt;")</f>
        <v>96857.292708919747</v>
      </c>
      <c r="J31">
        <f>IFERROR(VLOOKUP(A31,'R3. GW E'!A:E,4,FALSE)*B31,"&lt;Null&gt;")</f>
        <v>30057175.519515626</v>
      </c>
      <c r="K31">
        <f t="shared" si="0"/>
        <v>13960.429198030513</v>
      </c>
      <c r="L31">
        <f t="shared" si="1"/>
        <v>-96857.292708919747</v>
      </c>
      <c r="M31">
        <f t="shared" si="2"/>
        <v>-29946357.797608677</v>
      </c>
      <c r="N31">
        <f t="shared" si="3"/>
        <v>-30057175.519515626</v>
      </c>
      <c r="O31" t="str">
        <f t="shared" si="8"/>
        <v/>
      </c>
      <c r="P31">
        <f t="shared" si="9"/>
        <v>4000</v>
      </c>
      <c r="Q31" t="str">
        <f t="shared" si="10"/>
        <v/>
      </c>
      <c r="R31">
        <f t="shared" si="11"/>
        <v>111000</v>
      </c>
      <c r="S31" t="str">
        <f t="shared" si="12"/>
        <v/>
      </c>
      <c r="T31">
        <f t="shared" si="13"/>
        <v>0</v>
      </c>
      <c r="U31" t="str">
        <f t="shared" si="14"/>
        <v/>
      </c>
      <c r="V31">
        <f t="shared" si="15"/>
        <v>97000</v>
      </c>
      <c r="W31" t="str">
        <f t="shared" si="16"/>
        <v/>
      </c>
      <c r="X31">
        <f t="shared" si="17"/>
        <v>30057000</v>
      </c>
      <c r="Y31">
        <f t="shared" si="4"/>
        <v>0.30006240786572441</v>
      </c>
      <c r="Z31" t="str">
        <f t="shared" si="18"/>
        <v>NA</v>
      </c>
      <c r="AA31" t="str">
        <f t="shared" si="5"/>
        <v>NA</v>
      </c>
      <c r="AB31" t="str">
        <f t="shared" si="6"/>
        <v>NA</v>
      </c>
      <c r="AC31" s="9" t="str">
        <f t="shared" si="19"/>
        <v/>
      </c>
      <c r="AD31" s="9">
        <f t="shared" si="20"/>
        <v>0.3</v>
      </c>
      <c r="AE31" s="9" t="str">
        <f t="shared" si="21"/>
        <v>NA</v>
      </c>
      <c r="AF31" s="9">
        <f t="shared" si="22"/>
        <v>0</v>
      </c>
      <c r="AG31" s="9" t="str">
        <f t="shared" si="23"/>
        <v>NA</v>
      </c>
      <c r="AH31" s="9">
        <f t="shared" si="24"/>
        <v>0</v>
      </c>
      <c r="AI31" s="9" t="str">
        <f t="shared" si="25"/>
        <v>NA</v>
      </c>
      <c r="AJ31" s="9">
        <f t="shared" si="26"/>
        <v>0</v>
      </c>
      <c r="AK31" t="str">
        <f t="shared" si="27"/>
        <v/>
      </c>
      <c r="AL31" t="str">
        <f t="shared" si="28"/>
        <v>NA</v>
      </c>
      <c r="AM31" t="str">
        <f t="shared" si="29"/>
        <v>NA</v>
      </c>
      <c r="AN31" t="str">
        <f t="shared" si="30"/>
        <v>NA</v>
      </c>
      <c r="AO31">
        <f t="shared" si="7"/>
        <v>0</v>
      </c>
      <c r="AP31">
        <f t="shared" si="31"/>
        <v>1</v>
      </c>
      <c r="AQ31" t="str">
        <f t="shared" si="32"/>
        <v>Less stressed</v>
      </c>
    </row>
    <row r="32" spans="1:43" x14ac:dyDescent="0.25">
      <c r="A32">
        <v>522</v>
      </c>
      <c r="B32">
        <v>256721.854375</v>
      </c>
      <c r="C32" t="str">
        <f>VLOOKUP(A32,'A1. Aquifer Attributes'!A:H,8,FALSE)</f>
        <v>Unconfined</v>
      </c>
      <c r="D32" t="str">
        <f>VLOOKUP(A32,'A3. BGCZ'!A:C,3,FALSE)</f>
        <v>IDF</v>
      </c>
      <c r="E32" t="str">
        <f>VLOOKUP(A32,'A2. Low Flow Zone'!A:C,3,FALSE)</f>
        <v>Southeast Mountains</v>
      </c>
      <c r="F32">
        <f>IFERROR(VLOOKUP(A32,'R1. GW Use'!A:H,8,FALSE),"&lt;Null&gt;")</f>
        <v>11739</v>
      </c>
      <c r="G32">
        <f>IFERROR(VLOOKUP(A32,'R2. Recharge'!A:I,8,FALSE)*B32,"&lt;Null&gt;")</f>
        <v>16271.67451962624</v>
      </c>
      <c r="H32">
        <f>IFERROR(VLOOKUP(A32,'R2. Recharge'!A:K,10,FALSE)*B32,"&lt;Null&gt;")</f>
        <v>0</v>
      </c>
      <c r="I32">
        <f>IFERROR(VLOOKUP(A32,'R3. GW E'!A:C,2,FALSE)*B32,"&lt;Null&gt;")</f>
        <v>7937.3262935662506</v>
      </c>
      <c r="J32">
        <f>IFERROR(VLOOKUP(A32,'R3. GW E'!A:E,4,FALSE)*B32,"&lt;Null&gt;")</f>
        <v>43692.776005353131</v>
      </c>
      <c r="K32">
        <f t="shared" si="0"/>
        <v>8334.3482260599885</v>
      </c>
      <c r="L32">
        <f t="shared" si="1"/>
        <v>-7937.3262935662506</v>
      </c>
      <c r="M32">
        <f t="shared" si="2"/>
        <v>-27421.101485726889</v>
      </c>
      <c r="N32">
        <f t="shared" si="3"/>
        <v>-43692.776005353131</v>
      </c>
      <c r="O32" t="str">
        <f t="shared" si="8"/>
        <v/>
      </c>
      <c r="P32">
        <f t="shared" si="9"/>
        <v>12000</v>
      </c>
      <c r="Q32" t="str">
        <f t="shared" si="10"/>
        <v/>
      </c>
      <c r="R32">
        <f t="shared" si="11"/>
        <v>16000</v>
      </c>
      <c r="S32" t="str">
        <f t="shared" si="12"/>
        <v/>
      </c>
      <c r="T32">
        <f t="shared" si="13"/>
        <v>0</v>
      </c>
      <c r="U32" t="str">
        <f t="shared" si="14"/>
        <v/>
      </c>
      <c r="V32">
        <f t="shared" si="15"/>
        <v>8000</v>
      </c>
      <c r="W32" t="str">
        <f t="shared" si="16"/>
        <v/>
      </c>
      <c r="X32">
        <f t="shared" si="17"/>
        <v>44000</v>
      </c>
      <c r="Y32">
        <f t="shared" si="4"/>
        <v>1.4085084618008024</v>
      </c>
      <c r="Z32" t="str">
        <f t="shared" si="18"/>
        <v>NA</v>
      </c>
      <c r="AA32" t="str">
        <f t="shared" si="5"/>
        <v>NA</v>
      </c>
      <c r="AB32" t="str">
        <f t="shared" si="6"/>
        <v>NA</v>
      </c>
      <c r="AC32" s="9" t="str">
        <f t="shared" si="19"/>
        <v/>
      </c>
      <c r="AD32" s="9">
        <f t="shared" si="20"/>
        <v>1.4</v>
      </c>
      <c r="AE32" s="9" t="str">
        <f t="shared" si="21"/>
        <v>NA</v>
      </c>
      <c r="AF32" s="9">
        <f t="shared" si="22"/>
        <v>0</v>
      </c>
      <c r="AG32" s="9" t="str">
        <f t="shared" si="23"/>
        <v>NA</v>
      </c>
      <c r="AH32" s="9">
        <f t="shared" si="24"/>
        <v>0</v>
      </c>
      <c r="AI32" s="9" t="str">
        <f t="shared" si="25"/>
        <v>NA</v>
      </c>
      <c r="AJ32" s="9">
        <f t="shared" si="26"/>
        <v>0</v>
      </c>
      <c r="AK32" t="str">
        <f t="shared" si="27"/>
        <v>stressed</v>
      </c>
      <c r="AL32" t="str">
        <f t="shared" si="28"/>
        <v>NA</v>
      </c>
      <c r="AM32" t="str">
        <f t="shared" si="29"/>
        <v>NA</v>
      </c>
      <c r="AN32" t="str">
        <f t="shared" si="30"/>
        <v>NA</v>
      </c>
      <c r="AO32">
        <f t="shared" si="7"/>
        <v>1</v>
      </c>
      <c r="AP32">
        <f t="shared" si="31"/>
        <v>1</v>
      </c>
      <c r="AQ32" t="str">
        <f t="shared" si="32"/>
        <v>More stressed (high certainty)</v>
      </c>
    </row>
    <row r="33" spans="1:43" x14ac:dyDescent="0.25">
      <c r="A33">
        <v>556</v>
      </c>
      <c r="B33">
        <v>857560.17231299996</v>
      </c>
      <c r="C33" t="str">
        <f>VLOOKUP(A33,'A1. Aquifer Attributes'!A:H,8,FALSE)</f>
        <v>Unconfined</v>
      </c>
      <c r="D33" t="str">
        <f>VLOOKUP(A33,'A3. BGCZ'!A:C,3,FALSE)</f>
        <v>CWH</v>
      </c>
      <c r="E33" t="str">
        <f>VLOOKUP(A33,'A2. Low Flow Zone'!A:C,3,FALSE)</f>
        <v>Georgia Basin</v>
      </c>
      <c r="F33">
        <f>IFERROR(VLOOKUP(A33,'R1. GW Use'!A:H,8,FALSE),"&lt;Null&gt;")</f>
        <v>3436</v>
      </c>
      <c r="G33">
        <f>IFERROR(VLOOKUP(A33,'R2. Recharge'!A:I,8,FALSE)*B33,"&lt;Null&gt;")</f>
        <v>879171.51445396943</v>
      </c>
      <c r="H33">
        <f>IFERROR(VLOOKUP(A33,'R2. Recharge'!A:K,10,FALSE)*B33,"&lt;Null&gt;")</f>
        <v>0</v>
      </c>
      <c r="I33">
        <f>IFERROR(VLOOKUP(A33,'R3. GW E'!A:C,2,FALSE)*B33,"&lt;Null&gt;")</f>
        <v>96327.161475402347</v>
      </c>
      <c r="J33">
        <f>IFERROR(VLOOKUP(A33,'R3. GW E'!A:E,4,FALSE)*B33,"&lt;Null&gt;")</f>
        <v>113412.33278839425</v>
      </c>
      <c r="K33">
        <f t="shared" si="0"/>
        <v>782844.35297856713</v>
      </c>
      <c r="L33">
        <f t="shared" si="1"/>
        <v>-96327.161475402347</v>
      </c>
      <c r="M33">
        <f t="shared" si="2"/>
        <v>765759.18166557513</v>
      </c>
      <c r="N33">
        <f t="shared" si="3"/>
        <v>-113412.33278839425</v>
      </c>
      <c r="O33" t="str">
        <f t="shared" si="8"/>
        <v/>
      </c>
      <c r="P33">
        <f t="shared" si="9"/>
        <v>3000</v>
      </c>
      <c r="Q33" t="str">
        <f t="shared" si="10"/>
        <v/>
      </c>
      <c r="R33">
        <f t="shared" si="11"/>
        <v>879000</v>
      </c>
      <c r="S33" t="str">
        <f t="shared" si="12"/>
        <v/>
      </c>
      <c r="T33">
        <f t="shared" si="13"/>
        <v>0</v>
      </c>
      <c r="U33" t="str">
        <f t="shared" si="14"/>
        <v/>
      </c>
      <c r="V33">
        <f t="shared" si="15"/>
        <v>96000</v>
      </c>
      <c r="W33" t="str">
        <f t="shared" si="16"/>
        <v/>
      </c>
      <c r="X33">
        <f t="shared" si="17"/>
        <v>113000</v>
      </c>
      <c r="Y33">
        <f t="shared" si="4"/>
        <v>4.3891228019039838E-3</v>
      </c>
      <c r="Z33" t="str">
        <f t="shared" si="18"/>
        <v>NA</v>
      </c>
      <c r="AA33">
        <f t="shared" si="5"/>
        <v>4.4870503446350855E-3</v>
      </c>
      <c r="AB33" t="str">
        <f t="shared" si="6"/>
        <v>NA</v>
      </c>
      <c r="AC33" s="9" t="str">
        <f t="shared" si="19"/>
        <v>&lt;0.1</v>
      </c>
      <c r="AD33" s="9">
        <f t="shared" si="20"/>
        <v>0</v>
      </c>
      <c r="AE33" s="9" t="str">
        <f t="shared" si="21"/>
        <v>NA</v>
      </c>
      <c r="AF33" s="9">
        <f t="shared" si="22"/>
        <v>0</v>
      </c>
      <c r="AG33" s="9" t="str">
        <f t="shared" si="23"/>
        <v>&lt;0.1</v>
      </c>
      <c r="AH33" s="9">
        <f t="shared" si="24"/>
        <v>0</v>
      </c>
      <c r="AI33" s="9" t="str">
        <f t="shared" si="25"/>
        <v>NA</v>
      </c>
      <c r="AJ33" s="9">
        <f t="shared" si="26"/>
        <v>0</v>
      </c>
      <c r="AK33" t="str">
        <f t="shared" si="27"/>
        <v/>
      </c>
      <c r="AL33" t="str">
        <f t="shared" si="28"/>
        <v>NA</v>
      </c>
      <c r="AM33" t="str">
        <f t="shared" si="29"/>
        <v/>
      </c>
      <c r="AN33" t="str">
        <f t="shared" si="30"/>
        <v>NA</v>
      </c>
      <c r="AO33">
        <f t="shared" si="7"/>
        <v>0</v>
      </c>
      <c r="AP33">
        <f t="shared" si="31"/>
        <v>2</v>
      </c>
      <c r="AQ33" t="str">
        <f t="shared" si="32"/>
        <v>Less stressed</v>
      </c>
    </row>
    <row r="34" spans="1:43" x14ac:dyDescent="0.25">
      <c r="A34">
        <v>564</v>
      </c>
      <c r="B34">
        <v>418768.13243699999</v>
      </c>
      <c r="C34" t="str">
        <f>VLOOKUP(A34,'A1. Aquifer Attributes'!A:H,8,FALSE)</f>
        <v>Unconfined</v>
      </c>
      <c r="D34" t="str">
        <f>VLOOKUP(A34,'A3. BGCZ'!A:C,3,FALSE)</f>
        <v>CWH</v>
      </c>
      <c r="E34" t="str">
        <f>VLOOKUP(A34,'A2. Low Flow Zone'!A:C,3,FALSE)</f>
        <v>Coast Mountains</v>
      </c>
      <c r="F34">
        <f>IFERROR(VLOOKUP(A34,'R1. GW Use'!A:H,8,FALSE),"&lt;Null&gt;")</f>
        <v>0</v>
      </c>
      <c r="G34">
        <f>IFERROR(VLOOKUP(A34,'R2. Recharge'!A:I,8,FALSE)*B34,"&lt;Null&gt;")</f>
        <v>415537.68785368075</v>
      </c>
      <c r="H34">
        <f>IFERROR(VLOOKUP(A34,'R2. Recharge'!A:K,10,FALSE)*B34,"&lt;Null&gt;")</f>
        <v>0</v>
      </c>
      <c r="I34" t="str">
        <f>IFERROR(VLOOKUP(A34,'R3. GW E'!A:C,2,FALSE)*B34,"&lt;Null&gt;")</f>
        <v>&lt;Null&gt;</v>
      </c>
      <c r="J34" t="str">
        <f>IFERROR(VLOOKUP(A34,'R3. GW E'!A:E,4,FALSE)*B34,"&lt;Null&gt;")</f>
        <v>&lt;Null&gt;</v>
      </c>
      <c r="K34" t="str">
        <f t="shared" si="0"/>
        <v>&lt;Null&gt;</v>
      </c>
      <c r="L34" t="str">
        <f t="shared" si="1"/>
        <v>&lt;Null&gt;</v>
      </c>
      <c r="M34" t="str">
        <f t="shared" si="2"/>
        <v>&lt;Null&gt;</v>
      </c>
      <c r="N34" t="str">
        <f t="shared" si="3"/>
        <v>&lt;Null&gt;</v>
      </c>
      <c r="O34" t="str">
        <f t="shared" si="8"/>
        <v/>
      </c>
      <c r="P34">
        <f t="shared" si="9"/>
        <v>0</v>
      </c>
      <c r="Q34" t="str">
        <f t="shared" si="10"/>
        <v/>
      </c>
      <c r="R34">
        <f t="shared" si="11"/>
        <v>416000</v>
      </c>
      <c r="S34" t="str">
        <f t="shared" si="12"/>
        <v/>
      </c>
      <c r="T34">
        <f t="shared" si="13"/>
        <v>0</v>
      </c>
      <c r="U34" t="str">
        <f t="shared" si="14"/>
        <v>NA</v>
      </c>
      <c r="V34">
        <f t="shared" si="15"/>
        <v>0</v>
      </c>
      <c r="W34" t="str">
        <f t="shared" si="16"/>
        <v>NA</v>
      </c>
      <c r="X34">
        <f t="shared" si="17"/>
        <v>0</v>
      </c>
      <c r="Y34" t="str">
        <f t="shared" si="4"/>
        <v>NA</v>
      </c>
      <c r="Z34" t="str">
        <f t="shared" si="18"/>
        <v>NA</v>
      </c>
      <c r="AA34" t="str">
        <f t="shared" si="5"/>
        <v>NA</v>
      </c>
      <c r="AB34" t="str">
        <f t="shared" si="6"/>
        <v>NA</v>
      </c>
      <c r="AC34" s="9" t="str">
        <f t="shared" si="19"/>
        <v>NA</v>
      </c>
      <c r="AD34" s="9">
        <f t="shared" si="20"/>
        <v>0</v>
      </c>
      <c r="AE34" s="9" t="str">
        <f t="shared" si="21"/>
        <v>NA</v>
      </c>
      <c r="AF34" s="9">
        <f t="shared" si="22"/>
        <v>0</v>
      </c>
      <c r="AG34" s="9" t="str">
        <f t="shared" si="23"/>
        <v>NA</v>
      </c>
      <c r="AH34" s="9">
        <f t="shared" si="24"/>
        <v>0</v>
      </c>
      <c r="AI34" s="9" t="str">
        <f t="shared" si="25"/>
        <v>NA</v>
      </c>
      <c r="AJ34" s="9">
        <f t="shared" si="26"/>
        <v>0</v>
      </c>
      <c r="AK34" t="str">
        <f t="shared" si="27"/>
        <v>NA</v>
      </c>
      <c r="AL34" t="str">
        <f t="shared" si="28"/>
        <v>NA</v>
      </c>
      <c r="AM34" t="str">
        <f t="shared" si="29"/>
        <v>NA</v>
      </c>
      <c r="AN34" t="str">
        <f t="shared" si="30"/>
        <v>NA</v>
      </c>
      <c r="AO34">
        <f t="shared" si="7"/>
        <v>0</v>
      </c>
      <c r="AP34">
        <f t="shared" si="31"/>
        <v>0</v>
      </c>
      <c r="AQ34" t="str">
        <f t="shared" si="32"/>
        <v>Method not applicaple - no derived E values</v>
      </c>
    </row>
    <row r="35" spans="1:43" x14ac:dyDescent="0.25">
      <c r="A35">
        <v>565</v>
      </c>
      <c r="B35">
        <v>3708154.2367500002</v>
      </c>
      <c r="C35" t="str">
        <f>VLOOKUP(A35,'A1. Aquifer Attributes'!A:H,8,FALSE)</f>
        <v>Unconfined</v>
      </c>
      <c r="D35" t="str">
        <f>VLOOKUP(A35,'A3. BGCZ'!A:C,3,FALSE)</f>
        <v>CWH</v>
      </c>
      <c r="E35" t="str">
        <f>VLOOKUP(A35,'A2. Low Flow Zone'!A:C,3,FALSE)</f>
        <v>Georgia Basin</v>
      </c>
      <c r="F35">
        <f>IFERROR(VLOOKUP(A35,'R1. GW Use'!A:H,8,FALSE),"&lt;Null&gt;")</f>
        <v>48</v>
      </c>
      <c r="G35">
        <f>IFERROR(VLOOKUP(A35,'R2. Recharge'!A:I,8,FALSE)*B35,"&lt;Null&gt;")</f>
        <v>3284150.7425512876</v>
      </c>
      <c r="H35">
        <f>IFERROR(VLOOKUP(A35,'R2. Recharge'!A:K,10,FALSE)*B35,"&lt;Null&gt;")</f>
        <v>0</v>
      </c>
      <c r="I35" t="str">
        <f>IFERROR(VLOOKUP(A35,'R3. GW E'!A:C,2,FALSE)*B35,"&lt;Null&gt;")</f>
        <v>&lt;Null&gt;</v>
      </c>
      <c r="J35">
        <f>IFERROR(VLOOKUP(A35,'R3. GW E'!A:E,4,FALSE)*B35,"&lt;Null&gt;")</f>
        <v>183735.33427672577</v>
      </c>
      <c r="K35" t="str">
        <f t="shared" si="0"/>
        <v>&lt;Null&gt;</v>
      </c>
      <c r="L35" t="str">
        <f t="shared" si="1"/>
        <v>&lt;Null&gt;</v>
      </c>
      <c r="M35">
        <f t="shared" si="2"/>
        <v>3100415.4082745621</v>
      </c>
      <c r="N35">
        <f t="shared" si="3"/>
        <v>-183735.33427672577</v>
      </c>
      <c r="O35" t="str">
        <f t="shared" si="8"/>
        <v>&lt;1000</v>
      </c>
      <c r="P35">
        <f t="shared" si="9"/>
        <v>0</v>
      </c>
      <c r="Q35" t="str">
        <f t="shared" si="10"/>
        <v/>
      </c>
      <c r="R35">
        <f t="shared" si="11"/>
        <v>3284000</v>
      </c>
      <c r="S35" t="str">
        <f t="shared" si="12"/>
        <v/>
      </c>
      <c r="T35">
        <f t="shared" si="13"/>
        <v>0</v>
      </c>
      <c r="U35" t="str">
        <f t="shared" si="14"/>
        <v>NA</v>
      </c>
      <c r="V35">
        <f t="shared" si="15"/>
        <v>0</v>
      </c>
      <c r="W35" t="str">
        <f t="shared" si="16"/>
        <v/>
      </c>
      <c r="X35">
        <f t="shared" si="17"/>
        <v>184000</v>
      </c>
      <c r="Y35" t="str">
        <f t="shared" si="4"/>
        <v>NA</v>
      </c>
      <c r="Z35" t="str">
        <f t="shared" si="18"/>
        <v>NA</v>
      </c>
      <c r="AA35">
        <f t="shared" si="5"/>
        <v>1.548179636570471E-5</v>
      </c>
      <c r="AB35" t="str">
        <f t="shared" si="6"/>
        <v>NA</v>
      </c>
      <c r="AC35" s="9" t="str">
        <f t="shared" si="19"/>
        <v>NA</v>
      </c>
      <c r="AD35" s="9">
        <f t="shared" si="20"/>
        <v>0</v>
      </c>
      <c r="AE35" s="9" t="str">
        <f t="shared" si="21"/>
        <v>NA</v>
      </c>
      <c r="AF35" s="9">
        <f t="shared" si="22"/>
        <v>0</v>
      </c>
      <c r="AG35" s="9" t="str">
        <f t="shared" si="23"/>
        <v>&lt;0.1</v>
      </c>
      <c r="AH35" s="9">
        <f t="shared" si="24"/>
        <v>0</v>
      </c>
      <c r="AI35" s="9" t="str">
        <f t="shared" si="25"/>
        <v>NA</v>
      </c>
      <c r="AJ35" s="9">
        <f t="shared" si="26"/>
        <v>0</v>
      </c>
      <c r="AK35" t="str">
        <f t="shared" si="27"/>
        <v>NA</v>
      </c>
      <c r="AL35" t="str">
        <f t="shared" si="28"/>
        <v>NA</v>
      </c>
      <c r="AM35" t="str">
        <f t="shared" si="29"/>
        <v/>
      </c>
      <c r="AN35" t="str">
        <f t="shared" si="30"/>
        <v>NA</v>
      </c>
      <c r="AO35">
        <f t="shared" si="7"/>
        <v>0</v>
      </c>
      <c r="AP35">
        <f t="shared" si="31"/>
        <v>1</v>
      </c>
      <c r="AQ35" t="str">
        <f t="shared" si="32"/>
        <v>Less stressed</v>
      </c>
    </row>
    <row r="36" spans="1:43" x14ac:dyDescent="0.25">
      <c r="A36">
        <v>601</v>
      </c>
      <c r="B36">
        <v>114509.068</v>
      </c>
      <c r="C36" t="str">
        <f>VLOOKUP(A36,'A1. Aquifer Attributes'!A:H,8,FALSE)</f>
        <v>Unconfined</v>
      </c>
      <c r="D36" t="str">
        <f>VLOOKUP(A36,'A3. BGCZ'!A:C,3,FALSE)</f>
        <v>IDF</v>
      </c>
      <c r="E36" t="str">
        <f>VLOOKUP(A36,'A2. Low Flow Zone'!A:C,3,FALSE)</f>
        <v>Southeast Mountains</v>
      </c>
      <c r="F36">
        <f>IFERROR(VLOOKUP(A36,'R1. GW Use'!A:H,8,FALSE),"&lt;Null&gt;")</f>
        <v>0</v>
      </c>
      <c r="G36">
        <f>IFERROR(VLOOKUP(A36,'R2. Recharge'!A:I,8,FALSE)*B36,"&lt;Null&gt;")</f>
        <v>7257.8717093560981</v>
      </c>
      <c r="H36">
        <f>IFERROR(VLOOKUP(A36,'R2. Recharge'!A:K,10,FALSE)*B36,"&lt;Null&gt;")</f>
        <v>0</v>
      </c>
      <c r="I36">
        <f>IFERROR(VLOOKUP(A36,'R3. GW E'!A:C,2,FALSE)*B36,"&lt;Null&gt;")</f>
        <v>23214.423355639999</v>
      </c>
      <c r="J36">
        <f>IFERROR(VLOOKUP(A36,'R3. GW E'!A:E,4,FALSE)*B36,"&lt;Null&gt;")</f>
        <v>6065.5453319600001</v>
      </c>
      <c r="K36">
        <f t="shared" si="0"/>
        <v>-15956.5516462839</v>
      </c>
      <c r="L36">
        <f t="shared" si="1"/>
        <v>-23214.423355639999</v>
      </c>
      <c r="M36">
        <f t="shared" si="2"/>
        <v>1192.326377396098</v>
      </c>
      <c r="N36">
        <f t="shared" si="3"/>
        <v>-6065.5453319600001</v>
      </c>
      <c r="O36" t="str">
        <f t="shared" si="8"/>
        <v/>
      </c>
      <c r="P36">
        <f t="shared" si="9"/>
        <v>0</v>
      </c>
      <c r="Q36" t="str">
        <f t="shared" si="10"/>
        <v/>
      </c>
      <c r="R36">
        <f t="shared" si="11"/>
        <v>7000</v>
      </c>
      <c r="S36" t="str">
        <f t="shared" si="12"/>
        <v/>
      </c>
      <c r="T36">
        <f t="shared" si="13"/>
        <v>0</v>
      </c>
      <c r="U36" t="str">
        <f t="shared" si="14"/>
        <v/>
      </c>
      <c r="V36">
        <f t="shared" si="15"/>
        <v>23000</v>
      </c>
      <c r="W36" t="str">
        <f t="shared" si="16"/>
        <v/>
      </c>
      <c r="X36">
        <f t="shared" si="17"/>
        <v>6000</v>
      </c>
      <c r="Y36" t="str">
        <f t="shared" si="4"/>
        <v>NA</v>
      </c>
      <c r="Z36" t="str">
        <f t="shared" si="18"/>
        <v>NA</v>
      </c>
      <c r="AA36">
        <f t="shared" si="5"/>
        <v>0</v>
      </c>
      <c r="AB36" t="str">
        <f t="shared" si="6"/>
        <v>NA</v>
      </c>
      <c r="AC36" s="9" t="str">
        <f t="shared" si="19"/>
        <v>NA</v>
      </c>
      <c r="AD36" s="9">
        <f t="shared" si="20"/>
        <v>0</v>
      </c>
      <c r="AE36" s="9" t="str">
        <f t="shared" si="21"/>
        <v>NA</v>
      </c>
      <c r="AF36" s="9">
        <f t="shared" si="22"/>
        <v>0</v>
      </c>
      <c r="AG36" s="9" t="str">
        <f t="shared" si="23"/>
        <v/>
      </c>
      <c r="AH36" s="9">
        <f t="shared" si="24"/>
        <v>0</v>
      </c>
      <c r="AI36" s="9" t="str">
        <f t="shared" si="25"/>
        <v>NA</v>
      </c>
      <c r="AJ36" s="9">
        <f t="shared" si="26"/>
        <v>0</v>
      </c>
      <c r="AK36" t="str">
        <f t="shared" si="27"/>
        <v>NA</v>
      </c>
      <c r="AL36" t="str">
        <f t="shared" si="28"/>
        <v>NA</v>
      </c>
      <c r="AM36" t="str">
        <f t="shared" si="29"/>
        <v/>
      </c>
      <c r="AN36" t="str">
        <f t="shared" si="30"/>
        <v>NA</v>
      </c>
      <c r="AO36">
        <f t="shared" si="7"/>
        <v>0</v>
      </c>
      <c r="AP36">
        <f t="shared" si="31"/>
        <v>1</v>
      </c>
      <c r="AQ36" t="str">
        <f t="shared" si="32"/>
        <v>Less stressed</v>
      </c>
    </row>
    <row r="37" spans="1:43" x14ac:dyDescent="0.25">
      <c r="A37">
        <v>629</v>
      </c>
      <c r="B37">
        <v>525326.992188</v>
      </c>
      <c r="C37" t="str">
        <f>VLOOKUP(A37,'A1. Aquifer Attributes'!A:H,8,FALSE)</f>
        <v>Unconfined</v>
      </c>
      <c r="D37" t="str">
        <f>VLOOKUP(A37,'A3. BGCZ'!A:C,3,FALSE)</f>
        <v>BWBS</v>
      </c>
      <c r="E37" t="str">
        <f>VLOOKUP(A37,'A2. Low Flow Zone'!A:C,3,FALSE)</f>
        <v>North Interior</v>
      </c>
      <c r="F37">
        <f>IFERROR(VLOOKUP(A37,'R1. GW Use'!A:H,8,FALSE),"&lt;Null&gt;")</f>
        <v>889</v>
      </c>
      <c r="G37">
        <f>IFERROR(VLOOKUP(A37,'R2. Recharge'!A:I,8,FALSE)*B37,"&lt;Null&gt;")</f>
        <v>98830.078345212911</v>
      </c>
      <c r="H37">
        <f>IFERROR(VLOOKUP(A37,'R2. Recharge'!A:K,10,FALSE)*B37,"&lt;Null&gt;")</f>
        <v>0</v>
      </c>
      <c r="I37">
        <f>IFERROR(VLOOKUP(A37,'R3. GW E'!A:C,2,FALSE)*B37,"&lt;Null&gt;")</f>
        <v>25807.739145219875</v>
      </c>
      <c r="J37">
        <f>IFERROR(VLOOKUP(A37,'R3. GW E'!A:E,4,FALSE)*B37,"&lt;Null&gt;")</f>
        <v>45535.343682855833</v>
      </c>
      <c r="K37">
        <f t="shared" si="0"/>
        <v>73022.339199993032</v>
      </c>
      <c r="L37">
        <f t="shared" si="1"/>
        <v>-25807.739145219875</v>
      </c>
      <c r="M37">
        <f t="shared" si="2"/>
        <v>53294.734662357077</v>
      </c>
      <c r="N37">
        <f t="shared" si="3"/>
        <v>-45535.343682855833</v>
      </c>
      <c r="O37" t="str">
        <f t="shared" si="8"/>
        <v>&lt;1000</v>
      </c>
      <c r="P37">
        <f t="shared" si="9"/>
        <v>1000</v>
      </c>
      <c r="Q37" t="str">
        <f t="shared" si="10"/>
        <v/>
      </c>
      <c r="R37">
        <f t="shared" si="11"/>
        <v>99000</v>
      </c>
      <c r="S37" t="str">
        <f t="shared" si="12"/>
        <v/>
      </c>
      <c r="T37">
        <f t="shared" si="13"/>
        <v>0</v>
      </c>
      <c r="U37" t="str">
        <f t="shared" si="14"/>
        <v/>
      </c>
      <c r="V37">
        <f t="shared" si="15"/>
        <v>26000</v>
      </c>
      <c r="W37" t="str">
        <f t="shared" si="16"/>
        <v/>
      </c>
      <c r="X37">
        <f t="shared" si="17"/>
        <v>46000</v>
      </c>
      <c r="Y37">
        <f t="shared" si="4"/>
        <v>1.2174356638524186E-2</v>
      </c>
      <c r="Z37" t="str">
        <f t="shared" si="18"/>
        <v>NA</v>
      </c>
      <c r="AA37">
        <f t="shared" si="5"/>
        <v>1.6680822329488299E-2</v>
      </c>
      <c r="AB37" t="str">
        <f t="shared" si="6"/>
        <v>NA</v>
      </c>
      <c r="AC37" s="9" t="str">
        <f t="shared" si="19"/>
        <v>&lt;0.1</v>
      </c>
      <c r="AD37" s="9">
        <f t="shared" si="20"/>
        <v>0</v>
      </c>
      <c r="AE37" s="9" t="str">
        <f t="shared" si="21"/>
        <v>NA</v>
      </c>
      <c r="AF37" s="9">
        <f t="shared" si="22"/>
        <v>0</v>
      </c>
      <c r="AG37" s="9" t="str">
        <f t="shared" si="23"/>
        <v>&lt;0.1</v>
      </c>
      <c r="AH37" s="9">
        <f t="shared" si="24"/>
        <v>0</v>
      </c>
      <c r="AI37" s="9" t="str">
        <f t="shared" si="25"/>
        <v>NA</v>
      </c>
      <c r="AJ37" s="9">
        <f t="shared" si="26"/>
        <v>0</v>
      </c>
      <c r="AK37" t="str">
        <f t="shared" si="27"/>
        <v/>
      </c>
      <c r="AL37" t="str">
        <f t="shared" si="28"/>
        <v>NA</v>
      </c>
      <c r="AM37" t="str">
        <f t="shared" si="29"/>
        <v/>
      </c>
      <c r="AN37" t="str">
        <f t="shared" si="30"/>
        <v>NA</v>
      </c>
      <c r="AO37">
        <f t="shared" si="7"/>
        <v>0</v>
      </c>
      <c r="AP37">
        <f t="shared" si="31"/>
        <v>2</v>
      </c>
      <c r="AQ37" t="str">
        <f t="shared" si="32"/>
        <v>Less stressed</v>
      </c>
    </row>
    <row r="38" spans="1:43" x14ac:dyDescent="0.25">
      <c r="A38">
        <v>684</v>
      </c>
      <c r="B38">
        <v>254710.909625</v>
      </c>
      <c r="C38" t="str">
        <f>VLOOKUP(A38,'A1. Aquifer Attributes'!A:H,8,FALSE)</f>
        <v>Unconfined</v>
      </c>
      <c r="D38" t="str">
        <f>VLOOKUP(A38,'A3. BGCZ'!A:C,3,FALSE)</f>
        <v>CDF</v>
      </c>
      <c r="E38" t="str">
        <f>VLOOKUP(A38,'A2. Low Flow Zone'!A:C,3,FALSE)</f>
        <v>Georgia Basin</v>
      </c>
      <c r="F38">
        <f>IFERROR(VLOOKUP(A38,'R1. GW Use'!A:H,8,FALSE),"&lt;Null&gt;")</f>
        <v>0</v>
      </c>
      <c r="G38">
        <f>IFERROR(VLOOKUP(A38,'R2. Recharge'!A:I,8,FALSE)*B38,"&lt;Null&gt;")</f>
        <v>184080.52404888516</v>
      </c>
      <c r="H38">
        <f>IFERROR(VLOOKUP(A38,'R2. Recharge'!A:K,10,FALSE)*B38,"&lt;Null&gt;")</f>
        <v>0</v>
      </c>
      <c r="I38" t="str">
        <f>IFERROR(VLOOKUP(A38,'R3. GW E'!A:C,2,FALSE)*B38,"&lt;Null&gt;")</f>
        <v>&lt;Null&gt;</v>
      </c>
      <c r="J38">
        <f>IFERROR(VLOOKUP(A38,'R3. GW E'!A:E,4,FALSE)*B38,"&lt;Null&gt;")</f>
        <v>25439.506809706501</v>
      </c>
      <c r="K38" t="str">
        <f t="shared" si="0"/>
        <v>&lt;Null&gt;</v>
      </c>
      <c r="L38" t="str">
        <f t="shared" si="1"/>
        <v>&lt;Null&gt;</v>
      </c>
      <c r="M38">
        <f t="shared" si="2"/>
        <v>158641.01723917865</v>
      </c>
      <c r="N38">
        <f t="shared" si="3"/>
        <v>-25439.506809706501</v>
      </c>
      <c r="O38" t="str">
        <f t="shared" si="8"/>
        <v/>
      </c>
      <c r="P38">
        <f t="shared" si="9"/>
        <v>0</v>
      </c>
      <c r="Q38" t="str">
        <f t="shared" si="10"/>
        <v/>
      </c>
      <c r="R38">
        <f t="shared" si="11"/>
        <v>184000</v>
      </c>
      <c r="S38" t="str">
        <f t="shared" si="12"/>
        <v/>
      </c>
      <c r="T38">
        <f t="shared" si="13"/>
        <v>0</v>
      </c>
      <c r="U38" t="str">
        <f t="shared" si="14"/>
        <v>NA</v>
      </c>
      <c r="V38">
        <f t="shared" si="15"/>
        <v>0</v>
      </c>
      <c r="W38" t="str">
        <f t="shared" si="16"/>
        <v/>
      </c>
      <c r="X38">
        <f t="shared" si="17"/>
        <v>25000</v>
      </c>
      <c r="Y38" t="str">
        <f t="shared" si="4"/>
        <v>NA</v>
      </c>
      <c r="Z38" t="str">
        <f t="shared" si="18"/>
        <v>NA</v>
      </c>
      <c r="AA38">
        <f t="shared" si="5"/>
        <v>0</v>
      </c>
      <c r="AB38" t="str">
        <f t="shared" si="6"/>
        <v>NA</v>
      </c>
      <c r="AC38" s="9" t="str">
        <f t="shared" si="19"/>
        <v>NA</v>
      </c>
      <c r="AD38" s="9">
        <f t="shared" si="20"/>
        <v>0</v>
      </c>
      <c r="AE38" s="9" t="str">
        <f t="shared" si="21"/>
        <v>NA</v>
      </c>
      <c r="AF38" s="9">
        <f t="shared" si="22"/>
        <v>0</v>
      </c>
      <c r="AG38" s="9" t="str">
        <f t="shared" si="23"/>
        <v/>
      </c>
      <c r="AH38" s="9">
        <f t="shared" si="24"/>
        <v>0</v>
      </c>
      <c r="AI38" s="9" t="str">
        <f t="shared" si="25"/>
        <v>NA</v>
      </c>
      <c r="AJ38" s="9">
        <f t="shared" si="26"/>
        <v>0</v>
      </c>
      <c r="AK38" t="str">
        <f t="shared" si="27"/>
        <v>NA</v>
      </c>
      <c r="AL38" t="str">
        <f t="shared" si="28"/>
        <v>NA</v>
      </c>
      <c r="AM38" t="str">
        <f t="shared" si="29"/>
        <v/>
      </c>
      <c r="AN38" t="str">
        <f t="shared" si="30"/>
        <v>NA</v>
      </c>
      <c r="AO38">
        <f t="shared" si="7"/>
        <v>0</v>
      </c>
      <c r="AP38">
        <f t="shared" si="31"/>
        <v>1</v>
      </c>
      <c r="AQ38" t="str">
        <f t="shared" si="32"/>
        <v>Less stressed</v>
      </c>
    </row>
    <row r="39" spans="1:43" x14ac:dyDescent="0.25">
      <c r="A39">
        <v>693</v>
      </c>
      <c r="B39">
        <v>273782.20899999997</v>
      </c>
      <c r="C39" t="str">
        <f>VLOOKUP(A39,'A1. Aquifer Attributes'!A:H,8,FALSE)</f>
        <v>Unconfined</v>
      </c>
      <c r="D39" t="str">
        <f>VLOOKUP(A39,'A3. BGCZ'!A:C,3,FALSE)</f>
        <v>CWH</v>
      </c>
      <c r="E39" t="str">
        <f>VLOOKUP(A39,'A2. Low Flow Zone'!A:C,3,FALSE)</f>
        <v>Vancouver Island</v>
      </c>
      <c r="F39">
        <f>IFERROR(VLOOKUP(A39,'R1. GW Use'!A:H,8,FALSE),"&lt;Null&gt;")</f>
        <v>0</v>
      </c>
      <c r="G39">
        <f>IFERROR(VLOOKUP(A39,'R2. Recharge'!A:I,8,FALSE)*B39,"&lt;Null&gt;")</f>
        <v>271412.32991873234</v>
      </c>
      <c r="H39">
        <f>IFERROR(VLOOKUP(A39,'R2. Recharge'!A:K,10,FALSE)*B39,"&lt;Null&gt;")</f>
        <v>0</v>
      </c>
      <c r="I39">
        <f>IFERROR(VLOOKUP(A39,'R3. GW E'!A:C,2,FALSE)*B39,"&lt;Null&gt;")</f>
        <v>163785.00467227897</v>
      </c>
      <c r="J39">
        <f>IFERROR(VLOOKUP(A39,'R3. GW E'!A:E,4,FALSE)*B39,"&lt;Null&gt;")</f>
        <v>197796.69471413997</v>
      </c>
      <c r="K39">
        <f t="shared" si="0"/>
        <v>107627.32524645337</v>
      </c>
      <c r="L39">
        <f t="shared" si="1"/>
        <v>-163785.00467227897</v>
      </c>
      <c r="M39">
        <f t="shared" si="2"/>
        <v>73615.63520459237</v>
      </c>
      <c r="N39">
        <f t="shared" si="3"/>
        <v>-197796.69471413997</v>
      </c>
      <c r="O39" t="str">
        <f t="shared" si="8"/>
        <v/>
      </c>
      <c r="P39">
        <f t="shared" si="9"/>
        <v>0</v>
      </c>
      <c r="Q39" t="str">
        <f t="shared" si="10"/>
        <v/>
      </c>
      <c r="R39">
        <f t="shared" si="11"/>
        <v>271000</v>
      </c>
      <c r="S39" t="str">
        <f t="shared" si="12"/>
        <v/>
      </c>
      <c r="T39">
        <f t="shared" si="13"/>
        <v>0</v>
      </c>
      <c r="U39" t="str">
        <f t="shared" si="14"/>
        <v/>
      </c>
      <c r="V39">
        <f t="shared" si="15"/>
        <v>164000</v>
      </c>
      <c r="W39" t="str">
        <f t="shared" si="16"/>
        <v/>
      </c>
      <c r="X39">
        <f t="shared" si="17"/>
        <v>198000</v>
      </c>
      <c r="Y39">
        <f t="shared" si="4"/>
        <v>0</v>
      </c>
      <c r="Z39" t="str">
        <f t="shared" si="18"/>
        <v>NA</v>
      </c>
      <c r="AA39">
        <f t="shared" si="5"/>
        <v>0</v>
      </c>
      <c r="AB39" t="str">
        <f t="shared" si="6"/>
        <v>NA</v>
      </c>
      <c r="AC39" s="9" t="str">
        <f t="shared" si="19"/>
        <v/>
      </c>
      <c r="AD39" s="9">
        <f t="shared" si="20"/>
        <v>0</v>
      </c>
      <c r="AE39" s="9" t="str">
        <f t="shared" si="21"/>
        <v>NA</v>
      </c>
      <c r="AF39" s="9">
        <f t="shared" si="22"/>
        <v>0</v>
      </c>
      <c r="AG39" s="9" t="str">
        <f t="shared" si="23"/>
        <v/>
      </c>
      <c r="AH39" s="9">
        <f t="shared" si="24"/>
        <v>0</v>
      </c>
      <c r="AI39" s="9" t="str">
        <f t="shared" si="25"/>
        <v>NA</v>
      </c>
      <c r="AJ39" s="9">
        <f t="shared" si="26"/>
        <v>0</v>
      </c>
      <c r="AK39" t="str">
        <f t="shared" si="27"/>
        <v/>
      </c>
      <c r="AL39" t="str">
        <f t="shared" si="28"/>
        <v>NA</v>
      </c>
      <c r="AM39" t="str">
        <f t="shared" si="29"/>
        <v/>
      </c>
      <c r="AN39" t="str">
        <f t="shared" si="30"/>
        <v>NA</v>
      </c>
      <c r="AO39">
        <f t="shared" si="7"/>
        <v>0</v>
      </c>
      <c r="AP39">
        <f t="shared" si="31"/>
        <v>2</v>
      </c>
      <c r="AQ39" t="str">
        <f t="shared" si="32"/>
        <v>Less stressed</v>
      </c>
    </row>
    <row r="40" spans="1:43" x14ac:dyDescent="0.25">
      <c r="A40">
        <v>705</v>
      </c>
      <c r="B40">
        <v>243734.27106299999</v>
      </c>
      <c r="C40" t="str">
        <f>VLOOKUP(A40,'A1. Aquifer Attributes'!A:H,8,FALSE)</f>
        <v>Unconfined</v>
      </c>
      <c r="D40" t="str">
        <f>VLOOKUP(A40,'A3. BGCZ'!A:C,3,FALSE)</f>
        <v>CWH</v>
      </c>
      <c r="E40" t="str">
        <f>VLOOKUP(A40,'A2. Low Flow Zone'!A:C,3,FALSE)</f>
        <v>Vancouver Island</v>
      </c>
      <c r="F40">
        <f>IFERROR(VLOOKUP(A40,'R1. GW Use'!A:H,8,FALSE),"&lt;Null&gt;")</f>
        <v>0</v>
      </c>
      <c r="G40">
        <f>IFERROR(VLOOKUP(A40,'R2. Recharge'!A:I,8,FALSE)*B40,"&lt;Null&gt;")</f>
        <v>241624.48915828823</v>
      </c>
      <c r="H40">
        <f>IFERROR(VLOOKUP(A40,'R2. Recharge'!A:K,10,FALSE)*B40,"&lt;Null&gt;")</f>
        <v>0</v>
      </c>
      <c r="I40">
        <f>IFERROR(VLOOKUP(A40,'R3. GW E'!A:C,2,FALSE)*B40,"&lt;Null&gt;")</f>
        <v>148556.03821289851</v>
      </c>
      <c r="J40">
        <f>IFERROR(VLOOKUP(A40,'R3. GW E'!A:E,4,FALSE)*B40,"&lt;Null&gt;")</f>
        <v>2347848.3609810877</v>
      </c>
      <c r="K40">
        <f t="shared" si="0"/>
        <v>93068.450945389719</v>
      </c>
      <c r="L40">
        <f t="shared" si="1"/>
        <v>-148556.03821289851</v>
      </c>
      <c r="M40">
        <f t="shared" si="2"/>
        <v>-2106223.8718227996</v>
      </c>
      <c r="N40">
        <f t="shared" si="3"/>
        <v>-2347848.3609810877</v>
      </c>
      <c r="O40" t="str">
        <f t="shared" si="8"/>
        <v/>
      </c>
      <c r="P40">
        <f t="shared" si="9"/>
        <v>0</v>
      </c>
      <c r="Q40" t="str">
        <f t="shared" si="10"/>
        <v/>
      </c>
      <c r="R40">
        <f t="shared" si="11"/>
        <v>242000</v>
      </c>
      <c r="S40" t="str">
        <f t="shared" si="12"/>
        <v/>
      </c>
      <c r="T40">
        <f t="shared" si="13"/>
        <v>0</v>
      </c>
      <c r="U40" t="str">
        <f t="shared" si="14"/>
        <v/>
      </c>
      <c r="V40">
        <f t="shared" si="15"/>
        <v>149000</v>
      </c>
      <c r="W40" t="str">
        <f t="shared" si="16"/>
        <v/>
      </c>
      <c r="X40">
        <f t="shared" si="17"/>
        <v>2348000</v>
      </c>
      <c r="Y40">
        <f t="shared" si="4"/>
        <v>0</v>
      </c>
      <c r="Z40" t="str">
        <f t="shared" si="18"/>
        <v>NA</v>
      </c>
      <c r="AA40" t="str">
        <f t="shared" si="5"/>
        <v>NA</v>
      </c>
      <c r="AB40" t="str">
        <f t="shared" si="6"/>
        <v>NA</v>
      </c>
      <c r="AC40" s="9" t="str">
        <f t="shared" si="19"/>
        <v/>
      </c>
      <c r="AD40" s="9">
        <f t="shared" si="20"/>
        <v>0</v>
      </c>
      <c r="AE40" s="9" t="str">
        <f t="shared" si="21"/>
        <v>NA</v>
      </c>
      <c r="AF40" s="9">
        <f t="shared" si="22"/>
        <v>0</v>
      </c>
      <c r="AG40" s="9" t="str">
        <f t="shared" si="23"/>
        <v>NA</v>
      </c>
      <c r="AH40" s="9">
        <f t="shared" si="24"/>
        <v>0</v>
      </c>
      <c r="AI40" s="9" t="str">
        <f t="shared" si="25"/>
        <v>NA</v>
      </c>
      <c r="AJ40" s="9">
        <f t="shared" si="26"/>
        <v>0</v>
      </c>
      <c r="AK40" t="str">
        <f t="shared" si="27"/>
        <v/>
      </c>
      <c r="AL40" t="str">
        <f t="shared" si="28"/>
        <v>NA</v>
      </c>
      <c r="AM40" t="str">
        <f t="shared" si="29"/>
        <v>NA</v>
      </c>
      <c r="AN40" t="str">
        <f t="shared" si="30"/>
        <v>NA</v>
      </c>
      <c r="AO40">
        <f t="shared" si="7"/>
        <v>0</v>
      </c>
      <c r="AP40">
        <f t="shared" si="31"/>
        <v>1</v>
      </c>
      <c r="AQ40" t="str">
        <f t="shared" si="32"/>
        <v>Less stressed</v>
      </c>
    </row>
    <row r="41" spans="1:43" x14ac:dyDescent="0.25">
      <c r="A41">
        <v>706</v>
      </c>
      <c r="B41">
        <v>5871159.9030600004</v>
      </c>
      <c r="C41" t="str">
        <f>VLOOKUP(A41,'A1. Aquifer Attributes'!A:H,8,FALSE)</f>
        <v>Unconfined</v>
      </c>
      <c r="D41" t="str">
        <f>VLOOKUP(A41,'A3. BGCZ'!A:C,3,FALSE)</f>
        <v>CDF</v>
      </c>
      <c r="E41" t="str">
        <f>VLOOKUP(A41,'A2. Low Flow Zone'!A:C,3,FALSE)</f>
        <v>Georgia Basin</v>
      </c>
      <c r="F41">
        <f>IFERROR(VLOOKUP(A41,'R1. GW Use'!A:H,8,FALSE),"&lt;Null&gt;")</f>
        <v>57462</v>
      </c>
      <c r="G41">
        <f>IFERROR(VLOOKUP(A41,'R2. Recharge'!A:I,8,FALSE)*B41,"&lt;Null&gt;")</f>
        <v>4239993.4506063722</v>
      </c>
      <c r="H41">
        <f>IFERROR(VLOOKUP(A41,'R2. Recharge'!A:K,10,FALSE)*B41,"&lt;Null&gt;")</f>
        <v>0</v>
      </c>
      <c r="I41" t="str">
        <f>IFERROR(VLOOKUP(A41,'R3. GW E'!A:C,2,FALSE)*B41,"&lt;Null&gt;")</f>
        <v>&lt;Null&gt;</v>
      </c>
      <c r="J41">
        <f>IFERROR(VLOOKUP(A41,'R3. GW E'!A:E,4,FALSE)*B41,"&lt;Null&gt;")</f>
        <v>1067200.7355792162</v>
      </c>
      <c r="K41" t="str">
        <f t="shared" si="0"/>
        <v>&lt;Null&gt;</v>
      </c>
      <c r="L41" t="str">
        <f t="shared" si="1"/>
        <v>&lt;Null&gt;</v>
      </c>
      <c r="M41">
        <f t="shared" si="2"/>
        <v>3172792.7150271563</v>
      </c>
      <c r="N41">
        <f t="shared" si="3"/>
        <v>-1067200.7355792162</v>
      </c>
      <c r="O41" t="str">
        <f t="shared" si="8"/>
        <v/>
      </c>
      <c r="P41">
        <f t="shared" si="9"/>
        <v>57000</v>
      </c>
      <c r="Q41" t="str">
        <f t="shared" si="10"/>
        <v/>
      </c>
      <c r="R41">
        <f t="shared" si="11"/>
        <v>4240000</v>
      </c>
      <c r="S41" t="str">
        <f t="shared" si="12"/>
        <v/>
      </c>
      <c r="T41">
        <f t="shared" si="13"/>
        <v>0</v>
      </c>
      <c r="U41" t="str">
        <f t="shared" si="14"/>
        <v>NA</v>
      </c>
      <c r="V41">
        <f t="shared" si="15"/>
        <v>0</v>
      </c>
      <c r="W41" t="str">
        <f t="shared" si="16"/>
        <v/>
      </c>
      <c r="X41">
        <f t="shared" si="17"/>
        <v>1067000</v>
      </c>
      <c r="Y41" t="str">
        <f t="shared" si="4"/>
        <v>NA</v>
      </c>
      <c r="Z41" t="str">
        <f t="shared" si="18"/>
        <v>NA</v>
      </c>
      <c r="AA41">
        <f t="shared" si="5"/>
        <v>1.8110858527834263E-2</v>
      </c>
      <c r="AB41" t="str">
        <f t="shared" si="6"/>
        <v>NA</v>
      </c>
      <c r="AC41" s="9" t="str">
        <f t="shared" si="19"/>
        <v>NA</v>
      </c>
      <c r="AD41" s="9">
        <f t="shared" si="20"/>
        <v>0</v>
      </c>
      <c r="AE41" s="9" t="str">
        <f t="shared" si="21"/>
        <v>NA</v>
      </c>
      <c r="AF41" s="9">
        <f t="shared" si="22"/>
        <v>0</v>
      </c>
      <c r="AG41" s="9" t="str">
        <f t="shared" si="23"/>
        <v>&lt;0.1</v>
      </c>
      <c r="AH41" s="9">
        <f t="shared" si="24"/>
        <v>0</v>
      </c>
      <c r="AI41" s="9" t="str">
        <f t="shared" si="25"/>
        <v>NA</v>
      </c>
      <c r="AJ41" s="9">
        <f t="shared" si="26"/>
        <v>0</v>
      </c>
      <c r="AK41" t="str">
        <f t="shared" si="27"/>
        <v>NA</v>
      </c>
      <c r="AL41" t="str">
        <f t="shared" si="28"/>
        <v>NA</v>
      </c>
      <c r="AM41" t="str">
        <f t="shared" si="29"/>
        <v/>
      </c>
      <c r="AN41" t="str">
        <f t="shared" si="30"/>
        <v>NA</v>
      </c>
      <c r="AO41">
        <f t="shared" si="7"/>
        <v>0</v>
      </c>
      <c r="AP41">
        <f t="shared" si="31"/>
        <v>1</v>
      </c>
      <c r="AQ41" t="str">
        <f t="shared" si="32"/>
        <v>Less stressed</v>
      </c>
    </row>
    <row r="42" spans="1:43" x14ac:dyDescent="0.25">
      <c r="A42">
        <v>729</v>
      </c>
      <c r="B42">
        <v>643621.27868800005</v>
      </c>
      <c r="C42" t="str">
        <f>VLOOKUP(A42,'A1. Aquifer Attributes'!A:H,8,FALSE)</f>
        <v>Unconfined</v>
      </c>
      <c r="D42" t="str">
        <f>VLOOKUP(A42,'A3. BGCZ'!A:C,3,FALSE)</f>
        <v>CDF</v>
      </c>
      <c r="E42" t="str">
        <f>VLOOKUP(A42,'A2. Low Flow Zone'!A:C,3,FALSE)</f>
        <v>Georgia Basin</v>
      </c>
      <c r="F42">
        <f>IFERROR(VLOOKUP(A42,'R1. GW Use'!A:H,8,FALSE),"&lt;Null&gt;")</f>
        <v>33354</v>
      </c>
      <c r="G42">
        <f>IFERROR(VLOOKUP(A42,'R2. Recharge'!A:I,8,FALSE)*B42,"&lt;Null&gt;")</f>
        <v>472724.46969100623</v>
      </c>
      <c r="H42">
        <f>IFERROR(VLOOKUP(A42,'R2. Recharge'!A:K,10,FALSE)*B42,"&lt;Null&gt;")</f>
        <v>0</v>
      </c>
      <c r="I42" t="str">
        <f>IFERROR(VLOOKUP(A42,'R3. GW E'!A:C,2,FALSE)*B42,"&lt;Null&gt;")</f>
        <v>&lt;Null&gt;</v>
      </c>
      <c r="J42" t="str">
        <f>IFERROR(VLOOKUP(A42,'R3. GW E'!A:E,4,FALSE)*B42,"&lt;Null&gt;")</f>
        <v>&lt;Null&gt;</v>
      </c>
      <c r="K42" t="str">
        <f t="shared" si="0"/>
        <v>&lt;Null&gt;</v>
      </c>
      <c r="L42" t="str">
        <f t="shared" si="1"/>
        <v>&lt;Null&gt;</v>
      </c>
      <c r="M42" t="str">
        <f t="shared" si="2"/>
        <v>&lt;Null&gt;</v>
      </c>
      <c r="N42" t="str">
        <f t="shared" si="3"/>
        <v>&lt;Null&gt;</v>
      </c>
      <c r="O42" t="str">
        <f t="shared" si="8"/>
        <v/>
      </c>
      <c r="P42">
        <f t="shared" si="9"/>
        <v>33000</v>
      </c>
      <c r="Q42" t="str">
        <f t="shared" si="10"/>
        <v/>
      </c>
      <c r="R42">
        <f t="shared" si="11"/>
        <v>473000</v>
      </c>
      <c r="S42" t="str">
        <f t="shared" si="12"/>
        <v/>
      </c>
      <c r="T42">
        <f t="shared" si="13"/>
        <v>0</v>
      </c>
      <c r="U42" t="str">
        <f t="shared" si="14"/>
        <v>NA</v>
      </c>
      <c r="V42">
        <f t="shared" si="15"/>
        <v>0</v>
      </c>
      <c r="W42" t="str">
        <f t="shared" si="16"/>
        <v>NA</v>
      </c>
      <c r="X42">
        <f t="shared" si="17"/>
        <v>0</v>
      </c>
      <c r="Y42" t="str">
        <f t="shared" si="4"/>
        <v>NA</v>
      </c>
      <c r="Z42" t="str">
        <f t="shared" si="18"/>
        <v>NA</v>
      </c>
      <c r="AA42" t="str">
        <f t="shared" si="5"/>
        <v>NA</v>
      </c>
      <c r="AB42" t="str">
        <f t="shared" si="6"/>
        <v>NA</v>
      </c>
      <c r="AC42" s="9" t="str">
        <f t="shared" si="19"/>
        <v>NA</v>
      </c>
      <c r="AD42" s="9">
        <f t="shared" si="20"/>
        <v>0</v>
      </c>
      <c r="AE42" s="9" t="str">
        <f t="shared" si="21"/>
        <v>NA</v>
      </c>
      <c r="AF42" s="9">
        <f t="shared" si="22"/>
        <v>0</v>
      </c>
      <c r="AG42" s="9" t="str">
        <f t="shared" si="23"/>
        <v>NA</v>
      </c>
      <c r="AH42" s="9">
        <f t="shared" si="24"/>
        <v>0</v>
      </c>
      <c r="AI42" s="9" t="str">
        <f t="shared" si="25"/>
        <v>NA</v>
      </c>
      <c r="AJ42" s="9">
        <f t="shared" si="26"/>
        <v>0</v>
      </c>
      <c r="AK42" t="str">
        <f t="shared" si="27"/>
        <v>NA</v>
      </c>
      <c r="AL42" t="str">
        <f t="shared" si="28"/>
        <v>NA</v>
      </c>
      <c r="AM42" t="str">
        <f t="shared" si="29"/>
        <v>NA</v>
      </c>
      <c r="AN42" t="str">
        <f t="shared" si="30"/>
        <v>NA</v>
      </c>
      <c r="AO42">
        <f t="shared" si="7"/>
        <v>0</v>
      </c>
      <c r="AP42">
        <f t="shared" si="31"/>
        <v>0</v>
      </c>
      <c r="AQ42" t="str">
        <f t="shared" si="32"/>
        <v>Method not applicaple - no derived E values</v>
      </c>
    </row>
    <row r="43" spans="1:43" x14ac:dyDescent="0.25">
      <c r="A43">
        <v>731</v>
      </c>
      <c r="B43">
        <v>6759343.9337200001</v>
      </c>
      <c r="C43" t="str">
        <f>VLOOKUP(A43,'A1. Aquifer Attributes'!A:H,8,FALSE)</f>
        <v>Unconfined</v>
      </c>
      <c r="D43" t="str">
        <f>VLOOKUP(A43,'A3. BGCZ'!A:C,3,FALSE)</f>
        <v>CDF</v>
      </c>
      <c r="E43" t="str">
        <f>VLOOKUP(A43,'A2. Low Flow Zone'!A:C,3,FALSE)</f>
        <v>Georgia Basin</v>
      </c>
      <c r="F43">
        <f>IFERROR(VLOOKUP(A43,'R1. GW Use'!A:H,8,FALSE),"&lt;Null&gt;")</f>
        <v>66708</v>
      </c>
      <c r="G43">
        <f>IFERROR(VLOOKUP(A43,'R2. Recharge'!A:I,8,FALSE)*B43,"&lt;Null&gt;")</f>
        <v>4964576.8129985258</v>
      </c>
      <c r="H43">
        <f>IFERROR(VLOOKUP(A43,'R2. Recharge'!A:K,10,FALSE)*B43,"&lt;Null&gt;")</f>
        <v>0</v>
      </c>
      <c r="I43" t="str">
        <f>IFERROR(VLOOKUP(A43,'R3. GW E'!A:C,2,FALSE)*B43,"&lt;Null&gt;")</f>
        <v>&lt;Null&gt;</v>
      </c>
      <c r="J43" t="str">
        <f>IFERROR(VLOOKUP(A43,'R3. GW E'!A:E,4,FALSE)*B43,"&lt;Null&gt;")</f>
        <v>&lt;Null&gt;</v>
      </c>
      <c r="K43" t="str">
        <f t="shared" si="0"/>
        <v>&lt;Null&gt;</v>
      </c>
      <c r="L43" t="str">
        <f t="shared" si="1"/>
        <v>&lt;Null&gt;</v>
      </c>
      <c r="M43" t="str">
        <f t="shared" si="2"/>
        <v>&lt;Null&gt;</v>
      </c>
      <c r="N43" t="str">
        <f t="shared" si="3"/>
        <v>&lt;Null&gt;</v>
      </c>
      <c r="O43" t="str">
        <f t="shared" si="8"/>
        <v/>
      </c>
      <c r="P43">
        <f t="shared" si="9"/>
        <v>67000</v>
      </c>
      <c r="Q43" t="str">
        <f t="shared" si="10"/>
        <v/>
      </c>
      <c r="R43">
        <f t="shared" si="11"/>
        <v>4965000</v>
      </c>
      <c r="S43" t="str">
        <f t="shared" si="12"/>
        <v/>
      </c>
      <c r="T43">
        <f t="shared" si="13"/>
        <v>0</v>
      </c>
      <c r="U43" t="str">
        <f t="shared" si="14"/>
        <v>NA</v>
      </c>
      <c r="V43">
        <f t="shared" si="15"/>
        <v>0</v>
      </c>
      <c r="W43" t="str">
        <f t="shared" si="16"/>
        <v>NA</v>
      </c>
      <c r="X43">
        <f t="shared" si="17"/>
        <v>0</v>
      </c>
      <c r="Y43" t="str">
        <f t="shared" si="4"/>
        <v>NA</v>
      </c>
      <c r="Z43" t="str">
        <f t="shared" si="18"/>
        <v>NA</v>
      </c>
      <c r="AA43" t="str">
        <f t="shared" si="5"/>
        <v>NA</v>
      </c>
      <c r="AB43" t="str">
        <f t="shared" si="6"/>
        <v>NA</v>
      </c>
      <c r="AC43" s="9" t="str">
        <f t="shared" si="19"/>
        <v>NA</v>
      </c>
      <c r="AD43" s="9">
        <f t="shared" si="20"/>
        <v>0</v>
      </c>
      <c r="AE43" s="9" t="str">
        <f t="shared" si="21"/>
        <v>NA</v>
      </c>
      <c r="AF43" s="9">
        <f t="shared" si="22"/>
        <v>0</v>
      </c>
      <c r="AG43" s="9" t="str">
        <f t="shared" si="23"/>
        <v>NA</v>
      </c>
      <c r="AH43" s="9">
        <f t="shared" si="24"/>
        <v>0</v>
      </c>
      <c r="AI43" s="9" t="str">
        <f t="shared" si="25"/>
        <v>NA</v>
      </c>
      <c r="AJ43" s="9">
        <f t="shared" si="26"/>
        <v>0</v>
      </c>
      <c r="AK43" t="str">
        <f t="shared" si="27"/>
        <v>NA</v>
      </c>
      <c r="AL43" t="str">
        <f t="shared" si="28"/>
        <v>NA</v>
      </c>
      <c r="AM43" t="str">
        <f t="shared" si="29"/>
        <v>NA</v>
      </c>
      <c r="AN43" t="str">
        <f t="shared" si="30"/>
        <v>NA</v>
      </c>
      <c r="AO43">
        <f t="shared" si="7"/>
        <v>0</v>
      </c>
      <c r="AP43">
        <f t="shared" si="31"/>
        <v>0</v>
      </c>
      <c r="AQ43" t="str">
        <f t="shared" si="32"/>
        <v>Method not applicaple - no derived E values</v>
      </c>
    </row>
    <row r="44" spans="1:43" x14ac:dyDescent="0.25">
      <c r="A44">
        <v>732</v>
      </c>
      <c r="B44">
        <v>1241527.7229200001</v>
      </c>
      <c r="C44" t="str">
        <f>VLOOKUP(A44,'A1. Aquifer Attributes'!A:H,8,FALSE)</f>
        <v>Unconfined</v>
      </c>
      <c r="D44" t="str">
        <f>VLOOKUP(A44,'A3. BGCZ'!A:C,3,FALSE)</f>
        <v>CDF</v>
      </c>
      <c r="E44" t="str">
        <f>VLOOKUP(A44,'A2. Low Flow Zone'!A:C,3,FALSE)</f>
        <v>Georgia Basin</v>
      </c>
      <c r="F44">
        <f>IFERROR(VLOOKUP(A44,'R1. GW Use'!A:H,8,FALSE),"&lt;Null&gt;")</f>
        <v>29648</v>
      </c>
      <c r="G44">
        <f>IFERROR(VLOOKUP(A44,'R2. Recharge'!A:I,8,FALSE)*B44,"&lt;Null&gt;")</f>
        <v>911872.48442192003</v>
      </c>
      <c r="H44">
        <f>IFERROR(VLOOKUP(A44,'R2. Recharge'!A:K,10,FALSE)*B44,"&lt;Null&gt;")</f>
        <v>0</v>
      </c>
      <c r="I44" t="str">
        <f>IFERROR(VLOOKUP(A44,'R3. GW E'!A:C,2,FALSE)*B44,"&lt;Null&gt;")</f>
        <v>&lt;Null&gt;</v>
      </c>
      <c r="J44" t="str">
        <f>IFERROR(VLOOKUP(A44,'R3. GW E'!A:E,4,FALSE)*B44,"&lt;Null&gt;")</f>
        <v>&lt;Null&gt;</v>
      </c>
      <c r="K44" t="str">
        <f t="shared" si="0"/>
        <v>&lt;Null&gt;</v>
      </c>
      <c r="L44" t="str">
        <f t="shared" si="1"/>
        <v>&lt;Null&gt;</v>
      </c>
      <c r="M44" t="str">
        <f t="shared" si="2"/>
        <v>&lt;Null&gt;</v>
      </c>
      <c r="N44" t="str">
        <f t="shared" si="3"/>
        <v>&lt;Null&gt;</v>
      </c>
      <c r="O44" t="str">
        <f t="shared" si="8"/>
        <v/>
      </c>
      <c r="P44">
        <f t="shared" si="9"/>
        <v>30000</v>
      </c>
      <c r="Q44" t="str">
        <f t="shared" si="10"/>
        <v/>
      </c>
      <c r="R44">
        <f t="shared" si="11"/>
        <v>912000</v>
      </c>
      <c r="S44" t="str">
        <f t="shared" si="12"/>
        <v/>
      </c>
      <c r="T44">
        <f t="shared" si="13"/>
        <v>0</v>
      </c>
      <c r="U44" t="str">
        <f t="shared" si="14"/>
        <v>NA</v>
      </c>
      <c r="V44">
        <f t="shared" si="15"/>
        <v>0</v>
      </c>
      <c r="W44" t="str">
        <f t="shared" si="16"/>
        <v>NA</v>
      </c>
      <c r="X44">
        <f t="shared" si="17"/>
        <v>0</v>
      </c>
      <c r="Y44" t="str">
        <f t="shared" si="4"/>
        <v>NA</v>
      </c>
      <c r="Z44" t="str">
        <f t="shared" si="18"/>
        <v>NA</v>
      </c>
      <c r="AA44" t="str">
        <f t="shared" si="5"/>
        <v>NA</v>
      </c>
      <c r="AB44" t="str">
        <f t="shared" si="6"/>
        <v>NA</v>
      </c>
      <c r="AC44" s="9" t="str">
        <f t="shared" si="19"/>
        <v>NA</v>
      </c>
      <c r="AD44" s="9">
        <f t="shared" si="20"/>
        <v>0</v>
      </c>
      <c r="AE44" s="9" t="str">
        <f t="shared" si="21"/>
        <v>NA</v>
      </c>
      <c r="AF44" s="9">
        <f t="shared" si="22"/>
        <v>0</v>
      </c>
      <c r="AG44" s="9" t="str">
        <f t="shared" si="23"/>
        <v>NA</v>
      </c>
      <c r="AH44" s="9">
        <f t="shared" si="24"/>
        <v>0</v>
      </c>
      <c r="AI44" s="9" t="str">
        <f t="shared" si="25"/>
        <v>NA</v>
      </c>
      <c r="AJ44" s="9">
        <f t="shared" si="26"/>
        <v>0</v>
      </c>
      <c r="AK44" t="str">
        <f t="shared" si="27"/>
        <v>NA</v>
      </c>
      <c r="AL44" t="str">
        <f t="shared" si="28"/>
        <v>NA</v>
      </c>
      <c r="AM44" t="str">
        <f t="shared" si="29"/>
        <v>NA</v>
      </c>
      <c r="AN44" t="str">
        <f t="shared" si="30"/>
        <v>NA</v>
      </c>
      <c r="AO44">
        <f t="shared" si="7"/>
        <v>0</v>
      </c>
      <c r="AP44">
        <f t="shared" si="31"/>
        <v>0</v>
      </c>
      <c r="AQ44" t="str">
        <f t="shared" si="32"/>
        <v>Method not applicaple - no derived E values</v>
      </c>
    </row>
    <row r="45" spans="1:43" x14ac:dyDescent="0.25">
      <c r="A45">
        <v>761</v>
      </c>
      <c r="B45">
        <v>101230.942956</v>
      </c>
      <c r="C45" t="str">
        <f>VLOOKUP(A45,'A1. Aquifer Attributes'!A:H,8,FALSE)</f>
        <v>Unconfined</v>
      </c>
      <c r="D45" t="str">
        <f>VLOOKUP(A45,'A3. BGCZ'!A:C,3,FALSE)</f>
        <v>CWH</v>
      </c>
      <c r="E45" t="str">
        <f>VLOOKUP(A45,'A2. Low Flow Zone'!A:C,3,FALSE)</f>
        <v>Vancouver Island</v>
      </c>
      <c r="F45">
        <f>IFERROR(VLOOKUP(A45,'R1. GW Use'!A:H,8,FALSE),"&lt;Null&gt;")</f>
        <v>0</v>
      </c>
      <c r="G45">
        <f>IFERROR(VLOOKUP(A45,'R2. Recharge'!A:I,8,FALSE)*B45,"&lt;Null&gt;")</f>
        <v>103782.06020013966</v>
      </c>
      <c r="H45">
        <f>IFERROR(VLOOKUP(A45,'R2. Recharge'!A:K,10,FALSE)*B45,"&lt;Null&gt;")</f>
        <v>0</v>
      </c>
      <c r="I45">
        <f>IFERROR(VLOOKUP(A45,'R3. GW E'!A:C,2,FALSE)*B45,"&lt;Null&gt;")</f>
        <v>70916.223547453279</v>
      </c>
      <c r="J45" t="str">
        <f>IFERROR(VLOOKUP(A45,'R3. GW E'!A:E,4,FALSE)*B45,"&lt;Null&gt;")</f>
        <v>&lt;Null&gt;</v>
      </c>
      <c r="K45">
        <f t="shared" si="0"/>
        <v>32865.836652686383</v>
      </c>
      <c r="L45">
        <f t="shared" si="1"/>
        <v>-70916.223547453279</v>
      </c>
      <c r="M45" t="str">
        <f t="shared" si="2"/>
        <v>&lt;Null&gt;</v>
      </c>
      <c r="N45" t="str">
        <f t="shared" si="3"/>
        <v>&lt;Null&gt;</v>
      </c>
      <c r="O45" t="str">
        <f t="shared" si="8"/>
        <v/>
      </c>
      <c r="P45">
        <f t="shared" si="9"/>
        <v>0</v>
      </c>
      <c r="Q45" t="str">
        <f t="shared" si="10"/>
        <v/>
      </c>
      <c r="R45">
        <f t="shared" si="11"/>
        <v>104000</v>
      </c>
      <c r="S45" t="str">
        <f t="shared" si="12"/>
        <v/>
      </c>
      <c r="T45">
        <f t="shared" si="13"/>
        <v>0</v>
      </c>
      <c r="U45" t="str">
        <f t="shared" si="14"/>
        <v/>
      </c>
      <c r="V45">
        <f t="shared" si="15"/>
        <v>71000</v>
      </c>
      <c r="W45" t="str">
        <f t="shared" si="16"/>
        <v>NA</v>
      </c>
      <c r="X45">
        <f t="shared" si="17"/>
        <v>0</v>
      </c>
      <c r="Y45">
        <f t="shared" si="4"/>
        <v>0</v>
      </c>
      <c r="Z45" t="str">
        <f t="shared" si="18"/>
        <v>NA</v>
      </c>
      <c r="AA45" t="str">
        <f t="shared" si="5"/>
        <v>NA</v>
      </c>
      <c r="AB45" t="str">
        <f t="shared" si="6"/>
        <v>NA</v>
      </c>
      <c r="AC45" s="9" t="str">
        <f t="shared" si="19"/>
        <v/>
      </c>
      <c r="AD45" s="9">
        <f t="shared" si="20"/>
        <v>0</v>
      </c>
      <c r="AE45" s="9" t="str">
        <f t="shared" si="21"/>
        <v>NA</v>
      </c>
      <c r="AF45" s="9">
        <f t="shared" si="22"/>
        <v>0</v>
      </c>
      <c r="AG45" s="9" t="str">
        <f t="shared" si="23"/>
        <v>NA</v>
      </c>
      <c r="AH45" s="9">
        <f t="shared" si="24"/>
        <v>0</v>
      </c>
      <c r="AI45" s="9" t="str">
        <f t="shared" si="25"/>
        <v>NA</v>
      </c>
      <c r="AJ45" s="9">
        <f t="shared" si="26"/>
        <v>0</v>
      </c>
      <c r="AK45" t="str">
        <f t="shared" si="27"/>
        <v/>
      </c>
      <c r="AL45" t="str">
        <f t="shared" si="28"/>
        <v>NA</v>
      </c>
      <c r="AM45" t="str">
        <f t="shared" si="29"/>
        <v>NA</v>
      </c>
      <c r="AN45" t="str">
        <f t="shared" si="30"/>
        <v>NA</v>
      </c>
      <c r="AO45">
        <f t="shared" si="7"/>
        <v>0</v>
      </c>
      <c r="AP45">
        <f t="shared" si="31"/>
        <v>1</v>
      </c>
      <c r="AQ45" t="str">
        <f t="shared" si="32"/>
        <v>Less stressed</v>
      </c>
    </row>
    <row r="46" spans="1:43" x14ac:dyDescent="0.25">
      <c r="A46">
        <v>781</v>
      </c>
      <c r="B46">
        <v>13572.255813</v>
      </c>
      <c r="C46" t="str">
        <f>VLOOKUP(A46,'A1. Aquifer Attributes'!A:H,8,FALSE)</f>
        <v>Unconfined</v>
      </c>
      <c r="D46" t="str">
        <f>VLOOKUP(A46,'A3. BGCZ'!A:C,3,FALSE)</f>
        <v>CDF</v>
      </c>
      <c r="E46" t="str">
        <f>VLOOKUP(A46,'A2. Low Flow Zone'!A:C,3,FALSE)</f>
        <v>Georgia Basin</v>
      </c>
      <c r="F46">
        <f>IFERROR(VLOOKUP(A46,'R1. GW Use'!A:H,8,FALSE),"&lt;Null&gt;")</f>
        <v>0</v>
      </c>
      <c r="G46">
        <f>IFERROR(VLOOKUP(A46,'R2. Recharge'!A:I,8,FALSE)*B46,"&lt;Null&gt;")</f>
        <v>9968.4980036548368</v>
      </c>
      <c r="H46">
        <f>IFERROR(VLOOKUP(A46,'R2. Recharge'!A:K,10,FALSE)*B46,"&lt;Null&gt;")</f>
        <v>0</v>
      </c>
      <c r="I46">
        <f>IFERROR(VLOOKUP(A46,'R3. GW E'!A:C,2,FALSE)*B46,"&lt;Null&gt;")</f>
        <v>7074.1718916192985</v>
      </c>
      <c r="J46" t="str">
        <f>IFERROR(VLOOKUP(A46,'R3. GW E'!A:E,4,FALSE)*B46,"&lt;Null&gt;")</f>
        <v>&lt;Null&gt;</v>
      </c>
      <c r="K46">
        <f t="shared" si="0"/>
        <v>2894.3261120355382</v>
      </c>
      <c r="L46">
        <f t="shared" si="1"/>
        <v>-7074.1718916192985</v>
      </c>
      <c r="M46" t="str">
        <f t="shared" si="2"/>
        <v>&lt;Null&gt;</v>
      </c>
      <c r="N46" t="str">
        <f t="shared" si="3"/>
        <v>&lt;Null&gt;</v>
      </c>
      <c r="O46" t="str">
        <f t="shared" si="8"/>
        <v/>
      </c>
      <c r="P46">
        <f t="shared" si="9"/>
        <v>0</v>
      </c>
      <c r="Q46" t="str">
        <f t="shared" si="10"/>
        <v/>
      </c>
      <c r="R46">
        <f t="shared" si="11"/>
        <v>10000</v>
      </c>
      <c r="S46" t="str">
        <f t="shared" si="12"/>
        <v/>
      </c>
      <c r="T46">
        <f t="shared" si="13"/>
        <v>0</v>
      </c>
      <c r="U46" t="str">
        <f t="shared" si="14"/>
        <v/>
      </c>
      <c r="V46">
        <f t="shared" si="15"/>
        <v>7000</v>
      </c>
      <c r="W46" t="str">
        <f t="shared" si="16"/>
        <v>NA</v>
      </c>
      <c r="X46">
        <f t="shared" si="17"/>
        <v>0</v>
      </c>
      <c r="Y46">
        <f t="shared" si="4"/>
        <v>0</v>
      </c>
      <c r="Z46" t="str">
        <f t="shared" si="18"/>
        <v>NA</v>
      </c>
      <c r="AA46" t="str">
        <f t="shared" si="5"/>
        <v>NA</v>
      </c>
      <c r="AB46" t="str">
        <f t="shared" si="6"/>
        <v>NA</v>
      </c>
      <c r="AC46" s="9" t="str">
        <f t="shared" si="19"/>
        <v/>
      </c>
      <c r="AD46" s="9">
        <f t="shared" si="20"/>
        <v>0</v>
      </c>
      <c r="AE46" s="9" t="str">
        <f t="shared" si="21"/>
        <v>NA</v>
      </c>
      <c r="AF46" s="9">
        <f t="shared" si="22"/>
        <v>0</v>
      </c>
      <c r="AG46" s="9" t="str">
        <f t="shared" si="23"/>
        <v>NA</v>
      </c>
      <c r="AH46" s="9">
        <f t="shared" si="24"/>
        <v>0</v>
      </c>
      <c r="AI46" s="9" t="str">
        <f t="shared" si="25"/>
        <v>NA</v>
      </c>
      <c r="AJ46" s="9">
        <f t="shared" si="26"/>
        <v>0</v>
      </c>
      <c r="AK46" t="str">
        <f t="shared" si="27"/>
        <v/>
      </c>
      <c r="AL46" t="str">
        <f t="shared" si="28"/>
        <v>NA</v>
      </c>
      <c r="AM46" t="str">
        <f t="shared" si="29"/>
        <v>NA</v>
      </c>
      <c r="AN46" t="str">
        <f t="shared" si="30"/>
        <v>NA</v>
      </c>
      <c r="AO46">
        <f t="shared" si="7"/>
        <v>0</v>
      </c>
      <c r="AP46">
        <f t="shared" si="31"/>
        <v>1</v>
      </c>
      <c r="AQ46" t="str">
        <f t="shared" si="32"/>
        <v>Less stressed</v>
      </c>
    </row>
    <row r="47" spans="1:43" x14ac:dyDescent="0.25">
      <c r="A47">
        <v>782</v>
      </c>
      <c r="B47">
        <v>60406.955188</v>
      </c>
      <c r="C47" t="str">
        <f>VLOOKUP(A47,'A1. Aquifer Attributes'!A:H,8,FALSE)</f>
        <v>Unconfined</v>
      </c>
      <c r="D47" t="str">
        <f>VLOOKUP(A47,'A3. BGCZ'!A:C,3,FALSE)</f>
        <v>CDF</v>
      </c>
      <c r="E47" t="str">
        <f>VLOOKUP(A47,'A2. Low Flow Zone'!A:C,3,FALSE)</f>
        <v>Georgia Basin</v>
      </c>
      <c r="F47">
        <f>IFERROR(VLOOKUP(A47,'R1. GW Use'!A:H,8,FALSE),"&lt;Null&gt;")</f>
        <v>0</v>
      </c>
      <c r="G47">
        <f>IFERROR(VLOOKUP(A47,'R2. Recharge'!A:I,8,FALSE)*B47,"&lt;Null&gt;")</f>
        <v>44367.467022075143</v>
      </c>
      <c r="H47">
        <f>IFERROR(VLOOKUP(A47,'R2. Recharge'!A:K,10,FALSE)*B47,"&lt;Null&gt;")</f>
        <v>0</v>
      </c>
      <c r="I47">
        <f>IFERROR(VLOOKUP(A47,'R3. GW E'!A:C,2,FALSE)*B47,"&lt;Null&gt;")</f>
        <v>31485.494403954923</v>
      </c>
      <c r="J47" t="str">
        <f>IFERROR(VLOOKUP(A47,'R3. GW E'!A:E,4,FALSE)*B47,"&lt;Null&gt;")</f>
        <v>&lt;Null&gt;</v>
      </c>
      <c r="K47">
        <f t="shared" si="0"/>
        <v>12881.97261812022</v>
      </c>
      <c r="L47">
        <f t="shared" si="1"/>
        <v>-31485.494403954923</v>
      </c>
      <c r="M47" t="str">
        <f t="shared" si="2"/>
        <v>&lt;Null&gt;</v>
      </c>
      <c r="N47" t="str">
        <f t="shared" si="3"/>
        <v>&lt;Null&gt;</v>
      </c>
      <c r="O47" t="str">
        <f t="shared" si="8"/>
        <v/>
      </c>
      <c r="P47">
        <f t="shared" si="9"/>
        <v>0</v>
      </c>
      <c r="Q47" t="str">
        <f t="shared" si="10"/>
        <v/>
      </c>
      <c r="R47">
        <f t="shared" si="11"/>
        <v>44000</v>
      </c>
      <c r="S47" t="str">
        <f t="shared" si="12"/>
        <v/>
      </c>
      <c r="T47">
        <f t="shared" si="13"/>
        <v>0</v>
      </c>
      <c r="U47" t="str">
        <f t="shared" si="14"/>
        <v/>
      </c>
      <c r="V47">
        <f t="shared" si="15"/>
        <v>31000</v>
      </c>
      <c r="W47" t="str">
        <f t="shared" si="16"/>
        <v>NA</v>
      </c>
      <c r="X47">
        <f t="shared" si="17"/>
        <v>0</v>
      </c>
      <c r="Y47">
        <f t="shared" si="4"/>
        <v>0</v>
      </c>
      <c r="Z47" t="str">
        <f t="shared" si="18"/>
        <v>NA</v>
      </c>
      <c r="AA47" t="str">
        <f t="shared" si="5"/>
        <v>NA</v>
      </c>
      <c r="AB47" t="str">
        <f t="shared" si="6"/>
        <v>NA</v>
      </c>
      <c r="AC47" s="9" t="str">
        <f t="shared" si="19"/>
        <v/>
      </c>
      <c r="AD47" s="9">
        <f t="shared" si="20"/>
        <v>0</v>
      </c>
      <c r="AE47" s="9" t="str">
        <f t="shared" si="21"/>
        <v>NA</v>
      </c>
      <c r="AF47" s="9">
        <f t="shared" si="22"/>
        <v>0</v>
      </c>
      <c r="AG47" s="9" t="str">
        <f t="shared" si="23"/>
        <v>NA</v>
      </c>
      <c r="AH47" s="9">
        <f t="shared" si="24"/>
        <v>0</v>
      </c>
      <c r="AI47" s="9" t="str">
        <f t="shared" si="25"/>
        <v>NA</v>
      </c>
      <c r="AJ47" s="9">
        <f t="shared" si="26"/>
        <v>0</v>
      </c>
      <c r="AK47" t="str">
        <f t="shared" si="27"/>
        <v/>
      </c>
      <c r="AL47" t="str">
        <f t="shared" si="28"/>
        <v>NA</v>
      </c>
      <c r="AM47" t="str">
        <f t="shared" si="29"/>
        <v>NA</v>
      </c>
      <c r="AN47" t="str">
        <f t="shared" si="30"/>
        <v>NA</v>
      </c>
      <c r="AO47">
        <f t="shared" si="7"/>
        <v>0</v>
      </c>
      <c r="AP47">
        <f t="shared" si="31"/>
        <v>1</v>
      </c>
      <c r="AQ47" t="str">
        <f t="shared" si="32"/>
        <v>Less stressed</v>
      </c>
    </row>
    <row r="48" spans="1:43" x14ac:dyDescent="0.25">
      <c r="A48">
        <v>783</v>
      </c>
      <c r="B48">
        <v>1407402.2251899999</v>
      </c>
      <c r="C48" t="str">
        <f>VLOOKUP(A48,'A1. Aquifer Attributes'!A:H,8,FALSE)</f>
        <v>Unconfined</v>
      </c>
      <c r="D48" t="str">
        <f>VLOOKUP(A48,'A3. BGCZ'!A:C,3,FALSE)</f>
        <v>CDF</v>
      </c>
      <c r="E48" t="str">
        <f>VLOOKUP(A48,'A2. Low Flow Zone'!A:C,3,FALSE)</f>
        <v>Georgia Basin</v>
      </c>
      <c r="F48">
        <f>IFERROR(VLOOKUP(A48,'R1. GW Use'!A:H,8,FALSE),"&lt;Null&gt;")</f>
        <v>0</v>
      </c>
      <c r="G48">
        <f>IFERROR(VLOOKUP(A48,'R2. Recharge'!A:I,8,FALSE)*B48,"&lt;Null&gt;")</f>
        <v>971429.34398125776</v>
      </c>
      <c r="H48">
        <f>IFERROR(VLOOKUP(A48,'R2. Recharge'!A:K,10,FALSE)*B48,"&lt;Null&gt;")</f>
        <v>0</v>
      </c>
      <c r="I48" t="str">
        <f>IFERROR(VLOOKUP(A48,'R3. GW E'!A:C,2,FALSE)*B48,"&lt;Null&gt;")</f>
        <v>&lt;Null&gt;</v>
      </c>
      <c r="J48" t="str">
        <f>IFERROR(VLOOKUP(A48,'R3. GW E'!A:E,4,FALSE)*B48,"&lt;Null&gt;")</f>
        <v>&lt;Null&gt;</v>
      </c>
      <c r="K48" t="str">
        <f t="shared" si="0"/>
        <v>&lt;Null&gt;</v>
      </c>
      <c r="L48" t="str">
        <f t="shared" si="1"/>
        <v>&lt;Null&gt;</v>
      </c>
      <c r="M48" t="str">
        <f t="shared" si="2"/>
        <v>&lt;Null&gt;</v>
      </c>
      <c r="N48" t="str">
        <f t="shared" si="3"/>
        <v>&lt;Null&gt;</v>
      </c>
      <c r="O48" t="str">
        <f t="shared" si="8"/>
        <v/>
      </c>
      <c r="P48">
        <f t="shared" si="9"/>
        <v>0</v>
      </c>
      <c r="Q48" t="str">
        <f t="shared" si="10"/>
        <v/>
      </c>
      <c r="R48">
        <f t="shared" si="11"/>
        <v>971000</v>
      </c>
      <c r="S48" t="str">
        <f t="shared" si="12"/>
        <v/>
      </c>
      <c r="T48">
        <f t="shared" si="13"/>
        <v>0</v>
      </c>
      <c r="U48" t="str">
        <f t="shared" si="14"/>
        <v>NA</v>
      </c>
      <c r="V48">
        <f t="shared" si="15"/>
        <v>0</v>
      </c>
      <c r="W48" t="str">
        <f t="shared" si="16"/>
        <v>NA</v>
      </c>
      <c r="X48">
        <f t="shared" si="17"/>
        <v>0</v>
      </c>
      <c r="Y48" t="str">
        <f t="shared" si="4"/>
        <v>NA</v>
      </c>
      <c r="Z48" t="str">
        <f t="shared" si="18"/>
        <v>NA</v>
      </c>
      <c r="AA48" t="str">
        <f t="shared" si="5"/>
        <v>NA</v>
      </c>
      <c r="AB48" t="str">
        <f t="shared" si="6"/>
        <v>NA</v>
      </c>
      <c r="AC48" s="9" t="str">
        <f t="shared" si="19"/>
        <v>NA</v>
      </c>
      <c r="AD48" s="9">
        <f t="shared" si="20"/>
        <v>0</v>
      </c>
      <c r="AE48" s="9" t="str">
        <f t="shared" si="21"/>
        <v>NA</v>
      </c>
      <c r="AF48" s="9">
        <f t="shared" si="22"/>
        <v>0</v>
      </c>
      <c r="AG48" s="9" t="str">
        <f t="shared" si="23"/>
        <v>NA</v>
      </c>
      <c r="AH48" s="9">
        <f t="shared" si="24"/>
        <v>0</v>
      </c>
      <c r="AI48" s="9" t="str">
        <f t="shared" si="25"/>
        <v>NA</v>
      </c>
      <c r="AJ48" s="9">
        <f t="shared" si="26"/>
        <v>0</v>
      </c>
      <c r="AK48" t="str">
        <f t="shared" si="27"/>
        <v>NA</v>
      </c>
      <c r="AL48" t="str">
        <f t="shared" si="28"/>
        <v>NA</v>
      </c>
      <c r="AM48" t="str">
        <f t="shared" si="29"/>
        <v>NA</v>
      </c>
      <c r="AN48" t="str">
        <f t="shared" si="30"/>
        <v>NA</v>
      </c>
      <c r="AO48">
        <f t="shared" si="7"/>
        <v>0</v>
      </c>
      <c r="AP48">
        <f t="shared" si="31"/>
        <v>0</v>
      </c>
      <c r="AQ48" t="str">
        <f t="shared" si="32"/>
        <v>Method not applicaple - no derived E values</v>
      </c>
    </row>
    <row r="49" spans="1:43" x14ac:dyDescent="0.25">
      <c r="A49">
        <v>784</v>
      </c>
      <c r="B49">
        <v>245002.708812</v>
      </c>
      <c r="C49" t="str">
        <f>VLOOKUP(A49,'A1. Aquifer Attributes'!A:H,8,FALSE)</f>
        <v>Unconfined</v>
      </c>
      <c r="D49" t="str">
        <f>VLOOKUP(A49,'A3. BGCZ'!A:C,3,FALSE)</f>
        <v>CDF</v>
      </c>
      <c r="E49" t="str">
        <f>VLOOKUP(A49,'A2. Low Flow Zone'!A:C,3,FALSE)</f>
        <v>Georgia Basin</v>
      </c>
      <c r="F49">
        <f>IFERROR(VLOOKUP(A49,'R1. GW Use'!A:H,8,FALSE),"&lt;Null&gt;")</f>
        <v>0</v>
      </c>
      <c r="G49">
        <f>IFERROR(VLOOKUP(A49,'R2. Recharge'!A:I,8,FALSE)*B49,"&lt;Null&gt;")</f>
        <v>179948.64282937525</v>
      </c>
      <c r="H49">
        <f>IFERROR(VLOOKUP(A49,'R2. Recharge'!A:K,10,FALSE)*B49,"&lt;Null&gt;")</f>
        <v>0</v>
      </c>
      <c r="I49" t="str">
        <f>IFERROR(VLOOKUP(A49,'R3. GW E'!A:C,2,FALSE)*B49,"&lt;Null&gt;")</f>
        <v>&lt;Null&gt;</v>
      </c>
      <c r="J49" t="str">
        <f>IFERROR(VLOOKUP(A49,'R3. GW E'!A:E,4,FALSE)*B49,"&lt;Null&gt;")</f>
        <v>&lt;Null&gt;</v>
      </c>
      <c r="K49" t="str">
        <f t="shared" si="0"/>
        <v>&lt;Null&gt;</v>
      </c>
      <c r="L49" t="str">
        <f t="shared" si="1"/>
        <v>&lt;Null&gt;</v>
      </c>
      <c r="M49" t="str">
        <f t="shared" si="2"/>
        <v>&lt;Null&gt;</v>
      </c>
      <c r="N49" t="str">
        <f t="shared" si="3"/>
        <v>&lt;Null&gt;</v>
      </c>
      <c r="O49" t="str">
        <f t="shared" si="8"/>
        <v/>
      </c>
      <c r="P49">
        <f t="shared" si="9"/>
        <v>0</v>
      </c>
      <c r="Q49" t="str">
        <f t="shared" si="10"/>
        <v/>
      </c>
      <c r="R49">
        <f t="shared" si="11"/>
        <v>180000</v>
      </c>
      <c r="S49" t="str">
        <f t="shared" si="12"/>
        <v/>
      </c>
      <c r="T49">
        <f t="shared" si="13"/>
        <v>0</v>
      </c>
      <c r="U49" t="str">
        <f t="shared" si="14"/>
        <v>NA</v>
      </c>
      <c r="V49">
        <f t="shared" si="15"/>
        <v>0</v>
      </c>
      <c r="W49" t="str">
        <f t="shared" si="16"/>
        <v>NA</v>
      </c>
      <c r="X49">
        <f t="shared" si="17"/>
        <v>0</v>
      </c>
      <c r="Y49" t="str">
        <f t="shared" si="4"/>
        <v>NA</v>
      </c>
      <c r="Z49" t="str">
        <f t="shared" si="18"/>
        <v>NA</v>
      </c>
      <c r="AA49" t="str">
        <f t="shared" si="5"/>
        <v>NA</v>
      </c>
      <c r="AB49" t="str">
        <f t="shared" si="6"/>
        <v>NA</v>
      </c>
      <c r="AC49" s="9" t="str">
        <f t="shared" si="19"/>
        <v>NA</v>
      </c>
      <c r="AD49" s="9">
        <f t="shared" si="20"/>
        <v>0</v>
      </c>
      <c r="AE49" s="9" t="str">
        <f t="shared" si="21"/>
        <v>NA</v>
      </c>
      <c r="AF49" s="9">
        <f t="shared" si="22"/>
        <v>0</v>
      </c>
      <c r="AG49" s="9" t="str">
        <f t="shared" si="23"/>
        <v>NA</v>
      </c>
      <c r="AH49" s="9">
        <f t="shared" si="24"/>
        <v>0</v>
      </c>
      <c r="AI49" s="9" t="str">
        <f t="shared" si="25"/>
        <v>NA</v>
      </c>
      <c r="AJ49" s="9">
        <f t="shared" si="26"/>
        <v>0</v>
      </c>
      <c r="AK49" t="str">
        <f t="shared" si="27"/>
        <v>NA</v>
      </c>
      <c r="AL49" t="str">
        <f t="shared" si="28"/>
        <v>NA</v>
      </c>
      <c r="AM49" t="str">
        <f t="shared" si="29"/>
        <v>NA</v>
      </c>
      <c r="AN49" t="str">
        <f t="shared" si="30"/>
        <v>NA</v>
      </c>
      <c r="AO49">
        <f t="shared" si="7"/>
        <v>0</v>
      </c>
      <c r="AP49">
        <f t="shared" si="31"/>
        <v>0</v>
      </c>
      <c r="AQ49" t="str">
        <f t="shared" si="32"/>
        <v>Method not applicaple - no derived E values</v>
      </c>
    </row>
    <row r="50" spans="1:43" x14ac:dyDescent="0.25">
      <c r="A50">
        <v>785</v>
      </c>
      <c r="B50">
        <v>50103.506500000003</v>
      </c>
      <c r="C50" t="str">
        <f>VLOOKUP(A50,'A1. Aquifer Attributes'!A:H,8,FALSE)</f>
        <v>Unconfined</v>
      </c>
      <c r="D50" t="str">
        <f>VLOOKUP(A50,'A3. BGCZ'!A:C,3,FALSE)</f>
        <v>CDF</v>
      </c>
      <c r="E50" t="str">
        <f>VLOOKUP(A50,'A2. Low Flow Zone'!A:C,3,FALSE)</f>
        <v>Georgia Basin</v>
      </c>
      <c r="F50">
        <f>IFERROR(VLOOKUP(A50,'R1. GW Use'!A:H,8,FALSE),"&lt;Null&gt;")</f>
        <v>0</v>
      </c>
      <c r="G50">
        <f>IFERROR(VLOOKUP(A50,'R2. Recharge'!A:I,8,FALSE)*B50,"&lt;Null&gt;")</f>
        <v>36799.829844273889</v>
      </c>
      <c r="H50">
        <f>IFERROR(VLOOKUP(A50,'R2. Recharge'!A:K,10,FALSE)*B50,"&lt;Null&gt;")</f>
        <v>0</v>
      </c>
      <c r="I50" t="str">
        <f>IFERROR(VLOOKUP(A50,'R3. GW E'!A:C,2,FALSE)*B50,"&lt;Null&gt;")</f>
        <v>&lt;Null&gt;</v>
      </c>
      <c r="J50" t="str">
        <f>IFERROR(VLOOKUP(A50,'R3. GW E'!A:E,4,FALSE)*B50,"&lt;Null&gt;")</f>
        <v>&lt;Null&gt;</v>
      </c>
      <c r="K50" t="str">
        <f t="shared" si="0"/>
        <v>&lt;Null&gt;</v>
      </c>
      <c r="L50" t="str">
        <f t="shared" si="1"/>
        <v>&lt;Null&gt;</v>
      </c>
      <c r="M50" t="str">
        <f t="shared" si="2"/>
        <v>&lt;Null&gt;</v>
      </c>
      <c r="N50" t="str">
        <f t="shared" si="3"/>
        <v>&lt;Null&gt;</v>
      </c>
      <c r="O50" t="str">
        <f t="shared" si="8"/>
        <v/>
      </c>
      <c r="P50">
        <f t="shared" si="9"/>
        <v>0</v>
      </c>
      <c r="Q50" t="str">
        <f t="shared" si="10"/>
        <v/>
      </c>
      <c r="R50">
        <f t="shared" si="11"/>
        <v>37000</v>
      </c>
      <c r="S50" t="str">
        <f t="shared" si="12"/>
        <v/>
      </c>
      <c r="T50">
        <f t="shared" si="13"/>
        <v>0</v>
      </c>
      <c r="U50" t="str">
        <f t="shared" si="14"/>
        <v>NA</v>
      </c>
      <c r="V50">
        <f t="shared" si="15"/>
        <v>0</v>
      </c>
      <c r="W50" t="str">
        <f t="shared" si="16"/>
        <v>NA</v>
      </c>
      <c r="X50">
        <f t="shared" si="17"/>
        <v>0</v>
      </c>
      <c r="Y50" t="str">
        <f t="shared" si="4"/>
        <v>NA</v>
      </c>
      <c r="Z50" t="str">
        <f t="shared" si="18"/>
        <v>NA</v>
      </c>
      <c r="AA50" t="str">
        <f t="shared" si="5"/>
        <v>NA</v>
      </c>
      <c r="AB50" t="str">
        <f t="shared" si="6"/>
        <v>NA</v>
      </c>
      <c r="AC50" s="9" t="str">
        <f t="shared" si="19"/>
        <v>NA</v>
      </c>
      <c r="AD50" s="9">
        <f t="shared" si="20"/>
        <v>0</v>
      </c>
      <c r="AE50" s="9" t="str">
        <f t="shared" si="21"/>
        <v>NA</v>
      </c>
      <c r="AF50" s="9">
        <f t="shared" si="22"/>
        <v>0</v>
      </c>
      <c r="AG50" s="9" t="str">
        <f t="shared" si="23"/>
        <v>NA</v>
      </c>
      <c r="AH50" s="9">
        <f t="shared" si="24"/>
        <v>0</v>
      </c>
      <c r="AI50" s="9" t="str">
        <f t="shared" si="25"/>
        <v>NA</v>
      </c>
      <c r="AJ50" s="9">
        <f t="shared" si="26"/>
        <v>0</v>
      </c>
      <c r="AK50" t="str">
        <f t="shared" si="27"/>
        <v>NA</v>
      </c>
      <c r="AL50" t="str">
        <f t="shared" si="28"/>
        <v>NA</v>
      </c>
      <c r="AM50" t="str">
        <f t="shared" si="29"/>
        <v>NA</v>
      </c>
      <c r="AN50" t="str">
        <f t="shared" si="30"/>
        <v>NA</v>
      </c>
      <c r="AO50">
        <f t="shared" si="7"/>
        <v>0</v>
      </c>
      <c r="AP50">
        <f t="shared" si="31"/>
        <v>0</v>
      </c>
      <c r="AQ50" t="str">
        <f t="shared" si="32"/>
        <v>Method not applicaple - no derived E values</v>
      </c>
    </row>
    <row r="51" spans="1:43" x14ac:dyDescent="0.25">
      <c r="A51">
        <v>798</v>
      </c>
      <c r="B51">
        <v>372645.99774999998</v>
      </c>
      <c r="C51" t="str">
        <f>VLOOKUP(A51,'A1. Aquifer Attributes'!A:H,8,FALSE)</f>
        <v>Unconfined</v>
      </c>
      <c r="D51" t="str">
        <f>VLOOKUP(A51,'A3. BGCZ'!A:C,3,FALSE)</f>
        <v>ICH</v>
      </c>
      <c r="E51" t="str">
        <f>VLOOKUP(A51,'A2. Low Flow Zone'!A:C,3,FALSE)</f>
        <v>North Interior</v>
      </c>
      <c r="F51">
        <f>IFERROR(VLOOKUP(A51,'R1. GW Use'!A:H,8,FALSE),"&lt;Null&gt;")</f>
        <v>1846</v>
      </c>
      <c r="G51">
        <f>IFERROR(VLOOKUP(A51,'R2. Recharge'!A:I,8,FALSE)*B51,"&lt;Null&gt;")</f>
        <v>95888.444639380716</v>
      </c>
      <c r="H51">
        <f>IFERROR(VLOOKUP(A51,'R2. Recharge'!A:K,10,FALSE)*B51,"&lt;Null&gt;")</f>
        <v>0</v>
      </c>
      <c r="I51">
        <f>IFERROR(VLOOKUP(A51,'R3. GW E'!A:C,2,FALSE)*B51,"&lt;Null&gt;")</f>
        <v>47514.600589111498</v>
      </c>
      <c r="J51">
        <f>IFERROR(VLOOKUP(A51,'R3. GW E'!A:E,4,FALSE)*B51,"&lt;Null&gt;")</f>
        <v>19358.586937114749</v>
      </c>
      <c r="K51">
        <f t="shared" si="0"/>
        <v>48373.844050269217</v>
      </c>
      <c r="L51">
        <f t="shared" si="1"/>
        <v>-47514.600589111498</v>
      </c>
      <c r="M51">
        <f t="shared" si="2"/>
        <v>76529.857702265959</v>
      </c>
      <c r="N51">
        <f t="shared" si="3"/>
        <v>-19358.586937114749</v>
      </c>
      <c r="O51" t="str">
        <f t="shared" si="8"/>
        <v/>
      </c>
      <c r="P51">
        <f t="shared" si="9"/>
        <v>2000</v>
      </c>
      <c r="Q51" t="str">
        <f t="shared" si="10"/>
        <v/>
      </c>
      <c r="R51">
        <f t="shared" si="11"/>
        <v>96000</v>
      </c>
      <c r="S51" t="str">
        <f t="shared" si="12"/>
        <v/>
      </c>
      <c r="T51">
        <f t="shared" si="13"/>
        <v>0</v>
      </c>
      <c r="U51" t="str">
        <f t="shared" si="14"/>
        <v/>
      </c>
      <c r="V51">
        <f t="shared" si="15"/>
        <v>48000</v>
      </c>
      <c r="W51" t="str">
        <f t="shared" si="16"/>
        <v/>
      </c>
      <c r="X51">
        <f t="shared" si="17"/>
        <v>19000</v>
      </c>
      <c r="Y51">
        <f t="shared" si="4"/>
        <v>3.8161118601235625E-2</v>
      </c>
      <c r="Z51" t="str">
        <f t="shared" si="18"/>
        <v>NA</v>
      </c>
      <c r="AA51">
        <f t="shared" si="5"/>
        <v>2.4121304487220316E-2</v>
      </c>
      <c r="AB51" t="str">
        <f t="shared" si="6"/>
        <v>NA</v>
      </c>
      <c r="AC51" s="9" t="str">
        <f t="shared" si="19"/>
        <v>&lt;0.1</v>
      </c>
      <c r="AD51" s="9">
        <f t="shared" si="20"/>
        <v>0</v>
      </c>
      <c r="AE51" s="9" t="str">
        <f t="shared" si="21"/>
        <v>NA</v>
      </c>
      <c r="AF51" s="9">
        <f t="shared" si="22"/>
        <v>0</v>
      </c>
      <c r="AG51" s="9" t="str">
        <f t="shared" si="23"/>
        <v>&lt;0.1</v>
      </c>
      <c r="AH51" s="9">
        <f t="shared" si="24"/>
        <v>0</v>
      </c>
      <c r="AI51" s="9" t="str">
        <f t="shared" si="25"/>
        <v>NA</v>
      </c>
      <c r="AJ51" s="9">
        <f t="shared" si="26"/>
        <v>0</v>
      </c>
      <c r="AK51" t="str">
        <f t="shared" si="27"/>
        <v/>
      </c>
      <c r="AL51" t="str">
        <f t="shared" si="28"/>
        <v>NA</v>
      </c>
      <c r="AM51" t="str">
        <f t="shared" si="29"/>
        <v/>
      </c>
      <c r="AN51" t="str">
        <f t="shared" si="30"/>
        <v>NA</v>
      </c>
      <c r="AO51">
        <f t="shared" si="7"/>
        <v>0</v>
      </c>
      <c r="AP51">
        <f t="shared" si="31"/>
        <v>2</v>
      </c>
      <c r="AQ51" t="str">
        <f t="shared" si="32"/>
        <v>Less stressed</v>
      </c>
    </row>
    <row r="52" spans="1:43" x14ac:dyDescent="0.25">
      <c r="A52">
        <v>830</v>
      </c>
      <c r="B52">
        <v>2746715.99615</v>
      </c>
      <c r="C52" t="str">
        <f>VLOOKUP(A52,'A1. Aquifer Attributes'!A:H,8,FALSE)</f>
        <v>Unconfined</v>
      </c>
      <c r="D52" t="str">
        <f>VLOOKUP(A52,'A3. BGCZ'!A:C,3,FALSE)</f>
        <v>CWH</v>
      </c>
      <c r="E52" t="str">
        <f>VLOOKUP(A52,'A2. Low Flow Zone'!A:C,3,FALSE)</f>
        <v>Coast Mountains</v>
      </c>
      <c r="F52">
        <f>IFERROR(VLOOKUP(A52,'R1. GW Use'!A:H,8,FALSE),"&lt;Null&gt;")</f>
        <v>91323</v>
      </c>
      <c r="G52">
        <f>IFERROR(VLOOKUP(A52,'R2. Recharge'!A:I,8,FALSE)*B52,"&lt;Null&gt;")</f>
        <v>2815935.8842387456</v>
      </c>
      <c r="H52">
        <f>IFERROR(VLOOKUP(A52,'R2. Recharge'!A:K,10,FALSE)*B52,"&lt;Null&gt;")</f>
        <v>0</v>
      </c>
      <c r="I52">
        <f>IFERROR(VLOOKUP(A52,'R3. GW E'!A:C,2,FALSE)*B52,"&lt;Null&gt;")</f>
        <v>1208329.8075943156</v>
      </c>
      <c r="J52">
        <f>IFERROR(VLOOKUP(A52,'R3. GW E'!A:E,4,FALSE)*B52,"&lt;Null&gt;")</f>
        <v>2212979.6372101242</v>
      </c>
      <c r="K52">
        <f t="shared" si="0"/>
        <v>1607606.0766444299</v>
      </c>
      <c r="L52">
        <f t="shared" si="1"/>
        <v>-1208329.8075943156</v>
      </c>
      <c r="M52">
        <f t="shared" si="2"/>
        <v>602956.24702862138</v>
      </c>
      <c r="N52">
        <f t="shared" si="3"/>
        <v>-2212979.6372101242</v>
      </c>
      <c r="O52" t="str">
        <f t="shared" si="8"/>
        <v/>
      </c>
      <c r="P52">
        <f t="shared" si="9"/>
        <v>91000</v>
      </c>
      <c r="Q52" t="str">
        <f t="shared" si="10"/>
        <v/>
      </c>
      <c r="R52">
        <f t="shared" si="11"/>
        <v>2816000</v>
      </c>
      <c r="S52" t="str">
        <f t="shared" si="12"/>
        <v/>
      </c>
      <c r="T52">
        <f t="shared" si="13"/>
        <v>0</v>
      </c>
      <c r="U52" t="str">
        <f t="shared" si="14"/>
        <v/>
      </c>
      <c r="V52">
        <f t="shared" si="15"/>
        <v>1208000</v>
      </c>
      <c r="W52" t="str">
        <f t="shared" si="16"/>
        <v/>
      </c>
      <c r="X52">
        <f t="shared" si="17"/>
        <v>2213000</v>
      </c>
      <c r="Y52">
        <f t="shared" si="4"/>
        <v>5.6806826825772698E-2</v>
      </c>
      <c r="Z52" t="str">
        <f t="shared" si="18"/>
        <v>NA</v>
      </c>
      <c r="AA52">
        <f t="shared" si="5"/>
        <v>0.15145875086300423</v>
      </c>
      <c r="AB52" t="str">
        <f t="shared" si="6"/>
        <v>NA</v>
      </c>
      <c r="AC52" s="9" t="str">
        <f t="shared" si="19"/>
        <v/>
      </c>
      <c r="AD52" s="9">
        <f t="shared" si="20"/>
        <v>0.1</v>
      </c>
      <c r="AE52" s="9" t="str">
        <f t="shared" si="21"/>
        <v>NA</v>
      </c>
      <c r="AF52" s="9">
        <f t="shared" si="22"/>
        <v>0</v>
      </c>
      <c r="AG52" s="9" t="str">
        <f t="shared" si="23"/>
        <v/>
      </c>
      <c r="AH52" s="9">
        <f t="shared" si="24"/>
        <v>0.2</v>
      </c>
      <c r="AI52" s="9" t="str">
        <f t="shared" si="25"/>
        <v>NA</v>
      </c>
      <c r="AJ52" s="9">
        <f t="shared" si="26"/>
        <v>0</v>
      </c>
      <c r="AK52" t="str">
        <f t="shared" si="27"/>
        <v/>
      </c>
      <c r="AL52" t="str">
        <f t="shared" si="28"/>
        <v>NA</v>
      </c>
      <c r="AM52" t="str">
        <f t="shared" si="29"/>
        <v/>
      </c>
      <c r="AN52" t="str">
        <f t="shared" si="30"/>
        <v>NA</v>
      </c>
      <c r="AO52">
        <f t="shared" si="7"/>
        <v>0</v>
      </c>
      <c r="AP52">
        <f t="shared" si="31"/>
        <v>2</v>
      </c>
      <c r="AQ52" t="str">
        <f t="shared" si="32"/>
        <v>Less stressed</v>
      </c>
    </row>
    <row r="53" spans="1:43" x14ac:dyDescent="0.25">
      <c r="A53">
        <v>831</v>
      </c>
      <c r="B53">
        <v>1115247.0822600001</v>
      </c>
      <c r="C53" t="str">
        <f>VLOOKUP(A53,'A1. Aquifer Attributes'!A:H,8,FALSE)</f>
        <v>Unconfined</v>
      </c>
      <c r="D53" t="str">
        <f>VLOOKUP(A53,'A3. BGCZ'!A:C,3,FALSE)</f>
        <v>CWH</v>
      </c>
      <c r="E53" t="str">
        <f>VLOOKUP(A53,'A2. Low Flow Zone'!A:C,3,FALSE)</f>
        <v>Coast Mountains</v>
      </c>
      <c r="F53">
        <f>IFERROR(VLOOKUP(A53,'R1. GW Use'!A:H,8,FALSE),"&lt;Null&gt;")</f>
        <v>1071600</v>
      </c>
      <c r="G53">
        <f>IFERROR(VLOOKUP(A53,'R2. Recharge'!A:I,8,FALSE)*B53,"&lt;Null&gt;")</f>
        <v>1143352.3826745835</v>
      </c>
      <c r="H53">
        <f>IFERROR(VLOOKUP(A53,'R2. Recharge'!A:K,10,FALSE)*B53,"&lt;Null&gt;")</f>
        <v>0</v>
      </c>
      <c r="I53">
        <f>IFERROR(VLOOKUP(A53,'R3. GW E'!A:C,2,FALSE)*B53,"&lt;Null&gt;")</f>
        <v>524286.57534708414</v>
      </c>
      <c r="J53">
        <f>IFERROR(VLOOKUP(A53,'R3. GW E'!A:E,4,FALSE)*B53,"&lt;Null&gt;")</f>
        <v>898534.49972940132</v>
      </c>
      <c r="K53">
        <f t="shared" si="0"/>
        <v>619065.80732749938</v>
      </c>
      <c r="L53">
        <f t="shared" si="1"/>
        <v>-524286.57534708414</v>
      </c>
      <c r="M53">
        <f t="shared" si="2"/>
        <v>244817.88294518215</v>
      </c>
      <c r="N53">
        <f t="shared" si="3"/>
        <v>-898534.49972940132</v>
      </c>
      <c r="O53" t="str">
        <f t="shared" si="8"/>
        <v/>
      </c>
      <c r="P53">
        <f t="shared" si="9"/>
        <v>1072000</v>
      </c>
      <c r="Q53" t="str">
        <f t="shared" si="10"/>
        <v/>
      </c>
      <c r="R53">
        <f t="shared" si="11"/>
        <v>1143000</v>
      </c>
      <c r="S53" t="str">
        <f t="shared" si="12"/>
        <v/>
      </c>
      <c r="T53">
        <f t="shared" si="13"/>
        <v>0</v>
      </c>
      <c r="U53" t="str">
        <f t="shared" si="14"/>
        <v/>
      </c>
      <c r="V53">
        <f t="shared" si="15"/>
        <v>524000</v>
      </c>
      <c r="W53" t="str">
        <f t="shared" si="16"/>
        <v/>
      </c>
      <c r="X53">
        <f t="shared" si="17"/>
        <v>899000</v>
      </c>
      <c r="Y53">
        <f t="shared" si="4"/>
        <v>1.7309952953565406</v>
      </c>
      <c r="Z53" t="str">
        <f t="shared" si="18"/>
        <v>NA</v>
      </c>
      <c r="AA53">
        <f t="shared" si="5"/>
        <v>4.377131225499344</v>
      </c>
      <c r="AB53" t="str">
        <f t="shared" si="6"/>
        <v>NA</v>
      </c>
      <c r="AC53" s="9" t="str">
        <f t="shared" si="19"/>
        <v/>
      </c>
      <c r="AD53" s="9">
        <f t="shared" si="20"/>
        <v>1.7</v>
      </c>
      <c r="AE53" s="9" t="str">
        <f t="shared" si="21"/>
        <v>NA</v>
      </c>
      <c r="AF53" s="9">
        <f t="shared" si="22"/>
        <v>0</v>
      </c>
      <c r="AG53" s="9" t="str">
        <f t="shared" si="23"/>
        <v/>
      </c>
      <c r="AH53" s="9">
        <f t="shared" si="24"/>
        <v>4.4000000000000004</v>
      </c>
      <c r="AI53" s="9" t="str">
        <f t="shared" si="25"/>
        <v>NA</v>
      </c>
      <c r="AJ53" s="9">
        <f t="shared" si="26"/>
        <v>0</v>
      </c>
      <c r="AK53" t="str">
        <f t="shared" si="27"/>
        <v>stressed</v>
      </c>
      <c r="AL53" t="str">
        <f t="shared" si="28"/>
        <v>NA</v>
      </c>
      <c r="AM53" t="str">
        <f t="shared" si="29"/>
        <v>stressed</v>
      </c>
      <c r="AN53" t="str">
        <f t="shared" si="30"/>
        <v>NA</v>
      </c>
      <c r="AO53">
        <f t="shared" si="7"/>
        <v>2</v>
      </c>
      <c r="AP53">
        <f t="shared" si="31"/>
        <v>2</v>
      </c>
      <c r="AQ53" t="str">
        <f t="shared" si="32"/>
        <v>More stressed (high certainty)</v>
      </c>
    </row>
    <row r="54" spans="1:43" x14ac:dyDescent="0.25">
      <c r="A54">
        <v>833</v>
      </c>
      <c r="B54">
        <v>2185349.4331700001</v>
      </c>
      <c r="C54" t="str">
        <f>VLOOKUP(A54,'A1. Aquifer Attributes'!A:H,8,FALSE)</f>
        <v>Unconfined</v>
      </c>
      <c r="D54" t="str">
        <f>VLOOKUP(A54,'A3. BGCZ'!A:C,3,FALSE)</f>
        <v>CWH</v>
      </c>
      <c r="E54" t="str">
        <f>VLOOKUP(A54,'A2. Low Flow Zone'!A:C,3,FALSE)</f>
        <v>Coast Mountains</v>
      </c>
      <c r="F54">
        <f>IFERROR(VLOOKUP(A54,'R1. GW Use'!A:H,8,FALSE),"&lt;Null&gt;")</f>
        <v>136985</v>
      </c>
      <c r="G54">
        <f>IFERROR(VLOOKUP(A54,'R2. Recharge'!A:I,8,FALSE)*B54,"&lt;Null&gt;")</f>
        <v>2240422.3432964426</v>
      </c>
      <c r="H54">
        <f>IFERROR(VLOOKUP(A54,'R2. Recharge'!A:K,10,FALSE)*B54,"&lt;Null&gt;")</f>
        <v>0</v>
      </c>
      <c r="I54">
        <f>IFERROR(VLOOKUP(A54,'R3. GW E'!A:C,2,FALSE)*B54,"&lt;Null&gt;")</f>
        <v>826418.29769586679</v>
      </c>
      <c r="J54">
        <f>IFERROR(VLOOKUP(A54,'R3. GW E'!A:E,4,FALSE)*B54,"&lt;Null&gt;")</f>
        <v>932152.05932093086</v>
      </c>
      <c r="K54">
        <f t="shared" si="0"/>
        <v>1414004.0456005759</v>
      </c>
      <c r="L54">
        <f t="shared" si="1"/>
        <v>-826418.29769586679</v>
      </c>
      <c r="M54">
        <f t="shared" si="2"/>
        <v>1308270.2839755118</v>
      </c>
      <c r="N54">
        <f t="shared" si="3"/>
        <v>-932152.05932093086</v>
      </c>
      <c r="O54" t="str">
        <f t="shared" si="8"/>
        <v/>
      </c>
      <c r="P54">
        <f t="shared" si="9"/>
        <v>137000</v>
      </c>
      <c r="Q54" t="str">
        <f t="shared" si="10"/>
        <v/>
      </c>
      <c r="R54">
        <f t="shared" si="11"/>
        <v>2240000</v>
      </c>
      <c r="S54" t="str">
        <f t="shared" si="12"/>
        <v/>
      </c>
      <c r="T54">
        <f t="shared" si="13"/>
        <v>0</v>
      </c>
      <c r="U54" t="str">
        <f t="shared" si="14"/>
        <v/>
      </c>
      <c r="V54">
        <f t="shared" si="15"/>
        <v>826000</v>
      </c>
      <c r="W54" t="str">
        <f t="shared" si="16"/>
        <v/>
      </c>
      <c r="X54">
        <f t="shared" si="17"/>
        <v>932000</v>
      </c>
      <c r="Y54">
        <f t="shared" si="4"/>
        <v>9.6877374874707503E-2</v>
      </c>
      <c r="Z54" t="str">
        <f t="shared" si="18"/>
        <v>NA</v>
      </c>
      <c r="AA54">
        <f t="shared" si="5"/>
        <v>0.10470695671825264</v>
      </c>
      <c r="AB54" t="str">
        <f t="shared" si="6"/>
        <v>NA</v>
      </c>
      <c r="AC54" s="9" t="str">
        <f t="shared" si="19"/>
        <v/>
      </c>
      <c r="AD54" s="9">
        <f t="shared" si="20"/>
        <v>0.1</v>
      </c>
      <c r="AE54" s="9" t="str">
        <f t="shared" si="21"/>
        <v>NA</v>
      </c>
      <c r="AF54" s="9">
        <f t="shared" si="22"/>
        <v>0</v>
      </c>
      <c r="AG54" s="9" t="str">
        <f t="shared" si="23"/>
        <v/>
      </c>
      <c r="AH54" s="9">
        <f t="shared" si="24"/>
        <v>0.1</v>
      </c>
      <c r="AI54" s="9" t="str">
        <f t="shared" si="25"/>
        <v>NA</v>
      </c>
      <c r="AJ54" s="9">
        <f t="shared" si="26"/>
        <v>0</v>
      </c>
      <c r="AK54" t="str">
        <f t="shared" si="27"/>
        <v/>
      </c>
      <c r="AL54" t="str">
        <f t="shared" si="28"/>
        <v>NA</v>
      </c>
      <c r="AM54" t="str">
        <f t="shared" si="29"/>
        <v/>
      </c>
      <c r="AN54" t="str">
        <f t="shared" si="30"/>
        <v>NA</v>
      </c>
      <c r="AO54">
        <f t="shared" si="7"/>
        <v>0</v>
      </c>
      <c r="AP54">
        <f t="shared" si="31"/>
        <v>2</v>
      </c>
      <c r="AQ54" t="str">
        <f t="shared" si="32"/>
        <v>Less stressed</v>
      </c>
    </row>
    <row r="55" spans="1:43" x14ac:dyDescent="0.25">
      <c r="A55">
        <v>834</v>
      </c>
      <c r="B55">
        <v>4926452.4253700003</v>
      </c>
      <c r="C55" t="str">
        <f>VLOOKUP(A55,'A1. Aquifer Attributes'!A:H,8,FALSE)</f>
        <v>Unconfined</v>
      </c>
      <c r="D55" t="str">
        <f>VLOOKUP(A55,'A3. BGCZ'!A:C,3,FALSE)</f>
        <v>CDF</v>
      </c>
      <c r="E55" t="str">
        <f>VLOOKUP(A55,'A2. Low Flow Zone'!A:C,3,FALSE)</f>
        <v>Coast Mountains</v>
      </c>
      <c r="F55">
        <f>IFERROR(VLOOKUP(A55,'R1. GW Use'!A:H,8,FALSE),"&lt;Null&gt;")</f>
        <v>200391</v>
      </c>
      <c r="G55">
        <f>IFERROR(VLOOKUP(A55,'R2. Recharge'!A:I,8,FALSE)*B55,"&lt;Null&gt;")</f>
        <v>3618252.6288022981</v>
      </c>
      <c r="H55">
        <f>IFERROR(VLOOKUP(A55,'R2. Recharge'!A:K,10,FALSE)*B55,"&lt;Null&gt;")</f>
        <v>0</v>
      </c>
      <c r="I55" t="str">
        <f>IFERROR(VLOOKUP(A55,'R3. GW E'!A:C,2,FALSE)*B55,"&lt;Null&gt;")</f>
        <v>&lt;Null&gt;</v>
      </c>
      <c r="J55" t="str">
        <f>IFERROR(VLOOKUP(A55,'R3. GW E'!A:E,4,FALSE)*B55,"&lt;Null&gt;")</f>
        <v>&lt;Null&gt;</v>
      </c>
      <c r="K55" t="str">
        <f t="shared" si="0"/>
        <v>&lt;Null&gt;</v>
      </c>
      <c r="L55" t="str">
        <f t="shared" si="1"/>
        <v>&lt;Null&gt;</v>
      </c>
      <c r="M55" t="str">
        <f t="shared" si="2"/>
        <v>&lt;Null&gt;</v>
      </c>
      <c r="N55" t="str">
        <f t="shared" si="3"/>
        <v>&lt;Null&gt;</v>
      </c>
      <c r="O55" t="str">
        <f t="shared" si="8"/>
        <v/>
      </c>
      <c r="P55">
        <f t="shared" si="9"/>
        <v>200000</v>
      </c>
      <c r="Q55" t="str">
        <f t="shared" si="10"/>
        <v/>
      </c>
      <c r="R55">
        <f t="shared" si="11"/>
        <v>3618000</v>
      </c>
      <c r="S55" t="str">
        <f t="shared" si="12"/>
        <v/>
      </c>
      <c r="T55">
        <f t="shared" si="13"/>
        <v>0</v>
      </c>
      <c r="U55" t="str">
        <f t="shared" si="14"/>
        <v>NA</v>
      </c>
      <c r="V55">
        <f t="shared" si="15"/>
        <v>0</v>
      </c>
      <c r="W55" t="str">
        <f t="shared" si="16"/>
        <v>NA</v>
      </c>
      <c r="X55">
        <f t="shared" si="17"/>
        <v>0</v>
      </c>
      <c r="Y55" t="str">
        <f t="shared" si="4"/>
        <v>NA</v>
      </c>
      <c r="Z55" t="str">
        <f t="shared" si="18"/>
        <v>NA</v>
      </c>
      <c r="AA55" t="str">
        <f t="shared" si="5"/>
        <v>NA</v>
      </c>
      <c r="AB55" t="str">
        <f t="shared" si="6"/>
        <v>NA</v>
      </c>
      <c r="AC55" s="9" t="str">
        <f t="shared" si="19"/>
        <v>NA</v>
      </c>
      <c r="AD55" s="9">
        <f t="shared" si="20"/>
        <v>0</v>
      </c>
      <c r="AE55" s="9" t="str">
        <f t="shared" si="21"/>
        <v>NA</v>
      </c>
      <c r="AF55" s="9">
        <f t="shared" si="22"/>
        <v>0</v>
      </c>
      <c r="AG55" s="9" t="str">
        <f t="shared" si="23"/>
        <v>NA</v>
      </c>
      <c r="AH55" s="9">
        <f t="shared" si="24"/>
        <v>0</v>
      </c>
      <c r="AI55" s="9" t="str">
        <f t="shared" si="25"/>
        <v>NA</v>
      </c>
      <c r="AJ55" s="9">
        <f t="shared" si="26"/>
        <v>0</v>
      </c>
      <c r="AK55" t="str">
        <f t="shared" si="27"/>
        <v>NA</v>
      </c>
      <c r="AL55" t="str">
        <f t="shared" si="28"/>
        <v>NA</v>
      </c>
      <c r="AM55" t="str">
        <f t="shared" si="29"/>
        <v>NA</v>
      </c>
      <c r="AN55" t="str">
        <f t="shared" si="30"/>
        <v>NA</v>
      </c>
      <c r="AO55">
        <f t="shared" si="7"/>
        <v>0</v>
      </c>
      <c r="AP55">
        <f t="shared" si="31"/>
        <v>0</v>
      </c>
      <c r="AQ55" t="str">
        <f t="shared" si="32"/>
        <v>Method not applicaple - no derived E values</v>
      </c>
    </row>
    <row r="56" spans="1:43" x14ac:dyDescent="0.25">
      <c r="A56">
        <v>842</v>
      </c>
      <c r="B56">
        <v>2603530.4685</v>
      </c>
      <c r="C56" t="str">
        <f>VLOOKUP(A56,'A1. Aquifer Attributes'!A:H,8,FALSE)</f>
        <v>Unconfined</v>
      </c>
      <c r="D56" t="str">
        <f>VLOOKUP(A56,'A3. BGCZ'!A:C,3,FALSE)</f>
        <v>CWH</v>
      </c>
      <c r="E56" t="str">
        <f>VLOOKUP(A56,'A2. Low Flow Zone'!A:C,3,FALSE)</f>
        <v>Coast Mountains</v>
      </c>
      <c r="F56">
        <f>IFERROR(VLOOKUP(A56,'R1. GW Use'!A:H,8,FALSE),"&lt;Null&gt;")</f>
        <v>4361</v>
      </c>
      <c r="G56">
        <f>IFERROR(VLOOKUP(A56,'R2. Recharge'!A:I,8,FALSE)*B56,"&lt;Null&gt;")</f>
        <v>2670879.6874991166</v>
      </c>
      <c r="H56">
        <f>IFERROR(VLOOKUP(A56,'R2. Recharge'!A:K,10,FALSE)*B56,"&lt;Null&gt;")</f>
        <v>0</v>
      </c>
      <c r="I56" t="str">
        <f>IFERROR(VLOOKUP(A56,'R3. GW E'!A:C,2,FALSE)*B56,"&lt;Null&gt;")</f>
        <v>&lt;Null&gt;</v>
      </c>
      <c r="J56" t="str">
        <f>IFERROR(VLOOKUP(A56,'R3. GW E'!A:E,4,FALSE)*B56,"&lt;Null&gt;")</f>
        <v>&lt;Null&gt;</v>
      </c>
      <c r="K56" t="str">
        <f t="shared" si="0"/>
        <v>&lt;Null&gt;</v>
      </c>
      <c r="L56" t="str">
        <f t="shared" si="1"/>
        <v>&lt;Null&gt;</v>
      </c>
      <c r="M56" t="str">
        <f t="shared" si="2"/>
        <v>&lt;Null&gt;</v>
      </c>
      <c r="N56" t="str">
        <f t="shared" si="3"/>
        <v>&lt;Null&gt;</v>
      </c>
      <c r="O56" t="str">
        <f t="shared" si="8"/>
        <v/>
      </c>
      <c r="P56">
        <f t="shared" si="9"/>
        <v>4000</v>
      </c>
      <c r="Q56" t="str">
        <f t="shared" si="10"/>
        <v/>
      </c>
      <c r="R56">
        <f t="shared" si="11"/>
        <v>2671000</v>
      </c>
      <c r="S56" t="str">
        <f t="shared" si="12"/>
        <v/>
      </c>
      <c r="T56">
        <f t="shared" si="13"/>
        <v>0</v>
      </c>
      <c r="U56" t="str">
        <f t="shared" si="14"/>
        <v>NA</v>
      </c>
      <c r="V56">
        <f t="shared" si="15"/>
        <v>0</v>
      </c>
      <c r="W56" t="str">
        <f t="shared" si="16"/>
        <v>NA</v>
      </c>
      <c r="X56">
        <f t="shared" si="17"/>
        <v>0</v>
      </c>
      <c r="Y56" t="str">
        <f t="shared" si="4"/>
        <v>NA</v>
      </c>
      <c r="Z56" t="str">
        <f t="shared" si="18"/>
        <v>NA</v>
      </c>
      <c r="AA56" t="str">
        <f t="shared" si="5"/>
        <v>NA</v>
      </c>
      <c r="AB56" t="str">
        <f t="shared" si="6"/>
        <v>NA</v>
      </c>
      <c r="AC56" s="9" t="str">
        <f t="shared" si="19"/>
        <v>NA</v>
      </c>
      <c r="AD56" s="9">
        <f t="shared" si="20"/>
        <v>0</v>
      </c>
      <c r="AE56" s="9" t="str">
        <f t="shared" si="21"/>
        <v>NA</v>
      </c>
      <c r="AF56" s="9">
        <f t="shared" si="22"/>
        <v>0</v>
      </c>
      <c r="AG56" s="9" t="str">
        <f t="shared" si="23"/>
        <v>NA</v>
      </c>
      <c r="AH56" s="9">
        <f t="shared" si="24"/>
        <v>0</v>
      </c>
      <c r="AI56" s="9" t="str">
        <f t="shared" si="25"/>
        <v>NA</v>
      </c>
      <c r="AJ56" s="9">
        <f t="shared" si="26"/>
        <v>0</v>
      </c>
      <c r="AK56" t="str">
        <f t="shared" si="27"/>
        <v>NA</v>
      </c>
      <c r="AL56" t="str">
        <f t="shared" si="28"/>
        <v>NA</v>
      </c>
      <c r="AM56" t="str">
        <f t="shared" si="29"/>
        <v>NA</v>
      </c>
      <c r="AN56" t="str">
        <f t="shared" si="30"/>
        <v>NA</v>
      </c>
      <c r="AO56">
        <f t="shared" si="7"/>
        <v>0</v>
      </c>
      <c r="AP56">
        <f t="shared" si="31"/>
        <v>0</v>
      </c>
      <c r="AQ56" t="str">
        <f t="shared" si="32"/>
        <v>Method not applicaple - no derived E values</v>
      </c>
    </row>
    <row r="57" spans="1:43" x14ac:dyDescent="0.25">
      <c r="A57">
        <v>845</v>
      </c>
      <c r="B57">
        <v>255237.839687</v>
      </c>
      <c r="C57" t="str">
        <f>VLOOKUP(A57,'A1. Aquifer Attributes'!A:H,8,FALSE)</f>
        <v>Unconfined</v>
      </c>
      <c r="D57" t="str">
        <f>VLOOKUP(A57,'A3. BGCZ'!A:C,3,FALSE)</f>
        <v>CWH</v>
      </c>
      <c r="E57" t="str">
        <f>VLOOKUP(A57,'A2. Low Flow Zone'!A:C,3,FALSE)</f>
        <v>Coast Mountains</v>
      </c>
      <c r="F57">
        <f>IFERROR(VLOOKUP(A57,'R1. GW Use'!A:H,8,FALSE),"&lt;Null&gt;")</f>
        <v>1006</v>
      </c>
      <c r="G57">
        <f>IFERROR(VLOOKUP(A57,'R2. Recharge'!A:I,8,FALSE)*B57,"&lt;Null&gt;")</f>
        <v>261840.43926089516</v>
      </c>
      <c r="H57">
        <f>IFERROR(VLOOKUP(A57,'R2. Recharge'!A:K,10,FALSE)*B57,"&lt;Null&gt;")</f>
        <v>0</v>
      </c>
      <c r="I57">
        <f>IFERROR(VLOOKUP(A57,'R3. GW E'!A:C,2,FALSE)*B57,"&lt;Null&gt;")</f>
        <v>125027.49005715788</v>
      </c>
      <c r="J57">
        <f>IFERROR(VLOOKUP(A57,'R3. GW E'!A:E,4,FALSE)*B57,"&lt;Null&gt;")</f>
        <v>59729.227816513616</v>
      </c>
      <c r="K57">
        <f t="shared" si="0"/>
        <v>136812.94920373728</v>
      </c>
      <c r="L57">
        <f t="shared" si="1"/>
        <v>-125027.49005715788</v>
      </c>
      <c r="M57">
        <f t="shared" si="2"/>
        <v>202111.21144438154</v>
      </c>
      <c r="N57">
        <f t="shared" si="3"/>
        <v>-59729.227816513616</v>
      </c>
      <c r="O57" t="str">
        <f t="shared" si="8"/>
        <v/>
      </c>
      <c r="P57">
        <f t="shared" si="9"/>
        <v>1000</v>
      </c>
      <c r="Q57" t="str">
        <f t="shared" si="10"/>
        <v/>
      </c>
      <c r="R57">
        <f t="shared" si="11"/>
        <v>262000</v>
      </c>
      <c r="S57" t="str">
        <f t="shared" si="12"/>
        <v/>
      </c>
      <c r="T57">
        <f t="shared" si="13"/>
        <v>0</v>
      </c>
      <c r="U57" t="str">
        <f t="shared" si="14"/>
        <v/>
      </c>
      <c r="V57">
        <f t="shared" si="15"/>
        <v>125000</v>
      </c>
      <c r="W57" t="str">
        <f t="shared" si="16"/>
        <v/>
      </c>
      <c r="X57">
        <f t="shared" si="17"/>
        <v>60000</v>
      </c>
      <c r="Y57">
        <f t="shared" si="4"/>
        <v>7.3531051399374362E-3</v>
      </c>
      <c r="Z57" t="str">
        <f t="shared" si="18"/>
        <v>NA</v>
      </c>
      <c r="AA57">
        <f t="shared" si="5"/>
        <v>4.9774576719947995E-3</v>
      </c>
      <c r="AB57" t="str">
        <f t="shared" si="6"/>
        <v>NA</v>
      </c>
      <c r="AC57" s="9" t="str">
        <f t="shared" si="19"/>
        <v>&lt;0.1</v>
      </c>
      <c r="AD57" s="9">
        <f t="shared" si="20"/>
        <v>0</v>
      </c>
      <c r="AE57" s="9" t="str">
        <f t="shared" si="21"/>
        <v>NA</v>
      </c>
      <c r="AF57" s="9">
        <f t="shared" si="22"/>
        <v>0</v>
      </c>
      <c r="AG57" s="9" t="str">
        <f t="shared" si="23"/>
        <v>&lt;0.1</v>
      </c>
      <c r="AH57" s="9">
        <f t="shared" si="24"/>
        <v>0</v>
      </c>
      <c r="AI57" s="9" t="str">
        <f t="shared" si="25"/>
        <v>NA</v>
      </c>
      <c r="AJ57" s="9">
        <f t="shared" si="26"/>
        <v>0</v>
      </c>
      <c r="AK57" t="str">
        <f t="shared" si="27"/>
        <v/>
      </c>
      <c r="AL57" t="str">
        <f t="shared" si="28"/>
        <v>NA</v>
      </c>
      <c r="AM57" t="str">
        <f t="shared" si="29"/>
        <v/>
      </c>
      <c r="AN57" t="str">
        <f t="shared" si="30"/>
        <v>NA</v>
      </c>
      <c r="AO57">
        <f t="shared" si="7"/>
        <v>0</v>
      </c>
      <c r="AP57">
        <f t="shared" si="31"/>
        <v>2</v>
      </c>
      <c r="AQ57" t="str">
        <f t="shared" si="32"/>
        <v>Less stressed</v>
      </c>
    </row>
    <row r="58" spans="1:43" x14ac:dyDescent="0.25">
      <c r="A58">
        <v>860</v>
      </c>
      <c r="B58">
        <v>130481.467063</v>
      </c>
      <c r="C58" t="str">
        <f>VLOOKUP(A58,'A1. Aquifer Attributes'!A:H,8,FALSE)</f>
        <v>Unconfined</v>
      </c>
      <c r="D58" t="str">
        <f>VLOOKUP(A58,'A3. BGCZ'!A:C,3,FALSE)</f>
        <v>PP</v>
      </c>
      <c r="E58" t="str">
        <f>VLOOKUP(A58,'A2. Low Flow Zone'!A:C,3,FALSE)</f>
        <v>South Interior</v>
      </c>
      <c r="F58">
        <f>IFERROR(VLOOKUP(A58,'R1. GW Use'!A:H,8,FALSE),"&lt;Null&gt;")</f>
        <v>18345</v>
      </c>
      <c r="G58">
        <f>IFERROR(VLOOKUP(A58,'R2. Recharge'!A:I,8,FALSE)*B58,"&lt;Null&gt;")</f>
        <v>9862.3289261951923</v>
      </c>
      <c r="H58">
        <f>IFERROR(VLOOKUP(A58,'R2. Recharge'!A:K,10,FALSE)*B58,"&lt;Null&gt;")</f>
        <v>0</v>
      </c>
      <c r="I58">
        <f>IFERROR(VLOOKUP(A58,'R3. GW E'!A:C,2,FALSE)*B58,"&lt;Null&gt;")</f>
        <v>50607.497963318674</v>
      </c>
      <c r="J58">
        <f>IFERROR(VLOOKUP(A58,'R3. GW E'!A:E,4,FALSE)*B58,"&lt;Null&gt;")</f>
        <v>965410.19294973637</v>
      </c>
      <c r="K58">
        <f t="shared" si="0"/>
        <v>-40745.16903712348</v>
      </c>
      <c r="L58">
        <f t="shared" si="1"/>
        <v>-50607.497963318674</v>
      </c>
      <c r="M58">
        <f t="shared" si="2"/>
        <v>-955547.86402354122</v>
      </c>
      <c r="N58">
        <f t="shared" si="3"/>
        <v>-965410.19294973637</v>
      </c>
      <c r="O58" t="str">
        <f t="shared" si="8"/>
        <v/>
      </c>
      <c r="P58">
        <f t="shared" si="9"/>
        <v>18000</v>
      </c>
      <c r="Q58" t="str">
        <f t="shared" si="10"/>
        <v/>
      </c>
      <c r="R58">
        <f t="shared" si="11"/>
        <v>10000</v>
      </c>
      <c r="S58" t="str">
        <f t="shared" si="12"/>
        <v/>
      </c>
      <c r="T58">
        <f t="shared" si="13"/>
        <v>0</v>
      </c>
      <c r="U58" t="str">
        <f t="shared" si="14"/>
        <v/>
      </c>
      <c r="V58">
        <f t="shared" si="15"/>
        <v>51000</v>
      </c>
      <c r="W58" t="str">
        <f t="shared" si="16"/>
        <v/>
      </c>
      <c r="X58">
        <f t="shared" si="17"/>
        <v>965000</v>
      </c>
      <c r="Y58" t="str">
        <f t="shared" si="4"/>
        <v>NA</v>
      </c>
      <c r="Z58" t="str">
        <f t="shared" si="18"/>
        <v>NA</v>
      </c>
      <c r="AA58" t="str">
        <f t="shared" si="5"/>
        <v>NA</v>
      </c>
      <c r="AB58" t="str">
        <f t="shared" si="6"/>
        <v>NA</v>
      </c>
      <c r="AC58" s="9" t="str">
        <f t="shared" si="19"/>
        <v>NA</v>
      </c>
      <c r="AD58" s="9">
        <f t="shared" si="20"/>
        <v>0</v>
      </c>
      <c r="AE58" s="9" t="str">
        <f t="shared" si="21"/>
        <v>NA</v>
      </c>
      <c r="AF58" s="9">
        <f t="shared" si="22"/>
        <v>0</v>
      </c>
      <c r="AG58" s="9" t="str">
        <f t="shared" si="23"/>
        <v>NA</v>
      </c>
      <c r="AH58" s="9">
        <f t="shared" si="24"/>
        <v>0</v>
      </c>
      <c r="AI58" s="9" t="str">
        <f t="shared" si="25"/>
        <v>NA</v>
      </c>
      <c r="AJ58" s="9">
        <f t="shared" si="26"/>
        <v>0</v>
      </c>
      <c r="AK58" t="str">
        <f t="shared" si="27"/>
        <v>NA</v>
      </c>
      <c r="AL58" t="str">
        <f t="shared" si="28"/>
        <v>NA</v>
      </c>
      <c r="AM58" t="str">
        <f t="shared" si="29"/>
        <v>NA</v>
      </c>
      <c r="AN58" t="str">
        <f t="shared" si="30"/>
        <v>NA</v>
      </c>
      <c r="AO58">
        <f t="shared" si="7"/>
        <v>0</v>
      </c>
      <c r="AP58">
        <f t="shared" si="31"/>
        <v>0</v>
      </c>
      <c r="AQ58" t="str">
        <f t="shared" si="32"/>
        <v>Method not applicable - low modelled groundwater availability</v>
      </c>
    </row>
    <row r="59" spans="1:43" x14ac:dyDescent="0.25">
      <c r="A59">
        <v>909</v>
      </c>
      <c r="B59">
        <v>232258.13449999999</v>
      </c>
      <c r="C59" t="str">
        <f>VLOOKUP(A59,'A1. Aquifer Attributes'!A:H,8,FALSE)</f>
        <v>Unconfined</v>
      </c>
      <c r="D59" t="str">
        <f>VLOOKUP(A59,'A3. BGCZ'!A:C,3,FALSE)</f>
        <v>CDF</v>
      </c>
      <c r="E59" t="str">
        <f>VLOOKUP(A59,'A2. Low Flow Zone'!A:C,3,FALSE)</f>
        <v>Coast Mountains</v>
      </c>
      <c r="F59">
        <f>IFERROR(VLOOKUP(A59,'R1. GW Use'!A:H,8,FALSE),"&lt;Null&gt;")</f>
        <v>0</v>
      </c>
      <c r="G59">
        <f>IFERROR(VLOOKUP(A59,'R2. Recharge'!A:I,8,FALSE)*B59,"&lt;Null&gt;")</f>
        <v>170582.91304867863</v>
      </c>
      <c r="H59">
        <f>IFERROR(VLOOKUP(A59,'R2. Recharge'!A:K,10,FALSE)*B59,"&lt;Null&gt;")</f>
        <v>0</v>
      </c>
      <c r="I59" t="str">
        <f>IFERROR(VLOOKUP(A59,'R3. GW E'!A:C,2,FALSE)*B59,"&lt;Null&gt;")</f>
        <v>&lt;Null&gt;</v>
      </c>
      <c r="J59" t="str">
        <f>IFERROR(VLOOKUP(A59,'R3. GW E'!A:E,4,FALSE)*B59,"&lt;Null&gt;")</f>
        <v>&lt;Null&gt;</v>
      </c>
      <c r="K59" t="str">
        <f t="shared" si="0"/>
        <v>&lt;Null&gt;</v>
      </c>
      <c r="L59" t="str">
        <f t="shared" si="1"/>
        <v>&lt;Null&gt;</v>
      </c>
      <c r="M59" t="str">
        <f t="shared" si="2"/>
        <v>&lt;Null&gt;</v>
      </c>
      <c r="N59" t="str">
        <f t="shared" si="3"/>
        <v>&lt;Null&gt;</v>
      </c>
      <c r="O59" t="str">
        <f t="shared" si="8"/>
        <v/>
      </c>
      <c r="P59">
        <f t="shared" si="9"/>
        <v>0</v>
      </c>
      <c r="Q59" t="str">
        <f t="shared" si="10"/>
        <v/>
      </c>
      <c r="R59">
        <f t="shared" si="11"/>
        <v>171000</v>
      </c>
      <c r="S59" t="str">
        <f t="shared" si="12"/>
        <v/>
      </c>
      <c r="T59">
        <f t="shared" si="13"/>
        <v>0</v>
      </c>
      <c r="U59" t="str">
        <f t="shared" si="14"/>
        <v>NA</v>
      </c>
      <c r="V59">
        <f t="shared" si="15"/>
        <v>0</v>
      </c>
      <c r="W59" t="str">
        <f t="shared" si="16"/>
        <v>NA</v>
      </c>
      <c r="X59">
        <f t="shared" si="17"/>
        <v>0</v>
      </c>
      <c r="Y59" t="str">
        <f t="shared" si="4"/>
        <v>NA</v>
      </c>
      <c r="Z59" t="str">
        <f t="shared" si="18"/>
        <v>NA</v>
      </c>
      <c r="AA59" t="str">
        <f t="shared" si="5"/>
        <v>NA</v>
      </c>
      <c r="AB59" t="str">
        <f t="shared" si="6"/>
        <v>NA</v>
      </c>
      <c r="AC59" s="9" t="str">
        <f t="shared" si="19"/>
        <v>NA</v>
      </c>
      <c r="AD59" s="9">
        <f t="shared" si="20"/>
        <v>0</v>
      </c>
      <c r="AE59" s="9" t="str">
        <f t="shared" si="21"/>
        <v>NA</v>
      </c>
      <c r="AF59" s="9">
        <f t="shared" si="22"/>
        <v>0</v>
      </c>
      <c r="AG59" s="9" t="str">
        <f t="shared" si="23"/>
        <v>NA</v>
      </c>
      <c r="AH59" s="9">
        <f t="shared" si="24"/>
        <v>0</v>
      </c>
      <c r="AI59" s="9" t="str">
        <f t="shared" si="25"/>
        <v>NA</v>
      </c>
      <c r="AJ59" s="9">
        <f t="shared" si="26"/>
        <v>0</v>
      </c>
      <c r="AK59" t="str">
        <f t="shared" si="27"/>
        <v>NA</v>
      </c>
      <c r="AL59" t="str">
        <f t="shared" si="28"/>
        <v>NA</v>
      </c>
      <c r="AM59" t="str">
        <f t="shared" si="29"/>
        <v>NA</v>
      </c>
      <c r="AN59" t="str">
        <f t="shared" si="30"/>
        <v>NA</v>
      </c>
      <c r="AO59">
        <f t="shared" si="7"/>
        <v>0</v>
      </c>
      <c r="AP59">
        <f t="shared" si="31"/>
        <v>0</v>
      </c>
      <c r="AQ59" t="str">
        <f t="shared" si="32"/>
        <v>Method not applicaple - no derived E values</v>
      </c>
    </row>
    <row r="60" spans="1:43" x14ac:dyDescent="0.25">
      <c r="A60">
        <v>953</v>
      </c>
      <c r="B60">
        <v>130712.981144</v>
      </c>
      <c r="C60" t="str">
        <f>VLOOKUP(A60,'A1. Aquifer Attributes'!A:H,8,FALSE)</f>
        <v>Unconfined</v>
      </c>
      <c r="D60" t="str">
        <f>VLOOKUP(A60,'A3. BGCZ'!A:C,3,FALSE)</f>
        <v>CWH</v>
      </c>
      <c r="E60" t="str">
        <f>VLOOKUP(A60,'A2. Low Flow Zone'!A:C,3,FALSE)</f>
        <v>Georgia Basin</v>
      </c>
      <c r="F60">
        <f>IFERROR(VLOOKUP(A60,'R1. GW Use'!A:H,8,FALSE),"&lt;Null&gt;")</f>
        <v>2797</v>
      </c>
      <c r="G60">
        <f>IFERROR(VLOOKUP(A60,'R2. Recharge'!A:I,8,FALSE)*B60,"&lt;Null&gt;")</f>
        <v>134094.31940741072</v>
      </c>
      <c r="H60">
        <f>IFERROR(VLOOKUP(A60,'R2. Recharge'!A:K,10,FALSE)*B60,"&lt;Null&gt;")</f>
        <v>0</v>
      </c>
      <c r="I60" t="str">
        <f>IFERROR(VLOOKUP(A60,'R3. GW E'!A:C,2,FALSE)*B60,"&lt;Null&gt;")</f>
        <v>&lt;Null&gt;</v>
      </c>
      <c r="J60">
        <f>IFERROR(VLOOKUP(A60,'R3. GW E'!A:E,4,FALSE)*B60,"&lt;Null&gt;")</f>
        <v>6476.6975027040562</v>
      </c>
      <c r="K60" t="str">
        <f t="shared" si="0"/>
        <v>&lt;Null&gt;</v>
      </c>
      <c r="L60" t="str">
        <f t="shared" si="1"/>
        <v>&lt;Null&gt;</v>
      </c>
      <c r="M60">
        <f t="shared" si="2"/>
        <v>127617.62190470666</v>
      </c>
      <c r="N60">
        <f t="shared" si="3"/>
        <v>-6476.6975027040562</v>
      </c>
      <c r="O60" t="str">
        <f t="shared" si="8"/>
        <v/>
      </c>
      <c r="P60">
        <f t="shared" si="9"/>
        <v>3000</v>
      </c>
      <c r="Q60" t="str">
        <f t="shared" si="10"/>
        <v/>
      </c>
      <c r="R60">
        <f t="shared" si="11"/>
        <v>134000</v>
      </c>
      <c r="S60" t="str">
        <f t="shared" si="12"/>
        <v/>
      </c>
      <c r="T60">
        <f t="shared" si="13"/>
        <v>0</v>
      </c>
      <c r="U60" t="str">
        <f t="shared" si="14"/>
        <v>NA</v>
      </c>
      <c r="V60">
        <f t="shared" si="15"/>
        <v>0</v>
      </c>
      <c r="W60" t="str">
        <f t="shared" si="16"/>
        <v/>
      </c>
      <c r="X60">
        <f t="shared" si="17"/>
        <v>6000</v>
      </c>
      <c r="Y60" t="str">
        <f t="shared" si="4"/>
        <v>NA</v>
      </c>
      <c r="Z60" t="str">
        <f t="shared" si="18"/>
        <v>NA</v>
      </c>
      <c r="AA60">
        <f t="shared" si="5"/>
        <v>2.1917035894059737E-2</v>
      </c>
      <c r="AB60" t="str">
        <f t="shared" si="6"/>
        <v>NA</v>
      </c>
      <c r="AC60" s="9" t="str">
        <f t="shared" si="19"/>
        <v>NA</v>
      </c>
      <c r="AD60" s="9">
        <f t="shared" si="20"/>
        <v>0</v>
      </c>
      <c r="AE60" s="9" t="str">
        <f t="shared" si="21"/>
        <v>NA</v>
      </c>
      <c r="AF60" s="9">
        <f t="shared" si="22"/>
        <v>0</v>
      </c>
      <c r="AG60" s="9" t="str">
        <f t="shared" si="23"/>
        <v>&lt;0.1</v>
      </c>
      <c r="AH60" s="9">
        <f t="shared" si="24"/>
        <v>0</v>
      </c>
      <c r="AI60" s="9" t="str">
        <f t="shared" si="25"/>
        <v>NA</v>
      </c>
      <c r="AJ60" s="9">
        <f t="shared" si="26"/>
        <v>0</v>
      </c>
      <c r="AK60" t="str">
        <f t="shared" si="27"/>
        <v>NA</v>
      </c>
      <c r="AL60" t="str">
        <f t="shared" si="28"/>
        <v>NA</v>
      </c>
      <c r="AM60" t="str">
        <f t="shared" si="29"/>
        <v/>
      </c>
      <c r="AN60" t="str">
        <f t="shared" si="30"/>
        <v>NA</v>
      </c>
      <c r="AO60">
        <f t="shared" si="7"/>
        <v>0</v>
      </c>
      <c r="AP60">
        <f t="shared" si="31"/>
        <v>1</v>
      </c>
      <c r="AQ60" t="str">
        <f t="shared" si="32"/>
        <v>Less stressed</v>
      </c>
    </row>
    <row r="61" spans="1:43" x14ac:dyDescent="0.25">
      <c r="A61">
        <v>956</v>
      </c>
      <c r="B61">
        <v>1959272.6431100001</v>
      </c>
      <c r="C61" t="str">
        <f>VLOOKUP(A61,'A1. Aquifer Attributes'!A:H,8,FALSE)</f>
        <v>Unconfined</v>
      </c>
      <c r="D61" t="str">
        <f>VLOOKUP(A61,'A3. BGCZ'!A:C,3,FALSE)</f>
        <v>CWH</v>
      </c>
      <c r="E61" t="str">
        <f>VLOOKUP(A61,'A2. Low Flow Zone'!A:C,3,FALSE)</f>
        <v>Georgia Basin</v>
      </c>
      <c r="F61">
        <f>IFERROR(VLOOKUP(A61,'R1. GW Use'!A:H,8,FALSE),"&lt;Null&gt;")</f>
        <v>1116</v>
      </c>
      <c r="G61">
        <f>IFERROR(VLOOKUP(A61,'R2. Recharge'!A:I,8,FALSE)*B61,"&lt;Null&gt;")</f>
        <v>1735242.4669826217</v>
      </c>
      <c r="H61">
        <f>IFERROR(VLOOKUP(A61,'R2. Recharge'!A:K,10,FALSE)*B61,"&lt;Null&gt;")</f>
        <v>0</v>
      </c>
      <c r="I61">
        <f>IFERROR(VLOOKUP(A61,'R3. GW E'!A:C,2,FALSE)*B61,"&lt;Null&gt;")</f>
        <v>923121.10216449201</v>
      </c>
      <c r="J61">
        <f>IFERROR(VLOOKUP(A61,'R3. GW E'!A:E,4,FALSE)*B61,"&lt;Null&gt;")</f>
        <v>97080.000193457396</v>
      </c>
      <c r="K61">
        <f t="shared" si="0"/>
        <v>812121.36481812969</v>
      </c>
      <c r="L61">
        <f t="shared" si="1"/>
        <v>-923121.10216449201</v>
      </c>
      <c r="M61">
        <f t="shared" si="2"/>
        <v>1638162.4667891643</v>
      </c>
      <c r="N61">
        <f t="shared" si="3"/>
        <v>-97080.000193457396</v>
      </c>
      <c r="O61" t="str">
        <f t="shared" si="8"/>
        <v/>
      </c>
      <c r="P61">
        <f t="shared" si="9"/>
        <v>1000</v>
      </c>
      <c r="Q61" t="str">
        <f t="shared" si="10"/>
        <v/>
      </c>
      <c r="R61">
        <f t="shared" si="11"/>
        <v>1735000</v>
      </c>
      <c r="S61" t="str">
        <f t="shared" si="12"/>
        <v/>
      </c>
      <c r="T61">
        <f t="shared" si="13"/>
        <v>0</v>
      </c>
      <c r="U61" t="str">
        <f t="shared" si="14"/>
        <v/>
      </c>
      <c r="V61">
        <f t="shared" si="15"/>
        <v>923000</v>
      </c>
      <c r="W61" t="str">
        <f t="shared" si="16"/>
        <v/>
      </c>
      <c r="X61">
        <f t="shared" si="17"/>
        <v>97000</v>
      </c>
      <c r="Y61">
        <f t="shared" si="4"/>
        <v>1.3741788461013118E-3</v>
      </c>
      <c r="Z61" t="str">
        <f t="shared" si="18"/>
        <v>NA</v>
      </c>
      <c r="AA61">
        <f t="shared" si="5"/>
        <v>6.8125111069562315E-4</v>
      </c>
      <c r="AB61" t="str">
        <f t="shared" si="6"/>
        <v>NA</v>
      </c>
      <c r="AC61" s="9" t="str">
        <f t="shared" si="19"/>
        <v>&lt;0.1</v>
      </c>
      <c r="AD61" s="9">
        <f t="shared" si="20"/>
        <v>0</v>
      </c>
      <c r="AE61" s="9" t="str">
        <f t="shared" si="21"/>
        <v>NA</v>
      </c>
      <c r="AF61" s="9">
        <f t="shared" si="22"/>
        <v>0</v>
      </c>
      <c r="AG61" s="9" t="str">
        <f t="shared" si="23"/>
        <v>&lt;0.1</v>
      </c>
      <c r="AH61" s="9">
        <f t="shared" si="24"/>
        <v>0</v>
      </c>
      <c r="AI61" s="9" t="str">
        <f t="shared" si="25"/>
        <v>NA</v>
      </c>
      <c r="AJ61" s="9">
        <f t="shared" si="26"/>
        <v>0</v>
      </c>
      <c r="AK61" t="str">
        <f t="shared" si="27"/>
        <v/>
      </c>
      <c r="AL61" t="str">
        <f t="shared" si="28"/>
        <v>NA</v>
      </c>
      <c r="AM61" t="str">
        <f t="shared" si="29"/>
        <v/>
      </c>
      <c r="AN61" t="str">
        <f t="shared" si="30"/>
        <v>NA</v>
      </c>
      <c r="AO61">
        <f t="shared" si="7"/>
        <v>0</v>
      </c>
      <c r="AP61">
        <f t="shared" si="31"/>
        <v>2</v>
      </c>
      <c r="AQ61" t="str">
        <f t="shared" si="32"/>
        <v>Less stressed</v>
      </c>
    </row>
    <row r="62" spans="1:43" x14ac:dyDescent="0.25">
      <c r="A62">
        <v>959</v>
      </c>
      <c r="B62">
        <v>7125287.6319000004</v>
      </c>
      <c r="C62" t="str">
        <f>VLOOKUP(A62,'A1. Aquifer Attributes'!A:H,8,FALSE)</f>
        <v>Unconfined</v>
      </c>
      <c r="D62" t="str">
        <f>VLOOKUP(A62,'A3. BGCZ'!A:C,3,FALSE)</f>
        <v>CDF</v>
      </c>
      <c r="E62" t="str">
        <f>VLOOKUP(A62,'A2. Low Flow Zone'!A:C,3,FALSE)</f>
        <v>Coast Mountains</v>
      </c>
      <c r="F62">
        <f>IFERROR(VLOOKUP(A62,'R1. GW Use'!A:H,8,FALSE),"&lt;Null&gt;")</f>
        <v>17192</v>
      </c>
      <c r="G62">
        <f>IFERROR(VLOOKUP(A62,'R2. Recharge'!A:I,8,FALSE)*B62,"&lt;Null&gt;")</f>
        <v>5146528.4019707525</v>
      </c>
      <c r="H62">
        <f>IFERROR(VLOOKUP(A62,'R2. Recharge'!A:K,10,FALSE)*B62,"&lt;Null&gt;")</f>
        <v>0</v>
      </c>
      <c r="I62" t="str">
        <f>IFERROR(VLOOKUP(A62,'R3. GW E'!A:C,2,FALSE)*B62,"&lt;Null&gt;")</f>
        <v>&lt;Null&gt;</v>
      </c>
      <c r="J62" t="str">
        <f>IFERROR(VLOOKUP(A62,'R3. GW E'!A:E,4,FALSE)*B62,"&lt;Null&gt;")</f>
        <v>&lt;Null&gt;</v>
      </c>
      <c r="K62" t="str">
        <f t="shared" si="0"/>
        <v>&lt;Null&gt;</v>
      </c>
      <c r="L62" t="str">
        <f t="shared" si="1"/>
        <v>&lt;Null&gt;</v>
      </c>
      <c r="M62" t="str">
        <f t="shared" si="2"/>
        <v>&lt;Null&gt;</v>
      </c>
      <c r="N62" t="str">
        <f t="shared" si="3"/>
        <v>&lt;Null&gt;</v>
      </c>
      <c r="O62" t="str">
        <f t="shared" si="8"/>
        <v/>
      </c>
      <c r="P62">
        <f t="shared" si="9"/>
        <v>17000</v>
      </c>
      <c r="Q62" t="str">
        <f t="shared" si="10"/>
        <v/>
      </c>
      <c r="R62">
        <f t="shared" si="11"/>
        <v>5147000</v>
      </c>
      <c r="S62" t="str">
        <f t="shared" si="12"/>
        <v/>
      </c>
      <c r="T62">
        <f t="shared" si="13"/>
        <v>0</v>
      </c>
      <c r="U62" t="str">
        <f t="shared" si="14"/>
        <v>NA</v>
      </c>
      <c r="V62">
        <f t="shared" si="15"/>
        <v>0</v>
      </c>
      <c r="W62" t="str">
        <f t="shared" si="16"/>
        <v>NA</v>
      </c>
      <c r="X62">
        <f t="shared" si="17"/>
        <v>0</v>
      </c>
      <c r="Y62" t="str">
        <f t="shared" si="4"/>
        <v>NA</v>
      </c>
      <c r="Z62" t="str">
        <f t="shared" si="18"/>
        <v>NA</v>
      </c>
      <c r="AA62" t="str">
        <f t="shared" si="5"/>
        <v>NA</v>
      </c>
      <c r="AB62" t="str">
        <f t="shared" si="6"/>
        <v>NA</v>
      </c>
      <c r="AC62" s="9" t="str">
        <f t="shared" si="19"/>
        <v>NA</v>
      </c>
      <c r="AD62" s="9">
        <f t="shared" si="20"/>
        <v>0</v>
      </c>
      <c r="AE62" s="9" t="str">
        <f t="shared" si="21"/>
        <v>NA</v>
      </c>
      <c r="AF62" s="9">
        <f t="shared" si="22"/>
        <v>0</v>
      </c>
      <c r="AG62" s="9" t="str">
        <f t="shared" si="23"/>
        <v>NA</v>
      </c>
      <c r="AH62" s="9">
        <f t="shared" si="24"/>
        <v>0</v>
      </c>
      <c r="AI62" s="9" t="str">
        <f t="shared" si="25"/>
        <v>NA</v>
      </c>
      <c r="AJ62" s="9">
        <f t="shared" si="26"/>
        <v>0</v>
      </c>
      <c r="AK62" t="str">
        <f t="shared" si="27"/>
        <v>NA</v>
      </c>
      <c r="AL62" t="str">
        <f t="shared" si="28"/>
        <v>NA</v>
      </c>
      <c r="AM62" t="str">
        <f t="shared" si="29"/>
        <v>NA</v>
      </c>
      <c r="AN62" t="str">
        <f t="shared" si="30"/>
        <v>NA</v>
      </c>
      <c r="AO62">
        <f t="shared" si="7"/>
        <v>0</v>
      </c>
      <c r="AP62">
        <f t="shared" si="31"/>
        <v>0</v>
      </c>
      <c r="AQ62" t="str">
        <f t="shared" si="32"/>
        <v>Method not applicaple - no derived E values</v>
      </c>
    </row>
    <row r="63" spans="1:43" x14ac:dyDescent="0.25">
      <c r="A63">
        <v>962</v>
      </c>
      <c r="B63">
        <v>601598.64098799997</v>
      </c>
      <c r="C63" t="str">
        <f>VLOOKUP(A63,'A1. Aquifer Attributes'!A:H,8,FALSE)</f>
        <v>Unconfined</v>
      </c>
      <c r="D63" t="str">
        <f>VLOOKUP(A63,'A3. BGCZ'!A:C,3,FALSE)</f>
        <v>CDF</v>
      </c>
      <c r="E63" t="str">
        <f>VLOOKUP(A63,'A2. Low Flow Zone'!A:C,3,FALSE)</f>
        <v>Georgia Basin</v>
      </c>
      <c r="F63">
        <f>IFERROR(VLOOKUP(A63,'R1. GW Use'!A:H,8,FALSE),"&lt;Null&gt;")</f>
        <v>13589</v>
      </c>
      <c r="G63">
        <f>IFERROR(VLOOKUP(A63,'R2. Recharge'!A:I,8,FALSE)*B63,"&lt;Null&gt;")</f>
        <v>415628.92633823684</v>
      </c>
      <c r="H63">
        <f>IFERROR(VLOOKUP(A63,'R2. Recharge'!A:K,10,FALSE)*B63,"&lt;Null&gt;")</f>
        <v>0</v>
      </c>
      <c r="I63">
        <f>IFERROR(VLOOKUP(A63,'R3. GW E'!A:C,2,FALSE)*B63,"&lt;Null&gt;")</f>
        <v>490241.52934383921</v>
      </c>
      <c r="J63">
        <f>IFERROR(VLOOKUP(A63,'R3. GW E'!A:E,4,FALSE)*B63,"&lt;Null&gt;")</f>
        <v>50368.244618079312</v>
      </c>
      <c r="K63">
        <f t="shared" si="0"/>
        <v>-74612.603005602374</v>
      </c>
      <c r="L63">
        <f t="shared" si="1"/>
        <v>-490241.52934383921</v>
      </c>
      <c r="M63">
        <f t="shared" si="2"/>
        <v>365260.6817201575</v>
      </c>
      <c r="N63">
        <f t="shared" si="3"/>
        <v>-50368.244618079312</v>
      </c>
      <c r="O63" t="str">
        <f t="shared" si="8"/>
        <v/>
      </c>
      <c r="P63">
        <f t="shared" si="9"/>
        <v>14000</v>
      </c>
      <c r="Q63" t="str">
        <f t="shared" si="10"/>
        <v/>
      </c>
      <c r="R63">
        <f t="shared" si="11"/>
        <v>416000</v>
      </c>
      <c r="S63" t="str">
        <f t="shared" si="12"/>
        <v/>
      </c>
      <c r="T63">
        <f t="shared" si="13"/>
        <v>0</v>
      </c>
      <c r="U63" t="str">
        <f t="shared" si="14"/>
        <v/>
      </c>
      <c r="V63">
        <f t="shared" si="15"/>
        <v>490000</v>
      </c>
      <c r="W63" t="str">
        <f t="shared" si="16"/>
        <v/>
      </c>
      <c r="X63">
        <f t="shared" si="17"/>
        <v>50000</v>
      </c>
      <c r="Y63" t="str">
        <f t="shared" si="4"/>
        <v>NA</v>
      </c>
      <c r="Z63" t="str">
        <f t="shared" si="18"/>
        <v>NA</v>
      </c>
      <c r="AA63">
        <f t="shared" si="5"/>
        <v>3.7203566329679957E-2</v>
      </c>
      <c r="AB63" t="str">
        <f t="shared" si="6"/>
        <v>NA</v>
      </c>
      <c r="AC63" s="9" t="str">
        <f t="shared" si="19"/>
        <v>NA</v>
      </c>
      <c r="AD63" s="9">
        <f t="shared" si="20"/>
        <v>0</v>
      </c>
      <c r="AE63" s="9" t="str">
        <f t="shared" si="21"/>
        <v>NA</v>
      </c>
      <c r="AF63" s="9">
        <f t="shared" si="22"/>
        <v>0</v>
      </c>
      <c r="AG63" s="9" t="str">
        <f t="shared" si="23"/>
        <v>&lt;0.1</v>
      </c>
      <c r="AH63" s="9">
        <f t="shared" si="24"/>
        <v>0</v>
      </c>
      <c r="AI63" s="9" t="str">
        <f t="shared" si="25"/>
        <v>NA</v>
      </c>
      <c r="AJ63" s="9">
        <f t="shared" si="26"/>
        <v>0</v>
      </c>
      <c r="AK63" t="str">
        <f t="shared" si="27"/>
        <v>NA</v>
      </c>
      <c r="AL63" t="str">
        <f t="shared" si="28"/>
        <v>NA</v>
      </c>
      <c r="AM63" t="str">
        <f t="shared" si="29"/>
        <v/>
      </c>
      <c r="AN63" t="str">
        <f t="shared" si="30"/>
        <v>NA</v>
      </c>
      <c r="AO63">
        <f t="shared" si="7"/>
        <v>0</v>
      </c>
      <c r="AP63">
        <f t="shared" si="31"/>
        <v>1</v>
      </c>
      <c r="AQ63" t="str">
        <f t="shared" si="32"/>
        <v>Less stressed</v>
      </c>
    </row>
    <row r="64" spans="1:43" x14ac:dyDescent="0.25">
      <c r="A64">
        <v>967</v>
      </c>
      <c r="B64">
        <v>970960.48652300006</v>
      </c>
      <c r="C64" t="str">
        <f>VLOOKUP(A64,'A1. Aquifer Attributes'!A:H,8,FALSE)</f>
        <v>Unconfined</v>
      </c>
      <c r="D64" t="str">
        <f>VLOOKUP(A64,'A3. BGCZ'!A:C,3,FALSE)</f>
        <v>CDF</v>
      </c>
      <c r="E64" t="str">
        <f>VLOOKUP(A64,'A2. Low Flow Zone'!A:C,3,FALSE)</f>
        <v>Georgia Basin</v>
      </c>
      <c r="F64">
        <f>IFERROR(VLOOKUP(A64,'R1. GW Use'!A:H,8,FALSE),"&lt;Null&gt;")</f>
        <v>13589</v>
      </c>
      <c r="G64">
        <f>IFERROR(VLOOKUP(A64,'R2. Recharge'!A:I,8,FALSE)*B64,"&lt;Null&gt;")</f>
        <v>701201.49538244051</v>
      </c>
      <c r="H64">
        <f>IFERROR(VLOOKUP(A64,'R2. Recharge'!A:K,10,FALSE)*B64,"&lt;Null&gt;")</f>
        <v>0</v>
      </c>
      <c r="I64" t="str">
        <f>IFERROR(VLOOKUP(A64,'R3. GW E'!A:C,2,FALSE)*B64,"&lt;Null&gt;")</f>
        <v>&lt;Null&gt;</v>
      </c>
      <c r="J64">
        <f>IFERROR(VLOOKUP(A64,'R3. GW E'!A:E,4,FALSE)*B64,"&lt;Null&gt;")</f>
        <v>186012.72616613025</v>
      </c>
      <c r="K64" t="str">
        <f t="shared" si="0"/>
        <v>&lt;Null&gt;</v>
      </c>
      <c r="L64" t="str">
        <f t="shared" si="1"/>
        <v>&lt;Null&gt;</v>
      </c>
      <c r="M64">
        <f t="shared" si="2"/>
        <v>515188.76921631023</v>
      </c>
      <c r="N64">
        <f t="shared" si="3"/>
        <v>-186012.72616613025</v>
      </c>
      <c r="O64" t="str">
        <f t="shared" si="8"/>
        <v/>
      </c>
      <c r="P64">
        <f t="shared" si="9"/>
        <v>14000</v>
      </c>
      <c r="Q64" t="str">
        <f t="shared" si="10"/>
        <v/>
      </c>
      <c r="R64">
        <f t="shared" si="11"/>
        <v>701000</v>
      </c>
      <c r="S64" t="str">
        <f t="shared" si="12"/>
        <v/>
      </c>
      <c r="T64">
        <f t="shared" si="13"/>
        <v>0</v>
      </c>
      <c r="U64" t="str">
        <f t="shared" si="14"/>
        <v>NA</v>
      </c>
      <c r="V64">
        <f t="shared" si="15"/>
        <v>0</v>
      </c>
      <c r="W64" t="str">
        <f t="shared" si="16"/>
        <v/>
      </c>
      <c r="X64">
        <f t="shared" si="17"/>
        <v>186000</v>
      </c>
      <c r="Y64" t="str">
        <f t="shared" si="4"/>
        <v>NA</v>
      </c>
      <c r="Z64" t="str">
        <f t="shared" si="18"/>
        <v>NA</v>
      </c>
      <c r="AA64">
        <f t="shared" si="5"/>
        <v>2.6376739579690722E-2</v>
      </c>
      <c r="AB64" t="str">
        <f t="shared" si="6"/>
        <v>NA</v>
      </c>
      <c r="AC64" s="9" t="str">
        <f t="shared" si="19"/>
        <v>NA</v>
      </c>
      <c r="AD64" s="9">
        <f t="shared" si="20"/>
        <v>0</v>
      </c>
      <c r="AE64" s="9" t="str">
        <f t="shared" si="21"/>
        <v>NA</v>
      </c>
      <c r="AF64" s="9">
        <f t="shared" si="22"/>
        <v>0</v>
      </c>
      <c r="AG64" s="9" t="str">
        <f t="shared" si="23"/>
        <v>&lt;0.1</v>
      </c>
      <c r="AH64" s="9">
        <f t="shared" si="24"/>
        <v>0</v>
      </c>
      <c r="AI64" s="9" t="str">
        <f t="shared" si="25"/>
        <v>NA</v>
      </c>
      <c r="AJ64" s="9">
        <f t="shared" si="26"/>
        <v>0</v>
      </c>
      <c r="AK64" t="str">
        <f t="shared" si="27"/>
        <v>NA</v>
      </c>
      <c r="AL64" t="str">
        <f t="shared" si="28"/>
        <v>NA</v>
      </c>
      <c r="AM64" t="str">
        <f t="shared" si="29"/>
        <v/>
      </c>
      <c r="AN64" t="str">
        <f t="shared" si="30"/>
        <v>NA</v>
      </c>
      <c r="AO64">
        <f t="shared" si="7"/>
        <v>0</v>
      </c>
      <c r="AP64">
        <f t="shared" si="31"/>
        <v>1</v>
      </c>
      <c r="AQ64" t="str">
        <f t="shared" si="32"/>
        <v>Less stressed</v>
      </c>
    </row>
    <row r="65" spans="1:43" x14ac:dyDescent="0.25">
      <c r="A65">
        <v>972</v>
      </c>
      <c r="B65">
        <v>3790289.5089500002</v>
      </c>
      <c r="C65" t="str">
        <f>VLOOKUP(A65,'A1. Aquifer Attributes'!A:H,8,FALSE)</f>
        <v>Unconfined</v>
      </c>
      <c r="D65" t="str">
        <f>VLOOKUP(A65,'A3. BGCZ'!A:C,3,FALSE)</f>
        <v>CWH</v>
      </c>
      <c r="E65" t="str">
        <f>VLOOKUP(A65,'A2. Low Flow Zone'!A:C,3,FALSE)</f>
        <v>Georgia Basin</v>
      </c>
      <c r="F65">
        <f>IFERROR(VLOOKUP(A65,'R1. GW Use'!A:H,8,FALSE),"&lt;Null&gt;")</f>
        <v>5594</v>
      </c>
      <c r="G65">
        <f>IFERROR(VLOOKUP(A65,'R2. Recharge'!A:I,8,FALSE)*B65,"&lt;Null&gt;")</f>
        <v>3888338.3089532517</v>
      </c>
      <c r="H65">
        <f>IFERROR(VLOOKUP(A65,'R2. Recharge'!A:K,10,FALSE)*B65,"&lt;Null&gt;")</f>
        <v>0</v>
      </c>
      <c r="I65" t="str">
        <f>IFERROR(VLOOKUP(A65,'R3. GW E'!A:C,2,FALSE)*B65,"&lt;Null&gt;")</f>
        <v>&lt;Null&gt;</v>
      </c>
      <c r="J65" t="str">
        <f>IFERROR(VLOOKUP(A65,'R3. GW E'!A:E,4,FALSE)*B65,"&lt;Null&gt;")</f>
        <v>&lt;Null&gt;</v>
      </c>
      <c r="K65" t="str">
        <f t="shared" si="0"/>
        <v>&lt;Null&gt;</v>
      </c>
      <c r="L65" t="str">
        <f t="shared" si="1"/>
        <v>&lt;Null&gt;</v>
      </c>
      <c r="M65" t="str">
        <f t="shared" si="2"/>
        <v>&lt;Null&gt;</v>
      </c>
      <c r="N65" t="str">
        <f t="shared" si="3"/>
        <v>&lt;Null&gt;</v>
      </c>
      <c r="O65" t="str">
        <f t="shared" si="8"/>
        <v/>
      </c>
      <c r="P65">
        <f t="shared" si="9"/>
        <v>6000</v>
      </c>
      <c r="Q65" t="str">
        <f t="shared" si="10"/>
        <v/>
      </c>
      <c r="R65">
        <f t="shared" si="11"/>
        <v>3888000</v>
      </c>
      <c r="S65" t="str">
        <f t="shared" si="12"/>
        <v/>
      </c>
      <c r="T65">
        <f t="shared" si="13"/>
        <v>0</v>
      </c>
      <c r="U65" t="str">
        <f t="shared" si="14"/>
        <v>NA</v>
      </c>
      <c r="V65">
        <f t="shared" si="15"/>
        <v>0</v>
      </c>
      <c r="W65" t="str">
        <f t="shared" si="16"/>
        <v>NA</v>
      </c>
      <c r="X65">
        <f t="shared" si="17"/>
        <v>0</v>
      </c>
      <c r="Y65" t="str">
        <f t="shared" si="4"/>
        <v>NA</v>
      </c>
      <c r="Z65" t="str">
        <f t="shared" si="18"/>
        <v>NA</v>
      </c>
      <c r="AA65" t="str">
        <f t="shared" si="5"/>
        <v>NA</v>
      </c>
      <c r="AB65" t="str">
        <f t="shared" si="6"/>
        <v>NA</v>
      </c>
      <c r="AC65" s="9" t="str">
        <f t="shared" si="19"/>
        <v>NA</v>
      </c>
      <c r="AD65" s="9">
        <f t="shared" si="20"/>
        <v>0</v>
      </c>
      <c r="AE65" s="9" t="str">
        <f t="shared" si="21"/>
        <v>NA</v>
      </c>
      <c r="AF65" s="9">
        <f t="shared" si="22"/>
        <v>0</v>
      </c>
      <c r="AG65" s="9" t="str">
        <f t="shared" si="23"/>
        <v>NA</v>
      </c>
      <c r="AH65" s="9">
        <f t="shared" si="24"/>
        <v>0</v>
      </c>
      <c r="AI65" s="9" t="str">
        <f t="shared" si="25"/>
        <v>NA</v>
      </c>
      <c r="AJ65" s="9">
        <f t="shared" si="26"/>
        <v>0</v>
      </c>
      <c r="AK65" t="str">
        <f t="shared" si="27"/>
        <v>NA</v>
      </c>
      <c r="AL65" t="str">
        <f t="shared" si="28"/>
        <v>NA</v>
      </c>
      <c r="AM65" t="str">
        <f t="shared" si="29"/>
        <v>NA</v>
      </c>
      <c r="AN65" t="str">
        <f t="shared" si="30"/>
        <v>NA</v>
      </c>
      <c r="AO65">
        <f t="shared" si="7"/>
        <v>0</v>
      </c>
      <c r="AP65">
        <f t="shared" si="31"/>
        <v>0</v>
      </c>
      <c r="AQ65" t="str">
        <f t="shared" si="32"/>
        <v>Method not applicaple - no derived E values</v>
      </c>
    </row>
    <row r="66" spans="1:43" x14ac:dyDescent="0.25">
      <c r="A66">
        <v>1006</v>
      </c>
      <c r="B66">
        <v>651099.76066100004</v>
      </c>
      <c r="C66" t="str">
        <f>VLOOKUP(A66,'A1. Aquifer Attributes'!A:H,8,FALSE)</f>
        <v>Unconfined</v>
      </c>
      <c r="D66" t="str">
        <f>VLOOKUP(A66,'A3. BGCZ'!A:C,3,FALSE)</f>
        <v>CWH</v>
      </c>
      <c r="E66" t="str">
        <f>VLOOKUP(A66,'A2. Low Flow Zone'!A:C,3,FALSE)</f>
        <v>Coast Mountains</v>
      </c>
      <c r="F66">
        <f>IFERROR(VLOOKUP(A66,'R1. GW Use'!A:H,8,FALSE),"&lt;Null&gt;")</f>
        <v>1030</v>
      </c>
      <c r="G66">
        <f>IFERROR(VLOOKUP(A66,'R2. Recharge'!A:I,8,FALSE)*B66,"&lt;Null&gt;")</f>
        <v>575088.172115825</v>
      </c>
      <c r="H66">
        <f>IFERROR(VLOOKUP(A66,'R2. Recharge'!A:K,10,FALSE)*B66,"&lt;Null&gt;")</f>
        <v>0</v>
      </c>
      <c r="I66">
        <f>IFERROR(VLOOKUP(A66,'R3. GW E'!A:C,2,FALSE)*B66,"&lt;Null&gt;")</f>
        <v>164885.80558931298</v>
      </c>
      <c r="J66">
        <f>IFERROR(VLOOKUP(A66,'R3. GW E'!A:E,4,FALSE)*B66,"&lt;Null&gt;")</f>
        <v>3554744.2533047958</v>
      </c>
      <c r="K66">
        <f t="shared" ref="K66:K129" si="33">IFERROR(G66-I66,"&lt;Null&gt;")</f>
        <v>410202.36652651202</v>
      </c>
      <c r="L66">
        <f t="shared" ref="L66:L129" si="34">IFERROR(H66-I66,"&lt;Null&gt;")</f>
        <v>-164885.80558931298</v>
      </c>
      <c r="M66">
        <f t="shared" ref="M66:M129" si="35">IFERROR(G66-J66,"&lt;Null&gt;")</f>
        <v>-2979656.0811889707</v>
      </c>
      <c r="N66">
        <f t="shared" ref="N66:N129" si="36">IFERROR(H66-J66,"&lt;Null&gt;")</f>
        <v>-3554744.2533047958</v>
      </c>
      <c r="O66" t="str">
        <f t="shared" ref="O66:O129" si="37">IF(P66&lt;&gt;"&lt;Null&gt;",IF(F66&lt;0,"",IF(AND(OR(P66=0,P66=1000),F66&lt;&gt;0,F66&lt;1000),"&lt;1000","")),"NA")</f>
        <v/>
      </c>
      <c r="P66">
        <f t="shared" si="9"/>
        <v>1000</v>
      </c>
      <c r="Q66" t="str">
        <f t="shared" ref="Q66:Q129" si="38">IF(R66&lt;&gt;"&lt;Null&gt;",IF(G66&lt;0,"",IF(AND(OR(R66=0,R66=1000),G66&lt;&gt;0,G66&lt;1000),"&lt;1000","")),"NA")</f>
        <v/>
      </c>
      <c r="R66">
        <f t="shared" si="11"/>
        <v>575000</v>
      </c>
      <c r="S66" t="str">
        <f t="shared" ref="S66:S129" si="39">IF(T66&lt;&gt;"&lt;Null&gt;",IF(H66&lt;0,"",IF(AND(OR(T66=0,T66=1000),H66&lt;&gt;0,H66&lt;1000),"&lt;1000","")),"NA")</f>
        <v/>
      </c>
      <c r="T66">
        <f t="shared" si="13"/>
        <v>0</v>
      </c>
      <c r="U66" t="str">
        <f t="shared" si="14"/>
        <v/>
      </c>
      <c r="V66">
        <f t="shared" si="15"/>
        <v>165000</v>
      </c>
      <c r="W66" t="str">
        <f t="shared" si="16"/>
        <v/>
      </c>
      <c r="X66">
        <f t="shared" si="17"/>
        <v>3555000</v>
      </c>
      <c r="Y66">
        <f t="shared" ref="Y66:Y129" si="40">IFERROR(IF(K66&lt;0,"NA",$F66/K66),"NA")</f>
        <v>2.510955772200377E-3</v>
      </c>
      <c r="Z66" t="str">
        <f t="shared" ref="Z66:Z129" si="41">IFERROR(IF(L66&lt;0,"NA",$F66/L66),"NA")</f>
        <v>NA</v>
      </c>
      <c r="AA66" t="str">
        <f t="shared" ref="AA66:AA129" si="42">IFERROR(IF(M66&lt;0,"NA",$F66/M66),"NA")</f>
        <v>NA</v>
      </c>
      <c r="AB66" t="str">
        <f t="shared" ref="AB66:AB129" si="43">IFERROR(IF(N66&lt;0,"NA",$F66/N66),"NA")</f>
        <v>NA</v>
      </c>
      <c r="AC66" s="9" t="str">
        <f t="shared" si="19"/>
        <v>&lt;0.1</v>
      </c>
      <c r="AD66" s="9">
        <f t="shared" si="20"/>
        <v>0</v>
      </c>
      <c r="AE66" s="9" t="str">
        <f t="shared" si="21"/>
        <v>NA</v>
      </c>
      <c r="AF66" s="9">
        <f t="shared" si="22"/>
        <v>0</v>
      </c>
      <c r="AG66" s="9" t="str">
        <f t="shared" si="23"/>
        <v>NA</v>
      </c>
      <c r="AH66" s="9">
        <f t="shared" si="24"/>
        <v>0</v>
      </c>
      <c r="AI66" s="9" t="str">
        <f t="shared" si="25"/>
        <v>NA</v>
      </c>
      <c r="AJ66" s="9">
        <f t="shared" si="26"/>
        <v>0</v>
      </c>
      <c r="AK66" t="str">
        <f t="shared" si="27"/>
        <v/>
      </c>
      <c r="AL66" t="str">
        <f t="shared" si="28"/>
        <v>NA</v>
      </c>
      <c r="AM66" t="str">
        <f t="shared" si="29"/>
        <v>NA</v>
      </c>
      <c r="AN66" t="str">
        <f t="shared" si="30"/>
        <v>NA</v>
      </c>
      <c r="AO66">
        <f t="shared" ref="AO66:AO129" si="44">COUNTIF(AK66:AN66,"stressed")</f>
        <v>0</v>
      </c>
      <c r="AP66">
        <f t="shared" ref="AP66:AP129" si="45">4 - COUNTIF(AK66:AN66,"NA")</f>
        <v>1</v>
      </c>
      <c r="AQ66" t="str">
        <f t="shared" ref="AQ66:AQ129" si="46">IF(C66="Confined","Method not applicable - confined aquifer",IF(AND(K66&lt;0,L66&lt;0,M66&lt;0,N66&lt;0),"Method not applicable - low modelled groundwater availability",IF(AND(AO66=0,AP66=0),"Method not applicaple - no derived E values",IF(AO66=AP66,"More stressed (high certainty)",IF(AO66=0,"Less stressed","More stressed (less certainty)")))))</f>
        <v>Less stressed</v>
      </c>
    </row>
    <row r="67" spans="1:43" x14ac:dyDescent="0.25">
      <c r="A67">
        <v>1015</v>
      </c>
      <c r="B67">
        <v>4075660.65142</v>
      </c>
      <c r="C67" t="str">
        <f>VLOOKUP(A67,'A1. Aquifer Attributes'!A:H,8,FALSE)</f>
        <v>Unconfined</v>
      </c>
      <c r="D67" t="str">
        <f>VLOOKUP(A67,'A3. BGCZ'!A:C,3,FALSE)</f>
        <v>IDF</v>
      </c>
      <c r="E67" t="str">
        <f>VLOOKUP(A67,'A2. Low Flow Zone'!A:C,3,FALSE)</f>
        <v>Coast Mountains</v>
      </c>
      <c r="F67">
        <f>IFERROR(VLOOKUP(A67,'R1. GW Use'!A:H,8,FALSE),"&lt;Null&gt;")</f>
        <v>20483</v>
      </c>
      <c r="G67">
        <f>IFERROR(VLOOKUP(A67,'R2. Recharge'!A:I,8,FALSE)*B67,"&lt;Null&gt;")</f>
        <v>433962.12130838074</v>
      </c>
      <c r="H67">
        <f>IFERROR(VLOOKUP(A67,'R2. Recharge'!A:K,10,FALSE)*B67,"&lt;Null&gt;")</f>
        <v>0</v>
      </c>
      <c r="I67">
        <f>IFERROR(VLOOKUP(A67,'R3. GW E'!A:C,2,FALSE)*B67,"&lt;Null&gt;")</f>
        <v>211481.95554153237</v>
      </c>
      <c r="J67">
        <f>IFERROR(VLOOKUP(A67,'R3. GW E'!A:E,4,FALSE)*B67,"&lt;Null&gt;")</f>
        <v>1092574.5778081138</v>
      </c>
      <c r="K67">
        <f t="shared" si="33"/>
        <v>222480.16576684837</v>
      </c>
      <c r="L67">
        <f t="shared" si="34"/>
        <v>-211481.95554153237</v>
      </c>
      <c r="M67">
        <f t="shared" si="35"/>
        <v>-658612.45649973303</v>
      </c>
      <c r="N67">
        <f t="shared" si="36"/>
        <v>-1092574.5778081138</v>
      </c>
      <c r="O67" t="str">
        <f t="shared" si="37"/>
        <v/>
      </c>
      <c r="P67">
        <f t="shared" ref="P67:P130" si="47">IFERROR(ROUND(F67,-3), 0)</f>
        <v>20000</v>
      </c>
      <c r="Q67" t="str">
        <f t="shared" si="38"/>
        <v/>
      </c>
      <c r="R67">
        <f t="shared" ref="R67:R130" si="48">IFERROR(IF(G67&lt;=0,0,IF(G67&lt;1000,1000,ROUND(G67,-3))),0)</f>
        <v>434000</v>
      </c>
      <c r="S67" t="str">
        <f t="shared" si="39"/>
        <v/>
      </c>
      <c r="T67">
        <f t="shared" ref="T67:T130" si="49">IFERROR(IF(H67&lt;=0,0,IF(H67&lt;1000,1000,ROUND(H67,-3))),0)</f>
        <v>0</v>
      </c>
      <c r="U67" t="str">
        <f t="shared" ref="U67:U130" si="50">IF(I67&lt;&gt;"&lt;Null&gt;",IF(I67&lt;0,"",IF(AND(OR(V67=0,V67=1000),I67&lt;&gt;0,I67&lt;1000),"&lt;1000","")),"NA")</f>
        <v/>
      </c>
      <c r="V67">
        <f t="shared" ref="V67:V130" si="51">IFERROR(IF(I67&lt;=0,0,IF(I67&lt;1000,1000,ROUND(I67,-3))),0)</f>
        <v>211000</v>
      </c>
      <c r="W67" t="str">
        <f t="shared" ref="W67:W130" si="52">IF(J67&lt;&gt;"&lt;Null&gt;",IF(J67&lt;0,"",IF(AND(OR(X67=0,X67=1000),J67&lt;&gt;0,J67&lt;1000),"&lt;1000","")),"NA")</f>
        <v/>
      </c>
      <c r="X67">
        <f t="shared" ref="X67:X130" si="53">IFERROR(IF(J67&lt;=0,0,IF(J67&lt;1000,1000,ROUND(J67,-3))),0)</f>
        <v>1093000</v>
      </c>
      <c r="Y67">
        <f t="shared" si="40"/>
        <v>9.2066634027347341E-2</v>
      </c>
      <c r="Z67" t="str">
        <f t="shared" si="41"/>
        <v>NA</v>
      </c>
      <c r="AA67" t="str">
        <f t="shared" si="42"/>
        <v>NA</v>
      </c>
      <c r="AB67" t="str">
        <f t="shared" si="43"/>
        <v>NA</v>
      </c>
      <c r="AC67" s="9" t="str">
        <f t="shared" ref="AC67:AC130" si="54">IF(Y67="NA","NA",IF(AND(AD67=0,Y67&lt;&gt;0),"&lt;0.1",""))</f>
        <v/>
      </c>
      <c r="AD67" s="9">
        <f t="shared" ref="AD67:AD130" si="55">IFERROR(IF(Y67&lt;0,"&lt;Null&gt;",ROUND(Y67,1)),0)</f>
        <v>0.1</v>
      </c>
      <c r="AE67" s="9" t="str">
        <f t="shared" ref="AE67:AE130" si="56">IF(Z67="NA","NA",IF(AND(AF67=0,Z67&lt;&gt;0),"&lt;0.1",""))</f>
        <v>NA</v>
      </c>
      <c r="AF67" s="9">
        <f t="shared" ref="AF67:AF130" si="57">IFERROR(IF(Z67&lt;0,"&lt;Null&gt;",ROUND(Z67,1)),0)</f>
        <v>0</v>
      </c>
      <c r="AG67" s="9" t="str">
        <f t="shared" ref="AG67:AG130" si="58">IF(AA67="NA","NA",IF(AND(AH67=0,AA67&lt;&gt;0),"&lt;0.1",""))</f>
        <v>NA</v>
      </c>
      <c r="AH67" s="9">
        <f t="shared" ref="AH67:AH130" si="59">IFERROR(IF(AA67&lt;0,"&lt;Null&gt;",ROUND(AA67,1)),0)</f>
        <v>0</v>
      </c>
      <c r="AI67" s="9" t="str">
        <f t="shared" ref="AI67:AI130" si="60">IF(AB67="NA","NA",IF(AND(AJ67=0,AB67&lt;&gt;0),"&lt;0.1",""))</f>
        <v>NA</v>
      </c>
      <c r="AJ67" s="9">
        <f t="shared" ref="AJ67:AJ130" si="61">IFERROR(IF(AB67&lt;0,"&lt;Null&gt;",ROUND(AB67,1)),0)</f>
        <v>0</v>
      </c>
      <c r="AK67" t="str">
        <f t="shared" ref="AK67:AK130" si="62">IF(AC67="NA","NA",IF(AD67&gt;1,"stressed",""))</f>
        <v/>
      </c>
      <c r="AL67" t="str">
        <f t="shared" ref="AL67:AL130" si="63">IF(AE67="NA","NA",IF(AF67&gt;1,"stressed",""))</f>
        <v>NA</v>
      </c>
      <c r="AM67" t="str">
        <f t="shared" ref="AM67:AM130" si="64">IF(AG67="NA","NA",IF(AH67&gt;1,"stressed",""))</f>
        <v>NA</v>
      </c>
      <c r="AN67" t="str">
        <f t="shared" ref="AN67:AN130" si="65">IF(AI67="NA","NA",IF(AJ67&gt;1,"stressed",""))</f>
        <v>NA</v>
      </c>
      <c r="AO67">
        <f t="shared" si="44"/>
        <v>0</v>
      </c>
      <c r="AP67">
        <f t="shared" si="45"/>
        <v>1</v>
      </c>
      <c r="AQ67" t="str">
        <f t="shared" si="46"/>
        <v>Less stressed</v>
      </c>
    </row>
    <row r="68" spans="1:43" x14ac:dyDescent="0.25">
      <c r="A68">
        <v>1058</v>
      </c>
      <c r="B68">
        <v>1288263.4930700001</v>
      </c>
      <c r="C68" t="str">
        <f>VLOOKUP(A68,'A1. Aquifer Attributes'!A:H,8,FALSE)</f>
        <v>Unconfined</v>
      </c>
      <c r="D68" t="str">
        <f>VLOOKUP(A68,'A3. BGCZ'!A:C,3,FALSE)</f>
        <v>MS</v>
      </c>
      <c r="E68" t="str">
        <f>VLOOKUP(A68,'A2. Low Flow Zone'!A:C,3,FALSE)</f>
        <v>Southeast Mountains</v>
      </c>
      <c r="F68">
        <f>IFERROR(VLOOKUP(A68,'R1. GW Use'!A:H,8,FALSE),"&lt;Null&gt;")</f>
        <v>188320</v>
      </c>
      <c r="G68">
        <f>IFERROR(VLOOKUP(A68,'R2. Recharge'!A:I,8,FALSE)*B68,"&lt;Null&gt;")</f>
        <v>122855.21620764546</v>
      </c>
      <c r="H68">
        <f>IFERROR(VLOOKUP(A68,'R2. Recharge'!A:K,10,FALSE)*B68,"&lt;Null&gt;")</f>
        <v>0</v>
      </c>
      <c r="I68">
        <f>IFERROR(VLOOKUP(A68,'R3. GW E'!A:C,2,FALSE)*B68,"&lt;Null&gt;")</f>
        <v>86826.382905931867</v>
      </c>
      <c r="J68">
        <f>IFERROR(VLOOKUP(A68,'R3. GW E'!A:E,4,FALSE)*B68,"&lt;Null&gt;")</f>
        <v>176855.38885563574</v>
      </c>
      <c r="K68">
        <f t="shared" si="33"/>
        <v>36028.833301713588</v>
      </c>
      <c r="L68">
        <f t="shared" si="34"/>
        <v>-86826.382905931867</v>
      </c>
      <c r="M68">
        <f t="shared" si="35"/>
        <v>-54000.172647990286</v>
      </c>
      <c r="N68">
        <f t="shared" si="36"/>
        <v>-176855.38885563574</v>
      </c>
      <c r="O68" t="str">
        <f t="shared" si="37"/>
        <v/>
      </c>
      <c r="P68">
        <f t="shared" si="47"/>
        <v>188000</v>
      </c>
      <c r="Q68" t="str">
        <f t="shared" si="38"/>
        <v/>
      </c>
      <c r="R68">
        <f t="shared" si="48"/>
        <v>123000</v>
      </c>
      <c r="S68" t="str">
        <f t="shared" si="39"/>
        <v/>
      </c>
      <c r="T68">
        <f t="shared" si="49"/>
        <v>0</v>
      </c>
      <c r="U68" t="str">
        <f t="shared" si="50"/>
        <v/>
      </c>
      <c r="V68">
        <f t="shared" si="51"/>
        <v>87000</v>
      </c>
      <c r="W68" t="str">
        <f t="shared" si="52"/>
        <v/>
      </c>
      <c r="X68">
        <f t="shared" si="53"/>
        <v>177000</v>
      </c>
      <c r="Y68">
        <f t="shared" si="40"/>
        <v>5.2269247361679962</v>
      </c>
      <c r="Z68" t="str">
        <f t="shared" si="41"/>
        <v>NA</v>
      </c>
      <c r="AA68" t="str">
        <f t="shared" si="42"/>
        <v>NA</v>
      </c>
      <c r="AB68" t="str">
        <f t="shared" si="43"/>
        <v>NA</v>
      </c>
      <c r="AC68" s="9" t="str">
        <f t="shared" si="54"/>
        <v/>
      </c>
      <c r="AD68" s="9">
        <f t="shared" si="55"/>
        <v>5.2</v>
      </c>
      <c r="AE68" s="9" t="str">
        <f t="shared" si="56"/>
        <v>NA</v>
      </c>
      <c r="AF68" s="9">
        <f t="shared" si="57"/>
        <v>0</v>
      </c>
      <c r="AG68" s="9" t="str">
        <f t="shared" si="58"/>
        <v>NA</v>
      </c>
      <c r="AH68" s="9">
        <f t="shared" si="59"/>
        <v>0</v>
      </c>
      <c r="AI68" s="9" t="str">
        <f t="shared" si="60"/>
        <v>NA</v>
      </c>
      <c r="AJ68" s="9">
        <f t="shared" si="61"/>
        <v>0</v>
      </c>
      <c r="AK68" t="str">
        <f t="shared" si="62"/>
        <v>stressed</v>
      </c>
      <c r="AL68" t="str">
        <f t="shared" si="63"/>
        <v>NA</v>
      </c>
      <c r="AM68" t="str">
        <f t="shared" si="64"/>
        <v>NA</v>
      </c>
      <c r="AN68" t="str">
        <f t="shared" si="65"/>
        <v>NA</v>
      </c>
      <c r="AO68">
        <f t="shared" si="44"/>
        <v>1</v>
      </c>
      <c r="AP68">
        <f t="shared" si="45"/>
        <v>1</v>
      </c>
      <c r="AQ68" t="str">
        <f t="shared" si="46"/>
        <v>More stressed (high certainty)</v>
      </c>
    </row>
    <row r="69" spans="1:43" x14ac:dyDescent="0.25">
      <c r="A69">
        <v>1080</v>
      </c>
      <c r="B69">
        <v>149282.0852</v>
      </c>
      <c r="C69" t="str">
        <f>VLOOKUP(A69,'A1. Aquifer Attributes'!A:H,8,FALSE)</f>
        <v>Unconfined</v>
      </c>
      <c r="D69" t="str">
        <f>VLOOKUP(A69,'A3. BGCZ'!A:C,3,FALSE)</f>
        <v>MS</v>
      </c>
      <c r="E69" t="str">
        <f>VLOOKUP(A69,'A2. Low Flow Zone'!A:C,3,FALSE)</f>
        <v>Southeast Mountains</v>
      </c>
      <c r="F69">
        <f>IFERROR(VLOOKUP(A69,'R1. GW Use'!A:H,8,FALSE),"&lt;Null&gt;")</f>
        <v>0</v>
      </c>
      <c r="G69">
        <f>IFERROR(VLOOKUP(A69,'R2. Recharge'!A:I,8,FALSE)*B69,"&lt;Null&gt;")</f>
        <v>14236.282369120592</v>
      </c>
      <c r="H69">
        <f>IFERROR(VLOOKUP(A69,'R2. Recharge'!A:K,10,FALSE)*B69,"&lt;Null&gt;")</f>
        <v>0</v>
      </c>
      <c r="I69">
        <f>IFERROR(VLOOKUP(A69,'R3. GW E'!A:C,2,FALSE)*B69,"&lt;Null&gt;")</f>
        <v>3758.7736232508</v>
      </c>
      <c r="J69">
        <f>IFERROR(VLOOKUP(A69,'R3. GW E'!A:E,4,FALSE)*B69,"&lt;Null&gt;")</f>
        <v>5878.7285151759997</v>
      </c>
      <c r="K69">
        <f t="shared" si="33"/>
        <v>10477.508745869793</v>
      </c>
      <c r="L69">
        <f t="shared" si="34"/>
        <v>-3758.7736232508</v>
      </c>
      <c r="M69">
        <f t="shared" si="35"/>
        <v>8357.5538539445915</v>
      </c>
      <c r="N69">
        <f t="shared" si="36"/>
        <v>-5878.7285151759997</v>
      </c>
      <c r="O69" t="str">
        <f t="shared" si="37"/>
        <v/>
      </c>
      <c r="P69">
        <f t="shared" si="47"/>
        <v>0</v>
      </c>
      <c r="Q69" t="str">
        <f t="shared" si="38"/>
        <v/>
      </c>
      <c r="R69">
        <f t="shared" si="48"/>
        <v>14000</v>
      </c>
      <c r="S69" t="str">
        <f t="shared" si="39"/>
        <v/>
      </c>
      <c r="T69">
        <f t="shared" si="49"/>
        <v>0</v>
      </c>
      <c r="U69" t="str">
        <f t="shared" si="50"/>
        <v/>
      </c>
      <c r="V69">
        <f t="shared" si="51"/>
        <v>4000</v>
      </c>
      <c r="W69" t="str">
        <f t="shared" si="52"/>
        <v/>
      </c>
      <c r="X69">
        <f t="shared" si="53"/>
        <v>6000</v>
      </c>
      <c r="Y69">
        <f t="shared" si="40"/>
        <v>0</v>
      </c>
      <c r="Z69" t="str">
        <f t="shared" si="41"/>
        <v>NA</v>
      </c>
      <c r="AA69">
        <f t="shared" si="42"/>
        <v>0</v>
      </c>
      <c r="AB69" t="str">
        <f t="shared" si="43"/>
        <v>NA</v>
      </c>
      <c r="AC69" s="9" t="str">
        <f t="shared" si="54"/>
        <v/>
      </c>
      <c r="AD69" s="9">
        <f t="shared" si="55"/>
        <v>0</v>
      </c>
      <c r="AE69" s="9" t="str">
        <f t="shared" si="56"/>
        <v>NA</v>
      </c>
      <c r="AF69" s="9">
        <f t="shared" si="57"/>
        <v>0</v>
      </c>
      <c r="AG69" s="9" t="str">
        <f t="shared" si="58"/>
        <v/>
      </c>
      <c r="AH69" s="9">
        <f t="shared" si="59"/>
        <v>0</v>
      </c>
      <c r="AI69" s="9" t="str">
        <f t="shared" si="60"/>
        <v>NA</v>
      </c>
      <c r="AJ69" s="9">
        <f t="shared" si="61"/>
        <v>0</v>
      </c>
      <c r="AK69" t="str">
        <f t="shared" si="62"/>
        <v/>
      </c>
      <c r="AL69" t="str">
        <f t="shared" si="63"/>
        <v>NA</v>
      </c>
      <c r="AM69" t="str">
        <f t="shared" si="64"/>
        <v/>
      </c>
      <c r="AN69" t="str">
        <f t="shared" si="65"/>
        <v>NA</v>
      </c>
      <c r="AO69">
        <f t="shared" si="44"/>
        <v>0</v>
      </c>
      <c r="AP69">
        <f t="shared" si="45"/>
        <v>2</v>
      </c>
      <c r="AQ69" t="str">
        <f t="shared" si="46"/>
        <v>Less stressed</v>
      </c>
    </row>
    <row r="70" spans="1:43" x14ac:dyDescent="0.25">
      <c r="A70">
        <v>1105</v>
      </c>
      <c r="B70">
        <v>198546.04928100001</v>
      </c>
      <c r="C70" t="str">
        <f>VLOOKUP(A70,'A1. Aquifer Attributes'!A:H,8,FALSE)</f>
        <v>Unconfined</v>
      </c>
      <c r="D70" t="str">
        <f>VLOOKUP(A70,'A3. BGCZ'!A:C,3,FALSE)</f>
        <v>CWH</v>
      </c>
      <c r="E70" t="str">
        <f>VLOOKUP(A70,'A2. Low Flow Zone'!A:C,3,FALSE)</f>
        <v>Coast Mountains</v>
      </c>
      <c r="F70">
        <f>IFERROR(VLOOKUP(A70,'R1. GW Use'!A:H,8,FALSE),"&lt;Null&gt;")</f>
        <v>0</v>
      </c>
      <c r="G70">
        <f>IFERROR(VLOOKUP(A70,'R2. Recharge'!A:I,8,FALSE)*B70,"&lt;Null&gt;")</f>
        <v>203682.12182411857</v>
      </c>
      <c r="H70">
        <f>IFERROR(VLOOKUP(A70,'R2. Recharge'!A:K,10,FALSE)*B70,"&lt;Null&gt;")</f>
        <v>0</v>
      </c>
      <c r="I70">
        <f>IFERROR(VLOOKUP(A70,'R3. GW E'!A:C,2,FALSE)*B70,"&lt;Null&gt;")</f>
        <v>122994.51242439677</v>
      </c>
      <c r="J70">
        <f>IFERROR(VLOOKUP(A70,'R3. GW E'!A:E,4,FALSE)*B70,"&lt;Null&gt;")</f>
        <v>50464.449345751775</v>
      </c>
      <c r="K70">
        <f t="shared" si="33"/>
        <v>80687.609399721798</v>
      </c>
      <c r="L70">
        <f t="shared" si="34"/>
        <v>-122994.51242439677</v>
      </c>
      <c r="M70">
        <f t="shared" si="35"/>
        <v>153217.67247836679</v>
      </c>
      <c r="N70">
        <f t="shared" si="36"/>
        <v>-50464.449345751775</v>
      </c>
      <c r="O70" t="str">
        <f t="shared" si="37"/>
        <v/>
      </c>
      <c r="P70">
        <f t="shared" si="47"/>
        <v>0</v>
      </c>
      <c r="Q70" t="str">
        <f t="shared" si="38"/>
        <v/>
      </c>
      <c r="R70">
        <f t="shared" si="48"/>
        <v>204000</v>
      </c>
      <c r="S70" t="str">
        <f t="shared" si="39"/>
        <v/>
      </c>
      <c r="T70">
        <f t="shared" si="49"/>
        <v>0</v>
      </c>
      <c r="U70" t="str">
        <f t="shared" si="50"/>
        <v/>
      </c>
      <c r="V70">
        <f t="shared" si="51"/>
        <v>123000</v>
      </c>
      <c r="W70" t="str">
        <f t="shared" si="52"/>
        <v/>
      </c>
      <c r="X70">
        <f t="shared" si="53"/>
        <v>50000</v>
      </c>
      <c r="Y70">
        <f t="shared" si="40"/>
        <v>0</v>
      </c>
      <c r="Z70" t="str">
        <f t="shared" si="41"/>
        <v>NA</v>
      </c>
      <c r="AA70">
        <f t="shared" si="42"/>
        <v>0</v>
      </c>
      <c r="AB70" t="str">
        <f t="shared" si="43"/>
        <v>NA</v>
      </c>
      <c r="AC70" s="9" t="str">
        <f t="shared" si="54"/>
        <v/>
      </c>
      <c r="AD70" s="9">
        <f t="shared" si="55"/>
        <v>0</v>
      </c>
      <c r="AE70" s="9" t="str">
        <f t="shared" si="56"/>
        <v>NA</v>
      </c>
      <c r="AF70" s="9">
        <f t="shared" si="57"/>
        <v>0</v>
      </c>
      <c r="AG70" s="9" t="str">
        <f t="shared" si="58"/>
        <v/>
      </c>
      <c r="AH70" s="9">
        <f t="shared" si="59"/>
        <v>0</v>
      </c>
      <c r="AI70" s="9" t="str">
        <f t="shared" si="60"/>
        <v>NA</v>
      </c>
      <c r="AJ70" s="9">
        <f t="shared" si="61"/>
        <v>0</v>
      </c>
      <c r="AK70" t="str">
        <f t="shared" si="62"/>
        <v/>
      </c>
      <c r="AL70" t="str">
        <f t="shared" si="63"/>
        <v>NA</v>
      </c>
      <c r="AM70" t="str">
        <f t="shared" si="64"/>
        <v/>
      </c>
      <c r="AN70" t="str">
        <f t="shared" si="65"/>
        <v>NA</v>
      </c>
      <c r="AO70">
        <f t="shared" si="44"/>
        <v>0</v>
      </c>
      <c r="AP70">
        <f t="shared" si="45"/>
        <v>2</v>
      </c>
      <c r="AQ70" t="str">
        <f t="shared" si="46"/>
        <v>Less stressed</v>
      </c>
    </row>
    <row r="71" spans="1:43" x14ac:dyDescent="0.25">
      <c r="A71">
        <v>1116</v>
      </c>
      <c r="B71">
        <v>825190.53126900003</v>
      </c>
      <c r="C71" t="str">
        <f>VLOOKUP(A71,'A1. Aquifer Attributes'!A:H,8,FALSE)</f>
        <v>Unconfined</v>
      </c>
      <c r="D71" t="str">
        <f>VLOOKUP(A71,'A3. BGCZ'!A:C,3,FALSE)</f>
        <v>ICH</v>
      </c>
      <c r="E71" t="str">
        <f>VLOOKUP(A71,'A2. Low Flow Zone'!A:C,3,FALSE)</f>
        <v>Southeast Mountains</v>
      </c>
      <c r="F71">
        <f>IFERROR(VLOOKUP(A71,'R1. GW Use'!A:H,8,FALSE),"&lt;Null&gt;")</f>
        <v>28019</v>
      </c>
      <c r="G71">
        <f>IFERROR(VLOOKUP(A71,'R2. Recharge'!A:I,8,FALSE)*B71,"&lt;Null&gt;")</f>
        <v>212336.2039369405</v>
      </c>
      <c r="H71">
        <f>IFERROR(VLOOKUP(A71,'R2. Recharge'!A:K,10,FALSE)*B71,"&lt;Null&gt;")</f>
        <v>0</v>
      </c>
      <c r="I71">
        <f>IFERROR(VLOOKUP(A71,'R3. GW E'!A:C,2,FALSE)*B71,"&lt;Null&gt;")</f>
        <v>978359.92211155791</v>
      </c>
      <c r="J71">
        <f>IFERROR(VLOOKUP(A71,'R3. GW E'!A:E,4,FALSE)*B71,"&lt;Null&gt;")</f>
        <v>370664.03397859703</v>
      </c>
      <c r="K71">
        <f t="shared" si="33"/>
        <v>-766023.71817461739</v>
      </c>
      <c r="L71">
        <f t="shared" si="34"/>
        <v>-978359.92211155791</v>
      </c>
      <c r="M71">
        <f t="shared" si="35"/>
        <v>-158327.83004165653</v>
      </c>
      <c r="N71">
        <f t="shared" si="36"/>
        <v>-370664.03397859703</v>
      </c>
      <c r="O71" t="str">
        <f t="shared" si="37"/>
        <v/>
      </c>
      <c r="P71">
        <f t="shared" si="47"/>
        <v>28000</v>
      </c>
      <c r="Q71" t="str">
        <f t="shared" si="38"/>
        <v/>
      </c>
      <c r="R71">
        <f t="shared" si="48"/>
        <v>212000</v>
      </c>
      <c r="S71" t="str">
        <f t="shared" si="39"/>
        <v/>
      </c>
      <c r="T71">
        <f t="shared" si="49"/>
        <v>0</v>
      </c>
      <c r="U71" t="str">
        <f t="shared" si="50"/>
        <v/>
      </c>
      <c r="V71">
        <f t="shared" si="51"/>
        <v>978000</v>
      </c>
      <c r="W71" t="str">
        <f t="shared" si="52"/>
        <v/>
      </c>
      <c r="X71">
        <f t="shared" si="53"/>
        <v>371000</v>
      </c>
      <c r="Y71" t="str">
        <f t="shared" si="40"/>
        <v>NA</v>
      </c>
      <c r="Z71" t="str">
        <f t="shared" si="41"/>
        <v>NA</v>
      </c>
      <c r="AA71" t="str">
        <f t="shared" si="42"/>
        <v>NA</v>
      </c>
      <c r="AB71" t="str">
        <f t="shared" si="43"/>
        <v>NA</v>
      </c>
      <c r="AC71" s="9" t="str">
        <f t="shared" si="54"/>
        <v>NA</v>
      </c>
      <c r="AD71" s="9">
        <f t="shared" si="55"/>
        <v>0</v>
      </c>
      <c r="AE71" s="9" t="str">
        <f t="shared" si="56"/>
        <v>NA</v>
      </c>
      <c r="AF71" s="9">
        <f t="shared" si="57"/>
        <v>0</v>
      </c>
      <c r="AG71" s="9" t="str">
        <f t="shared" si="58"/>
        <v>NA</v>
      </c>
      <c r="AH71" s="9">
        <f t="shared" si="59"/>
        <v>0</v>
      </c>
      <c r="AI71" s="9" t="str">
        <f t="shared" si="60"/>
        <v>NA</v>
      </c>
      <c r="AJ71" s="9">
        <f t="shared" si="61"/>
        <v>0</v>
      </c>
      <c r="AK71" t="str">
        <f t="shared" si="62"/>
        <v>NA</v>
      </c>
      <c r="AL71" t="str">
        <f t="shared" si="63"/>
        <v>NA</v>
      </c>
      <c r="AM71" t="str">
        <f t="shared" si="64"/>
        <v>NA</v>
      </c>
      <c r="AN71" t="str">
        <f t="shared" si="65"/>
        <v>NA</v>
      </c>
      <c r="AO71">
        <f t="shared" si="44"/>
        <v>0</v>
      </c>
      <c r="AP71">
        <f t="shared" si="45"/>
        <v>0</v>
      </c>
      <c r="AQ71" t="str">
        <f t="shared" si="46"/>
        <v>Method not applicable - low modelled groundwater availability</v>
      </c>
    </row>
    <row r="72" spans="1:43" x14ac:dyDescent="0.25">
      <c r="A72">
        <v>1123</v>
      </c>
      <c r="B72">
        <v>615257.09964100004</v>
      </c>
      <c r="C72" t="str">
        <f>VLOOKUP(A72,'A1. Aquifer Attributes'!A:H,8,FALSE)</f>
        <v>Unconfined</v>
      </c>
      <c r="D72" t="str">
        <f>VLOOKUP(A72,'A3. BGCZ'!A:C,3,FALSE)</f>
        <v>ICH</v>
      </c>
      <c r="E72" t="str">
        <f>VLOOKUP(A72,'A2. Low Flow Zone'!A:C,3,FALSE)</f>
        <v>Southeast Mountains</v>
      </c>
      <c r="F72">
        <f>IFERROR(VLOOKUP(A72,'R1. GW Use'!A:H,8,FALSE),"&lt;Null&gt;")</f>
        <v>12453</v>
      </c>
      <c r="G72">
        <f>IFERROR(VLOOKUP(A72,'R2. Recharge'!A:I,8,FALSE)*B72,"&lt;Null&gt;")</f>
        <v>158316.59723738968</v>
      </c>
      <c r="H72">
        <f>IFERROR(VLOOKUP(A72,'R2. Recharge'!A:K,10,FALSE)*B72,"&lt;Null&gt;")</f>
        <v>0</v>
      </c>
      <c r="I72">
        <f>IFERROR(VLOOKUP(A72,'R3. GW E'!A:C,2,FALSE)*B72,"&lt;Null&gt;")</f>
        <v>110068.26461157562</v>
      </c>
      <c r="J72">
        <f>IFERROR(VLOOKUP(A72,'R3. GW E'!A:E,4,FALSE)*B72,"&lt;Null&gt;")</f>
        <v>174955.73936811407</v>
      </c>
      <c r="K72">
        <f t="shared" si="33"/>
        <v>48248.332625814059</v>
      </c>
      <c r="L72">
        <f t="shared" si="34"/>
        <v>-110068.26461157562</v>
      </c>
      <c r="M72">
        <f t="shared" si="35"/>
        <v>-16639.142130724387</v>
      </c>
      <c r="N72">
        <f t="shared" si="36"/>
        <v>-174955.73936811407</v>
      </c>
      <c r="O72" t="str">
        <f t="shared" si="37"/>
        <v/>
      </c>
      <c r="P72">
        <f t="shared" si="47"/>
        <v>12000</v>
      </c>
      <c r="Q72" t="str">
        <f t="shared" si="38"/>
        <v/>
      </c>
      <c r="R72">
        <f t="shared" si="48"/>
        <v>158000</v>
      </c>
      <c r="S72" t="str">
        <f t="shared" si="39"/>
        <v/>
      </c>
      <c r="T72">
        <f t="shared" si="49"/>
        <v>0</v>
      </c>
      <c r="U72" t="str">
        <f t="shared" si="50"/>
        <v/>
      </c>
      <c r="V72">
        <f t="shared" si="51"/>
        <v>110000</v>
      </c>
      <c r="W72" t="str">
        <f t="shared" si="52"/>
        <v/>
      </c>
      <c r="X72">
        <f t="shared" si="53"/>
        <v>175000</v>
      </c>
      <c r="Y72">
        <f t="shared" si="40"/>
        <v>0.25810218348016728</v>
      </c>
      <c r="Z72" t="str">
        <f t="shared" si="41"/>
        <v>NA</v>
      </c>
      <c r="AA72" t="str">
        <f t="shared" si="42"/>
        <v>NA</v>
      </c>
      <c r="AB72" t="str">
        <f t="shared" si="43"/>
        <v>NA</v>
      </c>
      <c r="AC72" s="9" t="str">
        <f t="shared" si="54"/>
        <v/>
      </c>
      <c r="AD72" s="9">
        <f t="shared" si="55"/>
        <v>0.3</v>
      </c>
      <c r="AE72" s="9" t="str">
        <f t="shared" si="56"/>
        <v>NA</v>
      </c>
      <c r="AF72" s="9">
        <f t="shared" si="57"/>
        <v>0</v>
      </c>
      <c r="AG72" s="9" t="str">
        <f t="shared" si="58"/>
        <v>NA</v>
      </c>
      <c r="AH72" s="9">
        <f t="shared" si="59"/>
        <v>0</v>
      </c>
      <c r="AI72" s="9" t="str">
        <f t="shared" si="60"/>
        <v>NA</v>
      </c>
      <c r="AJ72" s="9">
        <f t="shared" si="61"/>
        <v>0</v>
      </c>
      <c r="AK72" t="str">
        <f t="shared" si="62"/>
        <v/>
      </c>
      <c r="AL72" t="str">
        <f t="shared" si="63"/>
        <v>NA</v>
      </c>
      <c r="AM72" t="str">
        <f t="shared" si="64"/>
        <v>NA</v>
      </c>
      <c r="AN72" t="str">
        <f t="shared" si="65"/>
        <v>NA</v>
      </c>
      <c r="AO72">
        <f t="shared" si="44"/>
        <v>0</v>
      </c>
      <c r="AP72">
        <f t="shared" si="45"/>
        <v>1</v>
      </c>
      <c r="AQ72" t="str">
        <f t="shared" si="46"/>
        <v>Less stressed</v>
      </c>
    </row>
    <row r="73" spans="1:43" x14ac:dyDescent="0.25">
      <c r="A73">
        <v>403</v>
      </c>
      <c r="B73">
        <v>433774.04037499998</v>
      </c>
      <c r="C73" t="str">
        <f>VLOOKUP(A73,'A1. Aquifer Attributes'!A:H,8,FALSE)</f>
        <v>Unconfined</v>
      </c>
      <c r="D73" t="str">
        <f>VLOOKUP(A73,'A3. BGCZ'!A:C,3,FALSE)</f>
        <v>CWH</v>
      </c>
      <c r="E73" t="str">
        <f>VLOOKUP(A73,'A2. Low Flow Zone'!A:C,3,FALSE)</f>
        <v>Coast Mountains</v>
      </c>
      <c r="F73">
        <f>IFERROR(VLOOKUP(A73,'R1. GW Use'!A:H,8,FALSE),"&lt;Null&gt;")</f>
        <v>0</v>
      </c>
      <c r="G73">
        <f>IFERROR(VLOOKUP(A73,'R2. Recharge'!A:I,8,FALSE)*B73,"&lt;Null&gt;")</f>
        <v>444705.56390078383</v>
      </c>
      <c r="H73">
        <f>IFERROR(VLOOKUP(A73,'R2. Recharge'!A:K,10,FALSE)*B73,"&lt;Null&gt;")</f>
        <v>52.052884845000001</v>
      </c>
      <c r="I73">
        <f>IFERROR(VLOOKUP(A73,'R3. GW E'!A:C,2,FALSE)*B73,"&lt;Null&gt;")</f>
        <v>151913.74177589026</v>
      </c>
      <c r="J73">
        <f>IFERROR(VLOOKUP(A73,'R3. GW E'!A:E,4,FALSE)*B73,"&lt;Null&gt;")</f>
        <v>24222.376188580376</v>
      </c>
      <c r="K73">
        <f t="shared" si="33"/>
        <v>292791.82212489354</v>
      </c>
      <c r="L73">
        <f t="shared" si="34"/>
        <v>-151861.68889104525</v>
      </c>
      <c r="M73">
        <f t="shared" si="35"/>
        <v>420483.18771220348</v>
      </c>
      <c r="N73">
        <f t="shared" si="36"/>
        <v>-24170.323303735375</v>
      </c>
      <c r="O73" t="str">
        <f t="shared" si="37"/>
        <v/>
      </c>
      <c r="P73">
        <f t="shared" si="47"/>
        <v>0</v>
      </c>
      <c r="Q73" t="str">
        <f t="shared" si="38"/>
        <v/>
      </c>
      <c r="R73">
        <f t="shared" si="48"/>
        <v>445000</v>
      </c>
      <c r="S73" t="str">
        <f t="shared" si="39"/>
        <v>&lt;1000</v>
      </c>
      <c r="T73">
        <f t="shared" si="49"/>
        <v>1000</v>
      </c>
      <c r="U73" t="str">
        <f t="shared" si="50"/>
        <v/>
      </c>
      <c r="V73">
        <f t="shared" si="51"/>
        <v>152000</v>
      </c>
      <c r="W73" t="str">
        <f t="shared" si="52"/>
        <v/>
      </c>
      <c r="X73">
        <f t="shared" si="53"/>
        <v>24000</v>
      </c>
      <c r="Y73">
        <f t="shared" si="40"/>
        <v>0</v>
      </c>
      <c r="Z73" t="str">
        <f t="shared" si="41"/>
        <v>NA</v>
      </c>
      <c r="AA73">
        <f t="shared" si="42"/>
        <v>0</v>
      </c>
      <c r="AB73" t="str">
        <f t="shared" si="43"/>
        <v>NA</v>
      </c>
      <c r="AC73" s="9" t="str">
        <f t="shared" si="54"/>
        <v/>
      </c>
      <c r="AD73" s="9">
        <f t="shared" si="55"/>
        <v>0</v>
      </c>
      <c r="AE73" s="9" t="str">
        <f t="shared" si="56"/>
        <v>NA</v>
      </c>
      <c r="AF73" s="9">
        <f t="shared" si="57"/>
        <v>0</v>
      </c>
      <c r="AG73" s="9" t="str">
        <f t="shared" si="58"/>
        <v/>
      </c>
      <c r="AH73" s="9">
        <f t="shared" si="59"/>
        <v>0</v>
      </c>
      <c r="AI73" s="9" t="str">
        <f t="shared" si="60"/>
        <v>NA</v>
      </c>
      <c r="AJ73" s="9">
        <f t="shared" si="61"/>
        <v>0</v>
      </c>
      <c r="AK73" t="str">
        <f t="shared" si="62"/>
        <v/>
      </c>
      <c r="AL73" t="str">
        <f t="shared" si="63"/>
        <v>NA</v>
      </c>
      <c r="AM73" t="str">
        <f t="shared" si="64"/>
        <v/>
      </c>
      <c r="AN73" t="str">
        <f t="shared" si="65"/>
        <v>NA</v>
      </c>
      <c r="AO73">
        <f t="shared" si="44"/>
        <v>0</v>
      </c>
      <c r="AP73">
        <f t="shared" si="45"/>
        <v>2</v>
      </c>
      <c r="AQ73" t="str">
        <f t="shared" si="46"/>
        <v>Less stressed</v>
      </c>
    </row>
    <row r="74" spans="1:43" x14ac:dyDescent="0.25">
      <c r="A74">
        <v>468</v>
      </c>
      <c r="B74">
        <v>151484.06218800001</v>
      </c>
      <c r="C74" t="str">
        <f>VLOOKUP(A74,'A1. Aquifer Attributes'!A:H,8,FALSE)</f>
        <v>Unconfined</v>
      </c>
      <c r="D74" t="str">
        <f>VLOOKUP(A74,'A3. BGCZ'!A:C,3,FALSE)</f>
        <v>PP</v>
      </c>
      <c r="E74" t="str">
        <f>VLOOKUP(A74,'A2. Low Flow Zone'!A:C,3,FALSE)</f>
        <v>South Interior</v>
      </c>
      <c r="F74">
        <f>IFERROR(VLOOKUP(A74,'R1. GW Use'!A:H,8,FALSE),"&lt;Null&gt;")</f>
        <v>0</v>
      </c>
      <c r="G74">
        <f>IFERROR(VLOOKUP(A74,'R2. Recharge'!A:I,8,FALSE)*B74,"&lt;Null&gt;")</f>
        <v>12768.639126238186</v>
      </c>
      <c r="H74">
        <f>IFERROR(VLOOKUP(A74,'R2. Recharge'!A:K,10,FALSE)*B74,"&lt;Null&gt;")</f>
        <v>4561.3365965428684</v>
      </c>
      <c r="I74">
        <f>IFERROR(VLOOKUP(A74,'R3. GW E'!A:C,2,FALSE)*B74,"&lt;Null&gt;")</f>
        <v>25105.302142355053</v>
      </c>
      <c r="J74">
        <f>IFERROR(VLOOKUP(A74,'R3. GW E'!A:E,4,FALSE)*B74,"&lt;Null&gt;")</f>
        <v>13357.86460373784</v>
      </c>
      <c r="K74">
        <f t="shared" si="33"/>
        <v>-12336.663016116867</v>
      </c>
      <c r="L74">
        <f t="shared" si="34"/>
        <v>-20543.965545812185</v>
      </c>
      <c r="M74">
        <f t="shared" si="35"/>
        <v>-589.22547749965452</v>
      </c>
      <c r="N74">
        <f t="shared" si="36"/>
        <v>-8796.528007194971</v>
      </c>
      <c r="O74" t="str">
        <f t="shared" si="37"/>
        <v/>
      </c>
      <c r="P74">
        <f t="shared" si="47"/>
        <v>0</v>
      </c>
      <c r="Q74" t="str">
        <f t="shared" si="38"/>
        <v/>
      </c>
      <c r="R74">
        <f t="shared" si="48"/>
        <v>13000</v>
      </c>
      <c r="S74" t="str">
        <f t="shared" si="39"/>
        <v/>
      </c>
      <c r="T74">
        <f t="shared" si="49"/>
        <v>5000</v>
      </c>
      <c r="U74" t="str">
        <f t="shared" si="50"/>
        <v/>
      </c>
      <c r="V74">
        <f t="shared" si="51"/>
        <v>25000</v>
      </c>
      <c r="W74" t="str">
        <f t="shared" si="52"/>
        <v/>
      </c>
      <c r="X74">
        <f t="shared" si="53"/>
        <v>13000</v>
      </c>
      <c r="Y74" t="str">
        <f t="shared" si="40"/>
        <v>NA</v>
      </c>
      <c r="Z74" t="str">
        <f t="shared" si="41"/>
        <v>NA</v>
      </c>
      <c r="AA74" t="str">
        <f t="shared" si="42"/>
        <v>NA</v>
      </c>
      <c r="AB74" t="str">
        <f t="shared" si="43"/>
        <v>NA</v>
      </c>
      <c r="AC74" s="9" t="str">
        <f t="shared" si="54"/>
        <v>NA</v>
      </c>
      <c r="AD74" s="9">
        <f t="shared" si="55"/>
        <v>0</v>
      </c>
      <c r="AE74" s="9" t="str">
        <f t="shared" si="56"/>
        <v>NA</v>
      </c>
      <c r="AF74" s="9">
        <f t="shared" si="57"/>
        <v>0</v>
      </c>
      <c r="AG74" s="9" t="str">
        <f t="shared" si="58"/>
        <v>NA</v>
      </c>
      <c r="AH74" s="9">
        <f t="shared" si="59"/>
        <v>0</v>
      </c>
      <c r="AI74" s="9" t="str">
        <f t="shared" si="60"/>
        <v>NA</v>
      </c>
      <c r="AJ74" s="9">
        <f t="shared" si="61"/>
        <v>0</v>
      </c>
      <c r="AK74" t="str">
        <f t="shared" si="62"/>
        <v>NA</v>
      </c>
      <c r="AL74" t="str">
        <f t="shared" si="63"/>
        <v>NA</v>
      </c>
      <c r="AM74" t="str">
        <f t="shared" si="64"/>
        <v>NA</v>
      </c>
      <c r="AN74" t="str">
        <f t="shared" si="65"/>
        <v>NA</v>
      </c>
      <c r="AO74">
        <f t="shared" si="44"/>
        <v>0</v>
      </c>
      <c r="AP74">
        <f t="shared" si="45"/>
        <v>0</v>
      </c>
      <c r="AQ74" t="str">
        <f t="shared" si="46"/>
        <v>Method not applicable - low modelled groundwater availability</v>
      </c>
    </row>
    <row r="75" spans="1:43" x14ac:dyDescent="0.25">
      <c r="A75">
        <v>357</v>
      </c>
      <c r="B75">
        <v>2179443.7082600002</v>
      </c>
      <c r="C75" t="str">
        <f>VLOOKUP(A75,'A1. Aquifer Attributes'!A:H,8,FALSE)</f>
        <v>Unconfined</v>
      </c>
      <c r="D75" t="str">
        <f>VLOOKUP(A75,'A3. BGCZ'!A:C,3,FALSE)</f>
        <v>IDF</v>
      </c>
      <c r="E75" t="str">
        <f>VLOOKUP(A75,'A2. Low Flow Zone'!A:C,3,FALSE)</f>
        <v>South Interior</v>
      </c>
      <c r="F75">
        <f>IFERROR(VLOOKUP(A75,'R1. GW Use'!A:H,8,FALSE),"&lt;Null&gt;")</f>
        <v>3099</v>
      </c>
      <c r="G75">
        <f>IFERROR(VLOOKUP(A75,'R2. Recharge'!A:I,8,FALSE)*B75,"&lt;Null&gt;")</f>
        <v>172553.3958534016</v>
      </c>
      <c r="H75">
        <f>IFERROR(VLOOKUP(A75,'R2. Recharge'!A:K,10,FALSE)*B75,"&lt;Null&gt;")</f>
        <v>11995.658170263041</v>
      </c>
      <c r="I75">
        <f>IFERROR(VLOOKUP(A75,'R3. GW E'!A:C,2,FALSE)*B75,"&lt;Null&gt;")</f>
        <v>24442.461188135901</v>
      </c>
      <c r="J75">
        <f>IFERROR(VLOOKUP(A75,'R3. GW E'!A:E,4,FALSE)*B75,"&lt;Null&gt;")</f>
        <v>16145667.701783402</v>
      </c>
      <c r="K75">
        <f t="shared" si="33"/>
        <v>148110.9346652657</v>
      </c>
      <c r="L75">
        <f t="shared" si="34"/>
        <v>-12446.80301787286</v>
      </c>
      <c r="M75">
        <f t="shared" si="35"/>
        <v>-15973114.30593</v>
      </c>
      <c r="N75">
        <f t="shared" si="36"/>
        <v>-16133672.04361314</v>
      </c>
      <c r="O75" t="str">
        <f t="shared" si="37"/>
        <v/>
      </c>
      <c r="P75">
        <f t="shared" si="47"/>
        <v>3000</v>
      </c>
      <c r="Q75" t="str">
        <f t="shared" si="38"/>
        <v/>
      </c>
      <c r="R75">
        <f t="shared" si="48"/>
        <v>173000</v>
      </c>
      <c r="S75" t="str">
        <f t="shared" si="39"/>
        <v/>
      </c>
      <c r="T75">
        <f t="shared" si="49"/>
        <v>12000</v>
      </c>
      <c r="U75" t="str">
        <f t="shared" si="50"/>
        <v/>
      </c>
      <c r="V75">
        <f t="shared" si="51"/>
        <v>24000</v>
      </c>
      <c r="W75" t="str">
        <f t="shared" si="52"/>
        <v/>
      </c>
      <c r="X75">
        <f t="shared" si="53"/>
        <v>16146000</v>
      </c>
      <c r="Y75">
        <f t="shared" si="40"/>
        <v>2.0923505796542403E-2</v>
      </c>
      <c r="Z75" t="str">
        <f t="shared" si="41"/>
        <v>NA</v>
      </c>
      <c r="AA75" t="str">
        <f t="shared" si="42"/>
        <v>NA</v>
      </c>
      <c r="AB75" t="str">
        <f t="shared" si="43"/>
        <v>NA</v>
      </c>
      <c r="AC75" s="9" t="str">
        <f t="shared" si="54"/>
        <v>&lt;0.1</v>
      </c>
      <c r="AD75" s="9">
        <f t="shared" si="55"/>
        <v>0</v>
      </c>
      <c r="AE75" s="9" t="str">
        <f t="shared" si="56"/>
        <v>NA</v>
      </c>
      <c r="AF75" s="9">
        <f t="shared" si="57"/>
        <v>0</v>
      </c>
      <c r="AG75" s="9" t="str">
        <f t="shared" si="58"/>
        <v>NA</v>
      </c>
      <c r="AH75" s="9">
        <f t="shared" si="59"/>
        <v>0</v>
      </c>
      <c r="AI75" s="9" t="str">
        <f t="shared" si="60"/>
        <v>NA</v>
      </c>
      <c r="AJ75" s="9">
        <f t="shared" si="61"/>
        <v>0</v>
      </c>
      <c r="AK75" t="str">
        <f t="shared" si="62"/>
        <v/>
      </c>
      <c r="AL75" t="str">
        <f t="shared" si="63"/>
        <v>NA</v>
      </c>
      <c r="AM75" t="str">
        <f t="shared" si="64"/>
        <v>NA</v>
      </c>
      <c r="AN75" t="str">
        <f t="shared" si="65"/>
        <v>NA</v>
      </c>
      <c r="AO75">
        <f t="shared" si="44"/>
        <v>0</v>
      </c>
      <c r="AP75">
        <f t="shared" si="45"/>
        <v>1</v>
      </c>
      <c r="AQ75" t="str">
        <f t="shared" si="46"/>
        <v>Less stressed</v>
      </c>
    </row>
    <row r="76" spans="1:43" x14ac:dyDescent="0.25">
      <c r="A76">
        <v>78</v>
      </c>
      <c r="B76">
        <v>1244342.25856</v>
      </c>
      <c r="C76" t="str">
        <f>VLOOKUP(A76,'A1. Aquifer Attributes'!A:H,8,FALSE)</f>
        <v>Unconfined</v>
      </c>
      <c r="D76" t="str">
        <f>VLOOKUP(A76,'A3. BGCZ'!A:C,3,FALSE)</f>
        <v>BG</v>
      </c>
      <c r="E76" t="str">
        <f>VLOOKUP(A76,'A2. Low Flow Zone'!A:C,3,FALSE)</f>
        <v>South Interior</v>
      </c>
      <c r="F76">
        <f>IFERROR(VLOOKUP(A76,'R1. GW Use'!A:H,8,FALSE),"&lt;Null&gt;")</f>
        <v>115467</v>
      </c>
      <c r="G76">
        <f>IFERROR(VLOOKUP(A76,'R2. Recharge'!A:I,8,FALSE)*B76,"&lt;Null&gt;")</f>
        <v>49718.353710195799</v>
      </c>
      <c r="H76">
        <f>IFERROR(VLOOKUP(A76,'R2. Recharge'!A:K,10,FALSE)*B76,"&lt;Null&gt;")</f>
        <v>14617.288511304321</v>
      </c>
      <c r="I76">
        <f>IFERROR(VLOOKUP(A76,'R3. GW E'!A:C,2,FALSE)*B76,"&lt;Null&gt;")</f>
        <v>0</v>
      </c>
      <c r="J76">
        <f>IFERROR(VLOOKUP(A76,'R3. GW E'!A:E,4,FALSE)*B76,"&lt;Null&gt;")</f>
        <v>183479.51036693057</v>
      </c>
      <c r="K76">
        <f t="shared" si="33"/>
        <v>49718.353710195799</v>
      </c>
      <c r="L76">
        <f t="shared" si="34"/>
        <v>14617.288511304321</v>
      </c>
      <c r="M76">
        <f t="shared" si="35"/>
        <v>-133761.15665673476</v>
      </c>
      <c r="N76">
        <f t="shared" si="36"/>
        <v>-168862.22185562624</v>
      </c>
      <c r="O76" t="str">
        <f t="shared" si="37"/>
        <v/>
      </c>
      <c r="P76">
        <f t="shared" si="47"/>
        <v>115000</v>
      </c>
      <c r="Q76" t="str">
        <f t="shared" si="38"/>
        <v/>
      </c>
      <c r="R76">
        <f t="shared" si="48"/>
        <v>50000</v>
      </c>
      <c r="S76" t="str">
        <f t="shared" si="39"/>
        <v/>
      </c>
      <c r="T76">
        <f t="shared" si="49"/>
        <v>15000</v>
      </c>
      <c r="U76" t="str">
        <f t="shared" si="50"/>
        <v/>
      </c>
      <c r="V76">
        <f t="shared" si="51"/>
        <v>0</v>
      </c>
      <c r="W76" t="str">
        <f t="shared" si="52"/>
        <v/>
      </c>
      <c r="X76">
        <f t="shared" si="53"/>
        <v>183000</v>
      </c>
      <c r="Y76">
        <f t="shared" si="40"/>
        <v>2.3224220309676316</v>
      </c>
      <c r="Z76">
        <f t="shared" si="41"/>
        <v>7.8993446637318048</v>
      </c>
      <c r="AA76" t="str">
        <f t="shared" si="42"/>
        <v>NA</v>
      </c>
      <c r="AB76" t="str">
        <f t="shared" si="43"/>
        <v>NA</v>
      </c>
      <c r="AC76" s="9" t="str">
        <f t="shared" si="54"/>
        <v/>
      </c>
      <c r="AD76" s="9">
        <f t="shared" si="55"/>
        <v>2.2999999999999998</v>
      </c>
      <c r="AE76" s="9" t="str">
        <f t="shared" si="56"/>
        <v/>
      </c>
      <c r="AF76" s="9">
        <f t="shared" si="57"/>
        <v>7.9</v>
      </c>
      <c r="AG76" s="9" t="str">
        <f t="shared" si="58"/>
        <v>NA</v>
      </c>
      <c r="AH76" s="9">
        <f t="shared" si="59"/>
        <v>0</v>
      </c>
      <c r="AI76" s="9" t="str">
        <f t="shared" si="60"/>
        <v>NA</v>
      </c>
      <c r="AJ76" s="9">
        <f t="shared" si="61"/>
        <v>0</v>
      </c>
      <c r="AK76" t="str">
        <f t="shared" si="62"/>
        <v>stressed</v>
      </c>
      <c r="AL76" t="str">
        <f t="shared" si="63"/>
        <v>stressed</v>
      </c>
      <c r="AM76" t="str">
        <f t="shared" si="64"/>
        <v>NA</v>
      </c>
      <c r="AN76" t="str">
        <f t="shared" si="65"/>
        <v>NA</v>
      </c>
      <c r="AO76">
        <f t="shared" si="44"/>
        <v>2</v>
      </c>
      <c r="AP76">
        <f t="shared" si="45"/>
        <v>2</v>
      </c>
      <c r="AQ76" t="str">
        <f t="shared" si="46"/>
        <v>More stressed (high certainty)</v>
      </c>
    </row>
    <row r="77" spans="1:43" x14ac:dyDescent="0.25">
      <c r="A77">
        <v>826</v>
      </c>
      <c r="B77">
        <v>709866.39650000003</v>
      </c>
      <c r="C77" t="str">
        <f>VLOOKUP(A77,'A1. Aquifer Attributes'!A:H,8,FALSE)</f>
        <v>Unconfined</v>
      </c>
      <c r="D77" t="str">
        <f>VLOOKUP(A77,'A3. BGCZ'!A:C,3,FALSE)</f>
        <v>IDF</v>
      </c>
      <c r="E77" t="str">
        <f>VLOOKUP(A77,'A2. Low Flow Zone'!A:C,3,FALSE)</f>
        <v>South Interior</v>
      </c>
      <c r="F77">
        <f>IFERROR(VLOOKUP(A77,'R1. GW Use'!A:H,8,FALSE),"&lt;Null&gt;")</f>
        <v>17293</v>
      </c>
      <c r="G77">
        <f>IFERROR(VLOOKUP(A77,'R2. Recharge'!A:I,8,FALSE)*B77,"&lt;Null&gt;")</f>
        <v>75584.096326407031</v>
      </c>
      <c r="H77">
        <f>IFERROR(VLOOKUP(A77,'R2. Recharge'!A:K,10,FALSE)*B77,"&lt;Null&gt;")</f>
        <v>21310.189222930003</v>
      </c>
      <c r="I77">
        <f>IFERROR(VLOOKUP(A77,'R3. GW E'!A:C,2,FALSE)*B77,"&lt;Null&gt;")</f>
        <v>0</v>
      </c>
      <c r="J77">
        <f>IFERROR(VLOOKUP(A77,'R3. GW E'!A:E,4,FALSE)*B77,"&lt;Null&gt;")</f>
        <v>19793.204733609502</v>
      </c>
      <c r="K77">
        <f t="shared" si="33"/>
        <v>75584.096326407031</v>
      </c>
      <c r="L77">
        <f t="shared" si="34"/>
        <v>21310.189222930003</v>
      </c>
      <c r="M77">
        <f t="shared" si="35"/>
        <v>55790.891592797532</v>
      </c>
      <c r="N77">
        <f t="shared" si="36"/>
        <v>1516.9844893205009</v>
      </c>
      <c r="O77" t="str">
        <f t="shared" si="37"/>
        <v/>
      </c>
      <c r="P77">
        <f t="shared" si="47"/>
        <v>17000</v>
      </c>
      <c r="Q77" t="str">
        <f t="shared" si="38"/>
        <v/>
      </c>
      <c r="R77">
        <f t="shared" si="48"/>
        <v>76000</v>
      </c>
      <c r="S77" t="str">
        <f t="shared" si="39"/>
        <v/>
      </c>
      <c r="T77">
        <f t="shared" si="49"/>
        <v>21000</v>
      </c>
      <c r="U77" t="str">
        <f t="shared" si="50"/>
        <v/>
      </c>
      <c r="V77">
        <f t="shared" si="51"/>
        <v>0</v>
      </c>
      <c r="W77" t="str">
        <f t="shared" si="52"/>
        <v/>
      </c>
      <c r="X77">
        <f t="shared" si="53"/>
        <v>20000</v>
      </c>
      <c r="Y77">
        <f t="shared" si="40"/>
        <v>0.22879151621156971</v>
      </c>
      <c r="Z77">
        <f t="shared" si="41"/>
        <v>0.81148974413575536</v>
      </c>
      <c r="AA77">
        <f t="shared" si="42"/>
        <v>0.30996099015977158</v>
      </c>
      <c r="AB77">
        <f t="shared" si="43"/>
        <v>11.399589199323989</v>
      </c>
      <c r="AC77" s="9" t="str">
        <f t="shared" si="54"/>
        <v/>
      </c>
      <c r="AD77" s="9">
        <f t="shared" si="55"/>
        <v>0.2</v>
      </c>
      <c r="AE77" s="9" t="str">
        <f t="shared" si="56"/>
        <v/>
      </c>
      <c r="AF77" s="9">
        <f t="shared" si="57"/>
        <v>0.8</v>
      </c>
      <c r="AG77" s="9" t="str">
        <f t="shared" si="58"/>
        <v/>
      </c>
      <c r="AH77" s="9">
        <f t="shared" si="59"/>
        <v>0.3</v>
      </c>
      <c r="AI77" s="9" t="str">
        <f t="shared" si="60"/>
        <v/>
      </c>
      <c r="AJ77" s="9">
        <f t="shared" si="61"/>
        <v>11.4</v>
      </c>
      <c r="AK77" t="str">
        <f t="shared" si="62"/>
        <v/>
      </c>
      <c r="AL77" t="str">
        <f t="shared" si="63"/>
        <v/>
      </c>
      <c r="AM77" t="str">
        <f t="shared" si="64"/>
        <v/>
      </c>
      <c r="AN77" t="str">
        <f t="shared" si="65"/>
        <v>stressed</v>
      </c>
      <c r="AO77">
        <f t="shared" si="44"/>
        <v>1</v>
      </c>
      <c r="AP77">
        <f t="shared" si="45"/>
        <v>4</v>
      </c>
      <c r="AQ77" t="str">
        <f t="shared" si="46"/>
        <v>More stressed (less certainty)</v>
      </c>
    </row>
    <row r="78" spans="1:43" x14ac:dyDescent="0.25">
      <c r="A78">
        <v>687</v>
      </c>
      <c r="B78">
        <v>1033670.05469</v>
      </c>
      <c r="C78" t="str">
        <f>VLOOKUP(A78,'A1. Aquifer Attributes'!A:H,8,FALSE)</f>
        <v>Unconfined</v>
      </c>
      <c r="D78" t="str">
        <f>VLOOKUP(A78,'A3. BGCZ'!A:C,3,FALSE)</f>
        <v>BWBS</v>
      </c>
      <c r="E78" t="str">
        <f>VLOOKUP(A78,'A2. Low Flow Zone'!A:C,3,FALSE)</f>
        <v>Northeast Plains</v>
      </c>
      <c r="F78">
        <f>IFERROR(VLOOKUP(A78,'R1. GW Use'!A:H,8,FALSE),"&lt;Null&gt;")</f>
        <v>11879</v>
      </c>
      <c r="G78">
        <f>IFERROR(VLOOKUP(A78,'R2. Recharge'!A:I,8,FALSE)*B78,"&lt;Null&gt;")</f>
        <v>229890.33854860012</v>
      </c>
      <c r="H78">
        <f>IFERROR(VLOOKUP(A78,'R2. Recharge'!A:K,10,FALSE)*B78,"&lt;Null&gt;")</f>
        <v>31832.903004233242</v>
      </c>
      <c r="I78">
        <f>IFERROR(VLOOKUP(A78,'R3. GW E'!A:C,2,FALSE)*B78,"&lt;Null&gt;")</f>
        <v>38105.212896092162</v>
      </c>
      <c r="J78">
        <f>IFERROR(VLOOKUP(A78,'R3. GW E'!A:E,4,FALSE)*B78,"&lt;Null&gt;")</f>
        <v>65425629.276576206</v>
      </c>
      <c r="K78">
        <f t="shared" si="33"/>
        <v>191785.12565250797</v>
      </c>
      <c r="L78">
        <f t="shared" si="34"/>
        <v>-6272.3098918589203</v>
      </c>
      <c r="M78">
        <f t="shared" si="35"/>
        <v>-65195738.938027605</v>
      </c>
      <c r="N78">
        <f t="shared" si="36"/>
        <v>-65393796.37357197</v>
      </c>
      <c r="O78" t="str">
        <f t="shared" si="37"/>
        <v/>
      </c>
      <c r="P78">
        <f t="shared" si="47"/>
        <v>12000</v>
      </c>
      <c r="Q78" t="str">
        <f t="shared" si="38"/>
        <v/>
      </c>
      <c r="R78">
        <f t="shared" si="48"/>
        <v>230000</v>
      </c>
      <c r="S78" t="str">
        <f t="shared" si="39"/>
        <v/>
      </c>
      <c r="T78">
        <f t="shared" si="49"/>
        <v>32000</v>
      </c>
      <c r="U78" t="str">
        <f t="shared" si="50"/>
        <v/>
      </c>
      <c r="V78">
        <f t="shared" si="51"/>
        <v>38000</v>
      </c>
      <c r="W78" t="str">
        <f t="shared" si="52"/>
        <v/>
      </c>
      <c r="X78">
        <f t="shared" si="53"/>
        <v>65426000</v>
      </c>
      <c r="Y78">
        <f t="shared" si="40"/>
        <v>6.1939110030479354E-2</v>
      </c>
      <c r="Z78" t="str">
        <f t="shared" si="41"/>
        <v>NA</v>
      </c>
      <c r="AA78" t="str">
        <f t="shared" si="42"/>
        <v>NA</v>
      </c>
      <c r="AB78" t="str">
        <f t="shared" si="43"/>
        <v>NA</v>
      </c>
      <c r="AC78" s="9" t="str">
        <f t="shared" si="54"/>
        <v/>
      </c>
      <c r="AD78" s="9">
        <f t="shared" si="55"/>
        <v>0.1</v>
      </c>
      <c r="AE78" s="9" t="str">
        <f t="shared" si="56"/>
        <v>NA</v>
      </c>
      <c r="AF78" s="9">
        <f t="shared" si="57"/>
        <v>0</v>
      </c>
      <c r="AG78" s="9" t="str">
        <f t="shared" si="58"/>
        <v>NA</v>
      </c>
      <c r="AH78" s="9">
        <f t="shared" si="59"/>
        <v>0</v>
      </c>
      <c r="AI78" s="9" t="str">
        <f t="shared" si="60"/>
        <v>NA</v>
      </c>
      <c r="AJ78" s="9">
        <f t="shared" si="61"/>
        <v>0</v>
      </c>
      <c r="AK78" t="str">
        <f t="shared" si="62"/>
        <v/>
      </c>
      <c r="AL78" t="str">
        <f t="shared" si="63"/>
        <v>NA</v>
      </c>
      <c r="AM78" t="str">
        <f t="shared" si="64"/>
        <v>NA</v>
      </c>
      <c r="AN78" t="str">
        <f t="shared" si="65"/>
        <v>NA</v>
      </c>
      <c r="AO78">
        <f t="shared" si="44"/>
        <v>0</v>
      </c>
      <c r="AP78">
        <f t="shared" si="45"/>
        <v>1</v>
      </c>
      <c r="AQ78" t="str">
        <f t="shared" si="46"/>
        <v>Less stressed</v>
      </c>
    </row>
    <row r="79" spans="1:43" x14ac:dyDescent="0.25">
      <c r="A79">
        <v>301</v>
      </c>
      <c r="B79">
        <v>1114803.2224399999</v>
      </c>
      <c r="C79" t="str">
        <f>VLOOKUP(A79,'A1. Aquifer Attributes'!A:H,8,FALSE)</f>
        <v>Unconfined</v>
      </c>
      <c r="D79" t="str">
        <f>VLOOKUP(A79,'A3. BGCZ'!A:C,3,FALSE)</f>
        <v>PP</v>
      </c>
      <c r="E79" t="str">
        <f>VLOOKUP(A79,'A2. Low Flow Zone'!A:C,3,FALSE)</f>
        <v>South Interior</v>
      </c>
      <c r="F79">
        <f>IFERROR(VLOOKUP(A79,'R1. GW Use'!A:H,8,FALSE),"&lt;Null&gt;")</f>
        <v>263696</v>
      </c>
      <c r="G79">
        <f>IFERROR(VLOOKUP(A79,'R2. Recharge'!A:I,8,FALSE)*B79,"&lt;Null&gt;")</f>
        <v>84261.438157935117</v>
      </c>
      <c r="H79">
        <f>IFERROR(VLOOKUP(A79,'R2. Recharge'!A:K,10,FALSE)*B79,"&lt;Null&gt;")</f>
        <v>45158.448934599517</v>
      </c>
      <c r="I79">
        <f>IFERROR(VLOOKUP(A79,'R3. GW E'!A:C,2,FALSE)*B79,"&lt;Null&gt;")</f>
        <v>15639.574407610758</v>
      </c>
      <c r="J79">
        <f>IFERROR(VLOOKUP(A79,'R3. GW E'!A:E,4,FALSE)*B79,"&lt;Null&gt;")</f>
        <v>2767565.8879006463</v>
      </c>
      <c r="K79">
        <f t="shared" si="33"/>
        <v>68621.863750324352</v>
      </c>
      <c r="L79">
        <f t="shared" si="34"/>
        <v>29518.874526988759</v>
      </c>
      <c r="M79">
        <f t="shared" si="35"/>
        <v>-2683304.4497427111</v>
      </c>
      <c r="N79">
        <f t="shared" si="36"/>
        <v>-2722407.438966047</v>
      </c>
      <c r="O79" t="str">
        <f t="shared" si="37"/>
        <v/>
      </c>
      <c r="P79">
        <f t="shared" si="47"/>
        <v>264000</v>
      </c>
      <c r="Q79" t="str">
        <f t="shared" si="38"/>
        <v/>
      </c>
      <c r="R79">
        <f t="shared" si="48"/>
        <v>84000</v>
      </c>
      <c r="S79" t="str">
        <f t="shared" si="39"/>
        <v/>
      </c>
      <c r="T79">
        <f t="shared" si="49"/>
        <v>45000</v>
      </c>
      <c r="U79" t="str">
        <f t="shared" si="50"/>
        <v/>
      </c>
      <c r="V79">
        <f t="shared" si="51"/>
        <v>16000</v>
      </c>
      <c r="W79" t="str">
        <f t="shared" si="52"/>
        <v/>
      </c>
      <c r="X79">
        <f t="shared" si="53"/>
        <v>2768000</v>
      </c>
      <c r="Y79">
        <f t="shared" si="40"/>
        <v>3.8427402811360336</v>
      </c>
      <c r="Z79">
        <f t="shared" si="41"/>
        <v>8.9331319105308662</v>
      </c>
      <c r="AA79" t="str">
        <f t="shared" si="42"/>
        <v>NA</v>
      </c>
      <c r="AB79" t="str">
        <f t="shared" si="43"/>
        <v>NA</v>
      </c>
      <c r="AC79" s="9" t="str">
        <f t="shared" si="54"/>
        <v/>
      </c>
      <c r="AD79" s="9">
        <f t="shared" si="55"/>
        <v>3.8</v>
      </c>
      <c r="AE79" s="9" t="str">
        <f t="shared" si="56"/>
        <v/>
      </c>
      <c r="AF79" s="9">
        <f t="shared" si="57"/>
        <v>8.9</v>
      </c>
      <c r="AG79" s="9" t="str">
        <f t="shared" si="58"/>
        <v>NA</v>
      </c>
      <c r="AH79" s="9">
        <f t="shared" si="59"/>
        <v>0</v>
      </c>
      <c r="AI79" s="9" t="str">
        <f t="shared" si="60"/>
        <v>NA</v>
      </c>
      <c r="AJ79" s="9">
        <f t="shared" si="61"/>
        <v>0</v>
      </c>
      <c r="AK79" t="str">
        <f t="shared" si="62"/>
        <v>stressed</v>
      </c>
      <c r="AL79" t="str">
        <f t="shared" si="63"/>
        <v>stressed</v>
      </c>
      <c r="AM79" t="str">
        <f t="shared" si="64"/>
        <v>NA</v>
      </c>
      <c r="AN79" t="str">
        <f t="shared" si="65"/>
        <v>NA</v>
      </c>
      <c r="AO79">
        <f t="shared" si="44"/>
        <v>2</v>
      </c>
      <c r="AP79">
        <f t="shared" si="45"/>
        <v>2</v>
      </c>
      <c r="AQ79" t="str">
        <f t="shared" si="46"/>
        <v>More stressed (high certainty)</v>
      </c>
    </row>
    <row r="80" spans="1:43" x14ac:dyDescent="0.25">
      <c r="A80">
        <v>544</v>
      </c>
      <c r="B80">
        <v>516809.81675</v>
      </c>
      <c r="C80" t="str">
        <f>VLOOKUP(A80,'A1. Aquifer Attributes'!A:H,8,FALSE)</f>
        <v>Unconfined</v>
      </c>
      <c r="D80" t="str">
        <f>VLOOKUP(A80,'A3. BGCZ'!A:C,3,FALSE)</f>
        <v>PP</v>
      </c>
      <c r="E80" t="str">
        <f>VLOOKUP(A80,'A2. Low Flow Zone'!A:C,3,FALSE)</f>
        <v>Southeast Mountains</v>
      </c>
      <c r="F80">
        <f>IFERROR(VLOOKUP(A80,'R1. GW Use'!A:H,8,FALSE),"&lt;Null&gt;")</f>
        <v>51961</v>
      </c>
      <c r="G80">
        <f>IFERROR(VLOOKUP(A80,'R2. Recharge'!A:I,8,FALSE)*B80,"&lt;Null&gt;")</f>
        <v>25032.965928275971</v>
      </c>
      <c r="H80">
        <f>IFERROR(VLOOKUP(A80,'R2. Recharge'!A:K,10,FALSE)*B80,"&lt;Null&gt;")</f>
        <v>45290.628290886249</v>
      </c>
      <c r="I80">
        <f>IFERROR(VLOOKUP(A80,'R3. GW E'!A:C,2,FALSE)*B80,"&lt;Null&gt;")</f>
        <v>20999.533284002751</v>
      </c>
      <c r="J80">
        <f>IFERROR(VLOOKUP(A80,'R3. GW E'!A:E,4,FALSE)*B80,"&lt;Null&gt;")</f>
        <v>1218663.3883873376</v>
      </c>
      <c r="K80">
        <f t="shared" si="33"/>
        <v>4033.4326442732199</v>
      </c>
      <c r="L80">
        <f t="shared" si="34"/>
        <v>24291.095006883497</v>
      </c>
      <c r="M80">
        <f t="shared" si="35"/>
        <v>-1193630.4224590615</v>
      </c>
      <c r="N80">
        <f t="shared" si="36"/>
        <v>-1173372.7600964513</v>
      </c>
      <c r="O80" t="str">
        <f t="shared" si="37"/>
        <v/>
      </c>
      <c r="P80">
        <f t="shared" si="47"/>
        <v>52000</v>
      </c>
      <c r="Q80" t="str">
        <f t="shared" si="38"/>
        <v/>
      </c>
      <c r="R80">
        <f t="shared" si="48"/>
        <v>25000</v>
      </c>
      <c r="S80" t="str">
        <f t="shared" si="39"/>
        <v/>
      </c>
      <c r="T80">
        <f t="shared" si="49"/>
        <v>45000</v>
      </c>
      <c r="U80" t="str">
        <f t="shared" si="50"/>
        <v/>
      </c>
      <c r="V80">
        <f t="shared" si="51"/>
        <v>21000</v>
      </c>
      <c r="W80" t="str">
        <f t="shared" si="52"/>
        <v/>
      </c>
      <c r="X80">
        <f t="shared" si="53"/>
        <v>1219000</v>
      </c>
      <c r="Y80">
        <f t="shared" si="40"/>
        <v>12.882575360165163</v>
      </c>
      <c r="Z80">
        <f t="shared" si="41"/>
        <v>2.1390966518913839</v>
      </c>
      <c r="AA80" t="str">
        <f t="shared" si="42"/>
        <v>NA</v>
      </c>
      <c r="AB80" t="str">
        <f t="shared" si="43"/>
        <v>NA</v>
      </c>
      <c r="AC80" s="9" t="str">
        <f t="shared" si="54"/>
        <v/>
      </c>
      <c r="AD80" s="9">
        <f t="shared" si="55"/>
        <v>12.9</v>
      </c>
      <c r="AE80" s="9" t="str">
        <f t="shared" si="56"/>
        <v/>
      </c>
      <c r="AF80" s="9">
        <f t="shared" si="57"/>
        <v>2.1</v>
      </c>
      <c r="AG80" s="9" t="str">
        <f t="shared" si="58"/>
        <v>NA</v>
      </c>
      <c r="AH80" s="9">
        <f t="shared" si="59"/>
        <v>0</v>
      </c>
      <c r="AI80" s="9" t="str">
        <f t="shared" si="60"/>
        <v>NA</v>
      </c>
      <c r="AJ80" s="9">
        <f t="shared" si="61"/>
        <v>0</v>
      </c>
      <c r="AK80" t="str">
        <f t="shared" si="62"/>
        <v>stressed</v>
      </c>
      <c r="AL80" t="str">
        <f t="shared" si="63"/>
        <v>stressed</v>
      </c>
      <c r="AM80" t="str">
        <f t="shared" si="64"/>
        <v>NA</v>
      </c>
      <c r="AN80" t="str">
        <f t="shared" si="65"/>
        <v>NA</v>
      </c>
      <c r="AO80">
        <f t="shared" si="44"/>
        <v>2</v>
      </c>
      <c r="AP80">
        <f t="shared" si="45"/>
        <v>2</v>
      </c>
      <c r="AQ80" t="str">
        <f t="shared" si="46"/>
        <v>More stressed (high certainty)</v>
      </c>
    </row>
    <row r="81" spans="1:43" x14ac:dyDescent="0.25">
      <c r="A81">
        <v>716</v>
      </c>
      <c r="B81">
        <v>762789.495062</v>
      </c>
      <c r="C81" t="str">
        <f>VLOOKUP(A81,'A1. Aquifer Attributes'!A:H,8,FALSE)</f>
        <v>Unconfined</v>
      </c>
      <c r="D81" t="str">
        <f>VLOOKUP(A81,'A3. BGCZ'!A:C,3,FALSE)</f>
        <v>BG</v>
      </c>
      <c r="E81" t="str">
        <f>VLOOKUP(A81,'A2. Low Flow Zone'!A:C,3,FALSE)</f>
        <v>South Interior</v>
      </c>
      <c r="F81">
        <f>IFERROR(VLOOKUP(A81,'R1. GW Use'!A:H,8,FALSE),"&lt;Null&gt;")</f>
        <v>16613</v>
      </c>
      <c r="G81">
        <f>IFERROR(VLOOKUP(A81,'R2. Recharge'!A:I,8,FALSE)*B81,"&lt;Null&gt;")</f>
        <v>30477.658104934886</v>
      </c>
      <c r="H81">
        <f>IFERROR(VLOOKUP(A81,'R2. Recharge'!A:K,10,FALSE)*B81,"&lt;Null&gt;")</f>
        <v>49608.777600852227</v>
      </c>
      <c r="I81">
        <f>IFERROR(VLOOKUP(A81,'R3. GW E'!A:C,2,FALSE)*B81,"&lt;Null&gt;")</f>
        <v>81928.931296124239</v>
      </c>
      <c r="J81">
        <f>IFERROR(VLOOKUP(A81,'R3. GW E'!A:E,4,FALSE)*B81,"&lt;Null&gt;")</f>
        <v>261198.95563610041</v>
      </c>
      <c r="K81">
        <f t="shared" si="33"/>
        <v>-51451.27319118935</v>
      </c>
      <c r="L81">
        <f t="shared" si="34"/>
        <v>-32320.153695272013</v>
      </c>
      <c r="M81">
        <f t="shared" si="35"/>
        <v>-230721.29753116553</v>
      </c>
      <c r="N81">
        <f t="shared" si="36"/>
        <v>-211590.17803524819</v>
      </c>
      <c r="O81" t="str">
        <f t="shared" si="37"/>
        <v/>
      </c>
      <c r="P81">
        <f t="shared" si="47"/>
        <v>17000</v>
      </c>
      <c r="Q81" t="str">
        <f t="shared" si="38"/>
        <v/>
      </c>
      <c r="R81">
        <f t="shared" si="48"/>
        <v>30000</v>
      </c>
      <c r="S81" t="str">
        <f t="shared" si="39"/>
        <v/>
      </c>
      <c r="T81">
        <f t="shared" si="49"/>
        <v>50000</v>
      </c>
      <c r="U81" t="str">
        <f t="shared" si="50"/>
        <v/>
      </c>
      <c r="V81">
        <f t="shared" si="51"/>
        <v>82000</v>
      </c>
      <c r="W81" t="str">
        <f t="shared" si="52"/>
        <v/>
      </c>
      <c r="X81">
        <f t="shared" si="53"/>
        <v>261000</v>
      </c>
      <c r="Y81" t="str">
        <f t="shared" si="40"/>
        <v>NA</v>
      </c>
      <c r="Z81" t="str">
        <f t="shared" si="41"/>
        <v>NA</v>
      </c>
      <c r="AA81" t="str">
        <f t="shared" si="42"/>
        <v>NA</v>
      </c>
      <c r="AB81" t="str">
        <f t="shared" si="43"/>
        <v>NA</v>
      </c>
      <c r="AC81" s="9" t="str">
        <f t="shared" si="54"/>
        <v>NA</v>
      </c>
      <c r="AD81" s="9">
        <f t="shared" si="55"/>
        <v>0</v>
      </c>
      <c r="AE81" s="9" t="str">
        <f t="shared" si="56"/>
        <v>NA</v>
      </c>
      <c r="AF81" s="9">
        <f t="shared" si="57"/>
        <v>0</v>
      </c>
      <c r="AG81" s="9" t="str">
        <f t="shared" si="58"/>
        <v>NA</v>
      </c>
      <c r="AH81" s="9">
        <f t="shared" si="59"/>
        <v>0</v>
      </c>
      <c r="AI81" s="9" t="str">
        <f t="shared" si="60"/>
        <v>NA</v>
      </c>
      <c r="AJ81" s="9">
        <f t="shared" si="61"/>
        <v>0</v>
      </c>
      <c r="AK81" t="str">
        <f t="shared" si="62"/>
        <v>NA</v>
      </c>
      <c r="AL81" t="str">
        <f t="shared" si="63"/>
        <v>NA</v>
      </c>
      <c r="AM81" t="str">
        <f t="shared" si="64"/>
        <v>NA</v>
      </c>
      <c r="AN81" t="str">
        <f t="shared" si="65"/>
        <v>NA</v>
      </c>
      <c r="AO81">
        <f t="shared" si="44"/>
        <v>0</v>
      </c>
      <c r="AP81">
        <f t="shared" si="45"/>
        <v>0</v>
      </c>
      <c r="AQ81" t="str">
        <f t="shared" si="46"/>
        <v>Method not applicable - low modelled groundwater availability</v>
      </c>
    </row>
    <row r="82" spans="1:43" x14ac:dyDescent="0.25">
      <c r="A82">
        <v>485</v>
      </c>
      <c r="B82">
        <v>94298.552937999993</v>
      </c>
      <c r="C82" t="str">
        <f>VLOOKUP(A82,'A1. Aquifer Attributes'!A:H,8,FALSE)</f>
        <v>Unconfined</v>
      </c>
      <c r="D82" t="str">
        <f>VLOOKUP(A82,'A3. BGCZ'!A:C,3,FALSE)</f>
        <v>ICH</v>
      </c>
      <c r="E82" t="str">
        <f>VLOOKUP(A82,'A2. Low Flow Zone'!A:C,3,FALSE)</f>
        <v>Southeast Mountains</v>
      </c>
      <c r="F82">
        <f>IFERROR(VLOOKUP(A82,'R1. GW Use'!A:H,8,FALSE),"&lt;Null&gt;")</f>
        <v>159230</v>
      </c>
      <c r="G82">
        <f>IFERROR(VLOOKUP(A82,'R2. Recharge'!A:I,8,FALSE)*B82,"&lt;Null&gt;")</f>
        <v>21861.150870860249</v>
      </c>
      <c r="H82">
        <f>IFERROR(VLOOKUP(A82,'R2. Recharge'!A:K,10,FALSE)*B82,"&lt;Null&gt;")</f>
        <v>53702.082912661623</v>
      </c>
      <c r="I82">
        <f>IFERROR(VLOOKUP(A82,'R3. GW E'!A:C,2,FALSE)*B82,"&lt;Null&gt;")</f>
        <v>12262.772421163394</v>
      </c>
      <c r="J82">
        <f>IFERROR(VLOOKUP(A82,'R3. GW E'!A:E,4,FALSE)*B82,"&lt;Null&gt;")</f>
        <v>4234127.6150350189</v>
      </c>
      <c r="K82">
        <f t="shared" si="33"/>
        <v>9598.3784496968547</v>
      </c>
      <c r="L82">
        <f t="shared" si="34"/>
        <v>41439.310491498225</v>
      </c>
      <c r="M82">
        <f t="shared" si="35"/>
        <v>-4212266.4641641583</v>
      </c>
      <c r="N82">
        <f t="shared" si="36"/>
        <v>-4180425.5321223573</v>
      </c>
      <c r="O82" t="str">
        <f t="shared" si="37"/>
        <v/>
      </c>
      <c r="P82">
        <f t="shared" si="47"/>
        <v>159000</v>
      </c>
      <c r="Q82" t="str">
        <f t="shared" si="38"/>
        <v/>
      </c>
      <c r="R82">
        <f t="shared" si="48"/>
        <v>22000</v>
      </c>
      <c r="S82" t="str">
        <f t="shared" si="39"/>
        <v/>
      </c>
      <c r="T82">
        <f t="shared" si="49"/>
        <v>54000</v>
      </c>
      <c r="U82" t="str">
        <f t="shared" si="50"/>
        <v/>
      </c>
      <c r="V82">
        <f t="shared" si="51"/>
        <v>12000</v>
      </c>
      <c r="W82" t="str">
        <f t="shared" si="52"/>
        <v/>
      </c>
      <c r="X82">
        <f t="shared" si="53"/>
        <v>4234000</v>
      </c>
      <c r="Y82">
        <f t="shared" si="40"/>
        <v>16.589260450032469</v>
      </c>
      <c r="Z82">
        <f t="shared" si="41"/>
        <v>3.8424867139782153</v>
      </c>
      <c r="AA82" t="str">
        <f t="shared" si="42"/>
        <v>NA</v>
      </c>
      <c r="AB82" t="str">
        <f t="shared" si="43"/>
        <v>NA</v>
      </c>
      <c r="AC82" s="9" t="str">
        <f t="shared" si="54"/>
        <v/>
      </c>
      <c r="AD82" s="9">
        <f t="shared" si="55"/>
        <v>16.600000000000001</v>
      </c>
      <c r="AE82" s="9" t="str">
        <f t="shared" si="56"/>
        <v/>
      </c>
      <c r="AF82" s="9">
        <f t="shared" si="57"/>
        <v>3.8</v>
      </c>
      <c r="AG82" s="9" t="str">
        <f t="shared" si="58"/>
        <v>NA</v>
      </c>
      <c r="AH82" s="9">
        <f t="shared" si="59"/>
        <v>0</v>
      </c>
      <c r="AI82" s="9" t="str">
        <f t="shared" si="60"/>
        <v>NA</v>
      </c>
      <c r="AJ82" s="9">
        <f t="shared" si="61"/>
        <v>0</v>
      </c>
      <c r="AK82" t="str">
        <f t="shared" si="62"/>
        <v>stressed</v>
      </c>
      <c r="AL82" t="str">
        <f t="shared" si="63"/>
        <v>stressed</v>
      </c>
      <c r="AM82" t="str">
        <f t="shared" si="64"/>
        <v>NA</v>
      </c>
      <c r="AN82" t="str">
        <f t="shared" si="65"/>
        <v>NA</v>
      </c>
      <c r="AO82">
        <f t="shared" si="44"/>
        <v>2</v>
      </c>
      <c r="AP82">
        <f t="shared" si="45"/>
        <v>2</v>
      </c>
      <c r="AQ82" t="str">
        <f t="shared" si="46"/>
        <v>More stressed (high certainty)</v>
      </c>
    </row>
    <row r="83" spans="1:43" x14ac:dyDescent="0.25">
      <c r="A83">
        <v>79</v>
      </c>
      <c r="B83">
        <v>4447764.6423699996</v>
      </c>
      <c r="C83" t="str">
        <f>VLOOKUP(A83,'A1. Aquifer Attributes'!A:H,8,FALSE)</f>
        <v>Unconfined</v>
      </c>
      <c r="D83" t="str">
        <f>VLOOKUP(A83,'A3. BGCZ'!A:C,3,FALSE)</f>
        <v>BG</v>
      </c>
      <c r="E83" t="str">
        <f>VLOOKUP(A83,'A2. Low Flow Zone'!A:C,3,FALSE)</f>
        <v>South Interior</v>
      </c>
      <c r="F83">
        <f>IFERROR(VLOOKUP(A83,'R1. GW Use'!A:H,8,FALSE),"&lt;Null&gt;")</f>
        <v>1884056</v>
      </c>
      <c r="G83">
        <f>IFERROR(VLOOKUP(A83,'R2. Recharge'!A:I,8,FALSE)*B83,"&lt;Null&gt;")</f>
        <v>177712.79098482162</v>
      </c>
      <c r="H83">
        <f>IFERROR(VLOOKUP(A83,'R2. Recharge'!A:K,10,FALSE)*B83,"&lt;Null&gt;")</f>
        <v>55859.476143524829</v>
      </c>
      <c r="I83">
        <f>IFERROR(VLOOKUP(A83,'R3. GW E'!A:C,2,FALSE)*B83,"&lt;Null&gt;")</f>
        <v>0</v>
      </c>
      <c r="J83">
        <f>IFERROR(VLOOKUP(A83,'R3. GW E'!A:E,4,FALSE)*B83,"&lt;Null&gt;")</f>
        <v>788539.74568113487</v>
      </c>
      <c r="K83">
        <f t="shared" si="33"/>
        <v>177712.79098482162</v>
      </c>
      <c r="L83">
        <f t="shared" si="34"/>
        <v>55859.476143524829</v>
      </c>
      <c r="M83">
        <f t="shared" si="35"/>
        <v>-610826.95469631325</v>
      </c>
      <c r="N83">
        <f t="shared" si="36"/>
        <v>-732680.26953761</v>
      </c>
      <c r="O83" t="str">
        <f t="shared" si="37"/>
        <v/>
      </c>
      <c r="P83">
        <f t="shared" si="47"/>
        <v>1884000</v>
      </c>
      <c r="Q83" t="str">
        <f t="shared" si="38"/>
        <v/>
      </c>
      <c r="R83">
        <f t="shared" si="48"/>
        <v>178000</v>
      </c>
      <c r="S83" t="str">
        <f t="shared" si="39"/>
        <v/>
      </c>
      <c r="T83">
        <f t="shared" si="49"/>
        <v>56000</v>
      </c>
      <c r="U83" t="str">
        <f t="shared" si="50"/>
        <v/>
      </c>
      <c r="V83">
        <f t="shared" si="51"/>
        <v>0</v>
      </c>
      <c r="W83" t="str">
        <f t="shared" si="52"/>
        <v/>
      </c>
      <c r="X83">
        <f t="shared" si="53"/>
        <v>789000</v>
      </c>
      <c r="Y83">
        <f t="shared" si="40"/>
        <v>10.601690455477211</v>
      </c>
      <c r="Z83">
        <f t="shared" si="41"/>
        <v>33.728493893482344</v>
      </c>
      <c r="AA83" t="str">
        <f t="shared" si="42"/>
        <v>NA</v>
      </c>
      <c r="AB83" t="str">
        <f t="shared" si="43"/>
        <v>NA</v>
      </c>
      <c r="AC83" s="9" t="str">
        <f t="shared" si="54"/>
        <v/>
      </c>
      <c r="AD83" s="9">
        <f t="shared" si="55"/>
        <v>10.6</v>
      </c>
      <c r="AE83" s="9" t="str">
        <f t="shared" si="56"/>
        <v/>
      </c>
      <c r="AF83" s="9">
        <f t="shared" si="57"/>
        <v>33.700000000000003</v>
      </c>
      <c r="AG83" s="9" t="str">
        <f t="shared" si="58"/>
        <v>NA</v>
      </c>
      <c r="AH83" s="9">
        <f t="shared" si="59"/>
        <v>0</v>
      </c>
      <c r="AI83" s="9" t="str">
        <f t="shared" si="60"/>
        <v>NA</v>
      </c>
      <c r="AJ83" s="9">
        <f t="shared" si="61"/>
        <v>0</v>
      </c>
      <c r="AK83" t="str">
        <f t="shared" si="62"/>
        <v>stressed</v>
      </c>
      <c r="AL83" t="str">
        <f t="shared" si="63"/>
        <v>stressed</v>
      </c>
      <c r="AM83" t="str">
        <f t="shared" si="64"/>
        <v>NA</v>
      </c>
      <c r="AN83" t="str">
        <f t="shared" si="65"/>
        <v>NA</v>
      </c>
      <c r="AO83">
        <f t="shared" si="44"/>
        <v>2</v>
      </c>
      <c r="AP83">
        <f t="shared" si="45"/>
        <v>2</v>
      </c>
      <c r="AQ83" t="str">
        <f t="shared" si="46"/>
        <v>More stressed (high certainty)</v>
      </c>
    </row>
    <row r="84" spans="1:43" x14ac:dyDescent="0.25">
      <c r="A84">
        <v>442</v>
      </c>
      <c r="B84">
        <v>1889931.1632000001</v>
      </c>
      <c r="C84" t="str">
        <f>VLOOKUP(A84,'A1. Aquifer Attributes'!A:H,8,FALSE)</f>
        <v>Unconfined</v>
      </c>
      <c r="D84" t="str">
        <f>VLOOKUP(A84,'A3. BGCZ'!A:C,3,FALSE)</f>
        <v>BWBS</v>
      </c>
      <c r="E84" t="str">
        <f>VLOOKUP(A84,'A2. Low Flow Zone'!A:C,3,FALSE)</f>
        <v>Northeast Plains</v>
      </c>
      <c r="F84">
        <f>IFERROR(VLOOKUP(A84,'R1. GW Use'!A:H,8,FALSE),"&lt;Null&gt;")</f>
        <v>2784429</v>
      </c>
      <c r="G84">
        <f>IFERROR(VLOOKUP(A84,'R2. Recharge'!A:I,8,FALSE)*B84,"&lt;Null&gt;")</f>
        <v>380644.94580191991</v>
      </c>
      <c r="H84">
        <f>IFERROR(VLOOKUP(A84,'R2. Recharge'!A:K,10,FALSE)*B84,"&lt;Null&gt;")</f>
        <v>58202.3201019072</v>
      </c>
      <c r="I84">
        <f>IFERROR(VLOOKUP(A84,'R3. GW E'!A:C,2,FALSE)*B84,"&lt;Null&gt;")</f>
        <v>69666.642537878404</v>
      </c>
      <c r="J84">
        <f>IFERROR(VLOOKUP(A84,'R3. GW E'!A:E,4,FALSE)*B84,"&lt;Null&gt;")</f>
        <v>11715872.27379312</v>
      </c>
      <c r="K84">
        <f t="shared" si="33"/>
        <v>310978.30326404149</v>
      </c>
      <c r="L84">
        <f t="shared" si="34"/>
        <v>-11464.322435971204</v>
      </c>
      <c r="M84">
        <f t="shared" si="35"/>
        <v>-11335227.327991201</v>
      </c>
      <c r="N84">
        <f t="shared" si="36"/>
        <v>-11657669.953691212</v>
      </c>
      <c r="O84" t="str">
        <f t="shared" si="37"/>
        <v/>
      </c>
      <c r="P84">
        <f t="shared" si="47"/>
        <v>2784000</v>
      </c>
      <c r="Q84" t="str">
        <f t="shared" si="38"/>
        <v/>
      </c>
      <c r="R84">
        <f t="shared" si="48"/>
        <v>381000</v>
      </c>
      <c r="S84" t="str">
        <f t="shared" si="39"/>
        <v/>
      </c>
      <c r="T84">
        <f t="shared" si="49"/>
        <v>58000</v>
      </c>
      <c r="U84" t="str">
        <f t="shared" si="50"/>
        <v/>
      </c>
      <c r="V84">
        <f t="shared" si="51"/>
        <v>70000</v>
      </c>
      <c r="W84" t="str">
        <f t="shared" si="52"/>
        <v/>
      </c>
      <c r="X84">
        <f t="shared" si="53"/>
        <v>11716000</v>
      </c>
      <c r="Y84">
        <f t="shared" si="40"/>
        <v>8.9537725647561732</v>
      </c>
      <c r="Z84" t="str">
        <f t="shared" si="41"/>
        <v>NA</v>
      </c>
      <c r="AA84" t="str">
        <f t="shared" si="42"/>
        <v>NA</v>
      </c>
      <c r="AB84" t="str">
        <f t="shared" si="43"/>
        <v>NA</v>
      </c>
      <c r="AC84" s="9" t="str">
        <f t="shared" si="54"/>
        <v/>
      </c>
      <c r="AD84" s="9">
        <f t="shared" si="55"/>
        <v>9</v>
      </c>
      <c r="AE84" s="9" t="str">
        <f t="shared" si="56"/>
        <v>NA</v>
      </c>
      <c r="AF84" s="9">
        <f t="shared" si="57"/>
        <v>0</v>
      </c>
      <c r="AG84" s="9" t="str">
        <f t="shared" si="58"/>
        <v>NA</v>
      </c>
      <c r="AH84" s="9">
        <f t="shared" si="59"/>
        <v>0</v>
      </c>
      <c r="AI84" s="9" t="str">
        <f t="shared" si="60"/>
        <v>NA</v>
      </c>
      <c r="AJ84" s="9">
        <f t="shared" si="61"/>
        <v>0</v>
      </c>
      <c r="AK84" t="str">
        <f t="shared" si="62"/>
        <v>stressed</v>
      </c>
      <c r="AL84" t="str">
        <f t="shared" si="63"/>
        <v>NA</v>
      </c>
      <c r="AM84" t="str">
        <f t="shared" si="64"/>
        <v>NA</v>
      </c>
      <c r="AN84" t="str">
        <f t="shared" si="65"/>
        <v>NA</v>
      </c>
      <c r="AO84">
        <f t="shared" si="44"/>
        <v>1</v>
      </c>
      <c r="AP84">
        <f t="shared" si="45"/>
        <v>1</v>
      </c>
      <c r="AQ84" t="str">
        <f t="shared" si="46"/>
        <v>More stressed (high certainty)</v>
      </c>
    </row>
    <row r="85" spans="1:43" x14ac:dyDescent="0.25">
      <c r="A85">
        <v>277</v>
      </c>
      <c r="B85">
        <v>963679.10193700006</v>
      </c>
      <c r="C85" t="str">
        <f>VLOOKUP(A85,'A1. Aquifer Attributes'!A:H,8,FALSE)</f>
        <v>Unconfined</v>
      </c>
      <c r="D85" t="str">
        <f>VLOOKUP(A85,'A3. BGCZ'!A:C,3,FALSE)</f>
        <v>BG</v>
      </c>
      <c r="E85" t="str">
        <f>VLOOKUP(A85,'A2. Low Flow Zone'!A:C,3,FALSE)</f>
        <v>South Interior</v>
      </c>
      <c r="F85">
        <f>IFERROR(VLOOKUP(A85,'R1. GW Use'!A:H,8,FALSE),"&lt;Null&gt;")</f>
        <v>6446</v>
      </c>
      <c r="G85">
        <f>IFERROR(VLOOKUP(A85,'R2. Recharge'!A:I,8,FALSE)*B85,"&lt;Null&gt;")</f>
        <v>38504.3087009468</v>
      </c>
      <c r="H85">
        <f>IFERROR(VLOOKUP(A85,'R2. Recharge'!A:K,10,FALSE)*B85,"&lt;Null&gt;")</f>
        <v>59084.129418859411</v>
      </c>
      <c r="I85">
        <f>IFERROR(VLOOKUP(A85,'R3. GW E'!A:C,2,FALSE)*B85,"&lt;Null&gt;")</f>
        <v>18037.181750954831</v>
      </c>
      <c r="J85">
        <f>IFERROR(VLOOKUP(A85,'R3. GW E'!A:E,4,FALSE)*B85,"&lt;Null&gt;")</f>
        <v>51936.521519792681</v>
      </c>
      <c r="K85">
        <f t="shared" si="33"/>
        <v>20467.126949991969</v>
      </c>
      <c r="L85">
        <f t="shared" si="34"/>
        <v>41046.947667904577</v>
      </c>
      <c r="M85">
        <f t="shared" si="35"/>
        <v>-13432.212818845881</v>
      </c>
      <c r="N85">
        <f t="shared" si="36"/>
        <v>7147.6078990667302</v>
      </c>
      <c r="O85" t="str">
        <f t="shared" si="37"/>
        <v/>
      </c>
      <c r="P85">
        <f t="shared" si="47"/>
        <v>6000</v>
      </c>
      <c r="Q85" t="str">
        <f t="shared" si="38"/>
        <v/>
      </c>
      <c r="R85">
        <f t="shared" si="48"/>
        <v>39000</v>
      </c>
      <c r="S85" t="str">
        <f t="shared" si="39"/>
        <v/>
      </c>
      <c r="T85">
        <f t="shared" si="49"/>
        <v>59000</v>
      </c>
      <c r="U85" t="str">
        <f t="shared" si="50"/>
        <v/>
      </c>
      <c r="V85">
        <f t="shared" si="51"/>
        <v>18000</v>
      </c>
      <c r="W85" t="str">
        <f t="shared" si="52"/>
        <v/>
      </c>
      <c r="X85">
        <f t="shared" si="53"/>
        <v>52000</v>
      </c>
      <c r="Y85">
        <f t="shared" si="40"/>
        <v>0.31494405715808244</v>
      </c>
      <c r="Z85">
        <f t="shared" si="41"/>
        <v>0.15703969152961539</v>
      </c>
      <c r="AA85" t="str">
        <f t="shared" si="42"/>
        <v>NA</v>
      </c>
      <c r="AB85">
        <f t="shared" si="43"/>
        <v>0.90184018080253958</v>
      </c>
      <c r="AC85" s="9" t="str">
        <f t="shared" si="54"/>
        <v/>
      </c>
      <c r="AD85" s="9">
        <f t="shared" si="55"/>
        <v>0.3</v>
      </c>
      <c r="AE85" s="9" t="str">
        <f t="shared" si="56"/>
        <v/>
      </c>
      <c r="AF85" s="9">
        <f t="shared" si="57"/>
        <v>0.2</v>
      </c>
      <c r="AG85" s="9" t="str">
        <f t="shared" si="58"/>
        <v>NA</v>
      </c>
      <c r="AH85" s="9">
        <f t="shared" si="59"/>
        <v>0</v>
      </c>
      <c r="AI85" s="9" t="str">
        <f t="shared" si="60"/>
        <v/>
      </c>
      <c r="AJ85" s="9">
        <f t="shared" si="61"/>
        <v>0.9</v>
      </c>
      <c r="AK85" t="str">
        <f t="shared" si="62"/>
        <v/>
      </c>
      <c r="AL85" t="str">
        <f t="shared" si="63"/>
        <v/>
      </c>
      <c r="AM85" t="str">
        <f t="shared" si="64"/>
        <v>NA</v>
      </c>
      <c r="AN85" t="str">
        <f t="shared" si="65"/>
        <v/>
      </c>
      <c r="AO85">
        <f t="shared" si="44"/>
        <v>0</v>
      </c>
      <c r="AP85">
        <f t="shared" si="45"/>
        <v>3</v>
      </c>
      <c r="AQ85" t="str">
        <f t="shared" si="46"/>
        <v>Less stressed</v>
      </c>
    </row>
    <row r="86" spans="1:43" x14ac:dyDescent="0.25">
      <c r="A86">
        <v>262</v>
      </c>
      <c r="B86">
        <v>1199238.3795</v>
      </c>
      <c r="C86" t="str">
        <f>VLOOKUP(A86,'A1. Aquifer Attributes'!A:H,8,FALSE)</f>
        <v>Unconfined</v>
      </c>
      <c r="D86" t="str">
        <f>VLOOKUP(A86,'A3. BGCZ'!A:C,3,FALSE)</f>
        <v>PP</v>
      </c>
      <c r="E86" t="str">
        <f>VLOOKUP(A86,'A2. Low Flow Zone'!A:C,3,FALSE)</f>
        <v>South Interior</v>
      </c>
      <c r="F86">
        <f>IFERROR(VLOOKUP(A86,'R1. GW Use'!A:H,8,FALSE),"&lt;Null&gt;")</f>
        <v>0</v>
      </c>
      <c r="G86">
        <f>IFERROR(VLOOKUP(A86,'R2. Recharge'!A:I,8,FALSE)*B86,"&lt;Null&gt;")</f>
        <v>101084.17923970346</v>
      </c>
      <c r="H86">
        <f>IFERROR(VLOOKUP(A86,'R2. Recharge'!A:K,10,FALSE)*B86,"&lt;Null&gt;")</f>
        <v>60012.286986939005</v>
      </c>
      <c r="I86">
        <f>IFERROR(VLOOKUP(A86,'R3. GW E'!A:C,2,FALSE)*B86,"&lt;Null&gt;")</f>
        <v>33413.179729629002</v>
      </c>
      <c r="J86">
        <f>IFERROR(VLOOKUP(A86,'R3. GW E'!A:E,4,FALSE)*B86,"&lt;Null&gt;")</f>
        <v>14715.854154844501</v>
      </c>
      <c r="K86">
        <f t="shared" si="33"/>
        <v>67670.999510074456</v>
      </c>
      <c r="L86">
        <f t="shared" si="34"/>
        <v>26599.107257310003</v>
      </c>
      <c r="M86">
        <f t="shared" si="35"/>
        <v>86368.325084858952</v>
      </c>
      <c r="N86">
        <f t="shared" si="36"/>
        <v>45296.432832094506</v>
      </c>
      <c r="O86" t="str">
        <f t="shared" si="37"/>
        <v/>
      </c>
      <c r="P86">
        <f t="shared" si="47"/>
        <v>0</v>
      </c>
      <c r="Q86" t="str">
        <f t="shared" si="38"/>
        <v/>
      </c>
      <c r="R86">
        <f t="shared" si="48"/>
        <v>101000</v>
      </c>
      <c r="S86" t="str">
        <f t="shared" si="39"/>
        <v/>
      </c>
      <c r="T86">
        <f t="shared" si="49"/>
        <v>60000</v>
      </c>
      <c r="U86" t="str">
        <f t="shared" si="50"/>
        <v/>
      </c>
      <c r="V86">
        <f t="shared" si="51"/>
        <v>33000</v>
      </c>
      <c r="W86" t="str">
        <f t="shared" si="52"/>
        <v/>
      </c>
      <c r="X86">
        <f t="shared" si="53"/>
        <v>15000</v>
      </c>
      <c r="Y86">
        <f t="shared" si="40"/>
        <v>0</v>
      </c>
      <c r="Z86">
        <f t="shared" si="41"/>
        <v>0</v>
      </c>
      <c r="AA86">
        <f t="shared" si="42"/>
        <v>0</v>
      </c>
      <c r="AB86">
        <f t="shared" si="43"/>
        <v>0</v>
      </c>
      <c r="AC86" s="9" t="str">
        <f t="shared" si="54"/>
        <v/>
      </c>
      <c r="AD86" s="9">
        <f t="shared" si="55"/>
        <v>0</v>
      </c>
      <c r="AE86" s="9" t="str">
        <f t="shared" si="56"/>
        <v/>
      </c>
      <c r="AF86" s="9">
        <f t="shared" si="57"/>
        <v>0</v>
      </c>
      <c r="AG86" s="9" t="str">
        <f t="shared" si="58"/>
        <v/>
      </c>
      <c r="AH86" s="9">
        <f t="shared" si="59"/>
        <v>0</v>
      </c>
      <c r="AI86" s="9" t="str">
        <f t="shared" si="60"/>
        <v/>
      </c>
      <c r="AJ86" s="9">
        <f t="shared" si="61"/>
        <v>0</v>
      </c>
      <c r="AK86" t="str">
        <f t="shared" si="62"/>
        <v/>
      </c>
      <c r="AL86" t="str">
        <f t="shared" si="63"/>
        <v/>
      </c>
      <c r="AM86" t="str">
        <f t="shared" si="64"/>
        <v/>
      </c>
      <c r="AN86" t="str">
        <f t="shared" si="65"/>
        <v/>
      </c>
      <c r="AO86">
        <f t="shared" si="44"/>
        <v>0</v>
      </c>
      <c r="AP86">
        <f t="shared" si="45"/>
        <v>4</v>
      </c>
      <c r="AQ86" t="str">
        <f t="shared" si="46"/>
        <v>Less stressed</v>
      </c>
    </row>
    <row r="87" spans="1:43" x14ac:dyDescent="0.25">
      <c r="A87">
        <v>270</v>
      </c>
      <c r="B87">
        <v>4664377.4221299998</v>
      </c>
      <c r="C87" t="str">
        <f>VLOOKUP(A87,'A1. Aquifer Attributes'!A:H,8,FALSE)</f>
        <v>Unconfined</v>
      </c>
      <c r="D87" t="str">
        <f>VLOOKUP(A87,'A3. BGCZ'!A:C,3,FALSE)</f>
        <v>PP</v>
      </c>
      <c r="E87" t="str">
        <f>VLOOKUP(A87,'A2. Low Flow Zone'!A:C,3,FALSE)</f>
        <v>South Interior</v>
      </c>
      <c r="F87">
        <f>IFERROR(VLOOKUP(A87,'R1. GW Use'!A:H,8,FALSE),"&lt;Null&gt;")</f>
        <v>256282</v>
      </c>
      <c r="G87">
        <f>IFERROR(VLOOKUP(A87,'R2. Recharge'!A:I,8,FALSE)*B87,"&lt;Null&gt;")</f>
        <v>225930.69500706228</v>
      </c>
      <c r="H87">
        <f>IFERROR(VLOOKUP(A87,'R2. Recharge'!A:K,10,FALSE)*B87,"&lt;Null&gt;")</f>
        <v>62442.020550054309</v>
      </c>
      <c r="I87">
        <f>IFERROR(VLOOKUP(A87,'R3. GW E'!A:C,2,FALSE)*B87,"&lt;Null&gt;")</f>
        <v>242766.85168960012</v>
      </c>
      <c r="J87">
        <f>IFERROR(VLOOKUP(A87,'R3. GW E'!A:E,4,FALSE)*B87,"&lt;Null&gt;")</f>
        <v>107789.09784800217</v>
      </c>
      <c r="K87">
        <f t="shared" si="33"/>
        <v>-16836.15668253784</v>
      </c>
      <c r="L87">
        <f t="shared" si="34"/>
        <v>-180324.83113954583</v>
      </c>
      <c r="M87">
        <f t="shared" si="35"/>
        <v>118141.59715906011</v>
      </c>
      <c r="N87">
        <f t="shared" si="36"/>
        <v>-45347.077297947864</v>
      </c>
      <c r="O87" t="str">
        <f t="shared" si="37"/>
        <v/>
      </c>
      <c r="P87">
        <f t="shared" si="47"/>
        <v>256000</v>
      </c>
      <c r="Q87" t="str">
        <f t="shared" si="38"/>
        <v/>
      </c>
      <c r="R87">
        <f t="shared" si="48"/>
        <v>226000</v>
      </c>
      <c r="S87" t="str">
        <f t="shared" si="39"/>
        <v/>
      </c>
      <c r="T87">
        <f t="shared" si="49"/>
        <v>62000</v>
      </c>
      <c r="U87" t="str">
        <f t="shared" si="50"/>
        <v/>
      </c>
      <c r="V87">
        <f t="shared" si="51"/>
        <v>243000</v>
      </c>
      <c r="W87" t="str">
        <f t="shared" si="52"/>
        <v/>
      </c>
      <c r="X87">
        <f t="shared" si="53"/>
        <v>108000</v>
      </c>
      <c r="Y87" t="str">
        <f t="shared" si="40"/>
        <v>NA</v>
      </c>
      <c r="Z87" t="str">
        <f t="shared" si="41"/>
        <v>NA</v>
      </c>
      <c r="AA87">
        <f t="shared" si="42"/>
        <v>2.169278274230154</v>
      </c>
      <c r="AB87" t="str">
        <f t="shared" si="43"/>
        <v>NA</v>
      </c>
      <c r="AC87" s="9" t="str">
        <f t="shared" si="54"/>
        <v>NA</v>
      </c>
      <c r="AD87" s="9">
        <f t="shared" si="55"/>
        <v>0</v>
      </c>
      <c r="AE87" s="9" t="str">
        <f t="shared" si="56"/>
        <v>NA</v>
      </c>
      <c r="AF87" s="9">
        <f t="shared" si="57"/>
        <v>0</v>
      </c>
      <c r="AG87" s="9" t="str">
        <f t="shared" si="58"/>
        <v/>
      </c>
      <c r="AH87" s="9">
        <f t="shared" si="59"/>
        <v>2.2000000000000002</v>
      </c>
      <c r="AI87" s="9" t="str">
        <f t="shared" si="60"/>
        <v>NA</v>
      </c>
      <c r="AJ87" s="9">
        <f t="shared" si="61"/>
        <v>0</v>
      </c>
      <c r="AK87" t="str">
        <f t="shared" si="62"/>
        <v>NA</v>
      </c>
      <c r="AL87" t="str">
        <f t="shared" si="63"/>
        <v>NA</v>
      </c>
      <c r="AM87" t="str">
        <f t="shared" si="64"/>
        <v>stressed</v>
      </c>
      <c r="AN87" t="str">
        <f t="shared" si="65"/>
        <v>NA</v>
      </c>
      <c r="AO87">
        <f t="shared" si="44"/>
        <v>1</v>
      </c>
      <c r="AP87">
        <f t="shared" si="45"/>
        <v>1</v>
      </c>
      <c r="AQ87" t="str">
        <f t="shared" si="46"/>
        <v>More stressed (high certainty)</v>
      </c>
    </row>
    <row r="88" spans="1:43" x14ac:dyDescent="0.25">
      <c r="A88">
        <v>302</v>
      </c>
      <c r="B88">
        <v>1593179.84344</v>
      </c>
      <c r="C88" t="str">
        <f>VLOOKUP(A88,'A1. Aquifer Attributes'!A:H,8,FALSE)</f>
        <v>Unconfined</v>
      </c>
      <c r="D88" t="str">
        <f>VLOOKUP(A88,'A3. BGCZ'!A:C,3,FALSE)</f>
        <v>PP</v>
      </c>
      <c r="E88" t="str">
        <f>VLOOKUP(A88,'A2. Low Flow Zone'!A:C,3,FALSE)</f>
        <v>South Interior</v>
      </c>
      <c r="F88">
        <f>IFERROR(VLOOKUP(A88,'R1. GW Use'!A:H,8,FALSE),"&lt;Null&gt;")</f>
        <v>74098</v>
      </c>
      <c r="G88">
        <f>IFERROR(VLOOKUP(A88,'R2. Recharge'!A:I,8,FALSE)*B88,"&lt;Null&gt;")</f>
        <v>120419.12164432542</v>
      </c>
      <c r="H88">
        <f>IFERROR(VLOOKUP(A88,'R2. Recharge'!A:K,10,FALSE)*B88,"&lt;Null&gt;")</f>
        <v>64536.52909806752</v>
      </c>
      <c r="I88">
        <f>IFERROR(VLOOKUP(A88,'R3. GW E'!A:C,2,FALSE)*B88,"&lt;Null&gt;")</f>
        <v>22350.72002361976</v>
      </c>
      <c r="J88">
        <f>IFERROR(VLOOKUP(A88,'R3. GW E'!A:E,4,FALSE)*B88,"&lt;Null&gt;")</f>
        <v>8532800.4008912556</v>
      </c>
      <c r="K88">
        <f t="shared" si="33"/>
        <v>98068.40162070567</v>
      </c>
      <c r="L88">
        <f t="shared" si="34"/>
        <v>42185.809074447759</v>
      </c>
      <c r="M88">
        <f t="shared" si="35"/>
        <v>-8412381.27924693</v>
      </c>
      <c r="N88">
        <f t="shared" si="36"/>
        <v>-8468263.8717931882</v>
      </c>
      <c r="O88" t="str">
        <f t="shared" si="37"/>
        <v/>
      </c>
      <c r="P88">
        <f t="shared" si="47"/>
        <v>74000</v>
      </c>
      <c r="Q88" t="str">
        <f t="shared" si="38"/>
        <v/>
      </c>
      <c r="R88">
        <f t="shared" si="48"/>
        <v>120000</v>
      </c>
      <c r="S88" t="str">
        <f t="shared" si="39"/>
        <v/>
      </c>
      <c r="T88">
        <f t="shared" si="49"/>
        <v>65000</v>
      </c>
      <c r="U88" t="str">
        <f t="shared" si="50"/>
        <v/>
      </c>
      <c r="V88">
        <f t="shared" si="51"/>
        <v>22000</v>
      </c>
      <c r="W88" t="str">
        <f t="shared" si="52"/>
        <v/>
      </c>
      <c r="X88">
        <f t="shared" si="53"/>
        <v>8533000</v>
      </c>
      <c r="Y88">
        <f t="shared" si="40"/>
        <v>0.75557466804226281</v>
      </c>
      <c r="Z88">
        <f t="shared" si="41"/>
        <v>1.7564674383566981</v>
      </c>
      <c r="AA88" t="str">
        <f t="shared" si="42"/>
        <v>NA</v>
      </c>
      <c r="AB88" t="str">
        <f t="shared" si="43"/>
        <v>NA</v>
      </c>
      <c r="AC88" s="9" t="str">
        <f t="shared" si="54"/>
        <v/>
      </c>
      <c r="AD88" s="9">
        <f t="shared" si="55"/>
        <v>0.8</v>
      </c>
      <c r="AE88" s="9" t="str">
        <f t="shared" si="56"/>
        <v/>
      </c>
      <c r="AF88" s="9">
        <f t="shared" si="57"/>
        <v>1.8</v>
      </c>
      <c r="AG88" s="9" t="str">
        <f t="shared" si="58"/>
        <v>NA</v>
      </c>
      <c r="AH88" s="9">
        <f t="shared" si="59"/>
        <v>0</v>
      </c>
      <c r="AI88" s="9" t="str">
        <f t="shared" si="60"/>
        <v>NA</v>
      </c>
      <c r="AJ88" s="9">
        <f t="shared" si="61"/>
        <v>0</v>
      </c>
      <c r="AK88" t="str">
        <f t="shared" si="62"/>
        <v/>
      </c>
      <c r="AL88" t="str">
        <f t="shared" si="63"/>
        <v>stressed</v>
      </c>
      <c r="AM88" t="str">
        <f t="shared" si="64"/>
        <v>NA</v>
      </c>
      <c r="AN88" t="str">
        <f t="shared" si="65"/>
        <v>NA</v>
      </c>
      <c r="AO88">
        <f t="shared" si="44"/>
        <v>1</v>
      </c>
      <c r="AP88">
        <f t="shared" si="45"/>
        <v>2</v>
      </c>
      <c r="AQ88" t="str">
        <f t="shared" si="46"/>
        <v>More stressed (less certainty)</v>
      </c>
    </row>
    <row r="89" spans="1:43" x14ac:dyDescent="0.25">
      <c r="A89">
        <v>922</v>
      </c>
      <c r="B89">
        <v>576523.02362500003</v>
      </c>
      <c r="C89" t="str">
        <f>VLOOKUP(A89,'A1. Aquifer Attributes'!A:H,8,FALSE)</f>
        <v>Unconfined</v>
      </c>
      <c r="D89" t="str">
        <f>VLOOKUP(A89,'A3. BGCZ'!A:C,3,FALSE)</f>
        <v>IDF</v>
      </c>
      <c r="E89" t="str">
        <f>VLOOKUP(A89,'A2. Low Flow Zone'!A:C,3,FALSE)</f>
        <v>South Interior</v>
      </c>
      <c r="F89">
        <f>IFERROR(VLOOKUP(A89,'R1. GW Use'!A:H,8,FALSE),"&lt;Null&gt;")</f>
        <v>2470</v>
      </c>
      <c r="G89">
        <f>IFERROR(VLOOKUP(A89,'R2. Recharge'!A:I,8,FALSE)*B89,"&lt;Null&gt;")</f>
        <v>65607.907269569652</v>
      </c>
      <c r="H89">
        <f>IFERROR(VLOOKUP(A89,'R2. Recharge'!A:K,10,FALSE)*B89,"&lt;Null&gt;")</f>
        <v>72679.951496309266</v>
      </c>
      <c r="I89">
        <f>IFERROR(VLOOKUP(A89,'R3. GW E'!A:C,2,FALSE)*B89,"&lt;Null&gt;")</f>
        <v>0</v>
      </c>
      <c r="J89">
        <f>IFERROR(VLOOKUP(A89,'R3. GW E'!A:E,4,FALSE)*B89,"&lt;Null&gt;")</f>
        <v>9984.8022461613764</v>
      </c>
      <c r="K89">
        <f t="shared" si="33"/>
        <v>65607.907269569652</v>
      </c>
      <c r="L89">
        <f t="shared" si="34"/>
        <v>72679.951496309266</v>
      </c>
      <c r="M89">
        <f t="shared" si="35"/>
        <v>55623.10502340828</v>
      </c>
      <c r="N89">
        <f t="shared" si="36"/>
        <v>62695.149250147893</v>
      </c>
      <c r="O89" t="str">
        <f t="shared" si="37"/>
        <v/>
      </c>
      <c r="P89">
        <f t="shared" si="47"/>
        <v>2000</v>
      </c>
      <c r="Q89" t="str">
        <f t="shared" si="38"/>
        <v/>
      </c>
      <c r="R89">
        <f t="shared" si="48"/>
        <v>66000</v>
      </c>
      <c r="S89" t="str">
        <f t="shared" si="39"/>
        <v/>
      </c>
      <c r="T89">
        <f t="shared" si="49"/>
        <v>73000</v>
      </c>
      <c r="U89" t="str">
        <f t="shared" si="50"/>
        <v/>
      </c>
      <c r="V89">
        <f t="shared" si="51"/>
        <v>0</v>
      </c>
      <c r="W89" t="str">
        <f t="shared" si="52"/>
        <v/>
      </c>
      <c r="X89">
        <f t="shared" si="53"/>
        <v>10000</v>
      </c>
      <c r="Y89">
        <f t="shared" si="40"/>
        <v>3.7647901035027201E-2</v>
      </c>
      <c r="Z89">
        <f t="shared" si="41"/>
        <v>3.398461266344445E-2</v>
      </c>
      <c r="AA89">
        <f t="shared" si="42"/>
        <v>4.4406007161242288E-2</v>
      </c>
      <c r="AB89">
        <f t="shared" si="43"/>
        <v>3.9396987319464324E-2</v>
      </c>
      <c r="AC89" s="9" t="str">
        <f t="shared" si="54"/>
        <v>&lt;0.1</v>
      </c>
      <c r="AD89" s="9">
        <f t="shared" si="55"/>
        <v>0</v>
      </c>
      <c r="AE89" s="9" t="str">
        <f t="shared" si="56"/>
        <v>&lt;0.1</v>
      </c>
      <c r="AF89" s="9">
        <f t="shared" si="57"/>
        <v>0</v>
      </c>
      <c r="AG89" s="9" t="str">
        <f t="shared" si="58"/>
        <v>&lt;0.1</v>
      </c>
      <c r="AH89" s="9">
        <f t="shared" si="59"/>
        <v>0</v>
      </c>
      <c r="AI89" s="9" t="str">
        <f t="shared" si="60"/>
        <v>&lt;0.1</v>
      </c>
      <c r="AJ89" s="9">
        <f t="shared" si="61"/>
        <v>0</v>
      </c>
      <c r="AK89" t="str">
        <f t="shared" si="62"/>
        <v/>
      </c>
      <c r="AL89" t="str">
        <f t="shared" si="63"/>
        <v/>
      </c>
      <c r="AM89" t="str">
        <f t="shared" si="64"/>
        <v/>
      </c>
      <c r="AN89" t="str">
        <f t="shared" si="65"/>
        <v/>
      </c>
      <c r="AO89">
        <f t="shared" si="44"/>
        <v>0</v>
      </c>
      <c r="AP89">
        <f t="shared" si="45"/>
        <v>4</v>
      </c>
      <c r="AQ89" t="str">
        <f t="shared" si="46"/>
        <v>Less stressed</v>
      </c>
    </row>
    <row r="90" spans="1:43" x14ac:dyDescent="0.25">
      <c r="A90">
        <v>867</v>
      </c>
      <c r="B90">
        <v>284853.770938</v>
      </c>
      <c r="C90" t="str">
        <f>VLOOKUP(A90,'A1. Aquifer Attributes'!A:H,8,FALSE)</f>
        <v>Unconfined</v>
      </c>
      <c r="D90" t="str">
        <f>VLOOKUP(A90,'A3. BGCZ'!A:C,3,FALSE)</f>
        <v>IDF</v>
      </c>
      <c r="E90" t="str">
        <f>VLOOKUP(A90,'A2. Low Flow Zone'!A:C,3,FALSE)</f>
        <v>Southeast Mountains</v>
      </c>
      <c r="F90">
        <f>IFERROR(VLOOKUP(A90,'R1. GW Use'!A:H,8,FALSE),"&lt;Null&gt;")</f>
        <v>0</v>
      </c>
      <c r="G90">
        <f>IFERROR(VLOOKUP(A90,'R2. Recharge'!A:I,8,FALSE)*B90,"&lt;Null&gt;")</f>
        <v>18054.745894834392</v>
      </c>
      <c r="H90">
        <f>IFERROR(VLOOKUP(A90,'R2. Recharge'!A:K,10,FALSE)*B90,"&lt;Null&gt;")</f>
        <v>74093.599212454108</v>
      </c>
      <c r="I90">
        <f>IFERROR(VLOOKUP(A90,'R3. GW E'!A:C,2,FALSE)*B90,"&lt;Null&gt;")</f>
        <v>32788.378157589432</v>
      </c>
      <c r="J90">
        <f>IFERROR(VLOOKUP(A90,'R3. GW E'!A:E,4,FALSE)*B90,"&lt;Null&gt;")</f>
        <v>36268.721530909912</v>
      </c>
      <c r="K90">
        <f t="shared" si="33"/>
        <v>-14733.63226275504</v>
      </c>
      <c r="L90">
        <f t="shared" si="34"/>
        <v>41305.221054864676</v>
      </c>
      <c r="M90">
        <f t="shared" si="35"/>
        <v>-18213.97563607552</v>
      </c>
      <c r="N90">
        <f t="shared" si="36"/>
        <v>37824.877681544196</v>
      </c>
      <c r="O90" t="str">
        <f t="shared" si="37"/>
        <v/>
      </c>
      <c r="P90">
        <f t="shared" si="47"/>
        <v>0</v>
      </c>
      <c r="Q90" t="str">
        <f t="shared" si="38"/>
        <v/>
      </c>
      <c r="R90">
        <f t="shared" si="48"/>
        <v>18000</v>
      </c>
      <c r="S90" t="str">
        <f t="shared" si="39"/>
        <v/>
      </c>
      <c r="T90">
        <f t="shared" si="49"/>
        <v>74000</v>
      </c>
      <c r="U90" t="str">
        <f t="shared" si="50"/>
        <v/>
      </c>
      <c r="V90">
        <f t="shared" si="51"/>
        <v>33000</v>
      </c>
      <c r="W90" t="str">
        <f t="shared" si="52"/>
        <v/>
      </c>
      <c r="X90">
        <f t="shared" si="53"/>
        <v>36000</v>
      </c>
      <c r="Y90" t="str">
        <f t="shared" si="40"/>
        <v>NA</v>
      </c>
      <c r="Z90">
        <f t="shared" si="41"/>
        <v>0</v>
      </c>
      <c r="AA90" t="str">
        <f t="shared" si="42"/>
        <v>NA</v>
      </c>
      <c r="AB90">
        <f t="shared" si="43"/>
        <v>0</v>
      </c>
      <c r="AC90" s="9" t="str">
        <f t="shared" si="54"/>
        <v>NA</v>
      </c>
      <c r="AD90" s="9">
        <f t="shared" si="55"/>
        <v>0</v>
      </c>
      <c r="AE90" s="9" t="str">
        <f t="shared" si="56"/>
        <v/>
      </c>
      <c r="AF90" s="9">
        <f t="shared" si="57"/>
        <v>0</v>
      </c>
      <c r="AG90" s="9" t="str">
        <f t="shared" si="58"/>
        <v>NA</v>
      </c>
      <c r="AH90" s="9">
        <f t="shared" si="59"/>
        <v>0</v>
      </c>
      <c r="AI90" s="9" t="str">
        <f t="shared" si="60"/>
        <v/>
      </c>
      <c r="AJ90" s="9">
        <f t="shared" si="61"/>
        <v>0</v>
      </c>
      <c r="AK90" t="str">
        <f t="shared" si="62"/>
        <v>NA</v>
      </c>
      <c r="AL90" t="str">
        <f t="shared" si="63"/>
        <v/>
      </c>
      <c r="AM90" t="str">
        <f t="shared" si="64"/>
        <v>NA</v>
      </c>
      <c r="AN90" t="str">
        <f t="shared" si="65"/>
        <v/>
      </c>
      <c r="AO90">
        <f t="shared" si="44"/>
        <v>0</v>
      </c>
      <c r="AP90">
        <f t="shared" si="45"/>
        <v>2</v>
      </c>
      <c r="AQ90" t="str">
        <f t="shared" si="46"/>
        <v>Less stressed</v>
      </c>
    </row>
    <row r="91" spans="1:43" x14ac:dyDescent="0.25">
      <c r="A91">
        <v>74</v>
      </c>
      <c r="B91">
        <v>6545594.6819399996</v>
      </c>
      <c r="C91" t="str">
        <f>VLOOKUP(A91,'A1. Aquifer Attributes'!A:H,8,FALSE)</f>
        <v>Unconfined</v>
      </c>
      <c r="D91" t="str">
        <f>VLOOKUP(A91,'A3. BGCZ'!A:C,3,FALSE)</f>
        <v>BG</v>
      </c>
      <c r="E91" t="str">
        <f>VLOOKUP(A91,'A2. Low Flow Zone'!A:C,3,FALSE)</f>
        <v>South Interior</v>
      </c>
      <c r="F91">
        <f>IFERROR(VLOOKUP(A91,'R1. GW Use'!A:H,8,FALSE),"&lt;Null&gt;")</f>
        <v>2904227</v>
      </c>
      <c r="G91">
        <f>IFERROR(VLOOKUP(A91,'R2. Recharge'!A:I,8,FALSE)*B91,"&lt;Null&gt;")</f>
        <v>351033.18381778547</v>
      </c>
      <c r="H91">
        <f>IFERROR(VLOOKUP(A91,'R2. Recharge'!A:K,10,FALSE)*B91,"&lt;Null&gt;")</f>
        <v>80484.63220913423</v>
      </c>
      <c r="I91">
        <f>IFERROR(VLOOKUP(A91,'R3. GW E'!A:C,2,FALSE)*B91,"&lt;Null&gt;")</f>
        <v>844447.16991707939</v>
      </c>
      <c r="J91">
        <f>IFERROR(VLOOKUP(A91,'R3. GW E'!A:E,4,FALSE)*B91,"&lt;Null&gt;")</f>
        <v>1682630.205723542</v>
      </c>
      <c r="K91">
        <f t="shared" si="33"/>
        <v>-493413.98609929392</v>
      </c>
      <c r="L91">
        <f t="shared" si="34"/>
        <v>-763962.5377079451</v>
      </c>
      <c r="M91">
        <f t="shared" si="35"/>
        <v>-1331597.0219057566</v>
      </c>
      <c r="N91">
        <f t="shared" si="36"/>
        <v>-1602145.5735144077</v>
      </c>
      <c r="O91" t="str">
        <f t="shared" si="37"/>
        <v/>
      </c>
      <c r="P91">
        <f t="shared" si="47"/>
        <v>2904000</v>
      </c>
      <c r="Q91" t="str">
        <f t="shared" si="38"/>
        <v/>
      </c>
      <c r="R91">
        <f t="shared" si="48"/>
        <v>351000</v>
      </c>
      <c r="S91" t="str">
        <f t="shared" si="39"/>
        <v/>
      </c>
      <c r="T91">
        <f t="shared" si="49"/>
        <v>80000</v>
      </c>
      <c r="U91" t="str">
        <f t="shared" si="50"/>
        <v/>
      </c>
      <c r="V91">
        <f t="shared" si="51"/>
        <v>844000</v>
      </c>
      <c r="W91" t="str">
        <f t="shared" si="52"/>
        <v/>
      </c>
      <c r="X91">
        <f t="shared" si="53"/>
        <v>1683000</v>
      </c>
      <c r="Y91" t="str">
        <f t="shared" si="40"/>
        <v>NA</v>
      </c>
      <c r="Z91" t="str">
        <f t="shared" si="41"/>
        <v>NA</v>
      </c>
      <c r="AA91" t="str">
        <f t="shared" si="42"/>
        <v>NA</v>
      </c>
      <c r="AB91" t="str">
        <f t="shared" si="43"/>
        <v>NA</v>
      </c>
      <c r="AC91" s="9" t="str">
        <f t="shared" si="54"/>
        <v>NA</v>
      </c>
      <c r="AD91" s="9">
        <f t="shared" si="55"/>
        <v>0</v>
      </c>
      <c r="AE91" s="9" t="str">
        <f t="shared" si="56"/>
        <v>NA</v>
      </c>
      <c r="AF91" s="9">
        <f t="shared" si="57"/>
        <v>0</v>
      </c>
      <c r="AG91" s="9" t="str">
        <f t="shared" si="58"/>
        <v>NA</v>
      </c>
      <c r="AH91" s="9">
        <f t="shared" si="59"/>
        <v>0</v>
      </c>
      <c r="AI91" s="9" t="str">
        <f t="shared" si="60"/>
        <v>NA</v>
      </c>
      <c r="AJ91" s="9">
        <f t="shared" si="61"/>
        <v>0</v>
      </c>
      <c r="AK91" t="str">
        <f t="shared" si="62"/>
        <v>NA</v>
      </c>
      <c r="AL91" t="str">
        <f t="shared" si="63"/>
        <v>NA</v>
      </c>
      <c r="AM91" t="str">
        <f t="shared" si="64"/>
        <v>NA</v>
      </c>
      <c r="AN91" t="str">
        <f t="shared" si="65"/>
        <v>NA</v>
      </c>
      <c r="AO91">
        <f t="shared" si="44"/>
        <v>0</v>
      </c>
      <c r="AP91">
        <f t="shared" si="45"/>
        <v>0</v>
      </c>
      <c r="AQ91" t="str">
        <f t="shared" si="46"/>
        <v>Method not applicable - low modelled groundwater availability</v>
      </c>
    </row>
    <row r="92" spans="1:43" x14ac:dyDescent="0.25">
      <c r="A92">
        <v>334</v>
      </c>
      <c r="B92">
        <v>610005.01800000004</v>
      </c>
      <c r="C92" t="str">
        <f>VLOOKUP(A92,'A1. Aquifer Attributes'!A:H,8,FALSE)</f>
        <v>Unconfined</v>
      </c>
      <c r="D92" t="str">
        <f>VLOOKUP(A92,'A3. BGCZ'!A:C,3,FALSE)</f>
        <v>SBS</v>
      </c>
      <c r="E92" t="str">
        <f>VLOOKUP(A92,'A2. Low Flow Zone'!A:C,3,FALSE)</f>
        <v>South Interior</v>
      </c>
      <c r="F92">
        <f>IFERROR(VLOOKUP(A92,'R1. GW Use'!A:H,8,FALSE),"&lt;Null&gt;")</f>
        <v>1647</v>
      </c>
      <c r="G92">
        <f>IFERROR(VLOOKUP(A92,'R2. Recharge'!A:I,8,FALSE)*B92,"&lt;Null&gt;")</f>
        <v>83948.197731954453</v>
      </c>
      <c r="H92">
        <f>IFERROR(VLOOKUP(A92,'R2. Recharge'!A:K,10,FALSE)*B92,"&lt;Null&gt;")</f>
        <v>83518.227034452008</v>
      </c>
      <c r="I92">
        <f>IFERROR(VLOOKUP(A92,'R3. GW E'!A:C,2,FALSE)*B92,"&lt;Null&gt;")</f>
        <v>80834.81496027</v>
      </c>
      <c r="J92">
        <f>IFERROR(VLOOKUP(A92,'R3. GW E'!A:E,4,FALSE)*B92,"&lt;Null&gt;")</f>
        <v>70332.968570382</v>
      </c>
      <c r="K92">
        <f t="shared" si="33"/>
        <v>3113.3827716844535</v>
      </c>
      <c r="L92">
        <f t="shared" si="34"/>
        <v>2683.4120741820079</v>
      </c>
      <c r="M92">
        <f t="shared" si="35"/>
        <v>13615.229161572453</v>
      </c>
      <c r="N92">
        <f t="shared" si="36"/>
        <v>13185.258464070008</v>
      </c>
      <c r="O92" t="str">
        <f t="shared" si="37"/>
        <v/>
      </c>
      <c r="P92">
        <f t="shared" si="47"/>
        <v>2000</v>
      </c>
      <c r="Q92" t="str">
        <f t="shared" si="38"/>
        <v/>
      </c>
      <c r="R92">
        <f t="shared" si="48"/>
        <v>84000</v>
      </c>
      <c r="S92" t="str">
        <f t="shared" si="39"/>
        <v/>
      </c>
      <c r="T92">
        <f t="shared" si="49"/>
        <v>84000</v>
      </c>
      <c r="U92" t="str">
        <f t="shared" si="50"/>
        <v/>
      </c>
      <c r="V92">
        <f t="shared" si="51"/>
        <v>81000</v>
      </c>
      <c r="W92" t="str">
        <f t="shared" si="52"/>
        <v/>
      </c>
      <c r="X92">
        <f t="shared" si="53"/>
        <v>70000</v>
      </c>
      <c r="Y92">
        <f t="shared" si="40"/>
        <v>0.52900658890359087</v>
      </c>
      <c r="Z92">
        <f t="shared" si="41"/>
        <v>0.61377080913003634</v>
      </c>
      <c r="AA92">
        <f t="shared" si="42"/>
        <v>0.12096748284255718</v>
      </c>
      <c r="AB92">
        <f t="shared" si="43"/>
        <v>0.12491222712759824</v>
      </c>
      <c r="AC92" s="9" t="str">
        <f t="shared" si="54"/>
        <v/>
      </c>
      <c r="AD92" s="9">
        <f t="shared" si="55"/>
        <v>0.5</v>
      </c>
      <c r="AE92" s="9" t="str">
        <f t="shared" si="56"/>
        <v/>
      </c>
      <c r="AF92" s="9">
        <f t="shared" si="57"/>
        <v>0.6</v>
      </c>
      <c r="AG92" s="9" t="str">
        <f t="shared" si="58"/>
        <v/>
      </c>
      <c r="AH92" s="9">
        <f t="shared" si="59"/>
        <v>0.1</v>
      </c>
      <c r="AI92" s="9" t="str">
        <f t="shared" si="60"/>
        <v/>
      </c>
      <c r="AJ92" s="9">
        <f t="shared" si="61"/>
        <v>0.1</v>
      </c>
      <c r="AK92" t="str">
        <f t="shared" si="62"/>
        <v/>
      </c>
      <c r="AL92" t="str">
        <f t="shared" si="63"/>
        <v/>
      </c>
      <c r="AM92" t="str">
        <f t="shared" si="64"/>
        <v/>
      </c>
      <c r="AN92" t="str">
        <f t="shared" si="65"/>
        <v/>
      </c>
      <c r="AO92">
        <f t="shared" si="44"/>
        <v>0</v>
      </c>
      <c r="AP92">
        <f t="shared" si="45"/>
        <v>4</v>
      </c>
      <c r="AQ92" t="str">
        <f t="shared" si="46"/>
        <v>Less stressed</v>
      </c>
    </row>
    <row r="93" spans="1:43" x14ac:dyDescent="0.25">
      <c r="A93">
        <v>1047</v>
      </c>
      <c r="B93">
        <v>283128.80559200002</v>
      </c>
      <c r="C93" t="str">
        <f>VLOOKUP(A93,'A1. Aquifer Attributes'!A:H,8,FALSE)</f>
        <v>Unconfined</v>
      </c>
      <c r="D93" t="str">
        <f>VLOOKUP(A93,'A3. BGCZ'!A:C,3,FALSE)</f>
        <v>IDF</v>
      </c>
      <c r="E93" t="str">
        <f>VLOOKUP(A93,'A2. Low Flow Zone'!A:C,3,FALSE)</f>
        <v>Southeast Mountains</v>
      </c>
      <c r="F93">
        <f>IFERROR(VLOOKUP(A93,'R1. GW Use'!A:H,8,FALSE),"&lt;Null&gt;")</f>
        <v>18818</v>
      </c>
      <c r="G93">
        <f>IFERROR(VLOOKUP(A93,'R2. Recharge'!A:I,8,FALSE)*B93,"&lt;Null&gt;")</f>
        <v>17945.413268143617</v>
      </c>
      <c r="H93">
        <f>IFERROR(VLOOKUP(A93,'R2. Recharge'!A:K,10,FALSE)*B93,"&lt;Null&gt;")</f>
        <v>84015.924900175669</v>
      </c>
      <c r="I93">
        <f>IFERROR(VLOOKUP(A93,'R3. GW E'!A:C,2,FALSE)*B93,"&lt;Null&gt;")</f>
        <v>84714.969921182317</v>
      </c>
      <c r="J93">
        <f>IFERROR(VLOOKUP(A93,'R3. GW E'!A:E,4,FALSE)*B93,"&lt;Null&gt;")</f>
        <v>59584.740265641994</v>
      </c>
      <c r="K93">
        <f t="shared" si="33"/>
        <v>-66769.5566530387</v>
      </c>
      <c r="L93">
        <f t="shared" si="34"/>
        <v>-699.04502100664831</v>
      </c>
      <c r="M93">
        <f t="shared" si="35"/>
        <v>-41639.326997498378</v>
      </c>
      <c r="N93">
        <f t="shared" si="36"/>
        <v>24431.184634533674</v>
      </c>
      <c r="O93" t="str">
        <f t="shared" si="37"/>
        <v/>
      </c>
      <c r="P93">
        <f t="shared" si="47"/>
        <v>19000</v>
      </c>
      <c r="Q93" t="str">
        <f t="shared" si="38"/>
        <v/>
      </c>
      <c r="R93">
        <f t="shared" si="48"/>
        <v>18000</v>
      </c>
      <c r="S93" t="str">
        <f t="shared" si="39"/>
        <v/>
      </c>
      <c r="T93">
        <f t="shared" si="49"/>
        <v>84000</v>
      </c>
      <c r="U93" t="str">
        <f t="shared" si="50"/>
        <v/>
      </c>
      <c r="V93">
        <f t="shared" si="51"/>
        <v>85000</v>
      </c>
      <c r="W93" t="str">
        <f t="shared" si="52"/>
        <v/>
      </c>
      <c r="X93">
        <f t="shared" si="53"/>
        <v>60000</v>
      </c>
      <c r="Y93" t="str">
        <f t="shared" si="40"/>
        <v>NA</v>
      </c>
      <c r="Z93" t="str">
        <f t="shared" si="41"/>
        <v>NA</v>
      </c>
      <c r="AA93" t="str">
        <f t="shared" si="42"/>
        <v>NA</v>
      </c>
      <c r="AB93">
        <f t="shared" si="43"/>
        <v>0.77024508968757111</v>
      </c>
      <c r="AC93" s="9" t="str">
        <f t="shared" si="54"/>
        <v>NA</v>
      </c>
      <c r="AD93" s="9">
        <f t="shared" si="55"/>
        <v>0</v>
      </c>
      <c r="AE93" s="9" t="str">
        <f t="shared" si="56"/>
        <v>NA</v>
      </c>
      <c r="AF93" s="9">
        <f t="shared" si="57"/>
        <v>0</v>
      </c>
      <c r="AG93" s="9" t="str">
        <f t="shared" si="58"/>
        <v>NA</v>
      </c>
      <c r="AH93" s="9">
        <f t="shared" si="59"/>
        <v>0</v>
      </c>
      <c r="AI93" s="9" t="str">
        <f t="shared" si="60"/>
        <v/>
      </c>
      <c r="AJ93" s="9">
        <f t="shared" si="61"/>
        <v>0.8</v>
      </c>
      <c r="AK93" t="str">
        <f t="shared" si="62"/>
        <v>NA</v>
      </c>
      <c r="AL93" t="str">
        <f t="shared" si="63"/>
        <v>NA</v>
      </c>
      <c r="AM93" t="str">
        <f t="shared" si="64"/>
        <v>NA</v>
      </c>
      <c r="AN93" t="str">
        <f t="shared" si="65"/>
        <v/>
      </c>
      <c r="AO93">
        <f t="shared" si="44"/>
        <v>0</v>
      </c>
      <c r="AP93">
        <f t="shared" si="45"/>
        <v>1</v>
      </c>
      <c r="AQ93" t="str">
        <f t="shared" si="46"/>
        <v>Less stressed</v>
      </c>
    </row>
    <row r="94" spans="1:43" x14ac:dyDescent="0.25">
      <c r="A94">
        <v>362</v>
      </c>
      <c r="B94">
        <v>5067743.6023700004</v>
      </c>
      <c r="C94" t="str">
        <f>VLOOKUP(A94,'A1. Aquifer Attributes'!A:H,8,FALSE)</f>
        <v>Unconfined</v>
      </c>
      <c r="D94" t="str">
        <f>VLOOKUP(A94,'A3. BGCZ'!A:C,3,FALSE)</f>
        <v>SBS</v>
      </c>
      <c r="E94" t="str">
        <f>VLOOKUP(A94,'A2. Low Flow Zone'!A:C,3,FALSE)</f>
        <v>South Interior</v>
      </c>
      <c r="F94">
        <f>IFERROR(VLOOKUP(A94,'R1. GW Use'!A:H,8,FALSE),"&lt;Null&gt;")</f>
        <v>8302</v>
      </c>
      <c r="G94">
        <f>IFERROR(VLOOKUP(A94,'R2. Recharge'!A:I,8,FALSE)*B94,"&lt;Null&gt;")</f>
        <v>581073.67535659042</v>
      </c>
      <c r="H94">
        <f>IFERROR(VLOOKUP(A94,'R2. Recharge'!A:K,10,FALSE)*B94,"&lt;Null&gt;")</f>
        <v>85482.699084777167</v>
      </c>
      <c r="I94">
        <f>IFERROR(VLOOKUP(A94,'R3. GW E'!A:C,2,FALSE)*B94,"&lt;Null&gt;")</f>
        <v>881706.30291474215</v>
      </c>
      <c r="J94">
        <f>IFERROR(VLOOKUP(A94,'R3. GW E'!A:E,4,FALSE)*B94,"&lt;Null&gt;")</f>
        <v>559808.29703580204</v>
      </c>
      <c r="K94">
        <f t="shared" si="33"/>
        <v>-300632.62755815173</v>
      </c>
      <c r="L94">
        <f t="shared" si="34"/>
        <v>-796223.603829965</v>
      </c>
      <c r="M94">
        <f t="shared" si="35"/>
        <v>21265.378320788383</v>
      </c>
      <c r="N94">
        <f t="shared" si="36"/>
        <v>-474325.59795102489</v>
      </c>
      <c r="O94" t="str">
        <f t="shared" si="37"/>
        <v/>
      </c>
      <c r="P94">
        <f t="shared" si="47"/>
        <v>8000</v>
      </c>
      <c r="Q94" t="str">
        <f t="shared" si="38"/>
        <v/>
      </c>
      <c r="R94">
        <f t="shared" si="48"/>
        <v>581000</v>
      </c>
      <c r="S94" t="str">
        <f t="shared" si="39"/>
        <v/>
      </c>
      <c r="T94">
        <f t="shared" si="49"/>
        <v>85000</v>
      </c>
      <c r="U94" t="str">
        <f t="shared" si="50"/>
        <v/>
      </c>
      <c r="V94">
        <f t="shared" si="51"/>
        <v>882000</v>
      </c>
      <c r="W94" t="str">
        <f t="shared" si="52"/>
        <v/>
      </c>
      <c r="X94">
        <f t="shared" si="53"/>
        <v>560000</v>
      </c>
      <c r="Y94" t="str">
        <f t="shared" si="40"/>
        <v>NA</v>
      </c>
      <c r="Z94" t="str">
        <f t="shared" si="41"/>
        <v>NA</v>
      </c>
      <c r="AA94">
        <f t="shared" si="42"/>
        <v>0.39039982617587476</v>
      </c>
      <c r="AB94" t="str">
        <f t="shared" si="43"/>
        <v>NA</v>
      </c>
      <c r="AC94" s="9" t="str">
        <f t="shared" si="54"/>
        <v>NA</v>
      </c>
      <c r="AD94" s="9">
        <f t="shared" si="55"/>
        <v>0</v>
      </c>
      <c r="AE94" s="9" t="str">
        <f t="shared" si="56"/>
        <v>NA</v>
      </c>
      <c r="AF94" s="9">
        <f t="shared" si="57"/>
        <v>0</v>
      </c>
      <c r="AG94" s="9" t="str">
        <f t="shared" si="58"/>
        <v/>
      </c>
      <c r="AH94" s="9">
        <f t="shared" si="59"/>
        <v>0.4</v>
      </c>
      <c r="AI94" s="9" t="str">
        <f t="shared" si="60"/>
        <v>NA</v>
      </c>
      <c r="AJ94" s="9">
        <f t="shared" si="61"/>
        <v>0</v>
      </c>
      <c r="AK94" t="str">
        <f t="shared" si="62"/>
        <v>NA</v>
      </c>
      <c r="AL94" t="str">
        <f t="shared" si="63"/>
        <v>NA</v>
      </c>
      <c r="AM94" t="str">
        <f t="shared" si="64"/>
        <v/>
      </c>
      <c r="AN94" t="str">
        <f t="shared" si="65"/>
        <v>NA</v>
      </c>
      <c r="AO94">
        <f t="shared" si="44"/>
        <v>0</v>
      </c>
      <c r="AP94">
        <f t="shared" si="45"/>
        <v>1</v>
      </c>
      <c r="AQ94" t="str">
        <f t="shared" si="46"/>
        <v>Less stressed</v>
      </c>
    </row>
    <row r="95" spans="1:43" x14ac:dyDescent="0.25">
      <c r="A95">
        <v>267</v>
      </c>
      <c r="B95">
        <v>6844783.2543099998</v>
      </c>
      <c r="C95" t="str">
        <f>VLOOKUP(A95,'A1. Aquifer Attributes'!A:H,8,FALSE)</f>
        <v>Unconfined</v>
      </c>
      <c r="D95" t="str">
        <f>VLOOKUP(A95,'A3. BGCZ'!A:C,3,FALSE)</f>
        <v>PP</v>
      </c>
      <c r="E95" t="str">
        <f>VLOOKUP(A95,'A2. Low Flow Zone'!A:C,3,FALSE)</f>
        <v>South Interior</v>
      </c>
      <c r="F95">
        <f>IFERROR(VLOOKUP(A95,'R1. GW Use'!A:H,8,FALSE),"&lt;Null&gt;")</f>
        <v>35788</v>
      </c>
      <c r="G95">
        <f>IFERROR(VLOOKUP(A95,'R2. Recharge'!A:I,8,FALSE)*B95,"&lt;Null&gt;")</f>
        <v>331544.06212539528</v>
      </c>
      <c r="H95">
        <f>IFERROR(VLOOKUP(A95,'R2. Recharge'!A:K,10,FALSE)*B95,"&lt;Null&gt;")</f>
        <v>91631.113425447969</v>
      </c>
      <c r="I95">
        <f>IFERROR(VLOOKUP(A95,'R3. GW E'!A:C,2,FALSE)*B95,"&lt;Null&gt;")</f>
        <v>316379.57158071682</v>
      </c>
      <c r="J95">
        <f>IFERROR(VLOOKUP(A95,'R3. GW E'!A:E,4,FALSE)*B95,"&lt;Null&gt;")</f>
        <v>158176.0962238498</v>
      </c>
      <c r="K95">
        <f t="shared" si="33"/>
        <v>15164.490544678469</v>
      </c>
      <c r="L95">
        <f t="shared" si="34"/>
        <v>-224748.45815526886</v>
      </c>
      <c r="M95">
        <f t="shared" si="35"/>
        <v>173367.96590154548</v>
      </c>
      <c r="N95">
        <f t="shared" si="36"/>
        <v>-66544.982798401834</v>
      </c>
      <c r="O95" t="str">
        <f t="shared" si="37"/>
        <v/>
      </c>
      <c r="P95">
        <f t="shared" si="47"/>
        <v>36000</v>
      </c>
      <c r="Q95" t="str">
        <f t="shared" si="38"/>
        <v/>
      </c>
      <c r="R95">
        <f t="shared" si="48"/>
        <v>332000</v>
      </c>
      <c r="S95" t="str">
        <f t="shared" si="39"/>
        <v/>
      </c>
      <c r="T95">
        <f t="shared" si="49"/>
        <v>92000</v>
      </c>
      <c r="U95" t="str">
        <f t="shared" si="50"/>
        <v/>
      </c>
      <c r="V95">
        <f t="shared" si="51"/>
        <v>316000</v>
      </c>
      <c r="W95" t="str">
        <f t="shared" si="52"/>
        <v/>
      </c>
      <c r="X95">
        <f t="shared" si="53"/>
        <v>158000</v>
      </c>
      <c r="Y95">
        <f t="shared" si="40"/>
        <v>2.3599869639246629</v>
      </c>
      <c r="Z95" t="str">
        <f t="shared" si="41"/>
        <v>NA</v>
      </c>
      <c r="AA95">
        <f t="shared" si="42"/>
        <v>0.20642798578097044</v>
      </c>
      <c r="AB95" t="str">
        <f t="shared" si="43"/>
        <v>NA</v>
      </c>
      <c r="AC95" s="9" t="str">
        <f t="shared" si="54"/>
        <v/>
      </c>
      <c r="AD95" s="9">
        <f t="shared" si="55"/>
        <v>2.4</v>
      </c>
      <c r="AE95" s="9" t="str">
        <f t="shared" si="56"/>
        <v>NA</v>
      </c>
      <c r="AF95" s="9">
        <f t="shared" si="57"/>
        <v>0</v>
      </c>
      <c r="AG95" s="9" t="str">
        <f t="shared" si="58"/>
        <v/>
      </c>
      <c r="AH95" s="9">
        <f t="shared" si="59"/>
        <v>0.2</v>
      </c>
      <c r="AI95" s="9" t="str">
        <f t="shared" si="60"/>
        <v>NA</v>
      </c>
      <c r="AJ95" s="9">
        <f t="shared" si="61"/>
        <v>0</v>
      </c>
      <c r="AK95" t="str">
        <f t="shared" si="62"/>
        <v>stressed</v>
      </c>
      <c r="AL95" t="str">
        <f t="shared" si="63"/>
        <v>NA</v>
      </c>
      <c r="AM95" t="str">
        <f t="shared" si="64"/>
        <v/>
      </c>
      <c r="AN95" t="str">
        <f t="shared" si="65"/>
        <v>NA</v>
      </c>
      <c r="AO95">
        <f t="shared" si="44"/>
        <v>1</v>
      </c>
      <c r="AP95">
        <f t="shared" si="45"/>
        <v>2</v>
      </c>
      <c r="AQ95" t="str">
        <f t="shared" si="46"/>
        <v>More stressed (less certainty)</v>
      </c>
    </row>
    <row r="96" spans="1:43" x14ac:dyDescent="0.25">
      <c r="A96">
        <v>1151</v>
      </c>
      <c r="B96">
        <v>7888929.7015399998</v>
      </c>
      <c r="C96" t="str">
        <f>VLOOKUP(A96,'A1. Aquifer Attributes'!A:H,8,FALSE)</f>
        <v>Unconfined</v>
      </c>
      <c r="D96" t="str">
        <f>VLOOKUP(A96,'A3. BGCZ'!A:C,3,FALSE)</f>
        <v>IDF</v>
      </c>
      <c r="E96" t="str">
        <f>VLOOKUP(A96,'A2. Low Flow Zone'!A:C,3,FALSE)</f>
        <v>South Interior</v>
      </c>
      <c r="F96">
        <f>IFERROR(VLOOKUP(A96,'R1. GW Use'!A:H,8,FALSE),"&lt;Null&gt;")</f>
        <v>32788</v>
      </c>
      <c r="G96">
        <f>IFERROR(VLOOKUP(A96,'R2. Recharge'!A:I,8,FALSE)*B96,"&lt;Null&gt;")</f>
        <v>500020.13550495589</v>
      </c>
      <c r="H96">
        <f>IFERROR(VLOOKUP(A96,'R2. Recharge'!A:K,10,FALSE)*B96,"&lt;Null&gt;")</f>
        <v>119895.95360400491</v>
      </c>
      <c r="I96">
        <f>IFERROR(VLOOKUP(A96,'R3. GW E'!A:C,2,FALSE)*B96,"&lt;Null&gt;")</f>
        <v>185949.96199499935</v>
      </c>
      <c r="J96">
        <f>IFERROR(VLOOKUP(A96,'R3. GW E'!A:E,4,FALSE)*B96,"&lt;Null&gt;")</f>
        <v>414003.14180711762</v>
      </c>
      <c r="K96">
        <f t="shared" si="33"/>
        <v>314070.17350995657</v>
      </c>
      <c r="L96">
        <f t="shared" si="34"/>
        <v>-66054.008390994437</v>
      </c>
      <c r="M96">
        <f t="shared" si="35"/>
        <v>86016.993697838276</v>
      </c>
      <c r="N96">
        <f t="shared" si="36"/>
        <v>-294107.18820311269</v>
      </c>
      <c r="O96" t="str">
        <f t="shared" si="37"/>
        <v/>
      </c>
      <c r="P96">
        <f t="shared" si="47"/>
        <v>33000</v>
      </c>
      <c r="Q96" t="str">
        <f t="shared" si="38"/>
        <v/>
      </c>
      <c r="R96">
        <f t="shared" si="48"/>
        <v>500000</v>
      </c>
      <c r="S96" t="str">
        <f t="shared" si="39"/>
        <v/>
      </c>
      <c r="T96">
        <f t="shared" si="49"/>
        <v>120000</v>
      </c>
      <c r="U96" t="str">
        <f t="shared" si="50"/>
        <v/>
      </c>
      <c r="V96">
        <f t="shared" si="51"/>
        <v>186000</v>
      </c>
      <c r="W96" t="str">
        <f t="shared" si="52"/>
        <v/>
      </c>
      <c r="X96">
        <f t="shared" si="53"/>
        <v>414000</v>
      </c>
      <c r="Y96">
        <f t="shared" si="40"/>
        <v>0.10439705124995119</v>
      </c>
      <c r="Z96" t="str">
        <f t="shared" si="41"/>
        <v>NA</v>
      </c>
      <c r="AA96">
        <f t="shared" si="42"/>
        <v>0.38118049225456724</v>
      </c>
      <c r="AB96" t="str">
        <f t="shared" si="43"/>
        <v>NA</v>
      </c>
      <c r="AC96" s="9" t="str">
        <f t="shared" si="54"/>
        <v/>
      </c>
      <c r="AD96" s="9">
        <f t="shared" si="55"/>
        <v>0.1</v>
      </c>
      <c r="AE96" s="9" t="str">
        <f t="shared" si="56"/>
        <v>NA</v>
      </c>
      <c r="AF96" s="9">
        <f t="shared" si="57"/>
        <v>0</v>
      </c>
      <c r="AG96" s="9" t="str">
        <f t="shared" si="58"/>
        <v/>
      </c>
      <c r="AH96" s="9">
        <f t="shared" si="59"/>
        <v>0.4</v>
      </c>
      <c r="AI96" s="9" t="str">
        <f t="shared" si="60"/>
        <v>NA</v>
      </c>
      <c r="AJ96" s="9">
        <f t="shared" si="61"/>
        <v>0</v>
      </c>
      <c r="AK96" t="str">
        <f t="shared" si="62"/>
        <v/>
      </c>
      <c r="AL96" t="str">
        <f t="shared" si="63"/>
        <v>NA</v>
      </c>
      <c r="AM96" t="str">
        <f t="shared" si="64"/>
        <v/>
      </c>
      <c r="AN96" t="str">
        <f t="shared" si="65"/>
        <v>NA</v>
      </c>
      <c r="AO96">
        <f t="shared" si="44"/>
        <v>0</v>
      </c>
      <c r="AP96">
        <f t="shared" si="45"/>
        <v>2</v>
      </c>
      <c r="AQ96" t="str">
        <f t="shared" si="46"/>
        <v>Less stressed</v>
      </c>
    </row>
    <row r="97" spans="1:43" x14ac:dyDescent="0.25">
      <c r="A97">
        <v>297</v>
      </c>
      <c r="B97">
        <v>2607125.6543100001</v>
      </c>
      <c r="C97" t="str">
        <f>VLOOKUP(A97,'A1. Aquifer Attributes'!A:H,8,FALSE)</f>
        <v>Unconfined</v>
      </c>
      <c r="D97" t="str">
        <f>VLOOKUP(A97,'A3. BGCZ'!A:C,3,FALSE)</f>
        <v>PP</v>
      </c>
      <c r="E97" t="str">
        <f>VLOOKUP(A97,'A2. Low Flow Zone'!A:C,3,FALSE)</f>
        <v>South Interior</v>
      </c>
      <c r="F97">
        <f>IFERROR(VLOOKUP(A97,'R1. GW Use'!A:H,8,FALSE),"&lt;Null&gt;")</f>
        <v>0</v>
      </c>
      <c r="G97">
        <f>IFERROR(VLOOKUP(A97,'R2. Recharge'!A:I,8,FALSE)*B97,"&lt;Null&gt;")</f>
        <v>126282.60060053597</v>
      </c>
      <c r="H97">
        <f>IFERROR(VLOOKUP(A97,'R2. Recharge'!A:K,10,FALSE)*B97,"&lt;Null&gt;")</f>
        <v>122813.86819758118</v>
      </c>
      <c r="I97">
        <f>IFERROR(VLOOKUP(A97,'R3. GW E'!A:C,2,FALSE)*B97,"&lt;Null&gt;")</f>
        <v>166024.36879211513</v>
      </c>
      <c r="J97">
        <f>IFERROR(VLOOKUP(A97,'R3. GW E'!A:E,4,FALSE)*B97,"&lt;Null&gt;")</f>
        <v>19314003.987233169</v>
      </c>
      <c r="K97">
        <f t="shared" si="33"/>
        <v>-39741.768191579162</v>
      </c>
      <c r="L97">
        <f t="shared" si="34"/>
        <v>-43210.500594533951</v>
      </c>
      <c r="M97">
        <f t="shared" si="35"/>
        <v>-19187721.386632632</v>
      </c>
      <c r="N97">
        <f t="shared" si="36"/>
        <v>-19191190.119035587</v>
      </c>
      <c r="O97" t="str">
        <f t="shared" si="37"/>
        <v/>
      </c>
      <c r="P97">
        <f t="shared" si="47"/>
        <v>0</v>
      </c>
      <c r="Q97" t="str">
        <f t="shared" si="38"/>
        <v/>
      </c>
      <c r="R97">
        <f t="shared" si="48"/>
        <v>126000</v>
      </c>
      <c r="S97" t="str">
        <f t="shared" si="39"/>
        <v/>
      </c>
      <c r="T97">
        <f t="shared" si="49"/>
        <v>123000</v>
      </c>
      <c r="U97" t="str">
        <f t="shared" si="50"/>
        <v/>
      </c>
      <c r="V97">
        <f t="shared" si="51"/>
        <v>166000</v>
      </c>
      <c r="W97" t="str">
        <f t="shared" si="52"/>
        <v/>
      </c>
      <c r="X97">
        <f t="shared" si="53"/>
        <v>19314000</v>
      </c>
      <c r="Y97" t="str">
        <f t="shared" si="40"/>
        <v>NA</v>
      </c>
      <c r="Z97" t="str">
        <f t="shared" si="41"/>
        <v>NA</v>
      </c>
      <c r="AA97" t="str">
        <f t="shared" si="42"/>
        <v>NA</v>
      </c>
      <c r="AB97" t="str">
        <f t="shared" si="43"/>
        <v>NA</v>
      </c>
      <c r="AC97" s="9" t="str">
        <f t="shared" si="54"/>
        <v>NA</v>
      </c>
      <c r="AD97" s="9">
        <f t="shared" si="55"/>
        <v>0</v>
      </c>
      <c r="AE97" s="9" t="str">
        <f t="shared" si="56"/>
        <v>NA</v>
      </c>
      <c r="AF97" s="9">
        <f t="shared" si="57"/>
        <v>0</v>
      </c>
      <c r="AG97" s="9" t="str">
        <f t="shared" si="58"/>
        <v>NA</v>
      </c>
      <c r="AH97" s="9">
        <f t="shared" si="59"/>
        <v>0</v>
      </c>
      <c r="AI97" s="9" t="str">
        <f t="shared" si="60"/>
        <v>NA</v>
      </c>
      <c r="AJ97" s="9">
        <f t="shared" si="61"/>
        <v>0</v>
      </c>
      <c r="AK97" t="str">
        <f t="shared" si="62"/>
        <v>NA</v>
      </c>
      <c r="AL97" t="str">
        <f t="shared" si="63"/>
        <v>NA</v>
      </c>
      <c r="AM97" t="str">
        <f t="shared" si="64"/>
        <v>NA</v>
      </c>
      <c r="AN97" t="str">
        <f t="shared" si="65"/>
        <v>NA</v>
      </c>
      <c r="AO97">
        <f t="shared" si="44"/>
        <v>0</v>
      </c>
      <c r="AP97">
        <f t="shared" si="45"/>
        <v>0</v>
      </c>
      <c r="AQ97" t="str">
        <f t="shared" si="46"/>
        <v>Method not applicable - low modelled groundwater availability</v>
      </c>
    </row>
    <row r="98" spans="1:43" x14ac:dyDescent="0.25">
      <c r="A98">
        <v>303</v>
      </c>
      <c r="B98">
        <v>2085155.6680600001</v>
      </c>
      <c r="C98" t="str">
        <f>VLOOKUP(A98,'A1. Aquifer Attributes'!A:H,8,FALSE)</f>
        <v>Unconfined</v>
      </c>
      <c r="D98" t="str">
        <f>VLOOKUP(A98,'A3. BGCZ'!A:C,3,FALSE)</f>
        <v>PP</v>
      </c>
      <c r="E98" t="str">
        <f>VLOOKUP(A98,'A2. Low Flow Zone'!A:C,3,FALSE)</f>
        <v>South Interior</v>
      </c>
      <c r="F98">
        <f>IFERROR(VLOOKUP(A98,'R1. GW Use'!A:H,8,FALSE),"&lt;Null&gt;")</f>
        <v>6804</v>
      </c>
      <c r="G98">
        <f>IFERROR(VLOOKUP(A98,'R2. Recharge'!A:I,8,FALSE)*B98,"&lt;Null&gt;")</f>
        <v>157604.68918393523</v>
      </c>
      <c r="H98">
        <f>IFERROR(VLOOKUP(A98,'R2. Recharge'!A:K,10,FALSE)*B98,"&lt;Null&gt;")</f>
        <v>123422.44914813947</v>
      </c>
      <c r="I98">
        <f>IFERROR(VLOOKUP(A98,'R3. GW E'!A:C,2,FALSE)*B98,"&lt;Null&gt;")</f>
        <v>161912.33762485901</v>
      </c>
      <c r="J98">
        <f>IFERROR(VLOOKUP(A98,'R3. GW E'!A:E,4,FALSE)*B98,"&lt;Null&gt;")</f>
        <v>15447166.813895369</v>
      </c>
      <c r="K98">
        <f t="shared" si="33"/>
        <v>-4307.6484409237746</v>
      </c>
      <c r="L98">
        <f t="shared" si="34"/>
        <v>-38489.888476719541</v>
      </c>
      <c r="M98">
        <f t="shared" si="35"/>
        <v>-15289562.124711433</v>
      </c>
      <c r="N98">
        <f t="shared" si="36"/>
        <v>-15323744.36474723</v>
      </c>
      <c r="O98" t="str">
        <f t="shared" si="37"/>
        <v/>
      </c>
      <c r="P98">
        <f t="shared" si="47"/>
        <v>7000</v>
      </c>
      <c r="Q98" t="str">
        <f t="shared" si="38"/>
        <v/>
      </c>
      <c r="R98">
        <f t="shared" si="48"/>
        <v>158000</v>
      </c>
      <c r="S98" t="str">
        <f t="shared" si="39"/>
        <v/>
      </c>
      <c r="T98">
        <f t="shared" si="49"/>
        <v>123000</v>
      </c>
      <c r="U98" t="str">
        <f t="shared" si="50"/>
        <v/>
      </c>
      <c r="V98">
        <f t="shared" si="51"/>
        <v>162000</v>
      </c>
      <c r="W98" t="str">
        <f t="shared" si="52"/>
        <v/>
      </c>
      <c r="X98">
        <f t="shared" si="53"/>
        <v>15447000</v>
      </c>
      <c r="Y98" t="str">
        <f t="shared" si="40"/>
        <v>NA</v>
      </c>
      <c r="Z98" t="str">
        <f t="shared" si="41"/>
        <v>NA</v>
      </c>
      <c r="AA98" t="str">
        <f t="shared" si="42"/>
        <v>NA</v>
      </c>
      <c r="AB98" t="str">
        <f t="shared" si="43"/>
        <v>NA</v>
      </c>
      <c r="AC98" s="9" t="str">
        <f t="shared" si="54"/>
        <v>NA</v>
      </c>
      <c r="AD98" s="9">
        <f t="shared" si="55"/>
        <v>0</v>
      </c>
      <c r="AE98" s="9" t="str">
        <f t="shared" si="56"/>
        <v>NA</v>
      </c>
      <c r="AF98" s="9">
        <f t="shared" si="57"/>
        <v>0</v>
      </c>
      <c r="AG98" s="9" t="str">
        <f t="shared" si="58"/>
        <v>NA</v>
      </c>
      <c r="AH98" s="9">
        <f t="shared" si="59"/>
        <v>0</v>
      </c>
      <c r="AI98" s="9" t="str">
        <f t="shared" si="60"/>
        <v>NA</v>
      </c>
      <c r="AJ98" s="9">
        <f t="shared" si="61"/>
        <v>0</v>
      </c>
      <c r="AK98" t="str">
        <f t="shared" si="62"/>
        <v>NA</v>
      </c>
      <c r="AL98" t="str">
        <f t="shared" si="63"/>
        <v>NA</v>
      </c>
      <c r="AM98" t="str">
        <f t="shared" si="64"/>
        <v>NA</v>
      </c>
      <c r="AN98" t="str">
        <f t="shared" si="65"/>
        <v>NA</v>
      </c>
      <c r="AO98">
        <f t="shared" si="44"/>
        <v>0</v>
      </c>
      <c r="AP98">
        <f t="shared" si="45"/>
        <v>0</v>
      </c>
      <c r="AQ98" t="str">
        <f t="shared" si="46"/>
        <v>Method not applicable - low modelled groundwater availability</v>
      </c>
    </row>
    <row r="99" spans="1:43" x14ac:dyDescent="0.25">
      <c r="A99">
        <v>602</v>
      </c>
      <c r="B99">
        <v>1162579.86225</v>
      </c>
      <c r="C99" t="str">
        <f>VLOOKUP(A99,'A1. Aquifer Attributes'!A:H,8,FALSE)</f>
        <v>Unconfined</v>
      </c>
      <c r="D99" t="str">
        <f>VLOOKUP(A99,'A3. BGCZ'!A:C,3,FALSE)</f>
        <v>IDF</v>
      </c>
      <c r="E99" t="str">
        <f>VLOOKUP(A99,'A2. Low Flow Zone'!A:C,3,FALSE)</f>
        <v>Southeast Mountains</v>
      </c>
      <c r="F99">
        <f>IFERROR(VLOOKUP(A99,'R1. GW Use'!A:H,8,FALSE),"&lt;Null&gt;")</f>
        <v>0</v>
      </c>
      <c r="G99">
        <f>IFERROR(VLOOKUP(A99,'R2. Recharge'!A:I,8,FALSE)*B99,"&lt;Null&gt;")</f>
        <v>73687.225295479511</v>
      </c>
      <c r="H99">
        <f>IFERROR(VLOOKUP(A99,'R2. Recharge'!A:K,10,FALSE)*B99,"&lt;Null&gt;")</f>
        <v>124907.58040014</v>
      </c>
      <c r="I99">
        <f>IFERROR(VLOOKUP(A99,'R3. GW E'!A:C,2,FALSE)*B99,"&lt;Null&gt;")</f>
        <v>138288.87461463749</v>
      </c>
      <c r="J99">
        <f>IFERROR(VLOOKUP(A99,'R3. GW E'!A:E,4,FALSE)*B99,"&lt;Null&gt;")</f>
        <v>281328.05054642854</v>
      </c>
      <c r="K99">
        <f t="shared" si="33"/>
        <v>-64601.649319157979</v>
      </c>
      <c r="L99">
        <f t="shared" si="34"/>
        <v>-13381.294214497495</v>
      </c>
      <c r="M99">
        <f t="shared" si="35"/>
        <v>-207640.82525094901</v>
      </c>
      <c r="N99">
        <f t="shared" si="36"/>
        <v>-156420.47014628854</v>
      </c>
      <c r="O99" t="str">
        <f t="shared" si="37"/>
        <v/>
      </c>
      <c r="P99">
        <f t="shared" si="47"/>
        <v>0</v>
      </c>
      <c r="Q99" t="str">
        <f t="shared" si="38"/>
        <v/>
      </c>
      <c r="R99">
        <f t="shared" si="48"/>
        <v>74000</v>
      </c>
      <c r="S99" t="str">
        <f t="shared" si="39"/>
        <v/>
      </c>
      <c r="T99">
        <f t="shared" si="49"/>
        <v>125000</v>
      </c>
      <c r="U99" t="str">
        <f t="shared" si="50"/>
        <v/>
      </c>
      <c r="V99">
        <f t="shared" si="51"/>
        <v>138000</v>
      </c>
      <c r="W99" t="str">
        <f t="shared" si="52"/>
        <v/>
      </c>
      <c r="X99">
        <f t="shared" si="53"/>
        <v>281000</v>
      </c>
      <c r="Y99" t="str">
        <f t="shared" si="40"/>
        <v>NA</v>
      </c>
      <c r="Z99" t="str">
        <f t="shared" si="41"/>
        <v>NA</v>
      </c>
      <c r="AA99" t="str">
        <f t="shared" si="42"/>
        <v>NA</v>
      </c>
      <c r="AB99" t="str">
        <f t="shared" si="43"/>
        <v>NA</v>
      </c>
      <c r="AC99" s="9" t="str">
        <f t="shared" si="54"/>
        <v>NA</v>
      </c>
      <c r="AD99" s="9">
        <f t="shared" si="55"/>
        <v>0</v>
      </c>
      <c r="AE99" s="9" t="str">
        <f t="shared" si="56"/>
        <v>NA</v>
      </c>
      <c r="AF99" s="9">
        <f t="shared" si="57"/>
        <v>0</v>
      </c>
      <c r="AG99" s="9" t="str">
        <f t="shared" si="58"/>
        <v>NA</v>
      </c>
      <c r="AH99" s="9">
        <f t="shared" si="59"/>
        <v>0</v>
      </c>
      <c r="AI99" s="9" t="str">
        <f t="shared" si="60"/>
        <v>NA</v>
      </c>
      <c r="AJ99" s="9">
        <f t="shared" si="61"/>
        <v>0</v>
      </c>
      <c r="AK99" t="str">
        <f t="shared" si="62"/>
        <v>NA</v>
      </c>
      <c r="AL99" t="str">
        <f t="shared" si="63"/>
        <v>NA</v>
      </c>
      <c r="AM99" t="str">
        <f t="shared" si="64"/>
        <v>NA</v>
      </c>
      <c r="AN99" t="str">
        <f t="shared" si="65"/>
        <v>NA</v>
      </c>
      <c r="AO99">
        <f t="shared" si="44"/>
        <v>0</v>
      </c>
      <c r="AP99">
        <f t="shared" si="45"/>
        <v>0</v>
      </c>
      <c r="AQ99" t="str">
        <f t="shared" si="46"/>
        <v>Method not applicable - low modelled groundwater availability</v>
      </c>
    </row>
    <row r="100" spans="1:43" x14ac:dyDescent="0.25">
      <c r="A100">
        <v>460</v>
      </c>
      <c r="B100">
        <v>1602145.4532000001</v>
      </c>
      <c r="C100" t="str">
        <f>VLOOKUP(A100,'A1. Aquifer Attributes'!A:H,8,FALSE)</f>
        <v>Unconfined</v>
      </c>
      <c r="D100" t="str">
        <f>VLOOKUP(A100,'A3. BGCZ'!A:C,3,FALSE)</f>
        <v>IDF</v>
      </c>
      <c r="E100" t="str">
        <f>VLOOKUP(A100,'A2. Low Flow Zone'!A:C,3,FALSE)</f>
        <v>Southeast Mountains</v>
      </c>
      <c r="F100">
        <f>IFERROR(VLOOKUP(A100,'R1. GW Use'!A:H,8,FALSE),"&lt;Null&gt;")</f>
        <v>0</v>
      </c>
      <c r="G100">
        <f>IFERROR(VLOOKUP(A100,'R2. Recharge'!A:I,8,FALSE)*B100,"&lt;Null&gt;")</f>
        <v>101547.99407723574</v>
      </c>
      <c r="H100">
        <f>IFERROR(VLOOKUP(A100,'R2. Recharge'!A:K,10,FALSE)*B100,"&lt;Null&gt;")</f>
        <v>125473.62331281121</v>
      </c>
      <c r="I100">
        <f>IFERROR(VLOOKUP(A100,'R3. GW E'!A:C,2,FALSE)*B100,"&lt;Null&gt;")</f>
        <v>332124.75244836003</v>
      </c>
      <c r="J100">
        <f>IFERROR(VLOOKUP(A100,'R3. GW E'!A:E,4,FALSE)*B100,"&lt;Null&gt;")</f>
        <v>144809.91678748201</v>
      </c>
      <c r="K100">
        <f t="shared" si="33"/>
        <v>-230576.75837112428</v>
      </c>
      <c r="L100">
        <f t="shared" si="34"/>
        <v>-206651.12913554884</v>
      </c>
      <c r="M100">
        <f t="shared" si="35"/>
        <v>-43261.922710246276</v>
      </c>
      <c r="N100">
        <f t="shared" si="36"/>
        <v>-19336.293474670805</v>
      </c>
      <c r="O100" t="str">
        <f t="shared" si="37"/>
        <v/>
      </c>
      <c r="P100">
        <f t="shared" si="47"/>
        <v>0</v>
      </c>
      <c r="Q100" t="str">
        <f t="shared" si="38"/>
        <v/>
      </c>
      <c r="R100">
        <f t="shared" si="48"/>
        <v>102000</v>
      </c>
      <c r="S100" t="str">
        <f t="shared" si="39"/>
        <v/>
      </c>
      <c r="T100">
        <f t="shared" si="49"/>
        <v>125000</v>
      </c>
      <c r="U100" t="str">
        <f t="shared" si="50"/>
        <v/>
      </c>
      <c r="V100">
        <f t="shared" si="51"/>
        <v>332000</v>
      </c>
      <c r="W100" t="str">
        <f t="shared" si="52"/>
        <v/>
      </c>
      <c r="X100">
        <f t="shared" si="53"/>
        <v>145000</v>
      </c>
      <c r="Y100" t="str">
        <f t="shared" si="40"/>
        <v>NA</v>
      </c>
      <c r="Z100" t="str">
        <f t="shared" si="41"/>
        <v>NA</v>
      </c>
      <c r="AA100" t="str">
        <f t="shared" si="42"/>
        <v>NA</v>
      </c>
      <c r="AB100" t="str">
        <f t="shared" si="43"/>
        <v>NA</v>
      </c>
      <c r="AC100" s="9" t="str">
        <f t="shared" si="54"/>
        <v>NA</v>
      </c>
      <c r="AD100" s="9">
        <f t="shared" si="55"/>
        <v>0</v>
      </c>
      <c r="AE100" s="9" t="str">
        <f t="shared" si="56"/>
        <v>NA</v>
      </c>
      <c r="AF100" s="9">
        <f t="shared" si="57"/>
        <v>0</v>
      </c>
      <c r="AG100" s="9" t="str">
        <f t="shared" si="58"/>
        <v>NA</v>
      </c>
      <c r="AH100" s="9">
        <f t="shared" si="59"/>
        <v>0</v>
      </c>
      <c r="AI100" s="9" t="str">
        <f t="shared" si="60"/>
        <v>NA</v>
      </c>
      <c r="AJ100" s="9">
        <f t="shared" si="61"/>
        <v>0</v>
      </c>
      <c r="AK100" t="str">
        <f t="shared" si="62"/>
        <v>NA</v>
      </c>
      <c r="AL100" t="str">
        <f t="shared" si="63"/>
        <v>NA</v>
      </c>
      <c r="AM100" t="str">
        <f t="shared" si="64"/>
        <v>NA</v>
      </c>
      <c r="AN100" t="str">
        <f t="shared" si="65"/>
        <v>NA</v>
      </c>
      <c r="AO100">
        <f t="shared" si="44"/>
        <v>0</v>
      </c>
      <c r="AP100">
        <f t="shared" si="45"/>
        <v>0</v>
      </c>
      <c r="AQ100" t="str">
        <f t="shared" si="46"/>
        <v>Method not applicable - low modelled groundwater availability</v>
      </c>
    </row>
    <row r="101" spans="1:43" x14ac:dyDescent="0.25">
      <c r="A101">
        <v>121</v>
      </c>
      <c r="B101">
        <v>1430290.0177800001</v>
      </c>
      <c r="C101" t="str">
        <f>VLOOKUP(A101,'A1. Aquifer Attributes'!A:H,8,FALSE)</f>
        <v>Unconfined</v>
      </c>
      <c r="D101" t="str">
        <f>VLOOKUP(A101,'A3. BGCZ'!A:C,3,FALSE)</f>
        <v>SBS</v>
      </c>
      <c r="E101" t="str">
        <f>VLOOKUP(A101,'A2. Low Flow Zone'!A:C,3,FALSE)</f>
        <v>South Interior</v>
      </c>
      <c r="F101">
        <f>IFERROR(VLOOKUP(A101,'R1. GW Use'!A:H,8,FALSE),"&lt;Null&gt;")</f>
        <v>17701</v>
      </c>
      <c r="G101">
        <f>IFERROR(VLOOKUP(A101,'R2. Recharge'!A:I,8,FALSE)*B101,"&lt;Null&gt;")</f>
        <v>163998.80157089845</v>
      </c>
      <c r="H101">
        <f>IFERROR(VLOOKUP(A101,'R2. Recharge'!A:K,10,FALSE)*B101,"&lt;Null&gt;")</f>
        <v>134035.33814619938</v>
      </c>
      <c r="I101">
        <f>IFERROR(VLOOKUP(A101,'R3. GW E'!A:C,2,FALSE)*B101,"&lt;Null&gt;")</f>
        <v>104855.99149346958</v>
      </c>
      <c r="J101">
        <f>IFERROR(VLOOKUP(A101,'R3. GW E'!A:E,4,FALSE)*B101,"&lt;Null&gt;")</f>
        <v>282452242.42117667</v>
      </c>
      <c r="K101">
        <f t="shared" si="33"/>
        <v>59142.810077428861</v>
      </c>
      <c r="L101">
        <f t="shared" si="34"/>
        <v>29179.346652729801</v>
      </c>
      <c r="M101">
        <f t="shared" si="35"/>
        <v>-282288243.61960578</v>
      </c>
      <c r="N101">
        <f t="shared" si="36"/>
        <v>-282318207.08303046</v>
      </c>
      <c r="O101" t="str">
        <f t="shared" si="37"/>
        <v/>
      </c>
      <c r="P101">
        <f t="shared" si="47"/>
        <v>18000</v>
      </c>
      <c r="Q101" t="str">
        <f t="shared" si="38"/>
        <v/>
      </c>
      <c r="R101">
        <f t="shared" si="48"/>
        <v>164000</v>
      </c>
      <c r="S101" t="str">
        <f t="shared" si="39"/>
        <v/>
      </c>
      <c r="T101">
        <f t="shared" si="49"/>
        <v>134000</v>
      </c>
      <c r="U101" t="str">
        <f t="shared" si="50"/>
        <v/>
      </c>
      <c r="V101">
        <f t="shared" si="51"/>
        <v>105000</v>
      </c>
      <c r="W101" t="str">
        <f t="shared" si="52"/>
        <v/>
      </c>
      <c r="X101">
        <f t="shared" si="53"/>
        <v>282452000</v>
      </c>
      <c r="Y101">
        <f t="shared" si="40"/>
        <v>0.29929250870606455</v>
      </c>
      <c r="Z101">
        <f t="shared" si="41"/>
        <v>0.60662770180099379</v>
      </c>
      <c r="AA101" t="str">
        <f t="shared" si="42"/>
        <v>NA</v>
      </c>
      <c r="AB101" t="str">
        <f t="shared" si="43"/>
        <v>NA</v>
      </c>
      <c r="AC101" s="9" t="str">
        <f t="shared" si="54"/>
        <v/>
      </c>
      <c r="AD101" s="9">
        <f t="shared" si="55"/>
        <v>0.3</v>
      </c>
      <c r="AE101" s="9" t="str">
        <f t="shared" si="56"/>
        <v/>
      </c>
      <c r="AF101" s="9">
        <f t="shared" si="57"/>
        <v>0.6</v>
      </c>
      <c r="AG101" s="9" t="str">
        <f t="shared" si="58"/>
        <v>NA</v>
      </c>
      <c r="AH101" s="9">
        <f t="shared" si="59"/>
        <v>0</v>
      </c>
      <c r="AI101" s="9" t="str">
        <f t="shared" si="60"/>
        <v>NA</v>
      </c>
      <c r="AJ101" s="9">
        <f t="shared" si="61"/>
        <v>0</v>
      </c>
      <c r="AK101" t="str">
        <f t="shared" si="62"/>
        <v/>
      </c>
      <c r="AL101" t="str">
        <f t="shared" si="63"/>
        <v/>
      </c>
      <c r="AM101" t="str">
        <f t="shared" si="64"/>
        <v>NA</v>
      </c>
      <c r="AN101" t="str">
        <f t="shared" si="65"/>
        <v>NA</v>
      </c>
      <c r="AO101">
        <f t="shared" si="44"/>
        <v>0</v>
      </c>
      <c r="AP101">
        <f t="shared" si="45"/>
        <v>2</v>
      </c>
      <c r="AQ101" t="str">
        <f t="shared" si="46"/>
        <v>Less stressed</v>
      </c>
    </row>
    <row r="102" spans="1:43" x14ac:dyDescent="0.25">
      <c r="A102">
        <v>278</v>
      </c>
      <c r="B102">
        <v>2209065.3343799999</v>
      </c>
      <c r="C102" t="str">
        <f>VLOOKUP(A102,'A1. Aquifer Attributes'!A:H,8,FALSE)</f>
        <v>Unconfined</v>
      </c>
      <c r="D102" t="str">
        <f>VLOOKUP(A102,'A3. BGCZ'!A:C,3,FALSE)</f>
        <v>BG</v>
      </c>
      <c r="E102" t="str">
        <f>VLOOKUP(A102,'A2. Low Flow Zone'!A:C,3,FALSE)</f>
        <v>South Interior</v>
      </c>
      <c r="F102">
        <f>IFERROR(VLOOKUP(A102,'R1. GW Use'!A:H,8,FALSE),"&lt;Null&gt;")</f>
        <v>8646</v>
      </c>
      <c r="G102">
        <f>IFERROR(VLOOKUP(A102,'R2. Recharge'!A:I,8,FALSE)*B102,"&lt;Null&gt;")</f>
        <v>88264.374940329915</v>
      </c>
      <c r="H102">
        <f>IFERROR(VLOOKUP(A102,'R2. Recharge'!A:K,10,FALSE)*B102,"&lt;Null&gt;")</f>
        <v>135440.00471617217</v>
      </c>
      <c r="I102">
        <f>IFERROR(VLOOKUP(A102,'R3. GW E'!A:C,2,FALSE)*B102,"&lt;Null&gt;")</f>
        <v>14392.0606534857</v>
      </c>
      <c r="J102">
        <f>IFERROR(VLOOKUP(A102,'R3. GW E'!A:E,4,FALSE)*B102,"&lt;Null&gt;")</f>
        <v>119055.36713107571</v>
      </c>
      <c r="K102">
        <f t="shared" si="33"/>
        <v>73872.314286844223</v>
      </c>
      <c r="L102">
        <f t="shared" si="34"/>
        <v>121047.94406268647</v>
      </c>
      <c r="M102">
        <f t="shared" si="35"/>
        <v>-30790.99219074579</v>
      </c>
      <c r="N102">
        <f t="shared" si="36"/>
        <v>16384.637585096469</v>
      </c>
      <c r="O102" t="str">
        <f t="shared" si="37"/>
        <v/>
      </c>
      <c r="P102">
        <f t="shared" si="47"/>
        <v>9000</v>
      </c>
      <c r="Q102" t="str">
        <f t="shared" si="38"/>
        <v/>
      </c>
      <c r="R102">
        <f t="shared" si="48"/>
        <v>88000</v>
      </c>
      <c r="S102" t="str">
        <f t="shared" si="39"/>
        <v/>
      </c>
      <c r="T102">
        <f t="shared" si="49"/>
        <v>135000</v>
      </c>
      <c r="U102" t="str">
        <f t="shared" si="50"/>
        <v/>
      </c>
      <c r="V102">
        <f t="shared" si="51"/>
        <v>14000</v>
      </c>
      <c r="W102" t="str">
        <f t="shared" si="52"/>
        <v/>
      </c>
      <c r="X102">
        <f t="shared" si="53"/>
        <v>119000</v>
      </c>
      <c r="Y102">
        <f t="shared" si="40"/>
        <v>0.11703978795666009</v>
      </c>
      <c r="Z102">
        <f t="shared" si="41"/>
        <v>7.1426244096492383E-2</v>
      </c>
      <c r="AA102" t="str">
        <f t="shared" si="42"/>
        <v>NA</v>
      </c>
      <c r="AB102">
        <f t="shared" si="43"/>
        <v>0.52768942584756562</v>
      </c>
      <c r="AC102" s="9" t="str">
        <f t="shared" si="54"/>
        <v/>
      </c>
      <c r="AD102" s="9">
        <f t="shared" si="55"/>
        <v>0.1</v>
      </c>
      <c r="AE102" s="9" t="str">
        <f t="shared" si="56"/>
        <v/>
      </c>
      <c r="AF102" s="9">
        <f t="shared" si="57"/>
        <v>0.1</v>
      </c>
      <c r="AG102" s="9" t="str">
        <f t="shared" si="58"/>
        <v>NA</v>
      </c>
      <c r="AH102" s="9">
        <f t="shared" si="59"/>
        <v>0</v>
      </c>
      <c r="AI102" s="9" t="str">
        <f t="shared" si="60"/>
        <v/>
      </c>
      <c r="AJ102" s="9">
        <f t="shared" si="61"/>
        <v>0.5</v>
      </c>
      <c r="AK102" t="str">
        <f t="shared" si="62"/>
        <v/>
      </c>
      <c r="AL102" t="str">
        <f t="shared" si="63"/>
        <v/>
      </c>
      <c r="AM102" t="str">
        <f t="shared" si="64"/>
        <v>NA</v>
      </c>
      <c r="AN102" t="str">
        <f t="shared" si="65"/>
        <v/>
      </c>
      <c r="AO102">
        <f t="shared" si="44"/>
        <v>0</v>
      </c>
      <c r="AP102">
        <f t="shared" si="45"/>
        <v>3</v>
      </c>
      <c r="AQ102" t="str">
        <f t="shared" si="46"/>
        <v>Less stressed</v>
      </c>
    </row>
    <row r="103" spans="1:43" x14ac:dyDescent="0.25">
      <c r="A103">
        <v>1013</v>
      </c>
      <c r="B103">
        <v>571692.55161299999</v>
      </c>
      <c r="C103" t="str">
        <f>VLOOKUP(A103,'A1. Aquifer Attributes'!A:H,8,FALSE)</f>
        <v>Unconfined</v>
      </c>
      <c r="D103" t="str">
        <f>VLOOKUP(A103,'A3. BGCZ'!A:C,3,FALSE)</f>
        <v>IDF</v>
      </c>
      <c r="E103" t="str">
        <f>VLOOKUP(A103,'A2. Low Flow Zone'!A:C,3,FALSE)</f>
        <v>South Interior</v>
      </c>
      <c r="F103">
        <f>IFERROR(VLOOKUP(A103,'R1. GW Use'!A:H,8,FALSE),"&lt;Null&gt;")</f>
        <v>0</v>
      </c>
      <c r="G103">
        <f>IFERROR(VLOOKUP(A103,'R2. Recharge'!A:I,8,FALSE)*B103,"&lt;Null&gt;")</f>
        <v>55418.833455181848</v>
      </c>
      <c r="H103">
        <f>IFERROR(VLOOKUP(A103,'R2. Recharge'!A:K,10,FALSE)*B103,"&lt;Null&gt;")</f>
        <v>136061.11220623914</v>
      </c>
      <c r="I103">
        <f>IFERROR(VLOOKUP(A103,'R3. GW E'!A:C,2,FALSE)*B103,"&lt;Null&gt;")</f>
        <v>233584.42950824599</v>
      </c>
      <c r="J103">
        <f>IFERROR(VLOOKUP(A103,'R3. GW E'!A:E,4,FALSE)*B103,"&lt;Null&gt;")</f>
        <v>76327.815950954857</v>
      </c>
      <c r="K103">
        <f t="shared" si="33"/>
        <v>-178165.59605306413</v>
      </c>
      <c r="L103">
        <f t="shared" si="34"/>
        <v>-97523.31730200685</v>
      </c>
      <c r="M103">
        <f t="shared" si="35"/>
        <v>-20908.982495773009</v>
      </c>
      <c r="N103">
        <f t="shared" si="36"/>
        <v>59733.29625528428</v>
      </c>
      <c r="O103" t="str">
        <f t="shared" si="37"/>
        <v/>
      </c>
      <c r="P103">
        <f t="shared" si="47"/>
        <v>0</v>
      </c>
      <c r="Q103" t="str">
        <f t="shared" si="38"/>
        <v/>
      </c>
      <c r="R103">
        <f t="shared" si="48"/>
        <v>55000</v>
      </c>
      <c r="S103" t="str">
        <f t="shared" si="39"/>
        <v/>
      </c>
      <c r="T103">
        <f t="shared" si="49"/>
        <v>136000</v>
      </c>
      <c r="U103" t="str">
        <f t="shared" si="50"/>
        <v/>
      </c>
      <c r="V103">
        <f t="shared" si="51"/>
        <v>234000</v>
      </c>
      <c r="W103" t="str">
        <f t="shared" si="52"/>
        <v/>
      </c>
      <c r="X103">
        <f t="shared" si="53"/>
        <v>76000</v>
      </c>
      <c r="Y103" t="str">
        <f t="shared" si="40"/>
        <v>NA</v>
      </c>
      <c r="Z103" t="str">
        <f t="shared" si="41"/>
        <v>NA</v>
      </c>
      <c r="AA103" t="str">
        <f t="shared" si="42"/>
        <v>NA</v>
      </c>
      <c r="AB103">
        <f t="shared" si="43"/>
        <v>0</v>
      </c>
      <c r="AC103" s="9" t="str">
        <f t="shared" si="54"/>
        <v>NA</v>
      </c>
      <c r="AD103" s="9">
        <f t="shared" si="55"/>
        <v>0</v>
      </c>
      <c r="AE103" s="9" t="str">
        <f t="shared" si="56"/>
        <v>NA</v>
      </c>
      <c r="AF103" s="9">
        <f t="shared" si="57"/>
        <v>0</v>
      </c>
      <c r="AG103" s="9" t="str">
        <f t="shared" si="58"/>
        <v>NA</v>
      </c>
      <c r="AH103" s="9">
        <f t="shared" si="59"/>
        <v>0</v>
      </c>
      <c r="AI103" s="9" t="str">
        <f t="shared" si="60"/>
        <v/>
      </c>
      <c r="AJ103" s="9">
        <f t="shared" si="61"/>
        <v>0</v>
      </c>
      <c r="AK103" t="str">
        <f t="shared" si="62"/>
        <v>NA</v>
      </c>
      <c r="AL103" t="str">
        <f t="shared" si="63"/>
        <v>NA</v>
      </c>
      <c r="AM103" t="str">
        <f t="shared" si="64"/>
        <v>NA</v>
      </c>
      <c r="AN103" t="str">
        <f t="shared" si="65"/>
        <v/>
      </c>
      <c r="AO103">
        <f t="shared" si="44"/>
        <v>0</v>
      </c>
      <c r="AP103">
        <f t="shared" si="45"/>
        <v>1</v>
      </c>
      <c r="AQ103" t="str">
        <f t="shared" si="46"/>
        <v>Less stressed</v>
      </c>
    </row>
    <row r="104" spans="1:43" x14ac:dyDescent="0.25">
      <c r="A104">
        <v>261</v>
      </c>
      <c r="B104">
        <v>3125097.9762499998</v>
      </c>
      <c r="C104" t="str">
        <f>VLOOKUP(A104,'A1. Aquifer Attributes'!A:H,8,FALSE)</f>
        <v>Unconfined</v>
      </c>
      <c r="D104" t="str">
        <f>VLOOKUP(A104,'A3. BGCZ'!A:C,3,FALSE)</f>
        <v>PP</v>
      </c>
      <c r="E104" t="str">
        <f>VLOOKUP(A104,'A2. Low Flow Zone'!A:C,3,FALSE)</f>
        <v>South Interior</v>
      </c>
      <c r="F104">
        <f>IFERROR(VLOOKUP(A104,'R1. GW Use'!A:H,8,FALSE),"&lt;Null&gt;")</f>
        <v>404891</v>
      </c>
      <c r="G104">
        <f>IFERROR(VLOOKUP(A104,'R2. Recharge'!A:I,8,FALSE)*B104,"&lt;Null&gt;")</f>
        <v>263415.48884100694</v>
      </c>
      <c r="H104">
        <f>IFERROR(VLOOKUP(A104,'R2. Recharge'!A:K,10,FALSE)*B104,"&lt;Null&gt;")</f>
        <v>137057.42194439625</v>
      </c>
      <c r="I104">
        <f>IFERROR(VLOOKUP(A104,'R3. GW E'!A:C,2,FALSE)*B104,"&lt;Null&gt;")</f>
        <v>0</v>
      </c>
      <c r="J104">
        <f>IFERROR(VLOOKUP(A104,'R3. GW E'!A:E,4,FALSE)*B104,"&lt;Null&gt;")</f>
        <v>46895.220231607498</v>
      </c>
      <c r="K104">
        <f t="shared" si="33"/>
        <v>263415.48884100694</v>
      </c>
      <c r="L104">
        <f t="shared" si="34"/>
        <v>137057.42194439625</v>
      </c>
      <c r="M104">
        <f t="shared" si="35"/>
        <v>216520.26860939944</v>
      </c>
      <c r="N104">
        <f t="shared" si="36"/>
        <v>90162.201712788752</v>
      </c>
      <c r="O104" t="str">
        <f t="shared" si="37"/>
        <v/>
      </c>
      <c r="P104">
        <f t="shared" si="47"/>
        <v>405000</v>
      </c>
      <c r="Q104" t="str">
        <f t="shared" si="38"/>
        <v/>
      </c>
      <c r="R104">
        <f t="shared" si="48"/>
        <v>263000</v>
      </c>
      <c r="S104" t="str">
        <f t="shared" si="39"/>
        <v/>
      </c>
      <c r="T104">
        <f t="shared" si="49"/>
        <v>137000</v>
      </c>
      <c r="U104" t="str">
        <f t="shared" si="50"/>
        <v/>
      </c>
      <c r="V104">
        <f t="shared" si="51"/>
        <v>0</v>
      </c>
      <c r="W104" t="str">
        <f t="shared" si="52"/>
        <v/>
      </c>
      <c r="X104">
        <f t="shared" si="53"/>
        <v>47000</v>
      </c>
      <c r="Y104">
        <f t="shared" si="40"/>
        <v>1.5370812163759484</v>
      </c>
      <c r="Z104">
        <f t="shared" si="41"/>
        <v>2.9541705531588285</v>
      </c>
      <c r="AA104">
        <f t="shared" si="42"/>
        <v>1.8699912142193931</v>
      </c>
      <c r="AB104">
        <f t="shared" si="43"/>
        <v>4.4906955720732986</v>
      </c>
      <c r="AC104" s="9" t="str">
        <f t="shared" si="54"/>
        <v/>
      </c>
      <c r="AD104" s="9">
        <f t="shared" si="55"/>
        <v>1.5</v>
      </c>
      <c r="AE104" s="9" t="str">
        <f t="shared" si="56"/>
        <v/>
      </c>
      <c r="AF104" s="9">
        <f t="shared" si="57"/>
        <v>3</v>
      </c>
      <c r="AG104" s="9" t="str">
        <f t="shared" si="58"/>
        <v/>
      </c>
      <c r="AH104" s="9">
        <f t="shared" si="59"/>
        <v>1.9</v>
      </c>
      <c r="AI104" s="9" t="str">
        <f t="shared" si="60"/>
        <v/>
      </c>
      <c r="AJ104" s="9">
        <f t="shared" si="61"/>
        <v>4.5</v>
      </c>
      <c r="AK104" t="str">
        <f t="shared" si="62"/>
        <v>stressed</v>
      </c>
      <c r="AL104" t="str">
        <f t="shared" si="63"/>
        <v>stressed</v>
      </c>
      <c r="AM104" t="str">
        <f t="shared" si="64"/>
        <v>stressed</v>
      </c>
      <c r="AN104" t="str">
        <f t="shared" si="65"/>
        <v>stressed</v>
      </c>
      <c r="AO104">
        <f t="shared" si="44"/>
        <v>4</v>
      </c>
      <c r="AP104">
        <f t="shared" si="45"/>
        <v>4</v>
      </c>
      <c r="AQ104" t="str">
        <f t="shared" si="46"/>
        <v>More stressed (high certainty)</v>
      </c>
    </row>
    <row r="105" spans="1:43" x14ac:dyDescent="0.25">
      <c r="A105">
        <v>1049</v>
      </c>
      <c r="B105">
        <v>1182456.68888</v>
      </c>
      <c r="C105" t="str">
        <f>VLOOKUP(A105,'A1. Aquifer Attributes'!A:H,8,FALSE)</f>
        <v>Unconfined</v>
      </c>
      <c r="D105" t="str">
        <f>VLOOKUP(A105,'A3. BGCZ'!A:C,3,FALSE)</f>
        <v>IDF</v>
      </c>
      <c r="E105" t="str">
        <f>VLOOKUP(A105,'A2. Low Flow Zone'!A:C,3,FALSE)</f>
        <v>Southeast Mountains</v>
      </c>
      <c r="F105">
        <f>IFERROR(VLOOKUP(A105,'R1. GW Use'!A:H,8,FALSE),"&lt;Null&gt;")</f>
        <v>7238</v>
      </c>
      <c r="G105">
        <f>IFERROR(VLOOKUP(A105,'R2. Recharge'!A:I,8,FALSE)*B105,"&lt;Null&gt;")</f>
        <v>74947.068382051963</v>
      </c>
      <c r="H105">
        <f>IFERROR(VLOOKUP(A105,'R2. Recharge'!A:K,10,FALSE)*B105,"&lt;Null&gt;")</f>
        <v>146518.20831912081</v>
      </c>
      <c r="I105">
        <f>IFERROR(VLOOKUP(A105,'R3. GW E'!A:C,2,FALSE)*B105,"&lt;Null&gt;")</f>
        <v>73852.697417378164</v>
      </c>
      <c r="J105">
        <f>IFERROR(VLOOKUP(A105,'R3. GW E'!A:E,4,FALSE)*B105,"&lt;Null&gt;")</f>
        <v>1721290.377435727</v>
      </c>
      <c r="K105">
        <f t="shared" si="33"/>
        <v>1094.3709646737989</v>
      </c>
      <c r="L105">
        <f t="shared" si="34"/>
        <v>72665.510901742644</v>
      </c>
      <c r="M105">
        <f t="shared" si="35"/>
        <v>-1646343.309053675</v>
      </c>
      <c r="N105">
        <f t="shared" si="36"/>
        <v>-1574772.1691166062</v>
      </c>
      <c r="O105" t="str">
        <f t="shared" si="37"/>
        <v/>
      </c>
      <c r="P105">
        <f t="shared" si="47"/>
        <v>7000</v>
      </c>
      <c r="Q105" t="str">
        <f t="shared" si="38"/>
        <v/>
      </c>
      <c r="R105">
        <f t="shared" si="48"/>
        <v>75000</v>
      </c>
      <c r="S105" t="str">
        <f t="shared" si="39"/>
        <v/>
      </c>
      <c r="T105">
        <f t="shared" si="49"/>
        <v>147000</v>
      </c>
      <c r="U105" t="str">
        <f t="shared" si="50"/>
        <v/>
      </c>
      <c r="V105">
        <f t="shared" si="51"/>
        <v>74000</v>
      </c>
      <c r="W105" t="str">
        <f t="shared" si="52"/>
        <v/>
      </c>
      <c r="X105">
        <f t="shared" si="53"/>
        <v>1721000</v>
      </c>
      <c r="Y105">
        <f t="shared" si="40"/>
        <v>6.6138450613567255</v>
      </c>
      <c r="Z105">
        <f t="shared" si="41"/>
        <v>9.9607088840084387E-2</v>
      </c>
      <c r="AA105" t="str">
        <f t="shared" si="42"/>
        <v>NA</v>
      </c>
      <c r="AB105" t="str">
        <f t="shared" si="43"/>
        <v>NA</v>
      </c>
      <c r="AC105" s="9" t="str">
        <f t="shared" si="54"/>
        <v/>
      </c>
      <c r="AD105" s="9">
        <f t="shared" si="55"/>
        <v>6.6</v>
      </c>
      <c r="AE105" s="9" t="str">
        <f t="shared" si="56"/>
        <v/>
      </c>
      <c r="AF105" s="9">
        <f t="shared" si="57"/>
        <v>0.1</v>
      </c>
      <c r="AG105" s="9" t="str">
        <f t="shared" si="58"/>
        <v>NA</v>
      </c>
      <c r="AH105" s="9">
        <f t="shared" si="59"/>
        <v>0</v>
      </c>
      <c r="AI105" s="9" t="str">
        <f t="shared" si="60"/>
        <v>NA</v>
      </c>
      <c r="AJ105" s="9">
        <f t="shared" si="61"/>
        <v>0</v>
      </c>
      <c r="AK105" t="str">
        <f t="shared" si="62"/>
        <v>stressed</v>
      </c>
      <c r="AL105" t="str">
        <f t="shared" si="63"/>
        <v/>
      </c>
      <c r="AM105" t="str">
        <f t="shared" si="64"/>
        <v>NA</v>
      </c>
      <c r="AN105" t="str">
        <f t="shared" si="65"/>
        <v>NA</v>
      </c>
      <c r="AO105">
        <f t="shared" si="44"/>
        <v>1</v>
      </c>
      <c r="AP105">
        <f t="shared" si="45"/>
        <v>2</v>
      </c>
      <c r="AQ105" t="str">
        <f t="shared" si="46"/>
        <v>More stressed (less certainty)</v>
      </c>
    </row>
    <row r="106" spans="1:43" x14ac:dyDescent="0.25">
      <c r="A106">
        <v>76</v>
      </c>
      <c r="B106">
        <v>8516966.99725</v>
      </c>
      <c r="C106" t="str">
        <f>VLOOKUP(A106,'A1. Aquifer Attributes'!A:H,8,FALSE)</f>
        <v>Unconfined</v>
      </c>
      <c r="D106" t="str">
        <f>VLOOKUP(A106,'A3. BGCZ'!A:C,3,FALSE)</f>
        <v>PP</v>
      </c>
      <c r="E106" t="str">
        <f>VLOOKUP(A106,'A2. Low Flow Zone'!A:C,3,FALSE)</f>
        <v>South Interior</v>
      </c>
      <c r="F106">
        <f>IFERROR(VLOOKUP(A106,'R1. GW Use'!A:H,8,FALSE),"&lt;Null&gt;")</f>
        <v>28236</v>
      </c>
      <c r="G106">
        <f>IFERROR(VLOOKUP(A106,'R2. Recharge'!A:I,8,FALSE)*B106,"&lt;Null&gt;")</f>
        <v>717897.82018784864</v>
      </c>
      <c r="H106">
        <f>IFERROR(VLOOKUP(A106,'R2. Recharge'!A:K,10,FALSE)*B106,"&lt;Null&gt;")</f>
        <v>146645.1377586505</v>
      </c>
      <c r="I106">
        <f>IFERROR(VLOOKUP(A106,'R3. GW E'!A:C,2,FALSE)*B106,"&lt;Null&gt;")</f>
        <v>119016.0968195715</v>
      </c>
      <c r="J106">
        <f>IFERROR(VLOOKUP(A106,'R3. GW E'!A:E,4,FALSE)*B106,"&lt;Null&gt;")</f>
        <v>1020094.1711946271</v>
      </c>
      <c r="K106">
        <f t="shared" si="33"/>
        <v>598881.72336827719</v>
      </c>
      <c r="L106">
        <f t="shared" si="34"/>
        <v>27629.040939079001</v>
      </c>
      <c r="M106">
        <f t="shared" si="35"/>
        <v>-302196.35100677842</v>
      </c>
      <c r="N106">
        <f t="shared" si="36"/>
        <v>-873449.0334359766</v>
      </c>
      <c r="O106" t="str">
        <f t="shared" si="37"/>
        <v/>
      </c>
      <c r="P106">
        <f t="shared" si="47"/>
        <v>28000</v>
      </c>
      <c r="Q106" t="str">
        <f t="shared" si="38"/>
        <v/>
      </c>
      <c r="R106">
        <f t="shared" si="48"/>
        <v>718000</v>
      </c>
      <c r="S106" t="str">
        <f t="shared" si="39"/>
        <v/>
      </c>
      <c r="T106">
        <f t="shared" si="49"/>
        <v>147000</v>
      </c>
      <c r="U106" t="str">
        <f t="shared" si="50"/>
        <v/>
      </c>
      <c r="V106">
        <f t="shared" si="51"/>
        <v>119000</v>
      </c>
      <c r="W106" t="str">
        <f t="shared" si="52"/>
        <v/>
      </c>
      <c r="X106">
        <f t="shared" si="53"/>
        <v>1020000</v>
      </c>
      <c r="Y106">
        <f t="shared" si="40"/>
        <v>4.7147873942776031E-2</v>
      </c>
      <c r="Z106">
        <f t="shared" si="41"/>
        <v>1.021968155255889</v>
      </c>
      <c r="AA106" t="str">
        <f t="shared" si="42"/>
        <v>NA</v>
      </c>
      <c r="AB106" t="str">
        <f t="shared" si="43"/>
        <v>NA</v>
      </c>
      <c r="AC106" s="9" t="str">
        <f t="shared" si="54"/>
        <v>&lt;0.1</v>
      </c>
      <c r="AD106" s="9">
        <f t="shared" si="55"/>
        <v>0</v>
      </c>
      <c r="AE106" s="9" t="str">
        <f t="shared" si="56"/>
        <v/>
      </c>
      <c r="AF106" s="9">
        <f t="shared" si="57"/>
        <v>1</v>
      </c>
      <c r="AG106" s="9" t="str">
        <f t="shared" si="58"/>
        <v>NA</v>
      </c>
      <c r="AH106" s="9">
        <f t="shared" si="59"/>
        <v>0</v>
      </c>
      <c r="AI106" s="9" t="str">
        <f t="shared" si="60"/>
        <v>NA</v>
      </c>
      <c r="AJ106" s="9">
        <f t="shared" si="61"/>
        <v>0</v>
      </c>
      <c r="AK106" t="str">
        <f t="shared" si="62"/>
        <v/>
      </c>
      <c r="AL106" t="str">
        <f t="shared" si="63"/>
        <v/>
      </c>
      <c r="AM106" t="str">
        <f t="shared" si="64"/>
        <v>NA</v>
      </c>
      <c r="AN106" t="str">
        <f t="shared" si="65"/>
        <v>NA</v>
      </c>
      <c r="AO106">
        <f t="shared" si="44"/>
        <v>0</v>
      </c>
      <c r="AP106">
        <f t="shared" si="45"/>
        <v>2</v>
      </c>
      <c r="AQ106" t="str">
        <f t="shared" si="46"/>
        <v>Less stressed</v>
      </c>
    </row>
    <row r="107" spans="1:43" x14ac:dyDescent="0.25">
      <c r="A107">
        <v>1111</v>
      </c>
      <c r="B107">
        <v>3060925.9109499999</v>
      </c>
      <c r="C107" t="str">
        <f>VLOOKUP(A107,'A1. Aquifer Attributes'!A:H,8,FALSE)</f>
        <v>Unconfined</v>
      </c>
      <c r="D107" t="str">
        <f>VLOOKUP(A107,'A3. BGCZ'!A:C,3,FALSE)</f>
        <v>BG</v>
      </c>
      <c r="E107" t="str">
        <f>VLOOKUP(A107,'A2. Low Flow Zone'!A:C,3,FALSE)</f>
        <v>South Interior</v>
      </c>
      <c r="F107">
        <f>IFERROR(VLOOKUP(A107,'R1. GW Use'!A:H,8,FALSE),"&lt;Null&gt;")</f>
        <v>1554</v>
      </c>
      <c r="G107">
        <f>IFERROR(VLOOKUP(A107,'R2. Recharge'!A:I,8,FALSE)*B107,"&lt;Null&gt;")</f>
        <v>164154.15560571721</v>
      </c>
      <c r="H107">
        <f>IFERROR(VLOOKUP(A107,'R2. Recharge'!A:K,10,FALSE)*B107,"&lt;Null&gt;")</f>
        <v>147594.78650009804</v>
      </c>
      <c r="I107">
        <f>IFERROR(VLOOKUP(A107,'R3. GW E'!A:C,2,FALSE)*B107,"&lt;Null&gt;")</f>
        <v>92054.285845910301</v>
      </c>
      <c r="J107">
        <f>IFERROR(VLOOKUP(A107,'R3. GW E'!A:E,4,FALSE)*B107,"&lt;Null&gt;")</f>
        <v>68423.937813376295</v>
      </c>
      <c r="K107">
        <f t="shared" si="33"/>
        <v>72099.869759806912</v>
      </c>
      <c r="L107">
        <f t="shared" si="34"/>
        <v>55540.500654187737</v>
      </c>
      <c r="M107">
        <f t="shared" si="35"/>
        <v>95730.217792340918</v>
      </c>
      <c r="N107">
        <f t="shared" si="36"/>
        <v>79170.848686721743</v>
      </c>
      <c r="O107" t="str">
        <f t="shared" si="37"/>
        <v/>
      </c>
      <c r="P107">
        <f t="shared" si="47"/>
        <v>2000</v>
      </c>
      <c r="Q107" t="str">
        <f t="shared" si="38"/>
        <v/>
      </c>
      <c r="R107">
        <f t="shared" si="48"/>
        <v>164000</v>
      </c>
      <c r="S107" t="str">
        <f t="shared" si="39"/>
        <v/>
      </c>
      <c r="T107">
        <f t="shared" si="49"/>
        <v>148000</v>
      </c>
      <c r="U107" t="str">
        <f t="shared" si="50"/>
        <v/>
      </c>
      <c r="V107">
        <f t="shared" si="51"/>
        <v>92000</v>
      </c>
      <c r="W107" t="str">
        <f t="shared" si="52"/>
        <v/>
      </c>
      <c r="X107">
        <f t="shared" si="53"/>
        <v>68000</v>
      </c>
      <c r="Y107">
        <f t="shared" si="40"/>
        <v>2.1553436992008259E-2</v>
      </c>
      <c r="Z107">
        <f t="shared" si="41"/>
        <v>2.7979582137289013E-2</v>
      </c>
      <c r="AA107">
        <f t="shared" si="42"/>
        <v>1.6233118819085471E-2</v>
      </c>
      <c r="AB107">
        <f t="shared" si="43"/>
        <v>1.9628436801898668E-2</v>
      </c>
      <c r="AC107" s="9" t="str">
        <f t="shared" si="54"/>
        <v>&lt;0.1</v>
      </c>
      <c r="AD107" s="9">
        <f t="shared" si="55"/>
        <v>0</v>
      </c>
      <c r="AE107" s="9" t="str">
        <f t="shared" si="56"/>
        <v>&lt;0.1</v>
      </c>
      <c r="AF107" s="9">
        <f t="shared" si="57"/>
        <v>0</v>
      </c>
      <c r="AG107" s="9" t="str">
        <f t="shared" si="58"/>
        <v>&lt;0.1</v>
      </c>
      <c r="AH107" s="9">
        <f t="shared" si="59"/>
        <v>0</v>
      </c>
      <c r="AI107" s="9" t="str">
        <f t="shared" si="60"/>
        <v>&lt;0.1</v>
      </c>
      <c r="AJ107" s="9">
        <f t="shared" si="61"/>
        <v>0</v>
      </c>
      <c r="AK107" t="str">
        <f t="shared" si="62"/>
        <v/>
      </c>
      <c r="AL107" t="str">
        <f t="shared" si="63"/>
        <v/>
      </c>
      <c r="AM107" t="str">
        <f t="shared" si="64"/>
        <v/>
      </c>
      <c r="AN107" t="str">
        <f t="shared" si="65"/>
        <v/>
      </c>
      <c r="AO107">
        <f t="shared" si="44"/>
        <v>0</v>
      </c>
      <c r="AP107">
        <f t="shared" si="45"/>
        <v>4</v>
      </c>
      <c r="AQ107" t="str">
        <f t="shared" si="46"/>
        <v>Less stressed</v>
      </c>
    </row>
    <row r="108" spans="1:43" x14ac:dyDescent="0.25">
      <c r="A108">
        <v>1048</v>
      </c>
      <c r="B108">
        <v>618010.30573999998</v>
      </c>
      <c r="C108" t="str">
        <f>VLOOKUP(A108,'A1. Aquifer Attributes'!A:H,8,FALSE)</f>
        <v>Unconfined</v>
      </c>
      <c r="D108" t="str">
        <f>VLOOKUP(A108,'A3. BGCZ'!A:C,3,FALSE)</f>
        <v>IDF</v>
      </c>
      <c r="E108" t="str">
        <f>VLOOKUP(A108,'A2. Low Flow Zone'!A:C,3,FALSE)</f>
        <v>Southeast Mountains</v>
      </c>
      <c r="F108">
        <f>IFERROR(VLOOKUP(A108,'R1. GW Use'!A:H,8,FALSE),"&lt;Null&gt;")</f>
        <v>5790</v>
      </c>
      <c r="G108">
        <f>IFERROR(VLOOKUP(A108,'R2. Recharge'!A:I,8,FALSE)*B108,"&lt;Null&gt;")</f>
        <v>39171.042018443972</v>
      </c>
      <c r="H108">
        <f>IFERROR(VLOOKUP(A108,'R2. Recharge'!A:K,10,FALSE)*B108,"&lt;Null&gt;")</f>
        <v>154702.19376375404</v>
      </c>
      <c r="I108">
        <f>IFERROR(VLOOKUP(A108,'R3. GW E'!A:C,2,FALSE)*B108,"&lt;Null&gt;")</f>
        <v>90017.527103171189</v>
      </c>
      <c r="J108">
        <f>IFERROR(VLOOKUP(A108,'R3. GW E'!A:E,4,FALSE)*B108,"&lt;Null&gt;")</f>
        <v>93660.697855508479</v>
      </c>
      <c r="K108">
        <f t="shared" si="33"/>
        <v>-50846.485084727217</v>
      </c>
      <c r="L108">
        <f t="shared" si="34"/>
        <v>64684.66666058285</v>
      </c>
      <c r="M108">
        <f t="shared" si="35"/>
        <v>-54489.655837064507</v>
      </c>
      <c r="N108">
        <f t="shared" si="36"/>
        <v>61041.495908245561</v>
      </c>
      <c r="O108" t="str">
        <f t="shared" si="37"/>
        <v/>
      </c>
      <c r="P108">
        <f t="shared" si="47"/>
        <v>6000</v>
      </c>
      <c r="Q108" t="str">
        <f t="shared" si="38"/>
        <v/>
      </c>
      <c r="R108">
        <f t="shared" si="48"/>
        <v>39000</v>
      </c>
      <c r="S108" t="str">
        <f t="shared" si="39"/>
        <v/>
      </c>
      <c r="T108">
        <f t="shared" si="49"/>
        <v>155000</v>
      </c>
      <c r="U108" t="str">
        <f t="shared" si="50"/>
        <v/>
      </c>
      <c r="V108">
        <f t="shared" si="51"/>
        <v>90000</v>
      </c>
      <c r="W108" t="str">
        <f t="shared" si="52"/>
        <v/>
      </c>
      <c r="X108">
        <f t="shared" si="53"/>
        <v>94000</v>
      </c>
      <c r="Y108" t="str">
        <f t="shared" si="40"/>
        <v>NA</v>
      </c>
      <c r="Z108">
        <f t="shared" si="41"/>
        <v>8.9511167003172867E-2</v>
      </c>
      <c r="AA108" t="str">
        <f t="shared" si="42"/>
        <v>NA</v>
      </c>
      <c r="AB108">
        <f t="shared" si="43"/>
        <v>9.4853507664740558E-2</v>
      </c>
      <c r="AC108" s="9" t="str">
        <f t="shared" si="54"/>
        <v>NA</v>
      </c>
      <c r="AD108" s="9">
        <f t="shared" si="55"/>
        <v>0</v>
      </c>
      <c r="AE108" s="9" t="str">
        <f t="shared" si="56"/>
        <v/>
      </c>
      <c r="AF108" s="9">
        <f t="shared" si="57"/>
        <v>0.1</v>
      </c>
      <c r="AG108" s="9" t="str">
        <f t="shared" si="58"/>
        <v>NA</v>
      </c>
      <c r="AH108" s="9">
        <f t="shared" si="59"/>
        <v>0</v>
      </c>
      <c r="AI108" s="9" t="str">
        <f t="shared" si="60"/>
        <v/>
      </c>
      <c r="AJ108" s="9">
        <f t="shared" si="61"/>
        <v>0.1</v>
      </c>
      <c r="AK108" t="str">
        <f t="shared" si="62"/>
        <v>NA</v>
      </c>
      <c r="AL108" t="str">
        <f t="shared" si="63"/>
        <v/>
      </c>
      <c r="AM108" t="str">
        <f t="shared" si="64"/>
        <v>NA</v>
      </c>
      <c r="AN108" t="str">
        <f t="shared" si="65"/>
        <v/>
      </c>
      <c r="AO108">
        <f t="shared" si="44"/>
        <v>0</v>
      </c>
      <c r="AP108">
        <f t="shared" si="45"/>
        <v>2</v>
      </c>
      <c r="AQ108" t="str">
        <f t="shared" si="46"/>
        <v>Less stressed</v>
      </c>
    </row>
    <row r="109" spans="1:43" x14ac:dyDescent="0.25">
      <c r="A109">
        <v>714</v>
      </c>
      <c r="B109">
        <v>3145483.97694</v>
      </c>
      <c r="C109" t="str">
        <f>VLOOKUP(A109,'A1. Aquifer Attributes'!A:H,8,FALSE)</f>
        <v>Unconfined</v>
      </c>
      <c r="D109" t="str">
        <f>VLOOKUP(A109,'A3. BGCZ'!A:C,3,FALSE)</f>
        <v>BG</v>
      </c>
      <c r="E109" t="str">
        <f>VLOOKUP(A109,'A2. Low Flow Zone'!A:C,3,FALSE)</f>
        <v>South Interior</v>
      </c>
      <c r="F109">
        <f>IFERROR(VLOOKUP(A109,'R1. GW Use'!A:H,8,FALSE),"&lt;Null&gt;")</f>
        <v>7961</v>
      </c>
      <c r="G109">
        <f>IFERROR(VLOOKUP(A109,'R2. Recharge'!A:I,8,FALSE)*B109,"&lt;Null&gt;")</f>
        <v>96742.690223235841</v>
      </c>
      <c r="H109">
        <f>IFERROR(VLOOKUP(A109,'R2. Recharge'!A:K,10,FALSE)*B109,"&lt;Null&gt;")</f>
        <v>159822.0408683214</v>
      </c>
      <c r="I109">
        <f>IFERROR(VLOOKUP(A109,'R3. GW E'!A:C,2,FALSE)*B109,"&lt;Null&gt;")</f>
        <v>200574.93127355605</v>
      </c>
      <c r="J109">
        <f>IFERROR(VLOOKUP(A109,'R3. GW E'!A:E,4,FALSE)*B109,"&lt;Null&gt;")</f>
        <v>341140.31923505076</v>
      </c>
      <c r="K109">
        <f t="shared" si="33"/>
        <v>-103832.24105032021</v>
      </c>
      <c r="L109">
        <f t="shared" si="34"/>
        <v>-40752.890405234648</v>
      </c>
      <c r="M109">
        <f t="shared" si="35"/>
        <v>-244397.62901181492</v>
      </c>
      <c r="N109">
        <f t="shared" si="36"/>
        <v>-181318.27836672936</v>
      </c>
      <c r="O109" t="str">
        <f t="shared" si="37"/>
        <v/>
      </c>
      <c r="P109">
        <f t="shared" si="47"/>
        <v>8000</v>
      </c>
      <c r="Q109" t="str">
        <f t="shared" si="38"/>
        <v/>
      </c>
      <c r="R109">
        <f t="shared" si="48"/>
        <v>97000</v>
      </c>
      <c r="S109" t="str">
        <f t="shared" si="39"/>
        <v/>
      </c>
      <c r="T109">
        <f t="shared" si="49"/>
        <v>160000</v>
      </c>
      <c r="U109" t="str">
        <f t="shared" si="50"/>
        <v/>
      </c>
      <c r="V109">
        <f t="shared" si="51"/>
        <v>201000</v>
      </c>
      <c r="W109" t="str">
        <f t="shared" si="52"/>
        <v/>
      </c>
      <c r="X109">
        <f t="shared" si="53"/>
        <v>341000</v>
      </c>
      <c r="Y109" t="str">
        <f t="shared" si="40"/>
        <v>NA</v>
      </c>
      <c r="Z109" t="str">
        <f t="shared" si="41"/>
        <v>NA</v>
      </c>
      <c r="AA109" t="str">
        <f t="shared" si="42"/>
        <v>NA</v>
      </c>
      <c r="AB109" t="str">
        <f t="shared" si="43"/>
        <v>NA</v>
      </c>
      <c r="AC109" s="9" t="str">
        <f t="shared" si="54"/>
        <v>NA</v>
      </c>
      <c r="AD109" s="9">
        <f t="shared" si="55"/>
        <v>0</v>
      </c>
      <c r="AE109" s="9" t="str">
        <f t="shared" si="56"/>
        <v>NA</v>
      </c>
      <c r="AF109" s="9">
        <f t="shared" si="57"/>
        <v>0</v>
      </c>
      <c r="AG109" s="9" t="str">
        <f t="shared" si="58"/>
        <v>NA</v>
      </c>
      <c r="AH109" s="9">
        <f t="shared" si="59"/>
        <v>0</v>
      </c>
      <c r="AI109" s="9" t="str">
        <f t="shared" si="60"/>
        <v>NA</v>
      </c>
      <c r="AJ109" s="9">
        <f t="shared" si="61"/>
        <v>0</v>
      </c>
      <c r="AK109" t="str">
        <f t="shared" si="62"/>
        <v>NA</v>
      </c>
      <c r="AL109" t="str">
        <f t="shared" si="63"/>
        <v>NA</v>
      </c>
      <c r="AM109" t="str">
        <f t="shared" si="64"/>
        <v>NA</v>
      </c>
      <c r="AN109" t="str">
        <f t="shared" si="65"/>
        <v>NA</v>
      </c>
      <c r="AO109">
        <f t="shared" si="44"/>
        <v>0</v>
      </c>
      <c r="AP109">
        <f t="shared" si="45"/>
        <v>0</v>
      </c>
      <c r="AQ109" t="str">
        <f t="shared" si="46"/>
        <v>Method not applicable - low modelled groundwater availability</v>
      </c>
    </row>
    <row r="110" spans="1:43" x14ac:dyDescent="0.25">
      <c r="A110">
        <v>309</v>
      </c>
      <c r="B110">
        <v>305997.74768799997</v>
      </c>
      <c r="C110" t="str">
        <f>VLOOKUP(A110,'A1. Aquifer Attributes'!A:H,8,FALSE)</f>
        <v>Unconfined</v>
      </c>
      <c r="D110" t="str">
        <f>VLOOKUP(A110,'A3. BGCZ'!A:C,3,FALSE)</f>
        <v>ICH</v>
      </c>
      <c r="E110" t="str">
        <f>VLOOKUP(A110,'A2. Low Flow Zone'!A:C,3,FALSE)</f>
        <v>Southeast Mountains</v>
      </c>
      <c r="F110">
        <f>IFERROR(VLOOKUP(A110,'R1. GW Use'!A:H,8,FALSE),"&lt;Null&gt;")</f>
        <v>477337</v>
      </c>
      <c r="G110">
        <f>IFERROR(VLOOKUP(A110,'R2. Recharge'!A:I,8,FALSE)*B110,"&lt;Null&gt;")</f>
        <v>49146.328478169416</v>
      </c>
      <c r="H110">
        <f>IFERROR(VLOOKUP(A110,'R2. Recharge'!A:K,10,FALSE)*B110,"&lt;Null&gt;")</f>
        <v>166016.63002614287</v>
      </c>
      <c r="I110">
        <f>IFERROR(VLOOKUP(A110,'R3. GW E'!A:C,2,FALSE)*B110,"&lt;Null&gt;")</f>
        <v>73629.484046434241</v>
      </c>
      <c r="J110">
        <f>IFERROR(VLOOKUP(A110,'R3. GW E'!A:E,4,FALSE)*B110,"&lt;Null&gt;")</f>
        <v>38960.857226626904</v>
      </c>
      <c r="K110">
        <f t="shared" si="33"/>
        <v>-24483.155568264825</v>
      </c>
      <c r="L110">
        <f t="shared" si="34"/>
        <v>92387.145979708628</v>
      </c>
      <c r="M110">
        <f t="shared" si="35"/>
        <v>10185.471251542513</v>
      </c>
      <c r="N110">
        <f t="shared" si="36"/>
        <v>127055.77279951597</v>
      </c>
      <c r="O110" t="str">
        <f t="shared" si="37"/>
        <v/>
      </c>
      <c r="P110">
        <f t="shared" si="47"/>
        <v>477000</v>
      </c>
      <c r="Q110" t="str">
        <f t="shared" si="38"/>
        <v/>
      </c>
      <c r="R110">
        <f t="shared" si="48"/>
        <v>49000</v>
      </c>
      <c r="S110" t="str">
        <f t="shared" si="39"/>
        <v/>
      </c>
      <c r="T110">
        <f t="shared" si="49"/>
        <v>166000</v>
      </c>
      <c r="U110" t="str">
        <f t="shared" si="50"/>
        <v/>
      </c>
      <c r="V110">
        <f t="shared" si="51"/>
        <v>74000</v>
      </c>
      <c r="W110" t="str">
        <f t="shared" si="52"/>
        <v/>
      </c>
      <c r="X110">
        <f t="shared" si="53"/>
        <v>39000</v>
      </c>
      <c r="Y110" t="str">
        <f t="shared" si="40"/>
        <v>NA</v>
      </c>
      <c r="Z110">
        <f t="shared" si="41"/>
        <v>5.1667036029540245</v>
      </c>
      <c r="AA110">
        <f t="shared" si="42"/>
        <v>46.864498285016602</v>
      </c>
      <c r="AB110">
        <f t="shared" si="43"/>
        <v>3.756909186276804</v>
      </c>
      <c r="AC110" s="9" t="str">
        <f t="shared" si="54"/>
        <v>NA</v>
      </c>
      <c r="AD110" s="9">
        <f t="shared" si="55"/>
        <v>0</v>
      </c>
      <c r="AE110" s="9" t="str">
        <f t="shared" si="56"/>
        <v/>
      </c>
      <c r="AF110" s="9">
        <f t="shared" si="57"/>
        <v>5.2</v>
      </c>
      <c r="AG110" s="9" t="str">
        <f t="shared" si="58"/>
        <v/>
      </c>
      <c r="AH110" s="9">
        <f t="shared" si="59"/>
        <v>46.9</v>
      </c>
      <c r="AI110" s="9" t="str">
        <f t="shared" si="60"/>
        <v/>
      </c>
      <c r="AJ110" s="9">
        <f t="shared" si="61"/>
        <v>3.8</v>
      </c>
      <c r="AK110" t="str">
        <f t="shared" si="62"/>
        <v>NA</v>
      </c>
      <c r="AL110" t="str">
        <f t="shared" si="63"/>
        <v>stressed</v>
      </c>
      <c r="AM110" t="str">
        <f t="shared" si="64"/>
        <v>stressed</v>
      </c>
      <c r="AN110" t="str">
        <f t="shared" si="65"/>
        <v>stressed</v>
      </c>
      <c r="AO110">
        <f t="shared" si="44"/>
        <v>3</v>
      </c>
      <c r="AP110">
        <f t="shared" si="45"/>
        <v>3</v>
      </c>
      <c r="AQ110" t="str">
        <f t="shared" si="46"/>
        <v>More stressed (high certainty)</v>
      </c>
    </row>
    <row r="111" spans="1:43" x14ac:dyDescent="0.25">
      <c r="A111">
        <v>125</v>
      </c>
      <c r="B111">
        <v>5355625.2060599998</v>
      </c>
      <c r="C111" t="str">
        <f>VLOOKUP(A111,'A1. Aquifer Attributes'!A:H,8,FALSE)</f>
        <v>Unconfined</v>
      </c>
      <c r="D111" t="str">
        <f>VLOOKUP(A111,'A3. BGCZ'!A:C,3,FALSE)</f>
        <v>IDF</v>
      </c>
      <c r="E111" t="str">
        <f>VLOOKUP(A111,'A2. Low Flow Zone'!A:C,3,FALSE)</f>
        <v>South Interior</v>
      </c>
      <c r="F111">
        <f>IFERROR(VLOOKUP(A111,'R1. GW Use'!A:H,8,FALSE),"&lt;Null&gt;")</f>
        <v>287010</v>
      </c>
      <c r="G111">
        <f>IFERROR(VLOOKUP(A111,'R2. Recharge'!A:I,8,FALSE)*B111,"&lt;Null&gt;")</f>
        <v>519164.54133537458</v>
      </c>
      <c r="H111">
        <f>IFERROR(VLOOKUP(A111,'R2. Recharge'!A:K,10,FALSE)*B111,"&lt;Null&gt;")</f>
        <v>168862.86274707181</v>
      </c>
      <c r="I111">
        <f>IFERROR(VLOOKUP(A111,'R3. GW E'!A:C,2,FALSE)*B111,"&lt;Null&gt;")</f>
        <v>0</v>
      </c>
      <c r="J111">
        <f>IFERROR(VLOOKUP(A111,'R3. GW E'!A:E,4,FALSE)*B111,"&lt;Null&gt;")</f>
        <v>156539.56914792774</v>
      </c>
      <c r="K111">
        <f t="shared" si="33"/>
        <v>519164.54133537458</v>
      </c>
      <c r="L111">
        <f t="shared" si="34"/>
        <v>168862.86274707181</v>
      </c>
      <c r="M111">
        <f t="shared" si="35"/>
        <v>362624.97218744684</v>
      </c>
      <c r="N111">
        <f t="shared" si="36"/>
        <v>12323.293599144061</v>
      </c>
      <c r="O111" t="str">
        <f t="shared" si="37"/>
        <v/>
      </c>
      <c r="P111">
        <f t="shared" si="47"/>
        <v>287000</v>
      </c>
      <c r="Q111" t="str">
        <f t="shared" si="38"/>
        <v/>
      </c>
      <c r="R111">
        <f t="shared" si="48"/>
        <v>519000</v>
      </c>
      <c r="S111" t="str">
        <f t="shared" si="39"/>
        <v/>
      </c>
      <c r="T111">
        <f t="shared" si="49"/>
        <v>169000</v>
      </c>
      <c r="U111" t="str">
        <f t="shared" si="50"/>
        <v/>
      </c>
      <c r="V111">
        <f t="shared" si="51"/>
        <v>0</v>
      </c>
      <c r="W111" t="str">
        <f t="shared" si="52"/>
        <v/>
      </c>
      <c r="X111">
        <f t="shared" si="53"/>
        <v>157000</v>
      </c>
      <c r="Y111">
        <f t="shared" si="40"/>
        <v>0.55283051354347923</v>
      </c>
      <c r="Z111">
        <f t="shared" si="41"/>
        <v>1.6996632375579985</v>
      </c>
      <c r="AA111">
        <f t="shared" si="42"/>
        <v>0.79147886111836718</v>
      </c>
      <c r="AB111">
        <f t="shared" si="43"/>
        <v>23.290039930553537</v>
      </c>
      <c r="AC111" s="9" t="str">
        <f t="shared" si="54"/>
        <v/>
      </c>
      <c r="AD111" s="9">
        <f t="shared" si="55"/>
        <v>0.6</v>
      </c>
      <c r="AE111" s="9" t="str">
        <f t="shared" si="56"/>
        <v/>
      </c>
      <c r="AF111" s="9">
        <f t="shared" si="57"/>
        <v>1.7</v>
      </c>
      <c r="AG111" s="9" t="str">
        <f t="shared" si="58"/>
        <v/>
      </c>
      <c r="AH111" s="9">
        <f t="shared" si="59"/>
        <v>0.8</v>
      </c>
      <c r="AI111" s="9" t="str">
        <f t="shared" si="60"/>
        <v/>
      </c>
      <c r="AJ111" s="9">
        <f t="shared" si="61"/>
        <v>23.3</v>
      </c>
      <c r="AK111" t="str">
        <f t="shared" si="62"/>
        <v/>
      </c>
      <c r="AL111" t="str">
        <f t="shared" si="63"/>
        <v>stressed</v>
      </c>
      <c r="AM111" t="str">
        <f t="shared" si="64"/>
        <v/>
      </c>
      <c r="AN111" t="str">
        <f t="shared" si="65"/>
        <v>stressed</v>
      </c>
      <c r="AO111">
        <f t="shared" si="44"/>
        <v>2</v>
      </c>
      <c r="AP111">
        <f t="shared" si="45"/>
        <v>4</v>
      </c>
      <c r="AQ111" t="str">
        <f t="shared" si="46"/>
        <v>More stressed (less certainty)</v>
      </c>
    </row>
    <row r="112" spans="1:43" x14ac:dyDescent="0.25">
      <c r="A112">
        <v>194</v>
      </c>
      <c r="B112">
        <v>5278180.4386400003</v>
      </c>
      <c r="C112" t="str">
        <f>VLOOKUP(A112,'A1. Aquifer Attributes'!A:H,8,FALSE)</f>
        <v>Unconfined</v>
      </c>
      <c r="D112" t="str">
        <f>VLOOKUP(A112,'A3. BGCZ'!A:C,3,FALSE)</f>
        <v>BG</v>
      </c>
      <c r="E112" t="str">
        <f>VLOOKUP(A112,'A2. Low Flow Zone'!A:C,3,FALSE)</f>
        <v>South Interior</v>
      </c>
      <c r="F112">
        <f>IFERROR(VLOOKUP(A112,'R1. GW Use'!A:H,8,FALSE),"&lt;Null&gt;")</f>
        <v>1107577</v>
      </c>
      <c r="G112">
        <f>IFERROR(VLOOKUP(A112,'R2. Recharge'!A:I,8,FALSE)*B112,"&lt;Null&gt;")</f>
        <v>283063.12476888846</v>
      </c>
      <c r="H112">
        <f>IFERROR(VLOOKUP(A112,'R2. Recharge'!A:K,10,FALSE)*B112,"&lt;Null&gt;")</f>
        <v>171651.70604501147</v>
      </c>
      <c r="I112">
        <f>IFERROR(VLOOKUP(A112,'R3. GW E'!A:C,2,FALSE)*B112,"&lt;Null&gt;")</f>
        <v>174222.17991862915</v>
      </c>
      <c r="J112">
        <f>IFERROR(VLOOKUP(A112,'R3. GW E'!A:E,4,FALSE)*B112,"&lt;Null&gt;")</f>
        <v>284224.73844032537</v>
      </c>
      <c r="K112">
        <f t="shared" si="33"/>
        <v>108840.94485025931</v>
      </c>
      <c r="L112">
        <f t="shared" si="34"/>
        <v>-2570.4738736176805</v>
      </c>
      <c r="M112">
        <f t="shared" si="35"/>
        <v>-1161.6136714369059</v>
      </c>
      <c r="N112">
        <f t="shared" si="36"/>
        <v>-112573.0323953139</v>
      </c>
      <c r="O112" t="str">
        <f t="shared" si="37"/>
        <v/>
      </c>
      <c r="P112">
        <f t="shared" si="47"/>
        <v>1108000</v>
      </c>
      <c r="Q112" t="str">
        <f t="shared" si="38"/>
        <v/>
      </c>
      <c r="R112">
        <f t="shared" si="48"/>
        <v>283000</v>
      </c>
      <c r="S112" t="str">
        <f t="shared" si="39"/>
        <v/>
      </c>
      <c r="T112">
        <f t="shared" si="49"/>
        <v>172000</v>
      </c>
      <c r="U112" t="str">
        <f t="shared" si="50"/>
        <v/>
      </c>
      <c r="V112">
        <f t="shared" si="51"/>
        <v>174000</v>
      </c>
      <c r="W112" t="str">
        <f t="shared" si="52"/>
        <v/>
      </c>
      <c r="X112">
        <f t="shared" si="53"/>
        <v>284000</v>
      </c>
      <c r="Y112">
        <f t="shared" si="40"/>
        <v>10.176106074086155</v>
      </c>
      <c r="Z112" t="str">
        <f t="shared" si="41"/>
        <v>NA</v>
      </c>
      <c r="AA112" t="str">
        <f t="shared" si="42"/>
        <v>NA</v>
      </c>
      <c r="AB112" t="str">
        <f t="shared" si="43"/>
        <v>NA</v>
      </c>
      <c r="AC112" s="9" t="str">
        <f t="shared" si="54"/>
        <v/>
      </c>
      <c r="AD112" s="9">
        <f t="shared" si="55"/>
        <v>10.199999999999999</v>
      </c>
      <c r="AE112" s="9" t="str">
        <f t="shared" si="56"/>
        <v>NA</v>
      </c>
      <c r="AF112" s="9">
        <f t="shared" si="57"/>
        <v>0</v>
      </c>
      <c r="AG112" s="9" t="str">
        <f t="shared" si="58"/>
        <v>NA</v>
      </c>
      <c r="AH112" s="9">
        <f t="shared" si="59"/>
        <v>0</v>
      </c>
      <c r="AI112" s="9" t="str">
        <f t="shared" si="60"/>
        <v>NA</v>
      </c>
      <c r="AJ112" s="9">
        <f t="shared" si="61"/>
        <v>0</v>
      </c>
      <c r="AK112" t="str">
        <f t="shared" si="62"/>
        <v>stressed</v>
      </c>
      <c r="AL112" t="str">
        <f t="shared" si="63"/>
        <v>NA</v>
      </c>
      <c r="AM112" t="str">
        <f t="shared" si="64"/>
        <v>NA</v>
      </c>
      <c r="AN112" t="str">
        <f t="shared" si="65"/>
        <v>NA</v>
      </c>
      <c r="AO112">
        <f t="shared" si="44"/>
        <v>1</v>
      </c>
      <c r="AP112">
        <f t="shared" si="45"/>
        <v>1</v>
      </c>
      <c r="AQ112" t="str">
        <f t="shared" si="46"/>
        <v>More stressed (high certainty)</v>
      </c>
    </row>
    <row r="113" spans="1:43" x14ac:dyDescent="0.25">
      <c r="A113">
        <v>263</v>
      </c>
      <c r="B113">
        <v>8427281.0855599996</v>
      </c>
      <c r="C113" t="str">
        <f>VLOOKUP(A113,'A1. Aquifer Attributes'!A:H,8,FALSE)</f>
        <v>Unconfined</v>
      </c>
      <c r="D113" t="str">
        <f>VLOOKUP(A113,'A3. BGCZ'!A:C,3,FALSE)</f>
        <v>PP</v>
      </c>
      <c r="E113" t="str">
        <f>VLOOKUP(A113,'A2. Low Flow Zone'!A:C,3,FALSE)</f>
        <v>South Interior</v>
      </c>
      <c r="F113">
        <f>IFERROR(VLOOKUP(A113,'R1. GW Use'!A:H,8,FALSE),"&lt;Null&gt;")</f>
        <v>489085</v>
      </c>
      <c r="G113">
        <f>IFERROR(VLOOKUP(A113,'R2. Recharge'!A:I,8,FALSE)*B113,"&lt;Null&gt;")</f>
        <v>714548.01879905316</v>
      </c>
      <c r="H113">
        <f>IFERROR(VLOOKUP(A113,'R2. Recharge'!A:K,10,FALSE)*B113,"&lt;Null&gt;")</f>
        <v>173340.74464888364</v>
      </c>
      <c r="I113">
        <f>IFERROR(VLOOKUP(A113,'R3. GW E'!A:C,2,FALSE)*B113,"&lt;Null&gt;")</f>
        <v>892457.49424188945</v>
      </c>
      <c r="J113">
        <f>IFERROR(VLOOKUP(A113,'R3. GW E'!A:E,4,FALSE)*B113,"&lt;Null&gt;")</f>
        <v>288398.41331003432</v>
      </c>
      <c r="K113">
        <f t="shared" si="33"/>
        <v>-177909.47544283629</v>
      </c>
      <c r="L113">
        <f t="shared" si="34"/>
        <v>-719116.74959300575</v>
      </c>
      <c r="M113">
        <f t="shared" si="35"/>
        <v>426149.60548901884</v>
      </c>
      <c r="N113">
        <f t="shared" si="36"/>
        <v>-115057.66866115067</v>
      </c>
      <c r="O113" t="str">
        <f t="shared" si="37"/>
        <v/>
      </c>
      <c r="P113">
        <f t="shared" si="47"/>
        <v>489000</v>
      </c>
      <c r="Q113" t="str">
        <f t="shared" si="38"/>
        <v/>
      </c>
      <c r="R113">
        <f t="shared" si="48"/>
        <v>715000</v>
      </c>
      <c r="S113" t="str">
        <f t="shared" si="39"/>
        <v/>
      </c>
      <c r="T113">
        <f t="shared" si="49"/>
        <v>173000</v>
      </c>
      <c r="U113" t="str">
        <f t="shared" si="50"/>
        <v/>
      </c>
      <c r="V113">
        <f t="shared" si="51"/>
        <v>892000</v>
      </c>
      <c r="W113" t="str">
        <f t="shared" si="52"/>
        <v/>
      </c>
      <c r="X113">
        <f t="shared" si="53"/>
        <v>288000</v>
      </c>
      <c r="Y113" t="str">
        <f t="shared" si="40"/>
        <v>NA</v>
      </c>
      <c r="Z113" t="str">
        <f t="shared" si="41"/>
        <v>NA</v>
      </c>
      <c r="AA113">
        <f t="shared" si="42"/>
        <v>1.1476838032942938</v>
      </c>
      <c r="AB113" t="str">
        <f t="shared" si="43"/>
        <v>NA</v>
      </c>
      <c r="AC113" s="9" t="str">
        <f t="shared" si="54"/>
        <v>NA</v>
      </c>
      <c r="AD113" s="9">
        <f t="shared" si="55"/>
        <v>0</v>
      </c>
      <c r="AE113" s="9" t="str">
        <f t="shared" si="56"/>
        <v>NA</v>
      </c>
      <c r="AF113" s="9">
        <f t="shared" si="57"/>
        <v>0</v>
      </c>
      <c r="AG113" s="9" t="str">
        <f t="shared" si="58"/>
        <v/>
      </c>
      <c r="AH113" s="9">
        <f t="shared" si="59"/>
        <v>1.1000000000000001</v>
      </c>
      <c r="AI113" s="9" t="str">
        <f t="shared" si="60"/>
        <v>NA</v>
      </c>
      <c r="AJ113" s="9">
        <f t="shared" si="61"/>
        <v>0</v>
      </c>
      <c r="AK113" t="str">
        <f t="shared" si="62"/>
        <v>NA</v>
      </c>
      <c r="AL113" t="str">
        <f t="shared" si="63"/>
        <v>NA</v>
      </c>
      <c r="AM113" t="str">
        <f t="shared" si="64"/>
        <v>stressed</v>
      </c>
      <c r="AN113" t="str">
        <f t="shared" si="65"/>
        <v>NA</v>
      </c>
      <c r="AO113">
        <f t="shared" si="44"/>
        <v>1</v>
      </c>
      <c r="AP113">
        <f t="shared" si="45"/>
        <v>1</v>
      </c>
      <c r="AQ113" t="str">
        <f t="shared" si="46"/>
        <v>More stressed (high certainty)</v>
      </c>
    </row>
    <row r="114" spans="1:43" x14ac:dyDescent="0.25">
      <c r="A114">
        <v>625</v>
      </c>
      <c r="B114">
        <v>915256.578125</v>
      </c>
      <c r="C114" t="str">
        <f>VLOOKUP(A114,'A1. Aquifer Attributes'!A:H,8,FALSE)</f>
        <v>Unconfined</v>
      </c>
      <c r="D114" t="str">
        <f>VLOOKUP(A114,'A3. BGCZ'!A:C,3,FALSE)</f>
        <v>BWBS</v>
      </c>
      <c r="E114" t="str">
        <f>VLOOKUP(A114,'A2. Low Flow Zone'!A:C,3,FALSE)</f>
        <v>North Interior</v>
      </c>
      <c r="F114">
        <f>IFERROR(VLOOKUP(A114,'R1. GW Use'!A:H,8,FALSE),"&lt;Null&gt;")</f>
        <v>4314</v>
      </c>
      <c r="G114">
        <f>IFERROR(VLOOKUP(A114,'R2. Recharge'!A:I,8,FALSE)*B114,"&lt;Null&gt;")</f>
        <v>172187.76241692514</v>
      </c>
      <c r="H114">
        <f>IFERROR(VLOOKUP(A114,'R2. Recharge'!A:K,10,FALSE)*B114,"&lt;Null&gt;")</f>
        <v>174349.97133676562</v>
      </c>
      <c r="I114">
        <f>IFERROR(VLOOKUP(A114,'R3. GW E'!A:C,2,FALSE)*B114,"&lt;Null&gt;")</f>
        <v>84521.199220109367</v>
      </c>
      <c r="J114">
        <f>IFERROR(VLOOKUP(A114,'R3. GW E'!A:E,4,FALSE)*B114,"&lt;Null&gt;")</f>
        <v>86180.559396249999</v>
      </c>
      <c r="K114">
        <f t="shared" si="33"/>
        <v>87666.563196815769</v>
      </c>
      <c r="L114">
        <f t="shared" si="34"/>
        <v>89828.772116656255</v>
      </c>
      <c r="M114">
        <f t="shared" si="35"/>
        <v>86007.203020675137</v>
      </c>
      <c r="N114">
        <f t="shared" si="36"/>
        <v>88169.411940515623</v>
      </c>
      <c r="O114" t="str">
        <f t="shared" si="37"/>
        <v/>
      </c>
      <c r="P114">
        <f t="shared" si="47"/>
        <v>4000</v>
      </c>
      <c r="Q114" t="str">
        <f t="shared" si="38"/>
        <v/>
      </c>
      <c r="R114">
        <f t="shared" si="48"/>
        <v>172000</v>
      </c>
      <c r="S114" t="str">
        <f t="shared" si="39"/>
        <v/>
      </c>
      <c r="T114">
        <f t="shared" si="49"/>
        <v>174000</v>
      </c>
      <c r="U114" t="str">
        <f t="shared" si="50"/>
        <v/>
      </c>
      <c r="V114">
        <f t="shared" si="51"/>
        <v>85000</v>
      </c>
      <c r="W114" t="str">
        <f t="shared" si="52"/>
        <v/>
      </c>
      <c r="X114">
        <f t="shared" si="53"/>
        <v>86000</v>
      </c>
      <c r="Y114">
        <f t="shared" si="40"/>
        <v>4.9209183555135573E-2</v>
      </c>
      <c r="Z114">
        <f t="shared" si="41"/>
        <v>4.8024701867210411E-2</v>
      </c>
      <c r="AA114">
        <f t="shared" si="42"/>
        <v>5.0158589612116139E-2</v>
      </c>
      <c r="AB114">
        <f t="shared" si="43"/>
        <v>4.8928533207304177E-2</v>
      </c>
      <c r="AC114" s="9" t="str">
        <f t="shared" si="54"/>
        <v>&lt;0.1</v>
      </c>
      <c r="AD114" s="9">
        <f t="shared" si="55"/>
        <v>0</v>
      </c>
      <c r="AE114" s="9" t="str">
        <f t="shared" si="56"/>
        <v>&lt;0.1</v>
      </c>
      <c r="AF114" s="9">
        <f t="shared" si="57"/>
        <v>0</v>
      </c>
      <c r="AG114" s="9" t="str">
        <f t="shared" si="58"/>
        <v/>
      </c>
      <c r="AH114" s="9">
        <f t="shared" si="59"/>
        <v>0.1</v>
      </c>
      <c r="AI114" s="9" t="str">
        <f t="shared" si="60"/>
        <v>&lt;0.1</v>
      </c>
      <c r="AJ114" s="9">
        <f t="shared" si="61"/>
        <v>0</v>
      </c>
      <c r="AK114" t="str">
        <f t="shared" si="62"/>
        <v/>
      </c>
      <c r="AL114" t="str">
        <f t="shared" si="63"/>
        <v/>
      </c>
      <c r="AM114" t="str">
        <f t="shared" si="64"/>
        <v/>
      </c>
      <c r="AN114" t="str">
        <f t="shared" si="65"/>
        <v/>
      </c>
      <c r="AO114">
        <f t="shared" si="44"/>
        <v>0</v>
      </c>
      <c r="AP114">
        <f t="shared" si="45"/>
        <v>4</v>
      </c>
      <c r="AQ114" t="str">
        <f t="shared" si="46"/>
        <v>Less stressed</v>
      </c>
    </row>
    <row r="115" spans="1:43" x14ac:dyDescent="0.25">
      <c r="A115">
        <v>598</v>
      </c>
      <c r="B115">
        <v>3150936.8906299998</v>
      </c>
      <c r="C115" t="str">
        <f>VLOOKUP(A115,'A1. Aquifer Attributes'!A:H,8,FALSE)</f>
        <v>Unconfined</v>
      </c>
      <c r="D115" t="str">
        <f>VLOOKUP(A115,'A3. BGCZ'!A:C,3,FALSE)</f>
        <v>BWBS</v>
      </c>
      <c r="E115" t="str">
        <f>VLOOKUP(A115,'A2. Low Flow Zone'!A:C,3,FALSE)</f>
        <v>Northeast Plains</v>
      </c>
      <c r="F115">
        <f>IFERROR(VLOOKUP(A115,'R1. GW Use'!A:H,8,FALSE),"&lt;Null&gt;")</f>
        <v>2177</v>
      </c>
      <c r="G115">
        <f>IFERROR(VLOOKUP(A115,'R2. Recharge'!A:I,8,FALSE)*B115,"&lt;Null&gt;")</f>
        <v>700774.82195171481</v>
      </c>
      <c r="H115">
        <f>IFERROR(VLOOKUP(A115,'R2. Recharge'!A:K,10,FALSE)*B115,"&lt;Null&gt;")</f>
        <v>177035.38920004654</v>
      </c>
      <c r="I115">
        <f>IFERROR(VLOOKUP(A115,'R3. GW E'!A:C,2,FALSE)*B115,"&lt;Null&gt;")</f>
        <v>90198.719431174366</v>
      </c>
      <c r="J115">
        <f>IFERROR(VLOOKUP(A115,'R3. GW E'!A:E,4,FALSE)*B115,"&lt;Null&gt;")</f>
        <v>28251.300161388579</v>
      </c>
      <c r="K115">
        <f t="shared" si="33"/>
        <v>610576.10252054047</v>
      </c>
      <c r="L115">
        <f t="shared" si="34"/>
        <v>86836.669768872176</v>
      </c>
      <c r="M115">
        <f t="shared" si="35"/>
        <v>672523.52179032622</v>
      </c>
      <c r="N115">
        <f t="shared" si="36"/>
        <v>148784.08903865796</v>
      </c>
      <c r="O115" t="str">
        <f t="shared" si="37"/>
        <v/>
      </c>
      <c r="P115">
        <f t="shared" si="47"/>
        <v>2000</v>
      </c>
      <c r="Q115" t="str">
        <f t="shared" si="38"/>
        <v/>
      </c>
      <c r="R115">
        <f t="shared" si="48"/>
        <v>701000</v>
      </c>
      <c r="S115" t="str">
        <f t="shared" si="39"/>
        <v/>
      </c>
      <c r="T115">
        <f t="shared" si="49"/>
        <v>177000</v>
      </c>
      <c r="U115" t="str">
        <f t="shared" si="50"/>
        <v/>
      </c>
      <c r="V115">
        <f t="shared" si="51"/>
        <v>90000</v>
      </c>
      <c r="W115" t="str">
        <f t="shared" si="52"/>
        <v/>
      </c>
      <c r="X115">
        <f t="shared" si="53"/>
        <v>28000</v>
      </c>
      <c r="Y115">
        <f t="shared" si="40"/>
        <v>3.565485106628069E-3</v>
      </c>
      <c r="Z115">
        <f t="shared" si="41"/>
        <v>2.5070053996708846E-2</v>
      </c>
      <c r="AA115">
        <f t="shared" si="42"/>
        <v>3.2370614996552151E-3</v>
      </c>
      <c r="AB115">
        <f t="shared" si="43"/>
        <v>1.463194091563352E-2</v>
      </c>
      <c r="AC115" s="9" t="str">
        <f t="shared" si="54"/>
        <v>&lt;0.1</v>
      </c>
      <c r="AD115" s="9">
        <f t="shared" si="55"/>
        <v>0</v>
      </c>
      <c r="AE115" s="9" t="str">
        <f t="shared" si="56"/>
        <v>&lt;0.1</v>
      </c>
      <c r="AF115" s="9">
        <f t="shared" si="57"/>
        <v>0</v>
      </c>
      <c r="AG115" s="9" t="str">
        <f t="shared" si="58"/>
        <v>&lt;0.1</v>
      </c>
      <c r="AH115" s="9">
        <f t="shared" si="59"/>
        <v>0</v>
      </c>
      <c r="AI115" s="9" t="str">
        <f t="shared" si="60"/>
        <v>&lt;0.1</v>
      </c>
      <c r="AJ115" s="9">
        <f t="shared" si="61"/>
        <v>0</v>
      </c>
      <c r="AK115" t="str">
        <f t="shared" si="62"/>
        <v/>
      </c>
      <c r="AL115" t="str">
        <f t="shared" si="63"/>
        <v/>
      </c>
      <c r="AM115" t="str">
        <f t="shared" si="64"/>
        <v/>
      </c>
      <c r="AN115" t="str">
        <f t="shared" si="65"/>
        <v/>
      </c>
      <c r="AO115">
        <f t="shared" si="44"/>
        <v>0</v>
      </c>
      <c r="AP115">
        <f t="shared" si="45"/>
        <v>4</v>
      </c>
      <c r="AQ115" t="str">
        <f t="shared" si="46"/>
        <v>Less stressed</v>
      </c>
    </row>
    <row r="116" spans="1:43" x14ac:dyDescent="0.25">
      <c r="A116">
        <v>713</v>
      </c>
      <c r="B116">
        <v>3507523.3548699999</v>
      </c>
      <c r="C116" t="str">
        <f>VLOOKUP(A116,'A1. Aquifer Attributes'!A:H,8,FALSE)</f>
        <v>Unconfined</v>
      </c>
      <c r="D116" t="str">
        <f>VLOOKUP(A116,'A3. BGCZ'!A:C,3,FALSE)</f>
        <v>BG</v>
      </c>
      <c r="E116" t="str">
        <f>VLOOKUP(A116,'A2. Low Flow Zone'!A:C,3,FALSE)</f>
        <v>South Interior</v>
      </c>
      <c r="F116">
        <f>IFERROR(VLOOKUP(A116,'R1. GW Use'!A:H,8,FALSE),"&lt;Null&gt;")</f>
        <v>74759</v>
      </c>
      <c r="G116">
        <f>IFERROR(VLOOKUP(A116,'R2. Recharge'!A:I,8,FALSE)*B116,"&lt;Null&gt;")</f>
        <v>107877.59462728491</v>
      </c>
      <c r="H116">
        <f>IFERROR(VLOOKUP(A116,'R2. Recharge'!A:K,10,FALSE)*B116,"&lt;Null&gt;")</f>
        <v>178217.2616609447</v>
      </c>
      <c r="I116">
        <f>IFERROR(VLOOKUP(A116,'R3. GW E'!A:C,2,FALSE)*B116,"&lt;Null&gt;")</f>
        <v>202419.17280954769</v>
      </c>
      <c r="J116">
        <f>IFERROR(VLOOKUP(A116,'R3. GW E'!A:E,4,FALSE)*B116,"&lt;Null&gt;")</f>
        <v>195456.73895013073</v>
      </c>
      <c r="K116">
        <f t="shared" si="33"/>
        <v>-94541.578182262776</v>
      </c>
      <c r="L116">
        <f t="shared" si="34"/>
        <v>-24201.911148602987</v>
      </c>
      <c r="M116">
        <f t="shared" si="35"/>
        <v>-87579.144322845823</v>
      </c>
      <c r="N116">
        <f t="shared" si="36"/>
        <v>-17239.477289186034</v>
      </c>
      <c r="O116" t="str">
        <f t="shared" si="37"/>
        <v/>
      </c>
      <c r="P116">
        <f t="shared" si="47"/>
        <v>75000</v>
      </c>
      <c r="Q116" t="str">
        <f t="shared" si="38"/>
        <v/>
      </c>
      <c r="R116">
        <f t="shared" si="48"/>
        <v>108000</v>
      </c>
      <c r="S116" t="str">
        <f t="shared" si="39"/>
        <v/>
      </c>
      <c r="T116">
        <f t="shared" si="49"/>
        <v>178000</v>
      </c>
      <c r="U116" t="str">
        <f t="shared" si="50"/>
        <v/>
      </c>
      <c r="V116">
        <f t="shared" si="51"/>
        <v>202000</v>
      </c>
      <c r="W116" t="str">
        <f t="shared" si="52"/>
        <v/>
      </c>
      <c r="X116">
        <f t="shared" si="53"/>
        <v>195000</v>
      </c>
      <c r="Y116" t="str">
        <f t="shared" si="40"/>
        <v>NA</v>
      </c>
      <c r="Z116" t="str">
        <f t="shared" si="41"/>
        <v>NA</v>
      </c>
      <c r="AA116" t="str">
        <f t="shared" si="42"/>
        <v>NA</v>
      </c>
      <c r="AB116" t="str">
        <f t="shared" si="43"/>
        <v>NA</v>
      </c>
      <c r="AC116" s="9" t="str">
        <f t="shared" si="54"/>
        <v>NA</v>
      </c>
      <c r="AD116" s="9">
        <f t="shared" si="55"/>
        <v>0</v>
      </c>
      <c r="AE116" s="9" t="str">
        <f t="shared" si="56"/>
        <v>NA</v>
      </c>
      <c r="AF116" s="9">
        <f t="shared" si="57"/>
        <v>0</v>
      </c>
      <c r="AG116" s="9" t="str">
        <f t="shared" si="58"/>
        <v>NA</v>
      </c>
      <c r="AH116" s="9">
        <f t="shared" si="59"/>
        <v>0</v>
      </c>
      <c r="AI116" s="9" t="str">
        <f t="shared" si="60"/>
        <v>NA</v>
      </c>
      <c r="AJ116" s="9">
        <f t="shared" si="61"/>
        <v>0</v>
      </c>
      <c r="AK116" t="str">
        <f t="shared" si="62"/>
        <v>NA</v>
      </c>
      <c r="AL116" t="str">
        <f t="shared" si="63"/>
        <v>NA</v>
      </c>
      <c r="AM116" t="str">
        <f t="shared" si="64"/>
        <v>NA</v>
      </c>
      <c r="AN116" t="str">
        <f t="shared" si="65"/>
        <v>NA</v>
      </c>
      <c r="AO116">
        <f t="shared" si="44"/>
        <v>0</v>
      </c>
      <c r="AP116">
        <f t="shared" si="45"/>
        <v>0</v>
      </c>
      <c r="AQ116" t="str">
        <f t="shared" si="46"/>
        <v>Method not applicable - low modelled groundwater availability</v>
      </c>
    </row>
    <row r="117" spans="1:43" x14ac:dyDescent="0.25">
      <c r="A117">
        <v>478</v>
      </c>
      <c r="B117">
        <v>3616816.8362500002</v>
      </c>
      <c r="C117" t="str">
        <f>VLOOKUP(A117,'A1. Aquifer Attributes'!A:H,8,FALSE)</f>
        <v>Unconfined</v>
      </c>
      <c r="D117" t="str">
        <f>VLOOKUP(A117,'A3. BGCZ'!A:C,3,FALSE)</f>
        <v>PP</v>
      </c>
      <c r="E117" t="str">
        <f>VLOOKUP(A117,'A2. Low Flow Zone'!A:C,3,FALSE)</f>
        <v>South Interior</v>
      </c>
      <c r="F117">
        <f>IFERROR(VLOOKUP(A117,'R1. GW Use'!A:H,8,FALSE),"&lt;Null&gt;")</f>
        <v>458316</v>
      </c>
      <c r="G117">
        <f>IFERROR(VLOOKUP(A117,'R2. Recharge'!A:I,8,FALSE)*B117,"&lt;Null&gt;")</f>
        <v>208344.67985743465</v>
      </c>
      <c r="H117">
        <f>IFERROR(VLOOKUP(A117,'R2. Recharge'!A:K,10,FALSE)*B117,"&lt;Null&gt;")</f>
        <v>181698.02740269125</v>
      </c>
      <c r="I117">
        <f>IFERROR(VLOOKUP(A117,'R3. GW E'!A:C,2,FALSE)*B117,"&lt;Null&gt;")</f>
        <v>167407.98408266751</v>
      </c>
      <c r="J117">
        <f>IFERROR(VLOOKUP(A117,'R3. GW E'!A:E,4,FALSE)*B117,"&lt;Null&gt;")</f>
        <v>297736.36196010001</v>
      </c>
      <c r="K117">
        <f t="shared" si="33"/>
        <v>40936.69577476714</v>
      </c>
      <c r="L117">
        <f t="shared" si="34"/>
        <v>14290.043320023746</v>
      </c>
      <c r="M117">
        <f t="shared" si="35"/>
        <v>-89391.682102665363</v>
      </c>
      <c r="N117">
        <f t="shared" si="36"/>
        <v>-116038.33455740876</v>
      </c>
      <c r="O117" t="str">
        <f t="shared" si="37"/>
        <v/>
      </c>
      <c r="P117">
        <f t="shared" si="47"/>
        <v>458000</v>
      </c>
      <c r="Q117" t="str">
        <f t="shared" si="38"/>
        <v/>
      </c>
      <c r="R117">
        <f t="shared" si="48"/>
        <v>208000</v>
      </c>
      <c r="S117" t="str">
        <f t="shared" si="39"/>
        <v/>
      </c>
      <c r="T117">
        <f t="shared" si="49"/>
        <v>182000</v>
      </c>
      <c r="U117" t="str">
        <f t="shared" si="50"/>
        <v/>
      </c>
      <c r="V117">
        <f t="shared" si="51"/>
        <v>167000</v>
      </c>
      <c r="W117" t="str">
        <f t="shared" si="52"/>
        <v/>
      </c>
      <c r="X117">
        <f t="shared" si="53"/>
        <v>298000</v>
      </c>
      <c r="Y117">
        <f t="shared" si="40"/>
        <v>11.195725285734961</v>
      </c>
      <c r="Z117">
        <f t="shared" si="41"/>
        <v>32.072401023290837</v>
      </c>
      <c r="AA117" t="str">
        <f t="shared" si="42"/>
        <v>NA</v>
      </c>
      <c r="AB117" t="str">
        <f t="shared" si="43"/>
        <v>NA</v>
      </c>
      <c r="AC117" s="9" t="str">
        <f t="shared" si="54"/>
        <v/>
      </c>
      <c r="AD117" s="9">
        <f t="shared" si="55"/>
        <v>11.2</v>
      </c>
      <c r="AE117" s="9" t="str">
        <f t="shared" si="56"/>
        <v/>
      </c>
      <c r="AF117" s="9">
        <f t="shared" si="57"/>
        <v>32.1</v>
      </c>
      <c r="AG117" s="9" t="str">
        <f t="shared" si="58"/>
        <v>NA</v>
      </c>
      <c r="AH117" s="9">
        <f t="shared" si="59"/>
        <v>0</v>
      </c>
      <c r="AI117" s="9" t="str">
        <f t="shared" si="60"/>
        <v>NA</v>
      </c>
      <c r="AJ117" s="9">
        <f t="shared" si="61"/>
        <v>0</v>
      </c>
      <c r="AK117" t="str">
        <f t="shared" si="62"/>
        <v>stressed</v>
      </c>
      <c r="AL117" t="str">
        <f t="shared" si="63"/>
        <v>stressed</v>
      </c>
      <c r="AM117" t="str">
        <f t="shared" si="64"/>
        <v>NA</v>
      </c>
      <c r="AN117" t="str">
        <f t="shared" si="65"/>
        <v>NA</v>
      </c>
      <c r="AO117">
        <f t="shared" si="44"/>
        <v>2</v>
      </c>
      <c r="AP117">
        <f t="shared" si="45"/>
        <v>2</v>
      </c>
      <c r="AQ117" t="str">
        <f t="shared" si="46"/>
        <v>More stressed (high certainty)</v>
      </c>
    </row>
    <row r="118" spans="1:43" x14ac:dyDescent="0.25">
      <c r="A118">
        <v>284</v>
      </c>
      <c r="B118">
        <v>2181524.1834399998</v>
      </c>
      <c r="C118" t="str">
        <f>VLOOKUP(A118,'A1. Aquifer Attributes'!A:H,8,FALSE)</f>
        <v>Unconfined</v>
      </c>
      <c r="D118" t="str">
        <f>VLOOKUP(A118,'A3. BGCZ'!A:C,3,FALSE)</f>
        <v>BG</v>
      </c>
      <c r="E118" t="str">
        <f>VLOOKUP(A118,'A2. Low Flow Zone'!A:C,3,FALSE)</f>
        <v>South Interior</v>
      </c>
      <c r="F118">
        <f>IFERROR(VLOOKUP(A118,'R1. GW Use'!A:H,8,FALSE),"&lt;Null&gt;")</f>
        <v>0</v>
      </c>
      <c r="G118">
        <f>IFERROR(VLOOKUP(A118,'R2. Recharge'!A:I,8,FALSE)*B118,"&lt;Null&gt;")</f>
        <v>87163.953673912882</v>
      </c>
      <c r="H118">
        <f>IFERROR(VLOOKUP(A118,'R2. Recharge'!A:K,10,FALSE)*B118,"&lt;Null&gt;")</f>
        <v>182587.02958137766</v>
      </c>
      <c r="I118">
        <f>IFERROR(VLOOKUP(A118,'R3. GW E'!A:C,2,FALSE)*B118,"&lt;Null&gt;")</f>
        <v>155872.08443097142</v>
      </c>
      <c r="J118">
        <f>IFERROR(VLOOKUP(A118,'R3. GW E'!A:E,4,FALSE)*B118,"&lt;Null&gt;")</f>
        <v>10941609.063977994</v>
      </c>
      <c r="K118">
        <f t="shared" si="33"/>
        <v>-68708.130757058534</v>
      </c>
      <c r="L118">
        <f t="shared" si="34"/>
        <v>26714.945150406245</v>
      </c>
      <c r="M118">
        <f t="shared" si="35"/>
        <v>-10854445.110304082</v>
      </c>
      <c r="N118">
        <f t="shared" si="36"/>
        <v>-10759022.034396617</v>
      </c>
      <c r="O118" t="str">
        <f t="shared" si="37"/>
        <v/>
      </c>
      <c r="P118">
        <f t="shared" si="47"/>
        <v>0</v>
      </c>
      <c r="Q118" t="str">
        <f t="shared" si="38"/>
        <v/>
      </c>
      <c r="R118">
        <f t="shared" si="48"/>
        <v>87000</v>
      </c>
      <c r="S118" t="str">
        <f t="shared" si="39"/>
        <v/>
      </c>
      <c r="T118">
        <f t="shared" si="49"/>
        <v>183000</v>
      </c>
      <c r="U118" t="str">
        <f t="shared" si="50"/>
        <v/>
      </c>
      <c r="V118">
        <f t="shared" si="51"/>
        <v>156000</v>
      </c>
      <c r="W118" t="str">
        <f t="shared" si="52"/>
        <v/>
      </c>
      <c r="X118">
        <f t="shared" si="53"/>
        <v>10942000</v>
      </c>
      <c r="Y118" t="str">
        <f t="shared" si="40"/>
        <v>NA</v>
      </c>
      <c r="Z118">
        <f t="shared" si="41"/>
        <v>0</v>
      </c>
      <c r="AA118" t="str">
        <f t="shared" si="42"/>
        <v>NA</v>
      </c>
      <c r="AB118" t="str">
        <f t="shared" si="43"/>
        <v>NA</v>
      </c>
      <c r="AC118" s="9" t="str">
        <f t="shared" si="54"/>
        <v>NA</v>
      </c>
      <c r="AD118" s="9">
        <f t="shared" si="55"/>
        <v>0</v>
      </c>
      <c r="AE118" s="9" t="str">
        <f t="shared" si="56"/>
        <v/>
      </c>
      <c r="AF118" s="9">
        <f t="shared" si="57"/>
        <v>0</v>
      </c>
      <c r="AG118" s="9" t="str">
        <f t="shared" si="58"/>
        <v>NA</v>
      </c>
      <c r="AH118" s="9">
        <f t="shared" si="59"/>
        <v>0</v>
      </c>
      <c r="AI118" s="9" t="str">
        <f t="shared" si="60"/>
        <v>NA</v>
      </c>
      <c r="AJ118" s="9">
        <f t="shared" si="61"/>
        <v>0</v>
      </c>
      <c r="AK118" t="str">
        <f t="shared" si="62"/>
        <v>NA</v>
      </c>
      <c r="AL118" t="str">
        <f t="shared" si="63"/>
        <v/>
      </c>
      <c r="AM118" t="str">
        <f t="shared" si="64"/>
        <v>NA</v>
      </c>
      <c r="AN118" t="str">
        <f t="shared" si="65"/>
        <v>NA</v>
      </c>
      <c r="AO118">
        <f t="shared" si="44"/>
        <v>0</v>
      </c>
      <c r="AP118">
        <f t="shared" si="45"/>
        <v>1</v>
      </c>
      <c r="AQ118" t="str">
        <f t="shared" si="46"/>
        <v>Less stressed</v>
      </c>
    </row>
    <row r="119" spans="1:43" x14ac:dyDescent="0.25">
      <c r="A119">
        <v>323</v>
      </c>
      <c r="B119">
        <v>1842864.26031</v>
      </c>
      <c r="C119" t="str">
        <f>VLOOKUP(A119,'A1. Aquifer Attributes'!A:H,8,FALSE)</f>
        <v>Unconfined</v>
      </c>
      <c r="D119" t="str">
        <f>VLOOKUP(A119,'A3. BGCZ'!A:C,3,FALSE)</f>
        <v>IDF</v>
      </c>
      <c r="E119" t="str">
        <f>VLOOKUP(A119,'A2. Low Flow Zone'!A:C,3,FALSE)</f>
        <v>South Interior</v>
      </c>
      <c r="F119">
        <f>IFERROR(VLOOKUP(A119,'R1. GW Use'!A:H,8,FALSE),"&lt;Null&gt;")</f>
        <v>16387</v>
      </c>
      <c r="G119">
        <f>IFERROR(VLOOKUP(A119,'R2. Recharge'!A:I,8,FALSE)*B119,"&lt;Null&gt;")</f>
        <v>210226.24208796461</v>
      </c>
      <c r="H119">
        <f>IFERROR(VLOOKUP(A119,'R2. Recharge'!A:K,10,FALSE)*B119,"&lt;Null&gt;")</f>
        <v>185476.91634316026</v>
      </c>
      <c r="I119">
        <f>IFERROR(VLOOKUP(A119,'R3. GW E'!A:C,2,FALSE)*B119,"&lt;Null&gt;")</f>
        <v>194326.35052116888</v>
      </c>
      <c r="J119">
        <f>IFERROR(VLOOKUP(A119,'R3. GW E'!A:E,4,FALSE)*B119,"&lt;Null&gt;")</f>
        <v>465430.11185537302</v>
      </c>
      <c r="K119">
        <f t="shared" si="33"/>
        <v>15899.891566795734</v>
      </c>
      <c r="L119">
        <f t="shared" si="34"/>
        <v>-8849.4341780086106</v>
      </c>
      <c r="M119">
        <f t="shared" si="35"/>
        <v>-255203.86976740841</v>
      </c>
      <c r="N119">
        <f t="shared" si="36"/>
        <v>-279953.19551221275</v>
      </c>
      <c r="O119" t="str">
        <f t="shared" si="37"/>
        <v/>
      </c>
      <c r="P119">
        <f t="shared" si="47"/>
        <v>16000</v>
      </c>
      <c r="Q119" t="str">
        <f t="shared" si="38"/>
        <v/>
      </c>
      <c r="R119">
        <f t="shared" si="48"/>
        <v>210000</v>
      </c>
      <c r="S119" t="str">
        <f t="shared" si="39"/>
        <v/>
      </c>
      <c r="T119">
        <f t="shared" si="49"/>
        <v>185000</v>
      </c>
      <c r="U119" t="str">
        <f t="shared" si="50"/>
        <v/>
      </c>
      <c r="V119">
        <f t="shared" si="51"/>
        <v>194000</v>
      </c>
      <c r="W119" t="str">
        <f t="shared" si="52"/>
        <v/>
      </c>
      <c r="X119">
        <f t="shared" si="53"/>
        <v>465000</v>
      </c>
      <c r="Y119">
        <f t="shared" si="40"/>
        <v>1.0306359594439947</v>
      </c>
      <c r="Z119" t="str">
        <f t="shared" si="41"/>
        <v>NA</v>
      </c>
      <c r="AA119" t="str">
        <f t="shared" si="42"/>
        <v>NA</v>
      </c>
      <c r="AB119" t="str">
        <f t="shared" si="43"/>
        <v>NA</v>
      </c>
      <c r="AC119" s="9" t="str">
        <f t="shared" si="54"/>
        <v/>
      </c>
      <c r="AD119" s="9">
        <f t="shared" si="55"/>
        <v>1</v>
      </c>
      <c r="AE119" s="9" t="str">
        <f t="shared" si="56"/>
        <v>NA</v>
      </c>
      <c r="AF119" s="9">
        <f t="shared" si="57"/>
        <v>0</v>
      </c>
      <c r="AG119" s="9" t="str">
        <f t="shared" si="58"/>
        <v>NA</v>
      </c>
      <c r="AH119" s="9">
        <f t="shared" si="59"/>
        <v>0</v>
      </c>
      <c r="AI119" s="9" t="str">
        <f t="shared" si="60"/>
        <v>NA</v>
      </c>
      <c r="AJ119" s="9">
        <f t="shared" si="61"/>
        <v>0</v>
      </c>
      <c r="AK119" t="str">
        <f t="shared" si="62"/>
        <v/>
      </c>
      <c r="AL119" t="str">
        <f t="shared" si="63"/>
        <v>NA</v>
      </c>
      <c r="AM119" t="str">
        <f t="shared" si="64"/>
        <v>NA</v>
      </c>
      <c r="AN119" t="str">
        <f t="shared" si="65"/>
        <v>NA</v>
      </c>
      <c r="AO119">
        <f t="shared" si="44"/>
        <v>0</v>
      </c>
      <c r="AP119">
        <f t="shared" si="45"/>
        <v>1</v>
      </c>
      <c r="AQ119" t="str">
        <f t="shared" si="46"/>
        <v>Less stressed</v>
      </c>
    </row>
    <row r="120" spans="1:43" x14ac:dyDescent="0.25">
      <c r="A120">
        <v>1152</v>
      </c>
      <c r="B120">
        <v>21110762.616599999</v>
      </c>
      <c r="C120" t="str">
        <f>VLOOKUP(A120,'A1. Aquifer Attributes'!A:H,8,FALSE)</f>
        <v>Unconfined</v>
      </c>
      <c r="D120" t="str">
        <f>VLOOKUP(A120,'A3. BGCZ'!A:C,3,FALSE)</f>
        <v>IDF</v>
      </c>
      <c r="E120" t="str">
        <f>VLOOKUP(A120,'A2. Low Flow Zone'!A:C,3,FALSE)</f>
        <v>South Interior</v>
      </c>
      <c r="F120">
        <f>IFERROR(VLOOKUP(A120,'R1. GW Use'!A:H,8,FALSE),"&lt;Null&gt;")</f>
        <v>18441</v>
      </c>
      <c r="G120">
        <f>IFERROR(VLOOKUP(A120,'R2. Recharge'!A:I,8,FALSE)*B120,"&lt;Null&gt;")</f>
        <v>1338053.0418599988</v>
      </c>
      <c r="H120">
        <f>IFERROR(VLOOKUP(A120,'R2. Recharge'!A:K,10,FALSE)*B120,"&lt;Null&gt;")</f>
        <v>189912.42049893361</v>
      </c>
      <c r="I120">
        <f>IFERROR(VLOOKUP(A120,'R3. GW E'!A:C,2,FALSE)*B120,"&lt;Null&gt;")</f>
        <v>487468.61957991059</v>
      </c>
      <c r="J120">
        <f>IFERROR(VLOOKUP(A120,'R3. GW E'!A:E,4,FALSE)*B120,"&lt;Null&gt;")</f>
        <v>1186234.8621893704</v>
      </c>
      <c r="K120">
        <f t="shared" si="33"/>
        <v>850584.4222800883</v>
      </c>
      <c r="L120">
        <f t="shared" si="34"/>
        <v>-297556.19908097701</v>
      </c>
      <c r="M120">
        <f t="shared" si="35"/>
        <v>151818.17967062839</v>
      </c>
      <c r="N120">
        <f t="shared" si="36"/>
        <v>-996322.4416904368</v>
      </c>
      <c r="O120" t="str">
        <f t="shared" si="37"/>
        <v/>
      </c>
      <c r="P120">
        <f t="shared" si="47"/>
        <v>18000</v>
      </c>
      <c r="Q120" t="str">
        <f t="shared" si="38"/>
        <v/>
      </c>
      <c r="R120">
        <f t="shared" si="48"/>
        <v>1338000</v>
      </c>
      <c r="S120" t="str">
        <f t="shared" si="39"/>
        <v/>
      </c>
      <c r="T120">
        <f t="shared" si="49"/>
        <v>190000</v>
      </c>
      <c r="U120" t="str">
        <f t="shared" si="50"/>
        <v/>
      </c>
      <c r="V120">
        <f t="shared" si="51"/>
        <v>487000</v>
      </c>
      <c r="W120" t="str">
        <f t="shared" si="52"/>
        <v/>
      </c>
      <c r="X120">
        <f t="shared" si="53"/>
        <v>1186000</v>
      </c>
      <c r="Y120">
        <f t="shared" si="40"/>
        <v>2.1680387645199053E-2</v>
      </c>
      <c r="Z120" t="str">
        <f t="shared" si="41"/>
        <v>NA</v>
      </c>
      <c r="AA120">
        <f t="shared" si="42"/>
        <v>0.12146766638888702</v>
      </c>
      <c r="AB120" t="str">
        <f t="shared" si="43"/>
        <v>NA</v>
      </c>
      <c r="AC120" s="9" t="str">
        <f t="shared" si="54"/>
        <v>&lt;0.1</v>
      </c>
      <c r="AD120" s="9">
        <f t="shared" si="55"/>
        <v>0</v>
      </c>
      <c r="AE120" s="9" t="str">
        <f t="shared" si="56"/>
        <v>NA</v>
      </c>
      <c r="AF120" s="9">
        <f t="shared" si="57"/>
        <v>0</v>
      </c>
      <c r="AG120" s="9" t="str">
        <f t="shared" si="58"/>
        <v/>
      </c>
      <c r="AH120" s="9">
        <f t="shared" si="59"/>
        <v>0.1</v>
      </c>
      <c r="AI120" s="9" t="str">
        <f t="shared" si="60"/>
        <v>NA</v>
      </c>
      <c r="AJ120" s="9">
        <f t="shared" si="61"/>
        <v>0</v>
      </c>
      <c r="AK120" t="str">
        <f t="shared" si="62"/>
        <v/>
      </c>
      <c r="AL120" t="str">
        <f t="shared" si="63"/>
        <v>NA</v>
      </c>
      <c r="AM120" t="str">
        <f t="shared" si="64"/>
        <v/>
      </c>
      <c r="AN120" t="str">
        <f t="shared" si="65"/>
        <v>NA</v>
      </c>
      <c r="AO120">
        <f t="shared" si="44"/>
        <v>0</v>
      </c>
      <c r="AP120">
        <f t="shared" si="45"/>
        <v>2</v>
      </c>
      <c r="AQ120" t="str">
        <f t="shared" si="46"/>
        <v>Less stressed</v>
      </c>
    </row>
    <row r="121" spans="1:43" x14ac:dyDescent="0.25">
      <c r="A121">
        <v>1030</v>
      </c>
      <c r="B121">
        <v>808830.60416400002</v>
      </c>
      <c r="C121" t="str">
        <f>VLOOKUP(A121,'A1. Aquifer Attributes'!A:H,8,FALSE)</f>
        <v>Unconfined</v>
      </c>
      <c r="D121" t="str">
        <f>VLOOKUP(A121,'A3. BGCZ'!A:C,3,FALSE)</f>
        <v>IDF</v>
      </c>
      <c r="E121" t="str">
        <f>VLOOKUP(A121,'A2. Low Flow Zone'!A:C,3,FALSE)</f>
        <v>South Interior</v>
      </c>
      <c r="F121">
        <f>IFERROR(VLOOKUP(A121,'R1. GW Use'!A:H,8,FALSE),"&lt;Null&gt;")</f>
        <v>6214</v>
      </c>
      <c r="G121">
        <f>IFERROR(VLOOKUP(A121,'R2. Recharge'!A:I,8,FALSE)*B121,"&lt;Null&gt;")</f>
        <v>78406.563841262308</v>
      </c>
      <c r="H121">
        <f>IFERROR(VLOOKUP(A121,'R2. Recharge'!A:K,10,FALSE)*B121,"&lt;Null&gt;")</f>
        <v>202742.28807035243</v>
      </c>
      <c r="I121">
        <f>IFERROR(VLOOKUP(A121,'R3. GW E'!A:C,2,FALSE)*B121,"&lt;Null&gt;")</f>
        <v>298789.30465361907</v>
      </c>
      <c r="J121">
        <f>IFERROR(VLOOKUP(A121,'R3. GW E'!A:E,4,FALSE)*B121,"&lt;Null&gt;")</f>
        <v>74845.139956315747</v>
      </c>
      <c r="K121">
        <f t="shared" si="33"/>
        <v>-220382.74081235676</v>
      </c>
      <c r="L121">
        <f t="shared" si="34"/>
        <v>-96047.016583266639</v>
      </c>
      <c r="M121">
        <f t="shared" si="35"/>
        <v>3561.4238849465619</v>
      </c>
      <c r="N121">
        <f t="shared" si="36"/>
        <v>127897.14811403668</v>
      </c>
      <c r="O121" t="str">
        <f t="shared" si="37"/>
        <v/>
      </c>
      <c r="P121">
        <f t="shared" si="47"/>
        <v>6000</v>
      </c>
      <c r="Q121" t="str">
        <f t="shared" si="38"/>
        <v/>
      </c>
      <c r="R121">
        <f t="shared" si="48"/>
        <v>78000</v>
      </c>
      <c r="S121" t="str">
        <f t="shared" si="39"/>
        <v/>
      </c>
      <c r="T121">
        <f t="shared" si="49"/>
        <v>203000</v>
      </c>
      <c r="U121" t="str">
        <f t="shared" si="50"/>
        <v/>
      </c>
      <c r="V121">
        <f t="shared" si="51"/>
        <v>299000</v>
      </c>
      <c r="W121" t="str">
        <f t="shared" si="52"/>
        <v/>
      </c>
      <c r="X121">
        <f t="shared" si="53"/>
        <v>75000</v>
      </c>
      <c r="Y121" t="str">
        <f t="shared" si="40"/>
        <v>NA</v>
      </c>
      <c r="Z121" t="str">
        <f t="shared" si="41"/>
        <v>NA</v>
      </c>
      <c r="AA121">
        <f t="shared" si="42"/>
        <v>1.744807751266384</v>
      </c>
      <c r="AB121">
        <f t="shared" si="43"/>
        <v>4.8585915257933848E-2</v>
      </c>
      <c r="AC121" s="9" t="str">
        <f t="shared" si="54"/>
        <v>NA</v>
      </c>
      <c r="AD121" s="9">
        <f t="shared" si="55"/>
        <v>0</v>
      </c>
      <c r="AE121" s="9" t="str">
        <f t="shared" si="56"/>
        <v>NA</v>
      </c>
      <c r="AF121" s="9">
        <f t="shared" si="57"/>
        <v>0</v>
      </c>
      <c r="AG121" s="9" t="str">
        <f t="shared" si="58"/>
        <v/>
      </c>
      <c r="AH121" s="9">
        <f t="shared" si="59"/>
        <v>1.7</v>
      </c>
      <c r="AI121" s="9" t="str">
        <f t="shared" si="60"/>
        <v>&lt;0.1</v>
      </c>
      <c r="AJ121" s="9">
        <f t="shared" si="61"/>
        <v>0</v>
      </c>
      <c r="AK121" t="str">
        <f t="shared" si="62"/>
        <v>NA</v>
      </c>
      <c r="AL121" t="str">
        <f t="shared" si="63"/>
        <v>NA</v>
      </c>
      <c r="AM121" t="str">
        <f t="shared" si="64"/>
        <v>stressed</v>
      </c>
      <c r="AN121" t="str">
        <f t="shared" si="65"/>
        <v/>
      </c>
      <c r="AO121">
        <f t="shared" si="44"/>
        <v>1</v>
      </c>
      <c r="AP121">
        <f t="shared" si="45"/>
        <v>2</v>
      </c>
      <c r="AQ121" t="str">
        <f t="shared" si="46"/>
        <v>More stressed (less certainty)</v>
      </c>
    </row>
    <row r="122" spans="1:43" x14ac:dyDescent="0.25">
      <c r="A122">
        <v>1135</v>
      </c>
      <c r="B122">
        <v>1148062.2526799999</v>
      </c>
      <c r="C122" t="str">
        <f>VLOOKUP(A122,'A1. Aquifer Attributes'!A:H,8,FALSE)</f>
        <v>Unconfined</v>
      </c>
      <c r="D122" t="str">
        <f>VLOOKUP(A122,'A3. BGCZ'!A:C,3,FALSE)</f>
        <v>IDF</v>
      </c>
      <c r="E122" t="str">
        <f>VLOOKUP(A122,'A2. Low Flow Zone'!A:C,3,FALSE)</f>
        <v>Southeast Mountains</v>
      </c>
      <c r="F122">
        <f>IFERROR(VLOOKUP(A122,'R1. GW Use'!A:H,8,FALSE),"&lt;Null&gt;")</f>
        <v>42814</v>
      </c>
      <c r="G122">
        <f>IFERROR(VLOOKUP(A122,'R2. Recharge'!A:I,8,FALSE)*B122,"&lt;Null&gt;")</f>
        <v>130966.13693260303</v>
      </c>
      <c r="H122">
        <f>IFERROR(VLOOKUP(A122,'R2. Recharge'!A:K,10,FALSE)*B122,"&lt;Null&gt;")</f>
        <v>202910.81866316855</v>
      </c>
      <c r="I122">
        <f>IFERROR(VLOOKUP(A122,'R3. GW E'!A:C,2,FALSE)*B122,"&lt;Null&gt;")</f>
        <v>59138.98276005216</v>
      </c>
      <c r="J122">
        <f>IFERROR(VLOOKUP(A122,'R3. GW E'!A:E,4,FALSE)*B122,"&lt;Null&gt;")</f>
        <v>1841801.8301069436</v>
      </c>
      <c r="K122">
        <f t="shared" si="33"/>
        <v>71827.154172550858</v>
      </c>
      <c r="L122">
        <f t="shared" si="34"/>
        <v>143771.83590311639</v>
      </c>
      <c r="M122">
        <f t="shared" si="35"/>
        <v>-1710835.6931743405</v>
      </c>
      <c r="N122">
        <f t="shared" si="36"/>
        <v>-1638891.0114437751</v>
      </c>
      <c r="O122" t="str">
        <f t="shared" si="37"/>
        <v/>
      </c>
      <c r="P122">
        <f t="shared" si="47"/>
        <v>43000</v>
      </c>
      <c r="Q122" t="str">
        <f t="shared" si="38"/>
        <v/>
      </c>
      <c r="R122">
        <f t="shared" si="48"/>
        <v>131000</v>
      </c>
      <c r="S122" t="str">
        <f t="shared" si="39"/>
        <v/>
      </c>
      <c r="T122">
        <f t="shared" si="49"/>
        <v>203000</v>
      </c>
      <c r="U122" t="str">
        <f t="shared" si="50"/>
        <v/>
      </c>
      <c r="V122">
        <f t="shared" si="51"/>
        <v>59000</v>
      </c>
      <c r="W122" t="str">
        <f t="shared" si="52"/>
        <v/>
      </c>
      <c r="X122">
        <f t="shared" si="53"/>
        <v>1842000</v>
      </c>
      <c r="Y122">
        <f t="shared" si="40"/>
        <v>0.59606983588891238</v>
      </c>
      <c r="Z122">
        <f t="shared" si="41"/>
        <v>0.29779128666654225</v>
      </c>
      <c r="AA122" t="str">
        <f t="shared" si="42"/>
        <v>NA</v>
      </c>
      <c r="AB122" t="str">
        <f t="shared" si="43"/>
        <v>NA</v>
      </c>
      <c r="AC122" s="9" t="str">
        <f t="shared" si="54"/>
        <v/>
      </c>
      <c r="AD122" s="9">
        <f t="shared" si="55"/>
        <v>0.6</v>
      </c>
      <c r="AE122" s="9" t="str">
        <f t="shared" si="56"/>
        <v/>
      </c>
      <c r="AF122" s="9">
        <f t="shared" si="57"/>
        <v>0.3</v>
      </c>
      <c r="AG122" s="9" t="str">
        <f t="shared" si="58"/>
        <v>NA</v>
      </c>
      <c r="AH122" s="9">
        <f t="shared" si="59"/>
        <v>0</v>
      </c>
      <c r="AI122" s="9" t="str">
        <f t="shared" si="60"/>
        <v>NA</v>
      </c>
      <c r="AJ122" s="9">
        <f t="shared" si="61"/>
        <v>0</v>
      </c>
      <c r="AK122" t="str">
        <f t="shared" si="62"/>
        <v/>
      </c>
      <c r="AL122" t="str">
        <f t="shared" si="63"/>
        <v/>
      </c>
      <c r="AM122" t="str">
        <f t="shared" si="64"/>
        <v>NA</v>
      </c>
      <c r="AN122" t="str">
        <f t="shared" si="65"/>
        <v>NA</v>
      </c>
      <c r="AO122">
        <f t="shared" si="44"/>
        <v>0</v>
      </c>
      <c r="AP122">
        <f t="shared" si="45"/>
        <v>2</v>
      </c>
      <c r="AQ122" t="str">
        <f t="shared" si="46"/>
        <v>Less stressed</v>
      </c>
    </row>
    <row r="123" spans="1:43" x14ac:dyDescent="0.25">
      <c r="A123">
        <v>474</v>
      </c>
      <c r="B123">
        <v>1352981.9769600001</v>
      </c>
      <c r="C123" t="str">
        <f>VLOOKUP(A123,'A1. Aquifer Attributes'!A:H,8,FALSE)</f>
        <v>Unconfined</v>
      </c>
      <c r="D123" t="str">
        <f>VLOOKUP(A123,'A3. BGCZ'!A:C,3,FALSE)</f>
        <v>IDF</v>
      </c>
      <c r="E123" t="str">
        <f>VLOOKUP(A123,'A2. Low Flow Zone'!A:C,3,FALSE)</f>
        <v>South Interior</v>
      </c>
      <c r="F123">
        <f>IFERROR(VLOOKUP(A123,'R1. GW Use'!A:H,8,FALSE),"&lt;Null&gt;")</f>
        <v>0</v>
      </c>
      <c r="G123">
        <f>IFERROR(VLOOKUP(A123,'R2. Recharge'!A:I,8,FALSE)*B123,"&lt;Null&gt;")</f>
        <v>107119.82776526276</v>
      </c>
      <c r="H123">
        <f>IFERROR(VLOOKUP(A123,'R2. Recharge'!A:K,10,FALSE)*B123,"&lt;Null&gt;")</f>
        <v>203186.77435392194</v>
      </c>
      <c r="I123">
        <f>IFERROR(VLOOKUP(A123,'R3. GW E'!A:C,2,FALSE)*B123,"&lt;Null&gt;")</f>
        <v>81649.756345582078</v>
      </c>
      <c r="J123">
        <f>IFERROR(VLOOKUP(A123,'R3. GW E'!A:E,4,FALSE)*B123,"&lt;Null&gt;")</f>
        <v>71312.974041607682</v>
      </c>
      <c r="K123">
        <f t="shared" si="33"/>
        <v>25470.07141968068</v>
      </c>
      <c r="L123">
        <f t="shared" si="34"/>
        <v>121537.01800833986</v>
      </c>
      <c r="M123">
        <f t="shared" si="35"/>
        <v>35806.853723655076</v>
      </c>
      <c r="N123">
        <f t="shared" si="36"/>
        <v>131873.80031231424</v>
      </c>
      <c r="O123" t="str">
        <f t="shared" si="37"/>
        <v/>
      </c>
      <c r="P123">
        <f t="shared" si="47"/>
        <v>0</v>
      </c>
      <c r="Q123" t="str">
        <f t="shared" si="38"/>
        <v/>
      </c>
      <c r="R123">
        <f t="shared" si="48"/>
        <v>107000</v>
      </c>
      <c r="S123" t="str">
        <f t="shared" si="39"/>
        <v/>
      </c>
      <c r="T123">
        <f t="shared" si="49"/>
        <v>203000</v>
      </c>
      <c r="U123" t="str">
        <f t="shared" si="50"/>
        <v/>
      </c>
      <c r="V123">
        <f t="shared" si="51"/>
        <v>82000</v>
      </c>
      <c r="W123" t="str">
        <f t="shared" si="52"/>
        <v/>
      </c>
      <c r="X123">
        <f t="shared" si="53"/>
        <v>71000</v>
      </c>
      <c r="Y123">
        <f t="shared" si="40"/>
        <v>0</v>
      </c>
      <c r="Z123">
        <f t="shared" si="41"/>
        <v>0</v>
      </c>
      <c r="AA123">
        <f t="shared" si="42"/>
        <v>0</v>
      </c>
      <c r="AB123">
        <f t="shared" si="43"/>
        <v>0</v>
      </c>
      <c r="AC123" s="9" t="str">
        <f t="shared" si="54"/>
        <v/>
      </c>
      <c r="AD123" s="9">
        <f t="shared" si="55"/>
        <v>0</v>
      </c>
      <c r="AE123" s="9" t="str">
        <f t="shared" si="56"/>
        <v/>
      </c>
      <c r="AF123" s="9">
        <f t="shared" si="57"/>
        <v>0</v>
      </c>
      <c r="AG123" s="9" t="str">
        <f t="shared" si="58"/>
        <v/>
      </c>
      <c r="AH123" s="9">
        <f t="shared" si="59"/>
        <v>0</v>
      </c>
      <c r="AI123" s="9" t="str">
        <f t="shared" si="60"/>
        <v/>
      </c>
      <c r="AJ123" s="9">
        <f t="shared" si="61"/>
        <v>0</v>
      </c>
      <c r="AK123" t="str">
        <f t="shared" si="62"/>
        <v/>
      </c>
      <c r="AL123" t="str">
        <f t="shared" si="63"/>
        <v/>
      </c>
      <c r="AM123" t="str">
        <f t="shared" si="64"/>
        <v/>
      </c>
      <c r="AN123" t="str">
        <f t="shared" si="65"/>
        <v/>
      </c>
      <c r="AO123">
        <f t="shared" si="44"/>
        <v>0</v>
      </c>
      <c r="AP123">
        <f t="shared" si="45"/>
        <v>4</v>
      </c>
      <c r="AQ123" t="str">
        <f t="shared" si="46"/>
        <v>Less stressed</v>
      </c>
    </row>
    <row r="124" spans="1:43" x14ac:dyDescent="0.25">
      <c r="A124">
        <v>719</v>
      </c>
      <c r="B124">
        <v>7458189.1115600001</v>
      </c>
      <c r="C124" t="str">
        <f>VLOOKUP(A124,'A1. Aquifer Attributes'!A:H,8,FALSE)</f>
        <v>Unconfined</v>
      </c>
      <c r="D124" t="str">
        <f>VLOOKUP(A124,'A3. BGCZ'!A:C,3,FALSE)</f>
        <v>BG</v>
      </c>
      <c r="E124" t="str">
        <f>VLOOKUP(A124,'A2. Low Flow Zone'!A:C,3,FALSE)</f>
        <v>South Interior</v>
      </c>
      <c r="F124">
        <f>IFERROR(VLOOKUP(A124,'R1. GW Use'!A:H,8,FALSE),"&lt;Null&gt;")</f>
        <v>77286</v>
      </c>
      <c r="G124">
        <f>IFERROR(VLOOKUP(A124,'R2. Recharge'!A:I,8,FALSE)*B124,"&lt;Null&gt;")</f>
        <v>297995.89440543886</v>
      </c>
      <c r="H124">
        <f>IFERROR(VLOOKUP(A124,'R2. Recharge'!A:K,10,FALSE)*B124,"&lt;Null&gt;")</f>
        <v>207352.57367959112</v>
      </c>
      <c r="I124">
        <f>IFERROR(VLOOKUP(A124,'R3. GW E'!A:C,2,FALSE)*B124,"&lt;Null&gt;")</f>
        <v>247395.59101955677</v>
      </c>
      <c r="J124">
        <f>IFERROR(VLOOKUP(A124,'R3. GW E'!A:E,4,FALSE)*B124,"&lt;Null&gt;")</f>
        <v>22316691.787174292</v>
      </c>
      <c r="K124">
        <f t="shared" si="33"/>
        <v>50600.303385882085</v>
      </c>
      <c r="L124">
        <f t="shared" si="34"/>
        <v>-40043.017339965649</v>
      </c>
      <c r="M124">
        <f t="shared" si="35"/>
        <v>-22018695.892768852</v>
      </c>
      <c r="N124">
        <f t="shared" si="36"/>
        <v>-22109339.213494699</v>
      </c>
      <c r="O124" t="str">
        <f t="shared" si="37"/>
        <v/>
      </c>
      <c r="P124">
        <f t="shared" si="47"/>
        <v>77000</v>
      </c>
      <c r="Q124" t="str">
        <f t="shared" si="38"/>
        <v/>
      </c>
      <c r="R124">
        <f t="shared" si="48"/>
        <v>298000</v>
      </c>
      <c r="S124" t="str">
        <f t="shared" si="39"/>
        <v/>
      </c>
      <c r="T124">
        <f t="shared" si="49"/>
        <v>207000</v>
      </c>
      <c r="U124" t="str">
        <f t="shared" si="50"/>
        <v/>
      </c>
      <c r="V124">
        <f t="shared" si="51"/>
        <v>247000</v>
      </c>
      <c r="W124" t="str">
        <f t="shared" si="52"/>
        <v/>
      </c>
      <c r="X124">
        <f t="shared" si="53"/>
        <v>22317000</v>
      </c>
      <c r="Y124">
        <f t="shared" si="40"/>
        <v>1.5273821465181856</v>
      </c>
      <c r="Z124" t="str">
        <f t="shared" si="41"/>
        <v>NA</v>
      </c>
      <c r="AA124" t="str">
        <f t="shared" si="42"/>
        <v>NA</v>
      </c>
      <c r="AB124" t="str">
        <f t="shared" si="43"/>
        <v>NA</v>
      </c>
      <c r="AC124" s="9" t="str">
        <f t="shared" si="54"/>
        <v/>
      </c>
      <c r="AD124" s="9">
        <f t="shared" si="55"/>
        <v>1.5</v>
      </c>
      <c r="AE124" s="9" t="str">
        <f t="shared" si="56"/>
        <v>NA</v>
      </c>
      <c r="AF124" s="9">
        <f t="shared" si="57"/>
        <v>0</v>
      </c>
      <c r="AG124" s="9" t="str">
        <f t="shared" si="58"/>
        <v>NA</v>
      </c>
      <c r="AH124" s="9">
        <f t="shared" si="59"/>
        <v>0</v>
      </c>
      <c r="AI124" s="9" t="str">
        <f t="shared" si="60"/>
        <v>NA</v>
      </c>
      <c r="AJ124" s="9">
        <f t="shared" si="61"/>
        <v>0</v>
      </c>
      <c r="AK124" t="str">
        <f t="shared" si="62"/>
        <v>stressed</v>
      </c>
      <c r="AL124" t="str">
        <f t="shared" si="63"/>
        <v>NA</v>
      </c>
      <c r="AM124" t="str">
        <f t="shared" si="64"/>
        <v>NA</v>
      </c>
      <c r="AN124" t="str">
        <f t="shared" si="65"/>
        <v>NA</v>
      </c>
      <c r="AO124">
        <f t="shared" si="44"/>
        <v>1</v>
      </c>
      <c r="AP124">
        <f t="shared" si="45"/>
        <v>1</v>
      </c>
      <c r="AQ124" t="str">
        <f t="shared" si="46"/>
        <v>More stressed (high certainty)</v>
      </c>
    </row>
    <row r="125" spans="1:43" x14ac:dyDescent="0.25">
      <c r="A125">
        <v>1104</v>
      </c>
      <c r="B125">
        <v>273407.98273799999</v>
      </c>
      <c r="C125" t="str">
        <f>VLOOKUP(A125,'A1. Aquifer Attributes'!A:H,8,FALSE)</f>
        <v>Unconfined</v>
      </c>
      <c r="D125" t="str">
        <f>VLOOKUP(A125,'A3. BGCZ'!A:C,3,FALSE)</f>
        <v>CWH</v>
      </c>
      <c r="E125" t="str">
        <f>VLOOKUP(A125,'A2. Low Flow Zone'!A:C,3,FALSE)</f>
        <v>Coast Mountains</v>
      </c>
      <c r="F125">
        <f>IFERROR(VLOOKUP(A125,'R1. GW Use'!A:H,8,FALSE),"&lt;Null&gt;")</f>
        <v>3834</v>
      </c>
      <c r="G125">
        <f>IFERROR(VLOOKUP(A125,'R2. Recharge'!A:I,8,FALSE)*B125,"&lt;Null&gt;")</f>
        <v>241489.40997159475</v>
      </c>
      <c r="H125">
        <f>IFERROR(VLOOKUP(A125,'R2. Recharge'!A:K,10,FALSE)*B125,"&lt;Null&gt;")</f>
        <v>208743.16710870466</v>
      </c>
      <c r="I125">
        <f>IFERROR(VLOOKUP(A125,'R3. GW E'!A:C,2,FALSE)*B125,"&lt;Null&gt;")</f>
        <v>171982.09678966689</v>
      </c>
      <c r="J125">
        <f>IFERROR(VLOOKUP(A125,'R3. GW E'!A:E,4,FALSE)*B125,"&lt;Null&gt;")</f>
        <v>1229455.5486165837</v>
      </c>
      <c r="K125">
        <f t="shared" si="33"/>
        <v>69507.313181927864</v>
      </c>
      <c r="L125">
        <f t="shared" si="34"/>
        <v>36761.070319037768</v>
      </c>
      <c r="M125">
        <f t="shared" si="35"/>
        <v>-987966.13864498888</v>
      </c>
      <c r="N125">
        <f t="shared" si="36"/>
        <v>-1020712.381507879</v>
      </c>
      <c r="O125" t="str">
        <f t="shared" si="37"/>
        <v/>
      </c>
      <c r="P125">
        <f t="shared" si="47"/>
        <v>4000</v>
      </c>
      <c r="Q125" t="str">
        <f t="shared" si="38"/>
        <v/>
      </c>
      <c r="R125">
        <f t="shared" si="48"/>
        <v>241000</v>
      </c>
      <c r="S125" t="str">
        <f t="shared" si="39"/>
        <v/>
      </c>
      <c r="T125">
        <f t="shared" si="49"/>
        <v>209000</v>
      </c>
      <c r="U125" t="str">
        <f t="shared" si="50"/>
        <v/>
      </c>
      <c r="V125">
        <f t="shared" si="51"/>
        <v>172000</v>
      </c>
      <c r="W125" t="str">
        <f t="shared" si="52"/>
        <v/>
      </c>
      <c r="X125">
        <f t="shared" si="53"/>
        <v>1229000</v>
      </c>
      <c r="Y125">
        <f t="shared" si="40"/>
        <v>5.5159663415055626E-2</v>
      </c>
      <c r="Z125">
        <f t="shared" si="41"/>
        <v>0.10429511346448621</v>
      </c>
      <c r="AA125" t="str">
        <f t="shared" si="42"/>
        <v>NA</v>
      </c>
      <c r="AB125" t="str">
        <f t="shared" si="43"/>
        <v>NA</v>
      </c>
      <c r="AC125" s="9" t="str">
        <f t="shared" si="54"/>
        <v/>
      </c>
      <c r="AD125" s="9">
        <f t="shared" si="55"/>
        <v>0.1</v>
      </c>
      <c r="AE125" s="9" t="str">
        <f t="shared" si="56"/>
        <v/>
      </c>
      <c r="AF125" s="9">
        <f t="shared" si="57"/>
        <v>0.1</v>
      </c>
      <c r="AG125" s="9" t="str">
        <f t="shared" si="58"/>
        <v>NA</v>
      </c>
      <c r="AH125" s="9">
        <f t="shared" si="59"/>
        <v>0</v>
      </c>
      <c r="AI125" s="9" t="str">
        <f t="shared" si="60"/>
        <v>NA</v>
      </c>
      <c r="AJ125" s="9">
        <f t="shared" si="61"/>
        <v>0</v>
      </c>
      <c r="AK125" t="str">
        <f t="shared" si="62"/>
        <v/>
      </c>
      <c r="AL125" t="str">
        <f t="shared" si="63"/>
        <v/>
      </c>
      <c r="AM125" t="str">
        <f t="shared" si="64"/>
        <v>NA</v>
      </c>
      <c r="AN125" t="str">
        <f t="shared" si="65"/>
        <v>NA</v>
      </c>
      <c r="AO125">
        <f t="shared" si="44"/>
        <v>0</v>
      </c>
      <c r="AP125">
        <f t="shared" si="45"/>
        <v>2</v>
      </c>
      <c r="AQ125" t="str">
        <f t="shared" si="46"/>
        <v>Less stressed</v>
      </c>
    </row>
    <row r="126" spans="1:43" x14ac:dyDescent="0.25">
      <c r="A126">
        <v>1025</v>
      </c>
      <c r="B126">
        <v>900840.50344500004</v>
      </c>
      <c r="C126" t="str">
        <f>VLOOKUP(A126,'A1. Aquifer Attributes'!A:H,8,FALSE)</f>
        <v>Unconfined</v>
      </c>
      <c r="D126" t="str">
        <f>VLOOKUP(A126,'A3. BGCZ'!A:C,3,FALSE)</f>
        <v>IDF</v>
      </c>
      <c r="E126" t="str">
        <f>VLOOKUP(A126,'A2. Low Flow Zone'!A:C,3,FALSE)</f>
        <v>South Interior</v>
      </c>
      <c r="F126">
        <f>IFERROR(VLOOKUP(A126,'R1. GW Use'!A:H,8,FALSE),"&lt;Null&gt;")</f>
        <v>51268</v>
      </c>
      <c r="G126">
        <f>IFERROR(VLOOKUP(A126,'R2. Recharge'!A:I,8,FALSE)*B126,"&lt;Null&gt;")</f>
        <v>87325.835694804933</v>
      </c>
      <c r="H126">
        <f>IFERROR(VLOOKUP(A126,'R2. Recharge'!A:K,10,FALSE)*B126,"&lt;Null&gt;")</f>
        <v>213570.36571623717</v>
      </c>
      <c r="I126">
        <f>IFERROR(VLOOKUP(A126,'R3. GW E'!A:C,2,FALSE)*B126,"&lt;Null&gt;")</f>
        <v>18115.001683775503</v>
      </c>
      <c r="J126">
        <f>IFERROR(VLOOKUP(A126,'R3. GW E'!A:E,4,FALSE)*B126,"&lt;Null&gt;")</f>
        <v>76304.794003805291</v>
      </c>
      <c r="K126">
        <f t="shared" si="33"/>
        <v>69210.834011029423</v>
      </c>
      <c r="L126">
        <f t="shared" si="34"/>
        <v>195455.36403246166</v>
      </c>
      <c r="M126">
        <f t="shared" si="35"/>
        <v>11021.041690999642</v>
      </c>
      <c r="N126">
        <f t="shared" si="36"/>
        <v>137265.57171243188</v>
      </c>
      <c r="O126" t="str">
        <f t="shared" si="37"/>
        <v/>
      </c>
      <c r="P126">
        <f t="shared" si="47"/>
        <v>51000</v>
      </c>
      <c r="Q126" t="str">
        <f t="shared" si="38"/>
        <v/>
      </c>
      <c r="R126">
        <f t="shared" si="48"/>
        <v>87000</v>
      </c>
      <c r="S126" t="str">
        <f t="shared" si="39"/>
        <v/>
      </c>
      <c r="T126">
        <f t="shared" si="49"/>
        <v>214000</v>
      </c>
      <c r="U126" t="str">
        <f t="shared" si="50"/>
        <v/>
      </c>
      <c r="V126">
        <f t="shared" si="51"/>
        <v>18000</v>
      </c>
      <c r="W126" t="str">
        <f t="shared" si="52"/>
        <v/>
      </c>
      <c r="X126">
        <f t="shared" si="53"/>
        <v>76000</v>
      </c>
      <c r="Y126">
        <f t="shared" si="40"/>
        <v>0.74075107940224993</v>
      </c>
      <c r="Z126">
        <f t="shared" si="41"/>
        <v>0.26230029681603056</v>
      </c>
      <c r="AA126">
        <f t="shared" si="42"/>
        <v>4.6518288776521119</v>
      </c>
      <c r="AB126">
        <f t="shared" si="43"/>
        <v>0.37349496571074098</v>
      </c>
      <c r="AC126" s="9" t="str">
        <f t="shared" si="54"/>
        <v/>
      </c>
      <c r="AD126" s="9">
        <f t="shared" si="55"/>
        <v>0.7</v>
      </c>
      <c r="AE126" s="9" t="str">
        <f t="shared" si="56"/>
        <v/>
      </c>
      <c r="AF126" s="9">
        <f t="shared" si="57"/>
        <v>0.3</v>
      </c>
      <c r="AG126" s="9" t="str">
        <f t="shared" si="58"/>
        <v/>
      </c>
      <c r="AH126" s="9">
        <f t="shared" si="59"/>
        <v>4.7</v>
      </c>
      <c r="AI126" s="9" t="str">
        <f t="shared" si="60"/>
        <v/>
      </c>
      <c r="AJ126" s="9">
        <f t="shared" si="61"/>
        <v>0.4</v>
      </c>
      <c r="AK126" t="str">
        <f t="shared" si="62"/>
        <v/>
      </c>
      <c r="AL126" t="str">
        <f t="shared" si="63"/>
        <v/>
      </c>
      <c r="AM126" t="str">
        <f t="shared" si="64"/>
        <v>stressed</v>
      </c>
      <c r="AN126" t="str">
        <f t="shared" si="65"/>
        <v/>
      </c>
      <c r="AO126">
        <f t="shared" si="44"/>
        <v>1</v>
      </c>
      <c r="AP126">
        <f t="shared" si="45"/>
        <v>4</v>
      </c>
      <c r="AQ126" t="str">
        <f t="shared" si="46"/>
        <v>More stressed (less certainty)</v>
      </c>
    </row>
    <row r="127" spans="1:43" x14ac:dyDescent="0.25">
      <c r="A127">
        <v>325</v>
      </c>
      <c r="B127">
        <v>4375714.2070000004</v>
      </c>
      <c r="C127" t="str">
        <f>VLOOKUP(A127,'A1. Aquifer Attributes'!A:H,8,FALSE)</f>
        <v>Unconfined</v>
      </c>
      <c r="D127" t="str">
        <f>VLOOKUP(A127,'A3. BGCZ'!A:C,3,FALSE)</f>
        <v>PP</v>
      </c>
      <c r="E127" t="str">
        <f>VLOOKUP(A127,'A2. Low Flow Zone'!A:C,3,FALSE)</f>
        <v>South Interior</v>
      </c>
      <c r="F127">
        <f>IFERROR(VLOOKUP(A127,'R1. GW Use'!A:H,8,FALSE),"&lt;Null&gt;")</f>
        <v>180122</v>
      </c>
      <c r="G127">
        <f>IFERROR(VLOOKUP(A127,'R2. Recharge'!A:I,8,FALSE)*B127,"&lt;Null&gt;")</f>
        <v>368830.32328111457</v>
      </c>
      <c r="H127">
        <f>IFERROR(VLOOKUP(A127,'R2. Recharge'!A:K,10,FALSE)*B127,"&lt;Null&gt;")</f>
        <v>214725.04756590401</v>
      </c>
      <c r="I127">
        <f>IFERROR(VLOOKUP(A127,'R3. GW E'!A:C,2,FALSE)*B127,"&lt;Null&gt;")</f>
        <v>180660.112464409</v>
      </c>
      <c r="J127">
        <f>IFERROR(VLOOKUP(A127,'R3. GW E'!A:E,4,FALSE)*B127,"&lt;Null&gt;")</f>
        <v>812858925.37756205</v>
      </c>
      <c r="K127">
        <f t="shared" si="33"/>
        <v>188170.21081670557</v>
      </c>
      <c r="L127">
        <f t="shared" si="34"/>
        <v>34064.935101495008</v>
      </c>
      <c r="M127">
        <f t="shared" si="35"/>
        <v>-812490095.05428088</v>
      </c>
      <c r="N127">
        <f t="shared" si="36"/>
        <v>-812644200.32999611</v>
      </c>
      <c r="O127" t="str">
        <f t="shared" si="37"/>
        <v/>
      </c>
      <c r="P127">
        <f t="shared" si="47"/>
        <v>180000</v>
      </c>
      <c r="Q127" t="str">
        <f t="shared" si="38"/>
        <v/>
      </c>
      <c r="R127">
        <f t="shared" si="48"/>
        <v>369000</v>
      </c>
      <c r="S127" t="str">
        <f t="shared" si="39"/>
        <v/>
      </c>
      <c r="T127">
        <f t="shared" si="49"/>
        <v>215000</v>
      </c>
      <c r="U127" t="str">
        <f t="shared" si="50"/>
        <v/>
      </c>
      <c r="V127">
        <f t="shared" si="51"/>
        <v>181000</v>
      </c>
      <c r="W127" t="str">
        <f t="shared" si="52"/>
        <v/>
      </c>
      <c r="X127">
        <f t="shared" si="53"/>
        <v>812859000</v>
      </c>
      <c r="Y127">
        <f t="shared" si="40"/>
        <v>0.95722909177932936</v>
      </c>
      <c r="Z127">
        <f t="shared" si="41"/>
        <v>5.2876073141878663</v>
      </c>
      <c r="AA127" t="str">
        <f t="shared" si="42"/>
        <v>NA</v>
      </c>
      <c r="AB127" t="str">
        <f t="shared" si="43"/>
        <v>NA</v>
      </c>
      <c r="AC127" s="9" t="str">
        <f t="shared" si="54"/>
        <v/>
      </c>
      <c r="AD127" s="9">
        <f t="shared" si="55"/>
        <v>1</v>
      </c>
      <c r="AE127" s="9" t="str">
        <f t="shared" si="56"/>
        <v/>
      </c>
      <c r="AF127" s="9">
        <f t="shared" si="57"/>
        <v>5.3</v>
      </c>
      <c r="AG127" s="9" t="str">
        <f t="shared" si="58"/>
        <v>NA</v>
      </c>
      <c r="AH127" s="9">
        <f t="shared" si="59"/>
        <v>0</v>
      </c>
      <c r="AI127" s="9" t="str">
        <f t="shared" si="60"/>
        <v>NA</v>
      </c>
      <c r="AJ127" s="9">
        <f t="shared" si="61"/>
        <v>0</v>
      </c>
      <c r="AK127" t="str">
        <f t="shared" si="62"/>
        <v/>
      </c>
      <c r="AL127" t="str">
        <f t="shared" si="63"/>
        <v>stressed</v>
      </c>
      <c r="AM127" t="str">
        <f t="shared" si="64"/>
        <v>NA</v>
      </c>
      <c r="AN127" t="str">
        <f t="shared" si="65"/>
        <v>NA</v>
      </c>
      <c r="AO127">
        <f t="shared" si="44"/>
        <v>1</v>
      </c>
      <c r="AP127">
        <f t="shared" si="45"/>
        <v>2</v>
      </c>
      <c r="AQ127" t="str">
        <f t="shared" si="46"/>
        <v>More stressed (less certainty)</v>
      </c>
    </row>
    <row r="128" spans="1:43" x14ac:dyDescent="0.25">
      <c r="A128">
        <v>345</v>
      </c>
      <c r="B128">
        <v>6224205.2785700001</v>
      </c>
      <c r="C128" t="str">
        <f>VLOOKUP(A128,'A1. Aquifer Attributes'!A:H,8,FALSE)</f>
        <v>Unconfined</v>
      </c>
      <c r="D128" t="str">
        <f>VLOOKUP(A128,'A3. BGCZ'!A:C,3,FALSE)</f>
        <v>IDF</v>
      </c>
      <c r="E128" t="str">
        <f>VLOOKUP(A128,'A2. Low Flow Zone'!A:C,3,FALSE)</f>
        <v>South Interior</v>
      </c>
      <c r="F128">
        <f>IFERROR(VLOOKUP(A128,'R1. GW Use'!A:H,8,FALSE),"&lt;Null&gt;")</f>
        <v>43982</v>
      </c>
      <c r="G128">
        <f>IFERROR(VLOOKUP(A128,'R2. Recharge'!A:I,8,FALSE)*B128,"&lt;Null&gt;")</f>
        <v>394505.72948998323</v>
      </c>
      <c r="H128">
        <f>IFERROR(VLOOKUP(A128,'R2. Recharge'!A:K,10,FALSE)*B128,"&lt;Null&gt;")</f>
        <v>219253.85514290683</v>
      </c>
      <c r="I128">
        <f>IFERROR(VLOOKUP(A128,'R3. GW E'!A:C,2,FALSE)*B128,"&lt;Null&gt;")</f>
        <v>183601.60730725786</v>
      </c>
      <c r="J128">
        <f>IFERROR(VLOOKUP(A128,'R3. GW E'!A:E,4,FALSE)*B128,"&lt;Null&gt;")</f>
        <v>416449.12677856156</v>
      </c>
      <c r="K128">
        <f t="shared" si="33"/>
        <v>210904.12218272538</v>
      </c>
      <c r="L128">
        <f t="shared" si="34"/>
        <v>35652.247835648974</v>
      </c>
      <c r="M128">
        <f t="shared" si="35"/>
        <v>-21943.39728857833</v>
      </c>
      <c r="N128">
        <f t="shared" si="36"/>
        <v>-197195.27163565473</v>
      </c>
      <c r="O128" t="str">
        <f t="shared" si="37"/>
        <v/>
      </c>
      <c r="P128">
        <f t="shared" si="47"/>
        <v>44000</v>
      </c>
      <c r="Q128" t="str">
        <f t="shared" si="38"/>
        <v/>
      </c>
      <c r="R128">
        <f t="shared" si="48"/>
        <v>395000</v>
      </c>
      <c r="S128" t="str">
        <f t="shared" si="39"/>
        <v/>
      </c>
      <c r="T128">
        <f t="shared" si="49"/>
        <v>219000</v>
      </c>
      <c r="U128" t="str">
        <f t="shared" si="50"/>
        <v/>
      </c>
      <c r="V128">
        <f t="shared" si="51"/>
        <v>184000</v>
      </c>
      <c r="W128" t="str">
        <f t="shared" si="52"/>
        <v/>
      </c>
      <c r="X128">
        <f t="shared" si="53"/>
        <v>416000</v>
      </c>
      <c r="Y128">
        <f t="shared" si="40"/>
        <v>0.20854025774752</v>
      </c>
      <c r="Z128">
        <f t="shared" si="41"/>
        <v>1.2336389055396961</v>
      </c>
      <c r="AA128" t="str">
        <f t="shared" si="42"/>
        <v>NA</v>
      </c>
      <c r="AB128" t="str">
        <f t="shared" si="43"/>
        <v>NA</v>
      </c>
      <c r="AC128" s="9" t="str">
        <f t="shared" si="54"/>
        <v/>
      </c>
      <c r="AD128" s="9">
        <f t="shared" si="55"/>
        <v>0.2</v>
      </c>
      <c r="AE128" s="9" t="str">
        <f t="shared" si="56"/>
        <v/>
      </c>
      <c r="AF128" s="9">
        <f t="shared" si="57"/>
        <v>1.2</v>
      </c>
      <c r="AG128" s="9" t="str">
        <f t="shared" si="58"/>
        <v>NA</v>
      </c>
      <c r="AH128" s="9">
        <f t="shared" si="59"/>
        <v>0</v>
      </c>
      <c r="AI128" s="9" t="str">
        <f t="shared" si="60"/>
        <v>NA</v>
      </c>
      <c r="AJ128" s="9">
        <f t="shared" si="61"/>
        <v>0</v>
      </c>
      <c r="AK128" t="str">
        <f t="shared" si="62"/>
        <v/>
      </c>
      <c r="AL128" t="str">
        <f t="shared" si="63"/>
        <v>stressed</v>
      </c>
      <c r="AM128" t="str">
        <f t="shared" si="64"/>
        <v>NA</v>
      </c>
      <c r="AN128" t="str">
        <f t="shared" si="65"/>
        <v>NA</v>
      </c>
      <c r="AO128">
        <f t="shared" si="44"/>
        <v>1</v>
      </c>
      <c r="AP128">
        <f t="shared" si="45"/>
        <v>2</v>
      </c>
      <c r="AQ128" t="str">
        <f t="shared" si="46"/>
        <v>More stressed (less certainty)</v>
      </c>
    </row>
    <row r="129" spans="1:43" x14ac:dyDescent="0.25">
      <c r="A129">
        <v>1010</v>
      </c>
      <c r="B129">
        <v>936402.53055899998</v>
      </c>
      <c r="C129" t="str">
        <f>VLOOKUP(A129,'A1. Aquifer Attributes'!A:H,8,FALSE)</f>
        <v>Unconfined</v>
      </c>
      <c r="D129" t="str">
        <f>VLOOKUP(A129,'A3. BGCZ'!A:C,3,FALSE)</f>
        <v>IDF</v>
      </c>
      <c r="E129" t="str">
        <f>VLOOKUP(A129,'A2. Low Flow Zone'!A:C,3,FALSE)</f>
        <v>South Interior</v>
      </c>
      <c r="F129">
        <f>IFERROR(VLOOKUP(A129,'R1. GW Use'!A:H,8,FALSE),"&lt;Null&gt;")</f>
        <v>52822</v>
      </c>
      <c r="G129">
        <f>IFERROR(VLOOKUP(A129,'R2. Recharge'!A:I,8,FALSE)*B129,"&lt;Null&gt;")</f>
        <v>90773.153754833707</v>
      </c>
      <c r="H129">
        <f>IFERROR(VLOOKUP(A129,'R2. Recharge'!A:K,10,FALSE)*B129,"&lt;Null&gt;")</f>
        <v>222860.99306545031</v>
      </c>
      <c r="I129">
        <f>IFERROR(VLOOKUP(A129,'R3. GW E'!A:C,2,FALSE)*B129,"&lt;Null&gt;")</f>
        <v>382599.09154591843</v>
      </c>
      <c r="J129">
        <f>IFERROR(VLOOKUP(A129,'R3. GW E'!A:E,4,FALSE)*B129,"&lt;Null&gt;")</f>
        <v>22330.391146240472</v>
      </c>
      <c r="K129">
        <f t="shared" si="33"/>
        <v>-291825.93779108475</v>
      </c>
      <c r="L129">
        <f t="shared" si="34"/>
        <v>-159738.09848046812</v>
      </c>
      <c r="M129">
        <f t="shared" si="35"/>
        <v>68442.762608593242</v>
      </c>
      <c r="N129">
        <f t="shared" si="36"/>
        <v>200530.60191920985</v>
      </c>
      <c r="O129" t="str">
        <f t="shared" si="37"/>
        <v/>
      </c>
      <c r="P129">
        <f t="shared" si="47"/>
        <v>53000</v>
      </c>
      <c r="Q129" t="str">
        <f t="shared" si="38"/>
        <v/>
      </c>
      <c r="R129">
        <f t="shared" si="48"/>
        <v>91000</v>
      </c>
      <c r="S129" t="str">
        <f t="shared" si="39"/>
        <v/>
      </c>
      <c r="T129">
        <f t="shared" si="49"/>
        <v>223000</v>
      </c>
      <c r="U129" t="str">
        <f t="shared" si="50"/>
        <v/>
      </c>
      <c r="V129">
        <f t="shared" si="51"/>
        <v>383000</v>
      </c>
      <c r="W129" t="str">
        <f t="shared" si="52"/>
        <v/>
      </c>
      <c r="X129">
        <f t="shared" si="53"/>
        <v>22000</v>
      </c>
      <c r="Y129" t="str">
        <f t="shared" si="40"/>
        <v>NA</v>
      </c>
      <c r="Z129" t="str">
        <f t="shared" si="41"/>
        <v>NA</v>
      </c>
      <c r="AA129">
        <f t="shared" si="42"/>
        <v>0.77176896412080254</v>
      </c>
      <c r="AB129">
        <f t="shared" si="43"/>
        <v>0.26341116764453254</v>
      </c>
      <c r="AC129" s="9" t="str">
        <f t="shared" si="54"/>
        <v>NA</v>
      </c>
      <c r="AD129" s="9">
        <f t="shared" si="55"/>
        <v>0</v>
      </c>
      <c r="AE129" s="9" t="str">
        <f t="shared" si="56"/>
        <v>NA</v>
      </c>
      <c r="AF129" s="9">
        <f t="shared" si="57"/>
        <v>0</v>
      </c>
      <c r="AG129" s="9" t="str">
        <f t="shared" si="58"/>
        <v/>
      </c>
      <c r="AH129" s="9">
        <f t="shared" si="59"/>
        <v>0.8</v>
      </c>
      <c r="AI129" s="9" t="str">
        <f t="shared" si="60"/>
        <v/>
      </c>
      <c r="AJ129" s="9">
        <f t="shared" si="61"/>
        <v>0.3</v>
      </c>
      <c r="AK129" t="str">
        <f t="shared" si="62"/>
        <v>NA</v>
      </c>
      <c r="AL129" t="str">
        <f t="shared" si="63"/>
        <v>NA</v>
      </c>
      <c r="AM129" t="str">
        <f t="shared" si="64"/>
        <v/>
      </c>
      <c r="AN129" t="str">
        <f t="shared" si="65"/>
        <v/>
      </c>
      <c r="AO129">
        <f t="shared" si="44"/>
        <v>0</v>
      </c>
      <c r="AP129">
        <f t="shared" si="45"/>
        <v>2</v>
      </c>
      <c r="AQ129" t="str">
        <f t="shared" si="46"/>
        <v>Less stressed</v>
      </c>
    </row>
    <row r="130" spans="1:43" x14ac:dyDescent="0.25">
      <c r="A130">
        <v>1011</v>
      </c>
      <c r="B130">
        <v>943359.31707700004</v>
      </c>
      <c r="C130" t="str">
        <f>VLOOKUP(A130,'A1. Aquifer Attributes'!A:H,8,FALSE)</f>
        <v>Unconfined</v>
      </c>
      <c r="D130" t="str">
        <f>VLOOKUP(A130,'A3. BGCZ'!A:C,3,FALSE)</f>
        <v>IDF</v>
      </c>
      <c r="E130" t="str">
        <f>VLOOKUP(A130,'A2. Low Flow Zone'!A:C,3,FALSE)</f>
        <v>South Interior</v>
      </c>
      <c r="F130">
        <f>IFERROR(VLOOKUP(A130,'R1. GW Use'!A:H,8,FALSE),"&lt;Null&gt;")</f>
        <v>10875</v>
      </c>
      <c r="G130">
        <f>IFERROR(VLOOKUP(A130,'R2. Recharge'!A:I,8,FALSE)*B130,"&lt;Null&gt;")</f>
        <v>91447.531953983809</v>
      </c>
      <c r="H130">
        <f>IFERROR(VLOOKUP(A130,'R2. Recharge'!A:K,10,FALSE)*B130,"&lt;Null&gt;")</f>
        <v>228812.74571634343</v>
      </c>
      <c r="I130">
        <f>IFERROR(VLOOKUP(A130,'R3. GW E'!A:C,2,FALSE)*B130,"&lt;Null&gt;")</f>
        <v>0</v>
      </c>
      <c r="J130">
        <f>IFERROR(VLOOKUP(A130,'R3. GW E'!A:E,4,FALSE)*B130,"&lt;Null&gt;")</f>
        <v>372.626930245415</v>
      </c>
      <c r="K130">
        <f t="shared" ref="K130:K193" si="66">IFERROR(G130-I130,"&lt;Null&gt;")</f>
        <v>91447.531953983809</v>
      </c>
      <c r="L130">
        <f t="shared" ref="L130:L193" si="67">IFERROR(H130-I130,"&lt;Null&gt;")</f>
        <v>228812.74571634343</v>
      </c>
      <c r="M130">
        <f t="shared" ref="M130:M193" si="68">IFERROR(G130-J130,"&lt;Null&gt;")</f>
        <v>91074.905023738393</v>
      </c>
      <c r="N130">
        <f t="shared" ref="N130:N193" si="69">IFERROR(H130-J130,"&lt;Null&gt;")</f>
        <v>228440.11878609803</v>
      </c>
      <c r="O130" t="str">
        <f t="shared" ref="O130:O193" si="70">IF(P130&lt;&gt;"&lt;Null&gt;",IF(F130&lt;0,"",IF(AND(OR(P130=0,P130=1000),F130&lt;&gt;0,F130&lt;1000),"&lt;1000","")),"NA")</f>
        <v/>
      </c>
      <c r="P130">
        <f t="shared" si="47"/>
        <v>11000</v>
      </c>
      <c r="Q130" t="str">
        <f t="shared" ref="Q130:Q193" si="71">IF(R130&lt;&gt;"&lt;Null&gt;",IF(G130&lt;0,"",IF(AND(OR(R130=0,R130=1000),G130&lt;&gt;0,G130&lt;1000),"&lt;1000","")),"NA")</f>
        <v/>
      </c>
      <c r="R130">
        <f t="shared" si="48"/>
        <v>91000</v>
      </c>
      <c r="S130" t="str">
        <f t="shared" ref="S130:S193" si="72">IF(T130&lt;&gt;"&lt;Null&gt;",IF(H130&lt;0,"",IF(AND(OR(T130=0,T130=1000),H130&lt;&gt;0,H130&lt;1000),"&lt;1000","")),"NA")</f>
        <v/>
      </c>
      <c r="T130">
        <f t="shared" si="49"/>
        <v>229000</v>
      </c>
      <c r="U130" t="str">
        <f t="shared" si="50"/>
        <v/>
      </c>
      <c r="V130">
        <f t="shared" si="51"/>
        <v>0</v>
      </c>
      <c r="W130" t="str">
        <f t="shared" si="52"/>
        <v>&lt;1000</v>
      </c>
      <c r="X130">
        <f t="shared" si="53"/>
        <v>1000</v>
      </c>
      <c r="Y130">
        <f t="shared" ref="Y130:Y193" si="73">IFERROR(IF(K130&lt;0,"NA",$F130/K130),"NA")</f>
        <v>0.11892065064667109</v>
      </c>
      <c r="Z130">
        <f t="shared" ref="Z130:Z193" si="74">IFERROR(IF(L130&lt;0,"NA",$F130/L130),"NA")</f>
        <v>4.7527946775664388E-2</v>
      </c>
      <c r="AA130">
        <f t="shared" ref="AA130:AA193" si="75">IFERROR(IF(M130&lt;0,"NA",$F130/M130),"NA")</f>
        <v>0.11940720659731091</v>
      </c>
      <c r="AB130">
        <f t="shared" ref="AB130:AB193" si="76">IFERROR(IF(N130&lt;0,"NA",$F130/N130),"NA")</f>
        <v>4.7605473407159732E-2</v>
      </c>
      <c r="AC130" s="9" t="str">
        <f t="shared" si="54"/>
        <v/>
      </c>
      <c r="AD130" s="9">
        <f t="shared" si="55"/>
        <v>0.1</v>
      </c>
      <c r="AE130" s="9" t="str">
        <f t="shared" si="56"/>
        <v>&lt;0.1</v>
      </c>
      <c r="AF130" s="9">
        <f t="shared" si="57"/>
        <v>0</v>
      </c>
      <c r="AG130" s="9" t="str">
        <f t="shared" si="58"/>
        <v/>
      </c>
      <c r="AH130" s="9">
        <f t="shared" si="59"/>
        <v>0.1</v>
      </c>
      <c r="AI130" s="9" t="str">
        <f t="shared" si="60"/>
        <v>&lt;0.1</v>
      </c>
      <c r="AJ130" s="9">
        <f t="shared" si="61"/>
        <v>0</v>
      </c>
      <c r="AK130" t="str">
        <f t="shared" si="62"/>
        <v/>
      </c>
      <c r="AL130" t="str">
        <f t="shared" si="63"/>
        <v/>
      </c>
      <c r="AM130" t="str">
        <f t="shared" si="64"/>
        <v/>
      </c>
      <c r="AN130" t="str">
        <f t="shared" si="65"/>
        <v/>
      </c>
      <c r="AO130">
        <f t="shared" ref="AO130:AO193" si="77">COUNTIF(AK130:AN130,"stressed")</f>
        <v>0</v>
      </c>
      <c r="AP130">
        <f t="shared" ref="AP130:AP193" si="78">4 - COUNTIF(AK130:AN130,"NA")</f>
        <v>4</v>
      </c>
      <c r="AQ130" t="str">
        <f t="shared" ref="AQ130:AQ193" si="79">IF(C130="Confined","Method not applicable - confined aquifer",IF(AND(K130&lt;0,L130&lt;0,M130&lt;0,N130&lt;0),"Method not applicable - low modelled groundwater availability",IF(AND(AO130=0,AP130=0),"Method not applicaple - no derived E values",IF(AO130=AP130,"More stressed (high certainty)",IF(AO130=0,"Less stressed","More stressed (less certainty)")))))</f>
        <v>Less stressed</v>
      </c>
    </row>
    <row r="131" spans="1:43" x14ac:dyDescent="0.25">
      <c r="A131">
        <v>635</v>
      </c>
      <c r="B131">
        <v>867498.875</v>
      </c>
      <c r="C131" t="str">
        <f>VLOOKUP(A131,'A1. Aquifer Attributes'!A:H,8,FALSE)</f>
        <v>Unconfined</v>
      </c>
      <c r="D131" t="str">
        <f>VLOOKUP(A131,'A3. BGCZ'!A:C,3,FALSE)</f>
        <v>BWBS</v>
      </c>
      <c r="E131" t="str">
        <f>VLOOKUP(A131,'A2. Low Flow Zone'!A:C,3,FALSE)</f>
        <v>North Interior</v>
      </c>
      <c r="F131">
        <f>IFERROR(VLOOKUP(A131,'R1. GW Use'!A:H,8,FALSE),"&lt;Null&gt;")</f>
        <v>199014</v>
      </c>
      <c r="G131">
        <f>IFERROR(VLOOKUP(A131,'R2. Recharge'!A:I,8,FALSE)*B131,"&lt;Null&gt;")</f>
        <v>163203.07742715775</v>
      </c>
      <c r="H131">
        <f>IFERROR(VLOOKUP(A131,'R2. Recharge'!A:K,10,FALSE)*B131,"&lt;Null&gt;")</f>
        <v>254876.37446825</v>
      </c>
      <c r="I131">
        <f>IFERROR(VLOOKUP(A131,'R3. GW E'!A:C,2,FALSE)*B131,"&lt;Null&gt;")</f>
        <v>29426.429338875001</v>
      </c>
      <c r="J131">
        <f>IFERROR(VLOOKUP(A131,'R3. GW E'!A:E,4,FALSE)*B131,"&lt;Null&gt;")</f>
        <v>35177.946880124997</v>
      </c>
      <c r="K131">
        <f t="shared" si="66"/>
        <v>133776.64808828276</v>
      </c>
      <c r="L131">
        <f t="shared" si="67"/>
        <v>225449.945129375</v>
      </c>
      <c r="M131">
        <f t="shared" si="68"/>
        <v>128025.13054703275</v>
      </c>
      <c r="N131">
        <f t="shared" si="69"/>
        <v>219698.42758812499</v>
      </c>
      <c r="O131" t="str">
        <f t="shared" si="70"/>
        <v/>
      </c>
      <c r="P131">
        <f t="shared" ref="P131:P194" si="80">IFERROR(ROUND(F131,-3), 0)</f>
        <v>199000</v>
      </c>
      <c r="Q131" t="str">
        <f t="shared" si="71"/>
        <v/>
      </c>
      <c r="R131">
        <f t="shared" ref="R131:R194" si="81">IFERROR(IF(G131&lt;=0,0,IF(G131&lt;1000,1000,ROUND(G131,-3))),0)</f>
        <v>163000</v>
      </c>
      <c r="S131" t="str">
        <f t="shared" si="72"/>
        <v/>
      </c>
      <c r="T131">
        <f t="shared" ref="T131:T194" si="82">IFERROR(IF(H131&lt;=0,0,IF(H131&lt;1000,1000,ROUND(H131,-3))),0)</f>
        <v>255000</v>
      </c>
      <c r="U131" t="str">
        <f t="shared" ref="U131:U194" si="83">IF(I131&lt;&gt;"&lt;Null&gt;",IF(I131&lt;0,"",IF(AND(OR(V131=0,V131=1000),I131&lt;&gt;0,I131&lt;1000),"&lt;1000","")),"NA")</f>
        <v/>
      </c>
      <c r="V131">
        <f t="shared" ref="V131:V194" si="84">IFERROR(IF(I131&lt;=0,0,IF(I131&lt;1000,1000,ROUND(I131,-3))),0)</f>
        <v>29000</v>
      </c>
      <c r="W131" t="str">
        <f t="shared" ref="W131:W194" si="85">IF(J131&lt;&gt;"&lt;Null&gt;",IF(J131&lt;0,"",IF(AND(OR(X131=0,X131=1000),J131&lt;&gt;0,J131&lt;1000),"&lt;1000","")),"NA")</f>
        <v/>
      </c>
      <c r="X131">
        <f t="shared" ref="X131:X194" si="86">IFERROR(IF(J131&lt;=0,0,IF(J131&lt;1000,1000,ROUND(J131,-3))),0)</f>
        <v>35000</v>
      </c>
      <c r="Y131">
        <f t="shared" si="73"/>
        <v>1.4876587419701635</v>
      </c>
      <c r="Z131">
        <f t="shared" si="74"/>
        <v>0.8827413991420372</v>
      </c>
      <c r="AA131">
        <f t="shared" si="75"/>
        <v>1.554491677920125</v>
      </c>
      <c r="AB131">
        <f t="shared" si="76"/>
        <v>0.90585081643414089</v>
      </c>
      <c r="AC131" s="9" t="str">
        <f t="shared" ref="AC131:AC194" si="87">IF(Y131="NA","NA",IF(AND(AD131=0,Y131&lt;&gt;0),"&lt;0.1",""))</f>
        <v/>
      </c>
      <c r="AD131" s="9">
        <f t="shared" ref="AD131:AD194" si="88">IFERROR(IF(Y131&lt;0,"&lt;Null&gt;",ROUND(Y131,1)),0)</f>
        <v>1.5</v>
      </c>
      <c r="AE131" s="9" t="str">
        <f t="shared" ref="AE131:AE194" si="89">IF(Z131="NA","NA",IF(AND(AF131=0,Z131&lt;&gt;0),"&lt;0.1",""))</f>
        <v/>
      </c>
      <c r="AF131" s="9">
        <f t="shared" ref="AF131:AF194" si="90">IFERROR(IF(Z131&lt;0,"&lt;Null&gt;",ROUND(Z131,1)),0)</f>
        <v>0.9</v>
      </c>
      <c r="AG131" s="9" t="str">
        <f t="shared" ref="AG131:AG194" si="91">IF(AA131="NA","NA",IF(AND(AH131=0,AA131&lt;&gt;0),"&lt;0.1",""))</f>
        <v/>
      </c>
      <c r="AH131" s="9">
        <f t="shared" ref="AH131:AH194" si="92">IFERROR(IF(AA131&lt;0,"&lt;Null&gt;",ROUND(AA131,1)),0)</f>
        <v>1.6</v>
      </c>
      <c r="AI131" s="9" t="str">
        <f t="shared" ref="AI131:AI194" si="93">IF(AB131="NA","NA",IF(AND(AJ131=0,AB131&lt;&gt;0),"&lt;0.1",""))</f>
        <v/>
      </c>
      <c r="AJ131" s="9">
        <f t="shared" ref="AJ131:AJ194" si="94">IFERROR(IF(AB131&lt;0,"&lt;Null&gt;",ROUND(AB131,1)),0)</f>
        <v>0.9</v>
      </c>
      <c r="AK131" t="str">
        <f t="shared" ref="AK131:AK194" si="95">IF(AC131="NA","NA",IF(AD131&gt;1,"stressed",""))</f>
        <v>stressed</v>
      </c>
      <c r="AL131" t="str">
        <f t="shared" ref="AL131:AL194" si="96">IF(AE131="NA","NA",IF(AF131&gt;1,"stressed",""))</f>
        <v/>
      </c>
      <c r="AM131" t="str">
        <f t="shared" ref="AM131:AM194" si="97">IF(AG131="NA","NA",IF(AH131&gt;1,"stressed",""))</f>
        <v>stressed</v>
      </c>
      <c r="AN131" t="str">
        <f t="shared" ref="AN131:AN194" si="98">IF(AI131="NA","NA",IF(AJ131&gt;1,"stressed",""))</f>
        <v/>
      </c>
      <c r="AO131">
        <f t="shared" si="77"/>
        <v>2</v>
      </c>
      <c r="AP131">
        <f t="shared" si="78"/>
        <v>4</v>
      </c>
      <c r="AQ131" t="str">
        <f t="shared" si="79"/>
        <v>More stressed (less certainty)</v>
      </c>
    </row>
    <row r="132" spans="1:43" x14ac:dyDescent="0.25">
      <c r="A132">
        <v>265</v>
      </c>
      <c r="B132">
        <v>5420366.1153999995</v>
      </c>
      <c r="C132" t="str">
        <f>VLOOKUP(A132,'A1. Aquifer Attributes'!A:H,8,FALSE)</f>
        <v>Unconfined</v>
      </c>
      <c r="D132" t="str">
        <f>VLOOKUP(A132,'A3. BGCZ'!A:C,3,FALSE)</f>
        <v>BG</v>
      </c>
      <c r="E132" t="str">
        <f>VLOOKUP(A132,'A2. Low Flow Zone'!A:C,3,FALSE)</f>
        <v>South Interior</v>
      </c>
      <c r="F132">
        <f>IFERROR(VLOOKUP(A132,'R1. GW Use'!A:H,8,FALSE),"&lt;Null&gt;")</f>
        <v>468760</v>
      </c>
      <c r="G132">
        <f>IFERROR(VLOOKUP(A132,'R2. Recharge'!A:I,8,FALSE)*B132,"&lt;Null&gt;")</f>
        <v>166709.09909030792</v>
      </c>
      <c r="H132">
        <f>IFERROR(VLOOKUP(A132,'R2. Recharge'!A:K,10,FALSE)*B132,"&lt;Null&gt;")</f>
        <v>271245.96114684682</v>
      </c>
      <c r="I132">
        <f>IFERROR(VLOOKUP(A132,'R3. GW E'!A:C,2,FALSE)*B132,"&lt;Null&gt;")</f>
        <v>161223.36973645759</v>
      </c>
      <c r="J132">
        <f>IFERROR(VLOOKUP(A132,'R3. GW E'!A:E,4,FALSE)*B132,"&lt;Null&gt;")</f>
        <v>38855189.850649893</v>
      </c>
      <c r="K132">
        <f t="shared" si="66"/>
        <v>5485.7293538503291</v>
      </c>
      <c r="L132">
        <f t="shared" si="67"/>
        <v>110022.59141038923</v>
      </c>
      <c r="M132">
        <f t="shared" si="68"/>
        <v>-38688480.751559585</v>
      </c>
      <c r="N132">
        <f t="shared" si="69"/>
        <v>-38583943.889503047</v>
      </c>
      <c r="O132" t="str">
        <f t="shared" si="70"/>
        <v/>
      </c>
      <c r="P132">
        <f t="shared" si="80"/>
        <v>469000</v>
      </c>
      <c r="Q132" t="str">
        <f t="shared" si="71"/>
        <v/>
      </c>
      <c r="R132">
        <f t="shared" si="81"/>
        <v>167000</v>
      </c>
      <c r="S132" t="str">
        <f t="shared" si="72"/>
        <v/>
      </c>
      <c r="T132">
        <f t="shared" si="82"/>
        <v>271000</v>
      </c>
      <c r="U132" t="str">
        <f t="shared" si="83"/>
        <v/>
      </c>
      <c r="V132">
        <f t="shared" si="84"/>
        <v>161000</v>
      </c>
      <c r="W132" t="str">
        <f t="shared" si="85"/>
        <v/>
      </c>
      <c r="X132">
        <f t="shared" si="86"/>
        <v>38855000</v>
      </c>
      <c r="Y132">
        <f t="shared" si="73"/>
        <v>85.450806950763308</v>
      </c>
      <c r="Z132">
        <f t="shared" si="74"/>
        <v>4.2605795227227841</v>
      </c>
      <c r="AA132" t="str">
        <f t="shared" si="75"/>
        <v>NA</v>
      </c>
      <c r="AB132" t="str">
        <f t="shared" si="76"/>
        <v>NA</v>
      </c>
      <c r="AC132" s="9" t="str">
        <f t="shared" si="87"/>
        <v/>
      </c>
      <c r="AD132" s="9">
        <f t="shared" si="88"/>
        <v>85.5</v>
      </c>
      <c r="AE132" s="9" t="str">
        <f t="shared" si="89"/>
        <v/>
      </c>
      <c r="AF132" s="9">
        <f t="shared" si="90"/>
        <v>4.3</v>
      </c>
      <c r="AG132" s="9" t="str">
        <f t="shared" si="91"/>
        <v>NA</v>
      </c>
      <c r="AH132" s="9">
        <f t="shared" si="92"/>
        <v>0</v>
      </c>
      <c r="AI132" s="9" t="str">
        <f t="shared" si="93"/>
        <v>NA</v>
      </c>
      <c r="AJ132" s="9">
        <f t="shared" si="94"/>
        <v>0</v>
      </c>
      <c r="AK132" t="str">
        <f t="shared" si="95"/>
        <v>stressed</v>
      </c>
      <c r="AL132" t="str">
        <f t="shared" si="96"/>
        <v>stressed</v>
      </c>
      <c r="AM132" t="str">
        <f t="shared" si="97"/>
        <v>NA</v>
      </c>
      <c r="AN132" t="str">
        <f t="shared" si="98"/>
        <v>NA</v>
      </c>
      <c r="AO132">
        <f t="shared" si="77"/>
        <v>2</v>
      </c>
      <c r="AP132">
        <f t="shared" si="78"/>
        <v>2</v>
      </c>
      <c r="AQ132" t="str">
        <f t="shared" si="79"/>
        <v>More stressed (high certainty)</v>
      </c>
    </row>
    <row r="133" spans="1:43" x14ac:dyDescent="0.25">
      <c r="A133">
        <v>431</v>
      </c>
      <c r="B133">
        <v>1453768.35938</v>
      </c>
      <c r="C133" t="str">
        <f>VLOOKUP(A133,'A1. Aquifer Attributes'!A:H,8,FALSE)</f>
        <v>Unconfined</v>
      </c>
      <c r="D133" t="str">
        <f>VLOOKUP(A133,'A3. BGCZ'!A:C,3,FALSE)</f>
        <v>SBS</v>
      </c>
      <c r="E133" t="str">
        <f>VLOOKUP(A133,'A2. Low Flow Zone'!A:C,3,FALSE)</f>
        <v>North Interior</v>
      </c>
      <c r="F133">
        <f>IFERROR(VLOOKUP(A133,'R1. GW Use'!A:H,8,FALSE),"&lt;Null&gt;")</f>
        <v>739451</v>
      </c>
      <c r="G133">
        <f>IFERROR(VLOOKUP(A133,'R2. Recharge'!A:I,8,FALSE)*B133,"&lt;Null&gt;")</f>
        <v>239818.45651009807</v>
      </c>
      <c r="H133">
        <f>IFERROR(VLOOKUP(A133,'R2. Recharge'!A:K,10,FALSE)*B133,"&lt;Null&gt;")</f>
        <v>272934.83309507935</v>
      </c>
      <c r="I133">
        <f>IFERROR(VLOOKUP(A133,'R3. GW E'!A:C,2,FALSE)*B133,"&lt;Null&gt;")</f>
        <v>84298.21208700868</v>
      </c>
      <c r="J133">
        <f>IFERROR(VLOOKUP(A133,'R3. GW E'!A:E,4,FALSE)*B133,"&lt;Null&gt;")</f>
        <v>78557.280835817059</v>
      </c>
      <c r="K133">
        <f t="shared" si="66"/>
        <v>155520.24442308937</v>
      </c>
      <c r="L133">
        <f t="shared" si="67"/>
        <v>188636.62100807065</v>
      </c>
      <c r="M133">
        <f t="shared" si="68"/>
        <v>161261.17567428102</v>
      </c>
      <c r="N133">
        <f t="shared" si="69"/>
        <v>194377.5522592623</v>
      </c>
      <c r="O133" t="str">
        <f t="shared" si="70"/>
        <v/>
      </c>
      <c r="P133">
        <f t="shared" si="80"/>
        <v>739000</v>
      </c>
      <c r="Q133" t="str">
        <f t="shared" si="71"/>
        <v/>
      </c>
      <c r="R133">
        <f t="shared" si="81"/>
        <v>240000</v>
      </c>
      <c r="S133" t="str">
        <f t="shared" si="72"/>
        <v/>
      </c>
      <c r="T133">
        <f t="shared" si="82"/>
        <v>273000</v>
      </c>
      <c r="U133" t="str">
        <f t="shared" si="83"/>
        <v/>
      </c>
      <c r="V133">
        <f t="shared" si="84"/>
        <v>84000</v>
      </c>
      <c r="W133" t="str">
        <f t="shared" si="85"/>
        <v/>
      </c>
      <c r="X133">
        <f t="shared" si="86"/>
        <v>79000</v>
      </c>
      <c r="Y133">
        <f t="shared" si="73"/>
        <v>4.7546928873667405</v>
      </c>
      <c r="Z133">
        <f t="shared" si="74"/>
        <v>3.9199758564820946</v>
      </c>
      <c r="AA133">
        <f t="shared" si="75"/>
        <v>4.5854248358796532</v>
      </c>
      <c r="AB133">
        <f t="shared" si="76"/>
        <v>3.8041995662838395</v>
      </c>
      <c r="AC133" s="9" t="str">
        <f t="shared" si="87"/>
        <v/>
      </c>
      <c r="AD133" s="9">
        <f t="shared" si="88"/>
        <v>4.8</v>
      </c>
      <c r="AE133" s="9" t="str">
        <f t="shared" si="89"/>
        <v/>
      </c>
      <c r="AF133" s="9">
        <f t="shared" si="90"/>
        <v>3.9</v>
      </c>
      <c r="AG133" s="9" t="str">
        <f t="shared" si="91"/>
        <v/>
      </c>
      <c r="AH133" s="9">
        <f t="shared" si="92"/>
        <v>4.5999999999999996</v>
      </c>
      <c r="AI133" s="9" t="str">
        <f t="shared" si="93"/>
        <v/>
      </c>
      <c r="AJ133" s="9">
        <f t="shared" si="94"/>
        <v>3.8</v>
      </c>
      <c r="AK133" t="str">
        <f t="shared" si="95"/>
        <v>stressed</v>
      </c>
      <c r="AL133" t="str">
        <f t="shared" si="96"/>
        <v>stressed</v>
      </c>
      <c r="AM133" t="str">
        <f t="shared" si="97"/>
        <v>stressed</v>
      </c>
      <c r="AN133" t="str">
        <f t="shared" si="98"/>
        <v>stressed</v>
      </c>
      <c r="AO133">
        <f t="shared" si="77"/>
        <v>4</v>
      </c>
      <c r="AP133">
        <f t="shared" si="78"/>
        <v>4</v>
      </c>
      <c r="AQ133" t="str">
        <f t="shared" si="79"/>
        <v>More stressed (high certainty)</v>
      </c>
    </row>
    <row r="134" spans="1:43" x14ac:dyDescent="0.25">
      <c r="A134">
        <v>96</v>
      </c>
      <c r="B134">
        <v>1063297.24756</v>
      </c>
      <c r="C134" t="str">
        <f>VLOOKUP(A134,'A1. Aquifer Attributes'!A:H,8,FALSE)</f>
        <v>Unconfined</v>
      </c>
      <c r="D134" t="str">
        <f>VLOOKUP(A134,'A3. BGCZ'!A:C,3,FALSE)</f>
        <v>IDF</v>
      </c>
      <c r="E134" t="str">
        <f>VLOOKUP(A134,'A2. Low Flow Zone'!A:C,3,FALSE)</f>
        <v>South Interior</v>
      </c>
      <c r="F134">
        <f>IFERROR(VLOOKUP(A134,'R1. GW Use'!A:H,8,FALSE),"&lt;Null&gt;")</f>
        <v>1448</v>
      </c>
      <c r="G134">
        <f>IFERROR(VLOOKUP(A134,'R2. Recharge'!A:I,8,FALSE)*B134,"&lt;Null&gt;")</f>
        <v>113216.17980430562</v>
      </c>
      <c r="H134">
        <f>IFERROR(VLOOKUP(A134,'R2. Recharge'!A:K,10,FALSE)*B134,"&lt;Null&gt;")</f>
        <v>273072.80922661658</v>
      </c>
      <c r="I134">
        <f>IFERROR(VLOOKUP(A134,'R3. GW E'!A:C,2,FALSE)*B134,"&lt;Null&gt;")</f>
        <v>169029.17355287052</v>
      </c>
      <c r="J134">
        <f>IFERROR(VLOOKUP(A134,'R3. GW E'!A:E,4,FALSE)*B134,"&lt;Null&gt;")</f>
        <v>169254.59256935323</v>
      </c>
      <c r="K134">
        <f t="shared" si="66"/>
        <v>-55812.993748564899</v>
      </c>
      <c r="L134">
        <f t="shared" si="67"/>
        <v>104043.63567374606</v>
      </c>
      <c r="M134">
        <f t="shared" si="68"/>
        <v>-56038.412765047615</v>
      </c>
      <c r="N134">
        <f t="shared" si="69"/>
        <v>103818.21665726334</v>
      </c>
      <c r="O134" t="str">
        <f t="shared" si="70"/>
        <v/>
      </c>
      <c r="P134">
        <f t="shared" si="80"/>
        <v>1000</v>
      </c>
      <c r="Q134" t="str">
        <f t="shared" si="71"/>
        <v/>
      </c>
      <c r="R134">
        <f t="shared" si="81"/>
        <v>113000</v>
      </c>
      <c r="S134" t="str">
        <f t="shared" si="72"/>
        <v/>
      </c>
      <c r="T134">
        <f t="shared" si="82"/>
        <v>273000</v>
      </c>
      <c r="U134" t="str">
        <f t="shared" si="83"/>
        <v/>
      </c>
      <c r="V134">
        <f t="shared" si="84"/>
        <v>169000</v>
      </c>
      <c r="W134" t="str">
        <f t="shared" si="85"/>
        <v/>
      </c>
      <c r="X134">
        <f t="shared" si="86"/>
        <v>169000</v>
      </c>
      <c r="Y134" t="str">
        <f t="shared" si="73"/>
        <v>NA</v>
      </c>
      <c r="Z134">
        <f t="shared" si="74"/>
        <v>1.3917237614999861E-2</v>
      </c>
      <c r="AA134" t="str">
        <f t="shared" si="75"/>
        <v>NA</v>
      </c>
      <c r="AB134">
        <f t="shared" si="76"/>
        <v>1.3947455914989413E-2</v>
      </c>
      <c r="AC134" s="9" t="str">
        <f t="shared" si="87"/>
        <v>NA</v>
      </c>
      <c r="AD134" s="9">
        <f t="shared" si="88"/>
        <v>0</v>
      </c>
      <c r="AE134" s="9" t="str">
        <f t="shared" si="89"/>
        <v>&lt;0.1</v>
      </c>
      <c r="AF134" s="9">
        <f t="shared" si="90"/>
        <v>0</v>
      </c>
      <c r="AG134" s="9" t="str">
        <f t="shared" si="91"/>
        <v>NA</v>
      </c>
      <c r="AH134" s="9">
        <f t="shared" si="92"/>
        <v>0</v>
      </c>
      <c r="AI134" s="9" t="str">
        <f t="shared" si="93"/>
        <v>&lt;0.1</v>
      </c>
      <c r="AJ134" s="9">
        <f t="shared" si="94"/>
        <v>0</v>
      </c>
      <c r="AK134" t="str">
        <f t="shared" si="95"/>
        <v>NA</v>
      </c>
      <c r="AL134" t="str">
        <f t="shared" si="96"/>
        <v/>
      </c>
      <c r="AM134" t="str">
        <f t="shared" si="97"/>
        <v>NA</v>
      </c>
      <c r="AN134" t="str">
        <f t="shared" si="98"/>
        <v/>
      </c>
      <c r="AO134">
        <f t="shared" si="77"/>
        <v>0</v>
      </c>
      <c r="AP134">
        <f t="shared" si="78"/>
        <v>2</v>
      </c>
      <c r="AQ134" t="str">
        <f t="shared" si="79"/>
        <v>Less stressed</v>
      </c>
    </row>
    <row r="135" spans="1:43" x14ac:dyDescent="0.25">
      <c r="A135">
        <v>1012</v>
      </c>
      <c r="B135">
        <v>1194624.5763900001</v>
      </c>
      <c r="C135" t="str">
        <f>VLOOKUP(A135,'A1. Aquifer Attributes'!A:H,8,FALSE)</f>
        <v>Unconfined</v>
      </c>
      <c r="D135" t="str">
        <f>VLOOKUP(A135,'A3. BGCZ'!A:C,3,FALSE)</f>
        <v>IDF</v>
      </c>
      <c r="E135" t="str">
        <f>VLOOKUP(A135,'A2. Low Flow Zone'!A:C,3,FALSE)</f>
        <v>South Interior</v>
      </c>
      <c r="F135">
        <f>IFERROR(VLOOKUP(A135,'R1. GW Use'!A:H,8,FALSE),"&lt;Null&gt;")</f>
        <v>6214</v>
      </c>
      <c r="G135">
        <f>IFERROR(VLOOKUP(A135,'R2. Recharge'!A:I,8,FALSE)*B135,"&lt;Null&gt;")</f>
        <v>115694.29009537233</v>
      </c>
      <c r="H135">
        <f>IFERROR(VLOOKUP(A135,'R2. Recharge'!A:K,10,FALSE)*B135,"&lt;Null&gt;")</f>
        <v>284317.06530709082</v>
      </c>
      <c r="I135">
        <f>IFERROR(VLOOKUP(A135,'R3. GW E'!A:C,2,FALSE)*B135,"&lt;Null&gt;")</f>
        <v>488104.48791973176</v>
      </c>
      <c r="J135">
        <f>IFERROR(VLOOKUP(A135,'R3. GW E'!A:E,4,FALSE)*B135,"&lt;Null&gt;")</f>
        <v>236313.46595401145</v>
      </c>
      <c r="K135">
        <f t="shared" si="66"/>
        <v>-372410.19782435941</v>
      </c>
      <c r="L135">
        <f t="shared" si="67"/>
        <v>-203787.42261264095</v>
      </c>
      <c r="M135">
        <f t="shared" si="68"/>
        <v>-120619.17585863912</v>
      </c>
      <c r="N135">
        <f t="shared" si="69"/>
        <v>48003.599353079364</v>
      </c>
      <c r="O135" t="str">
        <f t="shared" si="70"/>
        <v/>
      </c>
      <c r="P135">
        <f t="shared" si="80"/>
        <v>6000</v>
      </c>
      <c r="Q135" t="str">
        <f t="shared" si="71"/>
        <v/>
      </c>
      <c r="R135">
        <f t="shared" si="81"/>
        <v>116000</v>
      </c>
      <c r="S135" t="str">
        <f t="shared" si="72"/>
        <v/>
      </c>
      <c r="T135">
        <f t="shared" si="82"/>
        <v>284000</v>
      </c>
      <c r="U135" t="str">
        <f t="shared" si="83"/>
        <v/>
      </c>
      <c r="V135">
        <f t="shared" si="84"/>
        <v>488000</v>
      </c>
      <c r="W135" t="str">
        <f t="shared" si="85"/>
        <v/>
      </c>
      <c r="X135">
        <f t="shared" si="86"/>
        <v>236000</v>
      </c>
      <c r="Y135" t="str">
        <f t="shared" si="73"/>
        <v>NA</v>
      </c>
      <c r="Z135" t="str">
        <f t="shared" si="74"/>
        <v>NA</v>
      </c>
      <c r="AA135" t="str">
        <f t="shared" si="75"/>
        <v>NA</v>
      </c>
      <c r="AB135">
        <f t="shared" si="76"/>
        <v>0.12944862643099658</v>
      </c>
      <c r="AC135" s="9" t="str">
        <f t="shared" si="87"/>
        <v>NA</v>
      </c>
      <c r="AD135" s="9">
        <f t="shared" si="88"/>
        <v>0</v>
      </c>
      <c r="AE135" s="9" t="str">
        <f t="shared" si="89"/>
        <v>NA</v>
      </c>
      <c r="AF135" s="9">
        <f t="shared" si="90"/>
        <v>0</v>
      </c>
      <c r="AG135" s="9" t="str">
        <f t="shared" si="91"/>
        <v>NA</v>
      </c>
      <c r="AH135" s="9">
        <f t="shared" si="92"/>
        <v>0</v>
      </c>
      <c r="AI135" s="9" t="str">
        <f t="shared" si="93"/>
        <v/>
      </c>
      <c r="AJ135" s="9">
        <f t="shared" si="94"/>
        <v>0.1</v>
      </c>
      <c r="AK135" t="str">
        <f t="shared" si="95"/>
        <v>NA</v>
      </c>
      <c r="AL135" t="str">
        <f t="shared" si="96"/>
        <v>NA</v>
      </c>
      <c r="AM135" t="str">
        <f t="shared" si="97"/>
        <v>NA</v>
      </c>
      <c r="AN135" t="str">
        <f t="shared" si="98"/>
        <v/>
      </c>
      <c r="AO135">
        <f t="shared" si="77"/>
        <v>0</v>
      </c>
      <c r="AP135">
        <f t="shared" si="78"/>
        <v>1</v>
      </c>
      <c r="AQ135" t="str">
        <f t="shared" si="79"/>
        <v>Less stressed</v>
      </c>
    </row>
    <row r="136" spans="1:43" x14ac:dyDescent="0.25">
      <c r="A136">
        <v>462</v>
      </c>
      <c r="B136">
        <v>3653579.8605599999</v>
      </c>
      <c r="C136" t="str">
        <f>VLOOKUP(A136,'A1. Aquifer Attributes'!A:H,8,FALSE)</f>
        <v>Unconfined</v>
      </c>
      <c r="D136" t="str">
        <f>VLOOKUP(A136,'A3. BGCZ'!A:C,3,FALSE)</f>
        <v>PP</v>
      </c>
      <c r="E136" t="str">
        <f>VLOOKUP(A136,'A2. Low Flow Zone'!A:C,3,FALSE)</f>
        <v>South Interior</v>
      </c>
      <c r="F136">
        <f>IFERROR(VLOOKUP(A136,'R1. GW Use'!A:H,8,FALSE),"&lt;Null&gt;")</f>
        <v>4202</v>
      </c>
      <c r="G136">
        <f>IFERROR(VLOOKUP(A136,'R2. Recharge'!A:I,8,FALSE)*B136,"&lt;Null&gt;")</f>
        <v>276152.67634573317</v>
      </c>
      <c r="H136">
        <f>IFERROR(VLOOKUP(A136,'R2. Recharge'!A:K,10,FALSE)*B136,"&lt;Null&gt;")</f>
        <v>284518.87806124944</v>
      </c>
      <c r="I136">
        <f>IFERROR(VLOOKUP(A136,'R3. GW E'!A:C,2,FALSE)*B136,"&lt;Null&gt;")</f>
        <v>642412.60046212527</v>
      </c>
      <c r="J136">
        <f>IFERROR(VLOOKUP(A136,'R3. GW E'!A:E,4,FALSE)*B136,"&lt;Null&gt;")</f>
        <v>21325872.574491508</v>
      </c>
      <c r="K136">
        <f t="shared" si="66"/>
        <v>-366259.9241163921</v>
      </c>
      <c r="L136">
        <f t="shared" si="67"/>
        <v>-357893.72240087582</v>
      </c>
      <c r="M136">
        <f t="shared" si="68"/>
        <v>-21049719.898145776</v>
      </c>
      <c r="N136">
        <f t="shared" si="69"/>
        <v>-21041353.696430258</v>
      </c>
      <c r="O136" t="str">
        <f t="shared" si="70"/>
        <v/>
      </c>
      <c r="P136">
        <f t="shared" si="80"/>
        <v>4000</v>
      </c>
      <c r="Q136" t="str">
        <f t="shared" si="71"/>
        <v/>
      </c>
      <c r="R136">
        <f t="shared" si="81"/>
        <v>276000</v>
      </c>
      <c r="S136" t="str">
        <f t="shared" si="72"/>
        <v/>
      </c>
      <c r="T136">
        <f t="shared" si="82"/>
        <v>285000</v>
      </c>
      <c r="U136" t="str">
        <f t="shared" si="83"/>
        <v/>
      </c>
      <c r="V136">
        <f t="shared" si="84"/>
        <v>642000</v>
      </c>
      <c r="W136" t="str">
        <f t="shared" si="85"/>
        <v/>
      </c>
      <c r="X136">
        <f t="shared" si="86"/>
        <v>21326000</v>
      </c>
      <c r="Y136" t="str">
        <f t="shared" si="73"/>
        <v>NA</v>
      </c>
      <c r="Z136" t="str">
        <f t="shared" si="74"/>
        <v>NA</v>
      </c>
      <c r="AA136" t="str">
        <f t="shared" si="75"/>
        <v>NA</v>
      </c>
      <c r="AB136" t="str">
        <f t="shared" si="76"/>
        <v>NA</v>
      </c>
      <c r="AC136" s="9" t="str">
        <f t="shared" si="87"/>
        <v>NA</v>
      </c>
      <c r="AD136" s="9">
        <f t="shared" si="88"/>
        <v>0</v>
      </c>
      <c r="AE136" s="9" t="str">
        <f t="shared" si="89"/>
        <v>NA</v>
      </c>
      <c r="AF136" s="9">
        <f t="shared" si="90"/>
        <v>0</v>
      </c>
      <c r="AG136" s="9" t="str">
        <f t="shared" si="91"/>
        <v>NA</v>
      </c>
      <c r="AH136" s="9">
        <f t="shared" si="92"/>
        <v>0</v>
      </c>
      <c r="AI136" s="9" t="str">
        <f t="shared" si="93"/>
        <v>NA</v>
      </c>
      <c r="AJ136" s="9">
        <f t="shared" si="94"/>
        <v>0</v>
      </c>
      <c r="AK136" t="str">
        <f t="shared" si="95"/>
        <v>NA</v>
      </c>
      <c r="AL136" t="str">
        <f t="shared" si="96"/>
        <v>NA</v>
      </c>
      <c r="AM136" t="str">
        <f t="shared" si="97"/>
        <v>NA</v>
      </c>
      <c r="AN136" t="str">
        <f t="shared" si="98"/>
        <v>NA</v>
      </c>
      <c r="AO136">
        <f t="shared" si="77"/>
        <v>0</v>
      </c>
      <c r="AP136">
        <f t="shared" si="78"/>
        <v>0</v>
      </c>
      <c r="AQ136" t="str">
        <f t="shared" si="79"/>
        <v>Method not applicable - low modelled groundwater availability</v>
      </c>
    </row>
    <row r="137" spans="1:43" x14ac:dyDescent="0.25">
      <c r="A137">
        <v>797</v>
      </c>
      <c r="B137">
        <v>1206983.1587499999</v>
      </c>
      <c r="C137" t="str">
        <f>VLOOKUP(A137,'A1. Aquifer Attributes'!A:H,8,FALSE)</f>
        <v>Unconfined</v>
      </c>
      <c r="D137" t="str">
        <f>VLOOKUP(A137,'A3. BGCZ'!A:C,3,FALSE)</f>
        <v>ICH</v>
      </c>
      <c r="E137" t="str">
        <f>VLOOKUP(A137,'A2. Low Flow Zone'!A:C,3,FALSE)</f>
        <v>Coast Mountains</v>
      </c>
      <c r="F137">
        <f>IFERROR(VLOOKUP(A137,'R1. GW Use'!A:H,8,FALSE),"&lt;Null&gt;")</f>
        <v>0</v>
      </c>
      <c r="G137">
        <f>IFERROR(VLOOKUP(A137,'R2. Recharge'!A:I,8,FALSE)*B137,"&lt;Null&gt;")</f>
        <v>223669.05915534546</v>
      </c>
      <c r="H137">
        <f>IFERROR(VLOOKUP(A137,'R2. Recharge'!A:K,10,FALSE)*B137,"&lt;Null&gt;")</f>
        <v>291274.00380218501</v>
      </c>
      <c r="I137">
        <f>IFERROR(VLOOKUP(A137,'R3. GW E'!A:C,2,FALSE)*B137,"&lt;Null&gt;")</f>
        <v>155671.85988294001</v>
      </c>
      <c r="J137">
        <f>IFERROR(VLOOKUP(A137,'R3. GW E'!A:E,4,FALSE)*B137,"&lt;Null&gt;")</f>
        <v>1097410.8136323574</v>
      </c>
      <c r="K137">
        <f t="shared" si="66"/>
        <v>67997.199272405443</v>
      </c>
      <c r="L137">
        <f t="shared" si="67"/>
        <v>135602.14391924499</v>
      </c>
      <c r="M137">
        <f t="shared" si="68"/>
        <v>-873741.75447701197</v>
      </c>
      <c r="N137">
        <f t="shared" si="69"/>
        <v>-806136.80983017245</v>
      </c>
      <c r="O137" t="str">
        <f t="shared" si="70"/>
        <v/>
      </c>
      <c r="P137">
        <f t="shared" si="80"/>
        <v>0</v>
      </c>
      <c r="Q137" t="str">
        <f t="shared" si="71"/>
        <v/>
      </c>
      <c r="R137">
        <f t="shared" si="81"/>
        <v>224000</v>
      </c>
      <c r="S137" t="str">
        <f t="shared" si="72"/>
        <v/>
      </c>
      <c r="T137">
        <f t="shared" si="82"/>
        <v>291000</v>
      </c>
      <c r="U137" t="str">
        <f t="shared" si="83"/>
        <v/>
      </c>
      <c r="V137">
        <f t="shared" si="84"/>
        <v>156000</v>
      </c>
      <c r="W137" t="str">
        <f t="shared" si="85"/>
        <v/>
      </c>
      <c r="X137">
        <f t="shared" si="86"/>
        <v>1097000</v>
      </c>
      <c r="Y137">
        <f t="shared" si="73"/>
        <v>0</v>
      </c>
      <c r="Z137">
        <f t="shared" si="74"/>
        <v>0</v>
      </c>
      <c r="AA137" t="str">
        <f t="shared" si="75"/>
        <v>NA</v>
      </c>
      <c r="AB137" t="str">
        <f t="shared" si="76"/>
        <v>NA</v>
      </c>
      <c r="AC137" s="9" t="str">
        <f t="shared" si="87"/>
        <v/>
      </c>
      <c r="AD137" s="9">
        <f t="shared" si="88"/>
        <v>0</v>
      </c>
      <c r="AE137" s="9" t="str">
        <f t="shared" si="89"/>
        <v/>
      </c>
      <c r="AF137" s="9">
        <f t="shared" si="90"/>
        <v>0</v>
      </c>
      <c r="AG137" s="9" t="str">
        <f t="shared" si="91"/>
        <v>NA</v>
      </c>
      <c r="AH137" s="9">
        <f t="shared" si="92"/>
        <v>0</v>
      </c>
      <c r="AI137" s="9" t="str">
        <f t="shared" si="93"/>
        <v>NA</v>
      </c>
      <c r="AJ137" s="9">
        <f t="shared" si="94"/>
        <v>0</v>
      </c>
      <c r="AK137" t="str">
        <f t="shared" si="95"/>
        <v/>
      </c>
      <c r="AL137" t="str">
        <f t="shared" si="96"/>
        <v/>
      </c>
      <c r="AM137" t="str">
        <f t="shared" si="97"/>
        <v>NA</v>
      </c>
      <c r="AN137" t="str">
        <f t="shared" si="98"/>
        <v>NA</v>
      </c>
      <c r="AO137">
        <f t="shared" si="77"/>
        <v>0</v>
      </c>
      <c r="AP137">
        <f t="shared" si="78"/>
        <v>2</v>
      </c>
      <c r="AQ137" t="str">
        <f t="shared" si="79"/>
        <v>Less stressed</v>
      </c>
    </row>
    <row r="138" spans="1:43" x14ac:dyDescent="0.25">
      <c r="A138">
        <v>367</v>
      </c>
      <c r="B138">
        <v>1561112.8646199999</v>
      </c>
      <c r="C138" t="str">
        <f>VLOOKUP(A138,'A1. Aquifer Attributes'!A:H,8,FALSE)</f>
        <v>Unconfined</v>
      </c>
      <c r="D138" t="str">
        <f>VLOOKUP(A138,'A3. BGCZ'!A:C,3,FALSE)</f>
        <v>SBS</v>
      </c>
      <c r="E138" t="str">
        <f>VLOOKUP(A138,'A2. Low Flow Zone'!A:C,3,FALSE)</f>
        <v>South Interior</v>
      </c>
      <c r="F138">
        <f>IFERROR(VLOOKUP(A138,'R1. GW Use'!A:H,8,FALSE),"&lt;Null&gt;")</f>
        <v>9962</v>
      </c>
      <c r="G138">
        <f>IFERROR(VLOOKUP(A138,'R2. Recharge'!A:I,8,FALSE)*B138,"&lt;Null&gt;")</f>
        <v>214838.57931315835</v>
      </c>
      <c r="H138">
        <f>IFERROR(VLOOKUP(A138,'R2. Recharge'!A:K,10,FALSE)*B138,"&lt;Null&gt;")</f>
        <v>326887.66717424022</v>
      </c>
      <c r="I138">
        <f>IFERROR(VLOOKUP(A138,'R3. GW E'!A:C,2,FALSE)*B138,"&lt;Null&gt;")</f>
        <v>122143.03164073342</v>
      </c>
      <c r="J138">
        <f>IFERROR(VLOOKUP(A138,'R3. GW E'!A:E,4,FALSE)*B138,"&lt;Null&gt;")</f>
        <v>265877815.31202602</v>
      </c>
      <c r="K138">
        <f t="shared" si="66"/>
        <v>92695.547672424931</v>
      </c>
      <c r="L138">
        <f t="shared" si="67"/>
        <v>204744.63553350681</v>
      </c>
      <c r="M138">
        <f t="shared" si="68"/>
        <v>-265662976.73271286</v>
      </c>
      <c r="N138">
        <f t="shared" si="69"/>
        <v>-265550927.64485177</v>
      </c>
      <c r="O138" t="str">
        <f t="shared" si="70"/>
        <v/>
      </c>
      <c r="P138">
        <f t="shared" si="80"/>
        <v>10000</v>
      </c>
      <c r="Q138" t="str">
        <f t="shared" si="71"/>
        <v/>
      </c>
      <c r="R138">
        <f t="shared" si="81"/>
        <v>215000</v>
      </c>
      <c r="S138" t="str">
        <f t="shared" si="72"/>
        <v/>
      </c>
      <c r="T138">
        <f t="shared" si="82"/>
        <v>327000</v>
      </c>
      <c r="U138" t="str">
        <f t="shared" si="83"/>
        <v/>
      </c>
      <c r="V138">
        <f t="shared" si="84"/>
        <v>122000</v>
      </c>
      <c r="W138" t="str">
        <f t="shared" si="85"/>
        <v/>
      </c>
      <c r="X138">
        <f t="shared" si="86"/>
        <v>265878000</v>
      </c>
      <c r="Y138">
        <f t="shared" si="73"/>
        <v>0.10747010239590499</v>
      </c>
      <c r="Z138">
        <f t="shared" si="74"/>
        <v>4.8655731438539698E-2</v>
      </c>
      <c r="AA138" t="str">
        <f t="shared" si="75"/>
        <v>NA</v>
      </c>
      <c r="AB138" t="str">
        <f t="shared" si="76"/>
        <v>NA</v>
      </c>
      <c r="AC138" s="9" t="str">
        <f t="shared" si="87"/>
        <v/>
      </c>
      <c r="AD138" s="9">
        <f t="shared" si="88"/>
        <v>0.1</v>
      </c>
      <c r="AE138" s="9" t="str">
        <f t="shared" si="89"/>
        <v>&lt;0.1</v>
      </c>
      <c r="AF138" s="9">
        <f t="shared" si="90"/>
        <v>0</v>
      </c>
      <c r="AG138" s="9" t="str">
        <f t="shared" si="91"/>
        <v>NA</v>
      </c>
      <c r="AH138" s="9">
        <f t="shared" si="92"/>
        <v>0</v>
      </c>
      <c r="AI138" s="9" t="str">
        <f t="shared" si="93"/>
        <v>NA</v>
      </c>
      <c r="AJ138" s="9">
        <f t="shared" si="94"/>
        <v>0</v>
      </c>
      <c r="AK138" t="str">
        <f t="shared" si="95"/>
        <v/>
      </c>
      <c r="AL138" t="str">
        <f t="shared" si="96"/>
        <v/>
      </c>
      <c r="AM138" t="str">
        <f t="shared" si="97"/>
        <v>NA</v>
      </c>
      <c r="AN138" t="str">
        <f t="shared" si="98"/>
        <v>NA</v>
      </c>
      <c r="AO138">
        <f t="shared" si="77"/>
        <v>0</v>
      </c>
      <c r="AP138">
        <f t="shared" si="78"/>
        <v>2</v>
      </c>
      <c r="AQ138" t="str">
        <f t="shared" si="79"/>
        <v>Less stressed</v>
      </c>
    </row>
    <row r="139" spans="1:43" x14ac:dyDescent="0.25">
      <c r="A139">
        <v>1036</v>
      </c>
      <c r="B139">
        <v>3062790.219</v>
      </c>
      <c r="C139" t="str">
        <f>VLOOKUP(A139,'A1. Aquifer Attributes'!A:H,8,FALSE)</f>
        <v>Unconfined</v>
      </c>
      <c r="D139" t="str">
        <f>VLOOKUP(A139,'A3. BGCZ'!A:C,3,FALSE)</f>
        <v>IDF</v>
      </c>
      <c r="E139" t="str">
        <f>VLOOKUP(A139,'A2. Low Flow Zone'!A:C,3,FALSE)</f>
        <v>Southeast Mountains</v>
      </c>
      <c r="F139">
        <f>IFERROR(VLOOKUP(A139,'R1. GW Use'!A:H,8,FALSE),"&lt;Null&gt;")</f>
        <v>13120</v>
      </c>
      <c r="G139">
        <f>IFERROR(VLOOKUP(A139,'R2. Recharge'!A:I,8,FALSE)*B139,"&lt;Null&gt;")</f>
        <v>194127.31996187993</v>
      </c>
      <c r="H139">
        <f>IFERROR(VLOOKUP(A139,'R2. Recharge'!A:K,10,FALSE)*B139,"&lt;Null&gt;")</f>
        <v>335792.06845028402</v>
      </c>
      <c r="I139">
        <f>IFERROR(VLOOKUP(A139,'R3. GW E'!A:C,2,FALSE)*B139,"&lt;Null&gt;")</f>
        <v>1181403.9455944321</v>
      </c>
      <c r="J139">
        <f>IFERROR(VLOOKUP(A139,'R3. GW E'!A:E,4,FALSE)*B139,"&lt;Null&gt;")</f>
        <v>1022151.1053673079</v>
      </c>
      <c r="K139">
        <f t="shared" si="66"/>
        <v>-987276.6256325522</v>
      </c>
      <c r="L139">
        <f t="shared" si="67"/>
        <v>-845611.87714414811</v>
      </c>
      <c r="M139">
        <f t="shared" si="68"/>
        <v>-828023.78540542792</v>
      </c>
      <c r="N139">
        <f t="shared" si="69"/>
        <v>-686359.03691702383</v>
      </c>
      <c r="O139" t="str">
        <f t="shared" si="70"/>
        <v/>
      </c>
      <c r="P139">
        <f t="shared" si="80"/>
        <v>13000</v>
      </c>
      <c r="Q139" t="str">
        <f t="shared" si="71"/>
        <v/>
      </c>
      <c r="R139">
        <f t="shared" si="81"/>
        <v>194000</v>
      </c>
      <c r="S139" t="str">
        <f t="shared" si="72"/>
        <v/>
      </c>
      <c r="T139">
        <f t="shared" si="82"/>
        <v>336000</v>
      </c>
      <c r="U139" t="str">
        <f t="shared" si="83"/>
        <v/>
      </c>
      <c r="V139">
        <f t="shared" si="84"/>
        <v>1181000</v>
      </c>
      <c r="W139" t="str">
        <f t="shared" si="85"/>
        <v/>
      </c>
      <c r="X139">
        <f t="shared" si="86"/>
        <v>1022000</v>
      </c>
      <c r="Y139" t="str">
        <f t="shared" si="73"/>
        <v>NA</v>
      </c>
      <c r="Z139" t="str">
        <f t="shared" si="74"/>
        <v>NA</v>
      </c>
      <c r="AA139" t="str">
        <f t="shared" si="75"/>
        <v>NA</v>
      </c>
      <c r="AB139" t="str">
        <f t="shared" si="76"/>
        <v>NA</v>
      </c>
      <c r="AC139" s="9" t="str">
        <f t="shared" si="87"/>
        <v>NA</v>
      </c>
      <c r="AD139" s="9">
        <f t="shared" si="88"/>
        <v>0</v>
      </c>
      <c r="AE139" s="9" t="str">
        <f t="shared" si="89"/>
        <v>NA</v>
      </c>
      <c r="AF139" s="9">
        <f t="shared" si="90"/>
        <v>0</v>
      </c>
      <c r="AG139" s="9" t="str">
        <f t="shared" si="91"/>
        <v>NA</v>
      </c>
      <c r="AH139" s="9">
        <f t="shared" si="92"/>
        <v>0</v>
      </c>
      <c r="AI139" s="9" t="str">
        <f t="shared" si="93"/>
        <v>NA</v>
      </c>
      <c r="AJ139" s="9">
        <f t="shared" si="94"/>
        <v>0</v>
      </c>
      <c r="AK139" t="str">
        <f t="shared" si="95"/>
        <v>NA</v>
      </c>
      <c r="AL139" t="str">
        <f t="shared" si="96"/>
        <v>NA</v>
      </c>
      <c r="AM139" t="str">
        <f t="shared" si="97"/>
        <v>NA</v>
      </c>
      <c r="AN139" t="str">
        <f t="shared" si="98"/>
        <v>NA</v>
      </c>
      <c r="AO139">
        <f t="shared" si="77"/>
        <v>0</v>
      </c>
      <c r="AP139">
        <f t="shared" si="78"/>
        <v>0</v>
      </c>
      <c r="AQ139" t="str">
        <f t="shared" si="79"/>
        <v>Method not applicable - low modelled groundwater availability</v>
      </c>
    </row>
    <row r="140" spans="1:43" x14ac:dyDescent="0.25">
      <c r="A140">
        <v>825</v>
      </c>
      <c r="B140">
        <v>8466939.3738100007</v>
      </c>
      <c r="C140" t="str">
        <f>VLOOKUP(A140,'A1. Aquifer Attributes'!A:H,8,FALSE)</f>
        <v>Unconfined</v>
      </c>
      <c r="D140" t="str">
        <f>VLOOKUP(A140,'A3. BGCZ'!A:C,3,FALSE)</f>
        <v>ICH</v>
      </c>
      <c r="E140" t="str">
        <f>VLOOKUP(A140,'A2. Low Flow Zone'!A:C,3,FALSE)</f>
        <v>Southeast Mountains</v>
      </c>
      <c r="F140">
        <f>IFERROR(VLOOKUP(A140,'R1. GW Use'!A:H,8,FALSE),"&lt;Null&gt;")</f>
        <v>9930</v>
      </c>
      <c r="G140">
        <f>IFERROR(VLOOKUP(A140,'R2. Recharge'!A:I,8,FALSE)*B140,"&lt;Null&gt;")</f>
        <v>2178694.1287780758</v>
      </c>
      <c r="H140">
        <f>IFERROR(VLOOKUP(A140,'R2. Recharge'!A:K,10,FALSE)*B140,"&lt;Null&gt;")</f>
        <v>337161.99280448805</v>
      </c>
      <c r="I140">
        <f>IFERROR(VLOOKUP(A140,'R3. GW E'!A:C,2,FALSE)*B140,"&lt;Null&gt;")</f>
        <v>1949326.5181535287</v>
      </c>
      <c r="J140">
        <f>IFERROR(VLOOKUP(A140,'R3. GW E'!A:E,4,FALSE)*B140,"&lt;Null&gt;")</f>
        <v>556574.25973740045</v>
      </c>
      <c r="K140">
        <f t="shared" si="66"/>
        <v>229367.61062454712</v>
      </c>
      <c r="L140">
        <f t="shared" si="67"/>
        <v>-1612164.5253490405</v>
      </c>
      <c r="M140">
        <f t="shared" si="68"/>
        <v>1622119.8690406755</v>
      </c>
      <c r="N140">
        <f t="shared" si="69"/>
        <v>-219412.2669329124</v>
      </c>
      <c r="O140" t="str">
        <f t="shared" si="70"/>
        <v/>
      </c>
      <c r="P140">
        <f t="shared" si="80"/>
        <v>10000</v>
      </c>
      <c r="Q140" t="str">
        <f t="shared" si="71"/>
        <v/>
      </c>
      <c r="R140">
        <f t="shared" si="81"/>
        <v>2179000</v>
      </c>
      <c r="S140" t="str">
        <f t="shared" si="72"/>
        <v/>
      </c>
      <c r="T140">
        <f t="shared" si="82"/>
        <v>337000</v>
      </c>
      <c r="U140" t="str">
        <f t="shared" si="83"/>
        <v/>
      </c>
      <c r="V140">
        <f t="shared" si="84"/>
        <v>1949000</v>
      </c>
      <c r="W140" t="str">
        <f t="shared" si="85"/>
        <v/>
      </c>
      <c r="X140">
        <f t="shared" si="86"/>
        <v>557000</v>
      </c>
      <c r="Y140">
        <f t="shared" si="73"/>
        <v>4.3292947827121335E-2</v>
      </c>
      <c r="Z140" t="str">
        <f t="shared" si="74"/>
        <v>NA</v>
      </c>
      <c r="AA140">
        <f t="shared" si="75"/>
        <v>6.1216191167626959E-3</v>
      </c>
      <c r="AB140" t="str">
        <f t="shared" si="76"/>
        <v>NA</v>
      </c>
      <c r="AC140" s="9" t="str">
        <f t="shared" si="87"/>
        <v>&lt;0.1</v>
      </c>
      <c r="AD140" s="9">
        <f t="shared" si="88"/>
        <v>0</v>
      </c>
      <c r="AE140" s="9" t="str">
        <f t="shared" si="89"/>
        <v>NA</v>
      </c>
      <c r="AF140" s="9">
        <f t="shared" si="90"/>
        <v>0</v>
      </c>
      <c r="AG140" s="9" t="str">
        <f t="shared" si="91"/>
        <v>&lt;0.1</v>
      </c>
      <c r="AH140" s="9">
        <f t="shared" si="92"/>
        <v>0</v>
      </c>
      <c r="AI140" s="9" t="str">
        <f t="shared" si="93"/>
        <v>NA</v>
      </c>
      <c r="AJ140" s="9">
        <f t="shared" si="94"/>
        <v>0</v>
      </c>
      <c r="AK140" t="str">
        <f t="shared" si="95"/>
        <v/>
      </c>
      <c r="AL140" t="str">
        <f t="shared" si="96"/>
        <v>NA</v>
      </c>
      <c r="AM140" t="str">
        <f t="shared" si="97"/>
        <v/>
      </c>
      <c r="AN140" t="str">
        <f t="shared" si="98"/>
        <v>NA</v>
      </c>
      <c r="AO140">
        <f t="shared" si="77"/>
        <v>0</v>
      </c>
      <c r="AP140">
        <f t="shared" si="78"/>
        <v>2</v>
      </c>
      <c r="AQ140" t="str">
        <f t="shared" si="79"/>
        <v>Less stressed</v>
      </c>
    </row>
    <row r="141" spans="1:43" x14ac:dyDescent="0.25">
      <c r="A141">
        <v>321</v>
      </c>
      <c r="B141">
        <v>4601342.6891900003</v>
      </c>
      <c r="C141" t="str">
        <f>VLOOKUP(A141,'A1. Aquifer Attributes'!A:H,8,FALSE)</f>
        <v>Unconfined</v>
      </c>
      <c r="D141" t="str">
        <f>VLOOKUP(A141,'A3. BGCZ'!A:C,3,FALSE)</f>
        <v>IDF</v>
      </c>
      <c r="E141" t="str">
        <f>VLOOKUP(A141,'A2. Low Flow Zone'!A:C,3,FALSE)</f>
        <v>South Interior</v>
      </c>
      <c r="F141">
        <f>IFERROR(VLOOKUP(A141,'R1. GW Use'!A:H,8,FALSE),"&lt;Null&gt;")</f>
        <v>37689</v>
      </c>
      <c r="G141">
        <f>IFERROR(VLOOKUP(A141,'R2. Recharge'!A:I,8,FALSE)*B141,"&lt;Null&gt;")</f>
        <v>524901.91651154135</v>
      </c>
      <c r="H141">
        <f>IFERROR(VLOOKUP(A141,'R2. Recharge'!A:K,10,FALSE)*B141,"&lt;Null&gt;")</f>
        <v>339533.07703533012</v>
      </c>
      <c r="I141">
        <f>IFERROR(VLOOKUP(A141,'R3. GW E'!A:C,2,FALSE)*B141,"&lt;Null&gt;")</f>
        <v>858527.72163444862</v>
      </c>
      <c r="J141">
        <f>IFERROR(VLOOKUP(A141,'R3. GW E'!A:E,4,FALSE)*B141,"&lt;Null&gt;")</f>
        <v>224412.08429448551</v>
      </c>
      <c r="K141">
        <f t="shared" si="66"/>
        <v>-333625.80512290727</v>
      </c>
      <c r="L141">
        <f t="shared" si="67"/>
        <v>-518994.6445991185</v>
      </c>
      <c r="M141">
        <f t="shared" si="68"/>
        <v>300489.83221705584</v>
      </c>
      <c r="N141">
        <f t="shared" si="69"/>
        <v>115120.99274084461</v>
      </c>
      <c r="O141" t="str">
        <f t="shared" si="70"/>
        <v/>
      </c>
      <c r="P141">
        <f t="shared" si="80"/>
        <v>38000</v>
      </c>
      <c r="Q141" t="str">
        <f t="shared" si="71"/>
        <v/>
      </c>
      <c r="R141">
        <f t="shared" si="81"/>
        <v>525000</v>
      </c>
      <c r="S141" t="str">
        <f t="shared" si="72"/>
        <v/>
      </c>
      <c r="T141">
        <f t="shared" si="82"/>
        <v>340000</v>
      </c>
      <c r="U141" t="str">
        <f t="shared" si="83"/>
        <v/>
      </c>
      <c r="V141">
        <f t="shared" si="84"/>
        <v>859000</v>
      </c>
      <c r="W141" t="str">
        <f t="shared" si="85"/>
        <v/>
      </c>
      <c r="X141">
        <f t="shared" si="86"/>
        <v>224000</v>
      </c>
      <c r="Y141" t="str">
        <f t="shared" si="73"/>
        <v>NA</v>
      </c>
      <c r="Z141" t="str">
        <f t="shared" si="74"/>
        <v>NA</v>
      </c>
      <c r="AA141">
        <f t="shared" si="75"/>
        <v>0.125425208972714</v>
      </c>
      <c r="AB141">
        <f t="shared" si="76"/>
        <v>0.32738598845167921</v>
      </c>
      <c r="AC141" s="9" t="str">
        <f t="shared" si="87"/>
        <v>NA</v>
      </c>
      <c r="AD141" s="9">
        <f t="shared" si="88"/>
        <v>0</v>
      </c>
      <c r="AE141" s="9" t="str">
        <f t="shared" si="89"/>
        <v>NA</v>
      </c>
      <c r="AF141" s="9">
        <f t="shared" si="90"/>
        <v>0</v>
      </c>
      <c r="AG141" s="9" t="str">
        <f t="shared" si="91"/>
        <v/>
      </c>
      <c r="AH141" s="9">
        <f t="shared" si="92"/>
        <v>0.1</v>
      </c>
      <c r="AI141" s="9" t="str">
        <f t="shared" si="93"/>
        <v/>
      </c>
      <c r="AJ141" s="9">
        <f t="shared" si="94"/>
        <v>0.3</v>
      </c>
      <c r="AK141" t="str">
        <f t="shared" si="95"/>
        <v>NA</v>
      </c>
      <c r="AL141" t="str">
        <f t="shared" si="96"/>
        <v>NA</v>
      </c>
      <c r="AM141" t="str">
        <f t="shared" si="97"/>
        <v/>
      </c>
      <c r="AN141" t="str">
        <f t="shared" si="98"/>
        <v/>
      </c>
      <c r="AO141">
        <f t="shared" si="77"/>
        <v>0</v>
      </c>
      <c r="AP141">
        <f t="shared" si="78"/>
        <v>2</v>
      </c>
      <c r="AQ141" t="str">
        <f t="shared" si="79"/>
        <v>Less stressed</v>
      </c>
    </row>
    <row r="142" spans="1:43" x14ac:dyDescent="0.25">
      <c r="A142">
        <v>346</v>
      </c>
      <c r="B142">
        <v>14665139.834000001</v>
      </c>
      <c r="C142" t="str">
        <f>VLOOKUP(A142,'A1. Aquifer Attributes'!A:H,8,FALSE)</f>
        <v>Unconfined</v>
      </c>
      <c r="D142" t="str">
        <f>VLOOKUP(A142,'A3. BGCZ'!A:C,3,FALSE)</f>
        <v>IDF</v>
      </c>
      <c r="E142" t="str">
        <f>VLOOKUP(A142,'A2. Low Flow Zone'!A:C,3,FALSE)</f>
        <v>South Interior</v>
      </c>
      <c r="F142">
        <f>IFERROR(VLOOKUP(A142,'R1. GW Use'!A:H,8,FALSE),"&lt;Null&gt;")</f>
        <v>155042</v>
      </c>
      <c r="G142">
        <f>IFERROR(VLOOKUP(A142,'R2. Recharge'!A:I,8,FALSE)*B142,"&lt;Null&gt;")</f>
        <v>929513.31605405943</v>
      </c>
      <c r="H142">
        <f>IFERROR(VLOOKUP(A142,'R2. Recharge'!A:K,10,FALSE)*B142,"&lt;Null&gt;")</f>
        <v>340480.55152597802</v>
      </c>
      <c r="I142">
        <f>IFERROR(VLOOKUP(A142,'R3. GW E'!A:C,2,FALSE)*B142,"&lt;Null&gt;")</f>
        <v>468595.21311580203</v>
      </c>
      <c r="J142">
        <f>IFERROR(VLOOKUP(A142,'R3. GW E'!A:E,4,FALSE)*B142,"&lt;Null&gt;")</f>
        <v>70047600.462905973</v>
      </c>
      <c r="K142">
        <f t="shared" si="66"/>
        <v>460918.10293825739</v>
      </c>
      <c r="L142">
        <f t="shared" si="67"/>
        <v>-128114.66158982401</v>
      </c>
      <c r="M142">
        <f t="shared" si="68"/>
        <v>-69118087.146851912</v>
      </c>
      <c r="N142">
        <f t="shared" si="69"/>
        <v>-69707119.911379993</v>
      </c>
      <c r="O142" t="str">
        <f t="shared" si="70"/>
        <v/>
      </c>
      <c r="P142">
        <f t="shared" si="80"/>
        <v>155000</v>
      </c>
      <c r="Q142" t="str">
        <f t="shared" si="71"/>
        <v/>
      </c>
      <c r="R142">
        <f t="shared" si="81"/>
        <v>930000</v>
      </c>
      <c r="S142" t="str">
        <f t="shared" si="72"/>
        <v/>
      </c>
      <c r="T142">
        <f t="shared" si="82"/>
        <v>340000</v>
      </c>
      <c r="U142" t="str">
        <f t="shared" si="83"/>
        <v/>
      </c>
      <c r="V142">
        <f t="shared" si="84"/>
        <v>469000</v>
      </c>
      <c r="W142" t="str">
        <f t="shared" si="85"/>
        <v/>
      </c>
      <c r="X142">
        <f t="shared" si="86"/>
        <v>70048000</v>
      </c>
      <c r="Y142">
        <f t="shared" si="73"/>
        <v>0.33637646039858138</v>
      </c>
      <c r="Z142" t="str">
        <f t="shared" si="74"/>
        <v>NA</v>
      </c>
      <c r="AA142" t="str">
        <f t="shared" si="75"/>
        <v>NA</v>
      </c>
      <c r="AB142" t="str">
        <f t="shared" si="76"/>
        <v>NA</v>
      </c>
      <c r="AC142" s="9" t="str">
        <f t="shared" si="87"/>
        <v/>
      </c>
      <c r="AD142" s="9">
        <f t="shared" si="88"/>
        <v>0.3</v>
      </c>
      <c r="AE142" s="9" t="str">
        <f t="shared" si="89"/>
        <v>NA</v>
      </c>
      <c r="AF142" s="9">
        <f t="shared" si="90"/>
        <v>0</v>
      </c>
      <c r="AG142" s="9" t="str">
        <f t="shared" si="91"/>
        <v>NA</v>
      </c>
      <c r="AH142" s="9">
        <f t="shared" si="92"/>
        <v>0</v>
      </c>
      <c r="AI142" s="9" t="str">
        <f t="shared" si="93"/>
        <v>NA</v>
      </c>
      <c r="AJ142" s="9">
        <f t="shared" si="94"/>
        <v>0</v>
      </c>
      <c r="AK142" t="str">
        <f t="shared" si="95"/>
        <v/>
      </c>
      <c r="AL142" t="str">
        <f t="shared" si="96"/>
        <v>NA</v>
      </c>
      <c r="AM142" t="str">
        <f t="shared" si="97"/>
        <v>NA</v>
      </c>
      <c r="AN142" t="str">
        <f t="shared" si="98"/>
        <v>NA</v>
      </c>
      <c r="AO142">
        <f t="shared" si="77"/>
        <v>0</v>
      </c>
      <c r="AP142">
        <f t="shared" si="78"/>
        <v>1</v>
      </c>
      <c r="AQ142" t="str">
        <f t="shared" si="79"/>
        <v>Less stressed</v>
      </c>
    </row>
    <row r="143" spans="1:43" x14ac:dyDescent="0.25">
      <c r="A143">
        <v>552</v>
      </c>
      <c r="B143">
        <v>598405.15043799998</v>
      </c>
      <c r="C143" t="str">
        <f>VLOOKUP(A143,'A1. Aquifer Attributes'!A:H,8,FALSE)</f>
        <v>Unconfined</v>
      </c>
      <c r="D143" t="str">
        <f>VLOOKUP(A143,'A3. BGCZ'!A:C,3,FALSE)</f>
        <v>CWH</v>
      </c>
      <c r="E143" t="str">
        <f>VLOOKUP(A143,'A2. Low Flow Zone'!A:C,3,FALSE)</f>
        <v>Coast Mountains</v>
      </c>
      <c r="F143">
        <f>IFERROR(VLOOKUP(A143,'R1. GW Use'!A:H,8,FALSE),"&lt;Null&gt;")</f>
        <v>1374</v>
      </c>
      <c r="G143">
        <f>IFERROR(VLOOKUP(A143,'R2. Recharge'!A:I,8,FALSE)*B143,"&lt;Null&gt;")</f>
        <v>593225.31112950132</v>
      </c>
      <c r="H143">
        <f>IFERROR(VLOOKUP(A143,'R2. Recharge'!A:K,10,FALSE)*B143,"&lt;Null&gt;")</f>
        <v>343547.38889220799</v>
      </c>
      <c r="I143">
        <f>IFERROR(VLOOKUP(A143,'R3. GW E'!A:C,2,FALSE)*B143,"&lt;Null&gt;")</f>
        <v>272291.09879350226</v>
      </c>
      <c r="J143" t="str">
        <f>IFERROR(VLOOKUP(A143,'R3. GW E'!A:E,4,FALSE)*B143,"&lt;Null&gt;")</f>
        <v>&lt;Null&gt;</v>
      </c>
      <c r="K143">
        <f t="shared" si="66"/>
        <v>320934.21233599907</v>
      </c>
      <c r="L143">
        <f t="shared" si="67"/>
        <v>71256.290098705736</v>
      </c>
      <c r="M143" t="str">
        <f t="shared" si="68"/>
        <v>&lt;Null&gt;</v>
      </c>
      <c r="N143" t="str">
        <f t="shared" si="69"/>
        <v>&lt;Null&gt;</v>
      </c>
      <c r="O143" t="str">
        <f t="shared" si="70"/>
        <v/>
      </c>
      <c r="P143">
        <f t="shared" si="80"/>
        <v>1000</v>
      </c>
      <c r="Q143" t="str">
        <f t="shared" si="71"/>
        <v/>
      </c>
      <c r="R143">
        <f t="shared" si="81"/>
        <v>593000</v>
      </c>
      <c r="S143" t="str">
        <f t="shared" si="72"/>
        <v/>
      </c>
      <c r="T143">
        <f t="shared" si="82"/>
        <v>344000</v>
      </c>
      <c r="U143" t="str">
        <f t="shared" si="83"/>
        <v/>
      </c>
      <c r="V143">
        <f t="shared" si="84"/>
        <v>272000</v>
      </c>
      <c r="W143" t="str">
        <f t="shared" si="85"/>
        <v>NA</v>
      </c>
      <c r="X143">
        <f t="shared" si="86"/>
        <v>0</v>
      </c>
      <c r="Y143">
        <f t="shared" si="73"/>
        <v>4.2812512570691704E-3</v>
      </c>
      <c r="Z143">
        <f t="shared" si="74"/>
        <v>1.9282508226245092E-2</v>
      </c>
      <c r="AA143" t="str">
        <f t="shared" si="75"/>
        <v>NA</v>
      </c>
      <c r="AB143" t="str">
        <f t="shared" si="76"/>
        <v>NA</v>
      </c>
      <c r="AC143" s="9" t="str">
        <f t="shared" si="87"/>
        <v>&lt;0.1</v>
      </c>
      <c r="AD143" s="9">
        <f t="shared" si="88"/>
        <v>0</v>
      </c>
      <c r="AE143" s="9" t="str">
        <f t="shared" si="89"/>
        <v>&lt;0.1</v>
      </c>
      <c r="AF143" s="9">
        <f t="shared" si="90"/>
        <v>0</v>
      </c>
      <c r="AG143" s="9" t="str">
        <f t="shared" si="91"/>
        <v>NA</v>
      </c>
      <c r="AH143" s="9">
        <f t="shared" si="92"/>
        <v>0</v>
      </c>
      <c r="AI143" s="9" t="str">
        <f t="shared" si="93"/>
        <v>NA</v>
      </c>
      <c r="AJ143" s="9">
        <f t="shared" si="94"/>
        <v>0</v>
      </c>
      <c r="AK143" t="str">
        <f t="shared" si="95"/>
        <v/>
      </c>
      <c r="AL143" t="str">
        <f t="shared" si="96"/>
        <v/>
      </c>
      <c r="AM143" t="str">
        <f t="shared" si="97"/>
        <v>NA</v>
      </c>
      <c r="AN143" t="str">
        <f t="shared" si="98"/>
        <v>NA</v>
      </c>
      <c r="AO143">
        <f t="shared" si="77"/>
        <v>0</v>
      </c>
      <c r="AP143">
        <f t="shared" si="78"/>
        <v>2</v>
      </c>
      <c r="AQ143" t="str">
        <f t="shared" si="79"/>
        <v>Less stressed</v>
      </c>
    </row>
    <row r="144" spans="1:43" x14ac:dyDescent="0.25">
      <c r="A144">
        <v>994</v>
      </c>
      <c r="B144">
        <v>1178349.7904099999</v>
      </c>
      <c r="C144" t="str">
        <f>VLOOKUP(A144,'A1. Aquifer Attributes'!A:H,8,FALSE)</f>
        <v>Unconfined</v>
      </c>
      <c r="D144" t="str">
        <f>VLOOKUP(A144,'A3. BGCZ'!A:C,3,FALSE)</f>
        <v>ICH</v>
      </c>
      <c r="E144" t="str">
        <f>VLOOKUP(A144,'A2. Low Flow Zone'!A:C,3,FALSE)</f>
        <v>Southeast Mountains</v>
      </c>
      <c r="F144">
        <f>IFERROR(VLOOKUP(A144,'R1. GW Use'!A:H,8,FALSE),"&lt;Null&gt;")</f>
        <v>5189</v>
      </c>
      <c r="G144">
        <f>IFERROR(VLOOKUP(A144,'R2. Recharge'!A:I,8,FALSE)*B144,"&lt;Null&gt;")</f>
        <v>273175.79903624248</v>
      </c>
      <c r="H144">
        <f>IFERROR(VLOOKUP(A144,'R2. Recharge'!A:K,10,FALSE)*B144,"&lt;Null&gt;")</f>
        <v>348282.49085190287</v>
      </c>
      <c r="I144">
        <f>IFERROR(VLOOKUP(A144,'R3. GW E'!A:C,2,FALSE)*B144,"&lt;Null&gt;")</f>
        <v>150455.23628892002</v>
      </c>
      <c r="J144">
        <f>IFERROR(VLOOKUP(A144,'R3. GW E'!A:E,4,FALSE)*B144,"&lt;Null&gt;")</f>
        <v>97144688.576127917</v>
      </c>
      <c r="K144">
        <f t="shared" si="66"/>
        <v>122720.56274732246</v>
      </c>
      <c r="L144">
        <f t="shared" si="67"/>
        <v>197827.25456298285</v>
      </c>
      <c r="M144">
        <f t="shared" si="68"/>
        <v>-96871512.777091667</v>
      </c>
      <c r="N144">
        <f t="shared" si="69"/>
        <v>-96796406.085276008</v>
      </c>
      <c r="O144" t="str">
        <f t="shared" si="70"/>
        <v/>
      </c>
      <c r="P144">
        <f t="shared" si="80"/>
        <v>5000</v>
      </c>
      <c r="Q144" t="str">
        <f t="shared" si="71"/>
        <v/>
      </c>
      <c r="R144">
        <f t="shared" si="81"/>
        <v>273000</v>
      </c>
      <c r="S144" t="str">
        <f t="shared" si="72"/>
        <v/>
      </c>
      <c r="T144">
        <f t="shared" si="82"/>
        <v>348000</v>
      </c>
      <c r="U144" t="str">
        <f t="shared" si="83"/>
        <v/>
      </c>
      <c r="V144">
        <f t="shared" si="84"/>
        <v>150000</v>
      </c>
      <c r="W144" t="str">
        <f t="shared" si="85"/>
        <v/>
      </c>
      <c r="X144">
        <f t="shared" si="86"/>
        <v>97145000</v>
      </c>
      <c r="Y144">
        <f t="shared" si="73"/>
        <v>4.2283052520578623E-2</v>
      </c>
      <c r="Z144">
        <f t="shared" si="74"/>
        <v>2.6229955076022968E-2</v>
      </c>
      <c r="AA144" t="str">
        <f t="shared" si="75"/>
        <v>NA</v>
      </c>
      <c r="AB144" t="str">
        <f t="shared" si="76"/>
        <v>NA</v>
      </c>
      <c r="AC144" s="9" t="str">
        <f t="shared" si="87"/>
        <v>&lt;0.1</v>
      </c>
      <c r="AD144" s="9">
        <f t="shared" si="88"/>
        <v>0</v>
      </c>
      <c r="AE144" s="9" t="str">
        <f t="shared" si="89"/>
        <v>&lt;0.1</v>
      </c>
      <c r="AF144" s="9">
        <f t="shared" si="90"/>
        <v>0</v>
      </c>
      <c r="AG144" s="9" t="str">
        <f t="shared" si="91"/>
        <v>NA</v>
      </c>
      <c r="AH144" s="9">
        <f t="shared" si="92"/>
        <v>0</v>
      </c>
      <c r="AI144" s="9" t="str">
        <f t="shared" si="93"/>
        <v>NA</v>
      </c>
      <c r="AJ144" s="9">
        <f t="shared" si="94"/>
        <v>0</v>
      </c>
      <c r="AK144" t="str">
        <f t="shared" si="95"/>
        <v/>
      </c>
      <c r="AL144" t="str">
        <f t="shared" si="96"/>
        <v/>
      </c>
      <c r="AM144" t="str">
        <f t="shared" si="97"/>
        <v>NA</v>
      </c>
      <c r="AN144" t="str">
        <f t="shared" si="98"/>
        <v>NA</v>
      </c>
      <c r="AO144">
        <f t="shared" si="77"/>
        <v>0</v>
      </c>
      <c r="AP144">
        <f t="shared" si="78"/>
        <v>2</v>
      </c>
      <c r="AQ144" t="str">
        <f t="shared" si="79"/>
        <v>Less stressed</v>
      </c>
    </row>
    <row r="145" spans="1:43" x14ac:dyDescent="0.25">
      <c r="A145">
        <v>811</v>
      </c>
      <c r="B145">
        <v>2029568.9296299999</v>
      </c>
      <c r="C145" t="str">
        <f>VLOOKUP(A145,'A1. Aquifer Attributes'!A:H,8,FALSE)</f>
        <v>Unconfined</v>
      </c>
      <c r="D145" t="str">
        <f>VLOOKUP(A145,'A3. BGCZ'!A:C,3,FALSE)</f>
        <v>IDF</v>
      </c>
      <c r="E145" t="str">
        <f>VLOOKUP(A145,'A2. Low Flow Zone'!A:C,3,FALSE)</f>
        <v>South Interior</v>
      </c>
      <c r="F145">
        <f>IFERROR(VLOOKUP(A145,'R1. GW Use'!A:H,8,FALSE),"&lt;Null&gt;")</f>
        <v>72572</v>
      </c>
      <c r="G145">
        <f>IFERROR(VLOOKUP(A145,'R2. Recharge'!A:I,8,FALSE)*B145,"&lt;Null&gt;")</f>
        <v>196742.71105969575</v>
      </c>
      <c r="H145">
        <f>IFERROR(VLOOKUP(A145,'R2. Recharge'!A:K,10,FALSE)*B145,"&lt;Null&gt;")</f>
        <v>349652.10562772671</v>
      </c>
      <c r="I145">
        <f>IFERROR(VLOOKUP(A145,'R3. GW E'!A:C,2,FALSE)*B145,"&lt;Null&gt;")</f>
        <v>134329.04917649116</v>
      </c>
      <c r="J145">
        <f>IFERROR(VLOOKUP(A145,'R3. GW E'!A:E,4,FALSE)*B145,"&lt;Null&gt;")</f>
        <v>1357430.4984976437</v>
      </c>
      <c r="K145">
        <f t="shared" si="66"/>
        <v>62413.661883204593</v>
      </c>
      <c r="L145">
        <f t="shared" si="67"/>
        <v>215323.05645123555</v>
      </c>
      <c r="M145">
        <f t="shared" si="68"/>
        <v>-1160687.7874379479</v>
      </c>
      <c r="N145">
        <f t="shared" si="69"/>
        <v>-1007778.392869917</v>
      </c>
      <c r="O145" t="str">
        <f t="shared" si="70"/>
        <v/>
      </c>
      <c r="P145">
        <f t="shared" si="80"/>
        <v>73000</v>
      </c>
      <c r="Q145" t="str">
        <f t="shared" si="71"/>
        <v/>
      </c>
      <c r="R145">
        <f t="shared" si="81"/>
        <v>197000</v>
      </c>
      <c r="S145" t="str">
        <f t="shared" si="72"/>
        <v/>
      </c>
      <c r="T145">
        <f t="shared" si="82"/>
        <v>350000</v>
      </c>
      <c r="U145" t="str">
        <f t="shared" si="83"/>
        <v/>
      </c>
      <c r="V145">
        <f t="shared" si="84"/>
        <v>134000</v>
      </c>
      <c r="W145" t="str">
        <f t="shared" si="85"/>
        <v/>
      </c>
      <c r="X145">
        <f t="shared" si="86"/>
        <v>1357000</v>
      </c>
      <c r="Y145">
        <f t="shared" si="73"/>
        <v>1.1627582457155745</v>
      </c>
      <c r="Z145">
        <f t="shared" si="74"/>
        <v>0.33703775710816858</v>
      </c>
      <c r="AA145" t="str">
        <f t="shared" si="75"/>
        <v>NA</v>
      </c>
      <c r="AB145" t="str">
        <f t="shared" si="76"/>
        <v>NA</v>
      </c>
      <c r="AC145" s="9" t="str">
        <f t="shared" si="87"/>
        <v/>
      </c>
      <c r="AD145" s="9">
        <f t="shared" si="88"/>
        <v>1.2</v>
      </c>
      <c r="AE145" s="9" t="str">
        <f t="shared" si="89"/>
        <v/>
      </c>
      <c r="AF145" s="9">
        <f t="shared" si="90"/>
        <v>0.3</v>
      </c>
      <c r="AG145" s="9" t="str">
        <f t="shared" si="91"/>
        <v>NA</v>
      </c>
      <c r="AH145" s="9">
        <f t="shared" si="92"/>
        <v>0</v>
      </c>
      <c r="AI145" s="9" t="str">
        <f t="shared" si="93"/>
        <v>NA</v>
      </c>
      <c r="AJ145" s="9">
        <f t="shared" si="94"/>
        <v>0</v>
      </c>
      <c r="AK145" t="str">
        <f t="shared" si="95"/>
        <v>stressed</v>
      </c>
      <c r="AL145" t="str">
        <f t="shared" si="96"/>
        <v/>
      </c>
      <c r="AM145" t="str">
        <f t="shared" si="97"/>
        <v>NA</v>
      </c>
      <c r="AN145" t="str">
        <f t="shared" si="98"/>
        <v>NA</v>
      </c>
      <c r="AO145">
        <f t="shared" si="77"/>
        <v>1</v>
      </c>
      <c r="AP145">
        <f t="shared" si="78"/>
        <v>2</v>
      </c>
      <c r="AQ145" t="str">
        <f t="shared" si="79"/>
        <v>More stressed (less certainty)</v>
      </c>
    </row>
    <row r="146" spans="1:43" x14ac:dyDescent="0.25">
      <c r="A146">
        <v>803</v>
      </c>
      <c r="B146">
        <v>587846.35668700002</v>
      </c>
      <c r="C146" t="str">
        <f>VLOOKUP(A146,'A1. Aquifer Attributes'!A:H,8,FALSE)</f>
        <v>Unconfined</v>
      </c>
      <c r="D146" t="str">
        <f>VLOOKUP(A146,'A3. BGCZ'!A:C,3,FALSE)</f>
        <v>ICH</v>
      </c>
      <c r="E146" t="str">
        <f>VLOOKUP(A146,'A2. Low Flow Zone'!A:C,3,FALSE)</f>
        <v>Southeast Mountains</v>
      </c>
      <c r="F146">
        <f>IFERROR(VLOOKUP(A146,'R1. GW Use'!A:H,8,FALSE),"&lt;Null&gt;")</f>
        <v>117</v>
      </c>
      <c r="G146">
        <f>IFERROR(VLOOKUP(A146,'R2. Recharge'!A:I,8,FALSE)*B146,"&lt;Null&gt;")</f>
        <v>151263.32543482428</v>
      </c>
      <c r="H146">
        <f>IFERROR(VLOOKUP(A146,'R2. Recharge'!A:K,10,FALSE)*B146,"&lt;Null&gt;")</f>
        <v>356743.96709721297</v>
      </c>
      <c r="I146">
        <f>IFERROR(VLOOKUP(A146,'R3. GW E'!A:C,2,FALSE)*B146,"&lt;Null&gt;")</f>
        <v>169076.95695667164</v>
      </c>
      <c r="J146">
        <f>IFERROR(VLOOKUP(A146,'R3. GW E'!A:E,4,FALSE)*B146,"&lt;Null&gt;")</f>
        <v>18966451.206056375</v>
      </c>
      <c r="K146">
        <f t="shared" si="66"/>
        <v>-17813.631521847361</v>
      </c>
      <c r="L146">
        <f t="shared" si="67"/>
        <v>187667.01014054133</v>
      </c>
      <c r="M146">
        <f t="shared" si="68"/>
        <v>-18815187.880621552</v>
      </c>
      <c r="N146">
        <f t="shared" si="69"/>
        <v>-18609707.238959163</v>
      </c>
      <c r="O146" t="str">
        <f t="shared" si="70"/>
        <v>&lt;1000</v>
      </c>
      <c r="P146">
        <f t="shared" si="80"/>
        <v>0</v>
      </c>
      <c r="Q146" t="str">
        <f t="shared" si="71"/>
        <v/>
      </c>
      <c r="R146">
        <f t="shared" si="81"/>
        <v>151000</v>
      </c>
      <c r="S146" t="str">
        <f t="shared" si="72"/>
        <v/>
      </c>
      <c r="T146">
        <f t="shared" si="82"/>
        <v>357000</v>
      </c>
      <c r="U146" t="str">
        <f t="shared" si="83"/>
        <v/>
      </c>
      <c r="V146">
        <f t="shared" si="84"/>
        <v>169000</v>
      </c>
      <c r="W146" t="str">
        <f t="shared" si="85"/>
        <v/>
      </c>
      <c r="X146">
        <f t="shared" si="86"/>
        <v>18966000</v>
      </c>
      <c r="Y146" t="str">
        <f t="shared" si="73"/>
        <v>NA</v>
      </c>
      <c r="Z146">
        <f t="shared" si="74"/>
        <v>6.2344468488297576E-4</v>
      </c>
      <c r="AA146" t="str">
        <f t="shared" si="75"/>
        <v>NA</v>
      </c>
      <c r="AB146" t="str">
        <f t="shared" si="76"/>
        <v>NA</v>
      </c>
      <c r="AC146" s="9" t="str">
        <f t="shared" si="87"/>
        <v>NA</v>
      </c>
      <c r="AD146" s="9">
        <f t="shared" si="88"/>
        <v>0</v>
      </c>
      <c r="AE146" s="9" t="str">
        <f t="shared" si="89"/>
        <v>&lt;0.1</v>
      </c>
      <c r="AF146" s="9">
        <f t="shared" si="90"/>
        <v>0</v>
      </c>
      <c r="AG146" s="9" t="str">
        <f t="shared" si="91"/>
        <v>NA</v>
      </c>
      <c r="AH146" s="9">
        <f t="shared" si="92"/>
        <v>0</v>
      </c>
      <c r="AI146" s="9" t="str">
        <f t="shared" si="93"/>
        <v>NA</v>
      </c>
      <c r="AJ146" s="9">
        <f t="shared" si="94"/>
        <v>0</v>
      </c>
      <c r="AK146" t="str">
        <f t="shared" si="95"/>
        <v>NA</v>
      </c>
      <c r="AL146" t="str">
        <f t="shared" si="96"/>
        <v/>
      </c>
      <c r="AM146" t="str">
        <f t="shared" si="97"/>
        <v>NA</v>
      </c>
      <c r="AN146" t="str">
        <f t="shared" si="98"/>
        <v>NA</v>
      </c>
      <c r="AO146">
        <f t="shared" si="77"/>
        <v>0</v>
      </c>
      <c r="AP146">
        <f t="shared" si="78"/>
        <v>1</v>
      </c>
      <c r="AQ146" t="str">
        <f t="shared" si="79"/>
        <v>Less stressed</v>
      </c>
    </row>
    <row r="147" spans="1:43" x14ac:dyDescent="0.25">
      <c r="A147">
        <v>816</v>
      </c>
      <c r="B147">
        <v>7304048.4196300004</v>
      </c>
      <c r="C147" t="str">
        <f>VLOOKUP(A147,'A1. Aquifer Attributes'!A:H,8,FALSE)</f>
        <v>Unconfined</v>
      </c>
      <c r="D147" t="str">
        <f>VLOOKUP(A147,'A3. BGCZ'!A:C,3,FALSE)</f>
        <v>IDF</v>
      </c>
      <c r="E147" t="str">
        <f>VLOOKUP(A147,'A2. Low Flow Zone'!A:C,3,FALSE)</f>
        <v>Southeast Mountains</v>
      </c>
      <c r="F147">
        <f>IFERROR(VLOOKUP(A147,'R1. GW Use'!A:H,8,FALSE),"&lt;Null&gt;")</f>
        <v>538749</v>
      </c>
      <c r="G147">
        <f>IFERROR(VLOOKUP(A147,'R2. Recharge'!A:I,8,FALSE)*B147,"&lt;Null&gt;")</f>
        <v>462948.89404391707</v>
      </c>
      <c r="H147">
        <f>IFERROR(VLOOKUP(A147,'R2. Recharge'!A:K,10,FALSE)*B147,"&lt;Null&gt;")</f>
        <v>369877.01197006321</v>
      </c>
      <c r="I147">
        <f>IFERROR(VLOOKUP(A147,'R3. GW E'!A:C,2,FALSE)*B147,"&lt;Null&gt;")</f>
        <v>1168333.6730587559</v>
      </c>
      <c r="J147">
        <f>IFERROR(VLOOKUP(A147,'R3. GW E'!A:E,4,FALSE)*B147,"&lt;Null&gt;")</f>
        <v>6693707.5255888784</v>
      </c>
      <c r="K147">
        <f t="shared" si="66"/>
        <v>-705384.77901483886</v>
      </c>
      <c r="L147">
        <f t="shared" si="67"/>
        <v>-798456.66108869272</v>
      </c>
      <c r="M147">
        <f t="shared" si="68"/>
        <v>-6230758.6315449616</v>
      </c>
      <c r="N147">
        <f t="shared" si="69"/>
        <v>-6323830.5136188157</v>
      </c>
      <c r="O147" t="str">
        <f t="shared" si="70"/>
        <v/>
      </c>
      <c r="P147">
        <f t="shared" si="80"/>
        <v>539000</v>
      </c>
      <c r="Q147" t="str">
        <f t="shared" si="71"/>
        <v/>
      </c>
      <c r="R147">
        <f t="shared" si="81"/>
        <v>463000</v>
      </c>
      <c r="S147" t="str">
        <f t="shared" si="72"/>
        <v/>
      </c>
      <c r="T147">
        <f t="shared" si="82"/>
        <v>370000</v>
      </c>
      <c r="U147" t="str">
        <f t="shared" si="83"/>
        <v/>
      </c>
      <c r="V147">
        <f t="shared" si="84"/>
        <v>1168000</v>
      </c>
      <c r="W147" t="str">
        <f t="shared" si="85"/>
        <v/>
      </c>
      <c r="X147">
        <f t="shared" si="86"/>
        <v>6694000</v>
      </c>
      <c r="Y147" t="str">
        <f t="shared" si="73"/>
        <v>NA</v>
      </c>
      <c r="Z147" t="str">
        <f t="shared" si="74"/>
        <v>NA</v>
      </c>
      <c r="AA147" t="str">
        <f t="shared" si="75"/>
        <v>NA</v>
      </c>
      <c r="AB147" t="str">
        <f t="shared" si="76"/>
        <v>NA</v>
      </c>
      <c r="AC147" s="9" t="str">
        <f t="shared" si="87"/>
        <v>NA</v>
      </c>
      <c r="AD147" s="9">
        <f t="shared" si="88"/>
        <v>0</v>
      </c>
      <c r="AE147" s="9" t="str">
        <f t="shared" si="89"/>
        <v>NA</v>
      </c>
      <c r="AF147" s="9">
        <f t="shared" si="90"/>
        <v>0</v>
      </c>
      <c r="AG147" s="9" t="str">
        <f t="shared" si="91"/>
        <v>NA</v>
      </c>
      <c r="AH147" s="9">
        <f t="shared" si="92"/>
        <v>0</v>
      </c>
      <c r="AI147" s="9" t="str">
        <f t="shared" si="93"/>
        <v>NA</v>
      </c>
      <c r="AJ147" s="9">
        <f t="shared" si="94"/>
        <v>0</v>
      </c>
      <c r="AK147" t="str">
        <f t="shared" si="95"/>
        <v>NA</v>
      </c>
      <c r="AL147" t="str">
        <f t="shared" si="96"/>
        <v>NA</v>
      </c>
      <c r="AM147" t="str">
        <f t="shared" si="97"/>
        <v>NA</v>
      </c>
      <c r="AN147" t="str">
        <f t="shared" si="98"/>
        <v>NA</v>
      </c>
      <c r="AO147">
        <f t="shared" si="77"/>
        <v>0</v>
      </c>
      <c r="AP147">
        <f t="shared" si="78"/>
        <v>0</v>
      </c>
      <c r="AQ147" t="str">
        <f t="shared" si="79"/>
        <v>Method not applicable - low modelled groundwater availability</v>
      </c>
    </row>
    <row r="148" spans="1:43" x14ac:dyDescent="0.25">
      <c r="A148">
        <v>516</v>
      </c>
      <c r="B148">
        <v>826786.04531199997</v>
      </c>
      <c r="C148" t="str">
        <f>VLOOKUP(A148,'A1. Aquifer Attributes'!A:H,8,FALSE)</f>
        <v>Unconfined</v>
      </c>
      <c r="D148" t="str">
        <f>VLOOKUP(A148,'A3. BGCZ'!A:C,3,FALSE)</f>
        <v>ICH</v>
      </c>
      <c r="E148" t="str">
        <f>VLOOKUP(A148,'A2. Low Flow Zone'!A:C,3,FALSE)</f>
        <v>Southeast Mountains</v>
      </c>
      <c r="F148">
        <f>IFERROR(VLOOKUP(A148,'R1. GW Use'!A:H,8,FALSE),"&lt;Null&gt;")</f>
        <v>13491</v>
      </c>
      <c r="G148">
        <f>IFERROR(VLOOKUP(A148,'R2. Recharge'!A:I,8,FALSE)*B148,"&lt;Null&gt;")</f>
        <v>191673.08417098681</v>
      </c>
      <c r="H148">
        <f>IFERROR(VLOOKUP(A148,'R2. Recharge'!A:K,10,FALSE)*B148,"&lt;Null&gt;")</f>
        <v>371169.88610796147</v>
      </c>
      <c r="I148">
        <f>IFERROR(VLOOKUP(A148,'R3. GW E'!A:C,2,FALSE)*B148,"&lt;Null&gt;")</f>
        <v>253500.04256706702</v>
      </c>
      <c r="J148">
        <f>IFERROR(VLOOKUP(A148,'R3. GW E'!A:E,4,FALSE)*B148,"&lt;Null&gt;")</f>
        <v>207519.99022913075</v>
      </c>
      <c r="K148">
        <f t="shared" si="66"/>
        <v>-61826.958396080212</v>
      </c>
      <c r="L148">
        <f t="shared" si="67"/>
        <v>117669.84354089445</v>
      </c>
      <c r="M148">
        <f t="shared" si="68"/>
        <v>-15846.906058143941</v>
      </c>
      <c r="N148">
        <f t="shared" si="69"/>
        <v>163649.89587883072</v>
      </c>
      <c r="O148" t="str">
        <f t="shared" si="70"/>
        <v/>
      </c>
      <c r="P148">
        <f t="shared" si="80"/>
        <v>13000</v>
      </c>
      <c r="Q148" t="str">
        <f t="shared" si="71"/>
        <v/>
      </c>
      <c r="R148">
        <f t="shared" si="81"/>
        <v>192000</v>
      </c>
      <c r="S148" t="str">
        <f t="shared" si="72"/>
        <v/>
      </c>
      <c r="T148">
        <f t="shared" si="82"/>
        <v>371000</v>
      </c>
      <c r="U148" t="str">
        <f t="shared" si="83"/>
        <v/>
      </c>
      <c r="V148">
        <f t="shared" si="84"/>
        <v>254000</v>
      </c>
      <c r="W148" t="str">
        <f t="shared" si="85"/>
        <v/>
      </c>
      <c r="X148">
        <f t="shared" si="86"/>
        <v>208000</v>
      </c>
      <c r="Y148" t="str">
        <f t="shared" si="73"/>
        <v>NA</v>
      </c>
      <c r="Z148">
        <f t="shared" si="74"/>
        <v>0.11465129547241557</v>
      </c>
      <c r="AA148" t="str">
        <f t="shared" si="75"/>
        <v>NA</v>
      </c>
      <c r="AB148">
        <f t="shared" si="76"/>
        <v>8.2438182606538138E-2</v>
      </c>
      <c r="AC148" s="9" t="str">
        <f t="shared" si="87"/>
        <v>NA</v>
      </c>
      <c r="AD148" s="9">
        <f t="shared" si="88"/>
        <v>0</v>
      </c>
      <c r="AE148" s="9" t="str">
        <f t="shared" si="89"/>
        <v/>
      </c>
      <c r="AF148" s="9">
        <f t="shared" si="90"/>
        <v>0.1</v>
      </c>
      <c r="AG148" s="9" t="str">
        <f t="shared" si="91"/>
        <v>NA</v>
      </c>
      <c r="AH148" s="9">
        <f t="shared" si="92"/>
        <v>0</v>
      </c>
      <c r="AI148" s="9" t="str">
        <f t="shared" si="93"/>
        <v/>
      </c>
      <c r="AJ148" s="9">
        <f t="shared" si="94"/>
        <v>0.1</v>
      </c>
      <c r="AK148" t="str">
        <f t="shared" si="95"/>
        <v>NA</v>
      </c>
      <c r="AL148" t="str">
        <f t="shared" si="96"/>
        <v/>
      </c>
      <c r="AM148" t="str">
        <f t="shared" si="97"/>
        <v>NA</v>
      </c>
      <c r="AN148" t="str">
        <f t="shared" si="98"/>
        <v/>
      </c>
      <c r="AO148">
        <f t="shared" si="77"/>
        <v>0</v>
      </c>
      <c r="AP148">
        <f t="shared" si="78"/>
        <v>2</v>
      </c>
      <c r="AQ148" t="str">
        <f t="shared" si="79"/>
        <v>Less stressed</v>
      </c>
    </row>
    <row r="149" spans="1:43" x14ac:dyDescent="0.25">
      <c r="A149">
        <v>292</v>
      </c>
      <c r="B149">
        <v>2261358.7374399998</v>
      </c>
      <c r="C149" t="str">
        <f>VLOOKUP(A149,'A1. Aquifer Attributes'!A:H,8,FALSE)</f>
        <v>Unconfined</v>
      </c>
      <c r="D149" t="str">
        <f>VLOOKUP(A149,'A3. BGCZ'!A:C,3,FALSE)</f>
        <v>IDF</v>
      </c>
      <c r="E149" t="str">
        <f>VLOOKUP(A149,'A2. Low Flow Zone'!A:C,3,FALSE)</f>
        <v>South Interior</v>
      </c>
      <c r="F149">
        <f>IFERROR(VLOOKUP(A149,'R1. GW Use'!A:H,8,FALSE),"&lt;Null&gt;")</f>
        <v>22234</v>
      </c>
      <c r="G149">
        <f>IFERROR(VLOOKUP(A149,'R2. Recharge'!A:I,8,FALSE)*B149,"&lt;Null&gt;")</f>
        <v>240781.58577721482</v>
      </c>
      <c r="H149">
        <f>IFERROR(VLOOKUP(A149,'R2. Recharge'!A:K,10,FALSE)*B149,"&lt;Null&gt;")</f>
        <v>377242.12593847822</v>
      </c>
      <c r="I149">
        <f>IFERROR(VLOOKUP(A149,'R3. GW E'!A:C,2,FALSE)*B149,"&lt;Null&gt;")</f>
        <v>143001.54247949328</v>
      </c>
      <c r="J149">
        <f>IFERROR(VLOOKUP(A149,'R3. GW E'!A:E,4,FALSE)*B149,"&lt;Null&gt;")</f>
        <v>6688262.4426146662</v>
      </c>
      <c r="K149">
        <f t="shared" si="66"/>
        <v>97780.043297721539</v>
      </c>
      <c r="L149">
        <f t="shared" si="67"/>
        <v>234240.58345898494</v>
      </c>
      <c r="M149">
        <f t="shared" si="68"/>
        <v>-6447480.8568374515</v>
      </c>
      <c r="N149">
        <f t="shared" si="69"/>
        <v>-6311020.3166761883</v>
      </c>
      <c r="O149" t="str">
        <f t="shared" si="70"/>
        <v/>
      </c>
      <c r="P149">
        <f t="shared" si="80"/>
        <v>22000</v>
      </c>
      <c r="Q149" t="str">
        <f t="shared" si="71"/>
        <v/>
      </c>
      <c r="R149">
        <f t="shared" si="81"/>
        <v>241000</v>
      </c>
      <c r="S149" t="str">
        <f t="shared" si="72"/>
        <v/>
      </c>
      <c r="T149">
        <f t="shared" si="82"/>
        <v>377000</v>
      </c>
      <c r="U149" t="str">
        <f t="shared" si="83"/>
        <v/>
      </c>
      <c r="V149">
        <f t="shared" si="84"/>
        <v>143000</v>
      </c>
      <c r="W149" t="str">
        <f t="shared" si="85"/>
        <v/>
      </c>
      <c r="X149">
        <f t="shared" si="86"/>
        <v>6688000</v>
      </c>
      <c r="Y149">
        <f t="shared" si="73"/>
        <v>0.22738791321969168</v>
      </c>
      <c r="Z149">
        <f t="shared" si="74"/>
        <v>9.4919504005987629E-2</v>
      </c>
      <c r="AA149" t="str">
        <f t="shared" si="75"/>
        <v>NA</v>
      </c>
      <c r="AB149" t="str">
        <f t="shared" si="76"/>
        <v>NA</v>
      </c>
      <c r="AC149" s="9" t="str">
        <f t="shared" si="87"/>
        <v/>
      </c>
      <c r="AD149" s="9">
        <f t="shared" si="88"/>
        <v>0.2</v>
      </c>
      <c r="AE149" s="9" t="str">
        <f t="shared" si="89"/>
        <v/>
      </c>
      <c r="AF149" s="9">
        <f t="shared" si="90"/>
        <v>0.1</v>
      </c>
      <c r="AG149" s="9" t="str">
        <f t="shared" si="91"/>
        <v>NA</v>
      </c>
      <c r="AH149" s="9">
        <f t="shared" si="92"/>
        <v>0</v>
      </c>
      <c r="AI149" s="9" t="str">
        <f t="shared" si="93"/>
        <v>NA</v>
      </c>
      <c r="AJ149" s="9">
        <f t="shared" si="94"/>
        <v>0</v>
      </c>
      <c r="AK149" t="str">
        <f t="shared" si="95"/>
        <v/>
      </c>
      <c r="AL149" t="str">
        <f t="shared" si="96"/>
        <v/>
      </c>
      <c r="AM149" t="str">
        <f t="shared" si="97"/>
        <v>NA</v>
      </c>
      <c r="AN149" t="str">
        <f t="shared" si="98"/>
        <v>NA</v>
      </c>
      <c r="AO149">
        <f t="shared" si="77"/>
        <v>0</v>
      </c>
      <c r="AP149">
        <f t="shared" si="78"/>
        <v>2</v>
      </c>
      <c r="AQ149" t="str">
        <f t="shared" si="79"/>
        <v>Less stressed</v>
      </c>
    </row>
    <row r="150" spans="1:43" x14ac:dyDescent="0.25">
      <c r="A150">
        <v>1136</v>
      </c>
      <c r="B150">
        <v>2198602.9401199999</v>
      </c>
      <c r="C150" t="str">
        <f>VLOOKUP(A150,'A1. Aquifer Attributes'!A:H,8,FALSE)</f>
        <v>Unconfined</v>
      </c>
      <c r="D150" t="str">
        <f>VLOOKUP(A150,'A3. BGCZ'!A:C,3,FALSE)</f>
        <v>PP</v>
      </c>
      <c r="E150" t="str">
        <f>VLOOKUP(A150,'A2. Low Flow Zone'!A:C,3,FALSE)</f>
        <v>Southeast Mountains</v>
      </c>
      <c r="F150">
        <f>IFERROR(VLOOKUP(A150,'R1. GW Use'!A:H,8,FALSE),"&lt;Null&gt;")</f>
        <v>13863</v>
      </c>
      <c r="G150">
        <f>IFERROR(VLOOKUP(A150,'R2. Recharge'!A:I,8,FALSE)*B150,"&lt;Null&gt;")</f>
        <v>106494.78919719327</v>
      </c>
      <c r="H150">
        <f>IFERROR(VLOOKUP(A150,'R2. Recharge'!A:K,10,FALSE)*B150,"&lt;Null&gt;")</f>
        <v>388585.48084268905</v>
      </c>
      <c r="I150">
        <f>IFERROR(VLOOKUP(A150,'R3. GW E'!A:C,2,FALSE)*B150,"&lt;Null&gt;")</f>
        <v>113469.8977395932</v>
      </c>
      <c r="J150">
        <f>IFERROR(VLOOKUP(A150,'R3. GW E'!A:E,4,FALSE)*B150,"&lt;Null&gt;")</f>
        <v>3983340.8627918111</v>
      </c>
      <c r="K150">
        <f t="shared" si="66"/>
        <v>-6975.108542399932</v>
      </c>
      <c r="L150">
        <f t="shared" si="67"/>
        <v>275115.58310309588</v>
      </c>
      <c r="M150">
        <f t="shared" si="68"/>
        <v>-3876846.0735946177</v>
      </c>
      <c r="N150">
        <f t="shared" si="69"/>
        <v>-3594755.3819491221</v>
      </c>
      <c r="O150" t="str">
        <f t="shared" si="70"/>
        <v/>
      </c>
      <c r="P150">
        <f t="shared" si="80"/>
        <v>14000</v>
      </c>
      <c r="Q150" t="str">
        <f t="shared" si="71"/>
        <v/>
      </c>
      <c r="R150">
        <f t="shared" si="81"/>
        <v>106000</v>
      </c>
      <c r="S150" t="str">
        <f t="shared" si="72"/>
        <v/>
      </c>
      <c r="T150">
        <f t="shared" si="82"/>
        <v>389000</v>
      </c>
      <c r="U150" t="str">
        <f t="shared" si="83"/>
        <v/>
      </c>
      <c r="V150">
        <f t="shared" si="84"/>
        <v>113000</v>
      </c>
      <c r="W150" t="str">
        <f t="shared" si="85"/>
        <v/>
      </c>
      <c r="X150">
        <f t="shared" si="86"/>
        <v>3983000</v>
      </c>
      <c r="Y150" t="str">
        <f t="shared" si="73"/>
        <v>NA</v>
      </c>
      <c r="Z150">
        <f t="shared" si="74"/>
        <v>5.0389730176807278E-2</v>
      </c>
      <c r="AA150" t="str">
        <f t="shared" si="75"/>
        <v>NA</v>
      </c>
      <c r="AB150" t="str">
        <f t="shared" si="76"/>
        <v>NA</v>
      </c>
      <c r="AC150" s="9" t="str">
        <f t="shared" si="87"/>
        <v>NA</v>
      </c>
      <c r="AD150" s="9">
        <f t="shared" si="88"/>
        <v>0</v>
      </c>
      <c r="AE150" s="9" t="str">
        <f t="shared" si="89"/>
        <v/>
      </c>
      <c r="AF150" s="9">
        <f t="shared" si="90"/>
        <v>0.1</v>
      </c>
      <c r="AG150" s="9" t="str">
        <f t="shared" si="91"/>
        <v>NA</v>
      </c>
      <c r="AH150" s="9">
        <f t="shared" si="92"/>
        <v>0</v>
      </c>
      <c r="AI150" s="9" t="str">
        <f t="shared" si="93"/>
        <v>NA</v>
      </c>
      <c r="AJ150" s="9">
        <f t="shared" si="94"/>
        <v>0</v>
      </c>
      <c r="AK150" t="str">
        <f t="shared" si="95"/>
        <v>NA</v>
      </c>
      <c r="AL150" t="str">
        <f t="shared" si="96"/>
        <v/>
      </c>
      <c r="AM150" t="str">
        <f t="shared" si="97"/>
        <v>NA</v>
      </c>
      <c r="AN150" t="str">
        <f t="shared" si="98"/>
        <v>NA</v>
      </c>
      <c r="AO150">
        <f t="shared" si="77"/>
        <v>0</v>
      </c>
      <c r="AP150">
        <f t="shared" si="78"/>
        <v>1</v>
      </c>
      <c r="AQ150" t="str">
        <f t="shared" si="79"/>
        <v>Less stressed</v>
      </c>
    </row>
    <row r="151" spans="1:43" x14ac:dyDescent="0.25">
      <c r="A151">
        <v>482</v>
      </c>
      <c r="B151">
        <v>15926248.978800001</v>
      </c>
      <c r="C151" t="str">
        <f>VLOOKUP(A151,'A1. Aquifer Attributes'!A:H,8,FALSE)</f>
        <v>Unconfined</v>
      </c>
      <c r="D151" t="str">
        <f>VLOOKUP(A151,'A3. BGCZ'!A:C,3,FALSE)</f>
        <v>IDF</v>
      </c>
      <c r="E151" t="str">
        <f>VLOOKUP(A151,'A2. Low Flow Zone'!A:C,3,FALSE)</f>
        <v>South Interior</v>
      </c>
      <c r="F151">
        <f>IFERROR(VLOOKUP(A151,'R1. GW Use'!A:H,8,FALSE),"&lt;Null&gt;")</f>
        <v>314985</v>
      </c>
      <c r="G151">
        <f>IFERROR(VLOOKUP(A151,'R2. Recharge'!A:I,8,FALSE)*B151,"&lt;Null&gt;")</f>
        <v>1543861.5340214397</v>
      </c>
      <c r="H151">
        <f>IFERROR(VLOOKUP(A151,'R2. Recharge'!A:K,10,FALSE)*B151,"&lt;Null&gt;")</f>
        <v>394891.34342934605</v>
      </c>
      <c r="I151">
        <f>IFERROR(VLOOKUP(A151,'R3. GW E'!A:C,2,FALSE)*B151,"&lt;Null&gt;")</f>
        <v>642592.29379662243</v>
      </c>
      <c r="J151">
        <f>IFERROR(VLOOKUP(A151,'R3. GW E'!A:E,4,FALSE)*B151,"&lt;Null&gt;")</f>
        <v>900916.05223275849</v>
      </c>
      <c r="K151">
        <f t="shared" si="66"/>
        <v>901269.2402248173</v>
      </c>
      <c r="L151">
        <f t="shared" si="67"/>
        <v>-247700.95036727638</v>
      </c>
      <c r="M151">
        <f t="shared" si="68"/>
        <v>642945.48178868124</v>
      </c>
      <c r="N151">
        <f t="shared" si="69"/>
        <v>-506024.70880341245</v>
      </c>
      <c r="O151" t="str">
        <f t="shared" si="70"/>
        <v/>
      </c>
      <c r="P151">
        <f t="shared" si="80"/>
        <v>315000</v>
      </c>
      <c r="Q151" t="str">
        <f t="shared" si="71"/>
        <v/>
      </c>
      <c r="R151">
        <f t="shared" si="81"/>
        <v>1544000</v>
      </c>
      <c r="S151" t="str">
        <f t="shared" si="72"/>
        <v/>
      </c>
      <c r="T151">
        <f t="shared" si="82"/>
        <v>395000</v>
      </c>
      <c r="U151" t="str">
        <f t="shared" si="83"/>
        <v/>
      </c>
      <c r="V151">
        <f t="shared" si="84"/>
        <v>643000</v>
      </c>
      <c r="W151" t="str">
        <f t="shared" si="85"/>
        <v/>
      </c>
      <c r="X151">
        <f t="shared" si="86"/>
        <v>901000</v>
      </c>
      <c r="Y151">
        <f t="shared" si="73"/>
        <v>0.3494904585020881</v>
      </c>
      <c r="Z151" t="str">
        <f t="shared" si="74"/>
        <v>NA</v>
      </c>
      <c r="AA151">
        <f t="shared" si="75"/>
        <v>0.48990934522738749</v>
      </c>
      <c r="AB151" t="str">
        <f t="shared" si="76"/>
        <v>NA</v>
      </c>
      <c r="AC151" s="9" t="str">
        <f t="shared" si="87"/>
        <v/>
      </c>
      <c r="AD151" s="9">
        <f t="shared" si="88"/>
        <v>0.3</v>
      </c>
      <c r="AE151" s="9" t="str">
        <f t="shared" si="89"/>
        <v>NA</v>
      </c>
      <c r="AF151" s="9">
        <f t="shared" si="90"/>
        <v>0</v>
      </c>
      <c r="AG151" s="9" t="str">
        <f t="shared" si="91"/>
        <v/>
      </c>
      <c r="AH151" s="9">
        <f t="shared" si="92"/>
        <v>0.5</v>
      </c>
      <c r="AI151" s="9" t="str">
        <f t="shared" si="93"/>
        <v>NA</v>
      </c>
      <c r="AJ151" s="9">
        <f t="shared" si="94"/>
        <v>0</v>
      </c>
      <c r="AK151" t="str">
        <f t="shared" si="95"/>
        <v/>
      </c>
      <c r="AL151" t="str">
        <f t="shared" si="96"/>
        <v>NA</v>
      </c>
      <c r="AM151" t="str">
        <f t="shared" si="97"/>
        <v/>
      </c>
      <c r="AN151" t="str">
        <f t="shared" si="98"/>
        <v>NA</v>
      </c>
      <c r="AO151">
        <f t="shared" si="77"/>
        <v>0</v>
      </c>
      <c r="AP151">
        <f t="shared" si="78"/>
        <v>2</v>
      </c>
      <c r="AQ151" t="str">
        <f t="shared" si="79"/>
        <v>Less stressed</v>
      </c>
    </row>
    <row r="152" spans="1:43" x14ac:dyDescent="0.25">
      <c r="A152">
        <v>993</v>
      </c>
      <c r="B152">
        <v>1346628.2216099999</v>
      </c>
      <c r="C152" t="str">
        <f>VLOOKUP(A152,'A1. Aquifer Attributes'!A:H,8,FALSE)</f>
        <v>Unconfined</v>
      </c>
      <c r="D152" t="str">
        <f>VLOOKUP(A152,'A3. BGCZ'!A:C,3,FALSE)</f>
        <v>ICH</v>
      </c>
      <c r="E152" t="str">
        <f>VLOOKUP(A152,'A2. Low Flow Zone'!A:C,3,FALSE)</f>
        <v>Southeast Mountains</v>
      </c>
      <c r="F152">
        <f>IFERROR(VLOOKUP(A152,'R1. GW Use'!A:H,8,FALSE),"&lt;Null&gt;")</f>
        <v>16604</v>
      </c>
      <c r="G152">
        <f>IFERROR(VLOOKUP(A152,'R2. Recharge'!A:I,8,FALSE)*B152,"&lt;Null&gt;")</f>
        <v>312187.6402380222</v>
      </c>
      <c r="H152">
        <f>IFERROR(VLOOKUP(A152,'R2. Recharge'!A:K,10,FALSE)*B152,"&lt;Null&gt;")</f>
        <v>398020.21020482446</v>
      </c>
      <c r="I152">
        <f>IFERROR(VLOOKUP(A152,'R3. GW E'!A:C,2,FALSE)*B152,"&lt;Null&gt;")</f>
        <v>133298.68777250906</v>
      </c>
      <c r="J152">
        <f>IFERROR(VLOOKUP(A152,'R3. GW E'!A:E,4,FALSE)*B152,"&lt;Null&gt;")</f>
        <v>110966474.67097314</v>
      </c>
      <c r="K152">
        <f t="shared" si="66"/>
        <v>178888.95246551314</v>
      </c>
      <c r="L152">
        <f t="shared" si="67"/>
        <v>264721.5224323154</v>
      </c>
      <c r="M152">
        <f t="shared" si="68"/>
        <v>-110654287.03073512</v>
      </c>
      <c r="N152">
        <f t="shared" si="69"/>
        <v>-110568454.46076831</v>
      </c>
      <c r="O152" t="str">
        <f t="shared" si="70"/>
        <v/>
      </c>
      <c r="P152">
        <f t="shared" si="80"/>
        <v>17000</v>
      </c>
      <c r="Q152" t="str">
        <f t="shared" si="71"/>
        <v/>
      </c>
      <c r="R152">
        <f t="shared" si="81"/>
        <v>312000</v>
      </c>
      <c r="S152" t="str">
        <f t="shared" si="72"/>
        <v/>
      </c>
      <c r="T152">
        <f t="shared" si="82"/>
        <v>398000</v>
      </c>
      <c r="U152" t="str">
        <f t="shared" si="83"/>
        <v/>
      </c>
      <c r="V152">
        <f t="shared" si="84"/>
        <v>133000</v>
      </c>
      <c r="W152" t="str">
        <f t="shared" si="85"/>
        <v/>
      </c>
      <c r="X152">
        <f t="shared" si="86"/>
        <v>110966000</v>
      </c>
      <c r="Y152">
        <f t="shared" si="73"/>
        <v>9.2817358317311291E-2</v>
      </c>
      <c r="Z152">
        <f t="shared" si="74"/>
        <v>6.2722516278385904E-2</v>
      </c>
      <c r="AA152" t="str">
        <f t="shared" si="75"/>
        <v>NA</v>
      </c>
      <c r="AB152" t="str">
        <f t="shared" si="76"/>
        <v>NA</v>
      </c>
      <c r="AC152" s="9" t="str">
        <f t="shared" si="87"/>
        <v/>
      </c>
      <c r="AD152" s="9">
        <f t="shared" si="88"/>
        <v>0.1</v>
      </c>
      <c r="AE152" s="9" t="str">
        <f t="shared" si="89"/>
        <v/>
      </c>
      <c r="AF152" s="9">
        <f t="shared" si="90"/>
        <v>0.1</v>
      </c>
      <c r="AG152" s="9" t="str">
        <f t="shared" si="91"/>
        <v>NA</v>
      </c>
      <c r="AH152" s="9">
        <f t="shared" si="92"/>
        <v>0</v>
      </c>
      <c r="AI152" s="9" t="str">
        <f t="shared" si="93"/>
        <v>NA</v>
      </c>
      <c r="AJ152" s="9">
        <f t="shared" si="94"/>
        <v>0</v>
      </c>
      <c r="AK152" t="str">
        <f t="shared" si="95"/>
        <v/>
      </c>
      <c r="AL152" t="str">
        <f t="shared" si="96"/>
        <v/>
      </c>
      <c r="AM152" t="str">
        <f t="shared" si="97"/>
        <v>NA</v>
      </c>
      <c r="AN152" t="str">
        <f t="shared" si="98"/>
        <v>NA</v>
      </c>
      <c r="AO152">
        <f t="shared" si="77"/>
        <v>0</v>
      </c>
      <c r="AP152">
        <f t="shared" si="78"/>
        <v>2</v>
      </c>
      <c r="AQ152" t="str">
        <f t="shared" si="79"/>
        <v>Less stressed</v>
      </c>
    </row>
    <row r="153" spans="1:43" x14ac:dyDescent="0.25">
      <c r="A153">
        <v>264</v>
      </c>
      <c r="B153">
        <v>9128355.3680600002</v>
      </c>
      <c r="C153" t="str">
        <f>VLOOKUP(A153,'A1. Aquifer Attributes'!A:H,8,FALSE)</f>
        <v>Unconfined</v>
      </c>
      <c r="D153" t="str">
        <f>VLOOKUP(A153,'A3. BGCZ'!A:C,3,FALSE)</f>
        <v>BG</v>
      </c>
      <c r="E153" t="str">
        <f>VLOOKUP(A153,'A2. Low Flow Zone'!A:C,3,FALSE)</f>
        <v>South Interior</v>
      </c>
      <c r="F153">
        <f>IFERROR(VLOOKUP(A153,'R1. GW Use'!A:H,8,FALSE),"&lt;Null&gt;")</f>
        <v>1844436</v>
      </c>
      <c r="G153">
        <f>IFERROR(VLOOKUP(A153,'R2. Recharge'!A:I,8,FALSE)*B153,"&lt;Null&gt;")</f>
        <v>280752.23466213373</v>
      </c>
      <c r="H153">
        <f>IFERROR(VLOOKUP(A153,'R2. Recharge'!A:K,10,FALSE)*B153,"&lt;Null&gt;")</f>
        <v>402998.63278911286</v>
      </c>
      <c r="I153">
        <f>IFERROR(VLOOKUP(A153,'R3. GW E'!A:C,2,FALSE)*B153,"&lt;Null&gt;")</f>
        <v>344029.45711144526</v>
      </c>
      <c r="J153">
        <f>IFERROR(VLOOKUP(A153,'R3. GW E'!A:E,4,FALSE)*B153,"&lt;Null&gt;")</f>
        <v>290336.47083651635</v>
      </c>
      <c r="K153">
        <f t="shared" si="66"/>
        <v>-63277.222449311521</v>
      </c>
      <c r="L153">
        <f t="shared" si="67"/>
        <v>58969.175677667605</v>
      </c>
      <c r="M153">
        <f t="shared" si="68"/>
        <v>-9584.2361743826186</v>
      </c>
      <c r="N153">
        <f t="shared" si="69"/>
        <v>112662.16195259651</v>
      </c>
      <c r="O153" t="str">
        <f t="shared" si="70"/>
        <v/>
      </c>
      <c r="P153">
        <f t="shared" si="80"/>
        <v>1844000</v>
      </c>
      <c r="Q153" t="str">
        <f t="shared" si="71"/>
        <v/>
      </c>
      <c r="R153">
        <f t="shared" si="81"/>
        <v>281000</v>
      </c>
      <c r="S153" t="str">
        <f t="shared" si="72"/>
        <v/>
      </c>
      <c r="T153">
        <f t="shared" si="82"/>
        <v>403000</v>
      </c>
      <c r="U153" t="str">
        <f t="shared" si="83"/>
        <v/>
      </c>
      <c r="V153">
        <f t="shared" si="84"/>
        <v>344000</v>
      </c>
      <c r="W153" t="str">
        <f t="shared" si="85"/>
        <v/>
      </c>
      <c r="X153">
        <f t="shared" si="86"/>
        <v>290000</v>
      </c>
      <c r="Y153" t="str">
        <f t="shared" si="73"/>
        <v>NA</v>
      </c>
      <c r="Z153">
        <f t="shared" si="74"/>
        <v>31.277968172421172</v>
      </c>
      <c r="AA153" t="str">
        <f t="shared" si="75"/>
        <v>NA</v>
      </c>
      <c r="AB153">
        <f t="shared" si="76"/>
        <v>16.371388299614392</v>
      </c>
      <c r="AC153" s="9" t="str">
        <f t="shared" si="87"/>
        <v>NA</v>
      </c>
      <c r="AD153" s="9">
        <f t="shared" si="88"/>
        <v>0</v>
      </c>
      <c r="AE153" s="9" t="str">
        <f t="shared" si="89"/>
        <v/>
      </c>
      <c r="AF153" s="9">
        <f t="shared" si="90"/>
        <v>31.3</v>
      </c>
      <c r="AG153" s="9" t="str">
        <f t="shared" si="91"/>
        <v>NA</v>
      </c>
      <c r="AH153" s="9">
        <f t="shared" si="92"/>
        <v>0</v>
      </c>
      <c r="AI153" s="9" t="str">
        <f t="shared" si="93"/>
        <v/>
      </c>
      <c r="AJ153" s="9">
        <f t="shared" si="94"/>
        <v>16.399999999999999</v>
      </c>
      <c r="AK153" t="str">
        <f t="shared" si="95"/>
        <v>NA</v>
      </c>
      <c r="AL153" t="str">
        <f t="shared" si="96"/>
        <v>stressed</v>
      </c>
      <c r="AM153" t="str">
        <f t="shared" si="97"/>
        <v>NA</v>
      </c>
      <c r="AN153" t="str">
        <f t="shared" si="98"/>
        <v>stressed</v>
      </c>
      <c r="AO153">
        <f t="shared" si="77"/>
        <v>2</v>
      </c>
      <c r="AP153">
        <f t="shared" si="78"/>
        <v>2</v>
      </c>
      <c r="AQ153" t="str">
        <f t="shared" si="79"/>
        <v>More stressed (high certainty)</v>
      </c>
    </row>
    <row r="154" spans="1:43" x14ac:dyDescent="0.25">
      <c r="A154">
        <v>815</v>
      </c>
      <c r="B154">
        <v>3031719.54837</v>
      </c>
      <c r="C154" t="str">
        <f>VLOOKUP(A154,'A1. Aquifer Attributes'!A:H,8,FALSE)</f>
        <v>Unconfined</v>
      </c>
      <c r="D154" t="str">
        <f>VLOOKUP(A154,'A3. BGCZ'!A:C,3,FALSE)</f>
        <v>IDF</v>
      </c>
      <c r="E154" t="str">
        <f>VLOOKUP(A154,'A2. Low Flow Zone'!A:C,3,FALSE)</f>
        <v>South Interior</v>
      </c>
      <c r="F154">
        <f>IFERROR(VLOOKUP(A154,'R1. GW Use'!A:H,8,FALSE),"&lt;Null&gt;")</f>
        <v>476278</v>
      </c>
      <c r="G154">
        <f>IFERROR(VLOOKUP(A154,'R2. Recharge'!A:I,8,FALSE)*B154,"&lt;Null&gt;")</f>
        <v>192157.9829888797</v>
      </c>
      <c r="H154">
        <f>IFERROR(VLOOKUP(A154,'R2. Recharge'!A:K,10,FALSE)*B154,"&lt;Null&gt;")</f>
        <v>403497.61813165998</v>
      </c>
      <c r="I154">
        <f>IFERROR(VLOOKUP(A154,'R3. GW E'!A:C,2,FALSE)*B154,"&lt;Null&gt;")</f>
        <v>9531.7262600752802</v>
      </c>
      <c r="J154">
        <f>IFERROR(VLOOKUP(A154,'R3. GW E'!A:E,4,FALSE)*B154,"&lt;Null&gt;")</f>
        <v>243253.04968301533</v>
      </c>
      <c r="K154">
        <f t="shared" si="66"/>
        <v>182626.25672880441</v>
      </c>
      <c r="L154">
        <f t="shared" si="67"/>
        <v>393965.8918715847</v>
      </c>
      <c r="M154">
        <f t="shared" si="68"/>
        <v>-51095.066694135632</v>
      </c>
      <c r="N154">
        <f t="shared" si="69"/>
        <v>160244.56844864466</v>
      </c>
      <c r="O154" t="str">
        <f t="shared" si="70"/>
        <v/>
      </c>
      <c r="P154">
        <f t="shared" si="80"/>
        <v>476000</v>
      </c>
      <c r="Q154" t="str">
        <f t="shared" si="71"/>
        <v/>
      </c>
      <c r="R154">
        <f t="shared" si="81"/>
        <v>192000</v>
      </c>
      <c r="S154" t="str">
        <f t="shared" si="72"/>
        <v/>
      </c>
      <c r="T154">
        <f t="shared" si="82"/>
        <v>403000</v>
      </c>
      <c r="U154" t="str">
        <f t="shared" si="83"/>
        <v/>
      </c>
      <c r="V154">
        <f t="shared" si="84"/>
        <v>10000</v>
      </c>
      <c r="W154" t="str">
        <f t="shared" si="85"/>
        <v/>
      </c>
      <c r="X154">
        <f t="shared" si="86"/>
        <v>243000</v>
      </c>
      <c r="Y154">
        <f t="shared" si="73"/>
        <v>2.6079382479336548</v>
      </c>
      <c r="Z154">
        <f t="shared" si="74"/>
        <v>1.2089320670309331</v>
      </c>
      <c r="AA154" t="str">
        <f t="shared" si="75"/>
        <v>NA</v>
      </c>
      <c r="AB154">
        <f t="shared" si="76"/>
        <v>2.9721943440013572</v>
      </c>
      <c r="AC154" s="9" t="str">
        <f t="shared" si="87"/>
        <v/>
      </c>
      <c r="AD154" s="9">
        <f t="shared" si="88"/>
        <v>2.6</v>
      </c>
      <c r="AE154" s="9" t="str">
        <f t="shared" si="89"/>
        <v/>
      </c>
      <c r="AF154" s="9">
        <f t="shared" si="90"/>
        <v>1.2</v>
      </c>
      <c r="AG154" s="9" t="str">
        <f t="shared" si="91"/>
        <v>NA</v>
      </c>
      <c r="AH154" s="9">
        <f t="shared" si="92"/>
        <v>0</v>
      </c>
      <c r="AI154" s="9" t="str">
        <f t="shared" si="93"/>
        <v/>
      </c>
      <c r="AJ154" s="9">
        <f t="shared" si="94"/>
        <v>3</v>
      </c>
      <c r="AK154" t="str">
        <f t="shared" si="95"/>
        <v>stressed</v>
      </c>
      <c r="AL154" t="str">
        <f t="shared" si="96"/>
        <v>stressed</v>
      </c>
      <c r="AM154" t="str">
        <f t="shared" si="97"/>
        <v>NA</v>
      </c>
      <c r="AN154" t="str">
        <f t="shared" si="98"/>
        <v>stressed</v>
      </c>
      <c r="AO154">
        <f t="shared" si="77"/>
        <v>3</v>
      </c>
      <c r="AP154">
        <f t="shared" si="78"/>
        <v>3</v>
      </c>
      <c r="AQ154" t="str">
        <f t="shared" si="79"/>
        <v>More stressed (high certainty)</v>
      </c>
    </row>
    <row r="155" spans="1:43" x14ac:dyDescent="0.25">
      <c r="A155">
        <v>480</v>
      </c>
      <c r="B155">
        <v>939004.60743800004</v>
      </c>
      <c r="C155" t="str">
        <f>VLOOKUP(A155,'A1. Aquifer Attributes'!A:H,8,FALSE)</f>
        <v>Unconfined</v>
      </c>
      <c r="D155" t="str">
        <f>VLOOKUP(A155,'A3. BGCZ'!A:C,3,FALSE)</f>
        <v>IDF</v>
      </c>
      <c r="E155" t="str">
        <f>VLOOKUP(A155,'A2. Low Flow Zone'!A:C,3,FALSE)</f>
        <v>South Interior</v>
      </c>
      <c r="F155">
        <f>IFERROR(VLOOKUP(A155,'R1. GW Use'!A:H,8,FALSE),"&lt;Null&gt;")</f>
        <v>18988</v>
      </c>
      <c r="G155">
        <f>IFERROR(VLOOKUP(A155,'R2. Recharge'!A:I,8,FALSE)*B155,"&lt;Null&gt;")</f>
        <v>107117.71570835535</v>
      </c>
      <c r="H155">
        <f>IFERROR(VLOOKUP(A155,'R2. Recharge'!A:K,10,FALSE)*B155,"&lt;Null&gt;")</f>
        <v>412491.57798300928</v>
      </c>
      <c r="I155">
        <f>IFERROR(VLOOKUP(A155,'R3. GW E'!A:C,2,FALSE)*B155,"&lt;Null&gt;")</f>
        <v>47235.687772561156</v>
      </c>
      <c r="J155">
        <f>IFERROR(VLOOKUP(A155,'R3. GW E'!A:E,4,FALSE)*B155,"&lt;Null&gt;")</f>
        <v>13758671.110024551</v>
      </c>
      <c r="K155">
        <f t="shared" si="66"/>
        <v>59882.027935794191</v>
      </c>
      <c r="L155">
        <f t="shared" si="67"/>
        <v>365255.89021044812</v>
      </c>
      <c r="M155">
        <f t="shared" si="68"/>
        <v>-13651553.394316196</v>
      </c>
      <c r="N155">
        <f t="shared" si="69"/>
        <v>-13346179.532041542</v>
      </c>
      <c r="O155" t="str">
        <f t="shared" si="70"/>
        <v/>
      </c>
      <c r="P155">
        <f t="shared" si="80"/>
        <v>19000</v>
      </c>
      <c r="Q155" t="str">
        <f t="shared" si="71"/>
        <v/>
      </c>
      <c r="R155">
        <f t="shared" si="81"/>
        <v>107000</v>
      </c>
      <c r="S155" t="str">
        <f t="shared" si="72"/>
        <v/>
      </c>
      <c r="T155">
        <f t="shared" si="82"/>
        <v>412000</v>
      </c>
      <c r="U155" t="str">
        <f t="shared" si="83"/>
        <v/>
      </c>
      <c r="V155">
        <f t="shared" si="84"/>
        <v>47000</v>
      </c>
      <c r="W155" t="str">
        <f t="shared" si="85"/>
        <v/>
      </c>
      <c r="X155">
        <f t="shared" si="86"/>
        <v>13759000</v>
      </c>
      <c r="Y155">
        <f t="shared" si="73"/>
        <v>0.31709012961884037</v>
      </c>
      <c r="Z155">
        <f t="shared" si="74"/>
        <v>5.1985472401443696E-2</v>
      </c>
      <c r="AA155" t="str">
        <f t="shared" si="75"/>
        <v>NA</v>
      </c>
      <c r="AB155" t="str">
        <f t="shared" si="76"/>
        <v>NA</v>
      </c>
      <c r="AC155" s="9" t="str">
        <f t="shared" si="87"/>
        <v/>
      </c>
      <c r="AD155" s="9">
        <f t="shared" si="88"/>
        <v>0.3</v>
      </c>
      <c r="AE155" s="9" t="str">
        <f t="shared" si="89"/>
        <v/>
      </c>
      <c r="AF155" s="9">
        <f t="shared" si="90"/>
        <v>0.1</v>
      </c>
      <c r="AG155" s="9" t="str">
        <f t="shared" si="91"/>
        <v>NA</v>
      </c>
      <c r="AH155" s="9">
        <f t="shared" si="92"/>
        <v>0</v>
      </c>
      <c r="AI155" s="9" t="str">
        <f t="shared" si="93"/>
        <v>NA</v>
      </c>
      <c r="AJ155" s="9">
        <f t="shared" si="94"/>
        <v>0</v>
      </c>
      <c r="AK155" t="str">
        <f t="shared" si="95"/>
        <v/>
      </c>
      <c r="AL155" t="str">
        <f t="shared" si="96"/>
        <v/>
      </c>
      <c r="AM155" t="str">
        <f t="shared" si="97"/>
        <v>NA</v>
      </c>
      <c r="AN155" t="str">
        <f t="shared" si="98"/>
        <v>NA</v>
      </c>
      <c r="AO155">
        <f t="shared" si="77"/>
        <v>0</v>
      </c>
      <c r="AP155">
        <f t="shared" si="78"/>
        <v>2</v>
      </c>
      <c r="AQ155" t="str">
        <f t="shared" si="79"/>
        <v>Less stressed</v>
      </c>
    </row>
    <row r="156" spans="1:43" x14ac:dyDescent="0.25">
      <c r="A156">
        <v>443</v>
      </c>
      <c r="B156">
        <v>11930651.7578</v>
      </c>
      <c r="C156" t="str">
        <f>VLOOKUP(A156,'A1. Aquifer Attributes'!A:H,8,FALSE)</f>
        <v>Unconfined</v>
      </c>
      <c r="D156" t="str">
        <f>VLOOKUP(A156,'A3. BGCZ'!A:C,3,FALSE)</f>
        <v>BWBS</v>
      </c>
      <c r="E156" t="str">
        <f>VLOOKUP(A156,'A2. Low Flow Zone'!A:C,3,FALSE)</f>
        <v>Northeast Plains</v>
      </c>
      <c r="F156">
        <f>IFERROR(VLOOKUP(A156,'R1. GW Use'!A:H,8,FALSE),"&lt;Null&gt;")</f>
        <v>106440</v>
      </c>
      <c r="G156">
        <f>IFERROR(VLOOKUP(A156,'R2. Recharge'!A:I,8,FALSE)*B156,"&lt;Null&gt;")</f>
        <v>2653401.401406223</v>
      </c>
      <c r="H156">
        <f>IFERROR(VLOOKUP(A156,'R2. Recharge'!A:K,10,FALSE)*B156,"&lt;Null&gt;")</f>
        <v>413528.32057710574</v>
      </c>
      <c r="I156">
        <f>IFERROR(VLOOKUP(A156,'R3. GW E'!A:C,2,FALSE)*B156,"&lt;Null&gt;")</f>
        <v>440157.53530051542</v>
      </c>
      <c r="J156">
        <f>IFERROR(VLOOKUP(A156,'R3. GW E'!A:E,4,FALSE)*B156,"&lt;Null&gt;")</f>
        <v>755144637.68407214</v>
      </c>
      <c r="K156">
        <f t="shared" si="66"/>
        <v>2213243.8661057074</v>
      </c>
      <c r="L156">
        <f t="shared" si="67"/>
        <v>-26629.214723409677</v>
      </c>
      <c r="M156">
        <f t="shared" si="68"/>
        <v>-752491236.28266597</v>
      </c>
      <c r="N156">
        <f t="shared" si="69"/>
        <v>-754731109.36349499</v>
      </c>
      <c r="O156" t="str">
        <f t="shared" si="70"/>
        <v/>
      </c>
      <c r="P156">
        <f t="shared" si="80"/>
        <v>106000</v>
      </c>
      <c r="Q156" t="str">
        <f t="shared" si="71"/>
        <v/>
      </c>
      <c r="R156">
        <f t="shared" si="81"/>
        <v>2653000</v>
      </c>
      <c r="S156" t="str">
        <f t="shared" si="72"/>
        <v/>
      </c>
      <c r="T156">
        <f t="shared" si="82"/>
        <v>414000</v>
      </c>
      <c r="U156" t="str">
        <f t="shared" si="83"/>
        <v/>
      </c>
      <c r="V156">
        <f t="shared" si="84"/>
        <v>440000</v>
      </c>
      <c r="W156" t="str">
        <f t="shared" si="85"/>
        <v/>
      </c>
      <c r="X156">
        <f t="shared" si="86"/>
        <v>755145000</v>
      </c>
      <c r="Y156">
        <f t="shared" si="73"/>
        <v>4.8092305430076941E-2</v>
      </c>
      <c r="Z156" t="str">
        <f t="shared" si="74"/>
        <v>NA</v>
      </c>
      <c r="AA156" t="str">
        <f t="shared" si="75"/>
        <v>NA</v>
      </c>
      <c r="AB156" t="str">
        <f t="shared" si="76"/>
        <v>NA</v>
      </c>
      <c r="AC156" s="9" t="str">
        <f t="shared" si="87"/>
        <v>&lt;0.1</v>
      </c>
      <c r="AD156" s="9">
        <f t="shared" si="88"/>
        <v>0</v>
      </c>
      <c r="AE156" s="9" t="str">
        <f t="shared" si="89"/>
        <v>NA</v>
      </c>
      <c r="AF156" s="9">
        <f t="shared" si="90"/>
        <v>0</v>
      </c>
      <c r="AG156" s="9" t="str">
        <f t="shared" si="91"/>
        <v>NA</v>
      </c>
      <c r="AH156" s="9">
        <f t="shared" si="92"/>
        <v>0</v>
      </c>
      <c r="AI156" s="9" t="str">
        <f t="shared" si="93"/>
        <v>NA</v>
      </c>
      <c r="AJ156" s="9">
        <f t="shared" si="94"/>
        <v>0</v>
      </c>
      <c r="AK156" t="str">
        <f t="shared" si="95"/>
        <v/>
      </c>
      <c r="AL156" t="str">
        <f t="shared" si="96"/>
        <v>NA</v>
      </c>
      <c r="AM156" t="str">
        <f t="shared" si="97"/>
        <v>NA</v>
      </c>
      <c r="AN156" t="str">
        <f t="shared" si="98"/>
        <v>NA</v>
      </c>
      <c r="AO156">
        <f t="shared" si="77"/>
        <v>0</v>
      </c>
      <c r="AP156">
        <f t="shared" si="78"/>
        <v>1</v>
      </c>
      <c r="AQ156" t="str">
        <f t="shared" si="79"/>
        <v>Less stressed</v>
      </c>
    </row>
    <row r="157" spans="1:43" x14ac:dyDescent="0.25">
      <c r="A157">
        <v>327</v>
      </c>
      <c r="B157">
        <v>3379283.0306299999</v>
      </c>
      <c r="C157" t="str">
        <f>VLOOKUP(A157,'A1. Aquifer Attributes'!A:H,8,FALSE)</f>
        <v>Unconfined</v>
      </c>
      <c r="D157" t="str">
        <f>VLOOKUP(A157,'A3. BGCZ'!A:C,3,FALSE)</f>
        <v>SBS</v>
      </c>
      <c r="E157" t="str">
        <f>VLOOKUP(A157,'A2. Low Flow Zone'!A:C,3,FALSE)</f>
        <v>South Interior</v>
      </c>
      <c r="F157">
        <f>IFERROR(VLOOKUP(A157,'R1. GW Use'!A:H,8,FALSE),"&lt;Null&gt;")</f>
        <v>11629</v>
      </c>
      <c r="G157">
        <f>IFERROR(VLOOKUP(A157,'R2. Recharge'!A:I,8,FALSE)*B157,"&lt;Null&gt;")</f>
        <v>465053.09247729095</v>
      </c>
      <c r="H157">
        <f>IFERROR(VLOOKUP(A157,'R2. Recharge'!A:K,10,FALSE)*B157,"&lt;Null&gt;")</f>
        <v>414928.64619893517</v>
      </c>
      <c r="I157">
        <f>IFERROR(VLOOKUP(A157,'R3. GW E'!A:C,2,FALSE)*B157,"&lt;Null&gt;")</f>
        <v>570003.94447454589</v>
      </c>
      <c r="J157">
        <f>IFERROR(VLOOKUP(A157,'R3. GW E'!A:E,4,FALSE)*B157,"&lt;Null&gt;")</f>
        <v>310870.38383674558</v>
      </c>
      <c r="K157">
        <f t="shared" si="66"/>
        <v>-104950.85199725494</v>
      </c>
      <c r="L157">
        <f t="shared" si="67"/>
        <v>-155075.29827561072</v>
      </c>
      <c r="M157">
        <f t="shared" si="68"/>
        <v>154182.70864054537</v>
      </c>
      <c r="N157">
        <f t="shared" si="69"/>
        <v>104058.26236218959</v>
      </c>
      <c r="O157" t="str">
        <f t="shared" si="70"/>
        <v/>
      </c>
      <c r="P157">
        <f t="shared" si="80"/>
        <v>12000</v>
      </c>
      <c r="Q157" t="str">
        <f t="shared" si="71"/>
        <v/>
      </c>
      <c r="R157">
        <f t="shared" si="81"/>
        <v>465000</v>
      </c>
      <c r="S157" t="str">
        <f t="shared" si="72"/>
        <v/>
      </c>
      <c r="T157">
        <f t="shared" si="82"/>
        <v>415000</v>
      </c>
      <c r="U157" t="str">
        <f t="shared" si="83"/>
        <v/>
      </c>
      <c r="V157">
        <f t="shared" si="84"/>
        <v>570000</v>
      </c>
      <c r="W157" t="str">
        <f t="shared" si="85"/>
        <v/>
      </c>
      <c r="X157">
        <f t="shared" si="86"/>
        <v>311000</v>
      </c>
      <c r="Y157" t="str">
        <f t="shared" si="73"/>
        <v>NA</v>
      </c>
      <c r="Z157" t="str">
        <f t="shared" si="74"/>
        <v>NA</v>
      </c>
      <c r="AA157">
        <f t="shared" si="75"/>
        <v>7.5423503079786514E-2</v>
      </c>
      <c r="AB157">
        <f t="shared" si="76"/>
        <v>0.11175470103011725</v>
      </c>
      <c r="AC157" s="9" t="str">
        <f t="shared" si="87"/>
        <v>NA</v>
      </c>
      <c r="AD157" s="9">
        <f t="shared" si="88"/>
        <v>0</v>
      </c>
      <c r="AE157" s="9" t="str">
        <f t="shared" si="89"/>
        <v>NA</v>
      </c>
      <c r="AF157" s="9">
        <f t="shared" si="90"/>
        <v>0</v>
      </c>
      <c r="AG157" s="9" t="str">
        <f t="shared" si="91"/>
        <v/>
      </c>
      <c r="AH157" s="9">
        <f t="shared" si="92"/>
        <v>0.1</v>
      </c>
      <c r="AI157" s="9" t="str">
        <f t="shared" si="93"/>
        <v/>
      </c>
      <c r="AJ157" s="9">
        <f t="shared" si="94"/>
        <v>0.1</v>
      </c>
      <c r="AK157" t="str">
        <f t="shared" si="95"/>
        <v>NA</v>
      </c>
      <c r="AL157" t="str">
        <f t="shared" si="96"/>
        <v>NA</v>
      </c>
      <c r="AM157" t="str">
        <f t="shared" si="97"/>
        <v/>
      </c>
      <c r="AN157" t="str">
        <f t="shared" si="98"/>
        <v/>
      </c>
      <c r="AO157">
        <f t="shared" si="77"/>
        <v>0</v>
      </c>
      <c r="AP157">
        <f t="shared" si="78"/>
        <v>2</v>
      </c>
      <c r="AQ157" t="str">
        <f t="shared" si="79"/>
        <v>Less stressed</v>
      </c>
    </row>
    <row r="158" spans="1:43" x14ac:dyDescent="0.25">
      <c r="A158">
        <v>506</v>
      </c>
      <c r="B158">
        <v>767400.30019800004</v>
      </c>
      <c r="C158" t="str">
        <f>VLOOKUP(A158,'A1. Aquifer Attributes'!A:H,8,FALSE)</f>
        <v>Unconfined</v>
      </c>
      <c r="D158" t="str">
        <f>VLOOKUP(A158,'A3. BGCZ'!A:C,3,FALSE)</f>
        <v>ICH</v>
      </c>
      <c r="E158" t="str">
        <f>VLOOKUP(A158,'A2. Low Flow Zone'!A:C,3,FALSE)</f>
        <v>Southeast Mountains</v>
      </c>
      <c r="F158">
        <f>IFERROR(VLOOKUP(A158,'R1. GW Use'!A:H,8,FALSE),"&lt;Null&gt;")</f>
        <v>6505</v>
      </c>
      <c r="G158">
        <f>IFERROR(VLOOKUP(A158,'R2. Recharge'!A:I,8,FALSE)*B158,"&lt;Null&gt;")</f>
        <v>177905.73893537986</v>
      </c>
      <c r="H158">
        <f>IFERROR(VLOOKUP(A158,'R2. Recharge'!A:K,10,FALSE)*B158,"&lt;Null&gt;")</f>
        <v>416876.39987715997</v>
      </c>
      <c r="I158">
        <f>IFERROR(VLOOKUP(A158,'R3. GW E'!A:C,2,FALSE)*B158,"&lt;Null&gt;")</f>
        <v>92202.378668489517</v>
      </c>
      <c r="J158">
        <f>IFERROR(VLOOKUP(A158,'R3. GW E'!A:E,4,FALSE)*B158,"&lt;Null&gt;")</f>
        <v>74833117.013837993</v>
      </c>
      <c r="K158">
        <f t="shared" si="66"/>
        <v>85703.360266890348</v>
      </c>
      <c r="L158">
        <f t="shared" si="67"/>
        <v>324674.02120867046</v>
      </c>
      <c r="M158">
        <f t="shared" si="68"/>
        <v>-74655211.274902612</v>
      </c>
      <c r="N158">
        <f t="shared" si="69"/>
        <v>-74416240.613960832</v>
      </c>
      <c r="O158" t="str">
        <f t="shared" si="70"/>
        <v/>
      </c>
      <c r="P158">
        <f t="shared" si="80"/>
        <v>7000</v>
      </c>
      <c r="Q158" t="str">
        <f t="shared" si="71"/>
        <v/>
      </c>
      <c r="R158">
        <f t="shared" si="81"/>
        <v>178000</v>
      </c>
      <c r="S158" t="str">
        <f t="shared" si="72"/>
        <v/>
      </c>
      <c r="T158">
        <f t="shared" si="82"/>
        <v>417000</v>
      </c>
      <c r="U158" t="str">
        <f t="shared" si="83"/>
        <v/>
      </c>
      <c r="V158">
        <f t="shared" si="84"/>
        <v>92000</v>
      </c>
      <c r="W158" t="str">
        <f t="shared" si="85"/>
        <v/>
      </c>
      <c r="X158">
        <f t="shared" si="86"/>
        <v>74833000</v>
      </c>
      <c r="Y158">
        <f t="shared" si="73"/>
        <v>7.5901341321304841E-2</v>
      </c>
      <c r="Z158">
        <f t="shared" si="74"/>
        <v>2.00354804359884E-2</v>
      </c>
      <c r="AA158" t="str">
        <f t="shared" si="75"/>
        <v>NA</v>
      </c>
      <c r="AB158" t="str">
        <f t="shared" si="76"/>
        <v>NA</v>
      </c>
      <c r="AC158" s="9" t="str">
        <f t="shared" si="87"/>
        <v/>
      </c>
      <c r="AD158" s="9">
        <f t="shared" si="88"/>
        <v>0.1</v>
      </c>
      <c r="AE158" s="9" t="str">
        <f t="shared" si="89"/>
        <v>&lt;0.1</v>
      </c>
      <c r="AF158" s="9">
        <f t="shared" si="90"/>
        <v>0</v>
      </c>
      <c r="AG158" s="9" t="str">
        <f t="shared" si="91"/>
        <v>NA</v>
      </c>
      <c r="AH158" s="9">
        <f t="shared" si="92"/>
        <v>0</v>
      </c>
      <c r="AI158" s="9" t="str">
        <f t="shared" si="93"/>
        <v>NA</v>
      </c>
      <c r="AJ158" s="9">
        <f t="shared" si="94"/>
        <v>0</v>
      </c>
      <c r="AK158" t="str">
        <f t="shared" si="95"/>
        <v/>
      </c>
      <c r="AL158" t="str">
        <f t="shared" si="96"/>
        <v/>
      </c>
      <c r="AM158" t="str">
        <f t="shared" si="97"/>
        <v>NA</v>
      </c>
      <c r="AN158" t="str">
        <f t="shared" si="98"/>
        <v>NA</v>
      </c>
      <c r="AO158">
        <f t="shared" si="77"/>
        <v>0</v>
      </c>
      <c r="AP158">
        <f t="shared" si="78"/>
        <v>2</v>
      </c>
      <c r="AQ158" t="str">
        <f t="shared" si="79"/>
        <v>Less stressed</v>
      </c>
    </row>
    <row r="159" spans="1:43" x14ac:dyDescent="0.25">
      <c r="A159">
        <v>255</v>
      </c>
      <c r="B159">
        <v>13728990.136299999</v>
      </c>
      <c r="C159" t="str">
        <f>VLOOKUP(A159,'A1. Aquifer Attributes'!A:H,8,FALSE)</f>
        <v>Unconfined</v>
      </c>
      <c r="D159" t="str">
        <f>VLOOKUP(A159,'A3. BGCZ'!A:C,3,FALSE)</f>
        <v>BG</v>
      </c>
      <c r="E159" t="str">
        <f>VLOOKUP(A159,'A2. Low Flow Zone'!A:C,3,FALSE)</f>
        <v>South Interior</v>
      </c>
      <c r="F159">
        <f>IFERROR(VLOOKUP(A159,'R1. GW Use'!A:H,8,FALSE),"&lt;Null&gt;")</f>
        <v>1697365</v>
      </c>
      <c r="G159">
        <f>IFERROR(VLOOKUP(A159,'R2. Recharge'!A:I,8,FALSE)*B159,"&lt;Null&gt;")</f>
        <v>422249.62821969768</v>
      </c>
      <c r="H159">
        <f>IFERROR(VLOOKUP(A159,'R2. Recharge'!A:K,10,FALSE)*B159,"&lt;Null&gt;")</f>
        <v>425598.69422529999</v>
      </c>
      <c r="I159">
        <f>IFERROR(VLOOKUP(A159,'R3. GW E'!A:C,2,FALSE)*B159,"&lt;Null&gt;")</f>
        <v>478496.49322046392</v>
      </c>
      <c r="J159">
        <f>IFERROR(VLOOKUP(A159,'R3. GW E'!A:E,4,FALSE)*B159,"&lt;Null&gt;")</f>
        <v>27663503.254940409</v>
      </c>
      <c r="K159">
        <f t="shared" si="66"/>
        <v>-56246.865000766236</v>
      </c>
      <c r="L159">
        <f t="shared" si="67"/>
        <v>-52897.798995163932</v>
      </c>
      <c r="M159">
        <f t="shared" si="68"/>
        <v>-27241253.626720712</v>
      </c>
      <c r="N159">
        <f t="shared" si="69"/>
        <v>-27237904.560715109</v>
      </c>
      <c r="O159" t="str">
        <f t="shared" si="70"/>
        <v/>
      </c>
      <c r="P159">
        <f t="shared" si="80"/>
        <v>1697000</v>
      </c>
      <c r="Q159" t="str">
        <f t="shared" si="71"/>
        <v/>
      </c>
      <c r="R159">
        <f t="shared" si="81"/>
        <v>422000</v>
      </c>
      <c r="S159" t="str">
        <f t="shared" si="72"/>
        <v/>
      </c>
      <c r="T159">
        <f t="shared" si="82"/>
        <v>426000</v>
      </c>
      <c r="U159" t="str">
        <f t="shared" si="83"/>
        <v/>
      </c>
      <c r="V159">
        <f t="shared" si="84"/>
        <v>478000</v>
      </c>
      <c r="W159" t="str">
        <f t="shared" si="85"/>
        <v/>
      </c>
      <c r="X159">
        <f t="shared" si="86"/>
        <v>27664000</v>
      </c>
      <c r="Y159" t="str">
        <f t="shared" si="73"/>
        <v>NA</v>
      </c>
      <c r="Z159" t="str">
        <f t="shared" si="74"/>
        <v>NA</v>
      </c>
      <c r="AA159" t="str">
        <f t="shared" si="75"/>
        <v>NA</v>
      </c>
      <c r="AB159" t="str">
        <f t="shared" si="76"/>
        <v>NA</v>
      </c>
      <c r="AC159" s="9" t="str">
        <f t="shared" si="87"/>
        <v>NA</v>
      </c>
      <c r="AD159" s="9">
        <f t="shared" si="88"/>
        <v>0</v>
      </c>
      <c r="AE159" s="9" t="str">
        <f t="shared" si="89"/>
        <v>NA</v>
      </c>
      <c r="AF159" s="9">
        <f t="shared" si="90"/>
        <v>0</v>
      </c>
      <c r="AG159" s="9" t="str">
        <f t="shared" si="91"/>
        <v>NA</v>
      </c>
      <c r="AH159" s="9">
        <f t="shared" si="92"/>
        <v>0</v>
      </c>
      <c r="AI159" s="9" t="str">
        <f t="shared" si="93"/>
        <v>NA</v>
      </c>
      <c r="AJ159" s="9">
        <f t="shared" si="94"/>
        <v>0</v>
      </c>
      <c r="AK159" t="str">
        <f t="shared" si="95"/>
        <v>NA</v>
      </c>
      <c r="AL159" t="str">
        <f t="shared" si="96"/>
        <v>NA</v>
      </c>
      <c r="AM159" t="str">
        <f t="shared" si="97"/>
        <v>NA</v>
      </c>
      <c r="AN159" t="str">
        <f t="shared" si="98"/>
        <v>NA</v>
      </c>
      <c r="AO159">
        <f t="shared" si="77"/>
        <v>0</v>
      </c>
      <c r="AP159">
        <f t="shared" si="78"/>
        <v>0</v>
      </c>
      <c r="AQ159" t="str">
        <f t="shared" si="79"/>
        <v>Method not applicable - low modelled groundwater availability</v>
      </c>
    </row>
    <row r="160" spans="1:43" x14ac:dyDescent="0.25">
      <c r="A160">
        <v>628</v>
      </c>
      <c r="B160">
        <v>1547318.9765600001</v>
      </c>
      <c r="C160" t="str">
        <f>VLOOKUP(A160,'A1. Aquifer Attributes'!A:H,8,FALSE)</f>
        <v>Unconfined</v>
      </c>
      <c r="D160" t="str">
        <f>VLOOKUP(A160,'A3. BGCZ'!A:C,3,FALSE)</f>
        <v>BWBS</v>
      </c>
      <c r="E160" t="str">
        <f>VLOOKUP(A160,'A2. Low Flow Zone'!A:C,3,FALSE)</f>
        <v>North Interior</v>
      </c>
      <c r="F160">
        <f>IFERROR(VLOOKUP(A160,'R1. GW Use'!A:H,8,FALSE),"&lt;Null&gt;")</f>
        <v>209054</v>
      </c>
      <c r="G160">
        <f>IFERROR(VLOOKUP(A160,'R2. Recharge'!A:I,8,FALSE)*B160,"&lt;Null&gt;")</f>
        <v>291098.03598999733</v>
      </c>
      <c r="H160">
        <f>IFERROR(VLOOKUP(A160,'R2. Recharge'!A:K,10,FALSE)*B160,"&lt;Null&gt;")</f>
        <v>429953.52401672723</v>
      </c>
      <c r="I160">
        <f>IFERROR(VLOOKUP(A160,'R3. GW E'!A:C,2,FALSE)*B160,"&lt;Null&gt;")</f>
        <v>77220.500844203358</v>
      </c>
      <c r="J160">
        <f>IFERROR(VLOOKUP(A160,'R3. GW E'!A:E,4,FALSE)*B160,"&lt;Null&gt;")</f>
        <v>134121.6088882208</v>
      </c>
      <c r="K160">
        <f t="shared" si="66"/>
        <v>213877.53514579398</v>
      </c>
      <c r="L160">
        <f t="shared" si="67"/>
        <v>352733.02317252388</v>
      </c>
      <c r="M160">
        <f t="shared" si="68"/>
        <v>156976.42710177653</v>
      </c>
      <c r="N160">
        <f t="shared" si="69"/>
        <v>295831.91512850643</v>
      </c>
      <c r="O160" t="str">
        <f t="shared" si="70"/>
        <v/>
      </c>
      <c r="P160">
        <f t="shared" si="80"/>
        <v>209000</v>
      </c>
      <c r="Q160" t="str">
        <f t="shared" si="71"/>
        <v/>
      </c>
      <c r="R160">
        <f t="shared" si="81"/>
        <v>291000</v>
      </c>
      <c r="S160" t="str">
        <f t="shared" si="72"/>
        <v/>
      </c>
      <c r="T160">
        <f t="shared" si="82"/>
        <v>430000</v>
      </c>
      <c r="U160" t="str">
        <f t="shared" si="83"/>
        <v/>
      </c>
      <c r="V160">
        <f t="shared" si="84"/>
        <v>77000</v>
      </c>
      <c r="W160" t="str">
        <f t="shared" si="85"/>
        <v/>
      </c>
      <c r="X160">
        <f t="shared" si="86"/>
        <v>134000</v>
      </c>
      <c r="Y160">
        <f t="shared" si="73"/>
        <v>0.97744720995355627</v>
      </c>
      <c r="Z160">
        <f t="shared" si="74"/>
        <v>0.59266920380672838</v>
      </c>
      <c r="AA160">
        <f t="shared" si="75"/>
        <v>1.3317540974764235</v>
      </c>
      <c r="AB160">
        <f t="shared" si="76"/>
        <v>0.70666479615354894</v>
      </c>
      <c r="AC160" s="9" t="str">
        <f t="shared" si="87"/>
        <v/>
      </c>
      <c r="AD160" s="9">
        <f t="shared" si="88"/>
        <v>1</v>
      </c>
      <c r="AE160" s="9" t="str">
        <f t="shared" si="89"/>
        <v/>
      </c>
      <c r="AF160" s="9">
        <f t="shared" si="90"/>
        <v>0.6</v>
      </c>
      <c r="AG160" s="9" t="str">
        <f t="shared" si="91"/>
        <v/>
      </c>
      <c r="AH160" s="9">
        <f t="shared" si="92"/>
        <v>1.3</v>
      </c>
      <c r="AI160" s="9" t="str">
        <f t="shared" si="93"/>
        <v/>
      </c>
      <c r="AJ160" s="9">
        <f t="shared" si="94"/>
        <v>0.7</v>
      </c>
      <c r="AK160" t="str">
        <f t="shared" si="95"/>
        <v/>
      </c>
      <c r="AL160" t="str">
        <f t="shared" si="96"/>
        <v/>
      </c>
      <c r="AM160" t="str">
        <f t="shared" si="97"/>
        <v>stressed</v>
      </c>
      <c r="AN160" t="str">
        <f t="shared" si="98"/>
        <v/>
      </c>
      <c r="AO160">
        <f t="shared" si="77"/>
        <v>1</v>
      </c>
      <c r="AP160">
        <f t="shared" si="78"/>
        <v>4</v>
      </c>
      <c r="AQ160" t="str">
        <f t="shared" si="79"/>
        <v>More stressed (less certainty)</v>
      </c>
    </row>
    <row r="161" spans="1:43" x14ac:dyDescent="0.25">
      <c r="A161">
        <v>1134</v>
      </c>
      <c r="B161">
        <v>3592788.4643600001</v>
      </c>
      <c r="C161" t="str">
        <f>VLOOKUP(A161,'A1. Aquifer Attributes'!A:H,8,FALSE)</f>
        <v>Unconfined</v>
      </c>
      <c r="D161" t="str">
        <f>VLOOKUP(A161,'A3. BGCZ'!A:C,3,FALSE)</f>
        <v>PP</v>
      </c>
      <c r="E161" t="str">
        <f>VLOOKUP(A161,'A2. Low Flow Zone'!A:C,3,FALSE)</f>
        <v>Southeast Mountains</v>
      </c>
      <c r="F161">
        <f>IFERROR(VLOOKUP(A161,'R1. GW Use'!A:H,8,FALSE),"&lt;Null&gt;")</f>
        <v>0</v>
      </c>
      <c r="G161">
        <f>IFERROR(VLOOKUP(A161,'R2. Recharge'!A:I,8,FALSE)*B161,"&lt;Null&gt;")</f>
        <v>174025.62470931787</v>
      </c>
      <c r="H161">
        <f>IFERROR(VLOOKUP(A161,'R2. Recharge'!A:K,10,FALSE)*B161,"&lt;Null&gt;")</f>
        <v>445311.7590035646</v>
      </c>
      <c r="I161">
        <f>IFERROR(VLOOKUP(A161,'R3. GW E'!A:C,2,FALSE)*B161,"&lt;Null&gt;")</f>
        <v>116492.57316840865</v>
      </c>
      <c r="J161">
        <f>IFERROR(VLOOKUP(A161,'R3. GW E'!A:E,4,FALSE)*B161,"&lt;Null&gt;")</f>
        <v>278397.99252632767</v>
      </c>
      <c r="K161">
        <f t="shared" si="66"/>
        <v>57533.051540909219</v>
      </c>
      <c r="L161">
        <f t="shared" si="67"/>
        <v>328819.18583515595</v>
      </c>
      <c r="M161">
        <f t="shared" si="68"/>
        <v>-104372.3678170098</v>
      </c>
      <c r="N161">
        <f t="shared" si="69"/>
        <v>166913.76647723693</v>
      </c>
      <c r="O161" t="str">
        <f t="shared" si="70"/>
        <v/>
      </c>
      <c r="P161">
        <f t="shared" si="80"/>
        <v>0</v>
      </c>
      <c r="Q161" t="str">
        <f t="shared" si="71"/>
        <v/>
      </c>
      <c r="R161">
        <f t="shared" si="81"/>
        <v>174000</v>
      </c>
      <c r="S161" t="str">
        <f t="shared" si="72"/>
        <v/>
      </c>
      <c r="T161">
        <f t="shared" si="82"/>
        <v>445000</v>
      </c>
      <c r="U161" t="str">
        <f t="shared" si="83"/>
        <v/>
      </c>
      <c r="V161">
        <f t="shared" si="84"/>
        <v>116000</v>
      </c>
      <c r="W161" t="str">
        <f t="shared" si="85"/>
        <v/>
      </c>
      <c r="X161">
        <f t="shared" si="86"/>
        <v>278000</v>
      </c>
      <c r="Y161">
        <f t="shared" si="73"/>
        <v>0</v>
      </c>
      <c r="Z161">
        <f t="shared" si="74"/>
        <v>0</v>
      </c>
      <c r="AA161" t="str">
        <f t="shared" si="75"/>
        <v>NA</v>
      </c>
      <c r="AB161">
        <f t="shared" si="76"/>
        <v>0</v>
      </c>
      <c r="AC161" s="9" t="str">
        <f t="shared" si="87"/>
        <v/>
      </c>
      <c r="AD161" s="9">
        <f t="shared" si="88"/>
        <v>0</v>
      </c>
      <c r="AE161" s="9" t="str">
        <f t="shared" si="89"/>
        <v/>
      </c>
      <c r="AF161" s="9">
        <f t="shared" si="90"/>
        <v>0</v>
      </c>
      <c r="AG161" s="9" t="str">
        <f t="shared" si="91"/>
        <v>NA</v>
      </c>
      <c r="AH161" s="9">
        <f t="shared" si="92"/>
        <v>0</v>
      </c>
      <c r="AI161" s="9" t="str">
        <f t="shared" si="93"/>
        <v/>
      </c>
      <c r="AJ161" s="9">
        <f t="shared" si="94"/>
        <v>0</v>
      </c>
      <c r="AK161" t="str">
        <f t="shared" si="95"/>
        <v/>
      </c>
      <c r="AL161" t="str">
        <f t="shared" si="96"/>
        <v/>
      </c>
      <c r="AM161" t="str">
        <f t="shared" si="97"/>
        <v>NA</v>
      </c>
      <c r="AN161" t="str">
        <f t="shared" si="98"/>
        <v/>
      </c>
      <c r="AO161">
        <f t="shared" si="77"/>
        <v>0</v>
      </c>
      <c r="AP161">
        <f t="shared" si="78"/>
        <v>3</v>
      </c>
      <c r="AQ161" t="str">
        <f t="shared" si="79"/>
        <v>Less stressed</v>
      </c>
    </row>
    <row r="162" spans="1:43" x14ac:dyDescent="0.25">
      <c r="A162">
        <v>193</v>
      </c>
      <c r="B162">
        <v>13989788.7829</v>
      </c>
      <c r="C162" t="str">
        <f>VLOOKUP(A162,'A1. Aquifer Attributes'!A:H,8,FALSE)</f>
        <v>Unconfined</v>
      </c>
      <c r="D162" t="str">
        <f>VLOOKUP(A162,'A3. BGCZ'!A:C,3,FALSE)</f>
        <v>BG</v>
      </c>
      <c r="E162" t="str">
        <f>VLOOKUP(A162,'A2. Low Flow Zone'!A:C,3,FALSE)</f>
        <v>South Interior</v>
      </c>
      <c r="F162">
        <f>IFERROR(VLOOKUP(A162,'R1. GW Use'!A:H,8,FALSE),"&lt;Null&gt;")</f>
        <v>1057159</v>
      </c>
      <c r="G162">
        <f>IFERROR(VLOOKUP(A162,'R2. Recharge'!A:I,8,FALSE)*B162,"&lt;Null&gt;")</f>
        <v>750257.28539980878</v>
      </c>
      <c r="H162">
        <f>IFERROR(VLOOKUP(A162,'R2. Recharge'!A:K,10,FALSE)*B162,"&lt;Null&gt;")</f>
        <v>454961.9210086909</v>
      </c>
      <c r="I162">
        <f>IFERROR(VLOOKUP(A162,'R3. GW E'!A:C,2,FALSE)*B162,"&lt;Null&gt;")</f>
        <v>530744.60684566014</v>
      </c>
      <c r="J162">
        <f>IFERROR(VLOOKUP(A162,'R3. GW E'!A:E,4,FALSE)*B162,"&lt;Null&gt;")</f>
        <v>3713127.7693909695</v>
      </c>
      <c r="K162">
        <f t="shared" si="66"/>
        <v>219512.67855414865</v>
      </c>
      <c r="L162">
        <f t="shared" si="67"/>
        <v>-75782.685836969235</v>
      </c>
      <c r="M162">
        <f t="shared" si="68"/>
        <v>-2962870.483991161</v>
      </c>
      <c r="N162">
        <f t="shared" si="69"/>
        <v>-3258165.8483822788</v>
      </c>
      <c r="O162" t="str">
        <f t="shared" si="70"/>
        <v/>
      </c>
      <c r="P162">
        <f t="shared" si="80"/>
        <v>1057000</v>
      </c>
      <c r="Q162" t="str">
        <f t="shared" si="71"/>
        <v/>
      </c>
      <c r="R162">
        <f t="shared" si="81"/>
        <v>750000</v>
      </c>
      <c r="S162" t="str">
        <f t="shared" si="72"/>
        <v/>
      </c>
      <c r="T162">
        <f t="shared" si="82"/>
        <v>455000</v>
      </c>
      <c r="U162" t="str">
        <f t="shared" si="83"/>
        <v/>
      </c>
      <c r="V162">
        <f t="shared" si="84"/>
        <v>531000</v>
      </c>
      <c r="W162" t="str">
        <f t="shared" si="85"/>
        <v/>
      </c>
      <c r="X162">
        <f t="shared" si="86"/>
        <v>3713000</v>
      </c>
      <c r="Y162">
        <f t="shared" si="73"/>
        <v>4.8159359494090612</v>
      </c>
      <c r="Z162" t="str">
        <f t="shared" si="74"/>
        <v>NA</v>
      </c>
      <c r="AA162" t="str">
        <f t="shared" si="75"/>
        <v>NA</v>
      </c>
      <c r="AB162" t="str">
        <f t="shared" si="76"/>
        <v>NA</v>
      </c>
      <c r="AC162" s="9" t="str">
        <f t="shared" si="87"/>
        <v/>
      </c>
      <c r="AD162" s="9">
        <f t="shared" si="88"/>
        <v>4.8</v>
      </c>
      <c r="AE162" s="9" t="str">
        <f t="shared" si="89"/>
        <v>NA</v>
      </c>
      <c r="AF162" s="9">
        <f t="shared" si="90"/>
        <v>0</v>
      </c>
      <c r="AG162" s="9" t="str">
        <f t="shared" si="91"/>
        <v>NA</v>
      </c>
      <c r="AH162" s="9">
        <f t="shared" si="92"/>
        <v>0</v>
      </c>
      <c r="AI162" s="9" t="str">
        <f t="shared" si="93"/>
        <v>NA</v>
      </c>
      <c r="AJ162" s="9">
        <f t="shared" si="94"/>
        <v>0</v>
      </c>
      <c r="AK162" t="str">
        <f t="shared" si="95"/>
        <v>stressed</v>
      </c>
      <c r="AL162" t="str">
        <f t="shared" si="96"/>
        <v>NA</v>
      </c>
      <c r="AM162" t="str">
        <f t="shared" si="97"/>
        <v>NA</v>
      </c>
      <c r="AN162" t="str">
        <f t="shared" si="98"/>
        <v>NA</v>
      </c>
      <c r="AO162">
        <f t="shared" si="77"/>
        <v>1</v>
      </c>
      <c r="AP162">
        <f t="shared" si="78"/>
        <v>1</v>
      </c>
      <c r="AQ162" t="str">
        <f t="shared" si="79"/>
        <v>More stressed (high certainty)</v>
      </c>
    </row>
    <row r="163" spans="1:43" x14ac:dyDescent="0.25">
      <c r="A163">
        <v>340</v>
      </c>
      <c r="B163">
        <v>1544868.7022500001</v>
      </c>
      <c r="C163" t="str">
        <f>VLOOKUP(A163,'A1. Aquifer Attributes'!A:H,8,FALSE)</f>
        <v>Unconfined</v>
      </c>
      <c r="D163" t="str">
        <f>VLOOKUP(A163,'A3. BGCZ'!A:C,3,FALSE)</f>
        <v>SBS</v>
      </c>
      <c r="E163" t="str">
        <f>VLOOKUP(A163,'A2. Low Flow Zone'!A:C,3,FALSE)</f>
        <v>South Interior</v>
      </c>
      <c r="F163">
        <f>IFERROR(VLOOKUP(A163,'R1. GW Use'!A:H,8,FALSE),"&lt;Null&gt;")</f>
        <v>0</v>
      </c>
      <c r="G163">
        <f>IFERROR(VLOOKUP(A163,'R2. Recharge'!A:I,8,FALSE)*B163,"&lt;Null&gt;")</f>
        <v>212603.07613795871</v>
      </c>
      <c r="H163">
        <f>IFERROR(VLOOKUP(A163,'R2. Recharge'!A:K,10,FALSE)*B163,"&lt;Null&gt;")</f>
        <v>466854.68721384328</v>
      </c>
      <c r="I163">
        <f>IFERROR(VLOOKUP(A163,'R3. GW E'!A:C,2,FALSE)*B163,"&lt;Null&gt;")</f>
        <v>206008.24144503751</v>
      </c>
      <c r="J163">
        <f>IFERROR(VLOOKUP(A163,'R3. GW E'!A:E,4,FALSE)*B163,"&lt;Null&gt;")</f>
        <v>2634.0011373362499</v>
      </c>
      <c r="K163">
        <f t="shared" si="66"/>
        <v>6594.8346929211984</v>
      </c>
      <c r="L163">
        <f t="shared" si="67"/>
        <v>260846.44576880577</v>
      </c>
      <c r="M163">
        <f t="shared" si="68"/>
        <v>209969.07500062246</v>
      </c>
      <c r="N163">
        <f t="shared" si="69"/>
        <v>464220.68607650703</v>
      </c>
      <c r="O163" t="str">
        <f t="shared" si="70"/>
        <v/>
      </c>
      <c r="P163">
        <f t="shared" si="80"/>
        <v>0</v>
      </c>
      <c r="Q163" t="str">
        <f t="shared" si="71"/>
        <v/>
      </c>
      <c r="R163">
        <f t="shared" si="81"/>
        <v>213000</v>
      </c>
      <c r="S163" t="str">
        <f t="shared" si="72"/>
        <v/>
      </c>
      <c r="T163">
        <f t="shared" si="82"/>
        <v>467000</v>
      </c>
      <c r="U163" t="str">
        <f t="shared" si="83"/>
        <v/>
      </c>
      <c r="V163">
        <f t="shared" si="84"/>
        <v>206000</v>
      </c>
      <c r="W163" t="str">
        <f t="shared" si="85"/>
        <v/>
      </c>
      <c r="X163">
        <f t="shared" si="86"/>
        <v>3000</v>
      </c>
      <c r="Y163">
        <f t="shared" si="73"/>
        <v>0</v>
      </c>
      <c r="Z163">
        <f t="shared" si="74"/>
        <v>0</v>
      </c>
      <c r="AA163">
        <f t="shared" si="75"/>
        <v>0</v>
      </c>
      <c r="AB163">
        <f t="shared" si="76"/>
        <v>0</v>
      </c>
      <c r="AC163" s="9" t="str">
        <f t="shared" si="87"/>
        <v/>
      </c>
      <c r="AD163" s="9">
        <f t="shared" si="88"/>
        <v>0</v>
      </c>
      <c r="AE163" s="9" t="str">
        <f t="shared" si="89"/>
        <v/>
      </c>
      <c r="AF163" s="9">
        <f t="shared" si="90"/>
        <v>0</v>
      </c>
      <c r="AG163" s="9" t="str">
        <f t="shared" si="91"/>
        <v/>
      </c>
      <c r="AH163" s="9">
        <f t="shared" si="92"/>
        <v>0</v>
      </c>
      <c r="AI163" s="9" t="str">
        <f t="shared" si="93"/>
        <v/>
      </c>
      <c r="AJ163" s="9">
        <f t="shared" si="94"/>
        <v>0</v>
      </c>
      <c r="AK163" t="str">
        <f t="shared" si="95"/>
        <v/>
      </c>
      <c r="AL163" t="str">
        <f t="shared" si="96"/>
        <v/>
      </c>
      <c r="AM163" t="str">
        <f t="shared" si="97"/>
        <v/>
      </c>
      <c r="AN163" t="str">
        <f t="shared" si="98"/>
        <v/>
      </c>
      <c r="AO163">
        <f t="shared" si="77"/>
        <v>0</v>
      </c>
      <c r="AP163">
        <f t="shared" si="78"/>
        <v>4</v>
      </c>
      <c r="AQ163" t="str">
        <f t="shared" si="79"/>
        <v>Less stressed</v>
      </c>
    </row>
    <row r="164" spans="1:43" x14ac:dyDescent="0.25">
      <c r="A164">
        <v>238</v>
      </c>
      <c r="B164">
        <v>6973222.5963000003</v>
      </c>
      <c r="C164" t="str">
        <f>VLOOKUP(A164,'A1. Aquifer Attributes'!A:H,8,FALSE)</f>
        <v>Unconfined</v>
      </c>
      <c r="D164" t="str">
        <f>VLOOKUP(A164,'A3. BGCZ'!A:C,3,FALSE)</f>
        <v>PP</v>
      </c>
      <c r="E164" t="str">
        <f>VLOOKUP(A164,'A2. Low Flow Zone'!A:C,3,FALSE)</f>
        <v>South Interior</v>
      </c>
      <c r="F164">
        <f>IFERROR(VLOOKUP(A164,'R1. GW Use'!A:H,8,FALSE),"&lt;Null&gt;")</f>
        <v>79576</v>
      </c>
      <c r="G164">
        <f>IFERROR(VLOOKUP(A164,'R2. Recharge'!A:I,8,FALSE)*B164,"&lt;Null&gt;")</f>
        <v>543709.94365871476</v>
      </c>
      <c r="H164">
        <f>IFERROR(VLOOKUP(A164,'R2. Recharge'!A:K,10,FALSE)*B164,"&lt;Null&gt;")</f>
        <v>467798.63787278556</v>
      </c>
      <c r="I164">
        <f>IFERROR(VLOOKUP(A164,'R3. GW E'!A:C,2,FALSE)*B164,"&lt;Null&gt;")</f>
        <v>95407.6315625766</v>
      </c>
      <c r="J164">
        <f>IFERROR(VLOOKUP(A164,'R3. GW E'!A:E,4,FALSE)*B164,"&lt;Null&gt;")</f>
        <v>281927.38956840901</v>
      </c>
      <c r="K164">
        <f t="shared" si="66"/>
        <v>448302.31209613814</v>
      </c>
      <c r="L164">
        <f t="shared" si="67"/>
        <v>372391.00631020893</v>
      </c>
      <c r="M164">
        <f t="shared" si="68"/>
        <v>261782.55409030576</v>
      </c>
      <c r="N164">
        <f t="shared" si="69"/>
        <v>185871.24830437655</v>
      </c>
      <c r="O164" t="str">
        <f t="shared" si="70"/>
        <v/>
      </c>
      <c r="P164">
        <f t="shared" si="80"/>
        <v>80000</v>
      </c>
      <c r="Q164" t="str">
        <f t="shared" si="71"/>
        <v/>
      </c>
      <c r="R164">
        <f t="shared" si="81"/>
        <v>544000</v>
      </c>
      <c r="S164" t="str">
        <f t="shared" si="72"/>
        <v/>
      </c>
      <c r="T164">
        <f t="shared" si="82"/>
        <v>468000</v>
      </c>
      <c r="U164" t="str">
        <f t="shared" si="83"/>
        <v/>
      </c>
      <c r="V164">
        <f t="shared" si="84"/>
        <v>95000</v>
      </c>
      <c r="W164" t="str">
        <f t="shared" si="85"/>
        <v/>
      </c>
      <c r="X164">
        <f t="shared" si="86"/>
        <v>282000</v>
      </c>
      <c r="Y164">
        <f t="shared" si="73"/>
        <v>0.17750521880631073</v>
      </c>
      <c r="Z164">
        <f t="shared" si="74"/>
        <v>0.2136893712564896</v>
      </c>
      <c r="AA164">
        <f t="shared" si="75"/>
        <v>0.30397747579676027</v>
      </c>
      <c r="AB164">
        <f t="shared" si="76"/>
        <v>0.42812431038117849</v>
      </c>
      <c r="AC164" s="9" t="str">
        <f t="shared" si="87"/>
        <v/>
      </c>
      <c r="AD164" s="9">
        <f t="shared" si="88"/>
        <v>0.2</v>
      </c>
      <c r="AE164" s="9" t="str">
        <f t="shared" si="89"/>
        <v/>
      </c>
      <c r="AF164" s="9">
        <f t="shared" si="90"/>
        <v>0.2</v>
      </c>
      <c r="AG164" s="9" t="str">
        <f t="shared" si="91"/>
        <v/>
      </c>
      <c r="AH164" s="9">
        <f t="shared" si="92"/>
        <v>0.3</v>
      </c>
      <c r="AI164" s="9" t="str">
        <f t="shared" si="93"/>
        <v/>
      </c>
      <c r="AJ164" s="9">
        <f t="shared" si="94"/>
        <v>0.4</v>
      </c>
      <c r="AK164" t="str">
        <f t="shared" si="95"/>
        <v/>
      </c>
      <c r="AL164" t="str">
        <f t="shared" si="96"/>
        <v/>
      </c>
      <c r="AM164" t="str">
        <f t="shared" si="97"/>
        <v/>
      </c>
      <c r="AN164" t="str">
        <f t="shared" si="98"/>
        <v/>
      </c>
      <c r="AO164">
        <f t="shared" si="77"/>
        <v>0</v>
      </c>
      <c r="AP164">
        <f t="shared" si="78"/>
        <v>4</v>
      </c>
      <c r="AQ164" t="str">
        <f t="shared" si="79"/>
        <v>Less stressed</v>
      </c>
    </row>
    <row r="165" spans="1:43" x14ac:dyDescent="0.25">
      <c r="A165">
        <v>256</v>
      </c>
      <c r="B165">
        <v>16052863.331499999</v>
      </c>
      <c r="C165" t="str">
        <f>VLOOKUP(A165,'A1. Aquifer Attributes'!A:H,8,FALSE)</f>
        <v>Unconfined</v>
      </c>
      <c r="D165" t="str">
        <f>VLOOKUP(A165,'A3. BGCZ'!A:C,3,FALSE)</f>
        <v>BG</v>
      </c>
      <c r="E165" t="str">
        <f>VLOOKUP(A165,'A2. Low Flow Zone'!A:C,3,FALSE)</f>
        <v>South Interior</v>
      </c>
      <c r="F165">
        <f>IFERROR(VLOOKUP(A165,'R1. GW Use'!A:H,8,FALSE),"&lt;Null&gt;")</f>
        <v>1410438</v>
      </c>
      <c r="G165">
        <f>IFERROR(VLOOKUP(A165,'R2. Recharge'!A:I,8,FALSE)*B165,"&lt;Null&gt;")</f>
        <v>860897.74855690973</v>
      </c>
      <c r="H165">
        <f>IFERROR(VLOOKUP(A165,'R2. Recharge'!A:K,10,FALSE)*B165,"&lt;Null&gt;")</f>
        <v>473784.20836589095</v>
      </c>
      <c r="I165">
        <f>IFERROR(VLOOKUP(A165,'R3. GW E'!A:C,2,FALSE)*B165,"&lt;Null&gt;")</f>
        <v>442192.17332949903</v>
      </c>
      <c r="J165">
        <f>IFERROR(VLOOKUP(A165,'R3. GW E'!A:E,4,FALSE)*B165,"&lt;Null&gt;")</f>
        <v>329485.01987903751</v>
      </c>
      <c r="K165">
        <f t="shared" si="66"/>
        <v>418705.57522741071</v>
      </c>
      <c r="L165">
        <f t="shared" si="67"/>
        <v>31592.035036391928</v>
      </c>
      <c r="M165">
        <f t="shared" si="68"/>
        <v>531412.72867787222</v>
      </c>
      <c r="N165">
        <f t="shared" si="69"/>
        <v>144299.18848685344</v>
      </c>
      <c r="O165" t="str">
        <f t="shared" si="70"/>
        <v/>
      </c>
      <c r="P165">
        <f t="shared" si="80"/>
        <v>1410000</v>
      </c>
      <c r="Q165" t="str">
        <f t="shared" si="71"/>
        <v/>
      </c>
      <c r="R165">
        <f t="shared" si="81"/>
        <v>861000</v>
      </c>
      <c r="S165" t="str">
        <f t="shared" si="72"/>
        <v/>
      </c>
      <c r="T165">
        <f t="shared" si="82"/>
        <v>474000</v>
      </c>
      <c r="U165" t="str">
        <f t="shared" si="83"/>
        <v/>
      </c>
      <c r="V165">
        <f t="shared" si="84"/>
        <v>442000</v>
      </c>
      <c r="W165" t="str">
        <f t="shared" si="85"/>
        <v/>
      </c>
      <c r="X165">
        <f t="shared" si="86"/>
        <v>329000</v>
      </c>
      <c r="Y165">
        <f t="shared" si="73"/>
        <v>3.3685675172439526</v>
      </c>
      <c r="Z165">
        <f t="shared" si="74"/>
        <v>44.645367048221779</v>
      </c>
      <c r="AA165">
        <f t="shared" si="75"/>
        <v>2.6541291239092031</v>
      </c>
      <c r="AB165">
        <f t="shared" si="76"/>
        <v>9.7744000835354647</v>
      </c>
      <c r="AC165" s="9" t="str">
        <f t="shared" si="87"/>
        <v/>
      </c>
      <c r="AD165" s="9">
        <f t="shared" si="88"/>
        <v>3.4</v>
      </c>
      <c r="AE165" s="9" t="str">
        <f t="shared" si="89"/>
        <v/>
      </c>
      <c r="AF165" s="9">
        <f t="shared" si="90"/>
        <v>44.6</v>
      </c>
      <c r="AG165" s="9" t="str">
        <f t="shared" si="91"/>
        <v/>
      </c>
      <c r="AH165" s="9">
        <f t="shared" si="92"/>
        <v>2.7</v>
      </c>
      <c r="AI165" s="9" t="str">
        <f t="shared" si="93"/>
        <v/>
      </c>
      <c r="AJ165" s="9">
        <f t="shared" si="94"/>
        <v>9.8000000000000007</v>
      </c>
      <c r="AK165" t="str">
        <f t="shared" si="95"/>
        <v>stressed</v>
      </c>
      <c r="AL165" t="str">
        <f t="shared" si="96"/>
        <v>stressed</v>
      </c>
      <c r="AM165" t="str">
        <f t="shared" si="97"/>
        <v>stressed</v>
      </c>
      <c r="AN165" t="str">
        <f t="shared" si="98"/>
        <v>stressed</v>
      </c>
      <c r="AO165">
        <f t="shared" si="77"/>
        <v>4</v>
      </c>
      <c r="AP165">
        <f t="shared" si="78"/>
        <v>4</v>
      </c>
      <c r="AQ165" t="str">
        <f t="shared" si="79"/>
        <v>More stressed (high certainty)</v>
      </c>
    </row>
    <row r="166" spans="1:43" x14ac:dyDescent="0.25">
      <c r="A166">
        <v>992</v>
      </c>
      <c r="B166">
        <v>1005414.03304</v>
      </c>
      <c r="C166" t="str">
        <f>VLOOKUP(A166,'A1. Aquifer Attributes'!A:H,8,FALSE)</f>
        <v>Unconfined</v>
      </c>
      <c r="D166" t="str">
        <f>VLOOKUP(A166,'A3. BGCZ'!A:C,3,FALSE)</f>
        <v>ICH</v>
      </c>
      <c r="E166" t="str">
        <f>VLOOKUP(A166,'A2. Low Flow Zone'!A:C,3,FALSE)</f>
        <v>Southeast Mountains</v>
      </c>
      <c r="F166">
        <f>IFERROR(VLOOKUP(A166,'R1. GW Use'!A:H,8,FALSE),"&lt;Null&gt;")</f>
        <v>10758</v>
      </c>
      <c r="G166">
        <f>IFERROR(VLOOKUP(A166,'R2. Recharge'!A:I,8,FALSE)*B166,"&lt;Null&gt;")</f>
        <v>233084.2539908193</v>
      </c>
      <c r="H166">
        <f>IFERROR(VLOOKUP(A166,'R2. Recharge'!A:K,10,FALSE)*B166,"&lt;Null&gt;")</f>
        <v>486635.47320185555</v>
      </c>
      <c r="I166">
        <f>IFERROR(VLOOKUP(A166,'R3. GW E'!A:C,2,FALSE)*B166,"&lt;Null&gt;")</f>
        <v>70472.48581787273</v>
      </c>
      <c r="J166">
        <f>IFERROR(VLOOKUP(A166,'R3. GW E'!A:E,4,FALSE)*B166,"&lt;Null&gt;")</f>
        <v>81984878.661793947</v>
      </c>
      <c r="K166">
        <f t="shared" si="66"/>
        <v>162611.76817294658</v>
      </c>
      <c r="L166">
        <f t="shared" si="67"/>
        <v>416162.98738398281</v>
      </c>
      <c r="M166">
        <f t="shared" si="68"/>
        <v>-81751794.407803133</v>
      </c>
      <c r="N166">
        <f t="shared" si="69"/>
        <v>-81498243.188592091</v>
      </c>
      <c r="O166" t="str">
        <f t="shared" si="70"/>
        <v/>
      </c>
      <c r="P166">
        <f t="shared" si="80"/>
        <v>11000</v>
      </c>
      <c r="Q166" t="str">
        <f t="shared" si="71"/>
        <v/>
      </c>
      <c r="R166">
        <f t="shared" si="81"/>
        <v>233000</v>
      </c>
      <c r="S166" t="str">
        <f t="shared" si="72"/>
        <v/>
      </c>
      <c r="T166">
        <f t="shared" si="82"/>
        <v>487000</v>
      </c>
      <c r="U166" t="str">
        <f t="shared" si="83"/>
        <v/>
      </c>
      <c r="V166">
        <f t="shared" si="84"/>
        <v>70000</v>
      </c>
      <c r="W166" t="str">
        <f t="shared" si="85"/>
        <v/>
      </c>
      <c r="X166">
        <f t="shared" si="86"/>
        <v>81985000</v>
      </c>
      <c r="Y166">
        <f t="shared" si="73"/>
        <v>6.6157573470071826E-2</v>
      </c>
      <c r="Z166">
        <f t="shared" si="74"/>
        <v>2.5850448805227053E-2</v>
      </c>
      <c r="AA166" t="str">
        <f t="shared" si="75"/>
        <v>NA</v>
      </c>
      <c r="AB166" t="str">
        <f t="shared" si="76"/>
        <v>NA</v>
      </c>
      <c r="AC166" s="9" t="str">
        <f t="shared" si="87"/>
        <v/>
      </c>
      <c r="AD166" s="9">
        <f t="shared" si="88"/>
        <v>0.1</v>
      </c>
      <c r="AE166" s="9" t="str">
        <f t="shared" si="89"/>
        <v>&lt;0.1</v>
      </c>
      <c r="AF166" s="9">
        <f t="shared" si="90"/>
        <v>0</v>
      </c>
      <c r="AG166" s="9" t="str">
        <f t="shared" si="91"/>
        <v>NA</v>
      </c>
      <c r="AH166" s="9">
        <f t="shared" si="92"/>
        <v>0</v>
      </c>
      <c r="AI166" s="9" t="str">
        <f t="shared" si="93"/>
        <v>NA</v>
      </c>
      <c r="AJ166" s="9">
        <f t="shared" si="94"/>
        <v>0</v>
      </c>
      <c r="AK166" t="str">
        <f t="shared" si="95"/>
        <v/>
      </c>
      <c r="AL166" t="str">
        <f t="shared" si="96"/>
        <v/>
      </c>
      <c r="AM166" t="str">
        <f t="shared" si="97"/>
        <v>NA</v>
      </c>
      <c r="AN166" t="str">
        <f t="shared" si="98"/>
        <v>NA</v>
      </c>
      <c r="AO166">
        <f t="shared" si="77"/>
        <v>0</v>
      </c>
      <c r="AP166">
        <f t="shared" si="78"/>
        <v>2</v>
      </c>
      <c r="AQ166" t="str">
        <f t="shared" si="79"/>
        <v>Less stressed</v>
      </c>
    </row>
    <row r="167" spans="1:43" x14ac:dyDescent="0.25">
      <c r="A167">
        <v>229</v>
      </c>
      <c r="B167">
        <v>11311231.7926</v>
      </c>
      <c r="C167" t="str">
        <f>VLOOKUP(A167,'A1. Aquifer Attributes'!A:H,8,FALSE)</f>
        <v>Unconfined</v>
      </c>
      <c r="D167" t="str">
        <f>VLOOKUP(A167,'A3. BGCZ'!A:C,3,FALSE)</f>
        <v>IDF</v>
      </c>
      <c r="E167" t="str">
        <f>VLOOKUP(A167,'A2. Low Flow Zone'!A:C,3,FALSE)</f>
        <v>Southeast Mountains</v>
      </c>
      <c r="F167">
        <f>IFERROR(VLOOKUP(A167,'R1. GW Use'!A:H,8,FALSE),"&lt;Null&gt;")</f>
        <v>197823</v>
      </c>
      <c r="G167">
        <f>IFERROR(VLOOKUP(A167,'R2. Recharge'!A:I,8,FALSE)*B167,"&lt;Null&gt;")</f>
        <v>1290337.9833000856</v>
      </c>
      <c r="H167">
        <f>IFERROR(VLOOKUP(A167,'R2. Recharge'!A:K,10,FALSE)*B167,"&lt;Null&gt;")</f>
        <v>487140.81961190421</v>
      </c>
      <c r="I167">
        <f>IFERROR(VLOOKUP(A167,'R3. GW E'!A:C,2,FALSE)*B167,"&lt;Null&gt;")</f>
        <v>623712.63227575668</v>
      </c>
      <c r="J167">
        <f>IFERROR(VLOOKUP(A167,'R3. GW E'!A:E,4,FALSE)*B167,"&lt;Null&gt;")</f>
        <v>447560557.32323825</v>
      </c>
      <c r="K167">
        <f t="shared" si="66"/>
        <v>666625.35102432896</v>
      </c>
      <c r="L167">
        <f t="shared" si="67"/>
        <v>-136571.81266385247</v>
      </c>
      <c r="M167">
        <f t="shared" si="68"/>
        <v>-446270219.33993816</v>
      </c>
      <c r="N167">
        <f t="shared" si="69"/>
        <v>-447073416.50362635</v>
      </c>
      <c r="O167" t="str">
        <f t="shared" si="70"/>
        <v/>
      </c>
      <c r="P167">
        <f t="shared" si="80"/>
        <v>198000</v>
      </c>
      <c r="Q167" t="str">
        <f t="shared" si="71"/>
        <v/>
      </c>
      <c r="R167">
        <f t="shared" si="81"/>
        <v>1290000</v>
      </c>
      <c r="S167" t="str">
        <f t="shared" si="72"/>
        <v/>
      </c>
      <c r="T167">
        <f t="shared" si="82"/>
        <v>487000</v>
      </c>
      <c r="U167" t="str">
        <f t="shared" si="83"/>
        <v/>
      </c>
      <c r="V167">
        <f t="shared" si="84"/>
        <v>624000</v>
      </c>
      <c r="W167" t="str">
        <f t="shared" si="85"/>
        <v/>
      </c>
      <c r="X167">
        <f t="shared" si="86"/>
        <v>447561000</v>
      </c>
      <c r="Y167">
        <f t="shared" si="73"/>
        <v>0.29675289080444872</v>
      </c>
      <c r="Z167" t="str">
        <f t="shared" si="74"/>
        <v>NA</v>
      </c>
      <c r="AA167" t="str">
        <f t="shared" si="75"/>
        <v>NA</v>
      </c>
      <c r="AB167" t="str">
        <f t="shared" si="76"/>
        <v>NA</v>
      </c>
      <c r="AC167" s="9" t="str">
        <f t="shared" si="87"/>
        <v/>
      </c>
      <c r="AD167" s="9">
        <f t="shared" si="88"/>
        <v>0.3</v>
      </c>
      <c r="AE167" s="9" t="str">
        <f t="shared" si="89"/>
        <v>NA</v>
      </c>
      <c r="AF167" s="9">
        <f t="shared" si="90"/>
        <v>0</v>
      </c>
      <c r="AG167" s="9" t="str">
        <f t="shared" si="91"/>
        <v>NA</v>
      </c>
      <c r="AH167" s="9">
        <f t="shared" si="92"/>
        <v>0</v>
      </c>
      <c r="AI167" s="9" t="str">
        <f t="shared" si="93"/>
        <v>NA</v>
      </c>
      <c r="AJ167" s="9">
        <f t="shared" si="94"/>
        <v>0</v>
      </c>
      <c r="AK167" t="str">
        <f t="shared" si="95"/>
        <v/>
      </c>
      <c r="AL167" t="str">
        <f t="shared" si="96"/>
        <v>NA</v>
      </c>
      <c r="AM167" t="str">
        <f t="shared" si="97"/>
        <v>NA</v>
      </c>
      <c r="AN167" t="str">
        <f t="shared" si="98"/>
        <v>NA</v>
      </c>
      <c r="AO167">
        <f t="shared" si="77"/>
        <v>0</v>
      </c>
      <c r="AP167">
        <f t="shared" si="78"/>
        <v>1</v>
      </c>
      <c r="AQ167" t="str">
        <f t="shared" si="79"/>
        <v>Less stressed</v>
      </c>
    </row>
    <row r="168" spans="1:43" x14ac:dyDescent="0.25">
      <c r="A168">
        <v>353</v>
      </c>
      <c r="B168">
        <v>7654357.5772299999</v>
      </c>
      <c r="C168" t="str">
        <f>VLOOKUP(A168,'A1. Aquifer Attributes'!A:H,8,FALSE)</f>
        <v>Unconfined</v>
      </c>
      <c r="D168" t="str">
        <f>VLOOKUP(A168,'A3. BGCZ'!A:C,3,FALSE)</f>
        <v>IDF</v>
      </c>
      <c r="E168" t="str">
        <f>VLOOKUP(A168,'A2. Low Flow Zone'!A:C,3,FALSE)</f>
        <v>South Interior</v>
      </c>
      <c r="F168">
        <f>IFERROR(VLOOKUP(A168,'R1. GW Use'!A:H,8,FALSE),"&lt;Null&gt;")</f>
        <v>853360</v>
      </c>
      <c r="G168">
        <f>IFERROR(VLOOKUP(A168,'R2. Recharge'!A:I,8,FALSE)*B168,"&lt;Null&gt;")</f>
        <v>485152.36638790125</v>
      </c>
      <c r="H168">
        <f>IFERROR(VLOOKUP(A168,'R2. Recharge'!A:K,10,FALSE)*B168,"&lt;Null&gt;")</f>
        <v>499592.2647082248</v>
      </c>
      <c r="I168">
        <f>IFERROR(VLOOKUP(A168,'R3. GW E'!A:C,2,FALSE)*B168,"&lt;Null&gt;")</f>
        <v>130606.30334027548</v>
      </c>
      <c r="J168">
        <f>IFERROR(VLOOKUP(A168,'R3. GW E'!A:E,4,FALSE)*B168,"&lt;Null&gt;")</f>
        <v>48000.476366809329</v>
      </c>
      <c r="K168">
        <f t="shared" si="66"/>
        <v>354546.06304762576</v>
      </c>
      <c r="L168">
        <f t="shared" si="67"/>
        <v>368985.96136794932</v>
      </c>
      <c r="M168">
        <f t="shared" si="68"/>
        <v>437151.89002109191</v>
      </c>
      <c r="N168">
        <f t="shared" si="69"/>
        <v>451591.78834141546</v>
      </c>
      <c r="O168" t="str">
        <f t="shared" si="70"/>
        <v/>
      </c>
      <c r="P168">
        <f t="shared" si="80"/>
        <v>853000</v>
      </c>
      <c r="Q168" t="str">
        <f t="shared" si="71"/>
        <v/>
      </c>
      <c r="R168">
        <f t="shared" si="81"/>
        <v>485000</v>
      </c>
      <c r="S168" t="str">
        <f t="shared" si="72"/>
        <v/>
      </c>
      <c r="T168">
        <f t="shared" si="82"/>
        <v>500000</v>
      </c>
      <c r="U168" t="str">
        <f t="shared" si="83"/>
        <v/>
      </c>
      <c r="V168">
        <f t="shared" si="84"/>
        <v>131000</v>
      </c>
      <c r="W168" t="str">
        <f t="shared" si="85"/>
        <v/>
      </c>
      <c r="X168">
        <f t="shared" si="86"/>
        <v>48000</v>
      </c>
      <c r="Y168">
        <f t="shared" si="73"/>
        <v>2.4069086895638976</v>
      </c>
      <c r="Z168">
        <f t="shared" si="74"/>
        <v>2.3127167137641789</v>
      </c>
      <c r="AA168">
        <f t="shared" si="75"/>
        <v>1.9520903820382125</v>
      </c>
      <c r="AB168">
        <f t="shared" si="76"/>
        <v>1.8896712075615445</v>
      </c>
      <c r="AC168" s="9" t="str">
        <f t="shared" si="87"/>
        <v/>
      </c>
      <c r="AD168" s="9">
        <f t="shared" si="88"/>
        <v>2.4</v>
      </c>
      <c r="AE168" s="9" t="str">
        <f t="shared" si="89"/>
        <v/>
      </c>
      <c r="AF168" s="9">
        <f t="shared" si="90"/>
        <v>2.2999999999999998</v>
      </c>
      <c r="AG168" s="9" t="str">
        <f t="shared" si="91"/>
        <v/>
      </c>
      <c r="AH168" s="9">
        <f t="shared" si="92"/>
        <v>2</v>
      </c>
      <c r="AI168" s="9" t="str">
        <f t="shared" si="93"/>
        <v/>
      </c>
      <c r="AJ168" s="9">
        <f t="shared" si="94"/>
        <v>1.9</v>
      </c>
      <c r="AK168" t="str">
        <f t="shared" si="95"/>
        <v>stressed</v>
      </c>
      <c r="AL168" t="str">
        <f t="shared" si="96"/>
        <v>stressed</v>
      </c>
      <c r="AM168" t="str">
        <f t="shared" si="97"/>
        <v>stressed</v>
      </c>
      <c r="AN168" t="str">
        <f t="shared" si="98"/>
        <v>stressed</v>
      </c>
      <c r="AO168">
        <f t="shared" si="77"/>
        <v>4</v>
      </c>
      <c r="AP168">
        <f t="shared" si="78"/>
        <v>4</v>
      </c>
      <c r="AQ168" t="str">
        <f t="shared" si="79"/>
        <v>More stressed (high certainty)</v>
      </c>
    </row>
    <row r="169" spans="1:43" x14ac:dyDescent="0.25">
      <c r="A169">
        <v>404</v>
      </c>
      <c r="B169">
        <v>522695.80287499999</v>
      </c>
      <c r="C169" t="str">
        <f>VLOOKUP(A169,'A1. Aquifer Attributes'!A:H,8,FALSE)</f>
        <v>Unconfined</v>
      </c>
      <c r="D169" t="str">
        <f>VLOOKUP(A169,'A3. BGCZ'!A:C,3,FALSE)</f>
        <v>CWH</v>
      </c>
      <c r="E169" t="str">
        <f>VLOOKUP(A169,'A2. Low Flow Zone'!A:C,3,FALSE)</f>
        <v>Coast Mountains</v>
      </c>
      <c r="F169">
        <f>IFERROR(VLOOKUP(A169,'R1. GW Use'!A:H,8,FALSE),"&lt;Null&gt;")</f>
        <v>3277</v>
      </c>
      <c r="G169">
        <f>IFERROR(VLOOKUP(A169,'R2. Recharge'!A:I,8,FALSE)*B169,"&lt;Null&gt;")</f>
        <v>535868.24044414749</v>
      </c>
      <c r="H169">
        <f>IFERROR(VLOOKUP(A169,'R2. Recharge'!A:K,10,FALSE)*B169,"&lt;Null&gt;")</f>
        <v>509248.93065023771</v>
      </c>
      <c r="I169" t="str">
        <f>IFERROR(VLOOKUP(A169,'R3. GW E'!A:C,2,FALSE)*B169,"&lt;Null&gt;")</f>
        <v>&lt;Null&gt;</v>
      </c>
      <c r="J169">
        <f>IFERROR(VLOOKUP(A169,'R3. GW E'!A:E,4,FALSE)*B169,"&lt;Null&gt;")</f>
        <v>192761.32627165114</v>
      </c>
      <c r="K169" t="str">
        <f t="shared" si="66"/>
        <v>&lt;Null&gt;</v>
      </c>
      <c r="L169" t="str">
        <f t="shared" si="67"/>
        <v>&lt;Null&gt;</v>
      </c>
      <c r="M169">
        <f t="shared" si="68"/>
        <v>343106.91417249636</v>
      </c>
      <c r="N169">
        <f t="shared" si="69"/>
        <v>316487.60437858658</v>
      </c>
      <c r="O169" t="str">
        <f t="shared" si="70"/>
        <v/>
      </c>
      <c r="P169">
        <f t="shared" si="80"/>
        <v>3000</v>
      </c>
      <c r="Q169" t="str">
        <f t="shared" si="71"/>
        <v/>
      </c>
      <c r="R169">
        <f t="shared" si="81"/>
        <v>536000</v>
      </c>
      <c r="S169" t="str">
        <f t="shared" si="72"/>
        <v/>
      </c>
      <c r="T169">
        <f t="shared" si="82"/>
        <v>509000</v>
      </c>
      <c r="U169" t="str">
        <f t="shared" si="83"/>
        <v>NA</v>
      </c>
      <c r="V169">
        <f t="shared" si="84"/>
        <v>0</v>
      </c>
      <c r="W169" t="str">
        <f t="shared" si="85"/>
        <v/>
      </c>
      <c r="X169">
        <f t="shared" si="86"/>
        <v>193000</v>
      </c>
      <c r="Y169" t="str">
        <f t="shared" si="73"/>
        <v>NA</v>
      </c>
      <c r="Z169" t="str">
        <f t="shared" si="74"/>
        <v>NA</v>
      </c>
      <c r="AA169">
        <f t="shared" si="75"/>
        <v>9.5509587963374422E-3</v>
      </c>
      <c r="AB169">
        <f t="shared" si="76"/>
        <v>1.0354275980047579E-2</v>
      </c>
      <c r="AC169" s="9" t="str">
        <f t="shared" si="87"/>
        <v>NA</v>
      </c>
      <c r="AD169" s="9">
        <f t="shared" si="88"/>
        <v>0</v>
      </c>
      <c r="AE169" s="9" t="str">
        <f t="shared" si="89"/>
        <v>NA</v>
      </c>
      <c r="AF169" s="9">
        <f t="shared" si="90"/>
        <v>0</v>
      </c>
      <c r="AG169" s="9" t="str">
        <f t="shared" si="91"/>
        <v>&lt;0.1</v>
      </c>
      <c r="AH169" s="9">
        <f t="shared" si="92"/>
        <v>0</v>
      </c>
      <c r="AI169" s="9" t="str">
        <f t="shared" si="93"/>
        <v>&lt;0.1</v>
      </c>
      <c r="AJ169" s="9">
        <f t="shared" si="94"/>
        <v>0</v>
      </c>
      <c r="AK169" t="str">
        <f t="shared" si="95"/>
        <v>NA</v>
      </c>
      <c r="AL169" t="str">
        <f t="shared" si="96"/>
        <v>NA</v>
      </c>
      <c r="AM169" t="str">
        <f t="shared" si="97"/>
        <v/>
      </c>
      <c r="AN169" t="str">
        <f t="shared" si="98"/>
        <v/>
      </c>
      <c r="AO169">
        <f t="shared" si="77"/>
        <v>0</v>
      </c>
      <c r="AP169">
        <f t="shared" si="78"/>
        <v>2</v>
      </c>
      <c r="AQ169" t="str">
        <f t="shared" si="79"/>
        <v>Less stressed</v>
      </c>
    </row>
    <row r="170" spans="1:43" x14ac:dyDescent="0.25">
      <c r="A170">
        <v>515</v>
      </c>
      <c r="B170">
        <v>845241.79818799999</v>
      </c>
      <c r="C170" t="str">
        <f>VLOOKUP(A170,'A1. Aquifer Attributes'!A:H,8,FALSE)</f>
        <v>Unconfined</v>
      </c>
      <c r="D170" t="str">
        <f>VLOOKUP(A170,'A3. BGCZ'!A:C,3,FALSE)</f>
        <v>ICH</v>
      </c>
      <c r="E170" t="str">
        <f>VLOOKUP(A170,'A2. Low Flow Zone'!A:C,3,FALSE)</f>
        <v>Southeast Mountains</v>
      </c>
      <c r="F170">
        <f>IFERROR(VLOOKUP(A170,'R1. GW Use'!A:H,8,FALSE),"&lt;Null&gt;")</f>
        <v>11418</v>
      </c>
      <c r="G170">
        <f>IFERROR(VLOOKUP(A170,'R2. Recharge'!A:I,8,FALSE)*B170,"&lt;Null&gt;")</f>
        <v>195951.66518296502</v>
      </c>
      <c r="H170">
        <f>IFERROR(VLOOKUP(A170,'R2. Recharge'!A:K,10,FALSE)*B170,"&lt;Null&gt;")</f>
        <v>515681.17583270057</v>
      </c>
      <c r="I170">
        <f>IFERROR(VLOOKUP(A170,'R3. GW E'!A:C,2,FALSE)*B170,"&lt;Null&gt;")</f>
        <v>123607.31532521494</v>
      </c>
      <c r="J170">
        <f>IFERROR(VLOOKUP(A170,'R3. GW E'!A:E,4,FALSE)*B170,"&lt;Null&gt;")</f>
        <v>152244.95268962256</v>
      </c>
      <c r="K170">
        <f t="shared" si="66"/>
        <v>72344.349857750087</v>
      </c>
      <c r="L170">
        <f t="shared" si="67"/>
        <v>392073.86050748563</v>
      </c>
      <c r="M170">
        <f t="shared" si="68"/>
        <v>43706.712493342464</v>
      </c>
      <c r="N170">
        <f t="shared" si="69"/>
        <v>363436.22314307804</v>
      </c>
      <c r="O170" t="str">
        <f t="shared" si="70"/>
        <v/>
      </c>
      <c r="P170">
        <f t="shared" si="80"/>
        <v>11000</v>
      </c>
      <c r="Q170" t="str">
        <f t="shared" si="71"/>
        <v/>
      </c>
      <c r="R170">
        <f t="shared" si="81"/>
        <v>196000</v>
      </c>
      <c r="S170" t="str">
        <f t="shared" si="72"/>
        <v/>
      </c>
      <c r="T170">
        <f t="shared" si="82"/>
        <v>516000</v>
      </c>
      <c r="U170" t="str">
        <f t="shared" si="83"/>
        <v/>
      </c>
      <c r="V170">
        <f t="shared" si="84"/>
        <v>124000</v>
      </c>
      <c r="W170" t="str">
        <f t="shared" si="85"/>
        <v/>
      </c>
      <c r="X170">
        <f t="shared" si="86"/>
        <v>152000</v>
      </c>
      <c r="Y170">
        <f t="shared" si="73"/>
        <v>0.15782849693792383</v>
      </c>
      <c r="Z170">
        <f t="shared" si="74"/>
        <v>2.9122063850981983E-2</v>
      </c>
      <c r="AA170">
        <f t="shared" si="75"/>
        <v>0.26124133682530398</v>
      </c>
      <c r="AB170">
        <f t="shared" si="76"/>
        <v>3.1416791373338006E-2</v>
      </c>
      <c r="AC170" s="9" t="str">
        <f t="shared" si="87"/>
        <v/>
      </c>
      <c r="AD170" s="9">
        <f t="shared" si="88"/>
        <v>0.2</v>
      </c>
      <c r="AE170" s="9" t="str">
        <f t="shared" si="89"/>
        <v>&lt;0.1</v>
      </c>
      <c r="AF170" s="9">
        <f t="shared" si="90"/>
        <v>0</v>
      </c>
      <c r="AG170" s="9" t="str">
        <f t="shared" si="91"/>
        <v/>
      </c>
      <c r="AH170" s="9">
        <f t="shared" si="92"/>
        <v>0.3</v>
      </c>
      <c r="AI170" s="9" t="str">
        <f t="shared" si="93"/>
        <v>&lt;0.1</v>
      </c>
      <c r="AJ170" s="9">
        <f t="shared" si="94"/>
        <v>0</v>
      </c>
      <c r="AK170" t="str">
        <f t="shared" si="95"/>
        <v/>
      </c>
      <c r="AL170" t="str">
        <f t="shared" si="96"/>
        <v/>
      </c>
      <c r="AM170" t="str">
        <f t="shared" si="97"/>
        <v/>
      </c>
      <c r="AN170" t="str">
        <f t="shared" si="98"/>
        <v/>
      </c>
      <c r="AO170">
        <f t="shared" si="77"/>
        <v>0</v>
      </c>
      <c r="AP170">
        <f t="shared" si="78"/>
        <v>4</v>
      </c>
      <c r="AQ170" t="str">
        <f t="shared" si="79"/>
        <v>Less stressed</v>
      </c>
    </row>
    <row r="171" spans="1:43" x14ac:dyDescent="0.25">
      <c r="A171">
        <v>808</v>
      </c>
      <c r="B171">
        <v>18631731.175299998</v>
      </c>
      <c r="C171" t="str">
        <f>VLOOKUP(A171,'A1. Aquifer Attributes'!A:H,8,FALSE)</f>
        <v>Unconfined</v>
      </c>
      <c r="D171" t="str">
        <f>VLOOKUP(A171,'A3. BGCZ'!A:C,3,FALSE)</f>
        <v>PP</v>
      </c>
      <c r="E171" t="str">
        <f>VLOOKUP(A171,'A2. Low Flow Zone'!A:C,3,FALSE)</f>
        <v>South Interior</v>
      </c>
      <c r="F171">
        <f>IFERROR(VLOOKUP(A171,'R1. GW Use'!A:H,8,FALSE),"&lt;Null&gt;")</f>
        <v>518190</v>
      </c>
      <c r="G171">
        <f>IFERROR(VLOOKUP(A171,'R2. Recharge'!A:I,8,FALSE)*B171,"&lt;Null&gt;")</f>
        <v>1452736.861284452</v>
      </c>
      <c r="H171">
        <f>IFERROR(VLOOKUP(A171,'R2. Recharge'!A:K,10,FALSE)*B171,"&lt;Null&gt;")</f>
        <v>526215.98358399782</v>
      </c>
      <c r="I171">
        <f>IFERROR(VLOOKUP(A171,'R3. GW E'!A:C,2,FALSE)*B171,"&lt;Null&gt;")</f>
        <v>9371.760781175899</v>
      </c>
      <c r="J171">
        <f>IFERROR(VLOOKUP(A171,'R3. GW E'!A:E,4,FALSE)*B171,"&lt;Null&gt;")</f>
        <v>929499.80487336637</v>
      </c>
      <c r="K171">
        <f t="shared" si="66"/>
        <v>1443365.1005032761</v>
      </c>
      <c r="L171">
        <f t="shared" si="67"/>
        <v>516844.2228028219</v>
      </c>
      <c r="M171">
        <f t="shared" si="68"/>
        <v>523237.05641108565</v>
      </c>
      <c r="N171">
        <f t="shared" si="69"/>
        <v>-403283.82128936856</v>
      </c>
      <c r="O171" t="str">
        <f t="shared" si="70"/>
        <v/>
      </c>
      <c r="P171">
        <f t="shared" si="80"/>
        <v>518000</v>
      </c>
      <c r="Q171" t="str">
        <f t="shared" si="71"/>
        <v/>
      </c>
      <c r="R171">
        <f t="shared" si="81"/>
        <v>1453000</v>
      </c>
      <c r="S171" t="str">
        <f t="shared" si="72"/>
        <v/>
      </c>
      <c r="T171">
        <f t="shared" si="82"/>
        <v>526000</v>
      </c>
      <c r="U171" t="str">
        <f t="shared" si="83"/>
        <v/>
      </c>
      <c r="V171">
        <f t="shared" si="84"/>
        <v>9000</v>
      </c>
      <c r="W171" t="str">
        <f t="shared" si="85"/>
        <v/>
      </c>
      <c r="X171">
        <f t="shared" si="86"/>
        <v>929000</v>
      </c>
      <c r="Y171">
        <f t="shared" si="73"/>
        <v>0.35901519291225498</v>
      </c>
      <c r="Z171">
        <f t="shared" si="74"/>
        <v>1.0026038352327515</v>
      </c>
      <c r="AA171">
        <f t="shared" si="75"/>
        <v>0.99035416863304038</v>
      </c>
      <c r="AB171" t="str">
        <f t="shared" si="76"/>
        <v>NA</v>
      </c>
      <c r="AC171" s="9" t="str">
        <f t="shared" si="87"/>
        <v/>
      </c>
      <c r="AD171" s="9">
        <f t="shared" si="88"/>
        <v>0.4</v>
      </c>
      <c r="AE171" s="9" t="str">
        <f t="shared" si="89"/>
        <v/>
      </c>
      <c r="AF171" s="9">
        <f t="shared" si="90"/>
        <v>1</v>
      </c>
      <c r="AG171" s="9" t="str">
        <f t="shared" si="91"/>
        <v/>
      </c>
      <c r="AH171" s="9">
        <f t="shared" si="92"/>
        <v>1</v>
      </c>
      <c r="AI171" s="9" t="str">
        <f t="shared" si="93"/>
        <v>NA</v>
      </c>
      <c r="AJ171" s="9">
        <f t="shared" si="94"/>
        <v>0</v>
      </c>
      <c r="AK171" t="str">
        <f t="shared" si="95"/>
        <v/>
      </c>
      <c r="AL171" t="str">
        <f t="shared" si="96"/>
        <v/>
      </c>
      <c r="AM171" t="str">
        <f t="shared" si="97"/>
        <v/>
      </c>
      <c r="AN171" t="str">
        <f t="shared" si="98"/>
        <v>NA</v>
      </c>
      <c r="AO171">
        <f t="shared" si="77"/>
        <v>0</v>
      </c>
      <c r="AP171">
        <f t="shared" si="78"/>
        <v>3</v>
      </c>
      <c r="AQ171" t="str">
        <f t="shared" si="79"/>
        <v>Less stressed</v>
      </c>
    </row>
    <row r="172" spans="1:43" x14ac:dyDescent="0.25">
      <c r="A172">
        <v>322</v>
      </c>
      <c r="B172">
        <v>7061486.2793800002</v>
      </c>
      <c r="C172" t="str">
        <f>VLOOKUP(A172,'A1. Aquifer Attributes'!A:H,8,FALSE)</f>
        <v>Unconfined</v>
      </c>
      <c r="D172" t="str">
        <f>VLOOKUP(A172,'A3. BGCZ'!A:C,3,FALSE)</f>
        <v>IDF</v>
      </c>
      <c r="E172" t="str">
        <f>VLOOKUP(A172,'A2. Low Flow Zone'!A:C,3,FALSE)</f>
        <v>South Interior</v>
      </c>
      <c r="F172">
        <f>IFERROR(VLOOKUP(A172,'R1. GW Use'!A:H,8,FALSE),"&lt;Null&gt;")</f>
        <v>22316</v>
      </c>
      <c r="G172">
        <f>IFERROR(VLOOKUP(A172,'R2. Recharge'!A:I,8,FALSE)*B172,"&lt;Null&gt;")</f>
        <v>805544.80112390989</v>
      </c>
      <c r="H172">
        <f>IFERROR(VLOOKUP(A172,'R2. Recharge'!A:K,10,FALSE)*B172,"&lt;Null&gt;")</f>
        <v>529519.67163186811</v>
      </c>
      <c r="I172">
        <f>IFERROR(VLOOKUP(A172,'R3. GW E'!A:C,2,FALSE)*B172,"&lt;Null&gt;")</f>
        <v>1627969.1698208239</v>
      </c>
      <c r="J172">
        <f>IFERROR(VLOOKUP(A172,'R3. GW E'!A:E,4,FALSE)*B172,"&lt;Null&gt;")</f>
        <v>1430579.4438533147</v>
      </c>
      <c r="K172">
        <f t="shared" si="66"/>
        <v>-822424.36869691405</v>
      </c>
      <c r="L172">
        <f t="shared" si="67"/>
        <v>-1098449.4981889557</v>
      </c>
      <c r="M172">
        <f t="shared" si="68"/>
        <v>-625034.64272940485</v>
      </c>
      <c r="N172">
        <f t="shared" si="69"/>
        <v>-901059.77222144662</v>
      </c>
      <c r="O172" t="str">
        <f t="shared" si="70"/>
        <v/>
      </c>
      <c r="P172">
        <f t="shared" si="80"/>
        <v>22000</v>
      </c>
      <c r="Q172" t="str">
        <f t="shared" si="71"/>
        <v/>
      </c>
      <c r="R172">
        <f t="shared" si="81"/>
        <v>806000</v>
      </c>
      <c r="S172" t="str">
        <f t="shared" si="72"/>
        <v/>
      </c>
      <c r="T172">
        <f t="shared" si="82"/>
        <v>530000</v>
      </c>
      <c r="U172" t="str">
        <f t="shared" si="83"/>
        <v/>
      </c>
      <c r="V172">
        <f t="shared" si="84"/>
        <v>1628000</v>
      </c>
      <c r="W172" t="str">
        <f t="shared" si="85"/>
        <v/>
      </c>
      <c r="X172">
        <f t="shared" si="86"/>
        <v>1431000</v>
      </c>
      <c r="Y172" t="str">
        <f t="shared" si="73"/>
        <v>NA</v>
      </c>
      <c r="Z172" t="str">
        <f t="shared" si="74"/>
        <v>NA</v>
      </c>
      <c r="AA172" t="str">
        <f t="shared" si="75"/>
        <v>NA</v>
      </c>
      <c r="AB172" t="str">
        <f t="shared" si="76"/>
        <v>NA</v>
      </c>
      <c r="AC172" s="9" t="str">
        <f t="shared" si="87"/>
        <v>NA</v>
      </c>
      <c r="AD172" s="9">
        <f t="shared" si="88"/>
        <v>0</v>
      </c>
      <c r="AE172" s="9" t="str">
        <f t="shared" si="89"/>
        <v>NA</v>
      </c>
      <c r="AF172" s="9">
        <f t="shared" si="90"/>
        <v>0</v>
      </c>
      <c r="AG172" s="9" t="str">
        <f t="shared" si="91"/>
        <v>NA</v>
      </c>
      <c r="AH172" s="9">
        <f t="shared" si="92"/>
        <v>0</v>
      </c>
      <c r="AI172" s="9" t="str">
        <f t="shared" si="93"/>
        <v>NA</v>
      </c>
      <c r="AJ172" s="9">
        <f t="shared" si="94"/>
        <v>0</v>
      </c>
      <c r="AK172" t="str">
        <f t="shared" si="95"/>
        <v>NA</v>
      </c>
      <c r="AL172" t="str">
        <f t="shared" si="96"/>
        <v>NA</v>
      </c>
      <c r="AM172" t="str">
        <f t="shared" si="97"/>
        <v>NA</v>
      </c>
      <c r="AN172" t="str">
        <f t="shared" si="98"/>
        <v>NA</v>
      </c>
      <c r="AO172">
        <f t="shared" si="77"/>
        <v>0</v>
      </c>
      <c r="AP172">
        <f t="shared" si="78"/>
        <v>0</v>
      </c>
      <c r="AQ172" t="str">
        <f t="shared" si="79"/>
        <v>Method not applicable - low modelled groundwater availability</v>
      </c>
    </row>
    <row r="173" spans="1:43" x14ac:dyDescent="0.25">
      <c r="A173">
        <v>432</v>
      </c>
      <c r="B173">
        <v>3078984.0546900001</v>
      </c>
      <c r="C173" t="str">
        <f>VLOOKUP(A173,'A1. Aquifer Attributes'!A:H,8,FALSE)</f>
        <v>Unconfined</v>
      </c>
      <c r="D173" t="str">
        <f>VLOOKUP(A173,'A3. BGCZ'!A:C,3,FALSE)</f>
        <v>SBS</v>
      </c>
      <c r="E173" t="str">
        <f>VLOOKUP(A173,'A2. Low Flow Zone'!A:C,3,FALSE)</f>
        <v>North Interior</v>
      </c>
      <c r="F173">
        <f>IFERROR(VLOOKUP(A173,'R1. GW Use'!A:H,8,FALSE),"&lt;Null&gt;")</f>
        <v>0</v>
      </c>
      <c r="G173">
        <f>IFERROR(VLOOKUP(A173,'R2. Recharge'!A:I,8,FALSE)*B173,"&lt;Null&gt;")</f>
        <v>507919.43492969486</v>
      </c>
      <c r="H173">
        <f>IFERROR(VLOOKUP(A173,'R2. Recharge'!A:K,10,FALSE)*B173,"&lt;Null&gt;")</f>
        <v>531971.47004906484</v>
      </c>
      <c r="I173">
        <f>IFERROR(VLOOKUP(A173,'R3. GW E'!A:C,2,FALSE)*B173,"&lt;Null&gt;")</f>
        <v>176933.81870276085</v>
      </c>
      <c r="J173">
        <f>IFERROR(VLOOKUP(A173,'R3. GW E'!A:E,4,FALSE)*B173,"&lt;Null&gt;")</f>
        <v>42116191.290482633</v>
      </c>
      <c r="K173">
        <f t="shared" si="66"/>
        <v>330985.61622693401</v>
      </c>
      <c r="L173">
        <f t="shared" si="67"/>
        <v>355037.65134630399</v>
      </c>
      <c r="M173">
        <f t="shared" si="68"/>
        <v>-41608271.855552942</v>
      </c>
      <c r="N173">
        <f t="shared" si="69"/>
        <v>-41584219.820433564</v>
      </c>
      <c r="O173" t="str">
        <f t="shared" si="70"/>
        <v/>
      </c>
      <c r="P173">
        <f t="shared" si="80"/>
        <v>0</v>
      </c>
      <c r="Q173" t="str">
        <f t="shared" si="71"/>
        <v/>
      </c>
      <c r="R173">
        <f t="shared" si="81"/>
        <v>508000</v>
      </c>
      <c r="S173" t="str">
        <f t="shared" si="72"/>
        <v/>
      </c>
      <c r="T173">
        <f t="shared" si="82"/>
        <v>532000</v>
      </c>
      <c r="U173" t="str">
        <f t="shared" si="83"/>
        <v/>
      </c>
      <c r="V173">
        <f t="shared" si="84"/>
        <v>177000</v>
      </c>
      <c r="W173" t="str">
        <f t="shared" si="85"/>
        <v/>
      </c>
      <c r="X173">
        <f t="shared" si="86"/>
        <v>42116000</v>
      </c>
      <c r="Y173">
        <f t="shared" si="73"/>
        <v>0</v>
      </c>
      <c r="Z173">
        <f t="shared" si="74"/>
        <v>0</v>
      </c>
      <c r="AA173" t="str">
        <f t="shared" si="75"/>
        <v>NA</v>
      </c>
      <c r="AB173" t="str">
        <f t="shared" si="76"/>
        <v>NA</v>
      </c>
      <c r="AC173" s="9" t="str">
        <f t="shared" si="87"/>
        <v/>
      </c>
      <c r="AD173" s="9">
        <f t="shared" si="88"/>
        <v>0</v>
      </c>
      <c r="AE173" s="9" t="str">
        <f t="shared" si="89"/>
        <v/>
      </c>
      <c r="AF173" s="9">
        <f t="shared" si="90"/>
        <v>0</v>
      </c>
      <c r="AG173" s="9" t="str">
        <f t="shared" si="91"/>
        <v>NA</v>
      </c>
      <c r="AH173" s="9">
        <f t="shared" si="92"/>
        <v>0</v>
      </c>
      <c r="AI173" s="9" t="str">
        <f t="shared" si="93"/>
        <v>NA</v>
      </c>
      <c r="AJ173" s="9">
        <f t="shared" si="94"/>
        <v>0</v>
      </c>
      <c r="AK173" t="str">
        <f t="shared" si="95"/>
        <v/>
      </c>
      <c r="AL173" t="str">
        <f t="shared" si="96"/>
        <v/>
      </c>
      <c r="AM173" t="str">
        <f t="shared" si="97"/>
        <v>NA</v>
      </c>
      <c r="AN173" t="str">
        <f t="shared" si="98"/>
        <v>NA</v>
      </c>
      <c r="AO173">
        <f t="shared" si="77"/>
        <v>0</v>
      </c>
      <c r="AP173">
        <f t="shared" si="78"/>
        <v>2</v>
      </c>
      <c r="AQ173" t="str">
        <f t="shared" si="79"/>
        <v>Less stressed</v>
      </c>
    </row>
    <row r="174" spans="1:43" x14ac:dyDescent="0.25">
      <c r="A174">
        <v>225</v>
      </c>
      <c r="B174">
        <v>983333.79987500003</v>
      </c>
      <c r="C174" t="str">
        <f>VLOOKUP(A174,'A1. Aquifer Attributes'!A:H,8,FALSE)</f>
        <v>Unconfined</v>
      </c>
      <c r="D174" t="str">
        <f>VLOOKUP(A174,'A3. BGCZ'!A:C,3,FALSE)</f>
        <v>ICH</v>
      </c>
      <c r="E174" t="str">
        <f>VLOOKUP(A174,'A2. Low Flow Zone'!A:C,3,FALSE)</f>
        <v>Southeast Mountains</v>
      </c>
      <c r="F174">
        <f>IFERROR(VLOOKUP(A174,'R1. GW Use'!A:H,8,FALSE),"&lt;Null&gt;")</f>
        <v>23161</v>
      </c>
      <c r="G174">
        <f>IFERROR(VLOOKUP(A174,'R2. Recharge'!A:I,8,FALSE)*B174,"&lt;Null&gt;")</f>
        <v>157933.3387173113</v>
      </c>
      <c r="H174">
        <f>IFERROR(VLOOKUP(A174,'R2. Recharge'!A:K,10,FALSE)*B174,"&lt;Null&gt;")</f>
        <v>533499.88645178219</v>
      </c>
      <c r="I174">
        <f>IFERROR(VLOOKUP(A174,'R3. GW E'!A:C,2,FALSE)*B174,"&lt;Null&gt;")</f>
        <v>236610.7622597224</v>
      </c>
      <c r="J174">
        <f>IFERROR(VLOOKUP(A174,'R3. GW E'!A:E,4,FALSE)*B174,"&lt;Null&gt;")</f>
        <v>125201.9927352845</v>
      </c>
      <c r="K174">
        <f t="shared" si="66"/>
        <v>-78677.423542411096</v>
      </c>
      <c r="L174">
        <f t="shared" si="67"/>
        <v>296889.1241920598</v>
      </c>
      <c r="M174">
        <f t="shared" si="68"/>
        <v>32731.345982026804</v>
      </c>
      <c r="N174">
        <f t="shared" si="69"/>
        <v>408297.8937164977</v>
      </c>
      <c r="O174" t="str">
        <f t="shared" si="70"/>
        <v/>
      </c>
      <c r="P174">
        <f t="shared" si="80"/>
        <v>23000</v>
      </c>
      <c r="Q174" t="str">
        <f t="shared" si="71"/>
        <v/>
      </c>
      <c r="R174">
        <f t="shared" si="81"/>
        <v>158000</v>
      </c>
      <c r="S174" t="str">
        <f t="shared" si="72"/>
        <v/>
      </c>
      <c r="T174">
        <f t="shared" si="82"/>
        <v>533000</v>
      </c>
      <c r="U174" t="str">
        <f t="shared" si="83"/>
        <v/>
      </c>
      <c r="V174">
        <f t="shared" si="84"/>
        <v>237000</v>
      </c>
      <c r="W174" t="str">
        <f t="shared" si="85"/>
        <v/>
      </c>
      <c r="X174">
        <f t="shared" si="86"/>
        <v>125000</v>
      </c>
      <c r="Y174" t="str">
        <f t="shared" si="73"/>
        <v>NA</v>
      </c>
      <c r="Z174">
        <f t="shared" si="74"/>
        <v>7.8012288469741911E-2</v>
      </c>
      <c r="AA174">
        <f t="shared" si="75"/>
        <v>0.70760915278943914</v>
      </c>
      <c r="AB174">
        <f t="shared" si="76"/>
        <v>5.6725739604431752E-2</v>
      </c>
      <c r="AC174" s="9" t="str">
        <f t="shared" si="87"/>
        <v>NA</v>
      </c>
      <c r="AD174" s="9">
        <f t="shared" si="88"/>
        <v>0</v>
      </c>
      <c r="AE174" s="9" t="str">
        <f t="shared" si="89"/>
        <v/>
      </c>
      <c r="AF174" s="9">
        <f t="shared" si="90"/>
        <v>0.1</v>
      </c>
      <c r="AG174" s="9" t="str">
        <f t="shared" si="91"/>
        <v/>
      </c>
      <c r="AH174" s="9">
        <f t="shared" si="92"/>
        <v>0.7</v>
      </c>
      <c r="AI174" s="9" t="str">
        <f t="shared" si="93"/>
        <v/>
      </c>
      <c r="AJ174" s="9">
        <f t="shared" si="94"/>
        <v>0.1</v>
      </c>
      <c r="AK174" t="str">
        <f t="shared" si="95"/>
        <v>NA</v>
      </c>
      <c r="AL174" t="str">
        <f t="shared" si="96"/>
        <v/>
      </c>
      <c r="AM174" t="str">
        <f t="shared" si="97"/>
        <v/>
      </c>
      <c r="AN174" t="str">
        <f t="shared" si="98"/>
        <v/>
      </c>
      <c r="AO174">
        <f t="shared" si="77"/>
        <v>0</v>
      </c>
      <c r="AP174">
        <f t="shared" si="78"/>
        <v>3</v>
      </c>
      <c r="AQ174" t="str">
        <f t="shared" si="79"/>
        <v>Less stressed</v>
      </c>
    </row>
    <row r="175" spans="1:43" x14ac:dyDescent="0.25">
      <c r="A175">
        <v>1141</v>
      </c>
      <c r="B175">
        <v>7715614.0269299997</v>
      </c>
      <c r="C175" t="str">
        <f>VLOOKUP(A175,'A1. Aquifer Attributes'!A:H,8,FALSE)</f>
        <v>Unconfined</v>
      </c>
      <c r="D175" t="str">
        <f>VLOOKUP(A175,'A3. BGCZ'!A:C,3,FALSE)</f>
        <v>PP</v>
      </c>
      <c r="E175" t="str">
        <f>VLOOKUP(A175,'A2. Low Flow Zone'!A:C,3,FALSE)</f>
        <v>Southeast Mountains</v>
      </c>
      <c r="F175">
        <f>IFERROR(VLOOKUP(A175,'R1. GW Use'!A:H,8,FALSE),"&lt;Null&gt;")</f>
        <v>0</v>
      </c>
      <c r="G175">
        <f>IFERROR(VLOOKUP(A175,'R2. Recharge'!A:I,8,FALSE)*B175,"&lt;Null&gt;")</f>
        <v>373724.91154768073</v>
      </c>
      <c r="H175">
        <f>IFERROR(VLOOKUP(A175,'R2. Recharge'!A:K,10,FALSE)*B175,"&lt;Null&gt;")</f>
        <v>545617.36152838182</v>
      </c>
      <c r="I175">
        <f>IFERROR(VLOOKUP(A175,'R3. GW E'!A:C,2,FALSE)*B175,"&lt;Null&gt;")</f>
        <v>279204.92479251587</v>
      </c>
      <c r="J175">
        <f>IFERROR(VLOOKUP(A175,'R3. GW E'!A:E,4,FALSE)*B175,"&lt;Null&gt;")</f>
        <v>45730521.493754379</v>
      </c>
      <c r="K175">
        <f t="shared" si="66"/>
        <v>94519.986755164864</v>
      </c>
      <c r="L175">
        <f t="shared" si="67"/>
        <v>266412.43673586595</v>
      </c>
      <c r="M175">
        <f t="shared" si="68"/>
        <v>-45356796.582206696</v>
      </c>
      <c r="N175">
        <f t="shared" si="69"/>
        <v>-45184904.132225998</v>
      </c>
      <c r="O175" t="str">
        <f t="shared" si="70"/>
        <v/>
      </c>
      <c r="P175">
        <f t="shared" si="80"/>
        <v>0</v>
      </c>
      <c r="Q175" t="str">
        <f t="shared" si="71"/>
        <v/>
      </c>
      <c r="R175">
        <f t="shared" si="81"/>
        <v>374000</v>
      </c>
      <c r="S175" t="str">
        <f t="shared" si="72"/>
        <v/>
      </c>
      <c r="T175">
        <f t="shared" si="82"/>
        <v>546000</v>
      </c>
      <c r="U175" t="str">
        <f t="shared" si="83"/>
        <v/>
      </c>
      <c r="V175">
        <f t="shared" si="84"/>
        <v>279000</v>
      </c>
      <c r="W175" t="str">
        <f t="shared" si="85"/>
        <v/>
      </c>
      <c r="X175">
        <f t="shared" si="86"/>
        <v>45731000</v>
      </c>
      <c r="Y175">
        <f t="shared" si="73"/>
        <v>0</v>
      </c>
      <c r="Z175">
        <f t="shared" si="74"/>
        <v>0</v>
      </c>
      <c r="AA175" t="str">
        <f t="shared" si="75"/>
        <v>NA</v>
      </c>
      <c r="AB175" t="str">
        <f t="shared" si="76"/>
        <v>NA</v>
      </c>
      <c r="AC175" s="9" t="str">
        <f t="shared" si="87"/>
        <v/>
      </c>
      <c r="AD175" s="9">
        <f t="shared" si="88"/>
        <v>0</v>
      </c>
      <c r="AE175" s="9" t="str">
        <f t="shared" si="89"/>
        <v/>
      </c>
      <c r="AF175" s="9">
        <f t="shared" si="90"/>
        <v>0</v>
      </c>
      <c r="AG175" s="9" t="str">
        <f t="shared" si="91"/>
        <v>NA</v>
      </c>
      <c r="AH175" s="9">
        <f t="shared" si="92"/>
        <v>0</v>
      </c>
      <c r="AI175" s="9" t="str">
        <f t="shared" si="93"/>
        <v>NA</v>
      </c>
      <c r="AJ175" s="9">
        <f t="shared" si="94"/>
        <v>0</v>
      </c>
      <c r="AK175" t="str">
        <f t="shared" si="95"/>
        <v/>
      </c>
      <c r="AL175" t="str">
        <f t="shared" si="96"/>
        <v/>
      </c>
      <c r="AM175" t="str">
        <f t="shared" si="97"/>
        <v>NA</v>
      </c>
      <c r="AN175" t="str">
        <f t="shared" si="98"/>
        <v>NA</v>
      </c>
      <c r="AO175">
        <f t="shared" si="77"/>
        <v>0</v>
      </c>
      <c r="AP175">
        <f t="shared" si="78"/>
        <v>2</v>
      </c>
      <c r="AQ175" t="str">
        <f t="shared" si="79"/>
        <v>Less stressed</v>
      </c>
    </row>
    <row r="176" spans="1:43" x14ac:dyDescent="0.25">
      <c r="A176">
        <v>1041</v>
      </c>
      <c r="B176">
        <v>3287913.5303099998</v>
      </c>
      <c r="C176" t="str">
        <f>VLOOKUP(A176,'A1. Aquifer Attributes'!A:H,8,FALSE)</f>
        <v>Unconfined</v>
      </c>
      <c r="D176" t="str">
        <f>VLOOKUP(A176,'A3. BGCZ'!A:C,3,FALSE)</f>
        <v>BWBS</v>
      </c>
      <c r="E176" t="str">
        <f>VLOOKUP(A176,'A2. Low Flow Zone'!A:C,3,FALSE)</f>
        <v>Northeast Plains</v>
      </c>
      <c r="F176">
        <f>IFERROR(VLOOKUP(A176,'R1. GW Use'!A:H,8,FALSE),"&lt;Null&gt;")</f>
        <v>0</v>
      </c>
      <c r="G176">
        <f>IFERROR(VLOOKUP(A176,'R2. Recharge'!A:I,8,FALSE)*B176,"&lt;Null&gt;")</f>
        <v>731238.70733410469</v>
      </c>
      <c r="H176">
        <f>IFERROR(VLOOKUP(A176,'R2. Recharge'!A:K,10,FALSE)*B176,"&lt;Null&gt;")</f>
        <v>570646.98440707324</v>
      </c>
      <c r="I176">
        <f>IFERROR(VLOOKUP(A176,'R3. GW E'!A:C,2,FALSE)*B176,"&lt;Null&gt;")</f>
        <v>39451.674450189683</v>
      </c>
      <c r="J176">
        <f>IFERROR(VLOOKUP(A176,'R3. GW E'!A:E,4,FALSE)*B176,"&lt;Null&gt;")</f>
        <v>300794.76932041033</v>
      </c>
      <c r="K176">
        <f t="shared" si="66"/>
        <v>691787.032883915</v>
      </c>
      <c r="L176">
        <f t="shared" si="67"/>
        <v>531195.30995688355</v>
      </c>
      <c r="M176">
        <f t="shared" si="68"/>
        <v>430443.93801369437</v>
      </c>
      <c r="N176">
        <f t="shared" si="69"/>
        <v>269852.21508666291</v>
      </c>
      <c r="O176" t="str">
        <f t="shared" si="70"/>
        <v/>
      </c>
      <c r="P176">
        <f t="shared" si="80"/>
        <v>0</v>
      </c>
      <c r="Q176" t="str">
        <f t="shared" si="71"/>
        <v/>
      </c>
      <c r="R176">
        <f t="shared" si="81"/>
        <v>731000</v>
      </c>
      <c r="S176" t="str">
        <f t="shared" si="72"/>
        <v/>
      </c>
      <c r="T176">
        <f t="shared" si="82"/>
        <v>571000</v>
      </c>
      <c r="U176" t="str">
        <f t="shared" si="83"/>
        <v/>
      </c>
      <c r="V176">
        <f t="shared" si="84"/>
        <v>39000</v>
      </c>
      <c r="W176" t="str">
        <f t="shared" si="85"/>
        <v/>
      </c>
      <c r="X176">
        <f t="shared" si="86"/>
        <v>301000</v>
      </c>
      <c r="Y176">
        <f t="shared" si="73"/>
        <v>0</v>
      </c>
      <c r="Z176">
        <f t="shared" si="74"/>
        <v>0</v>
      </c>
      <c r="AA176">
        <f t="shared" si="75"/>
        <v>0</v>
      </c>
      <c r="AB176">
        <f t="shared" si="76"/>
        <v>0</v>
      </c>
      <c r="AC176" s="9" t="str">
        <f t="shared" si="87"/>
        <v/>
      </c>
      <c r="AD176" s="9">
        <f t="shared" si="88"/>
        <v>0</v>
      </c>
      <c r="AE176" s="9" t="str">
        <f t="shared" si="89"/>
        <v/>
      </c>
      <c r="AF176" s="9">
        <f t="shared" si="90"/>
        <v>0</v>
      </c>
      <c r="AG176" s="9" t="str">
        <f t="shared" si="91"/>
        <v/>
      </c>
      <c r="AH176" s="9">
        <f t="shared" si="92"/>
        <v>0</v>
      </c>
      <c r="AI176" s="9" t="str">
        <f t="shared" si="93"/>
        <v/>
      </c>
      <c r="AJ176" s="9">
        <f t="shared" si="94"/>
        <v>0</v>
      </c>
      <c r="AK176" t="str">
        <f t="shared" si="95"/>
        <v/>
      </c>
      <c r="AL176" t="str">
        <f t="shared" si="96"/>
        <v/>
      </c>
      <c r="AM176" t="str">
        <f t="shared" si="97"/>
        <v/>
      </c>
      <c r="AN176" t="str">
        <f t="shared" si="98"/>
        <v/>
      </c>
      <c r="AO176">
        <f t="shared" si="77"/>
        <v>0</v>
      </c>
      <c r="AP176">
        <f t="shared" si="78"/>
        <v>4</v>
      </c>
      <c r="AQ176" t="str">
        <f t="shared" si="79"/>
        <v>Less stressed</v>
      </c>
    </row>
    <row r="177" spans="1:43" x14ac:dyDescent="0.25">
      <c r="A177">
        <v>981</v>
      </c>
      <c r="B177">
        <v>2783282.8095800001</v>
      </c>
      <c r="C177" t="str">
        <f>VLOOKUP(A177,'A1. Aquifer Attributes'!A:H,8,FALSE)</f>
        <v>Unconfined</v>
      </c>
      <c r="D177" t="str">
        <f>VLOOKUP(A177,'A3. BGCZ'!A:C,3,FALSE)</f>
        <v>SBS</v>
      </c>
      <c r="E177" t="str">
        <f>VLOOKUP(A177,'A2. Low Flow Zone'!A:C,3,FALSE)</f>
        <v>South Interior</v>
      </c>
      <c r="F177">
        <f>IFERROR(VLOOKUP(A177,'R1. GW Use'!A:H,8,FALSE),"&lt;Null&gt;")</f>
        <v>12868</v>
      </c>
      <c r="G177">
        <f>IFERROR(VLOOKUP(A177,'R2. Recharge'!A:I,8,FALSE)*B177,"&lt;Null&gt;")</f>
        <v>319134.60873654281</v>
      </c>
      <c r="H177">
        <f>IFERROR(VLOOKUP(A177,'R2. Recharge'!A:K,10,FALSE)*B177,"&lt;Null&gt;")</f>
        <v>582802.72062919452</v>
      </c>
      <c r="I177">
        <f>IFERROR(VLOOKUP(A177,'R3. GW E'!A:C,2,FALSE)*B177,"&lt;Null&gt;")</f>
        <v>217766.83030434881</v>
      </c>
      <c r="J177">
        <f>IFERROR(VLOOKUP(A177,'R3. GW E'!A:E,4,FALSE)*B177,"&lt;Null&gt;")</f>
        <v>95427.634409259874</v>
      </c>
      <c r="K177">
        <f t="shared" si="66"/>
        <v>101367.778432194</v>
      </c>
      <c r="L177">
        <f t="shared" si="67"/>
        <v>365035.89032484568</v>
      </c>
      <c r="M177">
        <f t="shared" si="68"/>
        <v>223706.97432728292</v>
      </c>
      <c r="N177">
        <f t="shared" si="69"/>
        <v>487375.08621993463</v>
      </c>
      <c r="O177" t="str">
        <f t="shared" si="70"/>
        <v/>
      </c>
      <c r="P177">
        <f t="shared" si="80"/>
        <v>13000</v>
      </c>
      <c r="Q177" t="str">
        <f t="shared" si="71"/>
        <v/>
      </c>
      <c r="R177">
        <f t="shared" si="81"/>
        <v>319000</v>
      </c>
      <c r="S177" t="str">
        <f t="shared" si="72"/>
        <v/>
      </c>
      <c r="T177">
        <f t="shared" si="82"/>
        <v>583000</v>
      </c>
      <c r="U177" t="str">
        <f t="shared" si="83"/>
        <v/>
      </c>
      <c r="V177">
        <f t="shared" si="84"/>
        <v>218000</v>
      </c>
      <c r="W177" t="str">
        <f t="shared" si="85"/>
        <v/>
      </c>
      <c r="X177">
        <f t="shared" si="86"/>
        <v>95000</v>
      </c>
      <c r="Y177">
        <f t="shared" si="73"/>
        <v>0.12694369156573304</v>
      </c>
      <c r="Z177">
        <f t="shared" si="74"/>
        <v>3.5251328269526483E-2</v>
      </c>
      <c r="AA177">
        <f t="shared" si="75"/>
        <v>5.7521675569998716E-2</v>
      </c>
      <c r="AB177">
        <f t="shared" si="76"/>
        <v>2.6402662679793073E-2</v>
      </c>
      <c r="AC177" s="9" t="str">
        <f t="shared" si="87"/>
        <v/>
      </c>
      <c r="AD177" s="9">
        <f t="shared" si="88"/>
        <v>0.1</v>
      </c>
      <c r="AE177" s="9" t="str">
        <f t="shared" si="89"/>
        <v>&lt;0.1</v>
      </c>
      <c r="AF177" s="9">
        <f t="shared" si="90"/>
        <v>0</v>
      </c>
      <c r="AG177" s="9" t="str">
        <f t="shared" si="91"/>
        <v/>
      </c>
      <c r="AH177" s="9">
        <f t="shared" si="92"/>
        <v>0.1</v>
      </c>
      <c r="AI177" s="9" t="str">
        <f t="shared" si="93"/>
        <v>&lt;0.1</v>
      </c>
      <c r="AJ177" s="9">
        <f t="shared" si="94"/>
        <v>0</v>
      </c>
      <c r="AK177" t="str">
        <f t="shared" si="95"/>
        <v/>
      </c>
      <c r="AL177" t="str">
        <f t="shared" si="96"/>
        <v/>
      </c>
      <c r="AM177" t="str">
        <f t="shared" si="97"/>
        <v/>
      </c>
      <c r="AN177" t="str">
        <f t="shared" si="98"/>
        <v/>
      </c>
      <c r="AO177">
        <f t="shared" si="77"/>
        <v>0</v>
      </c>
      <c r="AP177">
        <f t="shared" si="78"/>
        <v>4</v>
      </c>
      <c r="AQ177" t="str">
        <f t="shared" si="79"/>
        <v>Less stressed</v>
      </c>
    </row>
    <row r="178" spans="1:43" x14ac:dyDescent="0.25">
      <c r="A178">
        <v>383</v>
      </c>
      <c r="B178">
        <v>14124016.541099999</v>
      </c>
      <c r="C178" t="str">
        <f>VLOOKUP(A178,'A1. Aquifer Attributes'!A:H,8,FALSE)</f>
        <v>Unconfined</v>
      </c>
      <c r="D178" t="str">
        <f>VLOOKUP(A178,'A3. BGCZ'!A:C,3,FALSE)</f>
        <v>IDF</v>
      </c>
      <c r="E178" t="str">
        <f>VLOOKUP(A178,'A2. Low Flow Zone'!A:C,3,FALSE)</f>
        <v>South Interior</v>
      </c>
      <c r="F178">
        <f>IFERROR(VLOOKUP(A178,'R1. GW Use'!A:H,8,FALSE),"&lt;Null&gt;")</f>
        <v>19924</v>
      </c>
      <c r="G178">
        <f>IFERROR(VLOOKUP(A178,'R2. Recharge'!A:I,8,FALSE)*B178,"&lt;Null&gt;")</f>
        <v>895215.56560155784</v>
      </c>
      <c r="H178">
        <f>IFERROR(VLOOKUP(A178,'R2. Recharge'!A:K,10,FALSE)*B178,"&lt;Null&gt;")</f>
        <v>612106.62885819178</v>
      </c>
      <c r="I178">
        <f>IFERROR(VLOOKUP(A178,'R3. GW E'!A:C,2,FALSE)*B178,"&lt;Null&gt;")</f>
        <v>39476.626232374503</v>
      </c>
      <c r="J178">
        <f>IFERROR(VLOOKUP(A178,'R3. GW E'!A:E,4,FALSE)*B178,"&lt;Null&gt;")</f>
        <v>178838.29744340817</v>
      </c>
      <c r="K178">
        <f t="shared" si="66"/>
        <v>855738.93936918338</v>
      </c>
      <c r="L178">
        <f t="shared" si="67"/>
        <v>572630.00262581732</v>
      </c>
      <c r="M178">
        <f t="shared" si="68"/>
        <v>716377.26815814967</v>
      </c>
      <c r="N178">
        <f t="shared" si="69"/>
        <v>433268.33141478361</v>
      </c>
      <c r="O178" t="str">
        <f t="shared" si="70"/>
        <v/>
      </c>
      <c r="P178">
        <f t="shared" si="80"/>
        <v>20000</v>
      </c>
      <c r="Q178" t="str">
        <f t="shared" si="71"/>
        <v/>
      </c>
      <c r="R178">
        <f t="shared" si="81"/>
        <v>895000</v>
      </c>
      <c r="S178" t="str">
        <f t="shared" si="72"/>
        <v/>
      </c>
      <c r="T178">
        <f t="shared" si="82"/>
        <v>612000</v>
      </c>
      <c r="U178" t="str">
        <f t="shared" si="83"/>
        <v/>
      </c>
      <c r="V178">
        <f t="shared" si="84"/>
        <v>39000</v>
      </c>
      <c r="W178" t="str">
        <f t="shared" si="85"/>
        <v/>
      </c>
      <c r="X178">
        <f t="shared" si="86"/>
        <v>179000</v>
      </c>
      <c r="Y178">
        <f t="shared" si="73"/>
        <v>2.3282801662253653E-2</v>
      </c>
      <c r="Z178">
        <f t="shared" si="74"/>
        <v>3.4793845779364889E-2</v>
      </c>
      <c r="AA178">
        <f t="shared" si="75"/>
        <v>2.7812161113411428E-2</v>
      </c>
      <c r="AB178">
        <f t="shared" si="76"/>
        <v>4.5985359545990048E-2</v>
      </c>
      <c r="AC178" s="9" t="str">
        <f t="shared" si="87"/>
        <v>&lt;0.1</v>
      </c>
      <c r="AD178" s="9">
        <f t="shared" si="88"/>
        <v>0</v>
      </c>
      <c r="AE178" s="9" t="str">
        <f t="shared" si="89"/>
        <v>&lt;0.1</v>
      </c>
      <c r="AF178" s="9">
        <f t="shared" si="90"/>
        <v>0</v>
      </c>
      <c r="AG178" s="9" t="str">
        <f t="shared" si="91"/>
        <v>&lt;0.1</v>
      </c>
      <c r="AH178" s="9">
        <f t="shared" si="92"/>
        <v>0</v>
      </c>
      <c r="AI178" s="9" t="str">
        <f t="shared" si="93"/>
        <v>&lt;0.1</v>
      </c>
      <c r="AJ178" s="9">
        <f t="shared" si="94"/>
        <v>0</v>
      </c>
      <c r="AK178" t="str">
        <f t="shared" si="95"/>
        <v/>
      </c>
      <c r="AL178" t="str">
        <f t="shared" si="96"/>
        <v/>
      </c>
      <c r="AM178" t="str">
        <f t="shared" si="97"/>
        <v/>
      </c>
      <c r="AN178" t="str">
        <f t="shared" si="98"/>
        <v/>
      </c>
      <c r="AO178">
        <f t="shared" si="77"/>
        <v>0</v>
      </c>
      <c r="AP178">
        <f t="shared" si="78"/>
        <v>4</v>
      </c>
      <c r="AQ178" t="str">
        <f t="shared" si="79"/>
        <v>Less stressed</v>
      </c>
    </row>
    <row r="179" spans="1:43" x14ac:dyDescent="0.25">
      <c r="A179">
        <v>1056</v>
      </c>
      <c r="B179">
        <v>3054854.0791600002</v>
      </c>
      <c r="C179" t="str">
        <f>VLOOKUP(A179,'A1. Aquifer Attributes'!A:H,8,FALSE)</f>
        <v>Unconfined</v>
      </c>
      <c r="D179" t="str">
        <f>VLOOKUP(A179,'A3. BGCZ'!A:C,3,FALSE)</f>
        <v>MS</v>
      </c>
      <c r="E179" t="str">
        <f>VLOOKUP(A179,'A2. Low Flow Zone'!A:C,3,FALSE)</f>
        <v>Southeast Mountains</v>
      </c>
      <c r="F179">
        <f>IFERROR(VLOOKUP(A179,'R1. GW Use'!A:H,8,FALSE),"&lt;Null&gt;")</f>
        <v>0</v>
      </c>
      <c r="G179">
        <f>IFERROR(VLOOKUP(A179,'R2. Recharge'!A:I,8,FALSE)*B179,"&lt;Null&gt;")</f>
        <v>291326.08383059775</v>
      </c>
      <c r="H179">
        <f>IFERROR(VLOOKUP(A179,'R2. Recharge'!A:K,10,FALSE)*B179,"&lt;Null&gt;")</f>
        <v>631306.97943696822</v>
      </c>
      <c r="I179">
        <f>IFERROR(VLOOKUP(A179,'R3. GW E'!A:C,2,FALSE)*B179,"&lt;Null&gt;")</f>
        <v>192791.84093578762</v>
      </c>
      <c r="J179">
        <f>IFERROR(VLOOKUP(A179,'R3. GW E'!A:E,4,FALSE)*B179,"&lt;Null&gt;")</f>
        <v>419376.47769524308</v>
      </c>
      <c r="K179">
        <f t="shared" si="66"/>
        <v>98534.24289481013</v>
      </c>
      <c r="L179">
        <f t="shared" si="67"/>
        <v>438515.13850118057</v>
      </c>
      <c r="M179">
        <f t="shared" si="68"/>
        <v>-128050.39386464533</v>
      </c>
      <c r="N179">
        <f t="shared" si="69"/>
        <v>211930.50174172514</v>
      </c>
      <c r="O179" t="str">
        <f t="shared" si="70"/>
        <v/>
      </c>
      <c r="P179">
        <f t="shared" si="80"/>
        <v>0</v>
      </c>
      <c r="Q179" t="str">
        <f t="shared" si="71"/>
        <v/>
      </c>
      <c r="R179">
        <f t="shared" si="81"/>
        <v>291000</v>
      </c>
      <c r="S179" t="str">
        <f t="shared" si="72"/>
        <v/>
      </c>
      <c r="T179">
        <f t="shared" si="82"/>
        <v>631000</v>
      </c>
      <c r="U179" t="str">
        <f t="shared" si="83"/>
        <v/>
      </c>
      <c r="V179">
        <f t="shared" si="84"/>
        <v>193000</v>
      </c>
      <c r="W179" t="str">
        <f t="shared" si="85"/>
        <v/>
      </c>
      <c r="X179">
        <f t="shared" si="86"/>
        <v>419000</v>
      </c>
      <c r="Y179">
        <f t="shared" si="73"/>
        <v>0</v>
      </c>
      <c r="Z179">
        <f t="shared" si="74"/>
        <v>0</v>
      </c>
      <c r="AA179" t="str">
        <f t="shared" si="75"/>
        <v>NA</v>
      </c>
      <c r="AB179">
        <f t="shared" si="76"/>
        <v>0</v>
      </c>
      <c r="AC179" s="9" t="str">
        <f t="shared" si="87"/>
        <v/>
      </c>
      <c r="AD179" s="9">
        <f t="shared" si="88"/>
        <v>0</v>
      </c>
      <c r="AE179" s="9" t="str">
        <f t="shared" si="89"/>
        <v/>
      </c>
      <c r="AF179" s="9">
        <f t="shared" si="90"/>
        <v>0</v>
      </c>
      <c r="AG179" s="9" t="str">
        <f t="shared" si="91"/>
        <v>NA</v>
      </c>
      <c r="AH179" s="9">
        <f t="shared" si="92"/>
        <v>0</v>
      </c>
      <c r="AI179" s="9" t="str">
        <f t="shared" si="93"/>
        <v/>
      </c>
      <c r="AJ179" s="9">
        <f t="shared" si="94"/>
        <v>0</v>
      </c>
      <c r="AK179" t="str">
        <f t="shared" si="95"/>
        <v/>
      </c>
      <c r="AL179" t="str">
        <f t="shared" si="96"/>
        <v/>
      </c>
      <c r="AM179" t="str">
        <f t="shared" si="97"/>
        <v>NA</v>
      </c>
      <c r="AN179" t="str">
        <f t="shared" si="98"/>
        <v/>
      </c>
      <c r="AO179">
        <f t="shared" si="77"/>
        <v>0</v>
      </c>
      <c r="AP179">
        <f t="shared" si="78"/>
        <v>3</v>
      </c>
      <c r="AQ179" t="str">
        <f t="shared" si="79"/>
        <v>Less stressed</v>
      </c>
    </row>
    <row r="180" spans="1:43" x14ac:dyDescent="0.25">
      <c r="A180">
        <v>520</v>
      </c>
      <c r="B180">
        <v>4306623.8869000003</v>
      </c>
      <c r="C180" t="str">
        <f>VLOOKUP(A180,'A1. Aquifer Attributes'!A:H,8,FALSE)</f>
        <v>Unconfined</v>
      </c>
      <c r="D180" t="str">
        <f>VLOOKUP(A180,'A3. BGCZ'!A:C,3,FALSE)</f>
        <v>PP</v>
      </c>
      <c r="E180" t="str">
        <f>VLOOKUP(A180,'A2. Low Flow Zone'!A:C,3,FALSE)</f>
        <v>Southeast Mountains</v>
      </c>
      <c r="F180">
        <f>IFERROR(VLOOKUP(A180,'R1. GW Use'!A:H,8,FALSE),"&lt;Null&gt;")</f>
        <v>34873</v>
      </c>
      <c r="G180">
        <f>IFERROR(VLOOKUP(A180,'R2. Recharge'!A:I,8,FALSE)*B180,"&lt;Null&gt;")</f>
        <v>208602.01476942463</v>
      </c>
      <c r="H180">
        <f>IFERROR(VLOOKUP(A180,'R2. Recharge'!A:K,10,FALSE)*B180,"&lt;Null&gt;")</f>
        <v>642440.61832830752</v>
      </c>
      <c r="I180">
        <f>IFERROR(VLOOKUP(A180,'R3. GW E'!A:C,2,FALSE)*B180,"&lt;Null&gt;")</f>
        <v>151403.6693678564</v>
      </c>
      <c r="J180">
        <f>IFERROR(VLOOKUP(A180,'R3. GW E'!A:E,4,FALSE)*B180,"&lt;Null&gt;")</f>
        <v>18465252.842427917</v>
      </c>
      <c r="K180">
        <f t="shared" si="66"/>
        <v>57198.345401568222</v>
      </c>
      <c r="L180">
        <f t="shared" si="67"/>
        <v>491036.94896045112</v>
      </c>
      <c r="M180">
        <f t="shared" si="68"/>
        <v>-18256650.827658493</v>
      </c>
      <c r="N180">
        <f t="shared" si="69"/>
        <v>-17822812.22409961</v>
      </c>
      <c r="O180" t="str">
        <f t="shared" si="70"/>
        <v/>
      </c>
      <c r="P180">
        <f t="shared" si="80"/>
        <v>35000</v>
      </c>
      <c r="Q180" t="str">
        <f t="shared" si="71"/>
        <v/>
      </c>
      <c r="R180">
        <f t="shared" si="81"/>
        <v>209000</v>
      </c>
      <c r="S180" t="str">
        <f t="shared" si="72"/>
        <v/>
      </c>
      <c r="T180">
        <f t="shared" si="82"/>
        <v>642000</v>
      </c>
      <c r="U180" t="str">
        <f t="shared" si="83"/>
        <v/>
      </c>
      <c r="V180">
        <f t="shared" si="84"/>
        <v>151000</v>
      </c>
      <c r="W180" t="str">
        <f t="shared" si="85"/>
        <v/>
      </c>
      <c r="X180">
        <f t="shared" si="86"/>
        <v>18465000</v>
      </c>
      <c r="Y180">
        <f t="shared" si="73"/>
        <v>0.60968546826258152</v>
      </c>
      <c r="Z180">
        <f t="shared" si="74"/>
        <v>7.1019095556511216E-2</v>
      </c>
      <c r="AA180" t="str">
        <f t="shared" si="75"/>
        <v>NA</v>
      </c>
      <c r="AB180" t="str">
        <f t="shared" si="76"/>
        <v>NA</v>
      </c>
      <c r="AC180" s="9" t="str">
        <f t="shared" si="87"/>
        <v/>
      </c>
      <c r="AD180" s="9">
        <f t="shared" si="88"/>
        <v>0.6</v>
      </c>
      <c r="AE180" s="9" t="str">
        <f t="shared" si="89"/>
        <v/>
      </c>
      <c r="AF180" s="9">
        <f t="shared" si="90"/>
        <v>0.1</v>
      </c>
      <c r="AG180" s="9" t="str">
        <f t="shared" si="91"/>
        <v>NA</v>
      </c>
      <c r="AH180" s="9">
        <f t="shared" si="92"/>
        <v>0</v>
      </c>
      <c r="AI180" s="9" t="str">
        <f t="shared" si="93"/>
        <v>NA</v>
      </c>
      <c r="AJ180" s="9">
        <f t="shared" si="94"/>
        <v>0</v>
      </c>
      <c r="AK180" t="str">
        <f t="shared" si="95"/>
        <v/>
      </c>
      <c r="AL180" t="str">
        <f t="shared" si="96"/>
        <v/>
      </c>
      <c r="AM180" t="str">
        <f t="shared" si="97"/>
        <v>NA</v>
      </c>
      <c r="AN180" t="str">
        <f t="shared" si="98"/>
        <v>NA</v>
      </c>
      <c r="AO180">
        <f t="shared" si="77"/>
        <v>0</v>
      </c>
      <c r="AP180">
        <f t="shared" si="78"/>
        <v>2</v>
      </c>
      <c r="AQ180" t="str">
        <f t="shared" si="79"/>
        <v>Less stressed</v>
      </c>
    </row>
    <row r="181" spans="1:43" x14ac:dyDescent="0.25">
      <c r="A181">
        <v>237</v>
      </c>
      <c r="B181">
        <v>7056479.4576899996</v>
      </c>
      <c r="C181" t="str">
        <f>VLOOKUP(A181,'A1. Aquifer Attributes'!A:H,8,FALSE)</f>
        <v>Unconfined</v>
      </c>
      <c r="D181" t="str">
        <f>VLOOKUP(A181,'A3. BGCZ'!A:C,3,FALSE)</f>
        <v>IDF</v>
      </c>
      <c r="E181" t="str">
        <f>VLOOKUP(A181,'A2. Low Flow Zone'!A:C,3,FALSE)</f>
        <v>South Interior</v>
      </c>
      <c r="F181">
        <f>IFERROR(VLOOKUP(A181,'R1. GW Use'!A:H,8,FALSE),"&lt;Null&gt;")</f>
        <v>6176</v>
      </c>
      <c r="G181">
        <f>IFERROR(VLOOKUP(A181,'R2. Recharge'!A:I,8,FALSE)*B181,"&lt;Null&gt;")</f>
        <v>447257.35278555151</v>
      </c>
      <c r="H181">
        <f>IFERROR(VLOOKUP(A181,'R2. Recharge'!A:K,10,FALSE)*B181,"&lt;Null&gt;")</f>
        <v>645336.21584412362</v>
      </c>
      <c r="I181">
        <f>IFERROR(VLOOKUP(A181,'R3. GW E'!A:C,2,FALSE)*B181,"&lt;Null&gt;")</f>
        <v>155757.67106959136</v>
      </c>
      <c r="J181">
        <f>IFERROR(VLOOKUP(A181,'R3. GW E'!A:E,4,FALSE)*B181,"&lt;Null&gt;")</f>
        <v>223765197.49102449</v>
      </c>
      <c r="K181">
        <f t="shared" si="66"/>
        <v>291499.68171596015</v>
      </c>
      <c r="L181">
        <f t="shared" si="67"/>
        <v>489578.54477453226</v>
      </c>
      <c r="M181">
        <f t="shared" si="68"/>
        <v>-223317940.13823894</v>
      </c>
      <c r="N181">
        <f t="shared" si="69"/>
        <v>-223119861.27518037</v>
      </c>
      <c r="O181" t="str">
        <f t="shared" si="70"/>
        <v/>
      </c>
      <c r="P181">
        <f t="shared" si="80"/>
        <v>6000</v>
      </c>
      <c r="Q181" t="str">
        <f t="shared" si="71"/>
        <v/>
      </c>
      <c r="R181">
        <f t="shared" si="81"/>
        <v>447000</v>
      </c>
      <c r="S181" t="str">
        <f t="shared" si="72"/>
        <v/>
      </c>
      <c r="T181">
        <f t="shared" si="82"/>
        <v>645000</v>
      </c>
      <c r="U181" t="str">
        <f t="shared" si="83"/>
        <v/>
      </c>
      <c r="V181">
        <f t="shared" si="84"/>
        <v>156000</v>
      </c>
      <c r="W181" t="str">
        <f t="shared" si="85"/>
        <v/>
      </c>
      <c r="X181">
        <f t="shared" si="86"/>
        <v>223765000</v>
      </c>
      <c r="Y181">
        <f t="shared" si="73"/>
        <v>2.1186987113138423E-2</v>
      </c>
      <c r="Z181">
        <f t="shared" si="74"/>
        <v>1.2614931895849849E-2</v>
      </c>
      <c r="AA181" t="str">
        <f t="shared" si="75"/>
        <v>NA</v>
      </c>
      <c r="AB181" t="str">
        <f t="shared" si="76"/>
        <v>NA</v>
      </c>
      <c r="AC181" s="9" t="str">
        <f t="shared" si="87"/>
        <v>&lt;0.1</v>
      </c>
      <c r="AD181" s="9">
        <f t="shared" si="88"/>
        <v>0</v>
      </c>
      <c r="AE181" s="9" t="str">
        <f t="shared" si="89"/>
        <v>&lt;0.1</v>
      </c>
      <c r="AF181" s="9">
        <f t="shared" si="90"/>
        <v>0</v>
      </c>
      <c r="AG181" s="9" t="str">
        <f t="shared" si="91"/>
        <v>NA</v>
      </c>
      <c r="AH181" s="9">
        <f t="shared" si="92"/>
        <v>0</v>
      </c>
      <c r="AI181" s="9" t="str">
        <f t="shared" si="93"/>
        <v>NA</v>
      </c>
      <c r="AJ181" s="9">
        <f t="shared" si="94"/>
        <v>0</v>
      </c>
      <c r="AK181" t="str">
        <f t="shared" si="95"/>
        <v/>
      </c>
      <c r="AL181" t="str">
        <f t="shared" si="96"/>
        <v/>
      </c>
      <c r="AM181" t="str">
        <f t="shared" si="97"/>
        <v>NA</v>
      </c>
      <c r="AN181" t="str">
        <f t="shared" si="98"/>
        <v>NA</v>
      </c>
      <c r="AO181">
        <f t="shared" si="77"/>
        <v>0</v>
      </c>
      <c r="AP181">
        <f t="shared" si="78"/>
        <v>2</v>
      </c>
      <c r="AQ181" t="str">
        <f t="shared" si="79"/>
        <v>Less stressed</v>
      </c>
    </row>
    <row r="182" spans="1:43" x14ac:dyDescent="0.25">
      <c r="A182">
        <v>258</v>
      </c>
      <c r="B182">
        <v>7555797.4348799996</v>
      </c>
      <c r="C182" t="str">
        <f>VLOOKUP(A182,'A1. Aquifer Attributes'!A:H,8,FALSE)</f>
        <v>Unconfined</v>
      </c>
      <c r="D182" t="str">
        <f>VLOOKUP(A182,'A3. BGCZ'!A:C,3,FALSE)</f>
        <v>BG</v>
      </c>
      <c r="E182" t="str">
        <f>VLOOKUP(A182,'A2. Low Flow Zone'!A:C,3,FALSE)</f>
        <v>South Interior</v>
      </c>
      <c r="F182">
        <f>IFERROR(VLOOKUP(A182,'R1. GW Use'!A:H,8,FALSE),"&lt;Null&gt;")</f>
        <v>47002</v>
      </c>
      <c r="G182">
        <f>IFERROR(VLOOKUP(A182,'R2. Recharge'!A:I,8,FALSE)*B182,"&lt;Null&gt;")</f>
        <v>232386.55036584183</v>
      </c>
      <c r="H182">
        <f>IFERROR(VLOOKUP(A182,'R2. Recharge'!A:K,10,FALSE)*B182,"&lt;Null&gt;")</f>
        <v>663580.35392090108</v>
      </c>
      <c r="I182">
        <f>IFERROR(VLOOKUP(A182,'R3. GW E'!A:C,2,FALSE)*B182,"&lt;Null&gt;")</f>
        <v>18383.255159063039</v>
      </c>
      <c r="J182">
        <f>IFERROR(VLOOKUP(A182,'R3. GW E'!A:E,4,FALSE)*B182,"&lt;Null&gt;")</f>
        <v>230247.81523309823</v>
      </c>
      <c r="K182">
        <f t="shared" si="66"/>
        <v>214003.2952067788</v>
      </c>
      <c r="L182">
        <f t="shared" si="67"/>
        <v>645197.09876183805</v>
      </c>
      <c r="M182">
        <f t="shared" si="68"/>
        <v>2138.7351327436045</v>
      </c>
      <c r="N182">
        <f t="shared" si="69"/>
        <v>433332.53868780285</v>
      </c>
      <c r="O182" t="str">
        <f t="shared" si="70"/>
        <v/>
      </c>
      <c r="P182">
        <f t="shared" si="80"/>
        <v>47000</v>
      </c>
      <c r="Q182" t="str">
        <f t="shared" si="71"/>
        <v/>
      </c>
      <c r="R182">
        <f t="shared" si="81"/>
        <v>232000</v>
      </c>
      <c r="S182" t="str">
        <f t="shared" si="72"/>
        <v/>
      </c>
      <c r="T182">
        <f t="shared" si="82"/>
        <v>664000</v>
      </c>
      <c r="U182" t="str">
        <f t="shared" si="83"/>
        <v/>
      </c>
      <c r="V182">
        <f t="shared" si="84"/>
        <v>18000</v>
      </c>
      <c r="W182" t="str">
        <f t="shared" si="85"/>
        <v/>
      </c>
      <c r="X182">
        <f t="shared" si="86"/>
        <v>230000</v>
      </c>
      <c r="Y182">
        <f t="shared" si="73"/>
        <v>0.21963213208742757</v>
      </c>
      <c r="Z182">
        <f t="shared" si="74"/>
        <v>7.2849056652918825E-2</v>
      </c>
      <c r="AA182">
        <f t="shared" si="75"/>
        <v>21.976540844356478</v>
      </c>
      <c r="AB182">
        <f t="shared" si="76"/>
        <v>0.10846635275146713</v>
      </c>
      <c r="AC182" s="9" t="str">
        <f t="shared" si="87"/>
        <v/>
      </c>
      <c r="AD182" s="9">
        <f t="shared" si="88"/>
        <v>0.2</v>
      </c>
      <c r="AE182" s="9" t="str">
        <f t="shared" si="89"/>
        <v/>
      </c>
      <c r="AF182" s="9">
        <f t="shared" si="90"/>
        <v>0.1</v>
      </c>
      <c r="AG182" s="9" t="str">
        <f t="shared" si="91"/>
        <v/>
      </c>
      <c r="AH182" s="9">
        <f t="shared" si="92"/>
        <v>22</v>
      </c>
      <c r="AI182" s="9" t="str">
        <f t="shared" si="93"/>
        <v/>
      </c>
      <c r="AJ182" s="9">
        <f t="shared" si="94"/>
        <v>0.1</v>
      </c>
      <c r="AK182" t="str">
        <f t="shared" si="95"/>
        <v/>
      </c>
      <c r="AL182" t="str">
        <f t="shared" si="96"/>
        <v/>
      </c>
      <c r="AM182" t="str">
        <f t="shared" si="97"/>
        <v>stressed</v>
      </c>
      <c r="AN182" t="str">
        <f t="shared" si="98"/>
        <v/>
      </c>
      <c r="AO182">
        <f t="shared" si="77"/>
        <v>1</v>
      </c>
      <c r="AP182">
        <f t="shared" si="78"/>
        <v>4</v>
      </c>
      <c r="AQ182" t="str">
        <f t="shared" si="79"/>
        <v>More stressed (less certainty)</v>
      </c>
    </row>
    <row r="183" spans="1:43" x14ac:dyDescent="0.25">
      <c r="A183">
        <v>458</v>
      </c>
      <c r="B183">
        <v>15438611.485200001</v>
      </c>
      <c r="C183" t="str">
        <f>VLOOKUP(A183,'A1. Aquifer Attributes'!A:H,8,FALSE)</f>
        <v>Unconfined</v>
      </c>
      <c r="D183" t="str">
        <f>VLOOKUP(A183,'A3. BGCZ'!A:C,3,FALSE)</f>
        <v>IDF</v>
      </c>
      <c r="E183" t="str">
        <f>VLOOKUP(A183,'A2. Low Flow Zone'!A:C,3,FALSE)</f>
        <v>Southeast Mountains</v>
      </c>
      <c r="F183">
        <f>IFERROR(VLOOKUP(A183,'R1. GW Use'!A:H,8,FALSE),"&lt;Null&gt;")</f>
        <v>19335</v>
      </c>
      <c r="G183">
        <f>IFERROR(VLOOKUP(A183,'R2. Recharge'!A:I,8,FALSE)*B183,"&lt;Null&gt;")</f>
        <v>978537.8877607598</v>
      </c>
      <c r="H183">
        <f>IFERROR(VLOOKUP(A183,'R2. Recharge'!A:K,10,FALSE)*B183,"&lt;Null&gt;")</f>
        <v>664369.76804261166</v>
      </c>
      <c r="I183">
        <f>IFERROR(VLOOKUP(A183,'R3. GW E'!A:C,2,FALSE)*B183,"&lt;Null&gt;")</f>
        <v>509304.35428526282</v>
      </c>
      <c r="J183">
        <f>IFERROR(VLOOKUP(A183,'R3. GW E'!A:E,4,FALSE)*B183,"&lt;Null&gt;")</f>
        <v>1017728.7077158692</v>
      </c>
      <c r="K183">
        <f t="shared" si="66"/>
        <v>469233.53347549698</v>
      </c>
      <c r="L183">
        <f t="shared" si="67"/>
        <v>155065.41375734884</v>
      </c>
      <c r="M183">
        <f t="shared" si="68"/>
        <v>-39190.819955109386</v>
      </c>
      <c r="N183">
        <f t="shared" si="69"/>
        <v>-353358.93967325753</v>
      </c>
      <c r="O183" t="str">
        <f t="shared" si="70"/>
        <v/>
      </c>
      <c r="P183">
        <f t="shared" si="80"/>
        <v>19000</v>
      </c>
      <c r="Q183" t="str">
        <f t="shared" si="71"/>
        <v/>
      </c>
      <c r="R183">
        <f t="shared" si="81"/>
        <v>979000</v>
      </c>
      <c r="S183" t="str">
        <f t="shared" si="72"/>
        <v/>
      </c>
      <c r="T183">
        <f t="shared" si="82"/>
        <v>664000</v>
      </c>
      <c r="U183" t="str">
        <f t="shared" si="83"/>
        <v/>
      </c>
      <c r="V183">
        <f t="shared" si="84"/>
        <v>509000</v>
      </c>
      <c r="W183" t="str">
        <f t="shared" si="85"/>
        <v/>
      </c>
      <c r="X183">
        <f t="shared" si="86"/>
        <v>1018000</v>
      </c>
      <c r="Y183">
        <f t="shared" si="73"/>
        <v>4.1205494962796942E-2</v>
      </c>
      <c r="Z183">
        <f t="shared" si="74"/>
        <v>0.12468931357095533</v>
      </c>
      <c r="AA183" t="str">
        <f t="shared" si="75"/>
        <v>NA</v>
      </c>
      <c r="AB183" t="str">
        <f t="shared" si="76"/>
        <v>NA</v>
      </c>
      <c r="AC183" s="9" t="str">
        <f t="shared" si="87"/>
        <v>&lt;0.1</v>
      </c>
      <c r="AD183" s="9">
        <f t="shared" si="88"/>
        <v>0</v>
      </c>
      <c r="AE183" s="9" t="str">
        <f t="shared" si="89"/>
        <v/>
      </c>
      <c r="AF183" s="9">
        <f t="shared" si="90"/>
        <v>0.1</v>
      </c>
      <c r="AG183" s="9" t="str">
        <f t="shared" si="91"/>
        <v>NA</v>
      </c>
      <c r="AH183" s="9">
        <f t="shared" si="92"/>
        <v>0</v>
      </c>
      <c r="AI183" s="9" t="str">
        <f t="shared" si="93"/>
        <v>NA</v>
      </c>
      <c r="AJ183" s="9">
        <f t="shared" si="94"/>
        <v>0</v>
      </c>
      <c r="AK183" t="str">
        <f t="shared" si="95"/>
        <v/>
      </c>
      <c r="AL183" t="str">
        <f t="shared" si="96"/>
        <v/>
      </c>
      <c r="AM183" t="str">
        <f t="shared" si="97"/>
        <v>NA</v>
      </c>
      <c r="AN183" t="str">
        <f t="shared" si="98"/>
        <v>NA</v>
      </c>
      <c r="AO183">
        <f t="shared" si="77"/>
        <v>0</v>
      </c>
      <c r="AP183">
        <f t="shared" si="78"/>
        <v>2</v>
      </c>
      <c r="AQ183" t="str">
        <f t="shared" si="79"/>
        <v>Less stressed</v>
      </c>
    </row>
    <row r="184" spans="1:43" x14ac:dyDescent="0.25">
      <c r="A184">
        <v>492</v>
      </c>
      <c r="B184">
        <v>1413200.6442499999</v>
      </c>
      <c r="C184" t="str">
        <f>VLOOKUP(A184,'A1. Aquifer Attributes'!A:H,8,FALSE)</f>
        <v>Unconfined</v>
      </c>
      <c r="D184" t="str">
        <f>VLOOKUP(A184,'A3. BGCZ'!A:C,3,FALSE)</f>
        <v>ICH</v>
      </c>
      <c r="E184" t="str">
        <f>VLOOKUP(A184,'A2. Low Flow Zone'!A:C,3,FALSE)</f>
        <v>South Interior</v>
      </c>
      <c r="F184">
        <f>IFERROR(VLOOKUP(A184,'R1. GW Use'!A:H,8,FALSE),"&lt;Null&gt;")</f>
        <v>22298</v>
      </c>
      <c r="G184">
        <f>IFERROR(VLOOKUP(A184,'R2. Recharge'!A:I,8,FALSE)*B184,"&lt;Null&gt;")</f>
        <v>327621.06662504841</v>
      </c>
      <c r="H184">
        <f>IFERROR(VLOOKUP(A184,'R2. Recharge'!A:K,10,FALSE)*B184,"&lt;Null&gt;")</f>
        <v>664588.69337273599</v>
      </c>
      <c r="I184">
        <f>IFERROR(VLOOKUP(A184,'R3. GW E'!A:C,2,FALSE)*B184,"&lt;Null&gt;")</f>
        <v>183478.66604426599</v>
      </c>
      <c r="J184">
        <f>IFERROR(VLOOKUP(A184,'R3. GW E'!A:E,4,FALSE)*B184,"&lt;Null&gt;")</f>
        <v>1597934.2324663599</v>
      </c>
      <c r="K184">
        <f t="shared" si="66"/>
        <v>144142.40058078241</v>
      </c>
      <c r="L184">
        <f t="shared" si="67"/>
        <v>481110.02732847002</v>
      </c>
      <c r="M184">
        <f t="shared" si="68"/>
        <v>-1270313.1658413114</v>
      </c>
      <c r="N184">
        <f t="shared" si="69"/>
        <v>-933345.53909362387</v>
      </c>
      <c r="O184" t="str">
        <f t="shared" si="70"/>
        <v/>
      </c>
      <c r="P184">
        <f t="shared" si="80"/>
        <v>22000</v>
      </c>
      <c r="Q184" t="str">
        <f t="shared" si="71"/>
        <v/>
      </c>
      <c r="R184">
        <f t="shared" si="81"/>
        <v>328000</v>
      </c>
      <c r="S184" t="str">
        <f t="shared" si="72"/>
        <v/>
      </c>
      <c r="T184">
        <f t="shared" si="82"/>
        <v>665000</v>
      </c>
      <c r="U184" t="str">
        <f t="shared" si="83"/>
        <v/>
      </c>
      <c r="V184">
        <f t="shared" si="84"/>
        <v>183000</v>
      </c>
      <c r="W184" t="str">
        <f t="shared" si="85"/>
        <v/>
      </c>
      <c r="X184">
        <f t="shared" si="86"/>
        <v>1598000</v>
      </c>
      <c r="Y184">
        <f t="shared" si="73"/>
        <v>0.1546942461770881</v>
      </c>
      <c r="Z184">
        <f t="shared" si="74"/>
        <v>4.6346986621370927E-2</v>
      </c>
      <c r="AA184" t="str">
        <f t="shared" si="75"/>
        <v>NA</v>
      </c>
      <c r="AB184" t="str">
        <f t="shared" si="76"/>
        <v>NA</v>
      </c>
      <c r="AC184" s="9" t="str">
        <f t="shared" si="87"/>
        <v/>
      </c>
      <c r="AD184" s="9">
        <f t="shared" si="88"/>
        <v>0.2</v>
      </c>
      <c r="AE184" s="9" t="str">
        <f t="shared" si="89"/>
        <v>&lt;0.1</v>
      </c>
      <c r="AF184" s="9">
        <f t="shared" si="90"/>
        <v>0</v>
      </c>
      <c r="AG184" s="9" t="str">
        <f t="shared" si="91"/>
        <v>NA</v>
      </c>
      <c r="AH184" s="9">
        <f t="shared" si="92"/>
        <v>0</v>
      </c>
      <c r="AI184" s="9" t="str">
        <f t="shared" si="93"/>
        <v>NA</v>
      </c>
      <c r="AJ184" s="9">
        <f t="shared" si="94"/>
        <v>0</v>
      </c>
      <c r="AK184" t="str">
        <f t="shared" si="95"/>
        <v/>
      </c>
      <c r="AL184" t="str">
        <f t="shared" si="96"/>
        <v/>
      </c>
      <c r="AM184" t="str">
        <f t="shared" si="97"/>
        <v>NA</v>
      </c>
      <c r="AN184" t="str">
        <f t="shared" si="98"/>
        <v>NA</v>
      </c>
      <c r="AO184">
        <f t="shared" si="77"/>
        <v>0</v>
      </c>
      <c r="AP184">
        <f t="shared" si="78"/>
        <v>2</v>
      </c>
      <c r="AQ184" t="str">
        <f t="shared" si="79"/>
        <v>Less stressed</v>
      </c>
    </row>
    <row r="185" spans="1:43" x14ac:dyDescent="0.25">
      <c r="A185">
        <v>498</v>
      </c>
      <c r="B185">
        <v>996671.04331199999</v>
      </c>
      <c r="C185" t="str">
        <f>VLOOKUP(A185,'A1. Aquifer Attributes'!A:H,8,FALSE)</f>
        <v>Unconfined</v>
      </c>
      <c r="D185" t="str">
        <f>VLOOKUP(A185,'A3. BGCZ'!A:C,3,FALSE)</f>
        <v>ICH</v>
      </c>
      <c r="E185" t="str">
        <f>VLOOKUP(A185,'A2. Low Flow Zone'!A:C,3,FALSE)</f>
        <v>Southeast Mountains</v>
      </c>
      <c r="F185">
        <f>IFERROR(VLOOKUP(A185,'R1. GW Use'!A:H,8,FALSE),"&lt;Null&gt;")</f>
        <v>12118</v>
      </c>
      <c r="G185">
        <f>IFERROR(VLOOKUP(A185,'R2. Recharge'!A:I,8,FALSE)*B185,"&lt;Null&gt;")</f>
        <v>231057.37434578533</v>
      </c>
      <c r="H185">
        <f>IFERROR(VLOOKUP(A185,'R2. Recharge'!A:K,10,FALSE)*B185,"&lt;Null&gt;")</f>
        <v>679096.76542628091</v>
      </c>
      <c r="I185">
        <f>IFERROR(VLOOKUP(A185,'R3. GW E'!A:C,2,FALSE)*B185,"&lt;Null&gt;")</f>
        <v>256967.70841295971</v>
      </c>
      <c r="J185">
        <f>IFERROR(VLOOKUP(A185,'R3. GW E'!A:E,4,FALSE)*B185,"&lt;Null&gt;")</f>
        <v>842514.93637188966</v>
      </c>
      <c r="K185">
        <f t="shared" si="66"/>
        <v>-25910.334067174379</v>
      </c>
      <c r="L185">
        <f t="shared" si="67"/>
        <v>422129.0570133212</v>
      </c>
      <c r="M185">
        <f t="shared" si="68"/>
        <v>-611457.56202610431</v>
      </c>
      <c r="N185">
        <f t="shared" si="69"/>
        <v>-163418.17094560876</v>
      </c>
      <c r="O185" t="str">
        <f t="shared" si="70"/>
        <v/>
      </c>
      <c r="P185">
        <f t="shared" si="80"/>
        <v>12000</v>
      </c>
      <c r="Q185" t="str">
        <f t="shared" si="71"/>
        <v/>
      </c>
      <c r="R185">
        <f t="shared" si="81"/>
        <v>231000</v>
      </c>
      <c r="S185" t="str">
        <f t="shared" si="72"/>
        <v/>
      </c>
      <c r="T185">
        <f t="shared" si="82"/>
        <v>679000</v>
      </c>
      <c r="U185" t="str">
        <f t="shared" si="83"/>
        <v/>
      </c>
      <c r="V185">
        <f t="shared" si="84"/>
        <v>257000</v>
      </c>
      <c r="W185" t="str">
        <f t="shared" si="85"/>
        <v/>
      </c>
      <c r="X185">
        <f t="shared" si="86"/>
        <v>843000</v>
      </c>
      <c r="Y185" t="str">
        <f t="shared" si="73"/>
        <v>NA</v>
      </c>
      <c r="Z185">
        <f t="shared" si="74"/>
        <v>2.8706860612103254E-2</v>
      </c>
      <c r="AA185" t="str">
        <f t="shared" si="75"/>
        <v>NA</v>
      </c>
      <c r="AB185" t="str">
        <f t="shared" si="76"/>
        <v>NA</v>
      </c>
      <c r="AC185" s="9" t="str">
        <f t="shared" si="87"/>
        <v>NA</v>
      </c>
      <c r="AD185" s="9">
        <f t="shared" si="88"/>
        <v>0</v>
      </c>
      <c r="AE185" s="9" t="str">
        <f t="shared" si="89"/>
        <v>&lt;0.1</v>
      </c>
      <c r="AF185" s="9">
        <f t="shared" si="90"/>
        <v>0</v>
      </c>
      <c r="AG185" s="9" t="str">
        <f t="shared" si="91"/>
        <v>NA</v>
      </c>
      <c r="AH185" s="9">
        <f t="shared" si="92"/>
        <v>0</v>
      </c>
      <c r="AI185" s="9" t="str">
        <f t="shared" si="93"/>
        <v>NA</v>
      </c>
      <c r="AJ185" s="9">
        <f t="shared" si="94"/>
        <v>0</v>
      </c>
      <c r="AK185" t="str">
        <f t="shared" si="95"/>
        <v>NA</v>
      </c>
      <c r="AL185" t="str">
        <f t="shared" si="96"/>
        <v/>
      </c>
      <c r="AM185" t="str">
        <f t="shared" si="97"/>
        <v>NA</v>
      </c>
      <c r="AN185" t="str">
        <f t="shared" si="98"/>
        <v>NA</v>
      </c>
      <c r="AO185">
        <f t="shared" si="77"/>
        <v>0</v>
      </c>
      <c r="AP185">
        <f t="shared" si="78"/>
        <v>1</v>
      </c>
      <c r="AQ185" t="str">
        <f t="shared" si="79"/>
        <v>Less stressed</v>
      </c>
    </row>
    <row r="186" spans="1:43" x14ac:dyDescent="0.25">
      <c r="A186">
        <v>1044</v>
      </c>
      <c r="B186">
        <v>2154268.6268000002</v>
      </c>
      <c r="C186" t="str">
        <f>VLOOKUP(A186,'A1. Aquifer Attributes'!A:H,8,FALSE)</f>
        <v>Unconfined</v>
      </c>
      <c r="D186" t="str">
        <f>VLOOKUP(A186,'A3. BGCZ'!A:C,3,FALSE)</f>
        <v>IDF</v>
      </c>
      <c r="E186" t="str">
        <f>VLOOKUP(A186,'A2. Low Flow Zone'!A:C,3,FALSE)</f>
        <v>Southeast Mountains</v>
      </c>
      <c r="F186">
        <f>IFERROR(VLOOKUP(A186,'R1. GW Use'!A:H,8,FALSE),"&lt;Null&gt;")</f>
        <v>20266</v>
      </c>
      <c r="G186">
        <f>IFERROR(VLOOKUP(A186,'R2. Recharge'!A:I,8,FALSE)*B186,"&lt;Null&gt;")</f>
        <v>136542.94453610547</v>
      </c>
      <c r="H186">
        <f>IFERROR(VLOOKUP(A186,'R2. Recharge'!A:K,10,FALSE)*B186,"&lt;Null&gt;")</f>
        <v>685098.35442630923</v>
      </c>
      <c r="I186">
        <f>IFERROR(VLOOKUP(A186,'R3. GW E'!A:C,2,FALSE)*B186,"&lt;Null&gt;")</f>
        <v>67463.076316868799</v>
      </c>
      <c r="J186">
        <f>IFERROR(VLOOKUP(A186,'R3. GW E'!A:E,4,FALSE)*B186,"&lt;Null&gt;")</f>
        <v>70002.959027866018</v>
      </c>
      <c r="K186">
        <f t="shared" si="66"/>
        <v>69079.868219236669</v>
      </c>
      <c r="L186">
        <f t="shared" si="67"/>
        <v>617635.27810944046</v>
      </c>
      <c r="M186">
        <f t="shared" si="68"/>
        <v>66539.98550823945</v>
      </c>
      <c r="N186">
        <f t="shared" si="69"/>
        <v>615095.39539844322</v>
      </c>
      <c r="O186" t="str">
        <f t="shared" si="70"/>
        <v/>
      </c>
      <c r="P186">
        <f t="shared" si="80"/>
        <v>20000</v>
      </c>
      <c r="Q186" t="str">
        <f t="shared" si="71"/>
        <v/>
      </c>
      <c r="R186">
        <f t="shared" si="81"/>
        <v>137000</v>
      </c>
      <c r="S186" t="str">
        <f t="shared" si="72"/>
        <v/>
      </c>
      <c r="T186">
        <f t="shared" si="82"/>
        <v>685000</v>
      </c>
      <c r="U186" t="str">
        <f t="shared" si="83"/>
        <v/>
      </c>
      <c r="V186">
        <f t="shared" si="84"/>
        <v>67000</v>
      </c>
      <c r="W186" t="str">
        <f t="shared" si="85"/>
        <v/>
      </c>
      <c r="X186">
        <f t="shared" si="86"/>
        <v>70000</v>
      </c>
      <c r="Y186">
        <f t="shared" si="73"/>
        <v>0.29337056544002682</v>
      </c>
      <c r="Z186">
        <f t="shared" si="74"/>
        <v>3.2812244893189235E-2</v>
      </c>
      <c r="AA186">
        <f t="shared" si="75"/>
        <v>0.30456874682502783</v>
      </c>
      <c r="AB186">
        <f t="shared" si="76"/>
        <v>3.2947734858057583E-2</v>
      </c>
      <c r="AC186" s="9" t="str">
        <f t="shared" si="87"/>
        <v/>
      </c>
      <c r="AD186" s="9">
        <f t="shared" si="88"/>
        <v>0.3</v>
      </c>
      <c r="AE186" s="9" t="str">
        <f t="shared" si="89"/>
        <v>&lt;0.1</v>
      </c>
      <c r="AF186" s="9">
        <f t="shared" si="90"/>
        <v>0</v>
      </c>
      <c r="AG186" s="9" t="str">
        <f t="shared" si="91"/>
        <v/>
      </c>
      <c r="AH186" s="9">
        <f t="shared" si="92"/>
        <v>0.3</v>
      </c>
      <c r="AI186" s="9" t="str">
        <f t="shared" si="93"/>
        <v>&lt;0.1</v>
      </c>
      <c r="AJ186" s="9">
        <f t="shared" si="94"/>
        <v>0</v>
      </c>
      <c r="AK186" t="str">
        <f t="shared" si="95"/>
        <v/>
      </c>
      <c r="AL186" t="str">
        <f t="shared" si="96"/>
        <v/>
      </c>
      <c r="AM186" t="str">
        <f t="shared" si="97"/>
        <v/>
      </c>
      <c r="AN186" t="str">
        <f t="shared" si="98"/>
        <v/>
      </c>
      <c r="AO186">
        <f t="shared" si="77"/>
        <v>0</v>
      </c>
      <c r="AP186">
        <f t="shared" si="78"/>
        <v>4</v>
      </c>
      <c r="AQ186" t="str">
        <f t="shared" si="79"/>
        <v>Less stressed</v>
      </c>
    </row>
    <row r="187" spans="1:43" x14ac:dyDescent="0.25">
      <c r="A187">
        <v>600</v>
      </c>
      <c r="B187">
        <v>2427974.2208099999</v>
      </c>
      <c r="C187" t="str">
        <f>VLOOKUP(A187,'A1. Aquifer Attributes'!A:H,8,FALSE)</f>
        <v>Unconfined</v>
      </c>
      <c r="D187" t="str">
        <f>VLOOKUP(A187,'A3. BGCZ'!A:C,3,FALSE)</f>
        <v>IDF</v>
      </c>
      <c r="E187" t="str">
        <f>VLOOKUP(A187,'A2. Low Flow Zone'!A:C,3,FALSE)</f>
        <v>Southeast Mountains</v>
      </c>
      <c r="F187">
        <f>IFERROR(VLOOKUP(A187,'R1. GW Use'!A:H,8,FALSE),"&lt;Null&gt;")</f>
        <v>13052</v>
      </c>
      <c r="G187">
        <f>IFERROR(VLOOKUP(A187,'R2. Recharge'!A:I,8,FALSE)*B187,"&lt;Null&gt;")</f>
        <v>153891.091037985</v>
      </c>
      <c r="H187">
        <f>IFERROR(VLOOKUP(A187,'R2. Recharge'!A:K,10,FALSE)*B187,"&lt;Null&gt;")</f>
        <v>709978.50975237694</v>
      </c>
      <c r="I187">
        <f>IFERROR(VLOOKUP(A187,'R3. GW E'!A:C,2,FALSE)*B187,"&lt;Null&gt;")</f>
        <v>253448.94498769345</v>
      </c>
      <c r="J187">
        <f>IFERROR(VLOOKUP(A187,'R3. GW E'!A:E,4,FALSE)*B187,"&lt;Null&gt;")</f>
        <v>433036.48620412592</v>
      </c>
      <c r="K187">
        <f t="shared" si="66"/>
        <v>-99557.853949708457</v>
      </c>
      <c r="L187">
        <f t="shared" si="67"/>
        <v>456529.56476468348</v>
      </c>
      <c r="M187">
        <f t="shared" si="68"/>
        <v>-279145.39516614092</v>
      </c>
      <c r="N187">
        <f t="shared" si="69"/>
        <v>276942.02354825102</v>
      </c>
      <c r="O187" t="str">
        <f t="shared" si="70"/>
        <v/>
      </c>
      <c r="P187">
        <f t="shared" si="80"/>
        <v>13000</v>
      </c>
      <c r="Q187" t="str">
        <f t="shared" si="71"/>
        <v/>
      </c>
      <c r="R187">
        <f t="shared" si="81"/>
        <v>154000</v>
      </c>
      <c r="S187" t="str">
        <f t="shared" si="72"/>
        <v/>
      </c>
      <c r="T187">
        <f t="shared" si="82"/>
        <v>710000</v>
      </c>
      <c r="U187" t="str">
        <f t="shared" si="83"/>
        <v/>
      </c>
      <c r="V187">
        <f t="shared" si="84"/>
        <v>253000</v>
      </c>
      <c r="W187" t="str">
        <f t="shared" si="85"/>
        <v/>
      </c>
      <c r="X187">
        <f t="shared" si="86"/>
        <v>433000</v>
      </c>
      <c r="Y187" t="str">
        <f t="shared" si="73"/>
        <v>NA</v>
      </c>
      <c r="Z187">
        <f t="shared" si="74"/>
        <v>2.8589605158928989E-2</v>
      </c>
      <c r="AA187" t="str">
        <f t="shared" si="75"/>
        <v>NA</v>
      </c>
      <c r="AB187">
        <f t="shared" si="76"/>
        <v>4.7128997733079603E-2</v>
      </c>
      <c r="AC187" s="9" t="str">
        <f t="shared" si="87"/>
        <v>NA</v>
      </c>
      <c r="AD187" s="9">
        <f t="shared" si="88"/>
        <v>0</v>
      </c>
      <c r="AE187" s="9" t="str">
        <f t="shared" si="89"/>
        <v>&lt;0.1</v>
      </c>
      <c r="AF187" s="9">
        <f t="shared" si="90"/>
        <v>0</v>
      </c>
      <c r="AG187" s="9" t="str">
        <f t="shared" si="91"/>
        <v>NA</v>
      </c>
      <c r="AH187" s="9">
        <f t="shared" si="92"/>
        <v>0</v>
      </c>
      <c r="AI187" s="9" t="str">
        <f t="shared" si="93"/>
        <v>&lt;0.1</v>
      </c>
      <c r="AJ187" s="9">
        <f t="shared" si="94"/>
        <v>0</v>
      </c>
      <c r="AK187" t="str">
        <f t="shared" si="95"/>
        <v>NA</v>
      </c>
      <c r="AL187" t="str">
        <f t="shared" si="96"/>
        <v/>
      </c>
      <c r="AM187" t="str">
        <f t="shared" si="97"/>
        <v>NA</v>
      </c>
      <c r="AN187" t="str">
        <f t="shared" si="98"/>
        <v/>
      </c>
      <c r="AO187">
        <f t="shared" si="77"/>
        <v>0</v>
      </c>
      <c r="AP187">
        <f t="shared" si="78"/>
        <v>2</v>
      </c>
      <c r="AQ187" t="str">
        <f t="shared" si="79"/>
        <v>Less stressed</v>
      </c>
    </row>
    <row r="188" spans="1:43" x14ac:dyDescent="0.25">
      <c r="A188">
        <v>521</v>
      </c>
      <c r="B188">
        <v>5153979.5506300004</v>
      </c>
      <c r="C188" t="str">
        <f>VLOOKUP(A188,'A1. Aquifer Attributes'!A:H,8,FALSE)</f>
        <v>Unconfined</v>
      </c>
      <c r="D188" t="str">
        <f>VLOOKUP(A188,'A3. BGCZ'!A:C,3,FALSE)</f>
        <v>IDF</v>
      </c>
      <c r="E188" t="str">
        <f>VLOOKUP(A188,'A2. Low Flow Zone'!A:C,3,FALSE)</f>
        <v>Southeast Mountains</v>
      </c>
      <c r="F188">
        <f>IFERROR(VLOOKUP(A188,'R1. GW Use'!A:H,8,FALSE),"&lt;Null&gt;")</f>
        <v>230851</v>
      </c>
      <c r="G188">
        <f>IFERROR(VLOOKUP(A188,'R2. Recharge'!A:I,8,FALSE)*B188,"&lt;Null&gt;")</f>
        <v>326672.14068249456</v>
      </c>
      <c r="H188">
        <f>IFERROR(VLOOKUP(A188,'R2. Recharge'!A:K,10,FALSE)*B188,"&lt;Null&gt;")</f>
        <v>711965.58114447771</v>
      </c>
      <c r="I188">
        <f>IFERROR(VLOOKUP(A188,'R3. GW E'!A:C,2,FALSE)*B188,"&lt;Null&gt;")</f>
        <v>208973.25485984399</v>
      </c>
      <c r="J188">
        <f>IFERROR(VLOOKUP(A188,'R3. GW E'!A:E,4,FALSE)*B188,"&lt;Null&gt;")</f>
        <v>366308.788601926</v>
      </c>
      <c r="K188">
        <f t="shared" si="66"/>
        <v>117698.88582265057</v>
      </c>
      <c r="L188">
        <f t="shared" si="67"/>
        <v>502992.32628463372</v>
      </c>
      <c r="M188">
        <f t="shared" si="68"/>
        <v>-39636.647919431445</v>
      </c>
      <c r="N188">
        <f t="shared" si="69"/>
        <v>345656.7925425517</v>
      </c>
      <c r="O188" t="str">
        <f t="shared" si="70"/>
        <v/>
      </c>
      <c r="P188">
        <f t="shared" si="80"/>
        <v>231000</v>
      </c>
      <c r="Q188" t="str">
        <f t="shared" si="71"/>
        <v/>
      </c>
      <c r="R188">
        <f t="shared" si="81"/>
        <v>327000</v>
      </c>
      <c r="S188" t="str">
        <f t="shared" si="72"/>
        <v/>
      </c>
      <c r="T188">
        <f t="shared" si="82"/>
        <v>712000</v>
      </c>
      <c r="U188" t="str">
        <f t="shared" si="83"/>
        <v/>
      </c>
      <c r="V188">
        <f t="shared" si="84"/>
        <v>209000</v>
      </c>
      <c r="W188" t="str">
        <f t="shared" si="85"/>
        <v/>
      </c>
      <c r="X188">
        <f t="shared" si="86"/>
        <v>366000</v>
      </c>
      <c r="Y188">
        <f t="shared" si="73"/>
        <v>1.9613694589076038</v>
      </c>
      <c r="Z188">
        <f t="shared" si="74"/>
        <v>0.45895531191337868</v>
      </c>
      <c r="AA188" t="str">
        <f t="shared" si="75"/>
        <v>NA</v>
      </c>
      <c r="AB188">
        <f t="shared" si="76"/>
        <v>0.66786189359082637</v>
      </c>
      <c r="AC188" s="9" t="str">
        <f t="shared" si="87"/>
        <v/>
      </c>
      <c r="AD188" s="9">
        <f t="shared" si="88"/>
        <v>2</v>
      </c>
      <c r="AE188" s="9" t="str">
        <f t="shared" si="89"/>
        <v/>
      </c>
      <c r="AF188" s="9">
        <f t="shared" si="90"/>
        <v>0.5</v>
      </c>
      <c r="AG188" s="9" t="str">
        <f t="shared" si="91"/>
        <v>NA</v>
      </c>
      <c r="AH188" s="9">
        <f t="shared" si="92"/>
        <v>0</v>
      </c>
      <c r="AI188" s="9" t="str">
        <f t="shared" si="93"/>
        <v/>
      </c>
      <c r="AJ188" s="9">
        <f t="shared" si="94"/>
        <v>0.7</v>
      </c>
      <c r="AK188" t="str">
        <f t="shared" si="95"/>
        <v>stressed</v>
      </c>
      <c r="AL188" t="str">
        <f t="shared" si="96"/>
        <v/>
      </c>
      <c r="AM188" t="str">
        <f t="shared" si="97"/>
        <v>NA</v>
      </c>
      <c r="AN188" t="str">
        <f t="shared" si="98"/>
        <v/>
      </c>
      <c r="AO188">
        <f t="shared" si="77"/>
        <v>1</v>
      </c>
      <c r="AP188">
        <f t="shared" si="78"/>
        <v>3</v>
      </c>
      <c r="AQ188" t="str">
        <f t="shared" si="79"/>
        <v>More stressed (less certainty)</v>
      </c>
    </row>
    <row r="189" spans="1:43" x14ac:dyDescent="0.25">
      <c r="A189">
        <v>444</v>
      </c>
      <c r="B189">
        <v>75539053.929700002</v>
      </c>
      <c r="C189" t="str">
        <f>VLOOKUP(A189,'A1. Aquifer Attributes'!A:H,8,FALSE)</f>
        <v>Unconfined</v>
      </c>
      <c r="D189" t="str">
        <f>VLOOKUP(A189,'A3. BGCZ'!A:C,3,FALSE)</f>
        <v>BWBS</v>
      </c>
      <c r="E189" t="str">
        <f>VLOOKUP(A189,'A2. Low Flow Zone'!A:C,3,FALSE)</f>
        <v>Northeast Plains</v>
      </c>
      <c r="F189">
        <f>IFERROR(VLOOKUP(A189,'R1. GW Use'!A:H,8,FALSE),"&lt;Null&gt;")</f>
        <v>400959</v>
      </c>
      <c r="G189">
        <f>IFERROR(VLOOKUP(A189,'R2. Recharge'!A:I,8,FALSE)*B189,"&lt;Null&gt;")</f>
        <v>14211206.979678301</v>
      </c>
      <c r="H189">
        <f>IFERROR(VLOOKUP(A189,'R2. Recharge'!A:K,10,FALSE)*B189,"&lt;Null&gt;")</f>
        <v>732200.04974058212</v>
      </c>
      <c r="I189">
        <f>IFERROR(VLOOKUP(A189,'R3. GW E'!A:C,2,FALSE)*B189,"&lt;Null&gt;")</f>
        <v>423169.78011417942</v>
      </c>
      <c r="J189">
        <f>IFERROR(VLOOKUP(A189,'R3. GW E'!A:E,4,FALSE)*B189,"&lt;Null&gt;")</f>
        <v>2151548657.4580736</v>
      </c>
      <c r="K189">
        <f t="shared" si="66"/>
        <v>13788037.199564122</v>
      </c>
      <c r="L189">
        <f t="shared" si="67"/>
        <v>309030.2696264027</v>
      </c>
      <c r="M189">
        <f t="shared" si="68"/>
        <v>-2137337450.4783952</v>
      </c>
      <c r="N189">
        <f t="shared" si="69"/>
        <v>-2150816457.4083328</v>
      </c>
      <c r="O189" t="str">
        <f t="shared" si="70"/>
        <v/>
      </c>
      <c r="P189">
        <f t="shared" si="80"/>
        <v>401000</v>
      </c>
      <c r="Q189" t="str">
        <f t="shared" si="71"/>
        <v/>
      </c>
      <c r="R189">
        <f t="shared" si="81"/>
        <v>14211000</v>
      </c>
      <c r="S189" t="str">
        <f t="shared" si="72"/>
        <v/>
      </c>
      <c r="T189">
        <f t="shared" si="82"/>
        <v>732000</v>
      </c>
      <c r="U189" t="str">
        <f t="shared" si="83"/>
        <v/>
      </c>
      <c r="V189">
        <f t="shared" si="84"/>
        <v>423000</v>
      </c>
      <c r="W189" t="str">
        <f t="shared" si="85"/>
        <v/>
      </c>
      <c r="X189">
        <f t="shared" si="86"/>
        <v>2151549000</v>
      </c>
      <c r="Y189">
        <f t="shared" si="73"/>
        <v>2.908020874883304E-2</v>
      </c>
      <c r="Z189">
        <f t="shared" si="74"/>
        <v>1.2974748411692263</v>
      </c>
      <c r="AA189" t="str">
        <f t="shared" si="75"/>
        <v>NA</v>
      </c>
      <c r="AB189" t="str">
        <f t="shared" si="76"/>
        <v>NA</v>
      </c>
      <c r="AC189" s="9" t="str">
        <f t="shared" si="87"/>
        <v>&lt;0.1</v>
      </c>
      <c r="AD189" s="9">
        <f t="shared" si="88"/>
        <v>0</v>
      </c>
      <c r="AE189" s="9" t="str">
        <f t="shared" si="89"/>
        <v/>
      </c>
      <c r="AF189" s="9">
        <f t="shared" si="90"/>
        <v>1.3</v>
      </c>
      <c r="AG189" s="9" t="str">
        <f t="shared" si="91"/>
        <v>NA</v>
      </c>
      <c r="AH189" s="9">
        <f t="shared" si="92"/>
        <v>0</v>
      </c>
      <c r="AI189" s="9" t="str">
        <f t="shared" si="93"/>
        <v>NA</v>
      </c>
      <c r="AJ189" s="9">
        <f t="shared" si="94"/>
        <v>0</v>
      </c>
      <c r="AK189" t="str">
        <f t="shared" si="95"/>
        <v/>
      </c>
      <c r="AL189" t="str">
        <f t="shared" si="96"/>
        <v>stressed</v>
      </c>
      <c r="AM189" t="str">
        <f t="shared" si="97"/>
        <v>NA</v>
      </c>
      <c r="AN189" t="str">
        <f t="shared" si="98"/>
        <v>NA</v>
      </c>
      <c r="AO189">
        <f t="shared" si="77"/>
        <v>1</v>
      </c>
      <c r="AP189">
        <f t="shared" si="78"/>
        <v>2</v>
      </c>
      <c r="AQ189" t="str">
        <f t="shared" si="79"/>
        <v>More stressed (less certainty)</v>
      </c>
    </row>
    <row r="190" spans="1:43" x14ac:dyDescent="0.25">
      <c r="A190">
        <v>501</v>
      </c>
      <c r="B190">
        <v>1306456.34962</v>
      </c>
      <c r="C190" t="str">
        <f>VLOOKUP(A190,'A1. Aquifer Attributes'!A:H,8,FALSE)</f>
        <v>Unconfined</v>
      </c>
      <c r="D190" t="str">
        <f>VLOOKUP(A190,'A3. BGCZ'!A:C,3,FALSE)</f>
        <v>ICH</v>
      </c>
      <c r="E190" t="str">
        <f>VLOOKUP(A190,'A2. Low Flow Zone'!A:C,3,FALSE)</f>
        <v>Southeast Mountains</v>
      </c>
      <c r="F190">
        <f>IFERROR(VLOOKUP(A190,'R1. GW Use'!A:H,8,FALSE),"&lt;Null&gt;")</f>
        <v>6452</v>
      </c>
      <c r="G190">
        <f>IFERROR(VLOOKUP(A190,'R2. Recharge'!A:I,8,FALSE)*B190,"&lt;Null&gt;")</f>
        <v>302874.63036696217</v>
      </c>
      <c r="H190">
        <f>IFERROR(VLOOKUP(A190,'R2. Recharge'!A:K,10,FALSE)*B190,"&lt;Null&gt;")</f>
        <v>738746.19454342593</v>
      </c>
      <c r="I190">
        <f>IFERROR(VLOOKUP(A190,'R3. GW E'!A:C,2,FALSE)*B190,"&lt;Null&gt;")</f>
        <v>232839.26354197564</v>
      </c>
      <c r="J190">
        <f>IFERROR(VLOOKUP(A190,'R3. GW E'!A:E,4,FALSE)*B190,"&lt;Null&gt;")</f>
        <v>207147799.42669833</v>
      </c>
      <c r="K190">
        <f t="shared" si="66"/>
        <v>70035.36682498653</v>
      </c>
      <c r="L190">
        <f t="shared" si="67"/>
        <v>505906.93100145028</v>
      </c>
      <c r="M190">
        <f t="shared" si="68"/>
        <v>-206844924.79633138</v>
      </c>
      <c r="N190">
        <f t="shared" si="69"/>
        <v>-206409053.23215491</v>
      </c>
      <c r="O190" t="str">
        <f t="shared" si="70"/>
        <v/>
      </c>
      <c r="P190">
        <f t="shared" si="80"/>
        <v>6000</v>
      </c>
      <c r="Q190" t="str">
        <f t="shared" si="71"/>
        <v/>
      </c>
      <c r="R190">
        <f t="shared" si="81"/>
        <v>303000</v>
      </c>
      <c r="S190" t="str">
        <f t="shared" si="72"/>
        <v/>
      </c>
      <c r="T190">
        <f t="shared" si="82"/>
        <v>739000</v>
      </c>
      <c r="U190" t="str">
        <f t="shared" si="83"/>
        <v/>
      </c>
      <c r="V190">
        <f t="shared" si="84"/>
        <v>233000</v>
      </c>
      <c r="W190" t="str">
        <f t="shared" si="85"/>
        <v/>
      </c>
      <c r="X190">
        <f t="shared" si="86"/>
        <v>207148000</v>
      </c>
      <c r="Y190">
        <f t="shared" si="73"/>
        <v>9.2124883362474499E-2</v>
      </c>
      <c r="Z190">
        <f t="shared" si="74"/>
        <v>1.2753333873541068E-2</v>
      </c>
      <c r="AA190" t="str">
        <f t="shared" si="75"/>
        <v>NA</v>
      </c>
      <c r="AB190" t="str">
        <f t="shared" si="76"/>
        <v>NA</v>
      </c>
      <c r="AC190" s="9" t="str">
        <f t="shared" si="87"/>
        <v/>
      </c>
      <c r="AD190" s="9">
        <f t="shared" si="88"/>
        <v>0.1</v>
      </c>
      <c r="AE190" s="9" t="str">
        <f t="shared" si="89"/>
        <v>&lt;0.1</v>
      </c>
      <c r="AF190" s="9">
        <f t="shared" si="90"/>
        <v>0</v>
      </c>
      <c r="AG190" s="9" t="str">
        <f t="shared" si="91"/>
        <v>NA</v>
      </c>
      <c r="AH190" s="9">
        <f t="shared" si="92"/>
        <v>0</v>
      </c>
      <c r="AI190" s="9" t="str">
        <f t="shared" si="93"/>
        <v>NA</v>
      </c>
      <c r="AJ190" s="9">
        <f t="shared" si="94"/>
        <v>0</v>
      </c>
      <c r="AK190" t="str">
        <f t="shared" si="95"/>
        <v/>
      </c>
      <c r="AL190" t="str">
        <f t="shared" si="96"/>
        <v/>
      </c>
      <c r="AM190" t="str">
        <f t="shared" si="97"/>
        <v>NA</v>
      </c>
      <c r="AN190" t="str">
        <f t="shared" si="98"/>
        <v>NA</v>
      </c>
      <c r="AO190">
        <f t="shared" si="77"/>
        <v>0</v>
      </c>
      <c r="AP190">
        <f t="shared" si="78"/>
        <v>2</v>
      </c>
      <c r="AQ190" t="str">
        <f t="shared" si="79"/>
        <v>Less stressed</v>
      </c>
    </row>
    <row r="191" spans="1:43" x14ac:dyDescent="0.25">
      <c r="A191">
        <v>640</v>
      </c>
      <c r="B191">
        <v>2545067.7968799998</v>
      </c>
      <c r="C191" t="str">
        <f>VLOOKUP(A191,'A1. Aquifer Attributes'!A:H,8,FALSE)</f>
        <v>Unconfined</v>
      </c>
      <c r="D191" t="str">
        <f>VLOOKUP(A191,'A3. BGCZ'!A:C,3,FALSE)</f>
        <v>BWBS</v>
      </c>
      <c r="E191" t="str">
        <f>VLOOKUP(A191,'A2. Low Flow Zone'!A:C,3,FALSE)</f>
        <v>North Interior</v>
      </c>
      <c r="F191">
        <f>IFERROR(VLOOKUP(A191,'R1. GW Use'!A:H,8,FALSE),"&lt;Null&gt;")</f>
        <v>199014</v>
      </c>
      <c r="G191">
        <f>IFERROR(VLOOKUP(A191,'R2. Recharge'!A:I,8,FALSE)*B191,"&lt;Null&gt;")</f>
        <v>478805.11281535943</v>
      </c>
      <c r="H191">
        <f>IFERROR(VLOOKUP(A191,'R2. Recharge'!A:K,10,FALSE)*B191,"&lt;Null&gt;")</f>
        <v>747756.18913012522</v>
      </c>
      <c r="I191">
        <f>IFERROR(VLOOKUP(A191,'R3. GW E'!A:C,2,FALSE)*B191,"&lt;Null&gt;")</f>
        <v>77698.374770949522</v>
      </c>
      <c r="J191">
        <f>IFERROR(VLOOKUP(A191,'R3. GW E'!A:E,4,FALSE)*B191,"&lt;Null&gt;")</f>
        <v>98433.042112130875</v>
      </c>
      <c r="K191">
        <f t="shared" si="66"/>
        <v>401106.7380444099</v>
      </c>
      <c r="L191">
        <f t="shared" si="67"/>
        <v>670057.81435917574</v>
      </c>
      <c r="M191">
        <f t="shared" si="68"/>
        <v>380372.07070322859</v>
      </c>
      <c r="N191">
        <f t="shared" si="69"/>
        <v>649323.14701799431</v>
      </c>
      <c r="O191" t="str">
        <f t="shared" si="70"/>
        <v/>
      </c>
      <c r="P191">
        <f t="shared" si="80"/>
        <v>199000</v>
      </c>
      <c r="Q191" t="str">
        <f t="shared" si="71"/>
        <v/>
      </c>
      <c r="R191">
        <f t="shared" si="81"/>
        <v>479000</v>
      </c>
      <c r="S191" t="str">
        <f t="shared" si="72"/>
        <v/>
      </c>
      <c r="T191">
        <f t="shared" si="82"/>
        <v>748000</v>
      </c>
      <c r="U191" t="str">
        <f t="shared" si="83"/>
        <v/>
      </c>
      <c r="V191">
        <f t="shared" si="84"/>
        <v>78000</v>
      </c>
      <c r="W191" t="str">
        <f t="shared" si="85"/>
        <v/>
      </c>
      <c r="X191">
        <f t="shared" si="86"/>
        <v>98000</v>
      </c>
      <c r="Y191">
        <f t="shared" si="73"/>
        <v>0.49616219605357387</v>
      </c>
      <c r="Z191">
        <f t="shared" si="74"/>
        <v>0.29701019185983429</v>
      </c>
      <c r="AA191">
        <f t="shared" si="75"/>
        <v>0.52320876144261763</v>
      </c>
      <c r="AB191">
        <f t="shared" si="76"/>
        <v>0.30649454114483438</v>
      </c>
      <c r="AC191" s="9" t="str">
        <f t="shared" si="87"/>
        <v/>
      </c>
      <c r="AD191" s="9">
        <f t="shared" si="88"/>
        <v>0.5</v>
      </c>
      <c r="AE191" s="9" t="str">
        <f t="shared" si="89"/>
        <v/>
      </c>
      <c r="AF191" s="9">
        <f t="shared" si="90"/>
        <v>0.3</v>
      </c>
      <c r="AG191" s="9" t="str">
        <f t="shared" si="91"/>
        <v/>
      </c>
      <c r="AH191" s="9">
        <f t="shared" si="92"/>
        <v>0.5</v>
      </c>
      <c r="AI191" s="9" t="str">
        <f t="shared" si="93"/>
        <v/>
      </c>
      <c r="AJ191" s="9">
        <f t="shared" si="94"/>
        <v>0.3</v>
      </c>
      <c r="AK191" t="str">
        <f t="shared" si="95"/>
        <v/>
      </c>
      <c r="AL191" t="str">
        <f t="shared" si="96"/>
        <v/>
      </c>
      <c r="AM191" t="str">
        <f t="shared" si="97"/>
        <v/>
      </c>
      <c r="AN191" t="str">
        <f t="shared" si="98"/>
        <v/>
      </c>
      <c r="AO191">
        <f t="shared" si="77"/>
        <v>0</v>
      </c>
      <c r="AP191">
        <f t="shared" si="78"/>
        <v>4</v>
      </c>
      <c r="AQ191" t="str">
        <f t="shared" si="79"/>
        <v>Less stressed</v>
      </c>
    </row>
    <row r="192" spans="1:43" x14ac:dyDescent="0.25">
      <c r="A192">
        <v>538</v>
      </c>
      <c r="B192">
        <v>10697410.18</v>
      </c>
      <c r="C192" t="str">
        <f>VLOOKUP(A192,'A1. Aquifer Attributes'!A:H,8,FALSE)</f>
        <v>Unconfined</v>
      </c>
      <c r="D192" t="str">
        <f>VLOOKUP(A192,'A3. BGCZ'!A:C,3,FALSE)</f>
        <v>PP</v>
      </c>
      <c r="E192" t="str">
        <f>VLOOKUP(A192,'A2. Low Flow Zone'!A:C,3,FALSE)</f>
        <v>Southeast Mountains</v>
      </c>
      <c r="F192">
        <f>IFERROR(VLOOKUP(A192,'R1. GW Use'!A:H,8,FALSE),"&lt;Null&gt;")</f>
        <v>6215</v>
      </c>
      <c r="G192">
        <f>IFERROR(VLOOKUP(A192,'R2. Recharge'!A:I,8,FALSE)*B192,"&lt;Null&gt;")</f>
        <v>518155.60749356163</v>
      </c>
      <c r="H192">
        <f>IFERROR(VLOOKUP(A192,'R2. Recharge'!A:K,10,FALSE)*B192,"&lt;Null&gt;")</f>
        <v>756478.05828888004</v>
      </c>
      <c r="I192">
        <f>IFERROR(VLOOKUP(A192,'R3. GW E'!A:C,2,FALSE)*B192,"&lt;Null&gt;")</f>
        <v>390155.94408495998</v>
      </c>
      <c r="J192">
        <f>IFERROR(VLOOKUP(A192,'R3. GW E'!A:E,4,FALSE)*B192,"&lt;Null&gt;")</f>
        <v>21989810.314211596</v>
      </c>
      <c r="K192">
        <f t="shared" si="66"/>
        <v>127999.66340860166</v>
      </c>
      <c r="L192">
        <f t="shared" si="67"/>
        <v>366322.11420392006</v>
      </c>
      <c r="M192">
        <f t="shared" si="68"/>
        <v>-21471654.706718035</v>
      </c>
      <c r="N192">
        <f t="shared" si="69"/>
        <v>-21233332.255922716</v>
      </c>
      <c r="O192" t="str">
        <f t="shared" si="70"/>
        <v/>
      </c>
      <c r="P192">
        <f t="shared" si="80"/>
        <v>6000</v>
      </c>
      <c r="Q192" t="str">
        <f t="shared" si="71"/>
        <v/>
      </c>
      <c r="R192">
        <f t="shared" si="81"/>
        <v>518000</v>
      </c>
      <c r="S192" t="str">
        <f t="shared" si="72"/>
        <v/>
      </c>
      <c r="T192">
        <f t="shared" si="82"/>
        <v>756000</v>
      </c>
      <c r="U192" t="str">
        <f t="shared" si="83"/>
        <v/>
      </c>
      <c r="V192">
        <f t="shared" si="84"/>
        <v>390000</v>
      </c>
      <c r="W192" t="str">
        <f t="shared" si="85"/>
        <v/>
      </c>
      <c r="X192">
        <f t="shared" si="86"/>
        <v>21990000</v>
      </c>
      <c r="Y192">
        <f t="shared" si="73"/>
        <v>4.8554815180727642E-2</v>
      </c>
      <c r="Z192">
        <f t="shared" si="74"/>
        <v>1.696594270183837E-2</v>
      </c>
      <c r="AA192" t="str">
        <f t="shared" si="75"/>
        <v>NA</v>
      </c>
      <c r="AB192" t="str">
        <f t="shared" si="76"/>
        <v>NA</v>
      </c>
      <c r="AC192" s="9" t="str">
        <f t="shared" si="87"/>
        <v>&lt;0.1</v>
      </c>
      <c r="AD192" s="9">
        <f t="shared" si="88"/>
        <v>0</v>
      </c>
      <c r="AE192" s="9" t="str">
        <f t="shared" si="89"/>
        <v>&lt;0.1</v>
      </c>
      <c r="AF192" s="9">
        <f t="shared" si="90"/>
        <v>0</v>
      </c>
      <c r="AG192" s="9" t="str">
        <f t="shared" si="91"/>
        <v>NA</v>
      </c>
      <c r="AH192" s="9">
        <f t="shared" si="92"/>
        <v>0</v>
      </c>
      <c r="AI192" s="9" t="str">
        <f t="shared" si="93"/>
        <v>NA</v>
      </c>
      <c r="AJ192" s="9">
        <f t="shared" si="94"/>
        <v>0</v>
      </c>
      <c r="AK192" t="str">
        <f t="shared" si="95"/>
        <v/>
      </c>
      <c r="AL192" t="str">
        <f t="shared" si="96"/>
        <v/>
      </c>
      <c r="AM192" t="str">
        <f t="shared" si="97"/>
        <v>NA</v>
      </c>
      <c r="AN192" t="str">
        <f t="shared" si="98"/>
        <v>NA</v>
      </c>
      <c r="AO192">
        <f t="shared" si="77"/>
        <v>0</v>
      </c>
      <c r="AP192">
        <f t="shared" si="78"/>
        <v>2</v>
      </c>
      <c r="AQ192" t="str">
        <f t="shared" si="79"/>
        <v>Less stressed</v>
      </c>
    </row>
    <row r="193" spans="1:43" x14ac:dyDescent="0.25">
      <c r="A193">
        <v>1083</v>
      </c>
      <c r="B193">
        <v>680158.84378</v>
      </c>
      <c r="C193" t="str">
        <f>VLOOKUP(A193,'A1. Aquifer Attributes'!A:H,8,FALSE)</f>
        <v>Unconfined</v>
      </c>
      <c r="D193" t="str">
        <f>VLOOKUP(A193,'A3. BGCZ'!A:C,3,FALSE)</f>
        <v>CWH</v>
      </c>
      <c r="E193" t="str">
        <f>VLOOKUP(A193,'A2. Low Flow Zone'!A:C,3,FALSE)</f>
        <v>Coast Mountains</v>
      </c>
      <c r="F193">
        <f>IFERROR(VLOOKUP(A193,'R1. GW Use'!A:H,8,FALSE),"&lt;Null&gt;")</f>
        <v>0</v>
      </c>
      <c r="G193">
        <f>IFERROR(VLOOKUP(A193,'R2. Recharge'!A:I,8,FALSE)*B193,"&lt;Null&gt;")</f>
        <v>697299.50161102938</v>
      </c>
      <c r="H193">
        <f>IFERROR(VLOOKUP(A193,'R2. Recharge'!A:K,10,FALSE)*B193,"&lt;Null&gt;")</f>
        <v>757282.05507621425</v>
      </c>
      <c r="I193">
        <f>IFERROR(VLOOKUP(A193,'R3. GW E'!A:C,2,FALSE)*B193,"&lt;Null&gt;")</f>
        <v>236122.58388897724</v>
      </c>
      <c r="J193">
        <f>IFERROR(VLOOKUP(A193,'R3. GW E'!A:E,4,FALSE)*B193,"&lt;Null&gt;")</f>
        <v>8382481.6383978538</v>
      </c>
      <c r="K193">
        <f t="shared" si="66"/>
        <v>461176.91772205214</v>
      </c>
      <c r="L193">
        <f t="shared" si="67"/>
        <v>521159.47118723701</v>
      </c>
      <c r="M193">
        <f t="shared" si="68"/>
        <v>-7685182.1367868241</v>
      </c>
      <c r="N193">
        <f t="shared" si="69"/>
        <v>-7625199.5833216393</v>
      </c>
      <c r="O193" t="str">
        <f t="shared" si="70"/>
        <v/>
      </c>
      <c r="P193">
        <f t="shared" si="80"/>
        <v>0</v>
      </c>
      <c r="Q193" t="str">
        <f t="shared" si="71"/>
        <v/>
      </c>
      <c r="R193">
        <f t="shared" si="81"/>
        <v>697000</v>
      </c>
      <c r="S193" t="str">
        <f t="shared" si="72"/>
        <v/>
      </c>
      <c r="T193">
        <f t="shared" si="82"/>
        <v>757000</v>
      </c>
      <c r="U193" t="str">
        <f t="shared" si="83"/>
        <v/>
      </c>
      <c r="V193">
        <f t="shared" si="84"/>
        <v>236000</v>
      </c>
      <c r="W193" t="str">
        <f t="shared" si="85"/>
        <v/>
      </c>
      <c r="X193">
        <f t="shared" si="86"/>
        <v>8382000</v>
      </c>
      <c r="Y193">
        <f t="shared" si="73"/>
        <v>0</v>
      </c>
      <c r="Z193">
        <f t="shared" si="74"/>
        <v>0</v>
      </c>
      <c r="AA193" t="str">
        <f t="shared" si="75"/>
        <v>NA</v>
      </c>
      <c r="AB193" t="str">
        <f t="shared" si="76"/>
        <v>NA</v>
      </c>
      <c r="AC193" s="9" t="str">
        <f t="shared" si="87"/>
        <v/>
      </c>
      <c r="AD193" s="9">
        <f t="shared" si="88"/>
        <v>0</v>
      </c>
      <c r="AE193" s="9" t="str">
        <f t="shared" si="89"/>
        <v/>
      </c>
      <c r="AF193" s="9">
        <f t="shared" si="90"/>
        <v>0</v>
      </c>
      <c r="AG193" s="9" t="str">
        <f t="shared" si="91"/>
        <v>NA</v>
      </c>
      <c r="AH193" s="9">
        <f t="shared" si="92"/>
        <v>0</v>
      </c>
      <c r="AI193" s="9" t="str">
        <f t="shared" si="93"/>
        <v>NA</v>
      </c>
      <c r="AJ193" s="9">
        <f t="shared" si="94"/>
        <v>0</v>
      </c>
      <c r="AK193" t="str">
        <f t="shared" si="95"/>
        <v/>
      </c>
      <c r="AL193" t="str">
        <f t="shared" si="96"/>
        <v/>
      </c>
      <c r="AM193" t="str">
        <f t="shared" si="97"/>
        <v>NA</v>
      </c>
      <c r="AN193" t="str">
        <f t="shared" si="98"/>
        <v>NA</v>
      </c>
      <c r="AO193">
        <f t="shared" si="77"/>
        <v>0</v>
      </c>
      <c r="AP193">
        <f t="shared" si="78"/>
        <v>2</v>
      </c>
      <c r="AQ193" t="str">
        <f t="shared" si="79"/>
        <v>Less stressed</v>
      </c>
    </row>
    <row r="194" spans="1:43" x14ac:dyDescent="0.25">
      <c r="A194">
        <v>545</v>
      </c>
      <c r="B194">
        <v>6330024.8378699999</v>
      </c>
      <c r="C194" t="str">
        <f>VLOOKUP(A194,'A1. Aquifer Attributes'!A:H,8,FALSE)</f>
        <v>Unconfined</v>
      </c>
      <c r="D194" t="str">
        <f>VLOOKUP(A194,'A3. BGCZ'!A:C,3,FALSE)</f>
        <v>IDF</v>
      </c>
      <c r="E194" t="str">
        <f>VLOOKUP(A194,'A2. Low Flow Zone'!A:C,3,FALSE)</f>
        <v>Southeast Mountains</v>
      </c>
      <c r="F194">
        <f>IFERROR(VLOOKUP(A194,'R1. GW Use'!A:H,8,FALSE),"&lt;Null&gt;")</f>
        <v>45088</v>
      </c>
      <c r="G194">
        <f>IFERROR(VLOOKUP(A194,'R2. Recharge'!A:I,8,FALSE)*B194,"&lt;Null&gt;")</f>
        <v>401212.83836052264</v>
      </c>
      <c r="H194">
        <f>IFERROR(VLOOKUP(A194,'R2. Recharge'!A:K,10,FALSE)*B194,"&lt;Null&gt;")</f>
        <v>769572.76966404531</v>
      </c>
      <c r="I194">
        <f>IFERROR(VLOOKUP(A194,'R3. GW E'!A:C,2,FALSE)*B194,"&lt;Null&gt;")</f>
        <v>52456.915831428683</v>
      </c>
      <c r="J194">
        <f>IFERROR(VLOOKUP(A194,'R3. GW E'!A:E,4,FALSE)*B194,"&lt;Null&gt;")</f>
        <v>832809.71779436641</v>
      </c>
      <c r="K194">
        <f t="shared" ref="K194:K257" si="99">IFERROR(G194-I194,"&lt;Null&gt;")</f>
        <v>348755.92252909398</v>
      </c>
      <c r="L194">
        <f t="shared" ref="L194:L257" si="100">IFERROR(H194-I194,"&lt;Null&gt;")</f>
        <v>717115.85383261659</v>
      </c>
      <c r="M194">
        <f t="shared" ref="M194:M257" si="101">IFERROR(G194-J194,"&lt;Null&gt;")</f>
        <v>-431596.87943384377</v>
      </c>
      <c r="N194">
        <f t="shared" ref="N194:N257" si="102">IFERROR(H194-J194,"&lt;Null&gt;")</f>
        <v>-63236.948130321107</v>
      </c>
      <c r="O194" t="str">
        <f t="shared" ref="O194:O257" si="103">IF(P194&lt;&gt;"&lt;Null&gt;",IF(F194&lt;0,"",IF(AND(OR(P194=0,P194=1000),F194&lt;&gt;0,F194&lt;1000),"&lt;1000","")),"NA")</f>
        <v/>
      </c>
      <c r="P194">
        <f t="shared" si="80"/>
        <v>45000</v>
      </c>
      <c r="Q194" t="str">
        <f t="shared" ref="Q194:Q257" si="104">IF(R194&lt;&gt;"&lt;Null&gt;",IF(G194&lt;0,"",IF(AND(OR(R194=0,R194=1000),G194&lt;&gt;0,G194&lt;1000),"&lt;1000","")),"NA")</f>
        <v/>
      </c>
      <c r="R194">
        <f t="shared" si="81"/>
        <v>401000</v>
      </c>
      <c r="S194" t="str">
        <f t="shared" ref="S194:S257" si="105">IF(T194&lt;&gt;"&lt;Null&gt;",IF(H194&lt;0,"",IF(AND(OR(T194=0,T194=1000),H194&lt;&gt;0,H194&lt;1000),"&lt;1000","")),"NA")</f>
        <v/>
      </c>
      <c r="T194">
        <f t="shared" si="82"/>
        <v>770000</v>
      </c>
      <c r="U194" t="str">
        <f t="shared" si="83"/>
        <v/>
      </c>
      <c r="V194">
        <f t="shared" si="84"/>
        <v>52000</v>
      </c>
      <c r="W194" t="str">
        <f t="shared" si="85"/>
        <v/>
      </c>
      <c r="X194">
        <f t="shared" si="86"/>
        <v>833000</v>
      </c>
      <c r="Y194">
        <f t="shared" ref="Y194:Y257" si="106">IFERROR(IF(K194&lt;0,"NA",$F194/K194),"NA")</f>
        <v>0.1292823923190542</v>
      </c>
      <c r="Z194">
        <f t="shared" ref="Z194:Z257" si="107">IFERROR(IF(L194&lt;0,"NA",$F194/L194),"NA")</f>
        <v>6.2874080609189933E-2</v>
      </c>
      <c r="AA194" t="str">
        <f t="shared" ref="AA194:AA257" si="108">IFERROR(IF(M194&lt;0,"NA",$F194/M194),"NA")</f>
        <v>NA</v>
      </c>
      <c r="AB194" t="str">
        <f t="shared" ref="AB194:AB257" si="109">IFERROR(IF(N194&lt;0,"NA",$F194/N194),"NA")</f>
        <v>NA</v>
      </c>
      <c r="AC194" s="9" t="str">
        <f t="shared" si="87"/>
        <v/>
      </c>
      <c r="AD194" s="9">
        <f t="shared" si="88"/>
        <v>0.1</v>
      </c>
      <c r="AE194" s="9" t="str">
        <f t="shared" si="89"/>
        <v/>
      </c>
      <c r="AF194" s="9">
        <f t="shared" si="90"/>
        <v>0.1</v>
      </c>
      <c r="AG194" s="9" t="str">
        <f t="shared" si="91"/>
        <v>NA</v>
      </c>
      <c r="AH194" s="9">
        <f t="shared" si="92"/>
        <v>0</v>
      </c>
      <c r="AI194" s="9" t="str">
        <f t="shared" si="93"/>
        <v>NA</v>
      </c>
      <c r="AJ194" s="9">
        <f t="shared" si="94"/>
        <v>0</v>
      </c>
      <c r="AK194" t="str">
        <f t="shared" si="95"/>
        <v/>
      </c>
      <c r="AL194" t="str">
        <f t="shared" si="96"/>
        <v/>
      </c>
      <c r="AM194" t="str">
        <f t="shared" si="97"/>
        <v>NA</v>
      </c>
      <c r="AN194" t="str">
        <f t="shared" si="98"/>
        <v>NA</v>
      </c>
      <c r="AO194">
        <f t="shared" ref="AO194:AO257" si="110">COUNTIF(AK194:AN194,"stressed")</f>
        <v>0</v>
      </c>
      <c r="AP194">
        <f t="shared" ref="AP194:AP257" si="111">4 - COUNTIF(AK194:AN194,"NA")</f>
        <v>2</v>
      </c>
      <c r="AQ194" t="str">
        <f t="shared" ref="AQ194:AQ257" si="112">IF(C194="Confined","Method not applicable - confined aquifer",IF(AND(K194&lt;0,L194&lt;0,M194&lt;0,N194&lt;0),"Method not applicable - low modelled groundwater availability",IF(AND(AO194=0,AP194=0),"Method not applicaple - no derived E values",IF(AO194=AP194,"More stressed (high certainty)",IF(AO194=0,"Less stressed","More stressed (less certainty)")))))</f>
        <v>Less stressed</v>
      </c>
    </row>
    <row r="195" spans="1:43" x14ac:dyDescent="0.25">
      <c r="A195">
        <v>770</v>
      </c>
      <c r="B195">
        <v>2603147.88662</v>
      </c>
      <c r="C195" t="str">
        <f>VLOOKUP(A195,'A1. Aquifer Attributes'!A:H,8,FALSE)</f>
        <v>Unconfined</v>
      </c>
      <c r="D195" t="str">
        <f>VLOOKUP(A195,'A3. BGCZ'!A:C,3,FALSE)</f>
        <v>IDF</v>
      </c>
      <c r="E195" t="str">
        <f>VLOOKUP(A195,'A2. Low Flow Zone'!A:C,3,FALSE)</f>
        <v>South Interior</v>
      </c>
      <c r="F195">
        <f>IFERROR(VLOOKUP(A195,'R1. GW Use'!A:H,8,FALSE),"&lt;Null&gt;")</f>
        <v>110527</v>
      </c>
      <c r="G195">
        <f>IFERROR(VLOOKUP(A195,'R2. Recharge'!A:I,8,FALSE)*B195,"&lt;Null&gt;")</f>
        <v>164994.03699250624</v>
      </c>
      <c r="H195">
        <f>IFERROR(VLOOKUP(A195,'R2. Recharge'!A:K,10,FALSE)*B195,"&lt;Null&gt;")</f>
        <v>770987.32531967852</v>
      </c>
      <c r="I195">
        <f>IFERROR(VLOOKUP(A195,'R3. GW E'!A:C,2,FALSE)*B195,"&lt;Null&gt;")</f>
        <v>127861.41789500117</v>
      </c>
      <c r="J195">
        <f>IFERROR(VLOOKUP(A195,'R3. GW E'!A:E,4,FALSE)*B195,"&lt;Null&gt;")</f>
        <v>6846617.3510358604</v>
      </c>
      <c r="K195">
        <f t="shared" si="99"/>
        <v>37132.61909750507</v>
      </c>
      <c r="L195">
        <f t="shared" si="100"/>
        <v>643125.9074246774</v>
      </c>
      <c r="M195">
        <f t="shared" si="101"/>
        <v>-6681623.3140433542</v>
      </c>
      <c r="N195">
        <f t="shared" si="102"/>
        <v>-6075630.0257161818</v>
      </c>
      <c r="O195" t="str">
        <f t="shared" si="103"/>
        <v/>
      </c>
      <c r="P195">
        <f t="shared" ref="P195:P258" si="113">IFERROR(ROUND(F195,-3), 0)</f>
        <v>111000</v>
      </c>
      <c r="Q195" t="str">
        <f t="shared" si="104"/>
        <v/>
      </c>
      <c r="R195">
        <f t="shared" ref="R195:R258" si="114">IFERROR(IF(G195&lt;=0,0,IF(G195&lt;1000,1000,ROUND(G195,-3))),0)</f>
        <v>165000</v>
      </c>
      <c r="S195" t="str">
        <f t="shared" si="105"/>
        <v/>
      </c>
      <c r="T195">
        <f t="shared" ref="T195:T258" si="115">IFERROR(IF(H195&lt;=0,0,IF(H195&lt;1000,1000,ROUND(H195,-3))),0)</f>
        <v>771000</v>
      </c>
      <c r="U195" t="str">
        <f t="shared" ref="U195:U258" si="116">IF(I195&lt;&gt;"&lt;Null&gt;",IF(I195&lt;0,"",IF(AND(OR(V195=0,V195=1000),I195&lt;&gt;0,I195&lt;1000),"&lt;1000","")),"NA")</f>
        <v/>
      </c>
      <c r="V195">
        <f t="shared" ref="V195:V258" si="117">IFERROR(IF(I195&lt;=0,0,IF(I195&lt;1000,1000,ROUND(I195,-3))),0)</f>
        <v>128000</v>
      </c>
      <c r="W195" t="str">
        <f t="shared" ref="W195:W258" si="118">IF(J195&lt;&gt;"&lt;Null&gt;",IF(J195&lt;0,"",IF(AND(OR(X195=0,X195=1000),J195&lt;&gt;0,J195&lt;1000),"&lt;1000","")),"NA")</f>
        <v/>
      </c>
      <c r="X195">
        <f t="shared" ref="X195:X258" si="119">IFERROR(IF(J195&lt;=0,0,IF(J195&lt;1000,1000,ROUND(J195,-3))),0)</f>
        <v>6847000</v>
      </c>
      <c r="Y195">
        <f t="shared" si="106"/>
        <v>2.9765473776512112</v>
      </c>
      <c r="Z195">
        <f t="shared" si="107"/>
        <v>0.1718590383686959</v>
      </c>
      <c r="AA195" t="str">
        <f t="shared" si="108"/>
        <v>NA</v>
      </c>
      <c r="AB195" t="str">
        <f t="shared" si="109"/>
        <v>NA</v>
      </c>
      <c r="AC195" s="9" t="str">
        <f t="shared" ref="AC195:AC258" si="120">IF(Y195="NA","NA",IF(AND(AD195=0,Y195&lt;&gt;0),"&lt;0.1",""))</f>
        <v/>
      </c>
      <c r="AD195" s="9">
        <f t="shared" ref="AD195:AD258" si="121">IFERROR(IF(Y195&lt;0,"&lt;Null&gt;",ROUND(Y195,1)),0)</f>
        <v>3</v>
      </c>
      <c r="AE195" s="9" t="str">
        <f t="shared" ref="AE195:AE258" si="122">IF(Z195="NA","NA",IF(AND(AF195=0,Z195&lt;&gt;0),"&lt;0.1",""))</f>
        <v/>
      </c>
      <c r="AF195" s="9">
        <f t="shared" ref="AF195:AF258" si="123">IFERROR(IF(Z195&lt;0,"&lt;Null&gt;",ROUND(Z195,1)),0)</f>
        <v>0.2</v>
      </c>
      <c r="AG195" s="9" t="str">
        <f t="shared" ref="AG195:AG258" si="124">IF(AA195="NA","NA",IF(AND(AH195=0,AA195&lt;&gt;0),"&lt;0.1",""))</f>
        <v>NA</v>
      </c>
      <c r="AH195" s="9">
        <f t="shared" ref="AH195:AH258" si="125">IFERROR(IF(AA195&lt;0,"&lt;Null&gt;",ROUND(AA195,1)),0)</f>
        <v>0</v>
      </c>
      <c r="AI195" s="9" t="str">
        <f t="shared" ref="AI195:AI258" si="126">IF(AB195="NA","NA",IF(AND(AJ195=0,AB195&lt;&gt;0),"&lt;0.1",""))</f>
        <v>NA</v>
      </c>
      <c r="AJ195" s="9">
        <f t="shared" ref="AJ195:AJ258" si="127">IFERROR(IF(AB195&lt;0,"&lt;Null&gt;",ROUND(AB195,1)),0)</f>
        <v>0</v>
      </c>
      <c r="AK195" t="str">
        <f t="shared" ref="AK195:AK258" si="128">IF(AC195="NA","NA",IF(AD195&gt;1,"stressed",""))</f>
        <v>stressed</v>
      </c>
      <c r="AL195" t="str">
        <f t="shared" ref="AL195:AL258" si="129">IF(AE195="NA","NA",IF(AF195&gt;1,"stressed",""))</f>
        <v/>
      </c>
      <c r="AM195" t="str">
        <f t="shared" ref="AM195:AM258" si="130">IF(AG195="NA","NA",IF(AH195&gt;1,"stressed",""))</f>
        <v>NA</v>
      </c>
      <c r="AN195" t="str">
        <f t="shared" ref="AN195:AN258" si="131">IF(AI195="NA","NA",IF(AJ195&gt;1,"stressed",""))</f>
        <v>NA</v>
      </c>
      <c r="AO195">
        <f t="shared" si="110"/>
        <v>1</v>
      </c>
      <c r="AP195">
        <f t="shared" si="111"/>
        <v>2</v>
      </c>
      <c r="AQ195" t="str">
        <f t="shared" si="112"/>
        <v>More stressed (less certainty)</v>
      </c>
    </row>
    <row r="196" spans="1:43" x14ac:dyDescent="0.25">
      <c r="A196">
        <v>1131</v>
      </c>
      <c r="B196">
        <v>5574726.4479400003</v>
      </c>
      <c r="C196" t="str">
        <f>VLOOKUP(A196,'A1. Aquifer Attributes'!A:H,8,FALSE)</f>
        <v>Unconfined</v>
      </c>
      <c r="D196" t="str">
        <f>VLOOKUP(A196,'A3. BGCZ'!A:C,3,FALSE)</f>
        <v>IDF</v>
      </c>
      <c r="E196" t="str">
        <f>VLOOKUP(A196,'A2. Low Flow Zone'!A:C,3,FALSE)</f>
        <v>Southeast Mountains</v>
      </c>
      <c r="F196">
        <f>IFERROR(VLOOKUP(A196,'R1. GW Use'!A:H,8,FALSE),"&lt;Null&gt;")</f>
        <v>4143</v>
      </c>
      <c r="G196">
        <f>IFERROR(VLOOKUP(A196,'R2. Recharge'!A:I,8,FALSE)*B196,"&lt;Null&gt;")</f>
        <v>353340.1334984487</v>
      </c>
      <c r="H196">
        <f>IFERROR(VLOOKUP(A196,'R2. Recharge'!A:K,10,FALSE)*B196,"&lt;Null&gt;")</f>
        <v>774463.29705361661</v>
      </c>
      <c r="I196">
        <f>IFERROR(VLOOKUP(A196,'R3. GW E'!A:C,2,FALSE)*B196,"&lt;Null&gt;")</f>
        <v>1356085.6568200928</v>
      </c>
      <c r="J196">
        <f>IFERROR(VLOOKUP(A196,'R3. GW E'!A:E,4,FALSE)*B196,"&lt;Null&gt;")</f>
        <v>351492.07726906496</v>
      </c>
      <c r="K196">
        <f t="shared" si="99"/>
        <v>-1002745.5233216442</v>
      </c>
      <c r="L196">
        <f t="shared" si="100"/>
        <v>-581622.35976647621</v>
      </c>
      <c r="M196">
        <f t="shared" si="101"/>
        <v>1848.0562293837429</v>
      </c>
      <c r="N196">
        <f t="shared" si="102"/>
        <v>422971.21978455165</v>
      </c>
      <c r="O196" t="str">
        <f t="shared" si="103"/>
        <v/>
      </c>
      <c r="P196">
        <f t="shared" si="113"/>
        <v>4000</v>
      </c>
      <c r="Q196" t="str">
        <f t="shared" si="104"/>
        <v/>
      </c>
      <c r="R196">
        <f t="shared" si="114"/>
        <v>353000</v>
      </c>
      <c r="S196" t="str">
        <f t="shared" si="105"/>
        <v/>
      </c>
      <c r="T196">
        <f t="shared" si="115"/>
        <v>774000</v>
      </c>
      <c r="U196" t="str">
        <f t="shared" si="116"/>
        <v/>
      </c>
      <c r="V196">
        <f t="shared" si="117"/>
        <v>1356000</v>
      </c>
      <c r="W196" t="str">
        <f t="shared" si="118"/>
        <v/>
      </c>
      <c r="X196">
        <f t="shared" si="119"/>
        <v>351000</v>
      </c>
      <c r="Y196" t="str">
        <f t="shared" si="106"/>
        <v>NA</v>
      </c>
      <c r="Z196" t="str">
        <f t="shared" si="107"/>
        <v>NA</v>
      </c>
      <c r="AA196">
        <f t="shared" si="108"/>
        <v>2.2418149048319456</v>
      </c>
      <c r="AB196">
        <f t="shared" si="109"/>
        <v>9.7949926761218293E-3</v>
      </c>
      <c r="AC196" s="9" t="str">
        <f t="shared" si="120"/>
        <v>NA</v>
      </c>
      <c r="AD196" s="9">
        <f t="shared" si="121"/>
        <v>0</v>
      </c>
      <c r="AE196" s="9" t="str">
        <f t="shared" si="122"/>
        <v>NA</v>
      </c>
      <c r="AF196" s="9">
        <f t="shared" si="123"/>
        <v>0</v>
      </c>
      <c r="AG196" s="9" t="str">
        <f t="shared" si="124"/>
        <v/>
      </c>
      <c r="AH196" s="9">
        <f t="shared" si="125"/>
        <v>2.2000000000000002</v>
      </c>
      <c r="AI196" s="9" t="str">
        <f t="shared" si="126"/>
        <v>&lt;0.1</v>
      </c>
      <c r="AJ196" s="9">
        <f t="shared" si="127"/>
        <v>0</v>
      </c>
      <c r="AK196" t="str">
        <f t="shared" si="128"/>
        <v>NA</v>
      </c>
      <c r="AL196" t="str">
        <f t="shared" si="129"/>
        <v>NA</v>
      </c>
      <c r="AM196" t="str">
        <f t="shared" si="130"/>
        <v>stressed</v>
      </c>
      <c r="AN196" t="str">
        <f t="shared" si="131"/>
        <v/>
      </c>
      <c r="AO196">
        <f t="shared" si="110"/>
        <v>1</v>
      </c>
      <c r="AP196">
        <f t="shared" si="111"/>
        <v>2</v>
      </c>
      <c r="AQ196" t="str">
        <f t="shared" si="112"/>
        <v>More stressed (less certainty)</v>
      </c>
    </row>
    <row r="197" spans="1:43" x14ac:dyDescent="0.25">
      <c r="A197">
        <v>991</v>
      </c>
      <c r="B197">
        <v>2627714.83488</v>
      </c>
      <c r="C197" t="str">
        <f>VLOOKUP(A197,'A1. Aquifer Attributes'!A:H,8,FALSE)</f>
        <v>Unconfined</v>
      </c>
      <c r="D197" t="str">
        <f>VLOOKUP(A197,'A3. BGCZ'!A:C,3,FALSE)</f>
        <v>ICH</v>
      </c>
      <c r="E197" t="str">
        <f>VLOOKUP(A197,'A2. Low Flow Zone'!A:C,3,FALSE)</f>
        <v>Southeast Mountains</v>
      </c>
      <c r="F197">
        <f>IFERROR(VLOOKUP(A197,'R1. GW Use'!A:H,8,FALSE),"&lt;Null&gt;")</f>
        <v>30158</v>
      </c>
      <c r="G197">
        <f>IFERROR(VLOOKUP(A197,'R2. Recharge'!A:I,8,FALSE)*B197,"&lt;Null&gt;")</f>
        <v>609180.82686463406</v>
      </c>
      <c r="H197">
        <f>IFERROR(VLOOKUP(A197,'R2. Recharge'!A:K,10,FALSE)*B197,"&lt;Null&gt;")</f>
        <v>776668.41831581178</v>
      </c>
      <c r="I197">
        <f>IFERROR(VLOOKUP(A197,'R3. GW E'!A:C,2,FALSE)*B197,"&lt;Null&gt;")</f>
        <v>260109.60836026657</v>
      </c>
      <c r="J197">
        <f>IFERROR(VLOOKUP(A197,'R3. GW E'!A:E,4,FALSE)*B197,"&lt;Null&gt;")</f>
        <v>215784000.66809326</v>
      </c>
      <c r="K197">
        <f t="shared" si="99"/>
        <v>349071.21850436751</v>
      </c>
      <c r="L197">
        <f t="shared" si="100"/>
        <v>516558.80995554524</v>
      </c>
      <c r="M197">
        <f t="shared" si="101"/>
        <v>-215174819.84122863</v>
      </c>
      <c r="N197">
        <f t="shared" si="102"/>
        <v>-215007332.24977747</v>
      </c>
      <c r="O197" t="str">
        <f t="shared" si="103"/>
        <v/>
      </c>
      <c r="P197">
        <f t="shared" si="113"/>
        <v>30000</v>
      </c>
      <c r="Q197" t="str">
        <f t="shared" si="104"/>
        <v/>
      </c>
      <c r="R197">
        <f t="shared" si="114"/>
        <v>609000</v>
      </c>
      <c r="S197" t="str">
        <f t="shared" si="105"/>
        <v/>
      </c>
      <c r="T197">
        <f t="shared" si="115"/>
        <v>777000</v>
      </c>
      <c r="U197" t="str">
        <f t="shared" si="116"/>
        <v/>
      </c>
      <c r="V197">
        <f t="shared" si="117"/>
        <v>260000</v>
      </c>
      <c r="W197" t="str">
        <f t="shared" si="118"/>
        <v/>
      </c>
      <c r="X197">
        <f t="shared" si="119"/>
        <v>215784000</v>
      </c>
      <c r="Y197">
        <f t="shared" si="106"/>
        <v>8.639497730352888E-2</v>
      </c>
      <c r="Z197">
        <f t="shared" si="107"/>
        <v>5.8382510217172327E-2</v>
      </c>
      <c r="AA197" t="str">
        <f t="shared" si="108"/>
        <v>NA</v>
      </c>
      <c r="AB197" t="str">
        <f t="shared" si="109"/>
        <v>NA</v>
      </c>
      <c r="AC197" s="9" t="str">
        <f t="shared" si="120"/>
        <v/>
      </c>
      <c r="AD197" s="9">
        <f t="shared" si="121"/>
        <v>0.1</v>
      </c>
      <c r="AE197" s="9" t="str">
        <f t="shared" si="122"/>
        <v/>
      </c>
      <c r="AF197" s="9">
        <f t="shared" si="123"/>
        <v>0.1</v>
      </c>
      <c r="AG197" s="9" t="str">
        <f t="shared" si="124"/>
        <v>NA</v>
      </c>
      <c r="AH197" s="9">
        <f t="shared" si="125"/>
        <v>0</v>
      </c>
      <c r="AI197" s="9" t="str">
        <f t="shared" si="126"/>
        <v>NA</v>
      </c>
      <c r="AJ197" s="9">
        <f t="shared" si="127"/>
        <v>0</v>
      </c>
      <c r="AK197" t="str">
        <f t="shared" si="128"/>
        <v/>
      </c>
      <c r="AL197" t="str">
        <f t="shared" si="129"/>
        <v/>
      </c>
      <c r="AM197" t="str">
        <f t="shared" si="130"/>
        <v>NA</v>
      </c>
      <c r="AN197" t="str">
        <f t="shared" si="131"/>
        <v>NA</v>
      </c>
      <c r="AO197">
        <f t="shared" si="110"/>
        <v>0</v>
      </c>
      <c r="AP197">
        <f t="shared" si="111"/>
        <v>2</v>
      </c>
      <c r="AQ197" t="str">
        <f t="shared" si="112"/>
        <v>Less stressed</v>
      </c>
    </row>
    <row r="198" spans="1:43" x14ac:dyDescent="0.25">
      <c r="A198">
        <v>483</v>
      </c>
      <c r="B198">
        <v>1261234.8304399999</v>
      </c>
      <c r="C198" t="str">
        <f>VLOOKUP(A198,'A1. Aquifer Attributes'!A:H,8,FALSE)</f>
        <v>Unconfined</v>
      </c>
      <c r="D198" t="str">
        <f>VLOOKUP(A198,'A3. BGCZ'!A:C,3,FALSE)</f>
        <v>ICH</v>
      </c>
      <c r="E198" t="str">
        <f>VLOOKUP(A198,'A2. Low Flow Zone'!A:C,3,FALSE)</f>
        <v>Southeast Mountains</v>
      </c>
      <c r="F198">
        <f>IFERROR(VLOOKUP(A198,'R1. GW Use'!A:H,8,FALSE),"&lt;Null&gt;")</f>
        <v>10203</v>
      </c>
      <c r="G198">
        <f>IFERROR(VLOOKUP(A198,'R2. Recharge'!A:I,8,FALSE)*B198,"&lt;Null&gt;")</f>
        <v>292390.96521407831</v>
      </c>
      <c r="H198">
        <f>IFERROR(VLOOKUP(A198,'R2. Recharge'!A:K,10,FALSE)*B198,"&lt;Null&gt;")</f>
        <v>783084.31016740017</v>
      </c>
      <c r="I198">
        <f>IFERROR(VLOOKUP(A198,'R3. GW E'!A:C,2,FALSE)*B198,"&lt;Null&gt;")</f>
        <v>218791.45097574854</v>
      </c>
      <c r="J198">
        <f>IFERROR(VLOOKUP(A198,'R3. GW E'!A:E,4,FALSE)*B198,"&lt;Null&gt;")</f>
        <v>103170.27036482243</v>
      </c>
      <c r="K198">
        <f t="shared" si="99"/>
        <v>73599.514238329779</v>
      </c>
      <c r="L198">
        <f t="shared" si="100"/>
        <v>564292.85919165169</v>
      </c>
      <c r="M198">
        <f t="shared" si="101"/>
        <v>189220.6948492559</v>
      </c>
      <c r="N198">
        <f t="shared" si="102"/>
        <v>679914.0398025777</v>
      </c>
      <c r="O198" t="str">
        <f t="shared" si="103"/>
        <v/>
      </c>
      <c r="P198">
        <f t="shared" si="113"/>
        <v>10000</v>
      </c>
      <c r="Q198" t="str">
        <f t="shared" si="104"/>
        <v/>
      </c>
      <c r="R198">
        <f t="shared" si="114"/>
        <v>292000</v>
      </c>
      <c r="S198" t="str">
        <f t="shared" si="105"/>
        <v/>
      </c>
      <c r="T198">
        <f t="shared" si="115"/>
        <v>783000</v>
      </c>
      <c r="U198" t="str">
        <f t="shared" si="116"/>
        <v/>
      </c>
      <c r="V198">
        <f t="shared" si="117"/>
        <v>219000</v>
      </c>
      <c r="W198" t="str">
        <f t="shared" si="118"/>
        <v/>
      </c>
      <c r="X198">
        <f t="shared" si="119"/>
        <v>103000</v>
      </c>
      <c r="Y198">
        <f t="shared" si="106"/>
        <v>0.13862863234342374</v>
      </c>
      <c r="Z198">
        <f t="shared" si="107"/>
        <v>1.8081036883252032E-2</v>
      </c>
      <c r="AA198">
        <f t="shared" si="108"/>
        <v>5.392116337025555E-2</v>
      </c>
      <c r="AB198">
        <f t="shared" si="109"/>
        <v>1.5006308743032546E-2</v>
      </c>
      <c r="AC198" s="9" t="str">
        <f t="shared" si="120"/>
        <v/>
      </c>
      <c r="AD198" s="9">
        <f t="shared" si="121"/>
        <v>0.1</v>
      </c>
      <c r="AE198" s="9" t="str">
        <f t="shared" si="122"/>
        <v>&lt;0.1</v>
      </c>
      <c r="AF198" s="9">
        <f t="shared" si="123"/>
        <v>0</v>
      </c>
      <c r="AG198" s="9" t="str">
        <f t="shared" si="124"/>
        <v/>
      </c>
      <c r="AH198" s="9">
        <f t="shared" si="125"/>
        <v>0.1</v>
      </c>
      <c r="AI198" s="9" t="str">
        <f t="shared" si="126"/>
        <v>&lt;0.1</v>
      </c>
      <c r="AJ198" s="9">
        <f t="shared" si="127"/>
        <v>0</v>
      </c>
      <c r="AK198" t="str">
        <f t="shared" si="128"/>
        <v/>
      </c>
      <c r="AL198" t="str">
        <f t="shared" si="129"/>
        <v/>
      </c>
      <c r="AM198" t="str">
        <f t="shared" si="130"/>
        <v/>
      </c>
      <c r="AN198" t="str">
        <f t="shared" si="131"/>
        <v/>
      </c>
      <c r="AO198">
        <f t="shared" si="110"/>
        <v>0</v>
      </c>
      <c r="AP198">
        <f t="shared" si="111"/>
        <v>4</v>
      </c>
      <c r="AQ198" t="str">
        <f t="shared" si="112"/>
        <v>Less stressed</v>
      </c>
    </row>
    <row r="199" spans="1:43" x14ac:dyDescent="0.25">
      <c r="A199">
        <v>583</v>
      </c>
      <c r="B199">
        <v>2469829.0327499998</v>
      </c>
      <c r="C199" t="str">
        <f>VLOOKUP(A199,'A1. Aquifer Attributes'!A:H,8,FALSE)</f>
        <v>Unconfined</v>
      </c>
      <c r="D199" t="str">
        <f>VLOOKUP(A199,'A3. BGCZ'!A:C,3,FALSE)</f>
        <v>SBS</v>
      </c>
      <c r="E199" t="str">
        <f>VLOOKUP(A199,'A2. Low Flow Zone'!A:C,3,FALSE)</f>
        <v>North Interior</v>
      </c>
      <c r="F199">
        <f>IFERROR(VLOOKUP(A199,'R1. GW Use'!A:H,8,FALSE),"&lt;Null&gt;")</f>
        <v>7092</v>
      </c>
      <c r="G199">
        <f>IFERROR(VLOOKUP(A199,'R2. Recharge'!A:I,8,FALSE)*B199,"&lt;Null&gt;")</f>
        <v>365997.04274358699</v>
      </c>
      <c r="H199">
        <f>IFERROR(VLOOKUP(A199,'R2. Recharge'!A:K,10,FALSE)*B199,"&lt;Null&gt;")</f>
        <v>794531.65069051122</v>
      </c>
      <c r="I199">
        <f>IFERROR(VLOOKUP(A199,'R3. GW E'!A:C,2,FALSE)*B199,"&lt;Null&gt;")</f>
        <v>789680.90647019015</v>
      </c>
      <c r="J199">
        <f>IFERROR(VLOOKUP(A199,'R3. GW E'!A:E,4,FALSE)*B199,"&lt;Null&gt;")</f>
        <v>488322.24721016618</v>
      </c>
      <c r="K199">
        <f t="shared" si="99"/>
        <v>-423683.86372660316</v>
      </c>
      <c r="L199">
        <f t="shared" si="100"/>
        <v>4850.7442203210667</v>
      </c>
      <c r="M199">
        <f t="shared" si="101"/>
        <v>-122325.20446657919</v>
      </c>
      <c r="N199">
        <f t="shared" si="102"/>
        <v>306209.40348034503</v>
      </c>
      <c r="O199" t="str">
        <f t="shared" si="103"/>
        <v/>
      </c>
      <c r="P199">
        <f t="shared" si="113"/>
        <v>7000</v>
      </c>
      <c r="Q199" t="str">
        <f t="shared" si="104"/>
        <v/>
      </c>
      <c r="R199">
        <f t="shared" si="114"/>
        <v>366000</v>
      </c>
      <c r="S199" t="str">
        <f t="shared" si="105"/>
        <v/>
      </c>
      <c r="T199">
        <f t="shared" si="115"/>
        <v>795000</v>
      </c>
      <c r="U199" t="str">
        <f t="shared" si="116"/>
        <v/>
      </c>
      <c r="V199">
        <f t="shared" si="117"/>
        <v>790000</v>
      </c>
      <c r="W199" t="str">
        <f t="shared" si="118"/>
        <v/>
      </c>
      <c r="X199">
        <f t="shared" si="119"/>
        <v>488000</v>
      </c>
      <c r="Y199" t="str">
        <f t="shared" si="106"/>
        <v>NA</v>
      </c>
      <c r="Z199">
        <f t="shared" si="107"/>
        <v>1.4620436943035902</v>
      </c>
      <c r="AA199" t="str">
        <f t="shared" si="108"/>
        <v>NA</v>
      </c>
      <c r="AB199">
        <f t="shared" si="109"/>
        <v>2.3160621193840054E-2</v>
      </c>
      <c r="AC199" s="9" t="str">
        <f t="shared" si="120"/>
        <v>NA</v>
      </c>
      <c r="AD199" s="9">
        <f t="shared" si="121"/>
        <v>0</v>
      </c>
      <c r="AE199" s="9" t="str">
        <f t="shared" si="122"/>
        <v/>
      </c>
      <c r="AF199" s="9">
        <f t="shared" si="123"/>
        <v>1.5</v>
      </c>
      <c r="AG199" s="9" t="str">
        <f t="shared" si="124"/>
        <v>NA</v>
      </c>
      <c r="AH199" s="9">
        <f t="shared" si="125"/>
        <v>0</v>
      </c>
      <c r="AI199" s="9" t="str">
        <f t="shared" si="126"/>
        <v>&lt;0.1</v>
      </c>
      <c r="AJ199" s="9">
        <f t="shared" si="127"/>
        <v>0</v>
      </c>
      <c r="AK199" t="str">
        <f t="shared" si="128"/>
        <v>NA</v>
      </c>
      <c r="AL199" t="str">
        <f t="shared" si="129"/>
        <v>stressed</v>
      </c>
      <c r="AM199" t="str">
        <f t="shared" si="130"/>
        <v>NA</v>
      </c>
      <c r="AN199" t="str">
        <f t="shared" si="131"/>
        <v/>
      </c>
      <c r="AO199">
        <f t="shared" si="110"/>
        <v>1</v>
      </c>
      <c r="AP199">
        <f t="shared" si="111"/>
        <v>2</v>
      </c>
      <c r="AQ199" t="str">
        <f t="shared" si="112"/>
        <v>More stressed (less certainty)</v>
      </c>
    </row>
    <row r="200" spans="1:43" x14ac:dyDescent="0.25">
      <c r="A200">
        <v>228</v>
      </c>
      <c r="B200">
        <v>2900733.0944400001</v>
      </c>
      <c r="C200" t="str">
        <f>VLOOKUP(A200,'A1. Aquifer Attributes'!A:H,8,FALSE)</f>
        <v>Unconfined</v>
      </c>
      <c r="D200" t="str">
        <f>VLOOKUP(A200,'A3. BGCZ'!A:C,3,FALSE)</f>
        <v>ICH</v>
      </c>
      <c r="E200" t="str">
        <f>VLOOKUP(A200,'A2. Low Flow Zone'!A:C,3,FALSE)</f>
        <v>Southeast Mountains</v>
      </c>
      <c r="F200">
        <f>IFERROR(VLOOKUP(A200,'R1. GW Use'!A:H,8,FALSE),"&lt;Null&gt;")</f>
        <v>39084</v>
      </c>
      <c r="G200">
        <f>IFERROR(VLOOKUP(A200,'R2. Recharge'!A:I,8,FALSE)*B200,"&lt;Null&gt;")</f>
        <v>465887.02879016561</v>
      </c>
      <c r="H200">
        <f>IFERROR(VLOOKUP(A200,'R2. Recharge'!A:K,10,FALSE)*B200,"&lt;Null&gt;")</f>
        <v>799491.3532902695</v>
      </c>
      <c r="I200">
        <f>IFERROR(VLOOKUP(A200,'R3. GW E'!A:C,2,FALSE)*B200,"&lt;Null&gt;")</f>
        <v>491598.84044712462</v>
      </c>
      <c r="J200">
        <f>IFERROR(VLOOKUP(A200,'R3. GW E'!A:E,4,FALSE)*B200,"&lt;Null&gt;")</f>
        <v>63995.97352953528</v>
      </c>
      <c r="K200">
        <f t="shared" si="99"/>
        <v>-25711.811656959006</v>
      </c>
      <c r="L200">
        <f t="shared" si="100"/>
        <v>307892.51284314488</v>
      </c>
      <c r="M200">
        <f t="shared" si="101"/>
        <v>401891.05526063032</v>
      </c>
      <c r="N200">
        <f t="shared" si="102"/>
        <v>735495.37976073427</v>
      </c>
      <c r="O200" t="str">
        <f t="shared" si="103"/>
        <v/>
      </c>
      <c r="P200">
        <f t="shared" si="113"/>
        <v>39000</v>
      </c>
      <c r="Q200" t="str">
        <f t="shared" si="104"/>
        <v/>
      </c>
      <c r="R200">
        <f t="shared" si="114"/>
        <v>466000</v>
      </c>
      <c r="S200" t="str">
        <f t="shared" si="105"/>
        <v/>
      </c>
      <c r="T200">
        <f t="shared" si="115"/>
        <v>799000</v>
      </c>
      <c r="U200" t="str">
        <f t="shared" si="116"/>
        <v/>
      </c>
      <c r="V200">
        <f t="shared" si="117"/>
        <v>492000</v>
      </c>
      <c r="W200" t="str">
        <f t="shared" si="118"/>
        <v/>
      </c>
      <c r="X200">
        <f t="shared" si="119"/>
        <v>64000</v>
      </c>
      <c r="Y200" t="str">
        <f t="shared" si="106"/>
        <v>NA</v>
      </c>
      <c r="Z200">
        <f t="shared" si="107"/>
        <v>0.12694040410106125</v>
      </c>
      <c r="AA200">
        <f t="shared" si="108"/>
        <v>9.7250236073688281E-2</v>
      </c>
      <c r="AB200">
        <f t="shared" si="109"/>
        <v>5.3139694790080814E-2</v>
      </c>
      <c r="AC200" s="9" t="str">
        <f t="shared" si="120"/>
        <v>NA</v>
      </c>
      <c r="AD200" s="9">
        <f t="shared" si="121"/>
        <v>0</v>
      </c>
      <c r="AE200" s="9" t="str">
        <f t="shared" si="122"/>
        <v/>
      </c>
      <c r="AF200" s="9">
        <f t="shared" si="123"/>
        <v>0.1</v>
      </c>
      <c r="AG200" s="9" t="str">
        <f t="shared" si="124"/>
        <v/>
      </c>
      <c r="AH200" s="9">
        <f t="shared" si="125"/>
        <v>0.1</v>
      </c>
      <c r="AI200" s="9" t="str">
        <f t="shared" si="126"/>
        <v/>
      </c>
      <c r="AJ200" s="9">
        <f t="shared" si="127"/>
        <v>0.1</v>
      </c>
      <c r="AK200" t="str">
        <f t="shared" si="128"/>
        <v>NA</v>
      </c>
      <c r="AL200" t="str">
        <f t="shared" si="129"/>
        <v/>
      </c>
      <c r="AM200" t="str">
        <f t="shared" si="130"/>
        <v/>
      </c>
      <c r="AN200" t="str">
        <f t="shared" si="131"/>
        <v/>
      </c>
      <c r="AO200">
        <f t="shared" si="110"/>
        <v>0</v>
      </c>
      <c r="AP200">
        <f t="shared" si="111"/>
        <v>3</v>
      </c>
      <c r="AQ200" t="str">
        <f t="shared" si="112"/>
        <v>Less stressed</v>
      </c>
    </row>
    <row r="201" spans="1:43" x14ac:dyDescent="0.25">
      <c r="A201">
        <v>481</v>
      </c>
      <c r="B201">
        <v>6136635.5591200003</v>
      </c>
      <c r="C201" t="str">
        <f>VLOOKUP(A201,'A1. Aquifer Attributes'!A:H,8,FALSE)</f>
        <v>Unconfined</v>
      </c>
      <c r="D201" t="str">
        <f>VLOOKUP(A201,'A3. BGCZ'!A:C,3,FALSE)</f>
        <v>IDF</v>
      </c>
      <c r="E201" t="str">
        <f>VLOOKUP(A201,'A2. Low Flow Zone'!A:C,3,FALSE)</f>
        <v>South Interior</v>
      </c>
      <c r="F201">
        <f>IFERROR(VLOOKUP(A201,'R1. GW Use'!A:H,8,FALSE),"&lt;Null&gt;")</f>
        <v>180269</v>
      </c>
      <c r="G201">
        <f>IFERROR(VLOOKUP(A201,'R2. Recharge'!A:I,8,FALSE)*B201,"&lt;Null&gt;")</f>
        <v>594874.26076566137</v>
      </c>
      <c r="H201">
        <f>IFERROR(VLOOKUP(A201,'R2. Recharge'!A:K,10,FALSE)*B201,"&lt;Null&gt;")</f>
        <v>809679.96894141112</v>
      </c>
      <c r="I201">
        <f>IFERROR(VLOOKUP(A201,'R3. GW E'!A:C,2,FALSE)*B201,"&lt;Null&gt;")</f>
        <v>530334.18165470951</v>
      </c>
      <c r="J201">
        <f>IFERROR(VLOOKUP(A201,'R3. GW E'!A:E,4,FALSE)*B201,"&lt;Null&gt;")</f>
        <v>208621.06246784353</v>
      </c>
      <c r="K201">
        <f t="shared" si="99"/>
        <v>64540.079110951861</v>
      </c>
      <c r="L201">
        <f t="shared" si="100"/>
        <v>279345.78728670161</v>
      </c>
      <c r="M201">
        <f t="shared" si="101"/>
        <v>386253.19829781784</v>
      </c>
      <c r="N201">
        <f t="shared" si="102"/>
        <v>601058.90647356759</v>
      </c>
      <c r="O201" t="str">
        <f t="shared" si="103"/>
        <v/>
      </c>
      <c r="P201">
        <f t="shared" si="113"/>
        <v>180000</v>
      </c>
      <c r="Q201" t="str">
        <f t="shared" si="104"/>
        <v/>
      </c>
      <c r="R201">
        <f t="shared" si="114"/>
        <v>595000</v>
      </c>
      <c r="S201" t="str">
        <f t="shared" si="105"/>
        <v/>
      </c>
      <c r="T201">
        <f t="shared" si="115"/>
        <v>810000</v>
      </c>
      <c r="U201" t="str">
        <f t="shared" si="116"/>
        <v/>
      </c>
      <c r="V201">
        <f t="shared" si="117"/>
        <v>530000</v>
      </c>
      <c r="W201" t="str">
        <f t="shared" si="118"/>
        <v/>
      </c>
      <c r="X201">
        <f t="shared" si="119"/>
        <v>209000</v>
      </c>
      <c r="Y201">
        <f t="shared" si="106"/>
        <v>2.7931326159377141</v>
      </c>
      <c r="Z201">
        <f t="shared" si="107"/>
        <v>0.64532564371548617</v>
      </c>
      <c r="AA201">
        <f t="shared" si="108"/>
        <v>0.46671199305126487</v>
      </c>
      <c r="AB201">
        <f t="shared" si="109"/>
        <v>0.29991902300831735</v>
      </c>
      <c r="AC201" s="9" t="str">
        <f t="shared" si="120"/>
        <v/>
      </c>
      <c r="AD201" s="9">
        <f t="shared" si="121"/>
        <v>2.8</v>
      </c>
      <c r="AE201" s="9" t="str">
        <f t="shared" si="122"/>
        <v/>
      </c>
      <c r="AF201" s="9">
        <f t="shared" si="123"/>
        <v>0.6</v>
      </c>
      <c r="AG201" s="9" t="str">
        <f t="shared" si="124"/>
        <v/>
      </c>
      <c r="AH201" s="9">
        <f t="shared" si="125"/>
        <v>0.5</v>
      </c>
      <c r="AI201" s="9" t="str">
        <f t="shared" si="126"/>
        <v/>
      </c>
      <c r="AJ201" s="9">
        <f t="shared" si="127"/>
        <v>0.3</v>
      </c>
      <c r="AK201" t="str">
        <f t="shared" si="128"/>
        <v>stressed</v>
      </c>
      <c r="AL201" t="str">
        <f t="shared" si="129"/>
        <v/>
      </c>
      <c r="AM201" t="str">
        <f t="shared" si="130"/>
        <v/>
      </c>
      <c r="AN201" t="str">
        <f t="shared" si="131"/>
        <v/>
      </c>
      <c r="AO201">
        <f t="shared" si="110"/>
        <v>1</v>
      </c>
      <c r="AP201">
        <f t="shared" si="111"/>
        <v>4</v>
      </c>
      <c r="AQ201" t="str">
        <f t="shared" si="112"/>
        <v>More stressed (less certainty)</v>
      </c>
    </row>
    <row r="202" spans="1:43" x14ac:dyDescent="0.25">
      <c r="A202">
        <v>64</v>
      </c>
      <c r="B202">
        <v>1382540.0523699999</v>
      </c>
      <c r="C202" t="str">
        <f>VLOOKUP(A202,'A1. Aquifer Attributes'!A:H,8,FALSE)</f>
        <v>Unconfined</v>
      </c>
      <c r="D202" t="str">
        <f>VLOOKUP(A202,'A3. BGCZ'!A:C,3,FALSE)</f>
        <v>CWH</v>
      </c>
      <c r="E202" t="str">
        <f>VLOOKUP(A202,'A2. Low Flow Zone'!A:C,3,FALSE)</f>
        <v>Georgia Basin</v>
      </c>
      <c r="F202">
        <f>IFERROR(VLOOKUP(A202,'R1. GW Use'!A:H,8,FALSE),"&lt;Null&gt;")</f>
        <v>352735</v>
      </c>
      <c r="G202">
        <f>IFERROR(VLOOKUP(A202,'R2. Recharge'!A:I,8,FALSE)*B202,"&lt;Null&gt;")</f>
        <v>1284411.4729361429</v>
      </c>
      <c r="H202">
        <f>IFERROR(VLOOKUP(A202,'R2. Recharge'!A:K,10,FALSE)*B202,"&lt;Null&gt;")</f>
        <v>814311.94322577282</v>
      </c>
      <c r="I202">
        <f>IFERROR(VLOOKUP(A202,'R3. GW E'!A:C,2,FALSE)*B202,"&lt;Null&gt;")</f>
        <v>269180.54819643899</v>
      </c>
      <c r="J202">
        <f>IFERROR(VLOOKUP(A202,'R3. GW E'!A:E,4,FALSE)*B202,"&lt;Null&gt;")</f>
        <v>414185.49650916166</v>
      </c>
      <c r="K202">
        <f t="shared" si="99"/>
        <v>1015230.924739704</v>
      </c>
      <c r="L202">
        <f t="shared" si="100"/>
        <v>545131.39502933389</v>
      </c>
      <c r="M202">
        <f t="shared" si="101"/>
        <v>870225.97642698127</v>
      </c>
      <c r="N202">
        <f t="shared" si="102"/>
        <v>400126.44671661116</v>
      </c>
      <c r="O202" t="str">
        <f t="shared" si="103"/>
        <v/>
      </c>
      <c r="P202">
        <f t="shared" si="113"/>
        <v>353000</v>
      </c>
      <c r="Q202" t="str">
        <f t="shared" si="104"/>
        <v/>
      </c>
      <c r="R202">
        <f t="shared" si="114"/>
        <v>1284000</v>
      </c>
      <c r="S202" t="str">
        <f t="shared" si="105"/>
        <v/>
      </c>
      <c r="T202">
        <f t="shared" si="115"/>
        <v>814000</v>
      </c>
      <c r="U202" t="str">
        <f t="shared" si="116"/>
        <v/>
      </c>
      <c r="V202">
        <f t="shared" si="117"/>
        <v>269000</v>
      </c>
      <c r="W202" t="str">
        <f t="shared" si="118"/>
        <v/>
      </c>
      <c r="X202">
        <f t="shared" si="119"/>
        <v>414000</v>
      </c>
      <c r="Y202">
        <f t="shared" si="106"/>
        <v>0.34744311998813282</v>
      </c>
      <c r="Z202">
        <f t="shared" si="107"/>
        <v>0.64706418161995438</v>
      </c>
      <c r="AA202">
        <f t="shared" si="108"/>
        <v>0.40533724521563647</v>
      </c>
      <c r="AB202">
        <f t="shared" si="109"/>
        <v>0.88155882445287082</v>
      </c>
      <c r="AC202" s="9" t="str">
        <f t="shared" si="120"/>
        <v/>
      </c>
      <c r="AD202" s="9">
        <f t="shared" si="121"/>
        <v>0.3</v>
      </c>
      <c r="AE202" s="9" t="str">
        <f t="shared" si="122"/>
        <v/>
      </c>
      <c r="AF202" s="9">
        <f t="shared" si="123"/>
        <v>0.6</v>
      </c>
      <c r="AG202" s="9" t="str">
        <f t="shared" si="124"/>
        <v/>
      </c>
      <c r="AH202" s="9">
        <f t="shared" si="125"/>
        <v>0.4</v>
      </c>
      <c r="AI202" s="9" t="str">
        <f t="shared" si="126"/>
        <v/>
      </c>
      <c r="AJ202" s="9">
        <f t="shared" si="127"/>
        <v>0.9</v>
      </c>
      <c r="AK202" t="str">
        <f t="shared" si="128"/>
        <v/>
      </c>
      <c r="AL202" t="str">
        <f t="shared" si="129"/>
        <v/>
      </c>
      <c r="AM202" t="str">
        <f t="shared" si="130"/>
        <v/>
      </c>
      <c r="AN202" t="str">
        <f t="shared" si="131"/>
        <v/>
      </c>
      <c r="AO202">
        <f t="shared" si="110"/>
        <v>0</v>
      </c>
      <c r="AP202">
        <f t="shared" si="111"/>
        <v>4</v>
      </c>
      <c r="AQ202" t="str">
        <f t="shared" si="112"/>
        <v>Less stressed</v>
      </c>
    </row>
    <row r="203" spans="1:43" x14ac:dyDescent="0.25">
      <c r="A203">
        <v>296</v>
      </c>
      <c r="B203">
        <v>5411251.8268799996</v>
      </c>
      <c r="C203" t="str">
        <f>VLOOKUP(A203,'A1. Aquifer Attributes'!A:H,8,FALSE)</f>
        <v>Unconfined</v>
      </c>
      <c r="D203" t="str">
        <f>VLOOKUP(A203,'A3. BGCZ'!A:C,3,FALSE)</f>
        <v>IDF</v>
      </c>
      <c r="E203" t="str">
        <f>VLOOKUP(A203,'A2. Low Flow Zone'!A:C,3,FALSE)</f>
        <v>South Interior</v>
      </c>
      <c r="F203">
        <f>IFERROR(VLOOKUP(A203,'R1. GW Use'!A:H,8,FALSE),"&lt;Null&gt;")</f>
        <v>264180</v>
      </c>
      <c r="G203">
        <f>IFERROR(VLOOKUP(A203,'R2. Recharge'!A:I,8,FALSE)*B203,"&lt;Null&gt;")</f>
        <v>576171.20819627913</v>
      </c>
      <c r="H203">
        <f>IFERROR(VLOOKUP(A203,'R2. Recharge'!A:K,10,FALSE)*B203,"&lt;Null&gt;")</f>
        <v>847050.30472066079</v>
      </c>
      <c r="I203">
        <f>IFERROR(VLOOKUP(A203,'R3. GW E'!A:C,2,FALSE)*B203,"&lt;Null&gt;")</f>
        <v>273333.15227936255</v>
      </c>
      <c r="J203">
        <f>IFERROR(VLOOKUP(A203,'R3. GW E'!A:E,4,FALSE)*B203,"&lt;Null&gt;")</f>
        <v>15381699.767979475</v>
      </c>
      <c r="K203">
        <f t="shared" si="99"/>
        <v>302838.05591691658</v>
      </c>
      <c r="L203">
        <f t="shared" si="100"/>
        <v>573717.15244129824</v>
      </c>
      <c r="M203">
        <f t="shared" si="101"/>
        <v>-14805528.559783196</v>
      </c>
      <c r="N203">
        <f t="shared" si="102"/>
        <v>-14534649.463258814</v>
      </c>
      <c r="O203" t="str">
        <f t="shared" si="103"/>
        <v/>
      </c>
      <c r="P203">
        <f t="shared" si="113"/>
        <v>264000</v>
      </c>
      <c r="Q203" t="str">
        <f t="shared" si="104"/>
        <v/>
      </c>
      <c r="R203">
        <f t="shared" si="114"/>
        <v>576000</v>
      </c>
      <c r="S203" t="str">
        <f t="shared" si="105"/>
        <v/>
      </c>
      <c r="T203">
        <f t="shared" si="115"/>
        <v>847000</v>
      </c>
      <c r="U203" t="str">
        <f t="shared" si="116"/>
        <v/>
      </c>
      <c r="V203">
        <f t="shared" si="117"/>
        <v>273000</v>
      </c>
      <c r="W203" t="str">
        <f t="shared" si="118"/>
        <v/>
      </c>
      <c r="X203">
        <f t="shared" si="119"/>
        <v>15382000</v>
      </c>
      <c r="Y203">
        <f t="shared" si="106"/>
        <v>0.87234743070889875</v>
      </c>
      <c r="Z203">
        <f t="shared" si="107"/>
        <v>0.46047080669604079</v>
      </c>
      <c r="AA203" t="str">
        <f t="shared" si="108"/>
        <v>NA</v>
      </c>
      <c r="AB203" t="str">
        <f t="shared" si="109"/>
        <v>NA</v>
      </c>
      <c r="AC203" s="9" t="str">
        <f t="shared" si="120"/>
        <v/>
      </c>
      <c r="AD203" s="9">
        <f t="shared" si="121"/>
        <v>0.9</v>
      </c>
      <c r="AE203" s="9" t="str">
        <f t="shared" si="122"/>
        <v/>
      </c>
      <c r="AF203" s="9">
        <f t="shared" si="123"/>
        <v>0.5</v>
      </c>
      <c r="AG203" s="9" t="str">
        <f t="shared" si="124"/>
        <v>NA</v>
      </c>
      <c r="AH203" s="9">
        <f t="shared" si="125"/>
        <v>0</v>
      </c>
      <c r="AI203" s="9" t="str">
        <f t="shared" si="126"/>
        <v>NA</v>
      </c>
      <c r="AJ203" s="9">
        <f t="shared" si="127"/>
        <v>0</v>
      </c>
      <c r="AK203" t="str">
        <f t="shared" si="128"/>
        <v/>
      </c>
      <c r="AL203" t="str">
        <f t="shared" si="129"/>
        <v/>
      </c>
      <c r="AM203" t="str">
        <f t="shared" si="130"/>
        <v>NA</v>
      </c>
      <c r="AN203" t="str">
        <f t="shared" si="131"/>
        <v>NA</v>
      </c>
      <c r="AO203">
        <f t="shared" si="110"/>
        <v>0</v>
      </c>
      <c r="AP203">
        <f t="shared" si="111"/>
        <v>2</v>
      </c>
      <c r="AQ203" t="str">
        <f t="shared" si="112"/>
        <v>Less stressed</v>
      </c>
    </row>
    <row r="204" spans="1:43" x14ac:dyDescent="0.25">
      <c r="A204">
        <v>342</v>
      </c>
      <c r="B204">
        <v>2654488.3246900002</v>
      </c>
      <c r="C204" t="str">
        <f>VLOOKUP(A204,'A1. Aquifer Attributes'!A:H,8,FALSE)</f>
        <v>Unconfined</v>
      </c>
      <c r="D204" t="str">
        <f>VLOOKUP(A204,'A3. BGCZ'!A:C,3,FALSE)</f>
        <v>SBS</v>
      </c>
      <c r="E204" t="str">
        <f>VLOOKUP(A204,'A2. Low Flow Zone'!A:C,3,FALSE)</f>
        <v>South Interior</v>
      </c>
      <c r="F204">
        <f>IFERROR(VLOOKUP(A204,'R1. GW Use'!A:H,8,FALSE),"&lt;Null&gt;")</f>
        <v>1647</v>
      </c>
      <c r="G204">
        <f>IFERROR(VLOOKUP(A204,'R2. Recharge'!A:I,8,FALSE)*B204,"&lt;Null&gt;")</f>
        <v>365307.66826944472</v>
      </c>
      <c r="H204">
        <f>IFERROR(VLOOKUP(A204,'R2. Recharge'!A:K,10,FALSE)*B204,"&lt;Null&gt;")</f>
        <v>849438.91838912468</v>
      </c>
      <c r="I204">
        <f>IFERROR(VLOOKUP(A204,'R3. GW E'!A:C,2,FALSE)*B204,"&lt;Null&gt;")</f>
        <v>508395.56740960293</v>
      </c>
      <c r="J204">
        <f>IFERROR(VLOOKUP(A204,'R3. GW E'!A:E,4,FALSE)*B204,"&lt;Null&gt;")</f>
        <v>377428.42244604771</v>
      </c>
      <c r="K204">
        <f t="shared" si="99"/>
        <v>-143087.8991401582</v>
      </c>
      <c r="L204">
        <f t="shared" si="100"/>
        <v>341043.35097952175</v>
      </c>
      <c r="M204">
        <f t="shared" si="101"/>
        <v>-12120.75417660299</v>
      </c>
      <c r="N204">
        <f t="shared" si="102"/>
        <v>472010.49594307697</v>
      </c>
      <c r="O204" t="str">
        <f t="shared" si="103"/>
        <v/>
      </c>
      <c r="P204">
        <f t="shared" si="113"/>
        <v>2000</v>
      </c>
      <c r="Q204" t="str">
        <f t="shared" si="104"/>
        <v/>
      </c>
      <c r="R204">
        <f t="shared" si="114"/>
        <v>365000</v>
      </c>
      <c r="S204" t="str">
        <f t="shared" si="105"/>
        <v/>
      </c>
      <c r="T204">
        <f t="shared" si="115"/>
        <v>849000</v>
      </c>
      <c r="U204" t="str">
        <f t="shared" si="116"/>
        <v/>
      </c>
      <c r="V204">
        <f t="shared" si="117"/>
        <v>508000</v>
      </c>
      <c r="W204" t="str">
        <f t="shared" si="118"/>
        <v/>
      </c>
      <c r="X204">
        <f t="shared" si="119"/>
        <v>377000</v>
      </c>
      <c r="Y204" t="str">
        <f t="shared" si="106"/>
        <v>NA</v>
      </c>
      <c r="Z204">
        <f t="shared" si="107"/>
        <v>4.8292980797590614E-3</v>
      </c>
      <c r="AA204" t="str">
        <f t="shared" si="108"/>
        <v>NA</v>
      </c>
      <c r="AB204">
        <f t="shared" si="109"/>
        <v>3.4893291868633007E-3</v>
      </c>
      <c r="AC204" s="9" t="str">
        <f t="shared" si="120"/>
        <v>NA</v>
      </c>
      <c r="AD204" s="9">
        <f t="shared" si="121"/>
        <v>0</v>
      </c>
      <c r="AE204" s="9" t="str">
        <f t="shared" si="122"/>
        <v>&lt;0.1</v>
      </c>
      <c r="AF204" s="9">
        <f t="shared" si="123"/>
        <v>0</v>
      </c>
      <c r="AG204" s="9" t="str">
        <f t="shared" si="124"/>
        <v>NA</v>
      </c>
      <c r="AH204" s="9">
        <f t="shared" si="125"/>
        <v>0</v>
      </c>
      <c r="AI204" s="9" t="str">
        <f t="shared" si="126"/>
        <v>&lt;0.1</v>
      </c>
      <c r="AJ204" s="9">
        <f t="shared" si="127"/>
        <v>0</v>
      </c>
      <c r="AK204" t="str">
        <f t="shared" si="128"/>
        <v>NA</v>
      </c>
      <c r="AL204" t="str">
        <f t="shared" si="129"/>
        <v/>
      </c>
      <c r="AM204" t="str">
        <f t="shared" si="130"/>
        <v>NA</v>
      </c>
      <c r="AN204" t="str">
        <f t="shared" si="131"/>
        <v/>
      </c>
      <c r="AO204">
        <f t="shared" si="110"/>
        <v>0</v>
      </c>
      <c r="AP204">
        <f t="shared" si="111"/>
        <v>2</v>
      </c>
      <c r="AQ204" t="str">
        <f t="shared" si="112"/>
        <v>Less stressed</v>
      </c>
    </row>
    <row r="205" spans="1:43" x14ac:dyDescent="0.25">
      <c r="A205">
        <v>290</v>
      </c>
      <c r="B205">
        <v>5281514.3612500001</v>
      </c>
      <c r="C205" t="str">
        <f>VLOOKUP(A205,'A1. Aquifer Attributes'!A:H,8,FALSE)</f>
        <v>Unconfined</v>
      </c>
      <c r="D205" t="str">
        <f>VLOOKUP(A205,'A3. BGCZ'!A:C,3,FALSE)</f>
        <v>IDF</v>
      </c>
      <c r="E205" t="str">
        <f>VLOOKUP(A205,'A2. Low Flow Zone'!A:C,3,FALSE)</f>
        <v>South Interior</v>
      </c>
      <c r="F205">
        <f>IFERROR(VLOOKUP(A205,'R1. GW Use'!A:H,8,FALSE),"&lt;Null&gt;")</f>
        <v>79311</v>
      </c>
      <c r="G205">
        <f>IFERROR(VLOOKUP(A205,'R2. Recharge'!A:I,8,FALSE)*B205,"&lt;Null&gt;")</f>
        <v>562357.21566519048</v>
      </c>
      <c r="H205">
        <f>IFERROR(VLOOKUP(A205,'R2. Recharge'!A:K,10,FALSE)*B205,"&lt;Null&gt;")</f>
        <v>855230.33900285116</v>
      </c>
      <c r="I205">
        <f>IFERROR(VLOOKUP(A205,'R3. GW E'!A:C,2,FALSE)*B205,"&lt;Null&gt;")</f>
        <v>122620.91892514126</v>
      </c>
      <c r="J205">
        <f>IFERROR(VLOOKUP(A205,'R3. GW E'!A:E,4,FALSE)*B205,"&lt;Null&gt;")</f>
        <v>15431845.551561926</v>
      </c>
      <c r="K205">
        <f t="shared" si="99"/>
        <v>439736.29674004921</v>
      </c>
      <c r="L205">
        <f t="shared" si="100"/>
        <v>732609.42007770995</v>
      </c>
      <c r="M205">
        <f t="shared" si="101"/>
        <v>-14869488.335896734</v>
      </c>
      <c r="N205">
        <f t="shared" si="102"/>
        <v>-14576615.212559074</v>
      </c>
      <c r="O205" t="str">
        <f t="shared" si="103"/>
        <v/>
      </c>
      <c r="P205">
        <f t="shared" si="113"/>
        <v>79000</v>
      </c>
      <c r="Q205" t="str">
        <f t="shared" si="104"/>
        <v/>
      </c>
      <c r="R205">
        <f t="shared" si="114"/>
        <v>562000</v>
      </c>
      <c r="S205" t="str">
        <f t="shared" si="105"/>
        <v/>
      </c>
      <c r="T205">
        <f t="shared" si="115"/>
        <v>855000</v>
      </c>
      <c r="U205" t="str">
        <f t="shared" si="116"/>
        <v/>
      </c>
      <c r="V205">
        <f t="shared" si="117"/>
        <v>123000</v>
      </c>
      <c r="W205" t="str">
        <f t="shared" si="118"/>
        <v/>
      </c>
      <c r="X205">
        <f t="shared" si="119"/>
        <v>15432000</v>
      </c>
      <c r="Y205">
        <f t="shared" si="106"/>
        <v>0.18036036731096777</v>
      </c>
      <c r="Z205">
        <f t="shared" si="107"/>
        <v>0.10825823122993321</v>
      </c>
      <c r="AA205" t="str">
        <f t="shared" si="108"/>
        <v>NA</v>
      </c>
      <c r="AB205" t="str">
        <f t="shared" si="109"/>
        <v>NA</v>
      </c>
      <c r="AC205" s="9" t="str">
        <f t="shared" si="120"/>
        <v/>
      </c>
      <c r="AD205" s="9">
        <f t="shared" si="121"/>
        <v>0.2</v>
      </c>
      <c r="AE205" s="9" t="str">
        <f t="shared" si="122"/>
        <v/>
      </c>
      <c r="AF205" s="9">
        <f t="shared" si="123"/>
        <v>0.1</v>
      </c>
      <c r="AG205" s="9" t="str">
        <f t="shared" si="124"/>
        <v>NA</v>
      </c>
      <c r="AH205" s="9">
        <f t="shared" si="125"/>
        <v>0</v>
      </c>
      <c r="AI205" s="9" t="str">
        <f t="shared" si="126"/>
        <v>NA</v>
      </c>
      <c r="AJ205" s="9">
        <f t="shared" si="127"/>
        <v>0</v>
      </c>
      <c r="AK205" t="str">
        <f t="shared" si="128"/>
        <v/>
      </c>
      <c r="AL205" t="str">
        <f t="shared" si="129"/>
        <v/>
      </c>
      <c r="AM205" t="str">
        <f t="shared" si="130"/>
        <v>NA</v>
      </c>
      <c r="AN205" t="str">
        <f t="shared" si="131"/>
        <v>NA</v>
      </c>
      <c r="AO205">
        <f t="shared" si="110"/>
        <v>0</v>
      </c>
      <c r="AP205">
        <f t="shared" si="111"/>
        <v>2</v>
      </c>
      <c r="AQ205" t="str">
        <f t="shared" si="112"/>
        <v>Less stressed</v>
      </c>
    </row>
    <row r="206" spans="1:43" x14ac:dyDescent="0.25">
      <c r="A206">
        <v>477</v>
      </c>
      <c r="B206">
        <v>5762461.2728700005</v>
      </c>
      <c r="C206" t="str">
        <f>VLOOKUP(A206,'A1. Aquifer Attributes'!A:H,8,FALSE)</f>
        <v>Unconfined</v>
      </c>
      <c r="D206" t="str">
        <f>VLOOKUP(A206,'A3. BGCZ'!A:C,3,FALSE)</f>
        <v>PP</v>
      </c>
      <c r="E206" t="str">
        <f>VLOOKUP(A206,'A2. Low Flow Zone'!A:C,3,FALSE)</f>
        <v>South Interior</v>
      </c>
      <c r="F206">
        <f>IFERROR(VLOOKUP(A206,'R1. GW Use'!A:H,8,FALSE),"&lt;Null&gt;")</f>
        <v>906602</v>
      </c>
      <c r="G206">
        <f>IFERROR(VLOOKUP(A206,'R2. Recharge'!A:I,8,FALSE)*B206,"&lt;Null&gt;")</f>
        <v>331943.30911480519</v>
      </c>
      <c r="H206">
        <f>IFERROR(VLOOKUP(A206,'R2. Recharge'!A:K,10,FALSE)*B206,"&lt;Null&gt;")</f>
        <v>865389.14657579805</v>
      </c>
      <c r="I206">
        <f>IFERROR(VLOOKUP(A206,'R3. GW E'!A:C,2,FALSE)*B206,"&lt;Null&gt;")</f>
        <v>346554.42095040181</v>
      </c>
      <c r="J206">
        <f>IFERROR(VLOOKUP(A206,'R3. GW E'!A:E,4,FALSE)*B206,"&lt;Null&gt;")</f>
        <v>1200764.3926568322</v>
      </c>
      <c r="K206">
        <f t="shared" si="99"/>
        <v>-14611.111835596617</v>
      </c>
      <c r="L206">
        <f t="shared" si="100"/>
        <v>518834.72562539624</v>
      </c>
      <c r="M206">
        <f t="shared" si="101"/>
        <v>-868821.08354202705</v>
      </c>
      <c r="N206">
        <f t="shared" si="102"/>
        <v>-335375.24608103419</v>
      </c>
      <c r="O206" t="str">
        <f t="shared" si="103"/>
        <v/>
      </c>
      <c r="P206">
        <f t="shared" si="113"/>
        <v>907000</v>
      </c>
      <c r="Q206" t="str">
        <f t="shared" si="104"/>
        <v/>
      </c>
      <c r="R206">
        <f t="shared" si="114"/>
        <v>332000</v>
      </c>
      <c r="S206" t="str">
        <f t="shared" si="105"/>
        <v/>
      </c>
      <c r="T206">
        <f t="shared" si="115"/>
        <v>865000</v>
      </c>
      <c r="U206" t="str">
        <f t="shared" si="116"/>
        <v/>
      </c>
      <c r="V206">
        <f t="shared" si="117"/>
        <v>347000</v>
      </c>
      <c r="W206" t="str">
        <f t="shared" si="118"/>
        <v/>
      </c>
      <c r="X206">
        <f t="shared" si="119"/>
        <v>1201000</v>
      </c>
      <c r="Y206" t="str">
        <f t="shared" si="106"/>
        <v>NA</v>
      </c>
      <c r="Z206">
        <f t="shared" si="107"/>
        <v>1.7473811123709857</v>
      </c>
      <c r="AA206" t="str">
        <f t="shared" si="108"/>
        <v>NA</v>
      </c>
      <c r="AB206" t="str">
        <f t="shared" si="109"/>
        <v>NA</v>
      </c>
      <c r="AC206" s="9" t="str">
        <f t="shared" si="120"/>
        <v>NA</v>
      </c>
      <c r="AD206" s="9">
        <f t="shared" si="121"/>
        <v>0</v>
      </c>
      <c r="AE206" s="9" t="str">
        <f t="shared" si="122"/>
        <v/>
      </c>
      <c r="AF206" s="9">
        <f t="shared" si="123"/>
        <v>1.7</v>
      </c>
      <c r="AG206" s="9" t="str">
        <f t="shared" si="124"/>
        <v>NA</v>
      </c>
      <c r="AH206" s="9">
        <f t="shared" si="125"/>
        <v>0</v>
      </c>
      <c r="AI206" s="9" t="str">
        <f t="shared" si="126"/>
        <v>NA</v>
      </c>
      <c r="AJ206" s="9">
        <f t="shared" si="127"/>
        <v>0</v>
      </c>
      <c r="AK206" t="str">
        <f t="shared" si="128"/>
        <v>NA</v>
      </c>
      <c r="AL206" t="str">
        <f t="shared" si="129"/>
        <v>stressed</v>
      </c>
      <c r="AM206" t="str">
        <f t="shared" si="130"/>
        <v>NA</v>
      </c>
      <c r="AN206" t="str">
        <f t="shared" si="131"/>
        <v>NA</v>
      </c>
      <c r="AO206">
        <f t="shared" si="110"/>
        <v>1</v>
      </c>
      <c r="AP206">
        <f t="shared" si="111"/>
        <v>1</v>
      </c>
      <c r="AQ206" t="str">
        <f t="shared" si="112"/>
        <v>More stressed (high certainty)</v>
      </c>
    </row>
    <row r="207" spans="1:43" x14ac:dyDescent="0.25">
      <c r="A207">
        <v>423</v>
      </c>
      <c r="B207">
        <v>12283613.8156</v>
      </c>
      <c r="C207" t="str">
        <f>VLOOKUP(A207,'A1. Aquifer Attributes'!A:H,8,FALSE)</f>
        <v>Unconfined</v>
      </c>
      <c r="D207" t="str">
        <f>VLOOKUP(A207,'A3. BGCZ'!A:C,3,FALSE)</f>
        <v>IDF</v>
      </c>
      <c r="E207" t="str">
        <f>VLOOKUP(A207,'A2. Low Flow Zone'!A:C,3,FALSE)</f>
        <v>South Interior</v>
      </c>
      <c r="F207">
        <f>IFERROR(VLOOKUP(A207,'R1. GW Use'!A:H,8,FALSE),"&lt;Null&gt;")</f>
        <v>59249</v>
      </c>
      <c r="G207">
        <f>IFERROR(VLOOKUP(A207,'R2. Recharge'!A:I,8,FALSE)*B207,"&lt;Null&gt;")</f>
        <v>778566.22849204356</v>
      </c>
      <c r="H207">
        <f>IFERROR(VLOOKUP(A207,'R2. Recharge'!A:K,10,FALSE)*B207,"&lt;Null&gt;")</f>
        <v>866572.10384913324</v>
      </c>
      <c r="I207">
        <f>IFERROR(VLOOKUP(A207,'R3. GW E'!A:C,2,FALSE)*B207,"&lt;Null&gt;")</f>
        <v>98182.925228090797</v>
      </c>
      <c r="J207">
        <f>IFERROR(VLOOKUP(A207,'R3. GW E'!A:E,4,FALSE)*B207,"&lt;Null&gt;")</f>
        <v>1491734.3453802795</v>
      </c>
      <c r="K207">
        <f t="shared" si="99"/>
        <v>680383.30326395272</v>
      </c>
      <c r="L207">
        <f t="shared" si="100"/>
        <v>768389.1786210424</v>
      </c>
      <c r="M207">
        <f t="shared" si="101"/>
        <v>-713168.11688823591</v>
      </c>
      <c r="N207">
        <f t="shared" si="102"/>
        <v>-625162.24153114622</v>
      </c>
      <c r="O207" t="str">
        <f t="shared" si="103"/>
        <v/>
      </c>
      <c r="P207">
        <f t="shared" si="113"/>
        <v>59000</v>
      </c>
      <c r="Q207" t="str">
        <f t="shared" si="104"/>
        <v/>
      </c>
      <c r="R207">
        <f t="shared" si="114"/>
        <v>779000</v>
      </c>
      <c r="S207" t="str">
        <f t="shared" si="105"/>
        <v/>
      </c>
      <c r="T207">
        <f t="shared" si="115"/>
        <v>867000</v>
      </c>
      <c r="U207" t="str">
        <f t="shared" si="116"/>
        <v/>
      </c>
      <c r="V207">
        <f t="shared" si="117"/>
        <v>98000</v>
      </c>
      <c r="W207" t="str">
        <f t="shared" si="118"/>
        <v/>
      </c>
      <c r="X207">
        <f t="shared" si="119"/>
        <v>1492000</v>
      </c>
      <c r="Y207">
        <f t="shared" si="106"/>
        <v>8.7081795975546633E-2</v>
      </c>
      <c r="Z207">
        <f t="shared" si="107"/>
        <v>7.7108061446581985E-2</v>
      </c>
      <c r="AA207" t="str">
        <f t="shared" si="108"/>
        <v>NA</v>
      </c>
      <c r="AB207" t="str">
        <f t="shared" si="109"/>
        <v>NA</v>
      </c>
      <c r="AC207" s="9" t="str">
        <f t="shared" si="120"/>
        <v/>
      </c>
      <c r="AD207" s="9">
        <f t="shared" si="121"/>
        <v>0.1</v>
      </c>
      <c r="AE207" s="9" t="str">
        <f t="shared" si="122"/>
        <v/>
      </c>
      <c r="AF207" s="9">
        <f t="shared" si="123"/>
        <v>0.1</v>
      </c>
      <c r="AG207" s="9" t="str">
        <f t="shared" si="124"/>
        <v>NA</v>
      </c>
      <c r="AH207" s="9">
        <f t="shared" si="125"/>
        <v>0</v>
      </c>
      <c r="AI207" s="9" t="str">
        <f t="shared" si="126"/>
        <v>NA</v>
      </c>
      <c r="AJ207" s="9">
        <f t="shared" si="127"/>
        <v>0</v>
      </c>
      <c r="AK207" t="str">
        <f t="shared" si="128"/>
        <v/>
      </c>
      <c r="AL207" t="str">
        <f t="shared" si="129"/>
        <v/>
      </c>
      <c r="AM207" t="str">
        <f t="shared" si="130"/>
        <v>NA</v>
      </c>
      <c r="AN207" t="str">
        <f t="shared" si="131"/>
        <v>NA</v>
      </c>
      <c r="AO207">
        <f t="shared" si="110"/>
        <v>0</v>
      </c>
      <c r="AP207">
        <f t="shared" si="111"/>
        <v>2</v>
      </c>
      <c r="AQ207" t="str">
        <f t="shared" si="112"/>
        <v>Less stressed</v>
      </c>
    </row>
    <row r="208" spans="1:43" x14ac:dyDescent="0.25">
      <c r="A208">
        <v>504</v>
      </c>
      <c r="B208">
        <v>1596361.60782</v>
      </c>
      <c r="C208" t="str">
        <f>VLOOKUP(A208,'A1. Aquifer Attributes'!A:H,8,FALSE)</f>
        <v>Unconfined</v>
      </c>
      <c r="D208" t="str">
        <f>VLOOKUP(A208,'A3. BGCZ'!A:C,3,FALSE)</f>
        <v>ICH</v>
      </c>
      <c r="E208" t="str">
        <f>VLOOKUP(A208,'A2. Low Flow Zone'!A:C,3,FALSE)</f>
        <v>Southeast Mountains</v>
      </c>
      <c r="F208">
        <f>IFERROR(VLOOKUP(A208,'R1. GW Use'!A:H,8,FALSE),"&lt;Null&gt;")</f>
        <v>25191</v>
      </c>
      <c r="G208">
        <f>IFERROR(VLOOKUP(A208,'R2. Recharge'!A:I,8,FALSE)*B208,"&lt;Null&gt;")</f>
        <v>370083.11226098257</v>
      </c>
      <c r="H208">
        <f>IFERROR(VLOOKUP(A208,'R2. Recharge'!A:K,10,FALSE)*B208,"&lt;Null&gt;")</f>
        <v>867194.70893927431</v>
      </c>
      <c r="I208">
        <f>IFERROR(VLOOKUP(A208,'R3. GW E'!A:C,2,FALSE)*B208,"&lt;Null&gt;")</f>
        <v>191801.25081796519</v>
      </c>
      <c r="J208">
        <f>IFERROR(VLOOKUP(A208,'R3. GW E'!A:E,4,FALSE)*B208,"&lt;Null&gt;")</f>
        <v>155669361.8227281</v>
      </c>
      <c r="K208">
        <f t="shared" si="99"/>
        <v>178281.86144301738</v>
      </c>
      <c r="L208">
        <f t="shared" si="100"/>
        <v>675393.45812130906</v>
      </c>
      <c r="M208">
        <f t="shared" si="101"/>
        <v>-155299278.7104671</v>
      </c>
      <c r="N208">
        <f t="shared" si="102"/>
        <v>-154802167.11378881</v>
      </c>
      <c r="O208" t="str">
        <f t="shared" si="103"/>
        <v/>
      </c>
      <c r="P208">
        <f t="shared" si="113"/>
        <v>25000</v>
      </c>
      <c r="Q208" t="str">
        <f t="shared" si="104"/>
        <v/>
      </c>
      <c r="R208">
        <f t="shared" si="114"/>
        <v>370000</v>
      </c>
      <c r="S208" t="str">
        <f t="shared" si="105"/>
        <v/>
      </c>
      <c r="T208">
        <f t="shared" si="115"/>
        <v>867000</v>
      </c>
      <c r="U208" t="str">
        <f t="shared" si="116"/>
        <v/>
      </c>
      <c r="V208">
        <f t="shared" si="117"/>
        <v>192000</v>
      </c>
      <c r="W208" t="str">
        <f t="shared" si="118"/>
        <v/>
      </c>
      <c r="X208">
        <f t="shared" si="119"/>
        <v>155669000</v>
      </c>
      <c r="Y208">
        <f t="shared" si="106"/>
        <v>0.14129872661247467</v>
      </c>
      <c r="Z208">
        <f t="shared" si="107"/>
        <v>3.7298258810607818E-2</v>
      </c>
      <c r="AA208" t="str">
        <f t="shared" si="108"/>
        <v>NA</v>
      </c>
      <c r="AB208" t="str">
        <f t="shared" si="109"/>
        <v>NA</v>
      </c>
      <c r="AC208" s="9" t="str">
        <f t="shared" si="120"/>
        <v/>
      </c>
      <c r="AD208" s="9">
        <f t="shared" si="121"/>
        <v>0.1</v>
      </c>
      <c r="AE208" s="9" t="str">
        <f t="shared" si="122"/>
        <v>&lt;0.1</v>
      </c>
      <c r="AF208" s="9">
        <f t="shared" si="123"/>
        <v>0</v>
      </c>
      <c r="AG208" s="9" t="str">
        <f t="shared" si="124"/>
        <v>NA</v>
      </c>
      <c r="AH208" s="9">
        <f t="shared" si="125"/>
        <v>0</v>
      </c>
      <c r="AI208" s="9" t="str">
        <f t="shared" si="126"/>
        <v>NA</v>
      </c>
      <c r="AJ208" s="9">
        <f t="shared" si="127"/>
        <v>0</v>
      </c>
      <c r="AK208" t="str">
        <f t="shared" si="128"/>
        <v/>
      </c>
      <c r="AL208" t="str">
        <f t="shared" si="129"/>
        <v/>
      </c>
      <c r="AM208" t="str">
        <f t="shared" si="130"/>
        <v>NA</v>
      </c>
      <c r="AN208" t="str">
        <f t="shared" si="131"/>
        <v>NA</v>
      </c>
      <c r="AO208">
        <f t="shared" si="110"/>
        <v>0</v>
      </c>
      <c r="AP208">
        <f t="shared" si="111"/>
        <v>2</v>
      </c>
      <c r="AQ208" t="str">
        <f t="shared" si="112"/>
        <v>Less stressed</v>
      </c>
    </row>
    <row r="209" spans="1:43" x14ac:dyDescent="0.25">
      <c r="A209">
        <v>497</v>
      </c>
      <c r="B209">
        <v>1274612.2616900001</v>
      </c>
      <c r="C209" t="str">
        <f>VLOOKUP(A209,'A1. Aquifer Attributes'!A:H,8,FALSE)</f>
        <v>Unconfined</v>
      </c>
      <c r="D209" t="str">
        <f>VLOOKUP(A209,'A3. BGCZ'!A:C,3,FALSE)</f>
        <v>ICH</v>
      </c>
      <c r="E209" t="str">
        <f>VLOOKUP(A209,'A2. Low Flow Zone'!A:C,3,FALSE)</f>
        <v>Southeast Mountains</v>
      </c>
      <c r="F209">
        <f>IFERROR(VLOOKUP(A209,'R1. GW Use'!A:H,8,FALSE),"&lt;Null&gt;")</f>
        <v>307884</v>
      </c>
      <c r="G209">
        <f>IFERROR(VLOOKUP(A209,'R2. Recharge'!A:I,8,FALSE)*B209,"&lt;Null&gt;")</f>
        <v>295492.24337486934</v>
      </c>
      <c r="H209">
        <f>IFERROR(VLOOKUP(A209,'R2. Recharge'!A:K,10,FALSE)*B209,"&lt;Null&gt;")</f>
        <v>868476.18368640693</v>
      </c>
      <c r="I209">
        <f>IFERROR(VLOOKUP(A209,'R3. GW E'!A:C,2,FALSE)*B209,"&lt;Null&gt;")</f>
        <v>340187.63958375255</v>
      </c>
      <c r="J209">
        <f>IFERROR(VLOOKUP(A209,'R3. GW E'!A:E,4,FALSE)*B209,"&lt;Null&gt;")</f>
        <v>1077466.7085621462</v>
      </c>
      <c r="K209">
        <f t="shared" si="99"/>
        <v>-44695.396208883205</v>
      </c>
      <c r="L209">
        <f t="shared" si="100"/>
        <v>528288.54410265433</v>
      </c>
      <c r="M209">
        <f t="shared" si="101"/>
        <v>-781974.46518727683</v>
      </c>
      <c r="N209">
        <f t="shared" si="102"/>
        <v>-208990.52487573924</v>
      </c>
      <c r="O209" t="str">
        <f t="shared" si="103"/>
        <v/>
      </c>
      <c r="P209">
        <f t="shared" si="113"/>
        <v>308000</v>
      </c>
      <c r="Q209" t="str">
        <f t="shared" si="104"/>
        <v/>
      </c>
      <c r="R209">
        <f t="shared" si="114"/>
        <v>295000</v>
      </c>
      <c r="S209" t="str">
        <f t="shared" si="105"/>
        <v/>
      </c>
      <c r="T209">
        <f t="shared" si="115"/>
        <v>868000</v>
      </c>
      <c r="U209" t="str">
        <f t="shared" si="116"/>
        <v/>
      </c>
      <c r="V209">
        <f t="shared" si="117"/>
        <v>340000</v>
      </c>
      <c r="W209" t="str">
        <f t="shared" si="118"/>
        <v/>
      </c>
      <c r="X209">
        <f t="shared" si="119"/>
        <v>1077000</v>
      </c>
      <c r="Y209" t="str">
        <f t="shared" si="106"/>
        <v>NA</v>
      </c>
      <c r="Z209">
        <f t="shared" si="107"/>
        <v>0.58279514753243178</v>
      </c>
      <c r="AA209" t="str">
        <f t="shared" si="108"/>
        <v>NA</v>
      </c>
      <c r="AB209" t="str">
        <f t="shared" si="109"/>
        <v>NA</v>
      </c>
      <c r="AC209" s="9" t="str">
        <f t="shared" si="120"/>
        <v>NA</v>
      </c>
      <c r="AD209" s="9">
        <f t="shared" si="121"/>
        <v>0</v>
      </c>
      <c r="AE209" s="9" t="str">
        <f t="shared" si="122"/>
        <v/>
      </c>
      <c r="AF209" s="9">
        <f t="shared" si="123"/>
        <v>0.6</v>
      </c>
      <c r="AG209" s="9" t="str">
        <f t="shared" si="124"/>
        <v>NA</v>
      </c>
      <c r="AH209" s="9">
        <f t="shared" si="125"/>
        <v>0</v>
      </c>
      <c r="AI209" s="9" t="str">
        <f t="shared" si="126"/>
        <v>NA</v>
      </c>
      <c r="AJ209" s="9">
        <f t="shared" si="127"/>
        <v>0</v>
      </c>
      <c r="AK209" t="str">
        <f t="shared" si="128"/>
        <v>NA</v>
      </c>
      <c r="AL209" t="str">
        <f t="shared" si="129"/>
        <v/>
      </c>
      <c r="AM209" t="str">
        <f t="shared" si="130"/>
        <v>NA</v>
      </c>
      <c r="AN209" t="str">
        <f t="shared" si="131"/>
        <v>NA</v>
      </c>
      <c r="AO209">
        <f t="shared" si="110"/>
        <v>0</v>
      </c>
      <c r="AP209">
        <f t="shared" si="111"/>
        <v>1</v>
      </c>
      <c r="AQ209" t="str">
        <f t="shared" si="112"/>
        <v>Less stressed</v>
      </c>
    </row>
    <row r="210" spans="1:43" x14ac:dyDescent="0.25">
      <c r="A210">
        <v>114</v>
      </c>
      <c r="B210">
        <v>3539418.6529999999</v>
      </c>
      <c r="C210" t="str">
        <f>VLOOKUP(A210,'A1. Aquifer Attributes'!A:H,8,FALSE)</f>
        <v>Unconfined</v>
      </c>
      <c r="D210" t="str">
        <f>VLOOKUP(A210,'A3. BGCZ'!A:C,3,FALSE)</f>
        <v>IDF</v>
      </c>
      <c r="E210" t="str">
        <f>VLOOKUP(A210,'A2. Low Flow Zone'!A:C,3,FALSE)</f>
        <v>Southeast Mountains</v>
      </c>
      <c r="F210">
        <f>IFERROR(VLOOKUP(A210,'R1. GW Use'!A:H,8,FALSE),"&lt;Null&gt;")</f>
        <v>2467</v>
      </c>
      <c r="G210">
        <f>IFERROR(VLOOKUP(A210,'R2. Recharge'!A:I,8,FALSE)*B210,"&lt;Null&gt;")</f>
        <v>224337.22462203575</v>
      </c>
      <c r="H210">
        <f>IFERROR(VLOOKUP(A210,'R2. Recharge'!A:K,10,FALSE)*B210,"&lt;Null&gt;")</f>
        <v>887703.89526566502</v>
      </c>
      <c r="I210">
        <f>IFERROR(VLOOKUP(A210,'R3. GW E'!A:C,2,FALSE)*B210,"&lt;Null&gt;")</f>
        <v>61890.274566358006</v>
      </c>
      <c r="J210">
        <f>IFERROR(VLOOKUP(A210,'R3. GW E'!A:E,4,FALSE)*B210,"&lt;Null&gt;")</f>
        <v>85906999.836289495</v>
      </c>
      <c r="K210">
        <f t="shared" si="99"/>
        <v>162446.95005567773</v>
      </c>
      <c r="L210">
        <f t="shared" si="100"/>
        <v>825813.62069930707</v>
      </c>
      <c r="M210">
        <f t="shared" si="101"/>
        <v>-85682662.611667454</v>
      </c>
      <c r="N210">
        <f t="shared" si="102"/>
        <v>-85019295.941023827</v>
      </c>
      <c r="O210" t="str">
        <f t="shared" si="103"/>
        <v/>
      </c>
      <c r="P210">
        <f t="shared" si="113"/>
        <v>2000</v>
      </c>
      <c r="Q210" t="str">
        <f t="shared" si="104"/>
        <v/>
      </c>
      <c r="R210">
        <f t="shared" si="114"/>
        <v>224000</v>
      </c>
      <c r="S210" t="str">
        <f t="shared" si="105"/>
        <v/>
      </c>
      <c r="T210">
        <f t="shared" si="115"/>
        <v>888000</v>
      </c>
      <c r="U210" t="str">
        <f t="shared" si="116"/>
        <v/>
      </c>
      <c r="V210">
        <f t="shared" si="117"/>
        <v>62000</v>
      </c>
      <c r="W210" t="str">
        <f t="shared" si="118"/>
        <v/>
      </c>
      <c r="X210">
        <f t="shared" si="119"/>
        <v>85907000</v>
      </c>
      <c r="Y210">
        <f t="shared" si="106"/>
        <v>1.5186496263269025E-2</v>
      </c>
      <c r="Z210">
        <f t="shared" si="107"/>
        <v>2.9873568783122277E-3</v>
      </c>
      <c r="AA210" t="str">
        <f t="shared" si="108"/>
        <v>NA</v>
      </c>
      <c r="AB210" t="str">
        <f t="shared" si="109"/>
        <v>NA</v>
      </c>
      <c r="AC210" s="9" t="str">
        <f t="shared" si="120"/>
        <v>&lt;0.1</v>
      </c>
      <c r="AD210" s="9">
        <f t="shared" si="121"/>
        <v>0</v>
      </c>
      <c r="AE210" s="9" t="str">
        <f t="shared" si="122"/>
        <v>&lt;0.1</v>
      </c>
      <c r="AF210" s="9">
        <f t="shared" si="123"/>
        <v>0</v>
      </c>
      <c r="AG210" s="9" t="str">
        <f t="shared" si="124"/>
        <v>NA</v>
      </c>
      <c r="AH210" s="9">
        <f t="shared" si="125"/>
        <v>0</v>
      </c>
      <c r="AI210" s="9" t="str">
        <f t="shared" si="126"/>
        <v>NA</v>
      </c>
      <c r="AJ210" s="9">
        <f t="shared" si="127"/>
        <v>0</v>
      </c>
      <c r="AK210" t="str">
        <f t="shared" si="128"/>
        <v/>
      </c>
      <c r="AL210" t="str">
        <f t="shared" si="129"/>
        <v/>
      </c>
      <c r="AM210" t="str">
        <f t="shared" si="130"/>
        <v>NA</v>
      </c>
      <c r="AN210" t="str">
        <f t="shared" si="131"/>
        <v>NA</v>
      </c>
      <c r="AO210">
        <f t="shared" si="110"/>
        <v>0</v>
      </c>
      <c r="AP210">
        <f t="shared" si="111"/>
        <v>2</v>
      </c>
      <c r="AQ210" t="str">
        <f t="shared" si="112"/>
        <v>Less stressed</v>
      </c>
    </row>
    <row r="211" spans="1:43" x14ac:dyDescent="0.25">
      <c r="A211">
        <v>502</v>
      </c>
      <c r="B211">
        <v>1584737.49013</v>
      </c>
      <c r="C211" t="str">
        <f>VLOOKUP(A211,'A1. Aquifer Attributes'!A:H,8,FALSE)</f>
        <v>Unconfined</v>
      </c>
      <c r="D211" t="str">
        <f>VLOOKUP(A211,'A3. BGCZ'!A:C,3,FALSE)</f>
        <v>ICH</v>
      </c>
      <c r="E211" t="str">
        <f>VLOOKUP(A211,'A2. Low Flow Zone'!A:C,3,FALSE)</f>
        <v>Southeast Mountains</v>
      </c>
      <c r="F211">
        <f>IFERROR(VLOOKUP(A211,'R1. GW Use'!A:H,8,FALSE),"&lt;Null&gt;")</f>
        <v>20479</v>
      </c>
      <c r="G211">
        <f>IFERROR(VLOOKUP(A211,'R2. Recharge'!A:I,8,FALSE)*B211,"&lt;Null&gt;")</f>
        <v>367388.30324595131</v>
      </c>
      <c r="H211">
        <f>IFERROR(VLOOKUP(A211,'R2. Recharge'!A:K,10,FALSE)*B211,"&lt;Null&gt;")</f>
        <v>889381.61999828822</v>
      </c>
      <c r="I211">
        <f>IFERROR(VLOOKUP(A211,'R3. GW E'!A:C,2,FALSE)*B211,"&lt;Null&gt;")</f>
        <v>263863.54631911544</v>
      </c>
      <c r="J211">
        <f>IFERROR(VLOOKUP(A211,'R3. GW E'!A:E,4,FALSE)*B211,"&lt;Null&gt;")</f>
        <v>60904155.799429119</v>
      </c>
      <c r="K211">
        <f t="shared" si="99"/>
        <v>103524.75692683586</v>
      </c>
      <c r="L211">
        <f t="shared" si="100"/>
        <v>625518.07367917278</v>
      </c>
      <c r="M211">
        <f t="shared" si="101"/>
        <v>-60536767.496183164</v>
      </c>
      <c r="N211">
        <f t="shared" si="102"/>
        <v>-60014774.179430827</v>
      </c>
      <c r="O211" t="str">
        <f t="shared" si="103"/>
        <v/>
      </c>
      <c r="P211">
        <f t="shared" si="113"/>
        <v>20000</v>
      </c>
      <c r="Q211" t="str">
        <f t="shared" si="104"/>
        <v/>
      </c>
      <c r="R211">
        <f t="shared" si="114"/>
        <v>367000</v>
      </c>
      <c r="S211" t="str">
        <f t="shared" si="105"/>
        <v/>
      </c>
      <c r="T211">
        <f t="shared" si="115"/>
        <v>889000</v>
      </c>
      <c r="U211" t="str">
        <f t="shared" si="116"/>
        <v/>
      </c>
      <c r="V211">
        <f t="shared" si="117"/>
        <v>264000</v>
      </c>
      <c r="W211" t="str">
        <f t="shared" si="118"/>
        <v/>
      </c>
      <c r="X211">
        <f t="shared" si="119"/>
        <v>60904000</v>
      </c>
      <c r="Y211">
        <f t="shared" si="106"/>
        <v>0.19781741689548848</v>
      </c>
      <c r="Z211">
        <f t="shared" si="107"/>
        <v>3.2739261840264024E-2</v>
      </c>
      <c r="AA211" t="str">
        <f t="shared" si="108"/>
        <v>NA</v>
      </c>
      <c r="AB211" t="str">
        <f t="shared" si="109"/>
        <v>NA</v>
      </c>
      <c r="AC211" s="9" t="str">
        <f t="shared" si="120"/>
        <v/>
      </c>
      <c r="AD211" s="9">
        <f t="shared" si="121"/>
        <v>0.2</v>
      </c>
      <c r="AE211" s="9" t="str">
        <f t="shared" si="122"/>
        <v>&lt;0.1</v>
      </c>
      <c r="AF211" s="9">
        <f t="shared" si="123"/>
        <v>0</v>
      </c>
      <c r="AG211" s="9" t="str">
        <f t="shared" si="124"/>
        <v>NA</v>
      </c>
      <c r="AH211" s="9">
        <f t="shared" si="125"/>
        <v>0</v>
      </c>
      <c r="AI211" s="9" t="str">
        <f t="shared" si="126"/>
        <v>NA</v>
      </c>
      <c r="AJ211" s="9">
        <f t="shared" si="127"/>
        <v>0</v>
      </c>
      <c r="AK211" t="str">
        <f t="shared" si="128"/>
        <v/>
      </c>
      <c r="AL211" t="str">
        <f t="shared" si="129"/>
        <v/>
      </c>
      <c r="AM211" t="str">
        <f t="shared" si="130"/>
        <v>NA</v>
      </c>
      <c r="AN211" t="str">
        <f t="shared" si="131"/>
        <v>NA</v>
      </c>
      <c r="AO211">
        <f t="shared" si="110"/>
        <v>0</v>
      </c>
      <c r="AP211">
        <f t="shared" si="111"/>
        <v>2</v>
      </c>
      <c r="AQ211" t="str">
        <f t="shared" si="112"/>
        <v>Less stressed</v>
      </c>
    </row>
    <row r="212" spans="1:43" x14ac:dyDescent="0.25">
      <c r="A212">
        <v>776</v>
      </c>
      <c r="B212">
        <v>1299561.2108799999</v>
      </c>
      <c r="C212" t="str">
        <f>VLOOKUP(A212,'A1. Aquifer Attributes'!A:H,8,FALSE)</f>
        <v>Unconfined</v>
      </c>
      <c r="D212" t="str">
        <f>VLOOKUP(A212,'A3. BGCZ'!A:C,3,FALSE)</f>
        <v>CWH</v>
      </c>
      <c r="E212" t="str">
        <f>VLOOKUP(A212,'A2. Low Flow Zone'!A:C,3,FALSE)</f>
        <v>Coast Mountains</v>
      </c>
      <c r="F212">
        <f>IFERROR(VLOOKUP(A212,'R1. GW Use'!A:H,8,FALSE),"&lt;Null&gt;")</f>
        <v>1748</v>
      </c>
      <c r="G212">
        <f>IFERROR(VLOOKUP(A212,'R2. Recharge'!A:I,8,FALSE)*B212,"&lt;Null&gt;")</f>
        <v>1150964.7774098625</v>
      </c>
      <c r="H212">
        <f>IFERROR(VLOOKUP(A212,'R2. Recharge'!A:K,10,FALSE)*B212,"&lt;Null&gt;")</f>
        <v>919769.64524516347</v>
      </c>
      <c r="I212">
        <f>IFERROR(VLOOKUP(A212,'R3. GW E'!A:C,2,FALSE)*B212,"&lt;Null&gt;")</f>
        <v>844315.82178025972</v>
      </c>
      <c r="J212">
        <f>IFERROR(VLOOKUP(A212,'R3. GW E'!A:E,4,FALSE)*B212,"&lt;Null&gt;")</f>
        <v>275978.71742610942</v>
      </c>
      <c r="K212">
        <f t="shared" si="99"/>
        <v>306648.95562960277</v>
      </c>
      <c r="L212">
        <f t="shared" si="100"/>
        <v>75453.823464903748</v>
      </c>
      <c r="M212">
        <f t="shared" si="101"/>
        <v>874986.05998375313</v>
      </c>
      <c r="N212">
        <f t="shared" si="102"/>
        <v>643790.92781905411</v>
      </c>
      <c r="O212" t="str">
        <f t="shared" si="103"/>
        <v/>
      </c>
      <c r="P212">
        <f t="shared" si="113"/>
        <v>2000</v>
      </c>
      <c r="Q212" t="str">
        <f t="shared" si="104"/>
        <v/>
      </c>
      <c r="R212">
        <f t="shared" si="114"/>
        <v>1151000</v>
      </c>
      <c r="S212" t="str">
        <f t="shared" si="105"/>
        <v/>
      </c>
      <c r="T212">
        <f t="shared" si="115"/>
        <v>920000</v>
      </c>
      <c r="U212" t="str">
        <f t="shared" si="116"/>
        <v/>
      </c>
      <c r="V212">
        <f t="shared" si="117"/>
        <v>844000</v>
      </c>
      <c r="W212" t="str">
        <f t="shared" si="118"/>
        <v/>
      </c>
      <c r="X212">
        <f t="shared" si="119"/>
        <v>276000</v>
      </c>
      <c r="Y212">
        <f t="shared" si="106"/>
        <v>5.7003292132890423E-3</v>
      </c>
      <c r="Z212">
        <f t="shared" si="107"/>
        <v>2.3166486729636133E-2</v>
      </c>
      <c r="AA212">
        <f t="shared" si="108"/>
        <v>1.997746112700878E-3</v>
      </c>
      <c r="AB212">
        <f t="shared" si="109"/>
        <v>2.7151671831127425E-3</v>
      </c>
      <c r="AC212" s="9" t="str">
        <f t="shared" si="120"/>
        <v>&lt;0.1</v>
      </c>
      <c r="AD212" s="9">
        <f t="shared" si="121"/>
        <v>0</v>
      </c>
      <c r="AE212" s="9" t="str">
        <f t="shared" si="122"/>
        <v>&lt;0.1</v>
      </c>
      <c r="AF212" s="9">
        <f t="shared" si="123"/>
        <v>0</v>
      </c>
      <c r="AG212" s="9" t="str">
        <f t="shared" si="124"/>
        <v>&lt;0.1</v>
      </c>
      <c r="AH212" s="9">
        <f t="shared" si="125"/>
        <v>0</v>
      </c>
      <c r="AI212" s="9" t="str">
        <f t="shared" si="126"/>
        <v>&lt;0.1</v>
      </c>
      <c r="AJ212" s="9">
        <f t="shared" si="127"/>
        <v>0</v>
      </c>
      <c r="AK212" t="str">
        <f t="shared" si="128"/>
        <v/>
      </c>
      <c r="AL212" t="str">
        <f t="shared" si="129"/>
        <v/>
      </c>
      <c r="AM212" t="str">
        <f t="shared" si="130"/>
        <v/>
      </c>
      <c r="AN212" t="str">
        <f t="shared" si="131"/>
        <v/>
      </c>
      <c r="AO212">
        <f t="shared" si="110"/>
        <v>0</v>
      </c>
      <c r="AP212">
        <f t="shared" si="111"/>
        <v>4</v>
      </c>
      <c r="AQ212" t="str">
        <f t="shared" si="112"/>
        <v>Less stressed</v>
      </c>
    </row>
    <row r="213" spans="1:43" x14ac:dyDescent="0.25">
      <c r="A213">
        <v>415</v>
      </c>
      <c r="B213">
        <v>799701.02112499997</v>
      </c>
      <c r="C213" t="str">
        <f>VLOOKUP(A213,'A1. Aquifer Attributes'!A:H,8,FALSE)</f>
        <v>Unconfined</v>
      </c>
      <c r="D213" t="str">
        <f>VLOOKUP(A213,'A3. BGCZ'!A:C,3,FALSE)</f>
        <v>CWH</v>
      </c>
      <c r="E213" t="str">
        <f>VLOOKUP(A213,'A2. Low Flow Zone'!A:C,3,FALSE)</f>
        <v>Georgia Basin</v>
      </c>
      <c r="F213">
        <f>IFERROR(VLOOKUP(A213,'R1. GW Use'!A:H,8,FALSE),"&lt;Null&gt;")</f>
        <v>1636</v>
      </c>
      <c r="G213">
        <f>IFERROR(VLOOKUP(A213,'R2. Recharge'!A:I,8,FALSE)*B213,"&lt;Null&gt;")</f>
        <v>819854.25693981233</v>
      </c>
      <c r="H213">
        <f>IFERROR(VLOOKUP(A213,'R2. Recharge'!A:K,10,FALSE)*B213,"&lt;Null&gt;")</f>
        <v>927301.31605570496</v>
      </c>
      <c r="I213">
        <f>IFERROR(VLOOKUP(A213,'R3. GW E'!A:C,2,FALSE)*B213,"&lt;Null&gt;")</f>
        <v>587609.91420937527</v>
      </c>
      <c r="J213">
        <f>IFERROR(VLOOKUP(A213,'R3. GW E'!A:E,4,FALSE)*B213,"&lt;Null&gt;")</f>
        <v>55515.244886497494</v>
      </c>
      <c r="K213">
        <f t="shared" si="99"/>
        <v>232244.34273043706</v>
      </c>
      <c r="L213">
        <f t="shared" si="100"/>
        <v>339691.40184632968</v>
      </c>
      <c r="M213">
        <f t="shared" si="101"/>
        <v>764339.01205331483</v>
      </c>
      <c r="N213">
        <f t="shared" si="102"/>
        <v>871786.07116920745</v>
      </c>
      <c r="O213" t="str">
        <f t="shared" si="103"/>
        <v/>
      </c>
      <c r="P213">
        <f t="shared" si="113"/>
        <v>2000</v>
      </c>
      <c r="Q213" t="str">
        <f t="shared" si="104"/>
        <v/>
      </c>
      <c r="R213">
        <f t="shared" si="114"/>
        <v>820000</v>
      </c>
      <c r="S213" t="str">
        <f t="shared" si="105"/>
        <v/>
      </c>
      <c r="T213">
        <f t="shared" si="115"/>
        <v>927000</v>
      </c>
      <c r="U213" t="str">
        <f t="shared" si="116"/>
        <v/>
      </c>
      <c r="V213">
        <f t="shared" si="117"/>
        <v>588000</v>
      </c>
      <c r="W213" t="str">
        <f t="shared" si="118"/>
        <v/>
      </c>
      <c r="X213">
        <f t="shared" si="119"/>
        <v>56000</v>
      </c>
      <c r="Y213">
        <f t="shared" si="106"/>
        <v>7.0443050658025438E-3</v>
      </c>
      <c r="Z213">
        <f t="shared" si="107"/>
        <v>4.8161360314327214E-3</v>
      </c>
      <c r="AA213">
        <f t="shared" si="108"/>
        <v>2.1404114852191848E-3</v>
      </c>
      <c r="AB213">
        <f t="shared" si="109"/>
        <v>1.876607179334555E-3</v>
      </c>
      <c r="AC213" s="9" t="str">
        <f t="shared" si="120"/>
        <v>&lt;0.1</v>
      </c>
      <c r="AD213" s="9">
        <f t="shared" si="121"/>
        <v>0</v>
      </c>
      <c r="AE213" s="9" t="str">
        <f t="shared" si="122"/>
        <v>&lt;0.1</v>
      </c>
      <c r="AF213" s="9">
        <f t="shared" si="123"/>
        <v>0</v>
      </c>
      <c r="AG213" s="9" t="str">
        <f t="shared" si="124"/>
        <v>&lt;0.1</v>
      </c>
      <c r="AH213" s="9">
        <f t="shared" si="125"/>
        <v>0</v>
      </c>
      <c r="AI213" s="9" t="str">
        <f t="shared" si="126"/>
        <v>&lt;0.1</v>
      </c>
      <c r="AJ213" s="9">
        <f t="shared" si="127"/>
        <v>0</v>
      </c>
      <c r="AK213" t="str">
        <f t="shared" si="128"/>
        <v/>
      </c>
      <c r="AL213" t="str">
        <f t="shared" si="129"/>
        <v/>
      </c>
      <c r="AM213" t="str">
        <f t="shared" si="130"/>
        <v/>
      </c>
      <c r="AN213" t="str">
        <f t="shared" si="131"/>
        <v/>
      </c>
      <c r="AO213">
        <f t="shared" si="110"/>
        <v>0</v>
      </c>
      <c r="AP213">
        <f t="shared" si="111"/>
        <v>4</v>
      </c>
      <c r="AQ213" t="str">
        <f t="shared" si="112"/>
        <v>Less stressed</v>
      </c>
    </row>
    <row r="214" spans="1:43" x14ac:dyDescent="0.25">
      <c r="A214">
        <v>254</v>
      </c>
      <c r="B214">
        <v>29357344.962000001</v>
      </c>
      <c r="C214" t="str">
        <f>VLOOKUP(A214,'A1. Aquifer Attributes'!A:H,8,FALSE)</f>
        <v>Unconfined</v>
      </c>
      <c r="D214" t="str">
        <f>VLOOKUP(A214,'A3. BGCZ'!A:C,3,FALSE)</f>
        <v>BG</v>
      </c>
      <c r="E214" t="str">
        <f>VLOOKUP(A214,'A2. Low Flow Zone'!A:C,3,FALSE)</f>
        <v>South Interior</v>
      </c>
      <c r="F214">
        <f>IFERROR(VLOOKUP(A214,'R1. GW Use'!A:H,8,FALSE),"&lt;Null&gt;")</f>
        <v>6726198</v>
      </c>
      <c r="G214">
        <f>IFERROR(VLOOKUP(A214,'R2. Recharge'!A:I,8,FALSE)*B214,"&lt;Null&gt;")</f>
        <v>1574402.7504302396</v>
      </c>
      <c r="H214">
        <f>IFERROR(VLOOKUP(A214,'R2. Recharge'!A:K,10,FALSE)*B214,"&lt;Null&gt;")</f>
        <v>986788.43620770599</v>
      </c>
      <c r="I214">
        <f>IFERROR(VLOOKUP(A214,'R3. GW E'!A:C,2,FALSE)*B214,"&lt;Null&gt;")</f>
        <v>875201.16800714412</v>
      </c>
      <c r="J214">
        <f>IFERROR(VLOOKUP(A214,'R3. GW E'!A:E,4,FALSE)*B214,"&lt;Null&gt;")</f>
        <v>656694.44945497799</v>
      </c>
      <c r="K214">
        <f t="shared" si="99"/>
        <v>699201.58242309547</v>
      </c>
      <c r="L214">
        <f t="shared" si="100"/>
        <v>111587.26820056187</v>
      </c>
      <c r="M214">
        <f t="shared" si="101"/>
        <v>917708.30097526161</v>
      </c>
      <c r="N214">
        <f t="shared" si="102"/>
        <v>330093.986752728</v>
      </c>
      <c r="O214" t="str">
        <f t="shared" si="103"/>
        <v/>
      </c>
      <c r="P214">
        <f t="shared" si="113"/>
        <v>6726000</v>
      </c>
      <c r="Q214" t="str">
        <f t="shared" si="104"/>
        <v/>
      </c>
      <c r="R214">
        <f t="shared" si="114"/>
        <v>1574000</v>
      </c>
      <c r="S214" t="str">
        <f t="shared" si="105"/>
        <v/>
      </c>
      <c r="T214">
        <f t="shared" si="115"/>
        <v>987000</v>
      </c>
      <c r="U214" t="str">
        <f t="shared" si="116"/>
        <v/>
      </c>
      <c r="V214">
        <f t="shared" si="117"/>
        <v>875000</v>
      </c>
      <c r="W214" t="str">
        <f t="shared" si="118"/>
        <v/>
      </c>
      <c r="X214">
        <f t="shared" si="119"/>
        <v>657000</v>
      </c>
      <c r="Y214">
        <f t="shared" si="106"/>
        <v>9.6198266266650059</v>
      </c>
      <c r="Z214">
        <f t="shared" si="107"/>
        <v>60.277468106044488</v>
      </c>
      <c r="AA214">
        <f t="shared" si="108"/>
        <v>7.3293420064436319</v>
      </c>
      <c r="AB214">
        <f t="shared" si="109"/>
        <v>20.376614751963253</v>
      </c>
      <c r="AC214" s="9" t="str">
        <f t="shared" si="120"/>
        <v/>
      </c>
      <c r="AD214" s="9">
        <f t="shared" si="121"/>
        <v>9.6</v>
      </c>
      <c r="AE214" s="9" t="str">
        <f t="shared" si="122"/>
        <v/>
      </c>
      <c r="AF214" s="9">
        <f t="shared" si="123"/>
        <v>60.3</v>
      </c>
      <c r="AG214" s="9" t="str">
        <f t="shared" si="124"/>
        <v/>
      </c>
      <c r="AH214" s="9">
        <f t="shared" si="125"/>
        <v>7.3</v>
      </c>
      <c r="AI214" s="9" t="str">
        <f t="shared" si="126"/>
        <v/>
      </c>
      <c r="AJ214" s="9">
        <f t="shared" si="127"/>
        <v>20.399999999999999</v>
      </c>
      <c r="AK214" t="str">
        <f t="shared" si="128"/>
        <v>stressed</v>
      </c>
      <c r="AL214" t="str">
        <f t="shared" si="129"/>
        <v>stressed</v>
      </c>
      <c r="AM214" t="str">
        <f t="shared" si="130"/>
        <v>stressed</v>
      </c>
      <c r="AN214" t="str">
        <f t="shared" si="131"/>
        <v>stressed</v>
      </c>
      <c r="AO214">
        <f t="shared" si="110"/>
        <v>4</v>
      </c>
      <c r="AP214">
        <f t="shared" si="111"/>
        <v>4</v>
      </c>
      <c r="AQ214" t="str">
        <f t="shared" si="112"/>
        <v>More stressed (high certainty)</v>
      </c>
    </row>
    <row r="215" spans="1:43" x14ac:dyDescent="0.25">
      <c r="A215">
        <v>540</v>
      </c>
      <c r="B215">
        <v>10565900.397299999</v>
      </c>
      <c r="C215" t="str">
        <f>VLOOKUP(A215,'A1. Aquifer Attributes'!A:H,8,FALSE)</f>
        <v>Unconfined</v>
      </c>
      <c r="D215" t="str">
        <f>VLOOKUP(A215,'A3. BGCZ'!A:C,3,FALSE)</f>
        <v>PP</v>
      </c>
      <c r="E215" t="str">
        <f>VLOOKUP(A215,'A2. Low Flow Zone'!A:C,3,FALSE)</f>
        <v>Southeast Mountains</v>
      </c>
      <c r="F215">
        <f>IFERROR(VLOOKUP(A215,'R1. GW Use'!A:H,8,FALSE),"&lt;Null&gt;")</f>
        <v>144851</v>
      </c>
      <c r="G215">
        <f>IFERROR(VLOOKUP(A215,'R2. Recharge'!A:I,8,FALSE)*B215,"&lt;Null&gt;")</f>
        <v>511785.6048293967</v>
      </c>
      <c r="H215">
        <f>IFERROR(VLOOKUP(A215,'R2. Recharge'!A:K,10,FALSE)*B215,"&lt;Null&gt;")</f>
        <v>989591.66531072068</v>
      </c>
      <c r="I215">
        <f>IFERROR(VLOOKUP(A215,'R3. GW E'!A:C,2,FALSE)*B215,"&lt;Null&gt;")</f>
        <v>297039.15786929487</v>
      </c>
      <c r="J215">
        <f>IFERROR(VLOOKUP(A215,'R3. GW E'!A:E,4,FALSE)*B215,"&lt;Null&gt;")</f>
        <v>62052687.761311106</v>
      </c>
      <c r="K215">
        <f t="shared" si="99"/>
        <v>214746.44696010184</v>
      </c>
      <c r="L215">
        <f t="shared" si="100"/>
        <v>692552.50744142581</v>
      </c>
      <c r="M215">
        <f t="shared" si="101"/>
        <v>-61540902.156481713</v>
      </c>
      <c r="N215">
        <f t="shared" si="102"/>
        <v>-61063096.096000388</v>
      </c>
      <c r="O215" t="str">
        <f t="shared" si="103"/>
        <v/>
      </c>
      <c r="P215">
        <f t="shared" si="113"/>
        <v>145000</v>
      </c>
      <c r="Q215" t="str">
        <f t="shared" si="104"/>
        <v/>
      </c>
      <c r="R215">
        <f t="shared" si="114"/>
        <v>512000</v>
      </c>
      <c r="S215" t="str">
        <f t="shared" si="105"/>
        <v/>
      </c>
      <c r="T215">
        <f t="shared" si="115"/>
        <v>990000</v>
      </c>
      <c r="U215" t="str">
        <f t="shared" si="116"/>
        <v/>
      </c>
      <c r="V215">
        <f t="shared" si="117"/>
        <v>297000</v>
      </c>
      <c r="W215" t="str">
        <f t="shared" si="118"/>
        <v/>
      </c>
      <c r="X215">
        <f t="shared" si="119"/>
        <v>62053000</v>
      </c>
      <c r="Y215">
        <f t="shared" si="106"/>
        <v>0.67452105518147243</v>
      </c>
      <c r="Z215">
        <f t="shared" si="107"/>
        <v>0.20915526035006249</v>
      </c>
      <c r="AA215" t="str">
        <f t="shared" si="108"/>
        <v>NA</v>
      </c>
      <c r="AB215" t="str">
        <f t="shared" si="109"/>
        <v>NA</v>
      </c>
      <c r="AC215" s="9" t="str">
        <f t="shared" si="120"/>
        <v/>
      </c>
      <c r="AD215" s="9">
        <f t="shared" si="121"/>
        <v>0.7</v>
      </c>
      <c r="AE215" s="9" t="str">
        <f t="shared" si="122"/>
        <v/>
      </c>
      <c r="AF215" s="9">
        <f t="shared" si="123"/>
        <v>0.2</v>
      </c>
      <c r="AG215" s="9" t="str">
        <f t="shared" si="124"/>
        <v>NA</v>
      </c>
      <c r="AH215" s="9">
        <f t="shared" si="125"/>
        <v>0</v>
      </c>
      <c r="AI215" s="9" t="str">
        <f t="shared" si="126"/>
        <v>NA</v>
      </c>
      <c r="AJ215" s="9">
        <f t="shared" si="127"/>
        <v>0</v>
      </c>
      <c r="AK215" t="str">
        <f t="shared" si="128"/>
        <v/>
      </c>
      <c r="AL215" t="str">
        <f t="shared" si="129"/>
        <v/>
      </c>
      <c r="AM215" t="str">
        <f t="shared" si="130"/>
        <v>NA</v>
      </c>
      <c r="AN215" t="str">
        <f t="shared" si="131"/>
        <v>NA</v>
      </c>
      <c r="AO215">
        <f t="shared" si="110"/>
        <v>0</v>
      </c>
      <c r="AP215">
        <f t="shared" si="111"/>
        <v>2</v>
      </c>
      <c r="AQ215" t="str">
        <f t="shared" si="112"/>
        <v>Less stressed</v>
      </c>
    </row>
    <row r="216" spans="1:43" x14ac:dyDescent="0.25">
      <c r="A216">
        <v>724</v>
      </c>
      <c r="B216">
        <v>9734214.6645</v>
      </c>
      <c r="C216" t="str">
        <f>VLOOKUP(A216,'A1. Aquifer Attributes'!A:H,8,FALSE)</f>
        <v>Unconfined</v>
      </c>
      <c r="D216" t="str">
        <f>VLOOKUP(A216,'A3. BGCZ'!A:C,3,FALSE)</f>
        <v>PP</v>
      </c>
      <c r="E216" t="str">
        <f>VLOOKUP(A216,'A2. Low Flow Zone'!A:C,3,FALSE)</f>
        <v>South Interior</v>
      </c>
      <c r="F216">
        <f>IFERROR(VLOOKUP(A216,'R1. GW Use'!A:H,8,FALSE),"&lt;Null&gt;")</f>
        <v>625840</v>
      </c>
      <c r="G216">
        <f>IFERROR(VLOOKUP(A216,'R2. Recharge'!A:I,8,FALSE)*B216,"&lt;Null&gt;")</f>
        <v>471500.84254848439</v>
      </c>
      <c r="H216">
        <f>IFERROR(VLOOKUP(A216,'R2. Recharge'!A:K,10,FALSE)*B216,"&lt;Null&gt;")</f>
        <v>1004278.926936465</v>
      </c>
      <c r="I216">
        <f>IFERROR(VLOOKUP(A216,'R3. GW E'!A:C,2,FALSE)*B216,"&lt;Null&gt;")</f>
        <v>1844721.2868547307</v>
      </c>
      <c r="J216">
        <f>IFERROR(VLOOKUP(A216,'R3. GW E'!A:E,4,FALSE)*B216,"&lt;Null&gt;")</f>
        <v>935701.38462506246</v>
      </c>
      <c r="K216">
        <f t="shared" si="99"/>
        <v>-1373220.4443062462</v>
      </c>
      <c r="L216">
        <f t="shared" si="100"/>
        <v>-840442.35991826572</v>
      </c>
      <c r="M216">
        <f t="shared" si="101"/>
        <v>-464200.54207657807</v>
      </c>
      <c r="N216">
        <f t="shared" si="102"/>
        <v>68577.542311402503</v>
      </c>
      <c r="O216" t="str">
        <f t="shared" si="103"/>
        <v/>
      </c>
      <c r="P216">
        <f t="shared" si="113"/>
        <v>626000</v>
      </c>
      <c r="Q216" t="str">
        <f t="shared" si="104"/>
        <v/>
      </c>
      <c r="R216">
        <f t="shared" si="114"/>
        <v>472000</v>
      </c>
      <c r="S216" t="str">
        <f t="shared" si="105"/>
        <v/>
      </c>
      <c r="T216">
        <f t="shared" si="115"/>
        <v>1004000</v>
      </c>
      <c r="U216" t="str">
        <f t="shared" si="116"/>
        <v/>
      </c>
      <c r="V216">
        <f t="shared" si="117"/>
        <v>1845000</v>
      </c>
      <c r="W216" t="str">
        <f t="shared" si="118"/>
        <v/>
      </c>
      <c r="X216">
        <f t="shared" si="119"/>
        <v>936000</v>
      </c>
      <c r="Y216" t="str">
        <f t="shared" si="106"/>
        <v>NA</v>
      </c>
      <c r="Z216" t="str">
        <f t="shared" si="107"/>
        <v>NA</v>
      </c>
      <c r="AA216" t="str">
        <f t="shared" si="108"/>
        <v>NA</v>
      </c>
      <c r="AB216">
        <f t="shared" si="109"/>
        <v>9.126019669210871</v>
      </c>
      <c r="AC216" s="9" t="str">
        <f t="shared" si="120"/>
        <v>NA</v>
      </c>
      <c r="AD216" s="9">
        <f t="shared" si="121"/>
        <v>0</v>
      </c>
      <c r="AE216" s="9" t="str">
        <f t="shared" si="122"/>
        <v>NA</v>
      </c>
      <c r="AF216" s="9">
        <f t="shared" si="123"/>
        <v>0</v>
      </c>
      <c r="AG216" s="9" t="str">
        <f t="shared" si="124"/>
        <v>NA</v>
      </c>
      <c r="AH216" s="9">
        <f t="shared" si="125"/>
        <v>0</v>
      </c>
      <c r="AI216" s="9" t="str">
        <f t="shared" si="126"/>
        <v/>
      </c>
      <c r="AJ216" s="9">
        <f t="shared" si="127"/>
        <v>9.1</v>
      </c>
      <c r="AK216" t="str">
        <f t="shared" si="128"/>
        <v>NA</v>
      </c>
      <c r="AL216" t="str">
        <f t="shared" si="129"/>
        <v>NA</v>
      </c>
      <c r="AM216" t="str">
        <f t="shared" si="130"/>
        <v>NA</v>
      </c>
      <c r="AN216" t="str">
        <f t="shared" si="131"/>
        <v>stressed</v>
      </c>
      <c r="AO216">
        <f t="shared" si="110"/>
        <v>1</v>
      </c>
      <c r="AP216">
        <f t="shared" si="111"/>
        <v>1</v>
      </c>
      <c r="AQ216" t="str">
        <f t="shared" si="112"/>
        <v>More stressed (high certainty)</v>
      </c>
    </row>
    <row r="217" spans="1:43" x14ac:dyDescent="0.25">
      <c r="A217">
        <v>402</v>
      </c>
      <c r="B217">
        <v>2268658.2678100001</v>
      </c>
      <c r="C217" t="str">
        <f>VLOOKUP(A217,'A1. Aquifer Attributes'!A:H,8,FALSE)</f>
        <v>Unconfined</v>
      </c>
      <c r="D217" t="str">
        <f>VLOOKUP(A217,'A3. BGCZ'!A:C,3,FALSE)</f>
        <v>CWH</v>
      </c>
      <c r="E217" t="str">
        <f>VLOOKUP(A217,'A2. Low Flow Zone'!A:C,3,FALSE)</f>
        <v>Coast Mountains</v>
      </c>
      <c r="F217">
        <f>IFERROR(VLOOKUP(A217,'R1. GW Use'!A:H,8,FALSE),"&lt;Null&gt;")</f>
        <v>7905</v>
      </c>
      <c r="G217">
        <f>IFERROR(VLOOKUP(A217,'R2. Recharge'!A:I,8,FALSE)*B217,"&lt;Null&gt;")</f>
        <v>2249020.5937950765</v>
      </c>
      <c r="H217">
        <f>IFERROR(VLOOKUP(A217,'R2. Recharge'!A:K,10,FALSE)*B217,"&lt;Null&gt;")</f>
        <v>1009287.4961581163</v>
      </c>
      <c r="I217">
        <f>IFERROR(VLOOKUP(A217,'R3. GW E'!A:C,2,FALSE)*B217,"&lt;Null&gt;")</f>
        <v>1160486.7637328494</v>
      </c>
      <c r="J217">
        <f>IFERROR(VLOOKUP(A217,'R3. GW E'!A:E,4,FALSE)*B217,"&lt;Null&gt;")</f>
        <v>126684.14633277823</v>
      </c>
      <c r="K217">
        <f t="shared" si="99"/>
        <v>1088533.8300622271</v>
      </c>
      <c r="L217">
        <f t="shared" si="100"/>
        <v>-151199.26757473312</v>
      </c>
      <c r="M217">
        <f t="shared" si="101"/>
        <v>2122336.4474622984</v>
      </c>
      <c r="N217">
        <f t="shared" si="102"/>
        <v>882603.34982533799</v>
      </c>
      <c r="O217" t="str">
        <f t="shared" si="103"/>
        <v/>
      </c>
      <c r="P217">
        <f t="shared" si="113"/>
        <v>8000</v>
      </c>
      <c r="Q217" t="str">
        <f t="shared" si="104"/>
        <v/>
      </c>
      <c r="R217">
        <f t="shared" si="114"/>
        <v>2249000</v>
      </c>
      <c r="S217" t="str">
        <f t="shared" si="105"/>
        <v/>
      </c>
      <c r="T217">
        <f t="shared" si="115"/>
        <v>1009000</v>
      </c>
      <c r="U217" t="str">
        <f t="shared" si="116"/>
        <v/>
      </c>
      <c r="V217">
        <f t="shared" si="117"/>
        <v>1160000</v>
      </c>
      <c r="W217" t="str">
        <f t="shared" si="118"/>
        <v/>
      </c>
      <c r="X217">
        <f t="shared" si="119"/>
        <v>127000</v>
      </c>
      <c r="Y217">
        <f t="shared" si="106"/>
        <v>7.2620618502486989E-3</v>
      </c>
      <c r="Z217" t="str">
        <f t="shared" si="107"/>
        <v>NA</v>
      </c>
      <c r="AA217">
        <f t="shared" si="108"/>
        <v>3.7246686355747682E-3</v>
      </c>
      <c r="AB217">
        <f t="shared" si="109"/>
        <v>8.9564581887938144E-3</v>
      </c>
      <c r="AC217" s="9" t="str">
        <f t="shared" si="120"/>
        <v>&lt;0.1</v>
      </c>
      <c r="AD217" s="9">
        <f t="shared" si="121"/>
        <v>0</v>
      </c>
      <c r="AE217" s="9" t="str">
        <f t="shared" si="122"/>
        <v>NA</v>
      </c>
      <c r="AF217" s="9">
        <f t="shared" si="123"/>
        <v>0</v>
      </c>
      <c r="AG217" s="9" t="str">
        <f t="shared" si="124"/>
        <v>&lt;0.1</v>
      </c>
      <c r="AH217" s="9">
        <f t="shared" si="125"/>
        <v>0</v>
      </c>
      <c r="AI217" s="9" t="str">
        <f t="shared" si="126"/>
        <v>&lt;0.1</v>
      </c>
      <c r="AJ217" s="9">
        <f t="shared" si="127"/>
        <v>0</v>
      </c>
      <c r="AK217" t="str">
        <f t="shared" si="128"/>
        <v/>
      </c>
      <c r="AL217" t="str">
        <f t="shared" si="129"/>
        <v>NA</v>
      </c>
      <c r="AM217" t="str">
        <f t="shared" si="130"/>
        <v/>
      </c>
      <c r="AN217" t="str">
        <f t="shared" si="131"/>
        <v/>
      </c>
      <c r="AO217">
        <f t="shared" si="110"/>
        <v>0</v>
      </c>
      <c r="AP217">
        <f t="shared" si="111"/>
        <v>3</v>
      </c>
      <c r="AQ217" t="str">
        <f t="shared" si="112"/>
        <v>Less stressed</v>
      </c>
    </row>
    <row r="218" spans="1:43" x14ac:dyDescent="0.25">
      <c r="A218">
        <v>528</v>
      </c>
      <c r="B218">
        <v>8045456.9561099997</v>
      </c>
      <c r="C218" t="str">
        <f>VLOOKUP(A218,'A1. Aquifer Attributes'!A:H,8,FALSE)</f>
        <v>Unconfined</v>
      </c>
      <c r="D218" t="str">
        <f>VLOOKUP(A218,'A3. BGCZ'!A:C,3,FALSE)</f>
        <v>IDF</v>
      </c>
      <c r="E218" t="str">
        <f>VLOOKUP(A218,'A2. Low Flow Zone'!A:C,3,FALSE)</f>
        <v>Southeast Mountains</v>
      </c>
      <c r="F218">
        <f>IFERROR(VLOOKUP(A218,'R1. GW Use'!A:H,8,FALSE),"&lt;Null&gt;")</f>
        <v>1847626</v>
      </c>
      <c r="G218">
        <f>IFERROR(VLOOKUP(A218,'R2. Recharge'!A:I,8,FALSE)*B218,"&lt;Null&gt;")</f>
        <v>509941.22518395656</v>
      </c>
      <c r="H218">
        <f>IFERROR(VLOOKUP(A218,'R2. Recharge'!A:K,10,FALSE)*B218,"&lt;Null&gt;")</f>
        <v>1030542.58150813</v>
      </c>
      <c r="I218">
        <f>IFERROR(VLOOKUP(A218,'R3. GW E'!A:C,2,FALSE)*B218,"&lt;Null&gt;")</f>
        <v>2057456.661929054</v>
      </c>
      <c r="J218">
        <f>IFERROR(VLOOKUP(A218,'R3. GW E'!A:E,4,FALSE)*B218,"&lt;Null&gt;")</f>
        <v>1263587.2876988121</v>
      </c>
      <c r="K218">
        <f t="shared" si="99"/>
        <v>-1547515.4367450974</v>
      </c>
      <c r="L218">
        <f t="shared" si="100"/>
        <v>-1026914.080420924</v>
      </c>
      <c r="M218">
        <f t="shared" si="101"/>
        <v>-753646.06251485553</v>
      </c>
      <c r="N218">
        <f t="shared" si="102"/>
        <v>-233044.70619068213</v>
      </c>
      <c r="O218" t="str">
        <f t="shared" si="103"/>
        <v/>
      </c>
      <c r="P218">
        <f t="shared" si="113"/>
        <v>1848000</v>
      </c>
      <c r="Q218" t="str">
        <f t="shared" si="104"/>
        <v/>
      </c>
      <c r="R218">
        <f t="shared" si="114"/>
        <v>510000</v>
      </c>
      <c r="S218" t="str">
        <f t="shared" si="105"/>
        <v/>
      </c>
      <c r="T218">
        <f t="shared" si="115"/>
        <v>1031000</v>
      </c>
      <c r="U218" t="str">
        <f t="shared" si="116"/>
        <v/>
      </c>
      <c r="V218">
        <f t="shared" si="117"/>
        <v>2057000</v>
      </c>
      <c r="W218" t="str">
        <f t="shared" si="118"/>
        <v/>
      </c>
      <c r="X218">
        <f t="shared" si="119"/>
        <v>1264000</v>
      </c>
      <c r="Y218" t="str">
        <f t="shared" si="106"/>
        <v>NA</v>
      </c>
      <c r="Z218" t="str">
        <f t="shared" si="107"/>
        <v>NA</v>
      </c>
      <c r="AA218" t="str">
        <f t="shared" si="108"/>
        <v>NA</v>
      </c>
      <c r="AB218" t="str">
        <f t="shared" si="109"/>
        <v>NA</v>
      </c>
      <c r="AC218" s="9" t="str">
        <f t="shared" si="120"/>
        <v>NA</v>
      </c>
      <c r="AD218" s="9">
        <f t="shared" si="121"/>
        <v>0</v>
      </c>
      <c r="AE218" s="9" t="str">
        <f t="shared" si="122"/>
        <v>NA</v>
      </c>
      <c r="AF218" s="9">
        <f t="shared" si="123"/>
        <v>0</v>
      </c>
      <c r="AG218" s="9" t="str">
        <f t="shared" si="124"/>
        <v>NA</v>
      </c>
      <c r="AH218" s="9">
        <f t="shared" si="125"/>
        <v>0</v>
      </c>
      <c r="AI218" s="9" t="str">
        <f t="shared" si="126"/>
        <v>NA</v>
      </c>
      <c r="AJ218" s="9">
        <f t="shared" si="127"/>
        <v>0</v>
      </c>
      <c r="AK218" t="str">
        <f t="shared" si="128"/>
        <v>NA</v>
      </c>
      <c r="AL218" t="str">
        <f t="shared" si="129"/>
        <v>NA</v>
      </c>
      <c r="AM218" t="str">
        <f t="shared" si="130"/>
        <v>NA</v>
      </c>
      <c r="AN218" t="str">
        <f t="shared" si="131"/>
        <v>NA</v>
      </c>
      <c r="AO218">
        <f t="shared" si="110"/>
        <v>0</v>
      </c>
      <c r="AP218">
        <f t="shared" si="111"/>
        <v>0</v>
      </c>
      <c r="AQ218" t="str">
        <f t="shared" si="112"/>
        <v>Method not applicable - low modelled groundwater availability</v>
      </c>
    </row>
    <row r="219" spans="1:43" x14ac:dyDescent="0.25">
      <c r="A219">
        <v>36</v>
      </c>
      <c r="B219">
        <v>1257046.41781</v>
      </c>
      <c r="C219" t="str">
        <f>VLOOKUP(A219,'A1. Aquifer Attributes'!A:H,8,FALSE)</f>
        <v>Unconfined</v>
      </c>
      <c r="D219" t="str">
        <f>VLOOKUP(A219,'A3. BGCZ'!A:C,3,FALSE)</f>
        <v>CWH</v>
      </c>
      <c r="E219" t="str">
        <f>VLOOKUP(A219,'A2. Low Flow Zone'!A:C,3,FALSE)</f>
        <v>Coast Mountains</v>
      </c>
      <c r="F219">
        <f>IFERROR(VLOOKUP(A219,'R1. GW Use'!A:H,8,FALSE),"&lt;Null&gt;")</f>
        <v>14671</v>
      </c>
      <c r="G219">
        <f>IFERROR(VLOOKUP(A219,'R2. Recharge'!A:I,8,FALSE)*B219,"&lt;Null&gt;")</f>
        <v>1110294.5667637687</v>
      </c>
      <c r="H219">
        <f>IFERROR(VLOOKUP(A219,'R2. Recharge'!A:K,10,FALSE)*B219,"&lt;Null&gt;")</f>
        <v>1063995.5141948292</v>
      </c>
      <c r="I219">
        <f>IFERROR(VLOOKUP(A219,'R3. GW E'!A:C,2,FALSE)*B219,"&lt;Null&gt;")</f>
        <v>421599.54102287808</v>
      </c>
      <c r="J219">
        <f>IFERROR(VLOOKUP(A219,'R3. GW E'!A:E,4,FALSE)*B219,"&lt;Null&gt;")</f>
        <v>11961928.007238179</v>
      </c>
      <c r="K219">
        <f t="shared" si="99"/>
        <v>688695.02574089053</v>
      </c>
      <c r="L219">
        <f t="shared" si="100"/>
        <v>642395.97317195102</v>
      </c>
      <c r="M219">
        <f t="shared" si="101"/>
        <v>-10851633.440474411</v>
      </c>
      <c r="N219">
        <f t="shared" si="102"/>
        <v>-10897932.49304335</v>
      </c>
      <c r="O219" t="str">
        <f t="shared" si="103"/>
        <v/>
      </c>
      <c r="P219">
        <f t="shared" si="113"/>
        <v>15000</v>
      </c>
      <c r="Q219" t="str">
        <f t="shared" si="104"/>
        <v/>
      </c>
      <c r="R219">
        <f t="shared" si="114"/>
        <v>1110000</v>
      </c>
      <c r="S219" t="str">
        <f t="shared" si="105"/>
        <v/>
      </c>
      <c r="T219">
        <f t="shared" si="115"/>
        <v>1064000</v>
      </c>
      <c r="U219" t="str">
        <f t="shared" si="116"/>
        <v/>
      </c>
      <c r="V219">
        <f t="shared" si="117"/>
        <v>422000</v>
      </c>
      <c r="W219" t="str">
        <f t="shared" si="118"/>
        <v/>
      </c>
      <c r="X219">
        <f t="shared" si="119"/>
        <v>11962000</v>
      </c>
      <c r="Y219">
        <f t="shared" si="106"/>
        <v>2.1302607760549888E-2</v>
      </c>
      <c r="Z219">
        <f t="shared" si="107"/>
        <v>2.2837938923494765E-2</v>
      </c>
      <c r="AA219" t="str">
        <f t="shared" si="108"/>
        <v>NA</v>
      </c>
      <c r="AB219" t="str">
        <f t="shared" si="109"/>
        <v>NA</v>
      </c>
      <c r="AC219" s="9" t="str">
        <f t="shared" si="120"/>
        <v>&lt;0.1</v>
      </c>
      <c r="AD219" s="9">
        <f t="shared" si="121"/>
        <v>0</v>
      </c>
      <c r="AE219" s="9" t="str">
        <f t="shared" si="122"/>
        <v>&lt;0.1</v>
      </c>
      <c r="AF219" s="9">
        <f t="shared" si="123"/>
        <v>0</v>
      </c>
      <c r="AG219" s="9" t="str">
        <f t="shared" si="124"/>
        <v>NA</v>
      </c>
      <c r="AH219" s="9">
        <f t="shared" si="125"/>
        <v>0</v>
      </c>
      <c r="AI219" s="9" t="str">
        <f t="shared" si="126"/>
        <v>NA</v>
      </c>
      <c r="AJ219" s="9">
        <f t="shared" si="127"/>
        <v>0</v>
      </c>
      <c r="AK219" t="str">
        <f t="shared" si="128"/>
        <v/>
      </c>
      <c r="AL219" t="str">
        <f t="shared" si="129"/>
        <v/>
      </c>
      <c r="AM219" t="str">
        <f t="shared" si="130"/>
        <v>NA</v>
      </c>
      <c r="AN219" t="str">
        <f t="shared" si="131"/>
        <v>NA</v>
      </c>
      <c r="AO219">
        <f t="shared" si="110"/>
        <v>0</v>
      </c>
      <c r="AP219">
        <f t="shared" si="111"/>
        <v>2</v>
      </c>
      <c r="AQ219" t="str">
        <f t="shared" si="112"/>
        <v>Less stressed</v>
      </c>
    </row>
    <row r="220" spans="1:43" x14ac:dyDescent="0.25">
      <c r="A220">
        <v>361</v>
      </c>
      <c r="B220">
        <v>5709928.1358000003</v>
      </c>
      <c r="C220" t="str">
        <f>VLOOKUP(A220,'A1. Aquifer Attributes'!A:H,8,FALSE)</f>
        <v>Unconfined</v>
      </c>
      <c r="D220" t="str">
        <f>VLOOKUP(A220,'A3. BGCZ'!A:C,3,FALSE)</f>
        <v>SBS</v>
      </c>
      <c r="E220" t="str">
        <f>VLOOKUP(A220,'A2. Low Flow Zone'!A:C,3,FALSE)</f>
        <v>South Interior</v>
      </c>
      <c r="F220">
        <f>IFERROR(VLOOKUP(A220,'R1. GW Use'!A:H,8,FALSE),"&lt;Null&gt;")</f>
        <v>19936</v>
      </c>
      <c r="G220">
        <f>IFERROR(VLOOKUP(A220,'R2. Recharge'!A:I,8,FALSE)*B220,"&lt;Null&gt;")</f>
        <v>654707.33885188156</v>
      </c>
      <c r="H220">
        <f>IFERROR(VLOOKUP(A220,'R2. Recharge'!A:K,10,FALSE)*B220,"&lt;Null&gt;")</f>
        <v>1135670.4466418051</v>
      </c>
      <c r="I220">
        <f>IFERROR(VLOOKUP(A220,'R3. GW E'!A:C,2,FALSE)*B220,"&lt;Null&gt;")</f>
        <v>394458.96540547145</v>
      </c>
      <c r="J220">
        <f>IFERROR(VLOOKUP(A220,'R3. GW E'!A:E,4,FALSE)*B220,"&lt;Null&gt;")</f>
        <v>195770.59606403878</v>
      </c>
      <c r="K220">
        <f t="shared" si="99"/>
        <v>260248.37344641011</v>
      </c>
      <c r="L220">
        <f t="shared" si="100"/>
        <v>741211.48123633373</v>
      </c>
      <c r="M220">
        <f t="shared" si="101"/>
        <v>458936.74278784276</v>
      </c>
      <c r="N220">
        <f t="shared" si="102"/>
        <v>939899.85057776631</v>
      </c>
      <c r="O220" t="str">
        <f t="shared" si="103"/>
        <v/>
      </c>
      <c r="P220">
        <f t="shared" si="113"/>
        <v>20000</v>
      </c>
      <c r="Q220" t="str">
        <f t="shared" si="104"/>
        <v/>
      </c>
      <c r="R220">
        <f t="shared" si="114"/>
        <v>655000</v>
      </c>
      <c r="S220" t="str">
        <f t="shared" si="105"/>
        <v/>
      </c>
      <c r="T220">
        <f t="shared" si="115"/>
        <v>1136000</v>
      </c>
      <c r="U220" t="str">
        <f t="shared" si="116"/>
        <v/>
      </c>
      <c r="V220">
        <f t="shared" si="117"/>
        <v>394000</v>
      </c>
      <c r="W220" t="str">
        <f t="shared" si="118"/>
        <v/>
      </c>
      <c r="X220">
        <f t="shared" si="119"/>
        <v>196000</v>
      </c>
      <c r="Y220">
        <f t="shared" si="106"/>
        <v>7.6603744861080514E-2</v>
      </c>
      <c r="Z220">
        <f t="shared" si="107"/>
        <v>2.6896507278525883E-2</v>
      </c>
      <c r="AA220">
        <f t="shared" si="108"/>
        <v>4.3439537830197252E-2</v>
      </c>
      <c r="AB220">
        <f t="shared" si="109"/>
        <v>2.1210770474902333E-2</v>
      </c>
      <c r="AC220" s="9" t="str">
        <f t="shared" si="120"/>
        <v/>
      </c>
      <c r="AD220" s="9">
        <f t="shared" si="121"/>
        <v>0.1</v>
      </c>
      <c r="AE220" s="9" t="str">
        <f t="shared" si="122"/>
        <v>&lt;0.1</v>
      </c>
      <c r="AF220" s="9">
        <f t="shared" si="123"/>
        <v>0</v>
      </c>
      <c r="AG220" s="9" t="str">
        <f t="shared" si="124"/>
        <v>&lt;0.1</v>
      </c>
      <c r="AH220" s="9">
        <f t="shared" si="125"/>
        <v>0</v>
      </c>
      <c r="AI220" s="9" t="str">
        <f t="shared" si="126"/>
        <v>&lt;0.1</v>
      </c>
      <c r="AJ220" s="9">
        <f t="shared" si="127"/>
        <v>0</v>
      </c>
      <c r="AK220" t="str">
        <f t="shared" si="128"/>
        <v/>
      </c>
      <c r="AL220" t="str">
        <f t="shared" si="129"/>
        <v/>
      </c>
      <c r="AM220" t="str">
        <f t="shared" si="130"/>
        <v/>
      </c>
      <c r="AN220" t="str">
        <f t="shared" si="131"/>
        <v/>
      </c>
      <c r="AO220">
        <f t="shared" si="110"/>
        <v>0</v>
      </c>
      <c r="AP220">
        <f t="shared" si="111"/>
        <v>4</v>
      </c>
      <c r="AQ220" t="str">
        <f t="shared" si="112"/>
        <v>Less stressed</v>
      </c>
    </row>
    <row r="221" spans="1:43" x14ac:dyDescent="0.25">
      <c r="A221">
        <v>236</v>
      </c>
      <c r="B221">
        <v>11893692.524</v>
      </c>
      <c r="C221" t="str">
        <f>VLOOKUP(A221,'A1. Aquifer Attributes'!A:H,8,FALSE)</f>
        <v>Unconfined</v>
      </c>
      <c r="D221" t="str">
        <f>VLOOKUP(A221,'A3. BGCZ'!A:C,3,FALSE)</f>
        <v>IDF</v>
      </c>
      <c r="E221" t="str">
        <f>VLOOKUP(A221,'A2. Low Flow Zone'!A:C,3,FALSE)</f>
        <v>South Interior</v>
      </c>
      <c r="F221">
        <f>IFERROR(VLOOKUP(A221,'R1. GW Use'!A:H,8,FALSE),"&lt;Null&gt;")</f>
        <v>634736</v>
      </c>
      <c r="G221">
        <f>IFERROR(VLOOKUP(A221,'R2. Recharge'!A:I,8,FALSE)*B221,"&lt;Null&gt;")</f>
        <v>753852.03982028505</v>
      </c>
      <c r="H221">
        <f>IFERROR(VLOOKUP(A221,'R2. Recharge'!A:K,10,FALSE)*B221,"&lt;Null&gt;")</f>
        <v>1142876.8083236839</v>
      </c>
      <c r="I221">
        <f>IFERROR(VLOOKUP(A221,'R3. GW E'!A:C,2,FALSE)*B221,"&lt;Null&gt;")</f>
        <v>246675.18294776001</v>
      </c>
      <c r="J221">
        <f>IFERROR(VLOOKUP(A221,'R3. GW E'!A:E,4,FALSE)*B221,"&lt;Null&gt;")</f>
        <v>341900842.77191365</v>
      </c>
      <c r="K221">
        <f t="shared" si="99"/>
        <v>507176.85687252507</v>
      </c>
      <c r="L221">
        <f t="shared" si="100"/>
        <v>896201.62537592393</v>
      </c>
      <c r="M221">
        <f t="shared" si="101"/>
        <v>-341146990.73209333</v>
      </c>
      <c r="N221">
        <f t="shared" si="102"/>
        <v>-340757965.96358997</v>
      </c>
      <c r="O221" t="str">
        <f t="shared" si="103"/>
        <v/>
      </c>
      <c r="P221">
        <f t="shared" si="113"/>
        <v>635000</v>
      </c>
      <c r="Q221" t="str">
        <f t="shared" si="104"/>
        <v/>
      </c>
      <c r="R221">
        <f t="shared" si="114"/>
        <v>754000</v>
      </c>
      <c r="S221" t="str">
        <f t="shared" si="105"/>
        <v/>
      </c>
      <c r="T221">
        <f t="shared" si="115"/>
        <v>1143000</v>
      </c>
      <c r="U221" t="str">
        <f t="shared" si="116"/>
        <v/>
      </c>
      <c r="V221">
        <f t="shared" si="117"/>
        <v>247000</v>
      </c>
      <c r="W221" t="str">
        <f t="shared" si="118"/>
        <v/>
      </c>
      <c r="X221">
        <f t="shared" si="119"/>
        <v>341901000</v>
      </c>
      <c r="Y221">
        <f t="shared" si="106"/>
        <v>1.2515082094125125</v>
      </c>
      <c r="Z221">
        <f t="shared" si="107"/>
        <v>0.7082513376761076</v>
      </c>
      <c r="AA221" t="str">
        <f t="shared" si="108"/>
        <v>NA</v>
      </c>
      <c r="AB221" t="str">
        <f t="shared" si="109"/>
        <v>NA</v>
      </c>
      <c r="AC221" s="9" t="str">
        <f t="shared" si="120"/>
        <v/>
      </c>
      <c r="AD221" s="9">
        <f t="shared" si="121"/>
        <v>1.3</v>
      </c>
      <c r="AE221" s="9" t="str">
        <f t="shared" si="122"/>
        <v/>
      </c>
      <c r="AF221" s="9">
        <f t="shared" si="123"/>
        <v>0.7</v>
      </c>
      <c r="AG221" s="9" t="str">
        <f t="shared" si="124"/>
        <v>NA</v>
      </c>
      <c r="AH221" s="9">
        <f t="shared" si="125"/>
        <v>0</v>
      </c>
      <c r="AI221" s="9" t="str">
        <f t="shared" si="126"/>
        <v>NA</v>
      </c>
      <c r="AJ221" s="9">
        <f t="shared" si="127"/>
        <v>0</v>
      </c>
      <c r="AK221" t="str">
        <f t="shared" si="128"/>
        <v>stressed</v>
      </c>
      <c r="AL221" t="str">
        <f t="shared" si="129"/>
        <v/>
      </c>
      <c r="AM221" t="str">
        <f t="shared" si="130"/>
        <v>NA</v>
      </c>
      <c r="AN221" t="str">
        <f t="shared" si="131"/>
        <v>NA</v>
      </c>
      <c r="AO221">
        <f t="shared" si="110"/>
        <v>1</v>
      </c>
      <c r="AP221">
        <f t="shared" si="111"/>
        <v>2</v>
      </c>
      <c r="AQ221" t="str">
        <f t="shared" si="112"/>
        <v>More stressed (less certainty)</v>
      </c>
    </row>
    <row r="222" spans="1:43" x14ac:dyDescent="0.25">
      <c r="A222">
        <v>802</v>
      </c>
      <c r="B222">
        <v>2169119.29269</v>
      </c>
      <c r="C222" t="str">
        <f>VLOOKUP(A222,'A1. Aquifer Attributes'!A:H,8,FALSE)</f>
        <v>Unconfined</v>
      </c>
      <c r="D222" t="str">
        <f>VLOOKUP(A222,'A3. BGCZ'!A:C,3,FALSE)</f>
        <v>ICH</v>
      </c>
      <c r="E222" t="str">
        <f>VLOOKUP(A222,'A2. Low Flow Zone'!A:C,3,FALSE)</f>
        <v>Southeast Mountains</v>
      </c>
      <c r="F222">
        <f>IFERROR(VLOOKUP(A222,'R1. GW Use'!A:H,8,FALSE),"&lt;Null&gt;")</f>
        <v>15923</v>
      </c>
      <c r="G222">
        <f>IFERROR(VLOOKUP(A222,'R2. Recharge'!A:I,8,FALSE)*B222,"&lt;Null&gt;")</f>
        <v>558152.98290914681</v>
      </c>
      <c r="H222">
        <f>IFERROR(VLOOKUP(A222,'R2. Recharge'!A:K,10,FALSE)*B222,"&lt;Null&gt;")</f>
        <v>1147249.3630230336</v>
      </c>
      <c r="I222">
        <f>IFERROR(VLOOKUP(A222,'R3. GW E'!A:C,2,FALSE)*B222,"&lt;Null&gt;")</f>
        <v>731212.28268509172</v>
      </c>
      <c r="J222">
        <f>IFERROR(VLOOKUP(A222,'R3. GW E'!A:E,4,FALSE)*B222,"&lt;Null&gt;")</f>
        <v>5453968.475960955</v>
      </c>
      <c r="K222">
        <f t="shared" si="99"/>
        <v>-173059.29977594491</v>
      </c>
      <c r="L222">
        <f t="shared" si="100"/>
        <v>416037.08033794188</v>
      </c>
      <c r="M222">
        <f t="shared" si="101"/>
        <v>-4895815.4930518083</v>
      </c>
      <c r="N222">
        <f t="shared" si="102"/>
        <v>-4306719.1129379217</v>
      </c>
      <c r="O222" t="str">
        <f t="shared" si="103"/>
        <v/>
      </c>
      <c r="P222">
        <f t="shared" si="113"/>
        <v>16000</v>
      </c>
      <c r="Q222" t="str">
        <f t="shared" si="104"/>
        <v/>
      </c>
      <c r="R222">
        <f t="shared" si="114"/>
        <v>558000</v>
      </c>
      <c r="S222" t="str">
        <f t="shared" si="105"/>
        <v/>
      </c>
      <c r="T222">
        <f t="shared" si="115"/>
        <v>1147000</v>
      </c>
      <c r="U222" t="str">
        <f t="shared" si="116"/>
        <v/>
      </c>
      <c r="V222">
        <f t="shared" si="117"/>
        <v>731000</v>
      </c>
      <c r="W222" t="str">
        <f t="shared" si="118"/>
        <v/>
      </c>
      <c r="X222">
        <f t="shared" si="119"/>
        <v>5454000</v>
      </c>
      <c r="Y222" t="str">
        <f t="shared" si="106"/>
        <v>NA</v>
      </c>
      <c r="Z222">
        <f t="shared" si="107"/>
        <v>3.8273030824718654E-2</v>
      </c>
      <c r="AA222" t="str">
        <f t="shared" si="108"/>
        <v>NA</v>
      </c>
      <c r="AB222" t="str">
        <f t="shared" si="109"/>
        <v>NA</v>
      </c>
      <c r="AC222" s="9" t="str">
        <f t="shared" si="120"/>
        <v>NA</v>
      </c>
      <c r="AD222" s="9">
        <f t="shared" si="121"/>
        <v>0</v>
      </c>
      <c r="AE222" s="9" t="str">
        <f t="shared" si="122"/>
        <v>&lt;0.1</v>
      </c>
      <c r="AF222" s="9">
        <f t="shared" si="123"/>
        <v>0</v>
      </c>
      <c r="AG222" s="9" t="str">
        <f t="shared" si="124"/>
        <v>NA</v>
      </c>
      <c r="AH222" s="9">
        <f t="shared" si="125"/>
        <v>0</v>
      </c>
      <c r="AI222" s="9" t="str">
        <f t="shared" si="126"/>
        <v>NA</v>
      </c>
      <c r="AJ222" s="9">
        <f t="shared" si="127"/>
        <v>0</v>
      </c>
      <c r="AK222" t="str">
        <f t="shared" si="128"/>
        <v>NA</v>
      </c>
      <c r="AL222" t="str">
        <f t="shared" si="129"/>
        <v/>
      </c>
      <c r="AM222" t="str">
        <f t="shared" si="130"/>
        <v>NA</v>
      </c>
      <c r="AN222" t="str">
        <f t="shared" si="131"/>
        <v>NA</v>
      </c>
      <c r="AO222">
        <f t="shared" si="110"/>
        <v>0</v>
      </c>
      <c r="AP222">
        <f t="shared" si="111"/>
        <v>1</v>
      </c>
      <c r="AQ222" t="str">
        <f t="shared" si="112"/>
        <v>Less stressed</v>
      </c>
    </row>
    <row r="223" spans="1:43" x14ac:dyDescent="0.25">
      <c r="A223">
        <v>1100</v>
      </c>
      <c r="B223">
        <v>1503467.2753300001</v>
      </c>
      <c r="C223" t="str">
        <f>VLOOKUP(A223,'A1. Aquifer Attributes'!A:H,8,FALSE)</f>
        <v>Unconfined</v>
      </c>
      <c r="D223" t="str">
        <f>VLOOKUP(A223,'A3. BGCZ'!A:C,3,FALSE)</f>
        <v>CWH</v>
      </c>
      <c r="E223" t="str">
        <f>VLOOKUP(A223,'A2. Low Flow Zone'!A:C,3,FALSE)</f>
        <v>Coast Mountains</v>
      </c>
      <c r="F223">
        <f>IFERROR(VLOOKUP(A223,'R1. GW Use'!A:H,8,FALSE),"&lt;Null&gt;")</f>
        <v>40587</v>
      </c>
      <c r="G223">
        <f>IFERROR(VLOOKUP(A223,'R2. Recharge'!A:I,8,FALSE)*B223,"&lt;Null&gt;")</f>
        <v>1490453.1512267974</v>
      </c>
      <c r="H223">
        <f>IFERROR(VLOOKUP(A223,'R2. Recharge'!A:K,10,FALSE)*B223,"&lt;Null&gt;")</f>
        <v>1147876.2161726004</v>
      </c>
      <c r="I223">
        <f>IFERROR(VLOOKUP(A223,'R3. GW E'!A:C,2,FALSE)*B223,"&lt;Null&gt;")</f>
        <v>860822.21622839419</v>
      </c>
      <c r="J223">
        <f>IFERROR(VLOOKUP(A223,'R3. GW E'!A:E,4,FALSE)*B223,"&lt;Null&gt;")</f>
        <v>6472892.6951510031</v>
      </c>
      <c r="K223">
        <f t="shared" si="99"/>
        <v>629630.93499840319</v>
      </c>
      <c r="L223">
        <f t="shared" si="100"/>
        <v>287053.99994420621</v>
      </c>
      <c r="M223">
        <f t="shared" si="101"/>
        <v>-4982439.5439242059</v>
      </c>
      <c r="N223">
        <f t="shared" si="102"/>
        <v>-5325016.4789784029</v>
      </c>
      <c r="O223" t="str">
        <f t="shared" si="103"/>
        <v/>
      </c>
      <c r="P223">
        <f t="shared" si="113"/>
        <v>41000</v>
      </c>
      <c r="Q223" t="str">
        <f t="shared" si="104"/>
        <v/>
      </c>
      <c r="R223">
        <f t="shared" si="114"/>
        <v>1490000</v>
      </c>
      <c r="S223" t="str">
        <f t="shared" si="105"/>
        <v/>
      </c>
      <c r="T223">
        <f t="shared" si="115"/>
        <v>1148000</v>
      </c>
      <c r="U223" t="str">
        <f t="shared" si="116"/>
        <v/>
      </c>
      <c r="V223">
        <f t="shared" si="117"/>
        <v>861000</v>
      </c>
      <c r="W223" t="str">
        <f t="shared" si="118"/>
        <v/>
      </c>
      <c r="X223">
        <f t="shared" si="119"/>
        <v>6473000</v>
      </c>
      <c r="Y223">
        <f t="shared" si="106"/>
        <v>6.4461572238509748E-2</v>
      </c>
      <c r="Z223">
        <f t="shared" si="107"/>
        <v>0.14139151521277799</v>
      </c>
      <c r="AA223" t="str">
        <f t="shared" si="108"/>
        <v>NA</v>
      </c>
      <c r="AB223" t="str">
        <f t="shared" si="109"/>
        <v>NA</v>
      </c>
      <c r="AC223" s="9" t="str">
        <f t="shared" si="120"/>
        <v/>
      </c>
      <c r="AD223" s="9">
        <f t="shared" si="121"/>
        <v>0.1</v>
      </c>
      <c r="AE223" s="9" t="str">
        <f t="shared" si="122"/>
        <v/>
      </c>
      <c r="AF223" s="9">
        <f t="shared" si="123"/>
        <v>0.1</v>
      </c>
      <c r="AG223" s="9" t="str">
        <f t="shared" si="124"/>
        <v>NA</v>
      </c>
      <c r="AH223" s="9">
        <f t="shared" si="125"/>
        <v>0</v>
      </c>
      <c r="AI223" s="9" t="str">
        <f t="shared" si="126"/>
        <v>NA</v>
      </c>
      <c r="AJ223" s="9">
        <f t="shared" si="127"/>
        <v>0</v>
      </c>
      <c r="AK223" t="str">
        <f t="shared" si="128"/>
        <v/>
      </c>
      <c r="AL223" t="str">
        <f t="shared" si="129"/>
        <v/>
      </c>
      <c r="AM223" t="str">
        <f t="shared" si="130"/>
        <v>NA</v>
      </c>
      <c r="AN223" t="str">
        <f t="shared" si="131"/>
        <v>NA</v>
      </c>
      <c r="AO223">
        <f t="shared" si="110"/>
        <v>0</v>
      </c>
      <c r="AP223">
        <f t="shared" si="111"/>
        <v>2</v>
      </c>
      <c r="AQ223" t="str">
        <f t="shared" si="112"/>
        <v>Less stressed</v>
      </c>
    </row>
    <row r="224" spans="1:43" x14ac:dyDescent="0.25">
      <c r="A224">
        <v>507</v>
      </c>
      <c r="B224">
        <v>1934003.3233700001</v>
      </c>
      <c r="C224" t="str">
        <f>VLOOKUP(A224,'A1. Aquifer Attributes'!A:H,8,FALSE)</f>
        <v>Unconfined</v>
      </c>
      <c r="D224" t="str">
        <f>VLOOKUP(A224,'A3. BGCZ'!A:C,3,FALSE)</f>
        <v>ICH</v>
      </c>
      <c r="E224" t="str">
        <f>VLOOKUP(A224,'A2. Low Flow Zone'!A:C,3,FALSE)</f>
        <v>Southeast Mountains</v>
      </c>
      <c r="F224">
        <f>IFERROR(VLOOKUP(A224,'R1. GW Use'!A:H,8,FALSE),"&lt;Null&gt;")</f>
        <v>9187</v>
      </c>
      <c r="G224">
        <f>IFERROR(VLOOKUP(A224,'R2. Recharge'!A:I,8,FALSE)*B224,"&lt;Null&gt;")</f>
        <v>448358.29521938588</v>
      </c>
      <c r="H224">
        <f>IFERROR(VLOOKUP(A224,'R2. Recharge'!A:K,10,FALSE)*B224,"&lt;Null&gt;")</f>
        <v>1166312.3081782188</v>
      </c>
      <c r="I224">
        <f>IFERROR(VLOOKUP(A224,'R3. GW E'!A:C,2,FALSE)*B224,"&lt;Null&gt;")</f>
        <v>290862.49581490777</v>
      </c>
      <c r="J224">
        <f>IFERROR(VLOOKUP(A224,'R3. GW E'!A:E,4,FALSE)*B224,"&lt;Null&gt;")</f>
        <v>188594527.47875792</v>
      </c>
      <c r="K224">
        <f t="shared" si="99"/>
        <v>157495.79940447811</v>
      </c>
      <c r="L224">
        <f t="shared" si="100"/>
        <v>875449.81236331095</v>
      </c>
      <c r="M224">
        <f t="shared" si="101"/>
        <v>-188146169.18353853</v>
      </c>
      <c r="N224">
        <f t="shared" si="102"/>
        <v>-187428215.1705797</v>
      </c>
      <c r="O224" t="str">
        <f t="shared" si="103"/>
        <v/>
      </c>
      <c r="P224">
        <f t="shared" si="113"/>
        <v>9000</v>
      </c>
      <c r="Q224" t="str">
        <f t="shared" si="104"/>
        <v/>
      </c>
      <c r="R224">
        <f t="shared" si="114"/>
        <v>448000</v>
      </c>
      <c r="S224" t="str">
        <f t="shared" si="105"/>
        <v/>
      </c>
      <c r="T224">
        <f t="shared" si="115"/>
        <v>1166000</v>
      </c>
      <c r="U224" t="str">
        <f t="shared" si="116"/>
        <v/>
      </c>
      <c r="V224">
        <f t="shared" si="117"/>
        <v>291000</v>
      </c>
      <c r="W224" t="str">
        <f t="shared" si="118"/>
        <v/>
      </c>
      <c r="X224">
        <f t="shared" si="119"/>
        <v>188595000</v>
      </c>
      <c r="Y224">
        <f t="shared" si="106"/>
        <v>5.8331714463101952E-2</v>
      </c>
      <c r="Z224">
        <f t="shared" si="107"/>
        <v>1.0494033890074561E-2</v>
      </c>
      <c r="AA224" t="str">
        <f t="shared" si="108"/>
        <v>NA</v>
      </c>
      <c r="AB224" t="str">
        <f t="shared" si="109"/>
        <v>NA</v>
      </c>
      <c r="AC224" s="9" t="str">
        <f t="shared" si="120"/>
        <v/>
      </c>
      <c r="AD224" s="9">
        <f t="shared" si="121"/>
        <v>0.1</v>
      </c>
      <c r="AE224" s="9" t="str">
        <f t="shared" si="122"/>
        <v>&lt;0.1</v>
      </c>
      <c r="AF224" s="9">
        <f t="shared" si="123"/>
        <v>0</v>
      </c>
      <c r="AG224" s="9" t="str">
        <f t="shared" si="124"/>
        <v>NA</v>
      </c>
      <c r="AH224" s="9">
        <f t="shared" si="125"/>
        <v>0</v>
      </c>
      <c r="AI224" s="9" t="str">
        <f t="shared" si="126"/>
        <v>NA</v>
      </c>
      <c r="AJ224" s="9">
        <f t="shared" si="127"/>
        <v>0</v>
      </c>
      <c r="AK224" t="str">
        <f t="shared" si="128"/>
        <v/>
      </c>
      <c r="AL224" t="str">
        <f t="shared" si="129"/>
        <v/>
      </c>
      <c r="AM224" t="str">
        <f t="shared" si="130"/>
        <v>NA</v>
      </c>
      <c r="AN224" t="str">
        <f t="shared" si="131"/>
        <v>NA</v>
      </c>
      <c r="AO224">
        <f t="shared" si="110"/>
        <v>0</v>
      </c>
      <c r="AP224">
        <f t="shared" si="111"/>
        <v>2</v>
      </c>
      <c r="AQ224" t="str">
        <f t="shared" si="112"/>
        <v>Less stressed</v>
      </c>
    </row>
    <row r="225" spans="1:43" x14ac:dyDescent="0.25">
      <c r="A225">
        <v>971</v>
      </c>
      <c r="B225">
        <v>1535957.7773500001</v>
      </c>
      <c r="C225" t="str">
        <f>VLOOKUP(A225,'A1. Aquifer Attributes'!A:H,8,FALSE)</f>
        <v>Unconfined</v>
      </c>
      <c r="D225" t="str">
        <f>VLOOKUP(A225,'A3. BGCZ'!A:C,3,FALSE)</f>
        <v>CWH</v>
      </c>
      <c r="E225" t="str">
        <f>VLOOKUP(A225,'A2. Low Flow Zone'!A:C,3,FALSE)</f>
        <v>Coast Mountains</v>
      </c>
      <c r="F225">
        <f>IFERROR(VLOOKUP(A225,'R1. GW Use'!A:H,8,FALSE),"&lt;Null&gt;")</f>
        <v>22254</v>
      </c>
      <c r="G225">
        <f>IFERROR(VLOOKUP(A225,'R2. Recharge'!A:I,8,FALSE)*B225,"&lt;Null&gt;")</f>
        <v>1356644.8707131371</v>
      </c>
      <c r="H225">
        <f>IFERROR(VLOOKUP(A225,'R2. Recharge'!A:K,10,FALSE)*B225,"&lt;Null&gt;")</f>
        <v>1172682.2595978421</v>
      </c>
      <c r="I225">
        <f>IFERROR(VLOOKUP(A225,'R3. GW E'!A:C,2,FALSE)*B225,"&lt;Null&gt;")</f>
        <v>966165.05664424796</v>
      </c>
      <c r="J225">
        <f>IFERROR(VLOOKUP(A225,'R3. GW E'!A:E,4,FALSE)*B225,"&lt;Null&gt;")</f>
        <v>6906864.2140319338</v>
      </c>
      <c r="K225">
        <f t="shared" si="99"/>
        <v>390479.81406888913</v>
      </c>
      <c r="L225">
        <f t="shared" si="100"/>
        <v>206517.20295359415</v>
      </c>
      <c r="M225">
        <f t="shared" si="101"/>
        <v>-5550219.3433187967</v>
      </c>
      <c r="N225">
        <f t="shared" si="102"/>
        <v>-5734181.9544340912</v>
      </c>
      <c r="O225" t="str">
        <f t="shared" si="103"/>
        <v/>
      </c>
      <c r="P225">
        <f t="shared" si="113"/>
        <v>22000</v>
      </c>
      <c r="Q225" t="str">
        <f t="shared" si="104"/>
        <v/>
      </c>
      <c r="R225">
        <f t="shared" si="114"/>
        <v>1357000</v>
      </c>
      <c r="S225" t="str">
        <f t="shared" si="105"/>
        <v/>
      </c>
      <c r="T225">
        <f t="shared" si="115"/>
        <v>1173000</v>
      </c>
      <c r="U225" t="str">
        <f t="shared" si="116"/>
        <v/>
      </c>
      <c r="V225">
        <f t="shared" si="117"/>
        <v>966000</v>
      </c>
      <c r="W225" t="str">
        <f t="shared" si="118"/>
        <v/>
      </c>
      <c r="X225">
        <f t="shared" si="119"/>
        <v>6907000</v>
      </c>
      <c r="Y225">
        <f t="shared" si="106"/>
        <v>5.6991422342958578E-2</v>
      </c>
      <c r="Z225">
        <f t="shared" si="107"/>
        <v>0.10775857740529551</v>
      </c>
      <c r="AA225" t="str">
        <f t="shared" si="108"/>
        <v>NA</v>
      </c>
      <c r="AB225" t="str">
        <f t="shared" si="109"/>
        <v>NA</v>
      </c>
      <c r="AC225" s="9" t="str">
        <f t="shared" si="120"/>
        <v/>
      </c>
      <c r="AD225" s="9">
        <f t="shared" si="121"/>
        <v>0.1</v>
      </c>
      <c r="AE225" s="9" t="str">
        <f t="shared" si="122"/>
        <v/>
      </c>
      <c r="AF225" s="9">
        <f t="shared" si="123"/>
        <v>0.1</v>
      </c>
      <c r="AG225" s="9" t="str">
        <f t="shared" si="124"/>
        <v>NA</v>
      </c>
      <c r="AH225" s="9">
        <f t="shared" si="125"/>
        <v>0</v>
      </c>
      <c r="AI225" s="9" t="str">
        <f t="shared" si="126"/>
        <v>NA</v>
      </c>
      <c r="AJ225" s="9">
        <f t="shared" si="127"/>
        <v>0</v>
      </c>
      <c r="AK225" t="str">
        <f t="shared" si="128"/>
        <v/>
      </c>
      <c r="AL225" t="str">
        <f t="shared" si="129"/>
        <v/>
      </c>
      <c r="AM225" t="str">
        <f t="shared" si="130"/>
        <v>NA</v>
      </c>
      <c r="AN225" t="str">
        <f t="shared" si="131"/>
        <v>NA</v>
      </c>
      <c r="AO225">
        <f t="shared" si="110"/>
        <v>0</v>
      </c>
      <c r="AP225">
        <f t="shared" si="111"/>
        <v>2</v>
      </c>
      <c r="AQ225" t="str">
        <f t="shared" si="112"/>
        <v>Less stressed</v>
      </c>
    </row>
    <row r="226" spans="1:43" x14ac:dyDescent="0.25">
      <c r="A226">
        <v>1005</v>
      </c>
      <c r="B226">
        <v>1530958.37237</v>
      </c>
      <c r="C226" t="str">
        <f>VLOOKUP(A226,'A1. Aquifer Attributes'!A:H,8,FALSE)</f>
        <v>Unconfined</v>
      </c>
      <c r="D226" t="str">
        <f>VLOOKUP(A226,'A3. BGCZ'!A:C,3,FALSE)</f>
        <v>CWH</v>
      </c>
      <c r="E226" t="str">
        <f>VLOOKUP(A226,'A2. Low Flow Zone'!A:C,3,FALSE)</f>
        <v>Coast Mountains</v>
      </c>
      <c r="F226">
        <f>IFERROR(VLOOKUP(A226,'R1. GW Use'!A:H,8,FALSE),"&lt;Null&gt;")</f>
        <v>1288</v>
      </c>
      <c r="G226">
        <f>IFERROR(VLOOKUP(A226,'R2. Recharge'!A:I,8,FALSE)*B226,"&lt;Null&gt;")</f>
        <v>1352229.1131820697</v>
      </c>
      <c r="H226">
        <f>IFERROR(VLOOKUP(A226,'R2. Recharge'!A:K,10,FALSE)*B226,"&lt;Null&gt;")</f>
        <v>1194570.074959374</v>
      </c>
      <c r="I226">
        <f>IFERROR(VLOOKUP(A226,'R3. GW E'!A:C,2,FALSE)*B226,"&lt;Null&gt;")</f>
        <v>438751.23610402882</v>
      </c>
      <c r="J226">
        <f>IFERROR(VLOOKUP(A226,'R3. GW E'!A:E,4,FALSE)*B226,"&lt;Null&gt;")</f>
        <v>8358420.3297912516</v>
      </c>
      <c r="K226">
        <f t="shared" si="99"/>
        <v>913477.87707804097</v>
      </c>
      <c r="L226">
        <f t="shared" si="100"/>
        <v>755818.83885534527</v>
      </c>
      <c r="M226">
        <f t="shared" si="101"/>
        <v>-7006191.2166091818</v>
      </c>
      <c r="N226">
        <f t="shared" si="102"/>
        <v>-7163850.2548318775</v>
      </c>
      <c r="O226" t="str">
        <f t="shared" si="103"/>
        <v/>
      </c>
      <c r="P226">
        <f t="shared" si="113"/>
        <v>1000</v>
      </c>
      <c r="Q226" t="str">
        <f t="shared" si="104"/>
        <v/>
      </c>
      <c r="R226">
        <f t="shared" si="114"/>
        <v>1352000</v>
      </c>
      <c r="S226" t="str">
        <f t="shared" si="105"/>
        <v/>
      </c>
      <c r="T226">
        <f t="shared" si="115"/>
        <v>1195000</v>
      </c>
      <c r="U226" t="str">
        <f t="shared" si="116"/>
        <v/>
      </c>
      <c r="V226">
        <f t="shared" si="117"/>
        <v>439000</v>
      </c>
      <c r="W226" t="str">
        <f t="shared" si="118"/>
        <v/>
      </c>
      <c r="X226">
        <f t="shared" si="119"/>
        <v>8358000</v>
      </c>
      <c r="Y226">
        <f t="shared" si="106"/>
        <v>1.4099958327616537E-3</v>
      </c>
      <c r="Z226">
        <f t="shared" si="107"/>
        <v>1.7041120620261594E-3</v>
      </c>
      <c r="AA226" t="str">
        <f t="shared" si="108"/>
        <v>NA</v>
      </c>
      <c r="AB226" t="str">
        <f t="shared" si="109"/>
        <v>NA</v>
      </c>
      <c r="AC226" s="9" t="str">
        <f t="shared" si="120"/>
        <v>&lt;0.1</v>
      </c>
      <c r="AD226" s="9">
        <f t="shared" si="121"/>
        <v>0</v>
      </c>
      <c r="AE226" s="9" t="str">
        <f t="shared" si="122"/>
        <v>&lt;0.1</v>
      </c>
      <c r="AF226" s="9">
        <f t="shared" si="123"/>
        <v>0</v>
      </c>
      <c r="AG226" s="9" t="str">
        <f t="shared" si="124"/>
        <v>NA</v>
      </c>
      <c r="AH226" s="9">
        <f t="shared" si="125"/>
        <v>0</v>
      </c>
      <c r="AI226" s="9" t="str">
        <f t="shared" si="126"/>
        <v>NA</v>
      </c>
      <c r="AJ226" s="9">
        <f t="shared" si="127"/>
        <v>0</v>
      </c>
      <c r="AK226" t="str">
        <f t="shared" si="128"/>
        <v/>
      </c>
      <c r="AL226" t="str">
        <f t="shared" si="129"/>
        <v/>
      </c>
      <c r="AM226" t="str">
        <f t="shared" si="130"/>
        <v>NA</v>
      </c>
      <c r="AN226" t="str">
        <f t="shared" si="131"/>
        <v>NA</v>
      </c>
      <c r="AO226">
        <f t="shared" si="110"/>
        <v>0</v>
      </c>
      <c r="AP226">
        <f t="shared" si="111"/>
        <v>2</v>
      </c>
      <c r="AQ226" t="str">
        <f t="shared" si="112"/>
        <v>Less stressed</v>
      </c>
    </row>
    <row r="227" spans="1:43" x14ac:dyDescent="0.25">
      <c r="A227">
        <v>271</v>
      </c>
      <c r="B227">
        <v>7530265.1411899999</v>
      </c>
      <c r="C227" t="str">
        <f>VLOOKUP(A227,'A1. Aquifer Attributes'!A:H,8,FALSE)</f>
        <v>Unconfined</v>
      </c>
      <c r="D227" t="str">
        <f>VLOOKUP(A227,'A3. BGCZ'!A:C,3,FALSE)</f>
        <v>IDF</v>
      </c>
      <c r="E227" t="str">
        <f>VLOOKUP(A227,'A2. Low Flow Zone'!A:C,3,FALSE)</f>
        <v>South Interior</v>
      </c>
      <c r="F227">
        <f>IFERROR(VLOOKUP(A227,'R1. GW Use'!A:H,8,FALSE),"&lt;Null&gt;")</f>
        <v>7760</v>
      </c>
      <c r="G227">
        <f>IFERROR(VLOOKUP(A227,'R2. Recharge'!A:I,8,FALSE)*B227,"&lt;Null&gt;")</f>
        <v>477287.07679459325</v>
      </c>
      <c r="H227">
        <f>IFERROR(VLOOKUP(A227,'R2. Recharge'!A:K,10,FALSE)*B227,"&lt;Null&gt;")</f>
        <v>1195233.8042702416</v>
      </c>
      <c r="I227">
        <f>IFERROR(VLOOKUP(A227,'R3. GW E'!A:C,2,FALSE)*B227,"&lt;Null&gt;")</f>
        <v>142419.90461532646</v>
      </c>
      <c r="J227">
        <f>IFERROR(VLOOKUP(A227,'R3. GW E'!A:E,4,FALSE)*B227,"&lt;Null&gt;")</f>
        <v>21451993.426267836</v>
      </c>
      <c r="K227">
        <f t="shared" si="99"/>
        <v>334867.17217926681</v>
      </c>
      <c r="L227">
        <f t="shared" si="100"/>
        <v>1052813.8996549151</v>
      </c>
      <c r="M227">
        <f t="shared" si="101"/>
        <v>-20974706.349473242</v>
      </c>
      <c r="N227">
        <f t="shared" si="102"/>
        <v>-20256759.621997595</v>
      </c>
      <c r="O227" t="str">
        <f t="shared" si="103"/>
        <v/>
      </c>
      <c r="P227">
        <f t="shared" si="113"/>
        <v>8000</v>
      </c>
      <c r="Q227" t="str">
        <f t="shared" si="104"/>
        <v/>
      </c>
      <c r="R227">
        <f t="shared" si="114"/>
        <v>477000</v>
      </c>
      <c r="S227" t="str">
        <f t="shared" si="105"/>
        <v/>
      </c>
      <c r="T227">
        <f t="shared" si="115"/>
        <v>1195000</v>
      </c>
      <c r="U227" t="str">
        <f t="shared" si="116"/>
        <v/>
      </c>
      <c r="V227">
        <f t="shared" si="117"/>
        <v>142000</v>
      </c>
      <c r="W227" t="str">
        <f t="shared" si="118"/>
        <v/>
      </c>
      <c r="X227">
        <f t="shared" si="119"/>
        <v>21452000</v>
      </c>
      <c r="Y227">
        <f t="shared" si="106"/>
        <v>2.3173367366825029E-2</v>
      </c>
      <c r="Z227">
        <f t="shared" si="107"/>
        <v>7.3707233562774251E-3</v>
      </c>
      <c r="AA227" t="str">
        <f t="shared" si="108"/>
        <v>NA</v>
      </c>
      <c r="AB227" t="str">
        <f t="shared" si="109"/>
        <v>NA</v>
      </c>
      <c r="AC227" s="9" t="str">
        <f t="shared" si="120"/>
        <v>&lt;0.1</v>
      </c>
      <c r="AD227" s="9">
        <f t="shared" si="121"/>
        <v>0</v>
      </c>
      <c r="AE227" s="9" t="str">
        <f t="shared" si="122"/>
        <v>&lt;0.1</v>
      </c>
      <c r="AF227" s="9">
        <f t="shared" si="123"/>
        <v>0</v>
      </c>
      <c r="AG227" s="9" t="str">
        <f t="shared" si="124"/>
        <v>NA</v>
      </c>
      <c r="AH227" s="9">
        <f t="shared" si="125"/>
        <v>0</v>
      </c>
      <c r="AI227" s="9" t="str">
        <f t="shared" si="126"/>
        <v>NA</v>
      </c>
      <c r="AJ227" s="9">
        <f t="shared" si="127"/>
        <v>0</v>
      </c>
      <c r="AK227" t="str">
        <f t="shared" si="128"/>
        <v/>
      </c>
      <c r="AL227" t="str">
        <f t="shared" si="129"/>
        <v/>
      </c>
      <c r="AM227" t="str">
        <f t="shared" si="130"/>
        <v>NA</v>
      </c>
      <c r="AN227" t="str">
        <f t="shared" si="131"/>
        <v>NA</v>
      </c>
      <c r="AO227">
        <f t="shared" si="110"/>
        <v>0</v>
      </c>
      <c r="AP227">
        <f t="shared" si="111"/>
        <v>2</v>
      </c>
      <c r="AQ227" t="str">
        <f t="shared" si="112"/>
        <v>Less stressed</v>
      </c>
    </row>
    <row r="228" spans="1:43" x14ac:dyDescent="0.25">
      <c r="A228">
        <v>454</v>
      </c>
      <c r="B228">
        <v>4022198.3359400001</v>
      </c>
      <c r="C228" t="str">
        <f>VLOOKUP(A228,'A1. Aquifer Attributes'!A:H,8,FALSE)</f>
        <v>Unconfined</v>
      </c>
      <c r="D228" t="str">
        <f>VLOOKUP(A228,'A3. BGCZ'!A:C,3,FALSE)</f>
        <v>MS</v>
      </c>
      <c r="E228" t="str">
        <f>VLOOKUP(A228,'A2. Low Flow Zone'!A:C,3,FALSE)</f>
        <v>Southeast Mountains</v>
      </c>
      <c r="F228">
        <f>IFERROR(VLOOKUP(A228,'R1. GW Use'!A:H,8,FALSE),"&lt;Null&gt;")</f>
        <v>46362</v>
      </c>
      <c r="G228">
        <f>IFERROR(VLOOKUP(A228,'R2. Recharge'!A:I,8,FALSE)*B228,"&lt;Null&gt;")</f>
        <v>383576.84499337908</v>
      </c>
      <c r="H228">
        <f>IFERROR(VLOOKUP(A228,'R2. Recharge'!A:K,10,FALSE)*B228,"&lt;Null&gt;")</f>
        <v>1215934.6901446776</v>
      </c>
      <c r="I228">
        <f>IFERROR(VLOOKUP(A228,'R3. GW E'!A:C,2,FALSE)*B228,"&lt;Null&gt;")</f>
        <v>474156.85083228693</v>
      </c>
      <c r="J228">
        <f>IFERROR(VLOOKUP(A228,'R3. GW E'!A:E,4,FALSE)*B228,"&lt;Null&gt;")</f>
        <v>2520949.0068354183</v>
      </c>
      <c r="K228">
        <f t="shared" si="99"/>
        <v>-90580.005838907848</v>
      </c>
      <c r="L228">
        <f t="shared" si="100"/>
        <v>741777.83931239066</v>
      </c>
      <c r="M228">
        <f t="shared" si="101"/>
        <v>-2137372.1618420393</v>
      </c>
      <c r="N228">
        <f t="shared" si="102"/>
        <v>-1305014.3166907406</v>
      </c>
      <c r="O228" t="str">
        <f t="shared" si="103"/>
        <v/>
      </c>
      <c r="P228">
        <f t="shared" si="113"/>
        <v>46000</v>
      </c>
      <c r="Q228" t="str">
        <f t="shared" si="104"/>
        <v/>
      </c>
      <c r="R228">
        <f t="shared" si="114"/>
        <v>384000</v>
      </c>
      <c r="S228" t="str">
        <f t="shared" si="105"/>
        <v/>
      </c>
      <c r="T228">
        <f t="shared" si="115"/>
        <v>1216000</v>
      </c>
      <c r="U228" t="str">
        <f t="shared" si="116"/>
        <v/>
      </c>
      <c r="V228">
        <f t="shared" si="117"/>
        <v>474000</v>
      </c>
      <c r="W228" t="str">
        <f t="shared" si="118"/>
        <v/>
      </c>
      <c r="X228">
        <f t="shared" si="119"/>
        <v>2521000</v>
      </c>
      <c r="Y228" t="str">
        <f t="shared" si="106"/>
        <v>NA</v>
      </c>
      <c r="Z228">
        <f t="shared" si="107"/>
        <v>6.250119313752539E-2</v>
      </c>
      <c r="AA228" t="str">
        <f t="shared" si="108"/>
        <v>NA</v>
      </c>
      <c r="AB228" t="str">
        <f t="shared" si="109"/>
        <v>NA</v>
      </c>
      <c r="AC228" s="9" t="str">
        <f t="shared" si="120"/>
        <v>NA</v>
      </c>
      <c r="AD228" s="9">
        <f t="shared" si="121"/>
        <v>0</v>
      </c>
      <c r="AE228" s="9" t="str">
        <f t="shared" si="122"/>
        <v/>
      </c>
      <c r="AF228" s="9">
        <f t="shared" si="123"/>
        <v>0.1</v>
      </c>
      <c r="AG228" s="9" t="str">
        <f t="shared" si="124"/>
        <v>NA</v>
      </c>
      <c r="AH228" s="9">
        <f t="shared" si="125"/>
        <v>0</v>
      </c>
      <c r="AI228" s="9" t="str">
        <f t="shared" si="126"/>
        <v>NA</v>
      </c>
      <c r="AJ228" s="9">
        <f t="shared" si="127"/>
        <v>0</v>
      </c>
      <c r="AK228" t="str">
        <f t="shared" si="128"/>
        <v>NA</v>
      </c>
      <c r="AL228" t="str">
        <f t="shared" si="129"/>
        <v/>
      </c>
      <c r="AM228" t="str">
        <f t="shared" si="130"/>
        <v>NA</v>
      </c>
      <c r="AN228" t="str">
        <f t="shared" si="131"/>
        <v>NA</v>
      </c>
      <c r="AO228">
        <f t="shared" si="110"/>
        <v>0</v>
      </c>
      <c r="AP228">
        <f t="shared" si="111"/>
        <v>1</v>
      </c>
      <c r="AQ228" t="str">
        <f t="shared" si="112"/>
        <v>Less stressed</v>
      </c>
    </row>
    <row r="229" spans="1:43" x14ac:dyDescent="0.25">
      <c r="A229">
        <v>1081</v>
      </c>
      <c r="B229">
        <v>2390335.2790899999</v>
      </c>
      <c r="C229" t="str">
        <f>VLOOKUP(A229,'A1. Aquifer Attributes'!A:H,8,FALSE)</f>
        <v>Unconfined</v>
      </c>
      <c r="D229" t="str">
        <f>VLOOKUP(A229,'A3. BGCZ'!A:C,3,FALSE)</f>
        <v>CWH</v>
      </c>
      <c r="E229" t="str">
        <f>VLOOKUP(A229,'A2. Low Flow Zone'!A:C,3,FALSE)</f>
        <v>Coast Mountains</v>
      </c>
      <c r="F229">
        <f>IFERROR(VLOOKUP(A229,'R1. GW Use'!A:H,8,FALSE),"&lt;Null&gt;")</f>
        <v>1632879</v>
      </c>
      <c r="G229">
        <f>IFERROR(VLOOKUP(A229,'R2. Recharge'!A:I,8,FALSE)*B229,"&lt;Null&gt;")</f>
        <v>2450574.0299274032</v>
      </c>
      <c r="H229">
        <f>IFERROR(VLOOKUP(A229,'R2. Recharge'!A:K,10,FALSE)*B229,"&lt;Null&gt;")</f>
        <v>1224052.4510575235</v>
      </c>
      <c r="I229">
        <f>IFERROR(VLOOKUP(A229,'R3. GW E'!A:C,2,FALSE)*B229,"&lt;Null&gt;")</f>
        <v>635102.52231309656</v>
      </c>
      <c r="J229">
        <f>IFERROR(VLOOKUP(A229,'R3. GW E'!A:E,4,FALSE)*B229,"&lt;Null&gt;")</f>
        <v>1348966.5920722086</v>
      </c>
      <c r="K229">
        <f t="shared" si="99"/>
        <v>1815471.5076143066</v>
      </c>
      <c r="L229">
        <f t="shared" si="100"/>
        <v>588949.92874442693</v>
      </c>
      <c r="M229">
        <f t="shared" si="101"/>
        <v>1101607.4378551946</v>
      </c>
      <c r="N229">
        <f t="shared" si="102"/>
        <v>-124914.14101468516</v>
      </c>
      <c r="O229" t="str">
        <f t="shared" si="103"/>
        <v/>
      </c>
      <c r="P229">
        <f t="shared" si="113"/>
        <v>1633000</v>
      </c>
      <c r="Q229" t="str">
        <f t="shared" si="104"/>
        <v/>
      </c>
      <c r="R229">
        <f t="shared" si="114"/>
        <v>2451000</v>
      </c>
      <c r="S229" t="str">
        <f t="shared" si="105"/>
        <v/>
      </c>
      <c r="T229">
        <f t="shared" si="115"/>
        <v>1224000</v>
      </c>
      <c r="U229" t="str">
        <f t="shared" si="116"/>
        <v/>
      </c>
      <c r="V229">
        <f t="shared" si="117"/>
        <v>635000</v>
      </c>
      <c r="W229" t="str">
        <f t="shared" si="118"/>
        <v/>
      </c>
      <c r="X229">
        <f t="shared" si="119"/>
        <v>1349000</v>
      </c>
      <c r="Y229">
        <f t="shared" si="106"/>
        <v>0.89942419539580121</v>
      </c>
      <c r="Z229">
        <f t="shared" si="107"/>
        <v>2.7725260167381442</v>
      </c>
      <c r="AA229">
        <f t="shared" si="108"/>
        <v>1.4822694036808426</v>
      </c>
      <c r="AB229" t="str">
        <f t="shared" si="109"/>
        <v>NA</v>
      </c>
      <c r="AC229" s="9" t="str">
        <f t="shared" si="120"/>
        <v/>
      </c>
      <c r="AD229" s="9">
        <f t="shared" si="121"/>
        <v>0.9</v>
      </c>
      <c r="AE229" s="9" t="str">
        <f t="shared" si="122"/>
        <v/>
      </c>
      <c r="AF229" s="9">
        <f t="shared" si="123"/>
        <v>2.8</v>
      </c>
      <c r="AG229" s="9" t="str">
        <f t="shared" si="124"/>
        <v/>
      </c>
      <c r="AH229" s="9">
        <f t="shared" si="125"/>
        <v>1.5</v>
      </c>
      <c r="AI229" s="9" t="str">
        <f t="shared" si="126"/>
        <v>NA</v>
      </c>
      <c r="AJ229" s="9">
        <f t="shared" si="127"/>
        <v>0</v>
      </c>
      <c r="AK229" t="str">
        <f t="shared" si="128"/>
        <v/>
      </c>
      <c r="AL229" t="str">
        <f t="shared" si="129"/>
        <v>stressed</v>
      </c>
      <c r="AM229" t="str">
        <f t="shared" si="130"/>
        <v>stressed</v>
      </c>
      <c r="AN229" t="str">
        <f t="shared" si="131"/>
        <v>NA</v>
      </c>
      <c r="AO229">
        <f t="shared" si="110"/>
        <v>2</v>
      </c>
      <c r="AP229">
        <f t="shared" si="111"/>
        <v>3</v>
      </c>
      <c r="AQ229" t="str">
        <f t="shared" si="112"/>
        <v>More stressed (less certainty)</v>
      </c>
    </row>
    <row r="230" spans="1:43" x14ac:dyDescent="0.25">
      <c r="A230">
        <v>954</v>
      </c>
      <c r="B230">
        <v>1458596.4847599999</v>
      </c>
      <c r="C230" t="str">
        <f>VLOOKUP(A230,'A1. Aquifer Attributes'!A:H,8,FALSE)</f>
        <v>Unconfined</v>
      </c>
      <c r="D230" t="str">
        <f>VLOOKUP(A230,'A3. BGCZ'!A:C,3,FALSE)</f>
        <v>CWH</v>
      </c>
      <c r="E230" t="str">
        <f>VLOOKUP(A230,'A2. Low Flow Zone'!A:C,3,FALSE)</f>
        <v>Georgia Basin</v>
      </c>
      <c r="F230">
        <f>IFERROR(VLOOKUP(A230,'R1. GW Use'!A:H,8,FALSE),"&lt;Null&gt;")</f>
        <v>350</v>
      </c>
      <c r="G230">
        <f>IFERROR(VLOOKUP(A230,'R2. Recharge'!A:I,8,FALSE)*B230,"&lt;Null&gt;")</f>
        <v>1291815.3945790702</v>
      </c>
      <c r="H230">
        <f>IFERROR(VLOOKUP(A230,'R2. Recharge'!A:K,10,FALSE)*B230,"&lt;Null&gt;")</f>
        <v>1226180.803685372</v>
      </c>
      <c r="I230">
        <f>IFERROR(VLOOKUP(A230,'R3. GW E'!A:C,2,FALSE)*B230,"&lt;Null&gt;")</f>
        <v>198163.45982300883</v>
      </c>
      <c r="J230">
        <f>IFERROR(VLOOKUP(A230,'R3. GW E'!A:E,4,FALSE)*B230,"&lt;Null&gt;")</f>
        <v>69166.645307319195</v>
      </c>
      <c r="K230">
        <f t="shared" si="99"/>
        <v>1093651.9347560613</v>
      </c>
      <c r="L230">
        <f t="shared" si="100"/>
        <v>1028017.3438623631</v>
      </c>
      <c r="M230">
        <f t="shared" si="101"/>
        <v>1222648.7492717509</v>
      </c>
      <c r="N230">
        <f t="shared" si="102"/>
        <v>1157014.1583780528</v>
      </c>
      <c r="O230" t="str">
        <f t="shared" si="103"/>
        <v>&lt;1000</v>
      </c>
      <c r="P230">
        <f t="shared" si="113"/>
        <v>0</v>
      </c>
      <c r="Q230" t="str">
        <f t="shared" si="104"/>
        <v/>
      </c>
      <c r="R230">
        <f t="shared" si="114"/>
        <v>1292000</v>
      </c>
      <c r="S230" t="str">
        <f t="shared" si="105"/>
        <v/>
      </c>
      <c r="T230">
        <f t="shared" si="115"/>
        <v>1226000</v>
      </c>
      <c r="U230" t="str">
        <f t="shared" si="116"/>
        <v/>
      </c>
      <c r="V230">
        <f t="shared" si="117"/>
        <v>198000</v>
      </c>
      <c r="W230" t="str">
        <f t="shared" si="118"/>
        <v/>
      </c>
      <c r="X230">
        <f t="shared" si="119"/>
        <v>69000</v>
      </c>
      <c r="Y230">
        <f t="shared" si="106"/>
        <v>3.20028693661176E-4</v>
      </c>
      <c r="Z230">
        <f t="shared" si="107"/>
        <v>3.404611819923342E-4</v>
      </c>
      <c r="AA230">
        <f t="shared" si="108"/>
        <v>2.8626373699598619E-4</v>
      </c>
      <c r="AB230">
        <f t="shared" si="109"/>
        <v>3.0250278051103846E-4</v>
      </c>
      <c r="AC230" s="9" t="str">
        <f t="shared" si="120"/>
        <v>&lt;0.1</v>
      </c>
      <c r="AD230" s="9">
        <f t="shared" si="121"/>
        <v>0</v>
      </c>
      <c r="AE230" s="9" t="str">
        <f t="shared" si="122"/>
        <v>&lt;0.1</v>
      </c>
      <c r="AF230" s="9">
        <f t="shared" si="123"/>
        <v>0</v>
      </c>
      <c r="AG230" s="9" t="str">
        <f t="shared" si="124"/>
        <v>&lt;0.1</v>
      </c>
      <c r="AH230" s="9">
        <f t="shared" si="125"/>
        <v>0</v>
      </c>
      <c r="AI230" s="9" t="str">
        <f t="shared" si="126"/>
        <v>&lt;0.1</v>
      </c>
      <c r="AJ230" s="9">
        <f t="shared" si="127"/>
        <v>0</v>
      </c>
      <c r="AK230" t="str">
        <f t="shared" si="128"/>
        <v/>
      </c>
      <c r="AL230" t="str">
        <f t="shared" si="129"/>
        <v/>
      </c>
      <c r="AM230" t="str">
        <f t="shared" si="130"/>
        <v/>
      </c>
      <c r="AN230" t="str">
        <f t="shared" si="131"/>
        <v/>
      </c>
      <c r="AO230">
        <f t="shared" si="110"/>
        <v>0</v>
      </c>
      <c r="AP230">
        <f t="shared" si="111"/>
        <v>4</v>
      </c>
      <c r="AQ230" t="str">
        <f t="shared" si="112"/>
        <v>Less stressed</v>
      </c>
    </row>
    <row r="231" spans="1:43" x14ac:dyDescent="0.25">
      <c r="A231">
        <v>234</v>
      </c>
      <c r="B231">
        <v>19109296.724199999</v>
      </c>
      <c r="C231" t="str">
        <f>VLOOKUP(A231,'A1. Aquifer Attributes'!A:H,8,FALSE)</f>
        <v>Unconfined</v>
      </c>
      <c r="D231" t="str">
        <f>VLOOKUP(A231,'A3. BGCZ'!A:C,3,FALSE)</f>
        <v>IDF</v>
      </c>
      <c r="E231" t="str">
        <f>VLOOKUP(A231,'A2. Low Flow Zone'!A:C,3,FALSE)</f>
        <v>Southeast Mountains</v>
      </c>
      <c r="F231">
        <f>IFERROR(VLOOKUP(A231,'R1. GW Use'!A:H,8,FALSE),"&lt;Null&gt;")</f>
        <v>350541</v>
      </c>
      <c r="G231">
        <f>IFERROR(VLOOKUP(A231,'R2. Recharge'!A:I,8,FALSE)*B231,"&lt;Null&gt;")</f>
        <v>2179908.5943511901</v>
      </c>
      <c r="H231">
        <f>IFERROR(VLOOKUP(A231,'R2. Recharge'!A:K,10,FALSE)*B231,"&lt;Null&gt;")</f>
        <v>1227772.3145298499</v>
      </c>
      <c r="I231">
        <f>IFERROR(VLOOKUP(A231,'R3. GW E'!A:C,2,FALSE)*B231,"&lt;Null&gt;")</f>
        <v>690590.87431586371</v>
      </c>
      <c r="J231">
        <f>IFERROR(VLOOKUP(A231,'R3. GW E'!A:E,4,FALSE)*B231,"&lt;Null&gt;")</f>
        <v>764658508.41886294</v>
      </c>
      <c r="K231">
        <f t="shared" si="99"/>
        <v>1489317.7200353264</v>
      </c>
      <c r="L231">
        <f t="shared" si="100"/>
        <v>537181.44021398621</v>
      </c>
      <c r="M231">
        <f t="shared" si="101"/>
        <v>-762478599.82451177</v>
      </c>
      <c r="N231">
        <f t="shared" si="102"/>
        <v>-763430736.10433304</v>
      </c>
      <c r="O231" t="str">
        <f t="shared" si="103"/>
        <v/>
      </c>
      <c r="P231">
        <f t="shared" si="113"/>
        <v>351000</v>
      </c>
      <c r="Q231" t="str">
        <f t="shared" si="104"/>
        <v/>
      </c>
      <c r="R231">
        <f t="shared" si="114"/>
        <v>2180000</v>
      </c>
      <c r="S231" t="str">
        <f t="shared" si="105"/>
        <v/>
      </c>
      <c r="T231">
        <f t="shared" si="115"/>
        <v>1228000</v>
      </c>
      <c r="U231" t="str">
        <f t="shared" si="116"/>
        <v/>
      </c>
      <c r="V231">
        <f t="shared" si="117"/>
        <v>691000</v>
      </c>
      <c r="W231" t="str">
        <f t="shared" si="118"/>
        <v/>
      </c>
      <c r="X231">
        <f t="shared" si="119"/>
        <v>764659000</v>
      </c>
      <c r="Y231">
        <f t="shared" si="106"/>
        <v>0.23537019353512104</v>
      </c>
      <c r="Z231">
        <f t="shared" si="107"/>
        <v>0.65255605230955482</v>
      </c>
      <c r="AA231" t="str">
        <f t="shared" si="108"/>
        <v>NA</v>
      </c>
      <c r="AB231" t="str">
        <f t="shared" si="109"/>
        <v>NA</v>
      </c>
      <c r="AC231" s="9" t="str">
        <f t="shared" si="120"/>
        <v/>
      </c>
      <c r="AD231" s="9">
        <f t="shared" si="121"/>
        <v>0.2</v>
      </c>
      <c r="AE231" s="9" t="str">
        <f t="shared" si="122"/>
        <v/>
      </c>
      <c r="AF231" s="9">
        <f t="shared" si="123"/>
        <v>0.7</v>
      </c>
      <c r="AG231" s="9" t="str">
        <f t="shared" si="124"/>
        <v>NA</v>
      </c>
      <c r="AH231" s="9">
        <f t="shared" si="125"/>
        <v>0</v>
      </c>
      <c r="AI231" s="9" t="str">
        <f t="shared" si="126"/>
        <v>NA</v>
      </c>
      <c r="AJ231" s="9">
        <f t="shared" si="127"/>
        <v>0</v>
      </c>
      <c r="AK231" t="str">
        <f t="shared" si="128"/>
        <v/>
      </c>
      <c r="AL231" t="str">
        <f t="shared" si="129"/>
        <v/>
      </c>
      <c r="AM231" t="str">
        <f t="shared" si="130"/>
        <v>NA</v>
      </c>
      <c r="AN231" t="str">
        <f t="shared" si="131"/>
        <v>NA</v>
      </c>
      <c r="AO231">
        <f t="shared" si="110"/>
        <v>0</v>
      </c>
      <c r="AP231">
        <f t="shared" si="111"/>
        <v>2</v>
      </c>
      <c r="AQ231" t="str">
        <f t="shared" si="112"/>
        <v>Less stressed</v>
      </c>
    </row>
    <row r="232" spans="1:43" x14ac:dyDescent="0.25">
      <c r="A232">
        <v>904</v>
      </c>
      <c r="B232">
        <v>949884.95026900002</v>
      </c>
      <c r="C232" t="str">
        <f>VLOOKUP(A232,'A1. Aquifer Attributes'!A:H,8,FALSE)</f>
        <v>Unconfined</v>
      </c>
      <c r="D232" t="str">
        <f>VLOOKUP(A232,'A3. BGCZ'!A:C,3,FALSE)</f>
        <v>CWH</v>
      </c>
      <c r="E232" t="str">
        <f>VLOOKUP(A232,'A2. Low Flow Zone'!A:C,3,FALSE)</f>
        <v>Vancouver Island</v>
      </c>
      <c r="F232">
        <f>IFERROR(VLOOKUP(A232,'R1. GW Use'!A:H,8,FALSE),"&lt;Null&gt;")</f>
        <v>2997542</v>
      </c>
      <c r="G232">
        <f>IFERROR(VLOOKUP(A232,'R2. Recharge'!A:I,8,FALSE)*B232,"&lt;Null&gt;")</f>
        <v>974163.66951561067</v>
      </c>
      <c r="H232">
        <f>IFERROR(VLOOKUP(A232,'R2. Recharge'!A:K,10,FALSE)*B232,"&lt;Null&gt;")</f>
        <v>1259822.910692272</v>
      </c>
      <c r="I232">
        <f>IFERROR(VLOOKUP(A232,'R3. GW E'!A:C,2,FALSE)*B232,"&lt;Null&gt;")</f>
        <v>801222.25624219992</v>
      </c>
      <c r="J232" t="str">
        <f>IFERROR(VLOOKUP(A232,'R3. GW E'!A:E,4,FALSE)*B232,"&lt;Null&gt;")</f>
        <v>&lt;Null&gt;</v>
      </c>
      <c r="K232">
        <f t="shared" si="99"/>
        <v>172941.41327341076</v>
      </c>
      <c r="L232">
        <f t="shared" si="100"/>
        <v>458600.65445007209</v>
      </c>
      <c r="M232" t="str">
        <f t="shared" si="101"/>
        <v>&lt;Null&gt;</v>
      </c>
      <c r="N232" t="str">
        <f t="shared" si="102"/>
        <v>&lt;Null&gt;</v>
      </c>
      <c r="O232" t="str">
        <f t="shared" si="103"/>
        <v/>
      </c>
      <c r="P232">
        <f t="shared" si="113"/>
        <v>2998000</v>
      </c>
      <c r="Q232" t="str">
        <f t="shared" si="104"/>
        <v/>
      </c>
      <c r="R232">
        <f t="shared" si="114"/>
        <v>974000</v>
      </c>
      <c r="S232" t="str">
        <f t="shared" si="105"/>
        <v/>
      </c>
      <c r="T232">
        <f t="shared" si="115"/>
        <v>1260000</v>
      </c>
      <c r="U232" t="str">
        <f t="shared" si="116"/>
        <v/>
      </c>
      <c r="V232">
        <f t="shared" si="117"/>
        <v>801000</v>
      </c>
      <c r="W232" t="str">
        <f t="shared" si="118"/>
        <v>NA</v>
      </c>
      <c r="X232">
        <f t="shared" si="119"/>
        <v>0</v>
      </c>
      <c r="Y232">
        <f t="shared" si="106"/>
        <v>17.332702117225402</v>
      </c>
      <c r="Z232">
        <f t="shared" si="107"/>
        <v>6.5362793770856751</v>
      </c>
      <c r="AA232" t="str">
        <f t="shared" si="108"/>
        <v>NA</v>
      </c>
      <c r="AB232" t="str">
        <f t="shared" si="109"/>
        <v>NA</v>
      </c>
      <c r="AC232" s="9" t="str">
        <f t="shared" si="120"/>
        <v/>
      </c>
      <c r="AD232" s="9">
        <f t="shared" si="121"/>
        <v>17.3</v>
      </c>
      <c r="AE232" s="9" t="str">
        <f t="shared" si="122"/>
        <v/>
      </c>
      <c r="AF232" s="9">
        <f t="shared" si="123"/>
        <v>6.5</v>
      </c>
      <c r="AG232" s="9" t="str">
        <f t="shared" si="124"/>
        <v>NA</v>
      </c>
      <c r="AH232" s="9">
        <f t="shared" si="125"/>
        <v>0</v>
      </c>
      <c r="AI232" s="9" t="str">
        <f t="shared" si="126"/>
        <v>NA</v>
      </c>
      <c r="AJ232" s="9">
        <f t="shared" si="127"/>
        <v>0</v>
      </c>
      <c r="AK232" t="str">
        <f t="shared" si="128"/>
        <v>stressed</v>
      </c>
      <c r="AL232" t="str">
        <f t="shared" si="129"/>
        <v>stressed</v>
      </c>
      <c r="AM232" t="str">
        <f t="shared" si="130"/>
        <v>NA</v>
      </c>
      <c r="AN232" t="str">
        <f t="shared" si="131"/>
        <v>NA</v>
      </c>
      <c r="AO232">
        <f t="shared" si="110"/>
        <v>2</v>
      </c>
      <c r="AP232">
        <f t="shared" si="111"/>
        <v>2</v>
      </c>
      <c r="AQ232" t="str">
        <f t="shared" si="112"/>
        <v>More stressed (high certainty)</v>
      </c>
    </row>
    <row r="233" spans="1:43" x14ac:dyDescent="0.25">
      <c r="A233">
        <v>489</v>
      </c>
      <c r="B233">
        <v>2052390.7064400001</v>
      </c>
      <c r="C233" t="str">
        <f>VLOOKUP(A233,'A1. Aquifer Attributes'!A:H,8,FALSE)</f>
        <v>Unconfined</v>
      </c>
      <c r="D233" t="str">
        <f>VLOOKUP(A233,'A3. BGCZ'!A:C,3,FALSE)</f>
        <v>ICH</v>
      </c>
      <c r="E233" t="str">
        <f>VLOOKUP(A233,'A2. Low Flow Zone'!A:C,3,FALSE)</f>
        <v>Southeast Mountains</v>
      </c>
      <c r="F233">
        <f>IFERROR(VLOOKUP(A233,'R1. GW Use'!A:H,8,FALSE),"&lt;Null&gt;")</f>
        <v>6069</v>
      </c>
      <c r="G233">
        <f>IFERROR(VLOOKUP(A233,'R2. Recharge'!A:I,8,FALSE)*B233,"&lt;Null&gt;")</f>
        <v>475803.93846484722</v>
      </c>
      <c r="H233">
        <f>IFERROR(VLOOKUP(A233,'R2. Recharge'!A:K,10,FALSE)*B233,"&lt;Null&gt;")</f>
        <v>1289634.0671265193</v>
      </c>
      <c r="I233">
        <f>IFERROR(VLOOKUP(A233,'R3. GW E'!A:C,2,FALSE)*B233,"&lt;Null&gt;")</f>
        <v>275890.56832249055</v>
      </c>
      <c r="J233">
        <f>IFERROR(VLOOKUP(A233,'R3. GW E'!A:E,4,FALSE)*B233,"&lt;Null&gt;")</f>
        <v>315175.37883445865</v>
      </c>
      <c r="K233">
        <f t="shared" si="99"/>
        <v>199913.37014235667</v>
      </c>
      <c r="L233">
        <f t="shared" si="100"/>
        <v>1013743.4988040287</v>
      </c>
      <c r="M233">
        <f t="shared" si="101"/>
        <v>160628.55963038857</v>
      </c>
      <c r="N233">
        <f t="shared" si="102"/>
        <v>974458.68829206063</v>
      </c>
      <c r="O233" t="str">
        <f t="shared" si="103"/>
        <v/>
      </c>
      <c r="P233">
        <f t="shared" si="113"/>
        <v>6000</v>
      </c>
      <c r="Q233" t="str">
        <f t="shared" si="104"/>
        <v/>
      </c>
      <c r="R233">
        <f t="shared" si="114"/>
        <v>476000</v>
      </c>
      <c r="S233" t="str">
        <f t="shared" si="105"/>
        <v/>
      </c>
      <c r="T233">
        <f t="shared" si="115"/>
        <v>1290000</v>
      </c>
      <c r="U233" t="str">
        <f t="shared" si="116"/>
        <v/>
      </c>
      <c r="V233">
        <f t="shared" si="117"/>
        <v>276000</v>
      </c>
      <c r="W233" t="str">
        <f t="shared" si="118"/>
        <v/>
      </c>
      <c r="X233">
        <f t="shared" si="119"/>
        <v>315000</v>
      </c>
      <c r="Y233">
        <f t="shared" si="106"/>
        <v>3.0358149610895533E-2</v>
      </c>
      <c r="Z233">
        <f t="shared" si="107"/>
        <v>5.986721500221651E-3</v>
      </c>
      <c r="AA233">
        <f t="shared" si="108"/>
        <v>3.7782820277819602E-2</v>
      </c>
      <c r="AB233">
        <f t="shared" si="109"/>
        <v>6.2280731578648772E-3</v>
      </c>
      <c r="AC233" s="9" t="str">
        <f t="shared" si="120"/>
        <v>&lt;0.1</v>
      </c>
      <c r="AD233" s="9">
        <f t="shared" si="121"/>
        <v>0</v>
      </c>
      <c r="AE233" s="9" t="str">
        <f t="shared" si="122"/>
        <v>&lt;0.1</v>
      </c>
      <c r="AF233" s="9">
        <f t="shared" si="123"/>
        <v>0</v>
      </c>
      <c r="AG233" s="9" t="str">
        <f t="shared" si="124"/>
        <v>&lt;0.1</v>
      </c>
      <c r="AH233" s="9">
        <f t="shared" si="125"/>
        <v>0</v>
      </c>
      <c r="AI233" s="9" t="str">
        <f t="shared" si="126"/>
        <v>&lt;0.1</v>
      </c>
      <c r="AJ233" s="9">
        <f t="shared" si="127"/>
        <v>0</v>
      </c>
      <c r="AK233" t="str">
        <f t="shared" si="128"/>
        <v/>
      </c>
      <c r="AL233" t="str">
        <f t="shared" si="129"/>
        <v/>
      </c>
      <c r="AM233" t="str">
        <f t="shared" si="130"/>
        <v/>
      </c>
      <c r="AN233" t="str">
        <f t="shared" si="131"/>
        <v/>
      </c>
      <c r="AO233">
        <f t="shared" si="110"/>
        <v>0</v>
      </c>
      <c r="AP233">
        <f t="shared" si="111"/>
        <v>4</v>
      </c>
      <c r="AQ233" t="str">
        <f t="shared" si="112"/>
        <v>Less stressed</v>
      </c>
    </row>
    <row r="234" spans="1:43" x14ac:dyDescent="0.25">
      <c r="A234">
        <v>566</v>
      </c>
      <c r="B234">
        <v>1257399.21156</v>
      </c>
      <c r="C234" t="str">
        <f>VLOOKUP(A234,'A1. Aquifer Attributes'!A:H,8,FALSE)</f>
        <v>Unconfined</v>
      </c>
      <c r="D234" t="str">
        <f>VLOOKUP(A234,'A3. BGCZ'!A:C,3,FALSE)</f>
        <v>CWH</v>
      </c>
      <c r="E234" t="str">
        <f>VLOOKUP(A234,'A2. Low Flow Zone'!A:C,3,FALSE)</f>
        <v>Coast Mountains</v>
      </c>
      <c r="F234">
        <f>IFERROR(VLOOKUP(A234,'R1. GW Use'!A:H,8,FALSE),"&lt;Null&gt;")</f>
        <v>21057</v>
      </c>
      <c r="G234">
        <f>IFERROR(VLOOKUP(A234,'R2. Recharge'!A:I,8,FALSE)*B234,"&lt;Null&gt;")</f>
        <v>1246515.0708440545</v>
      </c>
      <c r="H234">
        <f>IFERROR(VLOOKUP(A234,'R2. Recharge'!A:K,10,FALSE)*B234,"&lt;Null&gt;")</f>
        <v>1302929.6370105876</v>
      </c>
      <c r="I234">
        <f>IFERROR(VLOOKUP(A234,'R3. GW E'!A:C,2,FALSE)*B234,"&lt;Null&gt;")</f>
        <v>141239.88123690011</v>
      </c>
      <c r="J234" t="str">
        <f>IFERROR(VLOOKUP(A234,'R3. GW E'!A:E,4,FALSE)*B234,"&lt;Null&gt;")</f>
        <v>&lt;Null&gt;</v>
      </c>
      <c r="K234">
        <f t="shared" si="99"/>
        <v>1105275.1896071543</v>
      </c>
      <c r="L234">
        <f t="shared" si="100"/>
        <v>1161689.7557736875</v>
      </c>
      <c r="M234" t="str">
        <f t="shared" si="101"/>
        <v>&lt;Null&gt;</v>
      </c>
      <c r="N234" t="str">
        <f t="shared" si="102"/>
        <v>&lt;Null&gt;</v>
      </c>
      <c r="O234" t="str">
        <f t="shared" si="103"/>
        <v/>
      </c>
      <c r="P234">
        <f t="shared" si="113"/>
        <v>21000</v>
      </c>
      <c r="Q234" t="str">
        <f t="shared" si="104"/>
        <v/>
      </c>
      <c r="R234">
        <f t="shared" si="114"/>
        <v>1247000</v>
      </c>
      <c r="S234" t="str">
        <f t="shared" si="105"/>
        <v/>
      </c>
      <c r="T234">
        <f t="shared" si="115"/>
        <v>1303000</v>
      </c>
      <c r="U234" t="str">
        <f t="shared" si="116"/>
        <v/>
      </c>
      <c r="V234">
        <f t="shared" si="117"/>
        <v>141000</v>
      </c>
      <c r="W234" t="str">
        <f t="shared" si="118"/>
        <v>NA</v>
      </c>
      <c r="X234">
        <f t="shared" si="119"/>
        <v>0</v>
      </c>
      <c r="Y234">
        <f t="shared" si="106"/>
        <v>1.9051364038565135E-2</v>
      </c>
      <c r="Z234">
        <f t="shared" si="107"/>
        <v>1.8126182051055446E-2</v>
      </c>
      <c r="AA234" t="str">
        <f t="shared" si="108"/>
        <v>NA</v>
      </c>
      <c r="AB234" t="str">
        <f t="shared" si="109"/>
        <v>NA</v>
      </c>
      <c r="AC234" s="9" t="str">
        <f t="shared" si="120"/>
        <v>&lt;0.1</v>
      </c>
      <c r="AD234" s="9">
        <f t="shared" si="121"/>
        <v>0</v>
      </c>
      <c r="AE234" s="9" t="str">
        <f t="shared" si="122"/>
        <v>&lt;0.1</v>
      </c>
      <c r="AF234" s="9">
        <f t="shared" si="123"/>
        <v>0</v>
      </c>
      <c r="AG234" s="9" t="str">
        <f t="shared" si="124"/>
        <v>NA</v>
      </c>
      <c r="AH234" s="9">
        <f t="shared" si="125"/>
        <v>0</v>
      </c>
      <c r="AI234" s="9" t="str">
        <f t="shared" si="126"/>
        <v>NA</v>
      </c>
      <c r="AJ234" s="9">
        <f t="shared" si="127"/>
        <v>0</v>
      </c>
      <c r="AK234" t="str">
        <f t="shared" si="128"/>
        <v/>
      </c>
      <c r="AL234" t="str">
        <f t="shared" si="129"/>
        <v/>
      </c>
      <c r="AM234" t="str">
        <f t="shared" si="130"/>
        <v>NA</v>
      </c>
      <c r="AN234" t="str">
        <f t="shared" si="131"/>
        <v>NA</v>
      </c>
      <c r="AO234">
        <f t="shared" si="110"/>
        <v>0</v>
      </c>
      <c r="AP234">
        <f t="shared" si="111"/>
        <v>2</v>
      </c>
      <c r="AQ234" t="str">
        <f t="shared" si="112"/>
        <v>Less stressed</v>
      </c>
    </row>
    <row r="235" spans="1:43" x14ac:dyDescent="0.25">
      <c r="A235">
        <v>286</v>
      </c>
      <c r="B235">
        <v>33247163.106899999</v>
      </c>
      <c r="C235" t="str">
        <f>VLOOKUP(A235,'A1. Aquifer Attributes'!A:H,8,FALSE)</f>
        <v>Unconfined</v>
      </c>
      <c r="D235" t="str">
        <f>VLOOKUP(A235,'A3. BGCZ'!A:C,3,FALSE)</f>
        <v>BG</v>
      </c>
      <c r="E235" t="str">
        <f>VLOOKUP(A235,'A2. Low Flow Zone'!A:C,3,FALSE)</f>
        <v>South Interior</v>
      </c>
      <c r="F235">
        <f>IFERROR(VLOOKUP(A235,'R1. GW Use'!A:H,8,FALSE),"&lt;Null&gt;")</f>
        <v>1407416</v>
      </c>
      <c r="G235">
        <f>IFERROR(VLOOKUP(A235,'R2. Recharge'!A:I,8,FALSE)*B235,"&lt;Null&gt;")</f>
        <v>1022551.7042312928</v>
      </c>
      <c r="H235">
        <f>IFERROR(VLOOKUP(A235,'R2. Recharge'!A:K,10,FALSE)*B235,"&lt;Null&gt;")</f>
        <v>1315490.5026507122</v>
      </c>
      <c r="I235">
        <f>IFERROR(VLOOKUP(A235,'R3. GW E'!A:C,2,FALSE)*B235,"&lt;Null&gt;")</f>
        <v>971282.62300497654</v>
      </c>
      <c r="J235">
        <f>IFERROR(VLOOKUP(A235,'R3. GW E'!A:E,4,FALSE)*B235,"&lt;Null&gt;")</f>
        <v>6050817.4496402647</v>
      </c>
      <c r="K235">
        <f t="shared" si="99"/>
        <v>51269.081226316281</v>
      </c>
      <c r="L235">
        <f t="shared" si="100"/>
        <v>344207.87964573561</v>
      </c>
      <c r="M235">
        <f t="shared" si="101"/>
        <v>-5028265.7454089718</v>
      </c>
      <c r="N235">
        <f t="shared" si="102"/>
        <v>-4735326.946989553</v>
      </c>
      <c r="O235" t="str">
        <f t="shared" si="103"/>
        <v/>
      </c>
      <c r="P235">
        <f t="shared" si="113"/>
        <v>1407000</v>
      </c>
      <c r="Q235" t="str">
        <f t="shared" si="104"/>
        <v/>
      </c>
      <c r="R235">
        <f t="shared" si="114"/>
        <v>1023000</v>
      </c>
      <c r="S235" t="str">
        <f t="shared" si="105"/>
        <v/>
      </c>
      <c r="T235">
        <f t="shared" si="115"/>
        <v>1315000</v>
      </c>
      <c r="U235" t="str">
        <f t="shared" si="116"/>
        <v/>
      </c>
      <c r="V235">
        <f t="shared" si="117"/>
        <v>971000</v>
      </c>
      <c r="W235" t="str">
        <f t="shared" si="118"/>
        <v/>
      </c>
      <c r="X235">
        <f t="shared" si="119"/>
        <v>6051000</v>
      </c>
      <c r="Y235">
        <f t="shared" si="106"/>
        <v>27.451554939852855</v>
      </c>
      <c r="Z235">
        <f t="shared" si="107"/>
        <v>4.0888546812133866</v>
      </c>
      <c r="AA235" t="str">
        <f t="shared" si="108"/>
        <v>NA</v>
      </c>
      <c r="AB235" t="str">
        <f t="shared" si="109"/>
        <v>NA</v>
      </c>
      <c r="AC235" s="9" t="str">
        <f t="shared" si="120"/>
        <v/>
      </c>
      <c r="AD235" s="9">
        <f t="shared" si="121"/>
        <v>27.5</v>
      </c>
      <c r="AE235" s="9" t="str">
        <f t="shared" si="122"/>
        <v/>
      </c>
      <c r="AF235" s="9">
        <f t="shared" si="123"/>
        <v>4.0999999999999996</v>
      </c>
      <c r="AG235" s="9" t="str">
        <f t="shared" si="124"/>
        <v>NA</v>
      </c>
      <c r="AH235" s="9">
        <f t="shared" si="125"/>
        <v>0</v>
      </c>
      <c r="AI235" s="9" t="str">
        <f t="shared" si="126"/>
        <v>NA</v>
      </c>
      <c r="AJ235" s="9">
        <f t="shared" si="127"/>
        <v>0</v>
      </c>
      <c r="AK235" t="str">
        <f t="shared" si="128"/>
        <v>stressed</v>
      </c>
      <c r="AL235" t="str">
        <f t="shared" si="129"/>
        <v>stressed</v>
      </c>
      <c r="AM235" t="str">
        <f t="shared" si="130"/>
        <v>NA</v>
      </c>
      <c r="AN235" t="str">
        <f t="shared" si="131"/>
        <v>NA</v>
      </c>
      <c r="AO235">
        <f t="shared" si="110"/>
        <v>2</v>
      </c>
      <c r="AP235">
        <f t="shared" si="111"/>
        <v>2</v>
      </c>
      <c r="AQ235" t="str">
        <f t="shared" si="112"/>
        <v>More stressed (high certainty)</v>
      </c>
    </row>
    <row r="236" spans="1:43" x14ac:dyDescent="0.25">
      <c r="A236">
        <v>282</v>
      </c>
      <c r="B236">
        <v>23144872.822000001</v>
      </c>
      <c r="C236" t="str">
        <f>VLOOKUP(A236,'A1. Aquifer Attributes'!A:H,8,FALSE)</f>
        <v>Unconfined</v>
      </c>
      <c r="D236" t="str">
        <f>VLOOKUP(A236,'A3. BGCZ'!A:C,3,FALSE)</f>
        <v>BG</v>
      </c>
      <c r="E236" t="str">
        <f>VLOOKUP(A236,'A2. Low Flow Zone'!A:C,3,FALSE)</f>
        <v>South Interior</v>
      </c>
      <c r="F236">
        <f>IFERROR(VLOOKUP(A236,'R1. GW Use'!A:H,8,FALSE),"&lt;Null&gt;")</f>
        <v>3401955</v>
      </c>
      <c r="G236">
        <f>IFERROR(VLOOKUP(A236,'R2. Recharge'!A:I,8,FALSE)*B236,"&lt;Null&gt;")</f>
        <v>924765.6467709745</v>
      </c>
      <c r="H236">
        <f>IFERROR(VLOOKUP(A236,'R2. Recharge'!A:K,10,FALSE)*B236,"&lt;Null&gt;")</f>
        <v>1330436.724427026</v>
      </c>
      <c r="I236">
        <f>IFERROR(VLOOKUP(A236,'R3. GW E'!A:C,2,FALSE)*B236,"&lt;Null&gt;")</f>
        <v>1460834.9379061742</v>
      </c>
      <c r="J236">
        <f>IFERROR(VLOOKUP(A236,'R3. GW E'!A:E,4,FALSE)*B236,"&lt;Null&gt;")</f>
        <v>82612383.255933926</v>
      </c>
      <c r="K236">
        <f t="shared" si="99"/>
        <v>-536069.29113519972</v>
      </c>
      <c r="L236">
        <f t="shared" si="100"/>
        <v>-130398.21347914822</v>
      </c>
      <c r="M236">
        <f t="shared" si="101"/>
        <v>-81687617.609162956</v>
      </c>
      <c r="N236">
        <f t="shared" si="102"/>
        <v>-81281946.531506896</v>
      </c>
      <c r="O236" t="str">
        <f t="shared" si="103"/>
        <v/>
      </c>
      <c r="P236">
        <f t="shared" si="113"/>
        <v>3402000</v>
      </c>
      <c r="Q236" t="str">
        <f t="shared" si="104"/>
        <v/>
      </c>
      <c r="R236">
        <f t="shared" si="114"/>
        <v>925000</v>
      </c>
      <c r="S236" t="str">
        <f t="shared" si="105"/>
        <v/>
      </c>
      <c r="T236">
        <f t="shared" si="115"/>
        <v>1330000</v>
      </c>
      <c r="U236" t="str">
        <f t="shared" si="116"/>
        <v/>
      </c>
      <c r="V236">
        <f t="shared" si="117"/>
        <v>1461000</v>
      </c>
      <c r="W236" t="str">
        <f t="shared" si="118"/>
        <v/>
      </c>
      <c r="X236">
        <f t="shared" si="119"/>
        <v>82612000</v>
      </c>
      <c r="Y236" t="str">
        <f t="shared" si="106"/>
        <v>NA</v>
      </c>
      <c r="Z236" t="str">
        <f t="shared" si="107"/>
        <v>NA</v>
      </c>
      <c r="AA236" t="str">
        <f t="shared" si="108"/>
        <v>NA</v>
      </c>
      <c r="AB236" t="str">
        <f t="shared" si="109"/>
        <v>NA</v>
      </c>
      <c r="AC236" s="9" t="str">
        <f t="shared" si="120"/>
        <v>NA</v>
      </c>
      <c r="AD236" s="9">
        <f t="shared" si="121"/>
        <v>0</v>
      </c>
      <c r="AE236" s="9" t="str">
        <f t="shared" si="122"/>
        <v>NA</v>
      </c>
      <c r="AF236" s="9">
        <f t="shared" si="123"/>
        <v>0</v>
      </c>
      <c r="AG236" s="9" t="str">
        <f t="shared" si="124"/>
        <v>NA</v>
      </c>
      <c r="AH236" s="9">
        <f t="shared" si="125"/>
        <v>0</v>
      </c>
      <c r="AI236" s="9" t="str">
        <f t="shared" si="126"/>
        <v>NA</v>
      </c>
      <c r="AJ236" s="9">
        <f t="shared" si="127"/>
        <v>0</v>
      </c>
      <c r="AK236" t="str">
        <f t="shared" si="128"/>
        <v>NA</v>
      </c>
      <c r="AL236" t="str">
        <f t="shared" si="129"/>
        <v>NA</v>
      </c>
      <c r="AM236" t="str">
        <f t="shared" si="130"/>
        <v>NA</v>
      </c>
      <c r="AN236" t="str">
        <f t="shared" si="131"/>
        <v>NA</v>
      </c>
      <c r="AO236">
        <f t="shared" si="110"/>
        <v>0</v>
      </c>
      <c r="AP236">
        <f t="shared" si="111"/>
        <v>0</v>
      </c>
      <c r="AQ236" t="str">
        <f t="shared" si="112"/>
        <v>Method not applicable - low modelled groundwater availability</v>
      </c>
    </row>
    <row r="237" spans="1:43" x14ac:dyDescent="0.25">
      <c r="A237">
        <v>117</v>
      </c>
      <c r="B237">
        <v>6590175.7868600003</v>
      </c>
      <c r="C237" t="str">
        <f>VLOOKUP(A237,'A1. Aquifer Attributes'!A:H,8,FALSE)</f>
        <v>Unconfined</v>
      </c>
      <c r="D237" t="str">
        <f>VLOOKUP(A237,'A3. BGCZ'!A:C,3,FALSE)</f>
        <v>SBS</v>
      </c>
      <c r="E237" t="str">
        <f>VLOOKUP(A237,'A2. Low Flow Zone'!A:C,3,FALSE)</f>
        <v>South Interior</v>
      </c>
      <c r="F237">
        <f>IFERROR(VLOOKUP(A237,'R1. GW Use'!A:H,8,FALSE),"&lt;Null&gt;")</f>
        <v>52242</v>
      </c>
      <c r="G237">
        <f>IFERROR(VLOOKUP(A237,'R2. Recharge'!A:I,8,FALSE)*B237,"&lt;Null&gt;")</f>
        <v>755637.61038066121</v>
      </c>
      <c r="H237">
        <f>IFERROR(VLOOKUP(A237,'R2. Recharge'!A:K,10,FALSE)*B237,"&lt;Null&gt;")</f>
        <v>1351737.316346002</v>
      </c>
      <c r="I237">
        <f>IFERROR(VLOOKUP(A237,'R3. GW E'!A:C,2,FALSE)*B237,"&lt;Null&gt;")</f>
        <v>594578.83984208293</v>
      </c>
      <c r="J237">
        <f>IFERROR(VLOOKUP(A237,'R3. GW E'!A:E,4,FALSE)*B237,"&lt;Null&gt;")</f>
        <v>117799392.1901225</v>
      </c>
      <c r="K237">
        <f t="shared" si="99"/>
        <v>161058.77053857828</v>
      </c>
      <c r="L237">
        <f t="shared" si="100"/>
        <v>757158.47650391911</v>
      </c>
      <c r="M237">
        <f t="shared" si="101"/>
        <v>-117043754.57974184</v>
      </c>
      <c r="N237">
        <f t="shared" si="102"/>
        <v>-116447654.8737765</v>
      </c>
      <c r="O237" t="str">
        <f t="shared" si="103"/>
        <v/>
      </c>
      <c r="P237">
        <f t="shared" si="113"/>
        <v>52000</v>
      </c>
      <c r="Q237" t="str">
        <f t="shared" si="104"/>
        <v/>
      </c>
      <c r="R237">
        <f t="shared" si="114"/>
        <v>756000</v>
      </c>
      <c r="S237" t="str">
        <f t="shared" si="105"/>
        <v/>
      </c>
      <c r="T237">
        <f t="shared" si="115"/>
        <v>1352000</v>
      </c>
      <c r="U237" t="str">
        <f t="shared" si="116"/>
        <v/>
      </c>
      <c r="V237">
        <f t="shared" si="117"/>
        <v>595000</v>
      </c>
      <c r="W237" t="str">
        <f t="shared" si="118"/>
        <v/>
      </c>
      <c r="X237">
        <f t="shared" si="119"/>
        <v>117799000</v>
      </c>
      <c r="Y237">
        <f t="shared" si="106"/>
        <v>0.32436606727658163</v>
      </c>
      <c r="Z237">
        <f t="shared" si="107"/>
        <v>6.8997444552454393E-2</v>
      </c>
      <c r="AA237" t="str">
        <f t="shared" si="108"/>
        <v>NA</v>
      </c>
      <c r="AB237" t="str">
        <f t="shared" si="109"/>
        <v>NA</v>
      </c>
      <c r="AC237" s="9" t="str">
        <f t="shared" si="120"/>
        <v/>
      </c>
      <c r="AD237" s="9">
        <f t="shared" si="121"/>
        <v>0.3</v>
      </c>
      <c r="AE237" s="9" t="str">
        <f t="shared" si="122"/>
        <v/>
      </c>
      <c r="AF237" s="9">
        <f t="shared" si="123"/>
        <v>0.1</v>
      </c>
      <c r="AG237" s="9" t="str">
        <f t="shared" si="124"/>
        <v>NA</v>
      </c>
      <c r="AH237" s="9">
        <f t="shared" si="125"/>
        <v>0</v>
      </c>
      <c r="AI237" s="9" t="str">
        <f t="shared" si="126"/>
        <v>NA</v>
      </c>
      <c r="AJ237" s="9">
        <f t="shared" si="127"/>
        <v>0</v>
      </c>
      <c r="AK237" t="str">
        <f t="shared" si="128"/>
        <v/>
      </c>
      <c r="AL237" t="str">
        <f t="shared" si="129"/>
        <v/>
      </c>
      <c r="AM237" t="str">
        <f t="shared" si="130"/>
        <v>NA</v>
      </c>
      <c r="AN237" t="str">
        <f t="shared" si="131"/>
        <v>NA</v>
      </c>
      <c r="AO237">
        <f t="shared" si="110"/>
        <v>0</v>
      </c>
      <c r="AP237">
        <f t="shared" si="111"/>
        <v>2</v>
      </c>
      <c r="AQ237" t="str">
        <f t="shared" si="112"/>
        <v>Less stressed</v>
      </c>
    </row>
    <row r="238" spans="1:43" x14ac:dyDescent="0.25">
      <c r="A238">
        <v>965</v>
      </c>
      <c r="B238">
        <v>969780.79394700006</v>
      </c>
      <c r="C238" t="str">
        <f>VLOOKUP(A238,'A1. Aquifer Attributes'!A:H,8,FALSE)</f>
        <v>Unconfined</v>
      </c>
      <c r="D238" t="str">
        <f>VLOOKUP(A238,'A3. BGCZ'!A:C,3,FALSE)</f>
        <v>CDF</v>
      </c>
      <c r="E238" t="str">
        <f>VLOOKUP(A238,'A2. Low Flow Zone'!A:C,3,FALSE)</f>
        <v>Georgia Basin</v>
      </c>
      <c r="F238">
        <f>IFERROR(VLOOKUP(A238,'R1. GW Use'!A:H,8,FALSE),"&lt;Null&gt;")</f>
        <v>0</v>
      </c>
      <c r="G238">
        <f>IFERROR(VLOOKUP(A238,'R2. Recharge'!A:I,8,FALSE)*B238,"&lt;Null&gt;")</f>
        <v>700349.55319749645</v>
      </c>
      <c r="H238">
        <f>IFERROR(VLOOKUP(A238,'R2. Recharge'!A:K,10,FALSE)*B238,"&lt;Null&gt;")</f>
        <v>1417431.6084329353</v>
      </c>
      <c r="I238">
        <f>IFERROR(VLOOKUP(A238,'R3. GW E'!A:C,2,FALSE)*B238,"&lt;Null&gt;")</f>
        <v>751738.18957833841</v>
      </c>
      <c r="J238" t="str">
        <f>IFERROR(VLOOKUP(A238,'R3. GW E'!A:E,4,FALSE)*B238,"&lt;Null&gt;")</f>
        <v>&lt;Null&gt;</v>
      </c>
      <c r="K238">
        <f t="shared" si="99"/>
        <v>-51388.636380841956</v>
      </c>
      <c r="L238">
        <f t="shared" si="100"/>
        <v>665693.41885459691</v>
      </c>
      <c r="M238" t="str">
        <f t="shared" si="101"/>
        <v>&lt;Null&gt;</v>
      </c>
      <c r="N238" t="str">
        <f t="shared" si="102"/>
        <v>&lt;Null&gt;</v>
      </c>
      <c r="O238" t="str">
        <f t="shared" si="103"/>
        <v/>
      </c>
      <c r="P238">
        <f t="shared" si="113"/>
        <v>0</v>
      </c>
      <c r="Q238" t="str">
        <f t="shared" si="104"/>
        <v/>
      </c>
      <c r="R238">
        <f t="shared" si="114"/>
        <v>700000</v>
      </c>
      <c r="S238" t="str">
        <f t="shared" si="105"/>
        <v/>
      </c>
      <c r="T238">
        <f t="shared" si="115"/>
        <v>1417000</v>
      </c>
      <c r="U238" t="str">
        <f t="shared" si="116"/>
        <v/>
      </c>
      <c r="V238">
        <f t="shared" si="117"/>
        <v>752000</v>
      </c>
      <c r="W238" t="str">
        <f t="shared" si="118"/>
        <v>NA</v>
      </c>
      <c r="X238">
        <f t="shared" si="119"/>
        <v>0</v>
      </c>
      <c r="Y238" t="str">
        <f t="shared" si="106"/>
        <v>NA</v>
      </c>
      <c r="Z238">
        <f t="shared" si="107"/>
        <v>0</v>
      </c>
      <c r="AA238" t="str">
        <f t="shared" si="108"/>
        <v>NA</v>
      </c>
      <c r="AB238" t="str">
        <f t="shared" si="109"/>
        <v>NA</v>
      </c>
      <c r="AC238" s="9" t="str">
        <f t="shared" si="120"/>
        <v>NA</v>
      </c>
      <c r="AD238" s="9">
        <f t="shared" si="121"/>
        <v>0</v>
      </c>
      <c r="AE238" s="9" t="str">
        <f t="shared" si="122"/>
        <v/>
      </c>
      <c r="AF238" s="9">
        <f t="shared" si="123"/>
        <v>0</v>
      </c>
      <c r="AG238" s="9" t="str">
        <f t="shared" si="124"/>
        <v>NA</v>
      </c>
      <c r="AH238" s="9">
        <f t="shared" si="125"/>
        <v>0</v>
      </c>
      <c r="AI238" s="9" t="str">
        <f t="shared" si="126"/>
        <v>NA</v>
      </c>
      <c r="AJ238" s="9">
        <f t="shared" si="127"/>
        <v>0</v>
      </c>
      <c r="AK238" t="str">
        <f t="shared" si="128"/>
        <v>NA</v>
      </c>
      <c r="AL238" t="str">
        <f t="shared" si="129"/>
        <v/>
      </c>
      <c r="AM238" t="str">
        <f t="shared" si="130"/>
        <v>NA</v>
      </c>
      <c r="AN238" t="str">
        <f t="shared" si="131"/>
        <v>NA</v>
      </c>
      <c r="AO238">
        <f t="shared" si="110"/>
        <v>0</v>
      </c>
      <c r="AP238">
        <f t="shared" si="111"/>
        <v>1</v>
      </c>
      <c r="AQ238" t="str">
        <f t="shared" si="112"/>
        <v>Less stressed</v>
      </c>
    </row>
    <row r="239" spans="1:43" x14ac:dyDescent="0.25">
      <c r="A239">
        <v>68</v>
      </c>
      <c r="B239">
        <v>1768663.0152499999</v>
      </c>
      <c r="C239" t="str">
        <f>VLOOKUP(A239,'A1. Aquifer Attributes'!A:H,8,FALSE)</f>
        <v>Unconfined</v>
      </c>
      <c r="D239" t="str">
        <f>VLOOKUP(A239,'A3. BGCZ'!A:C,3,FALSE)</f>
        <v>CWH</v>
      </c>
      <c r="E239" t="str">
        <f>VLOOKUP(A239,'A2. Low Flow Zone'!A:C,3,FALSE)</f>
        <v>Coast Mountains</v>
      </c>
      <c r="F239">
        <f>IFERROR(VLOOKUP(A239,'R1. GW Use'!A:H,8,FALSE),"&lt;Null&gt;")</f>
        <v>77040</v>
      </c>
      <c r="G239">
        <f>IFERROR(VLOOKUP(A239,'R2. Recharge'!A:I,8,FALSE)*B239,"&lt;Null&gt;")</f>
        <v>1814415.5325302526</v>
      </c>
      <c r="H239">
        <f>IFERROR(VLOOKUP(A239,'R2. Recharge'!A:K,10,FALSE)*B239,"&lt;Null&gt;")</f>
        <v>1467880.6455505544</v>
      </c>
      <c r="I239">
        <f>IFERROR(VLOOKUP(A239,'R3. GW E'!A:C,2,FALSE)*B239,"&lt;Null&gt;")</f>
        <v>830017.63508968777</v>
      </c>
      <c r="J239">
        <f>IFERROR(VLOOKUP(A239,'R3. GW E'!A:E,4,FALSE)*B239,"&lt;Null&gt;")</f>
        <v>553878.0471817205</v>
      </c>
      <c r="K239">
        <f t="shared" si="99"/>
        <v>984397.89744056482</v>
      </c>
      <c r="L239">
        <f t="shared" si="100"/>
        <v>637863.01046086662</v>
      </c>
      <c r="M239">
        <f t="shared" si="101"/>
        <v>1260537.485348532</v>
      </c>
      <c r="N239">
        <f t="shared" si="102"/>
        <v>914002.59836883389</v>
      </c>
      <c r="O239" t="str">
        <f t="shared" si="103"/>
        <v/>
      </c>
      <c r="P239">
        <f t="shared" si="113"/>
        <v>77000</v>
      </c>
      <c r="Q239" t="str">
        <f t="shared" si="104"/>
        <v/>
      </c>
      <c r="R239">
        <f t="shared" si="114"/>
        <v>1814000</v>
      </c>
      <c r="S239" t="str">
        <f t="shared" si="105"/>
        <v/>
      </c>
      <c r="T239">
        <f t="shared" si="115"/>
        <v>1468000</v>
      </c>
      <c r="U239" t="str">
        <f t="shared" si="116"/>
        <v/>
      </c>
      <c r="V239">
        <f t="shared" si="117"/>
        <v>830000</v>
      </c>
      <c r="W239" t="str">
        <f t="shared" si="118"/>
        <v/>
      </c>
      <c r="X239">
        <f t="shared" si="119"/>
        <v>554000</v>
      </c>
      <c r="Y239">
        <f t="shared" si="106"/>
        <v>7.8261036721333971E-2</v>
      </c>
      <c r="Z239">
        <f t="shared" si="107"/>
        <v>0.12077828426567222</v>
      </c>
      <c r="AA239">
        <f t="shared" si="108"/>
        <v>6.1116786208621827E-2</v>
      </c>
      <c r="AB239">
        <f t="shared" si="109"/>
        <v>8.4288600642370939E-2</v>
      </c>
      <c r="AC239" s="9" t="str">
        <f t="shared" si="120"/>
        <v/>
      </c>
      <c r="AD239" s="9">
        <f t="shared" si="121"/>
        <v>0.1</v>
      </c>
      <c r="AE239" s="9" t="str">
        <f t="shared" si="122"/>
        <v/>
      </c>
      <c r="AF239" s="9">
        <f t="shared" si="123"/>
        <v>0.1</v>
      </c>
      <c r="AG239" s="9" t="str">
        <f t="shared" si="124"/>
        <v/>
      </c>
      <c r="AH239" s="9">
        <f t="shared" si="125"/>
        <v>0.1</v>
      </c>
      <c r="AI239" s="9" t="str">
        <f t="shared" si="126"/>
        <v/>
      </c>
      <c r="AJ239" s="9">
        <f t="shared" si="127"/>
        <v>0.1</v>
      </c>
      <c r="AK239" t="str">
        <f t="shared" si="128"/>
        <v/>
      </c>
      <c r="AL239" t="str">
        <f t="shared" si="129"/>
        <v/>
      </c>
      <c r="AM239" t="str">
        <f t="shared" si="130"/>
        <v/>
      </c>
      <c r="AN239" t="str">
        <f t="shared" si="131"/>
        <v/>
      </c>
      <c r="AO239">
        <f t="shared" si="110"/>
        <v>0</v>
      </c>
      <c r="AP239">
        <f t="shared" si="111"/>
        <v>4</v>
      </c>
      <c r="AQ239" t="str">
        <f t="shared" si="112"/>
        <v>Less stressed</v>
      </c>
    </row>
    <row r="240" spans="1:43" x14ac:dyDescent="0.25">
      <c r="A240">
        <v>546</v>
      </c>
      <c r="B240">
        <v>3232922.5361899999</v>
      </c>
      <c r="C240" t="str">
        <f>VLOOKUP(A240,'A1. Aquifer Attributes'!A:H,8,FALSE)</f>
        <v>Unconfined</v>
      </c>
      <c r="D240" t="str">
        <f>VLOOKUP(A240,'A3. BGCZ'!A:C,3,FALSE)</f>
        <v>ICH</v>
      </c>
      <c r="E240" t="str">
        <f>VLOOKUP(A240,'A2. Low Flow Zone'!A:C,3,FALSE)</f>
        <v>South Interior</v>
      </c>
      <c r="F240">
        <f>IFERROR(VLOOKUP(A240,'R1. GW Use'!A:H,8,FALSE),"&lt;Null&gt;")</f>
        <v>15394</v>
      </c>
      <c r="G240">
        <f>IFERROR(VLOOKUP(A240,'R2. Recharge'!A:I,8,FALSE)*B240,"&lt;Null&gt;")</f>
        <v>749485.59776863013</v>
      </c>
      <c r="H240">
        <f>IFERROR(VLOOKUP(A240,'R2. Recharge'!A:K,10,FALSE)*B240,"&lt;Null&gt;")</f>
        <v>1498065.1789746499</v>
      </c>
      <c r="I240">
        <f>IFERROR(VLOOKUP(A240,'R3. GW E'!A:C,2,FALSE)*B240,"&lt;Null&gt;")</f>
        <v>313315.45467231766</v>
      </c>
      <c r="J240">
        <f>IFERROR(VLOOKUP(A240,'R3. GW E'!A:E,4,FALSE)*B240,"&lt;Null&gt;")</f>
        <v>4852455.0806943802</v>
      </c>
      <c r="K240">
        <f t="shared" si="99"/>
        <v>436170.14309631247</v>
      </c>
      <c r="L240">
        <f t="shared" si="100"/>
        <v>1184749.7243023321</v>
      </c>
      <c r="M240">
        <f t="shared" si="101"/>
        <v>-4102969.4829257503</v>
      </c>
      <c r="N240">
        <f t="shared" si="102"/>
        <v>-3354389.9017197303</v>
      </c>
      <c r="O240" t="str">
        <f t="shared" si="103"/>
        <v/>
      </c>
      <c r="P240">
        <f t="shared" si="113"/>
        <v>15000</v>
      </c>
      <c r="Q240" t="str">
        <f t="shared" si="104"/>
        <v/>
      </c>
      <c r="R240">
        <f t="shared" si="114"/>
        <v>749000</v>
      </c>
      <c r="S240" t="str">
        <f t="shared" si="105"/>
        <v/>
      </c>
      <c r="T240">
        <f t="shared" si="115"/>
        <v>1498000</v>
      </c>
      <c r="U240" t="str">
        <f t="shared" si="116"/>
        <v/>
      </c>
      <c r="V240">
        <f t="shared" si="117"/>
        <v>313000</v>
      </c>
      <c r="W240" t="str">
        <f t="shared" si="118"/>
        <v/>
      </c>
      <c r="X240">
        <f t="shared" si="119"/>
        <v>4852000</v>
      </c>
      <c r="Y240">
        <f t="shared" si="106"/>
        <v>3.5293566613065465E-2</v>
      </c>
      <c r="Z240">
        <f t="shared" si="107"/>
        <v>1.2993461559204092E-2</v>
      </c>
      <c r="AA240" t="str">
        <f t="shared" si="108"/>
        <v>NA</v>
      </c>
      <c r="AB240" t="str">
        <f t="shared" si="109"/>
        <v>NA</v>
      </c>
      <c r="AC240" s="9" t="str">
        <f t="shared" si="120"/>
        <v>&lt;0.1</v>
      </c>
      <c r="AD240" s="9">
        <f t="shared" si="121"/>
        <v>0</v>
      </c>
      <c r="AE240" s="9" t="str">
        <f t="shared" si="122"/>
        <v>&lt;0.1</v>
      </c>
      <c r="AF240" s="9">
        <f t="shared" si="123"/>
        <v>0</v>
      </c>
      <c r="AG240" s="9" t="str">
        <f t="shared" si="124"/>
        <v>NA</v>
      </c>
      <c r="AH240" s="9">
        <f t="shared" si="125"/>
        <v>0</v>
      </c>
      <c r="AI240" s="9" t="str">
        <f t="shared" si="126"/>
        <v>NA</v>
      </c>
      <c r="AJ240" s="9">
        <f t="shared" si="127"/>
        <v>0</v>
      </c>
      <c r="AK240" t="str">
        <f t="shared" si="128"/>
        <v/>
      </c>
      <c r="AL240" t="str">
        <f t="shared" si="129"/>
        <v/>
      </c>
      <c r="AM240" t="str">
        <f t="shared" si="130"/>
        <v>NA</v>
      </c>
      <c r="AN240" t="str">
        <f t="shared" si="131"/>
        <v>NA</v>
      </c>
      <c r="AO240">
        <f t="shared" si="110"/>
        <v>0</v>
      </c>
      <c r="AP240">
        <f t="shared" si="111"/>
        <v>2</v>
      </c>
      <c r="AQ240" t="str">
        <f t="shared" si="112"/>
        <v>Less stressed</v>
      </c>
    </row>
    <row r="241" spans="1:43" x14ac:dyDescent="0.25">
      <c r="A241">
        <v>692</v>
      </c>
      <c r="B241">
        <v>1566884.1312500001</v>
      </c>
      <c r="C241" t="str">
        <f>VLOOKUP(A241,'A1. Aquifer Attributes'!A:H,8,FALSE)</f>
        <v>Unconfined</v>
      </c>
      <c r="D241" t="str">
        <f>VLOOKUP(A241,'A3. BGCZ'!A:C,3,FALSE)</f>
        <v>CWH</v>
      </c>
      <c r="E241" t="str">
        <f>VLOOKUP(A241,'A2. Low Flow Zone'!A:C,3,FALSE)</f>
        <v>Vancouver Island</v>
      </c>
      <c r="F241">
        <f>IFERROR(VLOOKUP(A241,'R1. GW Use'!A:H,8,FALSE),"&lt;Null&gt;")</f>
        <v>18163</v>
      </c>
      <c r="G241">
        <f>IFERROR(VLOOKUP(A241,'R2. Recharge'!A:I,8,FALSE)*B241,"&lt;Null&gt;")</f>
        <v>1383960.7774437773</v>
      </c>
      <c r="H241">
        <f>IFERROR(VLOOKUP(A241,'R2. Recharge'!A:K,10,FALSE)*B241,"&lt;Null&gt;")</f>
        <v>1566360.7919501627</v>
      </c>
      <c r="I241">
        <f>IFERROR(VLOOKUP(A241,'R3. GW E'!A:C,2,FALSE)*B241,"&lt;Null&gt;")</f>
        <v>1212561.4888821752</v>
      </c>
      <c r="J241">
        <f>IFERROR(VLOOKUP(A241,'R3. GW E'!A:E,4,FALSE)*B241,"&lt;Null&gt;")</f>
        <v>186123.89841466252</v>
      </c>
      <c r="K241">
        <f t="shared" si="99"/>
        <v>171399.28856160212</v>
      </c>
      <c r="L241">
        <f t="shared" si="100"/>
        <v>353799.30306798755</v>
      </c>
      <c r="M241">
        <f t="shared" si="101"/>
        <v>1197836.8790291147</v>
      </c>
      <c r="N241">
        <f t="shared" si="102"/>
        <v>1380236.8935355002</v>
      </c>
      <c r="O241" t="str">
        <f t="shared" si="103"/>
        <v/>
      </c>
      <c r="P241">
        <f t="shared" si="113"/>
        <v>18000</v>
      </c>
      <c r="Q241" t="str">
        <f t="shared" si="104"/>
        <v/>
      </c>
      <c r="R241">
        <f t="shared" si="114"/>
        <v>1384000</v>
      </c>
      <c r="S241" t="str">
        <f t="shared" si="105"/>
        <v/>
      </c>
      <c r="T241">
        <f t="shared" si="115"/>
        <v>1566000</v>
      </c>
      <c r="U241" t="str">
        <f t="shared" si="116"/>
        <v/>
      </c>
      <c r="V241">
        <f t="shared" si="117"/>
        <v>1213000</v>
      </c>
      <c r="W241" t="str">
        <f t="shared" si="118"/>
        <v/>
      </c>
      <c r="X241">
        <f t="shared" si="119"/>
        <v>186000</v>
      </c>
      <c r="Y241">
        <f t="shared" si="106"/>
        <v>0.10596893459958609</v>
      </c>
      <c r="Z241">
        <f t="shared" si="107"/>
        <v>5.1337014636543027E-2</v>
      </c>
      <c r="AA241">
        <f t="shared" si="108"/>
        <v>1.5163166469479296E-2</v>
      </c>
      <c r="AB241">
        <f t="shared" si="109"/>
        <v>1.3159335245325293E-2</v>
      </c>
      <c r="AC241" s="9" t="str">
        <f t="shared" si="120"/>
        <v/>
      </c>
      <c r="AD241" s="9">
        <f t="shared" si="121"/>
        <v>0.1</v>
      </c>
      <c r="AE241" s="9" t="str">
        <f t="shared" si="122"/>
        <v/>
      </c>
      <c r="AF241" s="9">
        <f t="shared" si="123"/>
        <v>0.1</v>
      </c>
      <c r="AG241" s="9" t="str">
        <f t="shared" si="124"/>
        <v>&lt;0.1</v>
      </c>
      <c r="AH241" s="9">
        <f t="shared" si="125"/>
        <v>0</v>
      </c>
      <c r="AI241" s="9" t="str">
        <f t="shared" si="126"/>
        <v>&lt;0.1</v>
      </c>
      <c r="AJ241" s="9">
        <f t="shared" si="127"/>
        <v>0</v>
      </c>
      <c r="AK241" t="str">
        <f t="shared" si="128"/>
        <v/>
      </c>
      <c r="AL241" t="str">
        <f t="shared" si="129"/>
        <v/>
      </c>
      <c r="AM241" t="str">
        <f t="shared" si="130"/>
        <v/>
      </c>
      <c r="AN241" t="str">
        <f t="shared" si="131"/>
        <v/>
      </c>
      <c r="AO241">
        <f t="shared" si="110"/>
        <v>0</v>
      </c>
      <c r="AP241">
        <f t="shared" si="111"/>
        <v>4</v>
      </c>
      <c r="AQ241" t="str">
        <f t="shared" si="112"/>
        <v>Less stressed</v>
      </c>
    </row>
    <row r="242" spans="1:43" x14ac:dyDescent="0.25">
      <c r="A242">
        <v>491</v>
      </c>
      <c r="B242">
        <v>3282446.8740599998</v>
      </c>
      <c r="C242" t="str">
        <f>VLOOKUP(A242,'A1. Aquifer Attributes'!A:H,8,FALSE)</f>
        <v>Unconfined</v>
      </c>
      <c r="D242" t="str">
        <f>VLOOKUP(A242,'A3. BGCZ'!A:C,3,FALSE)</f>
        <v>ICH</v>
      </c>
      <c r="E242" t="str">
        <f>VLOOKUP(A242,'A2. Low Flow Zone'!A:C,3,FALSE)</f>
        <v>South Interior</v>
      </c>
      <c r="F242">
        <f>IFERROR(VLOOKUP(A242,'R1. GW Use'!A:H,8,FALSE),"&lt;Null&gt;")</f>
        <v>54308</v>
      </c>
      <c r="G242">
        <f>IFERROR(VLOOKUP(A242,'R2. Recharge'!A:I,8,FALSE)*B242,"&lt;Null&gt;")</f>
        <v>760966.78160681005</v>
      </c>
      <c r="H242">
        <f>IFERROR(VLOOKUP(A242,'R2. Recharge'!A:K,10,FALSE)*B242,"&lt;Null&gt;")</f>
        <v>1587319.0944641866</v>
      </c>
      <c r="I242">
        <f>IFERROR(VLOOKUP(A242,'R3. GW E'!A:C,2,FALSE)*B242,"&lt;Null&gt;")</f>
        <v>326754.45652517671</v>
      </c>
      <c r="J242">
        <f>IFERROR(VLOOKUP(A242,'R3. GW E'!A:E,4,FALSE)*B242,"&lt;Null&gt;")</f>
        <v>1671359.5817807447</v>
      </c>
      <c r="K242">
        <f t="shared" si="99"/>
        <v>434212.32508163335</v>
      </c>
      <c r="L242">
        <f t="shared" si="100"/>
        <v>1260564.6379390098</v>
      </c>
      <c r="M242">
        <f t="shared" si="101"/>
        <v>-910392.80017393467</v>
      </c>
      <c r="N242">
        <f t="shared" si="102"/>
        <v>-84040.487316558138</v>
      </c>
      <c r="O242" t="str">
        <f t="shared" si="103"/>
        <v/>
      </c>
      <c r="P242">
        <f t="shared" si="113"/>
        <v>54000</v>
      </c>
      <c r="Q242" t="str">
        <f t="shared" si="104"/>
        <v/>
      </c>
      <c r="R242">
        <f t="shared" si="114"/>
        <v>761000</v>
      </c>
      <c r="S242" t="str">
        <f t="shared" si="105"/>
        <v/>
      </c>
      <c r="T242">
        <f t="shared" si="115"/>
        <v>1587000</v>
      </c>
      <c r="U242" t="str">
        <f t="shared" si="116"/>
        <v/>
      </c>
      <c r="V242">
        <f t="shared" si="117"/>
        <v>327000</v>
      </c>
      <c r="W242" t="str">
        <f t="shared" si="118"/>
        <v/>
      </c>
      <c r="X242">
        <f t="shared" si="119"/>
        <v>1671000</v>
      </c>
      <c r="Y242">
        <f t="shared" si="106"/>
        <v>0.12507245157030011</v>
      </c>
      <c r="Z242">
        <f t="shared" si="107"/>
        <v>4.3082281039385779E-2</v>
      </c>
      <c r="AA242" t="str">
        <f t="shared" si="108"/>
        <v>NA</v>
      </c>
      <c r="AB242" t="str">
        <f t="shared" si="109"/>
        <v>NA</v>
      </c>
      <c r="AC242" s="9" t="str">
        <f t="shared" si="120"/>
        <v/>
      </c>
      <c r="AD242" s="9">
        <f t="shared" si="121"/>
        <v>0.1</v>
      </c>
      <c r="AE242" s="9" t="str">
        <f t="shared" si="122"/>
        <v>&lt;0.1</v>
      </c>
      <c r="AF242" s="9">
        <f t="shared" si="123"/>
        <v>0</v>
      </c>
      <c r="AG242" s="9" t="str">
        <f t="shared" si="124"/>
        <v>NA</v>
      </c>
      <c r="AH242" s="9">
        <f t="shared" si="125"/>
        <v>0</v>
      </c>
      <c r="AI242" s="9" t="str">
        <f t="shared" si="126"/>
        <v>NA</v>
      </c>
      <c r="AJ242" s="9">
        <f t="shared" si="127"/>
        <v>0</v>
      </c>
      <c r="AK242" t="str">
        <f t="shared" si="128"/>
        <v/>
      </c>
      <c r="AL242" t="str">
        <f t="shared" si="129"/>
        <v/>
      </c>
      <c r="AM242" t="str">
        <f t="shared" si="130"/>
        <v>NA</v>
      </c>
      <c r="AN242" t="str">
        <f t="shared" si="131"/>
        <v>NA</v>
      </c>
      <c r="AO242">
        <f t="shared" si="110"/>
        <v>0</v>
      </c>
      <c r="AP242">
        <f t="shared" si="111"/>
        <v>2</v>
      </c>
      <c r="AQ242" t="str">
        <f t="shared" si="112"/>
        <v>Less stressed</v>
      </c>
    </row>
    <row r="243" spans="1:43" x14ac:dyDescent="0.25">
      <c r="A243">
        <v>958</v>
      </c>
      <c r="B243">
        <v>3154465.3032900002</v>
      </c>
      <c r="C243" t="str">
        <f>VLOOKUP(A243,'A1. Aquifer Attributes'!A:H,8,FALSE)</f>
        <v>Unconfined</v>
      </c>
      <c r="D243" t="str">
        <f>VLOOKUP(A243,'A3. BGCZ'!A:C,3,FALSE)</f>
        <v>CWH</v>
      </c>
      <c r="E243" t="str">
        <f>VLOOKUP(A243,'A2. Low Flow Zone'!A:C,3,FALSE)</f>
        <v>Coast Mountains</v>
      </c>
      <c r="F243">
        <f>IFERROR(VLOOKUP(A243,'R1. GW Use'!A:H,8,FALSE),"&lt;Null&gt;")</f>
        <v>9855</v>
      </c>
      <c r="G243">
        <f>IFERROR(VLOOKUP(A243,'R2. Recharge'!A:I,8,FALSE)*B243,"&lt;Null&gt;")</f>
        <v>3130131.2516682125</v>
      </c>
      <c r="H243">
        <f>IFERROR(VLOOKUP(A243,'R2. Recharge'!A:K,10,FALSE)*B243,"&lt;Null&gt;")</f>
        <v>1627082.666832892</v>
      </c>
      <c r="I243">
        <f>IFERROR(VLOOKUP(A243,'R3. GW E'!A:C,2,FALSE)*B243,"&lt;Null&gt;")</f>
        <v>1464113.5258690207</v>
      </c>
      <c r="J243">
        <f>IFERROR(VLOOKUP(A243,'R3. GW E'!A:E,4,FALSE)*B243,"&lt;Null&gt;")</f>
        <v>428294.37208889652</v>
      </c>
      <c r="K243">
        <f t="shared" si="99"/>
        <v>1666017.7257991917</v>
      </c>
      <c r="L243">
        <f t="shared" si="100"/>
        <v>162969.14096387126</v>
      </c>
      <c r="M243">
        <f t="shared" si="101"/>
        <v>2701836.8795793159</v>
      </c>
      <c r="N243">
        <f t="shared" si="102"/>
        <v>1198788.2947439954</v>
      </c>
      <c r="O243" t="str">
        <f t="shared" si="103"/>
        <v/>
      </c>
      <c r="P243">
        <f t="shared" si="113"/>
        <v>10000</v>
      </c>
      <c r="Q243" t="str">
        <f t="shared" si="104"/>
        <v/>
      </c>
      <c r="R243">
        <f t="shared" si="114"/>
        <v>3130000</v>
      </c>
      <c r="S243" t="str">
        <f t="shared" si="105"/>
        <v/>
      </c>
      <c r="T243">
        <f t="shared" si="115"/>
        <v>1627000</v>
      </c>
      <c r="U243" t="str">
        <f t="shared" si="116"/>
        <v/>
      </c>
      <c r="V243">
        <f t="shared" si="117"/>
        <v>1464000</v>
      </c>
      <c r="W243" t="str">
        <f t="shared" si="118"/>
        <v/>
      </c>
      <c r="X243">
        <f t="shared" si="119"/>
        <v>428000</v>
      </c>
      <c r="Y243">
        <f t="shared" si="106"/>
        <v>5.9153032091975727E-3</v>
      </c>
      <c r="Z243">
        <f t="shared" si="107"/>
        <v>6.0471571131277921E-2</v>
      </c>
      <c r="AA243">
        <f t="shared" si="108"/>
        <v>3.6475184991680374E-3</v>
      </c>
      <c r="AB243">
        <f t="shared" si="109"/>
        <v>8.2208009898065964E-3</v>
      </c>
      <c r="AC243" s="9" t="str">
        <f t="shared" si="120"/>
        <v>&lt;0.1</v>
      </c>
      <c r="AD243" s="9">
        <f t="shared" si="121"/>
        <v>0</v>
      </c>
      <c r="AE243" s="9" t="str">
        <f t="shared" si="122"/>
        <v/>
      </c>
      <c r="AF243" s="9">
        <f t="shared" si="123"/>
        <v>0.1</v>
      </c>
      <c r="AG243" s="9" t="str">
        <f t="shared" si="124"/>
        <v>&lt;0.1</v>
      </c>
      <c r="AH243" s="9">
        <f t="shared" si="125"/>
        <v>0</v>
      </c>
      <c r="AI243" s="9" t="str">
        <f t="shared" si="126"/>
        <v>&lt;0.1</v>
      </c>
      <c r="AJ243" s="9">
        <f t="shared" si="127"/>
        <v>0</v>
      </c>
      <c r="AK243" t="str">
        <f t="shared" si="128"/>
        <v/>
      </c>
      <c r="AL243" t="str">
        <f t="shared" si="129"/>
        <v/>
      </c>
      <c r="AM243" t="str">
        <f t="shared" si="130"/>
        <v/>
      </c>
      <c r="AN243" t="str">
        <f t="shared" si="131"/>
        <v/>
      </c>
      <c r="AO243">
        <f t="shared" si="110"/>
        <v>0</v>
      </c>
      <c r="AP243">
        <f t="shared" si="111"/>
        <v>4</v>
      </c>
      <c r="AQ243" t="str">
        <f t="shared" si="112"/>
        <v>Less stressed</v>
      </c>
    </row>
    <row r="244" spans="1:43" x14ac:dyDescent="0.25">
      <c r="A244">
        <v>1028</v>
      </c>
      <c r="B244">
        <v>6985316.4836200001</v>
      </c>
      <c r="C244" t="str">
        <f>VLOOKUP(A244,'A1. Aquifer Attributes'!A:H,8,FALSE)</f>
        <v>Unconfined</v>
      </c>
      <c r="D244" t="str">
        <f>VLOOKUP(A244,'A3. BGCZ'!A:C,3,FALSE)</f>
        <v>IDF</v>
      </c>
      <c r="E244" t="str">
        <f>VLOOKUP(A244,'A2. Low Flow Zone'!A:C,3,FALSE)</f>
        <v>South Interior</v>
      </c>
      <c r="F244">
        <f>IFERROR(VLOOKUP(A244,'R1. GW Use'!A:H,8,FALSE),"&lt;Null&gt;")</f>
        <v>35733</v>
      </c>
      <c r="G244">
        <f>IFERROR(VLOOKUP(A244,'R2. Recharge'!A:I,8,FALSE)*B244,"&lt;Null&gt;")</f>
        <v>677143.84199206426</v>
      </c>
      <c r="H244">
        <f>IFERROR(VLOOKUP(A244,'R2. Recharge'!A:K,10,FALSE)*B244,"&lt;Null&gt;")</f>
        <v>1677272.2821479326</v>
      </c>
      <c r="I244">
        <f>IFERROR(VLOOKUP(A244,'R3. GW E'!A:C,2,FALSE)*B244,"&lt;Null&gt;")</f>
        <v>635056.077475345</v>
      </c>
      <c r="J244">
        <f>IFERROR(VLOOKUP(A244,'R3. GW E'!A:E,4,FALSE)*B244,"&lt;Null&gt;")</f>
        <v>498765.56756343518</v>
      </c>
      <c r="K244">
        <f t="shared" si="99"/>
        <v>42087.764516719268</v>
      </c>
      <c r="L244">
        <f t="shared" si="100"/>
        <v>1042216.2046725876</v>
      </c>
      <c r="M244">
        <f t="shared" si="101"/>
        <v>178378.27442862908</v>
      </c>
      <c r="N244">
        <f t="shared" si="102"/>
        <v>1178506.7145844973</v>
      </c>
      <c r="O244" t="str">
        <f t="shared" si="103"/>
        <v/>
      </c>
      <c r="P244">
        <f t="shared" si="113"/>
        <v>36000</v>
      </c>
      <c r="Q244" t="str">
        <f t="shared" si="104"/>
        <v/>
      </c>
      <c r="R244">
        <f t="shared" si="114"/>
        <v>677000</v>
      </c>
      <c r="S244" t="str">
        <f t="shared" si="105"/>
        <v/>
      </c>
      <c r="T244">
        <f t="shared" si="115"/>
        <v>1677000</v>
      </c>
      <c r="U244" t="str">
        <f t="shared" si="116"/>
        <v/>
      </c>
      <c r="V244">
        <f t="shared" si="117"/>
        <v>635000</v>
      </c>
      <c r="W244" t="str">
        <f t="shared" si="118"/>
        <v/>
      </c>
      <c r="X244">
        <f t="shared" si="119"/>
        <v>499000</v>
      </c>
      <c r="Y244">
        <f t="shared" si="106"/>
        <v>0.84901159304398666</v>
      </c>
      <c r="Z244">
        <f t="shared" si="107"/>
        <v>3.4285592413356811E-2</v>
      </c>
      <c r="AA244">
        <f t="shared" si="108"/>
        <v>0.20032148037342479</v>
      </c>
      <c r="AB244">
        <f t="shared" si="109"/>
        <v>3.0320573958374331E-2</v>
      </c>
      <c r="AC244" s="9" t="str">
        <f t="shared" si="120"/>
        <v/>
      </c>
      <c r="AD244" s="9">
        <f t="shared" si="121"/>
        <v>0.8</v>
      </c>
      <c r="AE244" s="9" t="str">
        <f t="shared" si="122"/>
        <v>&lt;0.1</v>
      </c>
      <c r="AF244" s="9">
        <f t="shared" si="123"/>
        <v>0</v>
      </c>
      <c r="AG244" s="9" t="str">
        <f t="shared" si="124"/>
        <v/>
      </c>
      <c r="AH244" s="9">
        <f t="shared" si="125"/>
        <v>0.2</v>
      </c>
      <c r="AI244" s="9" t="str">
        <f t="shared" si="126"/>
        <v>&lt;0.1</v>
      </c>
      <c r="AJ244" s="9">
        <f t="shared" si="127"/>
        <v>0</v>
      </c>
      <c r="AK244" t="str">
        <f t="shared" si="128"/>
        <v/>
      </c>
      <c r="AL244" t="str">
        <f t="shared" si="129"/>
        <v/>
      </c>
      <c r="AM244" t="str">
        <f t="shared" si="130"/>
        <v/>
      </c>
      <c r="AN244" t="str">
        <f t="shared" si="131"/>
        <v/>
      </c>
      <c r="AO244">
        <f t="shared" si="110"/>
        <v>0</v>
      </c>
      <c r="AP244">
        <f t="shared" si="111"/>
        <v>4</v>
      </c>
      <c r="AQ244" t="str">
        <f t="shared" si="112"/>
        <v>Less stressed</v>
      </c>
    </row>
    <row r="245" spans="1:43" x14ac:dyDescent="0.25">
      <c r="A245">
        <v>735</v>
      </c>
      <c r="B245">
        <v>1372845.2888100001</v>
      </c>
      <c r="C245" t="str">
        <f>VLOOKUP(A245,'A1. Aquifer Attributes'!A:H,8,FALSE)</f>
        <v>Unconfined</v>
      </c>
      <c r="D245" t="str">
        <f>VLOOKUP(A245,'A3. BGCZ'!A:C,3,FALSE)</f>
        <v>CDF</v>
      </c>
      <c r="E245" t="str">
        <f>VLOOKUP(A245,'A2. Low Flow Zone'!A:C,3,FALSE)</f>
        <v>Georgia Basin</v>
      </c>
      <c r="F245">
        <f>IFERROR(VLOOKUP(A245,'R1. GW Use'!A:H,8,FALSE),"&lt;Null&gt;")</f>
        <v>48828</v>
      </c>
      <c r="G245">
        <f>IFERROR(VLOOKUP(A245,'R2. Recharge'!A:I,8,FALSE)*B245,"&lt;Null&gt;")</f>
        <v>991431.86855061329</v>
      </c>
      <c r="H245">
        <f>IFERROR(VLOOKUP(A245,'R2. Recharge'!A:K,10,FALSE)*B245,"&lt;Null&gt;")</f>
        <v>1682229.7030962217</v>
      </c>
      <c r="I245" t="str">
        <f>IFERROR(VLOOKUP(A245,'R3. GW E'!A:C,2,FALSE)*B245,"&lt;Null&gt;")</f>
        <v>&lt;Null&gt;</v>
      </c>
      <c r="J245" t="str">
        <f>IFERROR(VLOOKUP(A245,'R3. GW E'!A:E,4,FALSE)*B245,"&lt;Null&gt;")</f>
        <v>&lt;Null&gt;</v>
      </c>
      <c r="K245" t="str">
        <f t="shared" si="99"/>
        <v>&lt;Null&gt;</v>
      </c>
      <c r="L245" t="str">
        <f t="shared" si="100"/>
        <v>&lt;Null&gt;</v>
      </c>
      <c r="M245" t="str">
        <f t="shared" si="101"/>
        <v>&lt;Null&gt;</v>
      </c>
      <c r="N245" t="str">
        <f t="shared" si="102"/>
        <v>&lt;Null&gt;</v>
      </c>
      <c r="O245" t="str">
        <f t="shared" si="103"/>
        <v/>
      </c>
      <c r="P245">
        <f t="shared" si="113"/>
        <v>49000</v>
      </c>
      <c r="Q245" t="str">
        <f t="shared" si="104"/>
        <v/>
      </c>
      <c r="R245">
        <f t="shared" si="114"/>
        <v>991000</v>
      </c>
      <c r="S245" t="str">
        <f t="shared" si="105"/>
        <v/>
      </c>
      <c r="T245">
        <f t="shared" si="115"/>
        <v>1682000</v>
      </c>
      <c r="U245" t="str">
        <f t="shared" si="116"/>
        <v>NA</v>
      </c>
      <c r="V245">
        <f t="shared" si="117"/>
        <v>0</v>
      </c>
      <c r="W245" t="str">
        <f t="shared" si="118"/>
        <v>NA</v>
      </c>
      <c r="X245">
        <f t="shared" si="119"/>
        <v>0</v>
      </c>
      <c r="Y245" t="str">
        <f t="shared" si="106"/>
        <v>NA</v>
      </c>
      <c r="Z245" t="str">
        <f t="shared" si="107"/>
        <v>NA</v>
      </c>
      <c r="AA245" t="str">
        <f t="shared" si="108"/>
        <v>NA</v>
      </c>
      <c r="AB245" t="str">
        <f t="shared" si="109"/>
        <v>NA</v>
      </c>
      <c r="AC245" s="9" t="str">
        <f t="shared" si="120"/>
        <v>NA</v>
      </c>
      <c r="AD245" s="9">
        <f t="shared" si="121"/>
        <v>0</v>
      </c>
      <c r="AE245" s="9" t="str">
        <f t="shared" si="122"/>
        <v>NA</v>
      </c>
      <c r="AF245" s="9">
        <f t="shared" si="123"/>
        <v>0</v>
      </c>
      <c r="AG245" s="9" t="str">
        <f t="shared" si="124"/>
        <v>NA</v>
      </c>
      <c r="AH245" s="9">
        <f t="shared" si="125"/>
        <v>0</v>
      </c>
      <c r="AI245" s="9" t="str">
        <f t="shared" si="126"/>
        <v>NA</v>
      </c>
      <c r="AJ245" s="9">
        <f t="shared" si="127"/>
        <v>0</v>
      </c>
      <c r="AK245" t="str">
        <f t="shared" si="128"/>
        <v>NA</v>
      </c>
      <c r="AL245" t="str">
        <f t="shared" si="129"/>
        <v>NA</v>
      </c>
      <c r="AM245" t="str">
        <f t="shared" si="130"/>
        <v>NA</v>
      </c>
      <c r="AN245" t="str">
        <f t="shared" si="131"/>
        <v>NA</v>
      </c>
      <c r="AO245">
        <f t="shared" si="110"/>
        <v>0</v>
      </c>
      <c r="AP245">
        <f t="shared" si="111"/>
        <v>0</v>
      </c>
      <c r="AQ245" t="str">
        <f t="shared" si="112"/>
        <v>Method not applicaple - no derived E values</v>
      </c>
    </row>
    <row r="246" spans="1:43" x14ac:dyDescent="0.25">
      <c r="A246">
        <v>414</v>
      </c>
      <c r="B246">
        <v>1454353.99281</v>
      </c>
      <c r="C246" t="str">
        <f>VLOOKUP(A246,'A1. Aquifer Attributes'!A:H,8,FALSE)</f>
        <v>Unconfined</v>
      </c>
      <c r="D246" t="str">
        <f>VLOOKUP(A246,'A3. BGCZ'!A:C,3,FALSE)</f>
        <v>CWH</v>
      </c>
      <c r="E246" t="str">
        <f>VLOOKUP(A246,'A2. Low Flow Zone'!A:C,3,FALSE)</f>
        <v>Georgia Basin</v>
      </c>
      <c r="F246">
        <f>IFERROR(VLOOKUP(A246,'R1. GW Use'!A:H,8,FALSE),"&lt;Null&gt;")</f>
        <v>2982314</v>
      </c>
      <c r="G246">
        <f>IFERROR(VLOOKUP(A246,'R2. Recharge'!A:I,8,FALSE)*B246,"&lt;Null&gt;")</f>
        <v>1415999.9668164777</v>
      </c>
      <c r="H246">
        <f>IFERROR(VLOOKUP(A246,'R2. Recharge'!A:K,10,FALSE)*B246,"&lt;Null&gt;")</f>
        <v>1686410.7159027634</v>
      </c>
      <c r="I246">
        <f>IFERROR(VLOOKUP(A246,'R3. GW E'!A:C,2,FALSE)*B246,"&lt;Null&gt;")</f>
        <v>1068640.4073148814</v>
      </c>
      <c r="J246">
        <f>IFERROR(VLOOKUP(A246,'R3. GW E'!A:E,4,FALSE)*B246,"&lt;Null&gt;")</f>
        <v>387389.00129483565</v>
      </c>
      <c r="K246">
        <f t="shared" si="99"/>
        <v>347359.55950159626</v>
      </c>
      <c r="L246">
        <f t="shared" si="100"/>
        <v>617770.30858788197</v>
      </c>
      <c r="M246">
        <f t="shared" si="101"/>
        <v>1028610.965521642</v>
      </c>
      <c r="N246">
        <f t="shared" si="102"/>
        <v>1299021.7146079277</v>
      </c>
      <c r="O246" t="str">
        <f t="shared" si="103"/>
        <v/>
      </c>
      <c r="P246">
        <f t="shared" si="113"/>
        <v>2982000</v>
      </c>
      <c r="Q246" t="str">
        <f t="shared" si="104"/>
        <v/>
      </c>
      <c r="R246">
        <f t="shared" si="114"/>
        <v>1416000</v>
      </c>
      <c r="S246" t="str">
        <f t="shared" si="105"/>
        <v/>
      </c>
      <c r="T246">
        <f t="shared" si="115"/>
        <v>1686000</v>
      </c>
      <c r="U246" t="str">
        <f t="shared" si="116"/>
        <v/>
      </c>
      <c r="V246">
        <f t="shared" si="117"/>
        <v>1069000</v>
      </c>
      <c r="W246" t="str">
        <f t="shared" si="118"/>
        <v/>
      </c>
      <c r="X246">
        <f t="shared" si="119"/>
        <v>387000</v>
      </c>
      <c r="Y246">
        <f t="shared" si="106"/>
        <v>8.5856684188543113</v>
      </c>
      <c r="Z246">
        <f t="shared" si="107"/>
        <v>4.8275450576721042</v>
      </c>
      <c r="AA246">
        <f t="shared" si="108"/>
        <v>2.8993604967914881</v>
      </c>
      <c r="AB246">
        <f t="shared" si="109"/>
        <v>2.2958153558657992</v>
      </c>
      <c r="AC246" s="9" t="str">
        <f t="shared" si="120"/>
        <v/>
      </c>
      <c r="AD246" s="9">
        <f t="shared" si="121"/>
        <v>8.6</v>
      </c>
      <c r="AE246" s="9" t="str">
        <f t="shared" si="122"/>
        <v/>
      </c>
      <c r="AF246" s="9">
        <f t="shared" si="123"/>
        <v>4.8</v>
      </c>
      <c r="AG246" s="9" t="str">
        <f t="shared" si="124"/>
        <v/>
      </c>
      <c r="AH246" s="9">
        <f t="shared" si="125"/>
        <v>2.9</v>
      </c>
      <c r="AI246" s="9" t="str">
        <f t="shared" si="126"/>
        <v/>
      </c>
      <c r="AJ246" s="9">
        <f t="shared" si="127"/>
        <v>2.2999999999999998</v>
      </c>
      <c r="AK246" t="str">
        <f t="shared" si="128"/>
        <v>stressed</v>
      </c>
      <c r="AL246" t="str">
        <f t="shared" si="129"/>
        <v>stressed</v>
      </c>
      <c r="AM246" t="str">
        <f t="shared" si="130"/>
        <v>stressed</v>
      </c>
      <c r="AN246" t="str">
        <f t="shared" si="131"/>
        <v>stressed</v>
      </c>
      <c r="AO246">
        <f t="shared" si="110"/>
        <v>4</v>
      </c>
      <c r="AP246">
        <f t="shared" si="111"/>
        <v>4</v>
      </c>
      <c r="AQ246" t="str">
        <f t="shared" si="112"/>
        <v>More stressed (high certainty)</v>
      </c>
    </row>
    <row r="247" spans="1:43" x14ac:dyDescent="0.25">
      <c r="A247">
        <v>873</v>
      </c>
      <c r="B247">
        <v>3924794.1179399998</v>
      </c>
      <c r="C247" t="str">
        <f>VLOOKUP(A247,'A1. Aquifer Attributes'!A:H,8,FALSE)</f>
        <v>Unconfined</v>
      </c>
      <c r="D247" t="str">
        <f>VLOOKUP(A247,'A3. BGCZ'!A:C,3,FALSE)</f>
        <v>ICH</v>
      </c>
      <c r="E247" t="str">
        <f>VLOOKUP(A247,'A2. Low Flow Zone'!A:C,3,FALSE)</f>
        <v>South Interior</v>
      </c>
      <c r="F247">
        <f>IFERROR(VLOOKUP(A247,'R1. GW Use'!A:H,8,FALSE),"&lt;Null&gt;")</f>
        <v>28198</v>
      </c>
      <c r="G247">
        <f>IFERROR(VLOOKUP(A247,'R2. Recharge'!A:I,8,FALSE)*B247,"&lt;Null&gt;")</f>
        <v>909881.58011039544</v>
      </c>
      <c r="H247">
        <f>IFERROR(VLOOKUP(A247,'R2. Recharge'!A:K,10,FALSE)*B247,"&lt;Null&gt;")</f>
        <v>1689890.7537731898</v>
      </c>
      <c r="I247">
        <f>IFERROR(VLOOKUP(A247,'R3. GW E'!A:C,2,FALSE)*B247,"&lt;Null&gt;")</f>
        <v>463883.1911816824</v>
      </c>
      <c r="J247">
        <f>IFERROR(VLOOKUP(A247,'R3. GW E'!A:E,4,FALSE)*B247,"&lt;Null&gt;")</f>
        <v>511859.87447938096</v>
      </c>
      <c r="K247">
        <f t="shared" si="99"/>
        <v>445998.38892871304</v>
      </c>
      <c r="L247">
        <f t="shared" si="100"/>
        <v>1226007.5625915076</v>
      </c>
      <c r="M247">
        <f t="shared" si="101"/>
        <v>398021.70563101448</v>
      </c>
      <c r="N247">
        <f t="shared" si="102"/>
        <v>1178030.8792938089</v>
      </c>
      <c r="O247" t="str">
        <f t="shared" si="103"/>
        <v/>
      </c>
      <c r="P247">
        <f t="shared" si="113"/>
        <v>28000</v>
      </c>
      <c r="Q247" t="str">
        <f t="shared" si="104"/>
        <v/>
      </c>
      <c r="R247">
        <f t="shared" si="114"/>
        <v>910000</v>
      </c>
      <c r="S247" t="str">
        <f t="shared" si="105"/>
        <v/>
      </c>
      <c r="T247">
        <f t="shared" si="115"/>
        <v>1690000</v>
      </c>
      <c r="U247" t="str">
        <f t="shared" si="116"/>
        <v/>
      </c>
      <c r="V247">
        <f t="shared" si="117"/>
        <v>464000</v>
      </c>
      <c r="W247" t="str">
        <f t="shared" si="118"/>
        <v/>
      </c>
      <c r="X247">
        <f t="shared" si="119"/>
        <v>512000</v>
      </c>
      <c r="Y247">
        <f t="shared" si="106"/>
        <v>6.3224443630237145E-2</v>
      </c>
      <c r="Z247">
        <f t="shared" si="107"/>
        <v>2.2999858125178033E-2</v>
      </c>
      <c r="AA247">
        <f t="shared" si="108"/>
        <v>7.0845382553435213E-2</v>
      </c>
      <c r="AB247">
        <f t="shared" si="109"/>
        <v>2.393655420722399E-2</v>
      </c>
      <c r="AC247" s="9" t="str">
        <f t="shared" si="120"/>
        <v/>
      </c>
      <c r="AD247" s="9">
        <f t="shared" si="121"/>
        <v>0.1</v>
      </c>
      <c r="AE247" s="9" t="str">
        <f t="shared" si="122"/>
        <v>&lt;0.1</v>
      </c>
      <c r="AF247" s="9">
        <f t="shared" si="123"/>
        <v>0</v>
      </c>
      <c r="AG247" s="9" t="str">
        <f t="shared" si="124"/>
        <v/>
      </c>
      <c r="AH247" s="9">
        <f t="shared" si="125"/>
        <v>0.1</v>
      </c>
      <c r="AI247" s="9" t="str">
        <f t="shared" si="126"/>
        <v>&lt;0.1</v>
      </c>
      <c r="AJ247" s="9">
        <f t="shared" si="127"/>
        <v>0</v>
      </c>
      <c r="AK247" t="str">
        <f t="shared" si="128"/>
        <v/>
      </c>
      <c r="AL247" t="str">
        <f t="shared" si="129"/>
        <v/>
      </c>
      <c r="AM247" t="str">
        <f t="shared" si="130"/>
        <v/>
      </c>
      <c r="AN247" t="str">
        <f t="shared" si="131"/>
        <v/>
      </c>
      <c r="AO247">
        <f t="shared" si="110"/>
        <v>0</v>
      </c>
      <c r="AP247">
        <f t="shared" si="111"/>
        <v>4</v>
      </c>
      <c r="AQ247" t="str">
        <f t="shared" si="112"/>
        <v>Less stressed</v>
      </c>
    </row>
    <row r="248" spans="1:43" x14ac:dyDescent="0.25">
      <c r="A248">
        <v>1079</v>
      </c>
      <c r="B248">
        <v>1640243.8724400001</v>
      </c>
      <c r="C248" t="str">
        <f>VLOOKUP(A248,'A1. Aquifer Attributes'!A:H,8,FALSE)</f>
        <v>Unconfined</v>
      </c>
      <c r="D248" t="str">
        <f>VLOOKUP(A248,'A3. BGCZ'!A:C,3,FALSE)</f>
        <v>CWH</v>
      </c>
      <c r="E248" t="str">
        <f>VLOOKUP(A248,'A2. Low Flow Zone'!A:C,3,FALSE)</f>
        <v>Coast Mountains</v>
      </c>
      <c r="F248">
        <f>IFERROR(VLOOKUP(A248,'R1. GW Use'!A:H,8,FALSE),"&lt;Null&gt;")</f>
        <v>0</v>
      </c>
      <c r="G248">
        <f>IFERROR(VLOOKUP(A248,'R2. Recharge'!A:I,8,FALSE)*B248,"&lt;Null&gt;")</f>
        <v>1681579.5975195824</v>
      </c>
      <c r="H248">
        <f>IFERROR(VLOOKUP(A248,'R2. Recharge'!A:K,10,FALSE)*B248,"&lt;Null&gt;")</f>
        <v>1698341.3104018248</v>
      </c>
      <c r="I248">
        <f>IFERROR(VLOOKUP(A248,'R3. GW E'!A:C,2,FALSE)*B248,"&lt;Null&gt;")</f>
        <v>497387.55187870562</v>
      </c>
      <c r="J248">
        <f>IFERROR(VLOOKUP(A248,'R3. GW E'!A:E,4,FALSE)*B248,"&lt;Null&gt;")</f>
        <v>712820.46257272013</v>
      </c>
      <c r="K248">
        <f t="shared" si="99"/>
        <v>1184192.0456408767</v>
      </c>
      <c r="L248">
        <f t="shared" si="100"/>
        <v>1200953.7585231191</v>
      </c>
      <c r="M248">
        <f t="shared" si="101"/>
        <v>968759.13494686224</v>
      </c>
      <c r="N248">
        <f t="shared" si="102"/>
        <v>985520.84782910463</v>
      </c>
      <c r="O248" t="str">
        <f t="shared" si="103"/>
        <v/>
      </c>
      <c r="P248">
        <f t="shared" si="113"/>
        <v>0</v>
      </c>
      <c r="Q248" t="str">
        <f t="shared" si="104"/>
        <v/>
      </c>
      <c r="R248">
        <f t="shared" si="114"/>
        <v>1682000</v>
      </c>
      <c r="S248" t="str">
        <f t="shared" si="105"/>
        <v/>
      </c>
      <c r="T248">
        <f t="shared" si="115"/>
        <v>1698000</v>
      </c>
      <c r="U248" t="str">
        <f t="shared" si="116"/>
        <v/>
      </c>
      <c r="V248">
        <f t="shared" si="117"/>
        <v>497000</v>
      </c>
      <c r="W248" t="str">
        <f t="shared" si="118"/>
        <v/>
      </c>
      <c r="X248">
        <f t="shared" si="119"/>
        <v>713000</v>
      </c>
      <c r="Y248">
        <f t="shared" si="106"/>
        <v>0</v>
      </c>
      <c r="Z248">
        <f t="shared" si="107"/>
        <v>0</v>
      </c>
      <c r="AA248">
        <f t="shared" si="108"/>
        <v>0</v>
      </c>
      <c r="AB248">
        <f t="shared" si="109"/>
        <v>0</v>
      </c>
      <c r="AC248" s="9" t="str">
        <f t="shared" si="120"/>
        <v/>
      </c>
      <c r="AD248" s="9">
        <f t="shared" si="121"/>
        <v>0</v>
      </c>
      <c r="AE248" s="9" t="str">
        <f t="shared" si="122"/>
        <v/>
      </c>
      <c r="AF248" s="9">
        <f t="shared" si="123"/>
        <v>0</v>
      </c>
      <c r="AG248" s="9" t="str">
        <f t="shared" si="124"/>
        <v/>
      </c>
      <c r="AH248" s="9">
        <f t="shared" si="125"/>
        <v>0</v>
      </c>
      <c r="AI248" s="9" t="str">
        <f t="shared" si="126"/>
        <v/>
      </c>
      <c r="AJ248" s="9">
        <f t="shared" si="127"/>
        <v>0</v>
      </c>
      <c r="AK248" t="str">
        <f t="shared" si="128"/>
        <v/>
      </c>
      <c r="AL248" t="str">
        <f t="shared" si="129"/>
        <v/>
      </c>
      <c r="AM248" t="str">
        <f t="shared" si="130"/>
        <v/>
      </c>
      <c r="AN248" t="str">
        <f t="shared" si="131"/>
        <v/>
      </c>
      <c r="AO248">
        <f t="shared" si="110"/>
        <v>0</v>
      </c>
      <c r="AP248">
        <f t="shared" si="111"/>
        <v>4</v>
      </c>
      <c r="AQ248" t="str">
        <f t="shared" si="112"/>
        <v>Less stressed</v>
      </c>
    </row>
    <row r="249" spans="1:43" x14ac:dyDescent="0.25">
      <c r="A249">
        <v>47</v>
      </c>
      <c r="B249">
        <v>4823614.8508099997</v>
      </c>
      <c r="C249" t="str">
        <f>VLOOKUP(A249,'A1. Aquifer Attributes'!A:H,8,FALSE)</f>
        <v>Unconfined</v>
      </c>
      <c r="D249" t="str">
        <f>VLOOKUP(A249,'A3. BGCZ'!A:C,3,FALSE)</f>
        <v>CDF</v>
      </c>
      <c r="E249" t="str">
        <f>VLOOKUP(A249,'A2. Low Flow Zone'!A:C,3,FALSE)</f>
        <v>Coast Mountains</v>
      </c>
      <c r="F249">
        <f>IFERROR(VLOOKUP(A249,'R1. GW Use'!A:H,8,FALSE),"&lt;Null&gt;")</f>
        <v>64631</v>
      </c>
      <c r="G249">
        <f>IFERROR(VLOOKUP(A249,'R2. Recharge'!A:I,8,FALSE)*B249,"&lt;Null&gt;")</f>
        <v>3389574.2242839974</v>
      </c>
      <c r="H249">
        <f>IFERROR(VLOOKUP(A249,'R2. Recharge'!A:K,10,FALSE)*B249,"&lt;Null&gt;")</f>
        <v>1701457.7844004654</v>
      </c>
      <c r="I249">
        <f>IFERROR(VLOOKUP(A249,'R3. GW E'!A:C,2,FALSE)*B249,"&lt;Null&gt;")</f>
        <v>679922.27852562512</v>
      </c>
      <c r="J249">
        <f>IFERROR(VLOOKUP(A249,'R3. GW E'!A:E,4,FALSE)*B249,"&lt;Null&gt;")</f>
        <v>1438329.5942887797</v>
      </c>
      <c r="K249">
        <f t="shared" si="99"/>
        <v>2709651.9457583725</v>
      </c>
      <c r="L249">
        <f t="shared" si="100"/>
        <v>1021535.5058748403</v>
      </c>
      <c r="M249">
        <f t="shared" si="101"/>
        <v>1951244.6299952178</v>
      </c>
      <c r="N249">
        <f t="shared" si="102"/>
        <v>263128.19011168578</v>
      </c>
      <c r="O249" t="str">
        <f t="shared" si="103"/>
        <v/>
      </c>
      <c r="P249">
        <f t="shared" si="113"/>
        <v>65000</v>
      </c>
      <c r="Q249" t="str">
        <f t="shared" si="104"/>
        <v/>
      </c>
      <c r="R249">
        <f t="shared" si="114"/>
        <v>3390000</v>
      </c>
      <c r="S249" t="str">
        <f t="shared" si="105"/>
        <v/>
      </c>
      <c r="T249">
        <f t="shared" si="115"/>
        <v>1701000</v>
      </c>
      <c r="U249" t="str">
        <f t="shared" si="116"/>
        <v/>
      </c>
      <c r="V249">
        <f t="shared" si="117"/>
        <v>680000</v>
      </c>
      <c r="W249" t="str">
        <f t="shared" si="118"/>
        <v/>
      </c>
      <c r="X249">
        <f t="shared" si="119"/>
        <v>1438000</v>
      </c>
      <c r="Y249">
        <f t="shared" si="106"/>
        <v>2.3852140899930669E-2</v>
      </c>
      <c r="Z249">
        <f t="shared" si="107"/>
        <v>6.3268481250341055E-2</v>
      </c>
      <c r="AA249">
        <f t="shared" si="108"/>
        <v>3.3122961112343155E-2</v>
      </c>
      <c r="AB249">
        <f t="shared" si="109"/>
        <v>0.2456255256138353</v>
      </c>
      <c r="AC249" s="9" t="str">
        <f t="shared" si="120"/>
        <v>&lt;0.1</v>
      </c>
      <c r="AD249" s="9">
        <f t="shared" si="121"/>
        <v>0</v>
      </c>
      <c r="AE249" s="9" t="str">
        <f t="shared" si="122"/>
        <v/>
      </c>
      <c r="AF249" s="9">
        <f t="shared" si="123"/>
        <v>0.1</v>
      </c>
      <c r="AG249" s="9" t="str">
        <f t="shared" si="124"/>
        <v>&lt;0.1</v>
      </c>
      <c r="AH249" s="9">
        <f t="shared" si="125"/>
        <v>0</v>
      </c>
      <c r="AI249" s="9" t="str">
        <f t="shared" si="126"/>
        <v/>
      </c>
      <c r="AJ249" s="9">
        <f t="shared" si="127"/>
        <v>0.2</v>
      </c>
      <c r="AK249" t="str">
        <f t="shared" si="128"/>
        <v/>
      </c>
      <c r="AL249" t="str">
        <f t="shared" si="129"/>
        <v/>
      </c>
      <c r="AM249" t="str">
        <f t="shared" si="130"/>
        <v/>
      </c>
      <c r="AN249" t="str">
        <f t="shared" si="131"/>
        <v/>
      </c>
      <c r="AO249">
        <f t="shared" si="110"/>
        <v>0</v>
      </c>
      <c r="AP249">
        <f t="shared" si="111"/>
        <v>4</v>
      </c>
      <c r="AQ249" t="str">
        <f t="shared" si="112"/>
        <v>Less stressed</v>
      </c>
    </row>
    <row r="250" spans="1:43" x14ac:dyDescent="0.25">
      <c r="A250">
        <v>960</v>
      </c>
      <c r="B250">
        <v>3313703.2468099999</v>
      </c>
      <c r="C250" t="str">
        <f>VLOOKUP(A250,'A1. Aquifer Attributes'!A:H,8,FALSE)</f>
        <v>Unconfined</v>
      </c>
      <c r="D250" t="str">
        <f>VLOOKUP(A250,'A3. BGCZ'!A:C,3,FALSE)</f>
        <v>CWH</v>
      </c>
      <c r="E250" t="str">
        <f>VLOOKUP(A250,'A2. Low Flow Zone'!A:C,3,FALSE)</f>
        <v>Coast Mountains</v>
      </c>
      <c r="F250">
        <f>IFERROR(VLOOKUP(A250,'R1. GW Use'!A:H,8,FALSE),"&lt;Null&gt;")</f>
        <v>13140</v>
      </c>
      <c r="G250">
        <f>IFERROR(VLOOKUP(A250,'R2. Recharge'!A:I,8,FALSE)*B250,"&lt;Null&gt;")</f>
        <v>3288140.8081351919</v>
      </c>
      <c r="H250">
        <f>IFERROR(VLOOKUP(A250,'R2. Recharge'!A:K,10,FALSE)*B250,"&lt;Null&gt;")</f>
        <v>1709218.0758143384</v>
      </c>
      <c r="I250">
        <f>IFERROR(VLOOKUP(A250,'R3. GW E'!A:C,2,FALSE)*B250,"&lt;Null&gt;")</f>
        <v>1558712.988047475</v>
      </c>
      <c r="J250" t="str">
        <f>IFERROR(VLOOKUP(A250,'R3. GW E'!A:E,4,FALSE)*B250,"&lt;Null&gt;")</f>
        <v>&lt;Null&gt;</v>
      </c>
      <c r="K250">
        <f t="shared" si="99"/>
        <v>1729427.8200877169</v>
      </c>
      <c r="L250">
        <f t="shared" si="100"/>
        <v>150505.08776686341</v>
      </c>
      <c r="M250" t="str">
        <f t="shared" si="101"/>
        <v>&lt;Null&gt;</v>
      </c>
      <c r="N250" t="str">
        <f t="shared" si="102"/>
        <v>&lt;Null&gt;</v>
      </c>
      <c r="O250" t="str">
        <f t="shared" si="103"/>
        <v/>
      </c>
      <c r="P250">
        <f t="shared" si="113"/>
        <v>13000</v>
      </c>
      <c r="Q250" t="str">
        <f t="shared" si="104"/>
        <v/>
      </c>
      <c r="R250">
        <f t="shared" si="114"/>
        <v>3288000</v>
      </c>
      <c r="S250" t="str">
        <f t="shared" si="105"/>
        <v/>
      </c>
      <c r="T250">
        <f t="shared" si="115"/>
        <v>1709000</v>
      </c>
      <c r="U250" t="str">
        <f t="shared" si="116"/>
        <v/>
      </c>
      <c r="V250">
        <f t="shared" si="117"/>
        <v>1559000</v>
      </c>
      <c r="W250" t="str">
        <f t="shared" si="118"/>
        <v>NA</v>
      </c>
      <c r="X250">
        <f t="shared" si="119"/>
        <v>0</v>
      </c>
      <c r="Y250">
        <f t="shared" si="106"/>
        <v>7.5978886469708438E-3</v>
      </c>
      <c r="Z250">
        <f t="shared" si="107"/>
        <v>8.7306018653364251E-2</v>
      </c>
      <c r="AA250" t="str">
        <f t="shared" si="108"/>
        <v>NA</v>
      </c>
      <c r="AB250" t="str">
        <f t="shared" si="109"/>
        <v>NA</v>
      </c>
      <c r="AC250" s="9" t="str">
        <f t="shared" si="120"/>
        <v>&lt;0.1</v>
      </c>
      <c r="AD250" s="9">
        <f t="shared" si="121"/>
        <v>0</v>
      </c>
      <c r="AE250" s="9" t="str">
        <f t="shared" si="122"/>
        <v/>
      </c>
      <c r="AF250" s="9">
        <f t="shared" si="123"/>
        <v>0.1</v>
      </c>
      <c r="AG250" s="9" t="str">
        <f t="shared" si="124"/>
        <v>NA</v>
      </c>
      <c r="AH250" s="9">
        <f t="shared" si="125"/>
        <v>0</v>
      </c>
      <c r="AI250" s="9" t="str">
        <f t="shared" si="126"/>
        <v>NA</v>
      </c>
      <c r="AJ250" s="9">
        <f t="shared" si="127"/>
        <v>0</v>
      </c>
      <c r="AK250" t="str">
        <f t="shared" si="128"/>
        <v/>
      </c>
      <c r="AL250" t="str">
        <f t="shared" si="129"/>
        <v/>
      </c>
      <c r="AM250" t="str">
        <f t="shared" si="130"/>
        <v>NA</v>
      </c>
      <c r="AN250" t="str">
        <f t="shared" si="131"/>
        <v>NA</v>
      </c>
      <c r="AO250">
        <f t="shared" si="110"/>
        <v>0</v>
      </c>
      <c r="AP250">
        <f t="shared" si="111"/>
        <v>2</v>
      </c>
      <c r="AQ250" t="str">
        <f t="shared" si="112"/>
        <v>Less stressed</v>
      </c>
    </row>
    <row r="251" spans="1:43" x14ac:dyDescent="0.25">
      <c r="A251">
        <v>1128</v>
      </c>
      <c r="B251">
        <v>8012240.2346900003</v>
      </c>
      <c r="C251" t="str">
        <f>VLOOKUP(A251,'A1. Aquifer Attributes'!A:H,8,FALSE)</f>
        <v>Unconfined</v>
      </c>
      <c r="D251" t="str">
        <f>VLOOKUP(A251,'A3. BGCZ'!A:C,3,FALSE)</f>
        <v>ICH</v>
      </c>
      <c r="E251" t="str">
        <f>VLOOKUP(A251,'A2. Low Flow Zone'!A:C,3,FALSE)</f>
        <v>Southeast Mountains</v>
      </c>
      <c r="F251">
        <f>IFERROR(VLOOKUP(A251,'R1. GW Use'!A:H,8,FALSE),"&lt;Null&gt;")</f>
        <v>48429</v>
      </c>
      <c r="G251">
        <f>IFERROR(VLOOKUP(A251,'R2. Recharge'!A:I,8,FALSE)*B251,"&lt;Null&gt;")</f>
        <v>1745066.0220320281</v>
      </c>
      <c r="H251">
        <f>IFERROR(VLOOKUP(A251,'R2. Recharge'!A:K,10,FALSE)*B251,"&lt;Null&gt;")</f>
        <v>1727607.2516440926</v>
      </c>
      <c r="I251">
        <f>IFERROR(VLOOKUP(A251,'R3. GW E'!A:C,2,FALSE)*B251,"&lt;Null&gt;")</f>
        <v>2443388.7452503582</v>
      </c>
      <c r="J251">
        <f>IFERROR(VLOOKUP(A251,'R3. GW E'!A:E,4,FALSE)*B251,"&lt;Null&gt;")</f>
        <v>107842349.88685699</v>
      </c>
      <c r="K251">
        <f t="shared" si="99"/>
        <v>-698322.72321833018</v>
      </c>
      <c r="L251">
        <f t="shared" si="100"/>
        <v>-715781.49360626563</v>
      </c>
      <c r="M251">
        <f t="shared" si="101"/>
        <v>-106097283.86482497</v>
      </c>
      <c r="N251">
        <f t="shared" si="102"/>
        <v>-106114742.6352129</v>
      </c>
      <c r="O251" t="str">
        <f t="shared" si="103"/>
        <v/>
      </c>
      <c r="P251">
        <f t="shared" si="113"/>
        <v>48000</v>
      </c>
      <c r="Q251" t="str">
        <f t="shared" si="104"/>
        <v/>
      </c>
      <c r="R251">
        <f t="shared" si="114"/>
        <v>1745000</v>
      </c>
      <c r="S251" t="str">
        <f t="shared" si="105"/>
        <v/>
      </c>
      <c r="T251">
        <f t="shared" si="115"/>
        <v>1728000</v>
      </c>
      <c r="U251" t="str">
        <f t="shared" si="116"/>
        <v/>
      </c>
      <c r="V251">
        <f t="shared" si="117"/>
        <v>2443000</v>
      </c>
      <c r="W251" t="str">
        <f t="shared" si="118"/>
        <v/>
      </c>
      <c r="X251">
        <f t="shared" si="119"/>
        <v>107842000</v>
      </c>
      <c r="Y251" t="str">
        <f t="shared" si="106"/>
        <v>NA</v>
      </c>
      <c r="Z251" t="str">
        <f t="shared" si="107"/>
        <v>NA</v>
      </c>
      <c r="AA251" t="str">
        <f t="shared" si="108"/>
        <v>NA</v>
      </c>
      <c r="AB251" t="str">
        <f t="shared" si="109"/>
        <v>NA</v>
      </c>
      <c r="AC251" s="9" t="str">
        <f t="shared" si="120"/>
        <v>NA</v>
      </c>
      <c r="AD251" s="9">
        <f t="shared" si="121"/>
        <v>0</v>
      </c>
      <c r="AE251" s="9" t="str">
        <f t="shared" si="122"/>
        <v>NA</v>
      </c>
      <c r="AF251" s="9">
        <f t="shared" si="123"/>
        <v>0</v>
      </c>
      <c r="AG251" s="9" t="str">
        <f t="shared" si="124"/>
        <v>NA</v>
      </c>
      <c r="AH251" s="9">
        <f t="shared" si="125"/>
        <v>0</v>
      </c>
      <c r="AI251" s="9" t="str">
        <f t="shared" si="126"/>
        <v>NA</v>
      </c>
      <c r="AJ251" s="9">
        <f t="shared" si="127"/>
        <v>0</v>
      </c>
      <c r="AK251" t="str">
        <f t="shared" si="128"/>
        <v>NA</v>
      </c>
      <c r="AL251" t="str">
        <f t="shared" si="129"/>
        <v>NA</v>
      </c>
      <c r="AM251" t="str">
        <f t="shared" si="130"/>
        <v>NA</v>
      </c>
      <c r="AN251" t="str">
        <f t="shared" si="131"/>
        <v>NA</v>
      </c>
      <c r="AO251">
        <f t="shared" si="110"/>
        <v>0</v>
      </c>
      <c r="AP251">
        <f t="shared" si="111"/>
        <v>0</v>
      </c>
      <c r="AQ251" t="str">
        <f t="shared" si="112"/>
        <v>Method not applicable - low modelled groundwater availability</v>
      </c>
    </row>
    <row r="252" spans="1:43" x14ac:dyDescent="0.25">
      <c r="A252">
        <v>103</v>
      </c>
      <c r="B252">
        <v>21751756.665399998</v>
      </c>
      <c r="C252" t="str">
        <f>VLOOKUP(A252,'A1. Aquifer Attributes'!A:H,8,FALSE)</f>
        <v>Unconfined</v>
      </c>
      <c r="D252" t="str">
        <f>VLOOKUP(A252,'A3. BGCZ'!A:C,3,FALSE)</f>
        <v>IDF</v>
      </c>
      <c r="E252" t="str">
        <f>VLOOKUP(A252,'A2. Low Flow Zone'!A:C,3,FALSE)</f>
        <v>South Interior</v>
      </c>
      <c r="F252">
        <f>IFERROR(VLOOKUP(A252,'R1. GW Use'!A:H,8,FALSE),"&lt;Null&gt;")</f>
        <v>3816705</v>
      </c>
      <c r="G252">
        <f>IFERROR(VLOOKUP(A252,'R2. Recharge'!A:I,8,FALSE)*B252,"&lt;Null&gt;")</f>
        <v>1378680.8511148181</v>
      </c>
      <c r="H252">
        <f>IFERROR(VLOOKUP(A252,'R2. Recharge'!A:K,10,FALSE)*B252,"&lt;Null&gt;")</f>
        <v>1738813.6760754103</v>
      </c>
      <c r="I252">
        <f>IFERROR(VLOOKUP(A252,'R3. GW E'!A:C,2,FALSE)*B252,"&lt;Null&gt;")</f>
        <v>595845.8703353022</v>
      </c>
      <c r="J252">
        <f>IFERROR(VLOOKUP(A252,'R3. GW E'!A:E,4,FALSE)*B252,"&lt;Null&gt;")</f>
        <v>2740677.836327069</v>
      </c>
      <c r="K252">
        <f t="shared" si="99"/>
        <v>782834.98077951593</v>
      </c>
      <c r="L252">
        <f t="shared" si="100"/>
        <v>1142967.8057401082</v>
      </c>
      <c r="M252">
        <f t="shared" si="101"/>
        <v>-1361996.9852122508</v>
      </c>
      <c r="N252">
        <f t="shared" si="102"/>
        <v>-1001864.1602516586</v>
      </c>
      <c r="O252" t="str">
        <f t="shared" si="103"/>
        <v/>
      </c>
      <c r="P252">
        <f t="shared" si="113"/>
        <v>3817000</v>
      </c>
      <c r="Q252" t="str">
        <f t="shared" si="104"/>
        <v/>
      </c>
      <c r="R252">
        <f t="shared" si="114"/>
        <v>1379000</v>
      </c>
      <c r="S252" t="str">
        <f t="shared" si="105"/>
        <v/>
      </c>
      <c r="T252">
        <f t="shared" si="115"/>
        <v>1739000</v>
      </c>
      <c r="U252" t="str">
        <f t="shared" si="116"/>
        <v/>
      </c>
      <c r="V252">
        <f t="shared" si="117"/>
        <v>596000</v>
      </c>
      <c r="W252" t="str">
        <f t="shared" si="118"/>
        <v/>
      </c>
      <c r="X252">
        <f t="shared" si="119"/>
        <v>2741000</v>
      </c>
      <c r="Y252">
        <f t="shared" si="106"/>
        <v>4.875491123556432</v>
      </c>
      <c r="Z252">
        <f t="shared" si="107"/>
        <v>3.3392935311319301</v>
      </c>
      <c r="AA252" t="str">
        <f t="shared" si="108"/>
        <v>NA</v>
      </c>
      <c r="AB252" t="str">
        <f t="shared" si="109"/>
        <v>NA</v>
      </c>
      <c r="AC252" s="9" t="str">
        <f t="shared" si="120"/>
        <v/>
      </c>
      <c r="AD252" s="9">
        <f t="shared" si="121"/>
        <v>4.9000000000000004</v>
      </c>
      <c r="AE252" s="9" t="str">
        <f t="shared" si="122"/>
        <v/>
      </c>
      <c r="AF252" s="9">
        <f t="shared" si="123"/>
        <v>3.3</v>
      </c>
      <c r="AG252" s="9" t="str">
        <f t="shared" si="124"/>
        <v>NA</v>
      </c>
      <c r="AH252" s="9">
        <f t="shared" si="125"/>
        <v>0</v>
      </c>
      <c r="AI252" s="9" t="str">
        <f t="shared" si="126"/>
        <v>NA</v>
      </c>
      <c r="AJ252" s="9">
        <f t="shared" si="127"/>
        <v>0</v>
      </c>
      <c r="AK252" t="str">
        <f t="shared" si="128"/>
        <v>stressed</v>
      </c>
      <c r="AL252" t="str">
        <f t="shared" si="129"/>
        <v>stressed</v>
      </c>
      <c r="AM252" t="str">
        <f t="shared" si="130"/>
        <v>NA</v>
      </c>
      <c r="AN252" t="str">
        <f t="shared" si="131"/>
        <v>NA</v>
      </c>
      <c r="AO252">
        <f t="shared" si="110"/>
        <v>2</v>
      </c>
      <c r="AP252">
        <f t="shared" si="111"/>
        <v>2</v>
      </c>
      <c r="AQ252" t="str">
        <f t="shared" si="112"/>
        <v>More stressed (high certainty)</v>
      </c>
    </row>
    <row r="253" spans="1:43" x14ac:dyDescent="0.25">
      <c r="A253">
        <v>13</v>
      </c>
      <c r="B253">
        <v>2334426.3223700002</v>
      </c>
      <c r="C253" t="str">
        <f>VLOOKUP(A253,'A1. Aquifer Attributes'!A:H,8,FALSE)</f>
        <v>Unconfined</v>
      </c>
      <c r="D253" t="str">
        <f>VLOOKUP(A253,'A3. BGCZ'!A:C,3,FALSE)</f>
        <v>CWH</v>
      </c>
      <c r="E253" t="str">
        <f>VLOOKUP(A253,'A2. Low Flow Zone'!A:C,3,FALSE)</f>
        <v>Coast Mountains</v>
      </c>
      <c r="F253">
        <f>IFERROR(VLOOKUP(A253,'R1. GW Use'!A:H,8,FALSE),"&lt;Null&gt;")</f>
        <v>2983090</v>
      </c>
      <c r="G253">
        <f>IFERROR(VLOOKUP(A253,'R2. Recharge'!A:I,8,FALSE)*B253,"&lt;Null&gt;")</f>
        <v>2061897.4967951404</v>
      </c>
      <c r="H253">
        <f>IFERROR(VLOOKUP(A253,'R2. Recharge'!A:K,10,FALSE)*B253,"&lt;Null&gt;")</f>
        <v>1781657.513496008</v>
      </c>
      <c r="I253">
        <f>IFERROR(VLOOKUP(A253,'R3. GW E'!A:C,2,FALSE)*B253,"&lt;Null&gt;")</f>
        <v>1153204.2688244577</v>
      </c>
      <c r="J253">
        <f>IFERROR(VLOOKUP(A253,'R3. GW E'!A:E,4,FALSE)*B253,"&lt;Null&gt;")</f>
        <v>624470.71336558694</v>
      </c>
      <c r="K253">
        <f t="shared" si="99"/>
        <v>908693.22797068278</v>
      </c>
      <c r="L253">
        <f t="shared" si="100"/>
        <v>628453.24467155035</v>
      </c>
      <c r="M253">
        <f t="shared" si="101"/>
        <v>1437426.7834295535</v>
      </c>
      <c r="N253">
        <f t="shared" si="102"/>
        <v>1157186.8001304211</v>
      </c>
      <c r="O253" t="str">
        <f t="shared" si="103"/>
        <v/>
      </c>
      <c r="P253">
        <f t="shared" si="113"/>
        <v>2983000</v>
      </c>
      <c r="Q253" t="str">
        <f t="shared" si="104"/>
        <v/>
      </c>
      <c r="R253">
        <f t="shared" si="114"/>
        <v>2062000</v>
      </c>
      <c r="S253" t="str">
        <f t="shared" si="105"/>
        <v/>
      </c>
      <c r="T253">
        <f t="shared" si="115"/>
        <v>1782000</v>
      </c>
      <c r="U253" t="str">
        <f t="shared" si="116"/>
        <v/>
      </c>
      <c r="V253">
        <f t="shared" si="117"/>
        <v>1153000</v>
      </c>
      <c r="W253" t="str">
        <f t="shared" si="118"/>
        <v/>
      </c>
      <c r="X253">
        <f t="shared" si="119"/>
        <v>624000</v>
      </c>
      <c r="Y253">
        <f t="shared" si="106"/>
        <v>3.2828350736825822</v>
      </c>
      <c r="Z253">
        <f t="shared" si="107"/>
        <v>4.7467174770639584</v>
      </c>
      <c r="AA253">
        <f t="shared" si="108"/>
        <v>2.0752987452221059</v>
      </c>
      <c r="AB253">
        <f t="shared" si="109"/>
        <v>2.5778811162240962</v>
      </c>
      <c r="AC253" s="9" t="str">
        <f t="shared" si="120"/>
        <v/>
      </c>
      <c r="AD253" s="9">
        <f t="shared" si="121"/>
        <v>3.3</v>
      </c>
      <c r="AE253" s="9" t="str">
        <f t="shared" si="122"/>
        <v/>
      </c>
      <c r="AF253" s="9">
        <f t="shared" si="123"/>
        <v>4.7</v>
      </c>
      <c r="AG253" s="9" t="str">
        <f t="shared" si="124"/>
        <v/>
      </c>
      <c r="AH253" s="9">
        <f t="shared" si="125"/>
        <v>2.1</v>
      </c>
      <c r="AI253" s="9" t="str">
        <f t="shared" si="126"/>
        <v/>
      </c>
      <c r="AJ253" s="9">
        <f t="shared" si="127"/>
        <v>2.6</v>
      </c>
      <c r="AK253" t="str">
        <f t="shared" si="128"/>
        <v>stressed</v>
      </c>
      <c r="AL253" t="str">
        <f t="shared" si="129"/>
        <v>stressed</v>
      </c>
      <c r="AM253" t="str">
        <f t="shared" si="130"/>
        <v>stressed</v>
      </c>
      <c r="AN253" t="str">
        <f t="shared" si="131"/>
        <v>stressed</v>
      </c>
      <c r="AO253">
        <f t="shared" si="110"/>
        <v>4</v>
      </c>
      <c r="AP253">
        <f t="shared" si="111"/>
        <v>4</v>
      </c>
      <c r="AQ253" t="str">
        <f t="shared" si="112"/>
        <v>More stressed (high certainty)</v>
      </c>
    </row>
    <row r="254" spans="1:43" x14ac:dyDescent="0.25">
      <c r="A254">
        <v>333</v>
      </c>
      <c r="B254">
        <v>23441425.908300001</v>
      </c>
      <c r="C254" t="str">
        <f>VLOOKUP(A254,'A1. Aquifer Attributes'!A:H,8,FALSE)</f>
        <v>Unconfined</v>
      </c>
      <c r="D254" t="str">
        <f>VLOOKUP(A254,'A3. BGCZ'!A:C,3,FALSE)</f>
        <v>SBS</v>
      </c>
      <c r="E254" t="str">
        <f>VLOOKUP(A254,'A2. Low Flow Zone'!A:C,3,FALSE)</f>
        <v>South Interior</v>
      </c>
      <c r="F254">
        <f>IFERROR(VLOOKUP(A254,'R1. GW Use'!A:H,8,FALSE),"&lt;Null&gt;")</f>
        <v>34428</v>
      </c>
      <c r="G254">
        <f>IFERROR(VLOOKUP(A254,'R2. Recharge'!A:I,8,FALSE)*B254,"&lt;Null&gt;")</f>
        <v>2687822.5452773385</v>
      </c>
      <c r="H254">
        <f>IFERROR(VLOOKUP(A254,'R2. Recharge'!A:K,10,FALSE)*B254,"&lt;Null&gt;")</f>
        <v>1783189.268844381</v>
      </c>
      <c r="I254">
        <f>IFERROR(VLOOKUP(A254,'R3. GW E'!A:C,2,FALSE)*B254,"&lt;Null&gt;")</f>
        <v>298901.62175673334</v>
      </c>
      <c r="J254">
        <f>IFERROR(VLOOKUP(A254,'R3. GW E'!A:E,4,FALSE)*B254,"&lt;Null&gt;")</f>
        <v>601101452.1387645</v>
      </c>
      <c r="K254">
        <f t="shared" si="99"/>
        <v>2388920.9235206051</v>
      </c>
      <c r="L254">
        <f t="shared" si="100"/>
        <v>1484287.6470876476</v>
      </c>
      <c r="M254">
        <f t="shared" si="101"/>
        <v>-598413629.59348714</v>
      </c>
      <c r="N254">
        <f t="shared" si="102"/>
        <v>-599318262.86992013</v>
      </c>
      <c r="O254" t="str">
        <f t="shared" si="103"/>
        <v/>
      </c>
      <c r="P254">
        <f t="shared" si="113"/>
        <v>34000</v>
      </c>
      <c r="Q254" t="str">
        <f t="shared" si="104"/>
        <v/>
      </c>
      <c r="R254">
        <f t="shared" si="114"/>
        <v>2688000</v>
      </c>
      <c r="S254" t="str">
        <f t="shared" si="105"/>
        <v/>
      </c>
      <c r="T254">
        <f t="shared" si="115"/>
        <v>1783000</v>
      </c>
      <c r="U254" t="str">
        <f t="shared" si="116"/>
        <v/>
      </c>
      <c r="V254">
        <f t="shared" si="117"/>
        <v>299000</v>
      </c>
      <c r="W254" t="str">
        <f t="shared" si="118"/>
        <v/>
      </c>
      <c r="X254">
        <f t="shared" si="119"/>
        <v>601101000</v>
      </c>
      <c r="Y254">
        <f t="shared" si="106"/>
        <v>1.441152767386821E-2</v>
      </c>
      <c r="Z254">
        <f t="shared" si="107"/>
        <v>2.3194964983742815E-2</v>
      </c>
      <c r="AA254" t="str">
        <f t="shared" si="108"/>
        <v>NA</v>
      </c>
      <c r="AB254" t="str">
        <f t="shared" si="109"/>
        <v>NA</v>
      </c>
      <c r="AC254" s="9" t="str">
        <f t="shared" si="120"/>
        <v>&lt;0.1</v>
      </c>
      <c r="AD254" s="9">
        <f t="shared" si="121"/>
        <v>0</v>
      </c>
      <c r="AE254" s="9" t="str">
        <f t="shared" si="122"/>
        <v>&lt;0.1</v>
      </c>
      <c r="AF254" s="9">
        <f t="shared" si="123"/>
        <v>0</v>
      </c>
      <c r="AG254" s="9" t="str">
        <f t="shared" si="124"/>
        <v>NA</v>
      </c>
      <c r="AH254" s="9">
        <f t="shared" si="125"/>
        <v>0</v>
      </c>
      <c r="AI254" s="9" t="str">
        <f t="shared" si="126"/>
        <v>NA</v>
      </c>
      <c r="AJ254" s="9">
        <f t="shared" si="127"/>
        <v>0</v>
      </c>
      <c r="AK254" t="str">
        <f t="shared" si="128"/>
        <v/>
      </c>
      <c r="AL254" t="str">
        <f t="shared" si="129"/>
        <v/>
      </c>
      <c r="AM254" t="str">
        <f t="shared" si="130"/>
        <v>NA</v>
      </c>
      <c r="AN254" t="str">
        <f t="shared" si="131"/>
        <v>NA</v>
      </c>
      <c r="AO254">
        <f t="shared" si="110"/>
        <v>0</v>
      </c>
      <c r="AP254">
        <f t="shared" si="111"/>
        <v>2</v>
      </c>
      <c r="AQ254" t="str">
        <f t="shared" si="112"/>
        <v>Less stressed</v>
      </c>
    </row>
    <row r="255" spans="1:43" x14ac:dyDescent="0.25">
      <c r="A255">
        <v>929</v>
      </c>
      <c r="B255">
        <v>10381493.156300001</v>
      </c>
      <c r="C255" t="str">
        <f>VLOOKUP(A255,'A1. Aquifer Attributes'!A:H,8,FALSE)</f>
        <v>Unconfined</v>
      </c>
      <c r="D255" t="str">
        <f>VLOOKUP(A255,'A3. BGCZ'!A:C,3,FALSE)</f>
        <v>BWBS</v>
      </c>
      <c r="E255" t="str">
        <f>VLOOKUP(A255,'A2. Low Flow Zone'!A:C,3,FALSE)</f>
        <v>North Interior</v>
      </c>
      <c r="F255">
        <f>IFERROR(VLOOKUP(A255,'R1. GW Use'!A:H,8,FALSE),"&lt;Null&gt;")</f>
        <v>0</v>
      </c>
      <c r="G255">
        <f>IFERROR(VLOOKUP(A255,'R2. Recharge'!A:I,8,FALSE)*B255,"&lt;Null&gt;")</f>
        <v>1953076.4594906678</v>
      </c>
      <c r="H255">
        <f>IFERROR(VLOOKUP(A255,'R2. Recharge'!A:K,10,FALSE)*B255,"&lt;Null&gt;")</f>
        <v>1816086.5052973407</v>
      </c>
      <c r="I255">
        <f>IFERROR(VLOOKUP(A255,'R3. GW E'!A:C,2,FALSE)*B255,"&lt;Null&gt;")</f>
        <v>251875.78695815059</v>
      </c>
      <c r="J255">
        <f>IFERROR(VLOOKUP(A255,'R3. GW E'!A:E,4,FALSE)*B255,"&lt;Null&gt;")</f>
        <v>1023802.0920879934</v>
      </c>
      <c r="K255">
        <f t="shared" si="99"/>
        <v>1701200.6725325172</v>
      </c>
      <c r="L255">
        <f t="shared" si="100"/>
        <v>1564210.7183391901</v>
      </c>
      <c r="M255">
        <f t="shared" si="101"/>
        <v>929274.3674026744</v>
      </c>
      <c r="N255">
        <f t="shared" si="102"/>
        <v>792284.41320934729</v>
      </c>
      <c r="O255" t="str">
        <f t="shared" si="103"/>
        <v/>
      </c>
      <c r="P255">
        <f t="shared" si="113"/>
        <v>0</v>
      </c>
      <c r="Q255" t="str">
        <f t="shared" si="104"/>
        <v/>
      </c>
      <c r="R255">
        <f t="shared" si="114"/>
        <v>1953000</v>
      </c>
      <c r="S255" t="str">
        <f t="shared" si="105"/>
        <v/>
      </c>
      <c r="T255">
        <f t="shared" si="115"/>
        <v>1816000</v>
      </c>
      <c r="U255" t="str">
        <f t="shared" si="116"/>
        <v/>
      </c>
      <c r="V255">
        <f t="shared" si="117"/>
        <v>252000</v>
      </c>
      <c r="W255" t="str">
        <f t="shared" si="118"/>
        <v/>
      </c>
      <c r="X255">
        <f t="shared" si="119"/>
        <v>1024000</v>
      </c>
      <c r="Y255">
        <f t="shared" si="106"/>
        <v>0</v>
      </c>
      <c r="Z255">
        <f t="shared" si="107"/>
        <v>0</v>
      </c>
      <c r="AA255">
        <f t="shared" si="108"/>
        <v>0</v>
      </c>
      <c r="AB255">
        <f t="shared" si="109"/>
        <v>0</v>
      </c>
      <c r="AC255" s="9" t="str">
        <f t="shared" si="120"/>
        <v/>
      </c>
      <c r="AD255" s="9">
        <f t="shared" si="121"/>
        <v>0</v>
      </c>
      <c r="AE255" s="9" t="str">
        <f t="shared" si="122"/>
        <v/>
      </c>
      <c r="AF255" s="9">
        <f t="shared" si="123"/>
        <v>0</v>
      </c>
      <c r="AG255" s="9" t="str">
        <f t="shared" si="124"/>
        <v/>
      </c>
      <c r="AH255" s="9">
        <f t="shared" si="125"/>
        <v>0</v>
      </c>
      <c r="AI255" s="9" t="str">
        <f t="shared" si="126"/>
        <v/>
      </c>
      <c r="AJ255" s="9">
        <f t="shared" si="127"/>
        <v>0</v>
      </c>
      <c r="AK255" t="str">
        <f t="shared" si="128"/>
        <v/>
      </c>
      <c r="AL255" t="str">
        <f t="shared" si="129"/>
        <v/>
      </c>
      <c r="AM255" t="str">
        <f t="shared" si="130"/>
        <v/>
      </c>
      <c r="AN255" t="str">
        <f t="shared" si="131"/>
        <v/>
      </c>
      <c r="AO255">
        <f t="shared" si="110"/>
        <v>0</v>
      </c>
      <c r="AP255">
        <f t="shared" si="111"/>
        <v>4</v>
      </c>
      <c r="AQ255" t="str">
        <f t="shared" si="112"/>
        <v>Less stressed</v>
      </c>
    </row>
    <row r="256" spans="1:43" x14ac:dyDescent="0.25">
      <c r="A256">
        <v>467</v>
      </c>
      <c r="B256">
        <v>10341640.8994</v>
      </c>
      <c r="C256" t="str">
        <f>VLOOKUP(A256,'A1. Aquifer Attributes'!A:H,8,FALSE)</f>
        <v>Unconfined</v>
      </c>
      <c r="D256" t="str">
        <f>VLOOKUP(A256,'A3. BGCZ'!A:C,3,FALSE)</f>
        <v>PP</v>
      </c>
      <c r="E256" t="str">
        <f>VLOOKUP(A256,'A2. Low Flow Zone'!A:C,3,FALSE)</f>
        <v>South Interior</v>
      </c>
      <c r="F256">
        <f>IFERROR(VLOOKUP(A256,'R1. GW Use'!A:H,8,FALSE),"&lt;Null&gt;")</f>
        <v>571684</v>
      </c>
      <c r="G256">
        <f>IFERROR(VLOOKUP(A256,'R2. Recharge'!A:I,8,FALSE)*B256,"&lt;Null&gt;")</f>
        <v>595724.35097930243</v>
      </c>
      <c r="H256">
        <f>IFERROR(VLOOKUP(A256,'R2. Recharge'!A:K,10,FALSE)*B256,"&lt;Null&gt;")</f>
        <v>1839467.6667762778</v>
      </c>
      <c r="I256">
        <f>IFERROR(VLOOKUP(A256,'R3. GW E'!A:C,2,FALSE)*B256,"&lt;Null&gt;")</f>
        <v>1450849.4850586248</v>
      </c>
      <c r="J256">
        <f>IFERROR(VLOOKUP(A256,'R3. GW E'!A:E,4,FALSE)*B256,"&lt;Null&gt;")</f>
        <v>23546882.163843859</v>
      </c>
      <c r="K256">
        <f t="shared" si="99"/>
        <v>-855125.13407932234</v>
      </c>
      <c r="L256">
        <f t="shared" si="100"/>
        <v>388618.18171765306</v>
      </c>
      <c r="M256">
        <f t="shared" si="101"/>
        <v>-22951157.812864557</v>
      </c>
      <c r="N256">
        <f t="shared" si="102"/>
        <v>-21707414.497067582</v>
      </c>
      <c r="O256" t="str">
        <f t="shared" si="103"/>
        <v/>
      </c>
      <c r="P256">
        <f t="shared" si="113"/>
        <v>572000</v>
      </c>
      <c r="Q256" t="str">
        <f t="shared" si="104"/>
        <v/>
      </c>
      <c r="R256">
        <f t="shared" si="114"/>
        <v>596000</v>
      </c>
      <c r="S256" t="str">
        <f t="shared" si="105"/>
        <v/>
      </c>
      <c r="T256">
        <f t="shared" si="115"/>
        <v>1839000</v>
      </c>
      <c r="U256" t="str">
        <f t="shared" si="116"/>
        <v/>
      </c>
      <c r="V256">
        <f t="shared" si="117"/>
        <v>1451000</v>
      </c>
      <c r="W256" t="str">
        <f t="shared" si="118"/>
        <v/>
      </c>
      <c r="X256">
        <f t="shared" si="119"/>
        <v>23547000</v>
      </c>
      <c r="Y256" t="str">
        <f t="shared" si="106"/>
        <v>NA</v>
      </c>
      <c r="Z256">
        <f t="shared" si="107"/>
        <v>1.471068588384657</v>
      </c>
      <c r="AA256" t="str">
        <f t="shared" si="108"/>
        <v>NA</v>
      </c>
      <c r="AB256" t="str">
        <f t="shared" si="109"/>
        <v>NA</v>
      </c>
      <c r="AC256" s="9" t="str">
        <f t="shared" si="120"/>
        <v>NA</v>
      </c>
      <c r="AD256" s="9">
        <f t="shared" si="121"/>
        <v>0</v>
      </c>
      <c r="AE256" s="9" t="str">
        <f t="shared" si="122"/>
        <v/>
      </c>
      <c r="AF256" s="9">
        <f t="shared" si="123"/>
        <v>1.5</v>
      </c>
      <c r="AG256" s="9" t="str">
        <f t="shared" si="124"/>
        <v>NA</v>
      </c>
      <c r="AH256" s="9">
        <f t="shared" si="125"/>
        <v>0</v>
      </c>
      <c r="AI256" s="9" t="str">
        <f t="shared" si="126"/>
        <v>NA</v>
      </c>
      <c r="AJ256" s="9">
        <f t="shared" si="127"/>
        <v>0</v>
      </c>
      <c r="AK256" t="str">
        <f t="shared" si="128"/>
        <v>NA</v>
      </c>
      <c r="AL256" t="str">
        <f t="shared" si="129"/>
        <v>stressed</v>
      </c>
      <c r="AM256" t="str">
        <f t="shared" si="130"/>
        <v>NA</v>
      </c>
      <c r="AN256" t="str">
        <f t="shared" si="131"/>
        <v>NA</v>
      </c>
      <c r="AO256">
        <f t="shared" si="110"/>
        <v>1</v>
      </c>
      <c r="AP256">
        <f t="shared" si="111"/>
        <v>1</v>
      </c>
      <c r="AQ256" t="str">
        <f t="shared" si="112"/>
        <v>More stressed (high certainty)</v>
      </c>
    </row>
    <row r="257" spans="1:43" x14ac:dyDescent="0.25">
      <c r="A257">
        <v>370</v>
      </c>
      <c r="B257">
        <v>6697113.5368100004</v>
      </c>
      <c r="C257" t="str">
        <f>VLOOKUP(A257,'A1. Aquifer Attributes'!A:H,8,FALSE)</f>
        <v>Unconfined</v>
      </c>
      <c r="D257" t="str">
        <f>VLOOKUP(A257,'A3. BGCZ'!A:C,3,FALSE)</f>
        <v>SBS</v>
      </c>
      <c r="E257" t="str">
        <f>VLOOKUP(A257,'A2. Low Flow Zone'!A:C,3,FALSE)</f>
        <v>South Interior</v>
      </c>
      <c r="F257">
        <f>IFERROR(VLOOKUP(A257,'R1. GW Use'!A:H,8,FALSE),"&lt;Null&gt;")</f>
        <v>455504</v>
      </c>
      <c r="G257">
        <f>IFERROR(VLOOKUP(A257,'R2. Recharge'!A:I,8,FALSE)*B257,"&lt;Null&gt;")</f>
        <v>921649.15833770193</v>
      </c>
      <c r="H257">
        <f>IFERROR(VLOOKUP(A257,'R2. Recharge'!A:K,10,FALSE)*B257,"&lt;Null&gt;")</f>
        <v>1846501.3559151061</v>
      </c>
      <c r="I257">
        <f>IFERROR(VLOOKUP(A257,'R3. GW E'!A:C,2,FALSE)*B257,"&lt;Null&gt;")</f>
        <v>1434595.3878336072</v>
      </c>
      <c r="J257">
        <f>IFERROR(VLOOKUP(A257,'R3. GW E'!A:E,4,FALSE)*B257,"&lt;Null&gt;")</f>
        <v>1140605497.7947216</v>
      </c>
      <c r="K257">
        <f t="shared" si="99"/>
        <v>-512946.22949590522</v>
      </c>
      <c r="L257">
        <f t="shared" si="100"/>
        <v>411905.96808149898</v>
      </c>
      <c r="M257">
        <f t="shared" si="101"/>
        <v>-1139683848.636384</v>
      </c>
      <c r="N257">
        <f t="shared" si="102"/>
        <v>-1138758996.4388065</v>
      </c>
      <c r="O257" t="str">
        <f t="shared" si="103"/>
        <v/>
      </c>
      <c r="P257">
        <f t="shared" si="113"/>
        <v>456000</v>
      </c>
      <c r="Q257" t="str">
        <f t="shared" si="104"/>
        <v/>
      </c>
      <c r="R257">
        <f t="shared" si="114"/>
        <v>922000</v>
      </c>
      <c r="S257" t="str">
        <f t="shared" si="105"/>
        <v/>
      </c>
      <c r="T257">
        <f t="shared" si="115"/>
        <v>1847000</v>
      </c>
      <c r="U257" t="str">
        <f t="shared" si="116"/>
        <v/>
      </c>
      <c r="V257">
        <f t="shared" si="117"/>
        <v>1435000</v>
      </c>
      <c r="W257" t="str">
        <f t="shared" si="118"/>
        <v/>
      </c>
      <c r="X257">
        <f t="shared" si="119"/>
        <v>1140605000</v>
      </c>
      <c r="Y257" t="str">
        <f t="shared" si="106"/>
        <v>NA</v>
      </c>
      <c r="Z257">
        <f t="shared" si="107"/>
        <v>1.1058446230375443</v>
      </c>
      <c r="AA257" t="str">
        <f t="shared" si="108"/>
        <v>NA</v>
      </c>
      <c r="AB257" t="str">
        <f t="shared" si="109"/>
        <v>NA</v>
      </c>
      <c r="AC257" s="9" t="str">
        <f t="shared" si="120"/>
        <v>NA</v>
      </c>
      <c r="AD257" s="9">
        <f t="shared" si="121"/>
        <v>0</v>
      </c>
      <c r="AE257" s="9" t="str">
        <f t="shared" si="122"/>
        <v/>
      </c>
      <c r="AF257" s="9">
        <f t="shared" si="123"/>
        <v>1.1000000000000001</v>
      </c>
      <c r="AG257" s="9" t="str">
        <f t="shared" si="124"/>
        <v>NA</v>
      </c>
      <c r="AH257" s="9">
        <f t="shared" si="125"/>
        <v>0</v>
      </c>
      <c r="AI257" s="9" t="str">
        <f t="shared" si="126"/>
        <v>NA</v>
      </c>
      <c r="AJ257" s="9">
        <f t="shared" si="127"/>
        <v>0</v>
      </c>
      <c r="AK257" t="str">
        <f t="shared" si="128"/>
        <v>NA</v>
      </c>
      <c r="AL257" t="str">
        <f t="shared" si="129"/>
        <v>stressed</v>
      </c>
      <c r="AM257" t="str">
        <f t="shared" si="130"/>
        <v>NA</v>
      </c>
      <c r="AN257" t="str">
        <f t="shared" si="131"/>
        <v>NA</v>
      </c>
      <c r="AO257">
        <f t="shared" si="110"/>
        <v>1</v>
      </c>
      <c r="AP257">
        <f t="shared" si="111"/>
        <v>1</v>
      </c>
      <c r="AQ257" t="str">
        <f t="shared" si="112"/>
        <v>More stressed (high certainty)</v>
      </c>
    </row>
    <row r="258" spans="1:43" x14ac:dyDescent="0.25">
      <c r="A258">
        <v>294</v>
      </c>
      <c r="B258">
        <v>11667402.7391</v>
      </c>
      <c r="C258" t="str">
        <f>VLOOKUP(A258,'A1. Aquifer Attributes'!A:H,8,FALSE)</f>
        <v>Unconfined</v>
      </c>
      <c r="D258" t="str">
        <f>VLOOKUP(A258,'A3. BGCZ'!A:C,3,FALSE)</f>
        <v>IDF</v>
      </c>
      <c r="E258" t="str">
        <f>VLOOKUP(A258,'A2. Low Flow Zone'!A:C,3,FALSE)</f>
        <v>South Interior</v>
      </c>
      <c r="F258">
        <f>IFERROR(VLOOKUP(A258,'R1. GW Use'!A:H,8,FALSE),"&lt;Null&gt;")</f>
        <v>101769</v>
      </c>
      <c r="G258">
        <f>IFERROR(VLOOKUP(A258,'R2. Recharge'!A:I,8,FALSE)*B258,"&lt;Null&gt;")</f>
        <v>1242304.3221360876</v>
      </c>
      <c r="H258">
        <f>IFERROR(VLOOKUP(A258,'R2. Recharge'!A:K,10,FALSE)*B258,"&lt;Null&gt;")</f>
        <v>1924059.718302242</v>
      </c>
      <c r="I258">
        <f>IFERROR(VLOOKUP(A258,'R3. GW E'!A:C,2,FALSE)*B258,"&lt;Null&gt;")</f>
        <v>430713.83951661555</v>
      </c>
      <c r="J258">
        <f>IFERROR(VLOOKUP(A258,'R3. GW E'!A:E,4,FALSE)*B258,"&lt;Null&gt;")</f>
        <v>25181171.961662572</v>
      </c>
      <c r="K258">
        <f t="shared" ref="K258:K321" si="132">IFERROR(G258-I258,"&lt;Null&gt;")</f>
        <v>811590.48261947208</v>
      </c>
      <c r="L258">
        <f t="shared" ref="L258:L321" si="133">IFERROR(H258-I258,"&lt;Null&gt;")</f>
        <v>1493345.8787856265</v>
      </c>
      <c r="M258">
        <f t="shared" ref="M258:M321" si="134">IFERROR(G258-J258,"&lt;Null&gt;")</f>
        <v>-23938867.639526483</v>
      </c>
      <c r="N258">
        <f t="shared" ref="N258:N321" si="135">IFERROR(H258-J258,"&lt;Null&gt;")</f>
        <v>-23257112.243360329</v>
      </c>
      <c r="O258" t="str">
        <f t="shared" ref="O258:O321" si="136">IF(P258&lt;&gt;"&lt;Null&gt;",IF(F258&lt;0,"",IF(AND(OR(P258=0,P258=1000),F258&lt;&gt;0,F258&lt;1000),"&lt;1000","")),"NA")</f>
        <v/>
      </c>
      <c r="P258">
        <f t="shared" si="113"/>
        <v>102000</v>
      </c>
      <c r="Q258" t="str">
        <f t="shared" ref="Q258:Q321" si="137">IF(R258&lt;&gt;"&lt;Null&gt;",IF(G258&lt;0,"",IF(AND(OR(R258=0,R258=1000),G258&lt;&gt;0,G258&lt;1000),"&lt;1000","")),"NA")</f>
        <v/>
      </c>
      <c r="R258">
        <f t="shared" si="114"/>
        <v>1242000</v>
      </c>
      <c r="S258" t="str">
        <f t="shared" ref="S258:S321" si="138">IF(T258&lt;&gt;"&lt;Null&gt;",IF(H258&lt;0,"",IF(AND(OR(T258=0,T258=1000),H258&lt;&gt;0,H258&lt;1000),"&lt;1000","")),"NA")</f>
        <v/>
      </c>
      <c r="T258">
        <f t="shared" si="115"/>
        <v>1924000</v>
      </c>
      <c r="U258" t="str">
        <f t="shared" si="116"/>
        <v/>
      </c>
      <c r="V258">
        <f t="shared" si="117"/>
        <v>431000</v>
      </c>
      <c r="W258" t="str">
        <f t="shared" si="118"/>
        <v/>
      </c>
      <c r="X258">
        <f t="shared" si="119"/>
        <v>25181000</v>
      </c>
      <c r="Y258">
        <f t="shared" ref="Y258:Y321" si="139">IFERROR(IF(K258&lt;0,"NA",$F258/K258),"NA")</f>
        <v>0.12539452122643499</v>
      </c>
      <c r="Z258">
        <f t="shared" ref="Z258:Z321" si="140">IFERROR(IF(L258&lt;0,"NA",$F258/L258),"NA")</f>
        <v>6.814831141648009E-2</v>
      </c>
      <c r="AA258" t="str">
        <f t="shared" ref="AA258:AA321" si="141">IFERROR(IF(M258&lt;0,"NA",$F258/M258),"NA")</f>
        <v>NA</v>
      </c>
      <c r="AB258" t="str">
        <f t="shared" ref="AB258:AB321" si="142">IFERROR(IF(N258&lt;0,"NA",$F258/N258),"NA")</f>
        <v>NA</v>
      </c>
      <c r="AC258" s="9" t="str">
        <f t="shared" si="120"/>
        <v/>
      </c>
      <c r="AD258" s="9">
        <f t="shared" si="121"/>
        <v>0.1</v>
      </c>
      <c r="AE258" s="9" t="str">
        <f t="shared" si="122"/>
        <v/>
      </c>
      <c r="AF258" s="9">
        <f t="shared" si="123"/>
        <v>0.1</v>
      </c>
      <c r="AG258" s="9" t="str">
        <f t="shared" si="124"/>
        <v>NA</v>
      </c>
      <c r="AH258" s="9">
        <f t="shared" si="125"/>
        <v>0</v>
      </c>
      <c r="AI258" s="9" t="str">
        <f t="shared" si="126"/>
        <v>NA</v>
      </c>
      <c r="AJ258" s="9">
        <f t="shared" si="127"/>
        <v>0</v>
      </c>
      <c r="AK258" t="str">
        <f t="shared" si="128"/>
        <v/>
      </c>
      <c r="AL258" t="str">
        <f t="shared" si="129"/>
        <v/>
      </c>
      <c r="AM258" t="str">
        <f t="shared" si="130"/>
        <v>NA</v>
      </c>
      <c r="AN258" t="str">
        <f t="shared" si="131"/>
        <v>NA</v>
      </c>
      <c r="AO258">
        <f t="shared" ref="AO258:AO321" si="143">COUNTIF(AK258:AN258,"stressed")</f>
        <v>0</v>
      </c>
      <c r="AP258">
        <f t="shared" ref="AP258:AP321" si="144">4 - COUNTIF(AK258:AN258,"NA")</f>
        <v>2</v>
      </c>
      <c r="AQ258" t="str">
        <f t="shared" ref="AQ258:AQ321" si="145">IF(C258="Confined","Method not applicable - confined aquifer",IF(AND(K258&lt;0,L258&lt;0,M258&lt;0,N258&lt;0),"Method not applicable - low modelled groundwater availability",IF(AND(AO258=0,AP258=0),"Method not applicaple - no derived E values",IF(AO258=AP258,"More stressed (high certainty)",IF(AO258=0,"Less stressed","More stressed (less certainty)")))))</f>
        <v>Less stressed</v>
      </c>
    </row>
    <row r="259" spans="1:43" x14ac:dyDescent="0.25">
      <c r="A259">
        <v>1157</v>
      </c>
      <c r="B259">
        <v>29523093.251699999</v>
      </c>
      <c r="C259" t="str">
        <f>VLOOKUP(A259,'A1. Aquifer Attributes'!A:H,8,FALSE)</f>
        <v>Unconfined</v>
      </c>
      <c r="D259" t="str">
        <f>VLOOKUP(A259,'A3. BGCZ'!A:C,3,FALSE)</f>
        <v>IDF</v>
      </c>
      <c r="E259" t="str">
        <f>VLOOKUP(A259,'A2. Low Flow Zone'!A:C,3,FALSE)</f>
        <v>South Interior</v>
      </c>
      <c r="F259">
        <f>IFERROR(VLOOKUP(A259,'R1. GW Use'!A:H,8,FALSE),"&lt;Null&gt;")</f>
        <v>0</v>
      </c>
      <c r="G259">
        <f>IFERROR(VLOOKUP(A259,'R2. Recharge'!A:I,8,FALSE)*B259,"&lt;Null&gt;")</f>
        <v>1871247.6402671912</v>
      </c>
      <c r="H259">
        <f>IFERROR(VLOOKUP(A259,'R2. Recharge'!A:K,10,FALSE)*B259,"&lt;Null&gt;")</f>
        <v>2085865.5844191085</v>
      </c>
      <c r="I259">
        <f>IFERROR(VLOOKUP(A259,'R3. GW E'!A:C,2,FALSE)*B259,"&lt;Null&gt;")</f>
        <v>1010752.6205652013</v>
      </c>
      <c r="J259">
        <f>IFERROR(VLOOKUP(A259,'R3. GW E'!A:E,4,FALSE)*B259,"&lt;Null&gt;")</f>
        <v>6338106.2285547117</v>
      </c>
      <c r="K259">
        <f t="shared" si="132"/>
        <v>860495.01970198995</v>
      </c>
      <c r="L259">
        <f t="shared" si="133"/>
        <v>1075112.9638539073</v>
      </c>
      <c r="M259">
        <f t="shared" si="134"/>
        <v>-4466858.5882875202</v>
      </c>
      <c r="N259">
        <f t="shared" si="135"/>
        <v>-4252240.6441356037</v>
      </c>
      <c r="O259" t="str">
        <f t="shared" si="136"/>
        <v/>
      </c>
      <c r="P259">
        <f t="shared" ref="P259:P322" si="146">IFERROR(ROUND(F259,-3), 0)</f>
        <v>0</v>
      </c>
      <c r="Q259" t="str">
        <f t="shared" si="137"/>
        <v/>
      </c>
      <c r="R259">
        <f t="shared" ref="R259:R322" si="147">IFERROR(IF(G259&lt;=0,0,IF(G259&lt;1000,1000,ROUND(G259,-3))),0)</f>
        <v>1871000</v>
      </c>
      <c r="S259" t="str">
        <f t="shared" si="138"/>
        <v/>
      </c>
      <c r="T259">
        <f t="shared" ref="T259:T322" si="148">IFERROR(IF(H259&lt;=0,0,IF(H259&lt;1000,1000,ROUND(H259,-3))),0)</f>
        <v>2086000</v>
      </c>
      <c r="U259" t="str">
        <f t="shared" ref="U259:U322" si="149">IF(I259&lt;&gt;"&lt;Null&gt;",IF(I259&lt;0,"",IF(AND(OR(V259=0,V259=1000),I259&lt;&gt;0,I259&lt;1000),"&lt;1000","")),"NA")</f>
        <v/>
      </c>
      <c r="V259">
        <f t="shared" ref="V259:V322" si="150">IFERROR(IF(I259&lt;=0,0,IF(I259&lt;1000,1000,ROUND(I259,-3))),0)</f>
        <v>1011000</v>
      </c>
      <c r="W259" t="str">
        <f t="shared" ref="W259:W322" si="151">IF(J259&lt;&gt;"&lt;Null&gt;",IF(J259&lt;0,"",IF(AND(OR(X259=0,X259=1000),J259&lt;&gt;0,J259&lt;1000),"&lt;1000","")),"NA")</f>
        <v/>
      </c>
      <c r="X259">
        <f t="shared" ref="X259:X322" si="152">IFERROR(IF(J259&lt;=0,0,IF(J259&lt;1000,1000,ROUND(J259,-3))),0)</f>
        <v>6338000</v>
      </c>
      <c r="Y259">
        <f t="shared" si="139"/>
        <v>0</v>
      </c>
      <c r="Z259">
        <f t="shared" si="140"/>
        <v>0</v>
      </c>
      <c r="AA259" t="str">
        <f t="shared" si="141"/>
        <v>NA</v>
      </c>
      <c r="AB259" t="str">
        <f t="shared" si="142"/>
        <v>NA</v>
      </c>
      <c r="AC259" s="9" t="str">
        <f t="shared" ref="AC259:AC322" si="153">IF(Y259="NA","NA",IF(AND(AD259=0,Y259&lt;&gt;0),"&lt;0.1",""))</f>
        <v/>
      </c>
      <c r="AD259" s="9">
        <f t="shared" ref="AD259:AD322" si="154">IFERROR(IF(Y259&lt;0,"&lt;Null&gt;",ROUND(Y259,1)),0)</f>
        <v>0</v>
      </c>
      <c r="AE259" s="9" t="str">
        <f t="shared" ref="AE259:AE322" si="155">IF(Z259="NA","NA",IF(AND(AF259=0,Z259&lt;&gt;0),"&lt;0.1",""))</f>
        <v/>
      </c>
      <c r="AF259" s="9">
        <f t="shared" ref="AF259:AF322" si="156">IFERROR(IF(Z259&lt;0,"&lt;Null&gt;",ROUND(Z259,1)),0)</f>
        <v>0</v>
      </c>
      <c r="AG259" s="9" t="str">
        <f t="shared" ref="AG259:AG322" si="157">IF(AA259="NA","NA",IF(AND(AH259=0,AA259&lt;&gt;0),"&lt;0.1",""))</f>
        <v>NA</v>
      </c>
      <c r="AH259" s="9">
        <f t="shared" ref="AH259:AH322" si="158">IFERROR(IF(AA259&lt;0,"&lt;Null&gt;",ROUND(AA259,1)),0)</f>
        <v>0</v>
      </c>
      <c r="AI259" s="9" t="str">
        <f t="shared" ref="AI259:AI322" si="159">IF(AB259="NA","NA",IF(AND(AJ259=0,AB259&lt;&gt;0),"&lt;0.1",""))</f>
        <v>NA</v>
      </c>
      <c r="AJ259" s="9">
        <f t="shared" ref="AJ259:AJ322" si="160">IFERROR(IF(AB259&lt;0,"&lt;Null&gt;",ROUND(AB259,1)),0)</f>
        <v>0</v>
      </c>
      <c r="AK259" t="str">
        <f t="shared" ref="AK259:AK322" si="161">IF(AC259="NA","NA",IF(AD259&gt;1,"stressed",""))</f>
        <v/>
      </c>
      <c r="AL259" t="str">
        <f t="shared" ref="AL259:AL322" si="162">IF(AE259="NA","NA",IF(AF259&gt;1,"stressed",""))</f>
        <v/>
      </c>
      <c r="AM259" t="str">
        <f t="shared" ref="AM259:AM322" si="163">IF(AG259="NA","NA",IF(AH259&gt;1,"stressed",""))</f>
        <v>NA</v>
      </c>
      <c r="AN259" t="str">
        <f t="shared" ref="AN259:AN322" si="164">IF(AI259="NA","NA",IF(AJ259&gt;1,"stressed",""))</f>
        <v>NA</v>
      </c>
      <c r="AO259">
        <f t="shared" si="143"/>
        <v>0</v>
      </c>
      <c r="AP259">
        <f t="shared" si="144"/>
        <v>2</v>
      </c>
      <c r="AQ259" t="str">
        <f t="shared" si="145"/>
        <v>Less stressed</v>
      </c>
    </row>
    <row r="260" spans="1:43" x14ac:dyDescent="0.25">
      <c r="A260">
        <v>72</v>
      </c>
      <c r="B260">
        <v>2481427.97756</v>
      </c>
      <c r="C260" t="str">
        <f>VLOOKUP(A260,'A1. Aquifer Attributes'!A:H,8,FALSE)</f>
        <v>Unconfined</v>
      </c>
      <c r="D260" t="str">
        <f>VLOOKUP(A260,'A3. BGCZ'!A:C,3,FALSE)</f>
        <v>CWH</v>
      </c>
      <c r="E260" t="str">
        <f>VLOOKUP(A260,'A2. Low Flow Zone'!A:C,3,FALSE)</f>
        <v>Coast Mountains</v>
      </c>
      <c r="F260">
        <f>IFERROR(VLOOKUP(A260,'R1. GW Use'!A:H,8,FALSE),"&lt;Null&gt;")</f>
        <v>3359</v>
      </c>
      <c r="G260">
        <f>IFERROR(VLOOKUP(A260,'R2. Recharge'!A:I,8,FALSE)*B260,"&lt;Null&gt;")</f>
        <v>2191737.6814934015</v>
      </c>
      <c r="H260">
        <f>IFERROR(VLOOKUP(A260,'R2. Recharge'!A:K,10,FALSE)*B260,"&lt;Null&gt;")</f>
        <v>2100342.6759062228</v>
      </c>
      <c r="I260">
        <f>IFERROR(VLOOKUP(A260,'R3. GW E'!A:C,2,FALSE)*B260,"&lt;Null&gt;")</f>
        <v>801883.37666042428</v>
      </c>
      <c r="J260">
        <f>IFERROR(VLOOKUP(A260,'R3. GW E'!A:E,4,FALSE)*B260,"&lt;Null&gt;")</f>
        <v>23613020.491663206</v>
      </c>
      <c r="K260">
        <f t="shared" si="132"/>
        <v>1389854.3048329772</v>
      </c>
      <c r="L260">
        <f t="shared" si="133"/>
        <v>1298459.2992457985</v>
      </c>
      <c r="M260">
        <f t="shared" si="134"/>
        <v>-21421282.810169805</v>
      </c>
      <c r="N260">
        <f t="shared" si="135"/>
        <v>-21512677.815756984</v>
      </c>
      <c r="O260" t="str">
        <f t="shared" si="136"/>
        <v/>
      </c>
      <c r="P260">
        <f t="shared" si="146"/>
        <v>3000</v>
      </c>
      <c r="Q260" t="str">
        <f t="shared" si="137"/>
        <v/>
      </c>
      <c r="R260">
        <f t="shared" si="147"/>
        <v>2192000</v>
      </c>
      <c r="S260" t="str">
        <f t="shared" si="138"/>
        <v/>
      </c>
      <c r="T260">
        <f t="shared" si="148"/>
        <v>2100000</v>
      </c>
      <c r="U260" t="str">
        <f t="shared" si="149"/>
        <v/>
      </c>
      <c r="V260">
        <f t="shared" si="150"/>
        <v>802000</v>
      </c>
      <c r="W260" t="str">
        <f t="shared" si="151"/>
        <v/>
      </c>
      <c r="X260">
        <f t="shared" si="152"/>
        <v>23613000</v>
      </c>
      <c r="Y260">
        <f t="shared" si="139"/>
        <v>2.4168000835193015E-3</v>
      </c>
      <c r="Z260">
        <f t="shared" si="140"/>
        <v>2.5869120441056972E-3</v>
      </c>
      <c r="AA260" t="str">
        <f t="shared" si="141"/>
        <v>NA</v>
      </c>
      <c r="AB260" t="str">
        <f t="shared" si="142"/>
        <v>NA</v>
      </c>
      <c r="AC260" s="9" t="str">
        <f t="shared" si="153"/>
        <v>&lt;0.1</v>
      </c>
      <c r="AD260" s="9">
        <f t="shared" si="154"/>
        <v>0</v>
      </c>
      <c r="AE260" s="9" t="str">
        <f t="shared" si="155"/>
        <v>&lt;0.1</v>
      </c>
      <c r="AF260" s="9">
        <f t="shared" si="156"/>
        <v>0</v>
      </c>
      <c r="AG260" s="9" t="str">
        <f t="shared" si="157"/>
        <v>NA</v>
      </c>
      <c r="AH260" s="9">
        <f t="shared" si="158"/>
        <v>0</v>
      </c>
      <c r="AI260" s="9" t="str">
        <f t="shared" si="159"/>
        <v>NA</v>
      </c>
      <c r="AJ260" s="9">
        <f t="shared" si="160"/>
        <v>0</v>
      </c>
      <c r="AK260" t="str">
        <f t="shared" si="161"/>
        <v/>
      </c>
      <c r="AL260" t="str">
        <f t="shared" si="162"/>
        <v/>
      </c>
      <c r="AM260" t="str">
        <f t="shared" si="163"/>
        <v>NA</v>
      </c>
      <c r="AN260" t="str">
        <f t="shared" si="164"/>
        <v>NA</v>
      </c>
      <c r="AO260">
        <f t="shared" si="143"/>
        <v>0</v>
      </c>
      <c r="AP260">
        <f t="shared" si="144"/>
        <v>2</v>
      </c>
      <c r="AQ260" t="str">
        <f t="shared" si="145"/>
        <v>Less stressed</v>
      </c>
    </row>
    <row r="261" spans="1:43" x14ac:dyDescent="0.25">
      <c r="A261">
        <v>1108</v>
      </c>
      <c r="B261">
        <v>61936295.390699998</v>
      </c>
      <c r="C261" t="str">
        <f>VLOOKUP(A261,'A1. Aquifer Attributes'!A:H,8,FALSE)</f>
        <v>Unconfined</v>
      </c>
      <c r="D261" t="str">
        <f>VLOOKUP(A261,'A3. BGCZ'!A:C,3,FALSE)</f>
        <v>PP</v>
      </c>
      <c r="E261" t="str">
        <f>VLOOKUP(A261,'A2. Low Flow Zone'!A:C,3,FALSE)</f>
        <v>South Interior</v>
      </c>
      <c r="F261">
        <f>IFERROR(VLOOKUP(A261,'R1. GW Use'!A:H,8,FALSE),"&lt;Null&gt;")</f>
        <v>121751</v>
      </c>
      <c r="G261">
        <f>IFERROR(VLOOKUP(A261,'R2. Recharge'!A:I,8,FALSE)*B261,"&lt;Null&gt;")</f>
        <v>5251570.0750756115</v>
      </c>
      <c r="H261">
        <f>IFERROR(VLOOKUP(A261,'R2. Recharge'!A:K,10,FALSE)*B261,"&lt;Null&gt;")</f>
        <v>2137607.3628192293</v>
      </c>
      <c r="I261">
        <f>IFERROR(VLOOKUP(A261,'R3. GW E'!A:C,2,FALSE)*B261,"&lt;Null&gt;")</f>
        <v>1685224.6612855562</v>
      </c>
      <c r="J261">
        <f>IFERROR(VLOOKUP(A261,'R3. GW E'!A:E,4,FALSE)*B261,"&lt;Null&gt;")</f>
        <v>1259226.8215883216</v>
      </c>
      <c r="K261">
        <f t="shared" si="132"/>
        <v>3566345.4137900556</v>
      </c>
      <c r="L261">
        <f t="shared" si="133"/>
        <v>452382.7015336731</v>
      </c>
      <c r="M261">
        <f t="shared" si="134"/>
        <v>3992343.2534872899</v>
      </c>
      <c r="N261">
        <f t="shared" si="135"/>
        <v>878380.54123090766</v>
      </c>
      <c r="O261" t="str">
        <f t="shared" si="136"/>
        <v/>
      </c>
      <c r="P261">
        <f t="shared" si="146"/>
        <v>122000</v>
      </c>
      <c r="Q261" t="str">
        <f t="shared" si="137"/>
        <v/>
      </c>
      <c r="R261">
        <f t="shared" si="147"/>
        <v>5252000</v>
      </c>
      <c r="S261" t="str">
        <f t="shared" si="138"/>
        <v/>
      </c>
      <c r="T261">
        <f t="shared" si="148"/>
        <v>2138000</v>
      </c>
      <c r="U261" t="str">
        <f t="shared" si="149"/>
        <v/>
      </c>
      <c r="V261">
        <f t="shared" si="150"/>
        <v>1685000</v>
      </c>
      <c r="W261" t="str">
        <f t="shared" si="151"/>
        <v/>
      </c>
      <c r="X261">
        <f t="shared" si="152"/>
        <v>1259000</v>
      </c>
      <c r="Y261">
        <f t="shared" si="139"/>
        <v>3.4138869311206674E-2</v>
      </c>
      <c r="Z261">
        <f t="shared" si="140"/>
        <v>0.26913274885896021</v>
      </c>
      <c r="AA261">
        <f t="shared" si="141"/>
        <v>3.0496125275213039E-2</v>
      </c>
      <c r="AB261">
        <f t="shared" si="142"/>
        <v>0.1386084894701626</v>
      </c>
      <c r="AC261" s="9" t="str">
        <f t="shared" si="153"/>
        <v>&lt;0.1</v>
      </c>
      <c r="AD261" s="9">
        <f t="shared" si="154"/>
        <v>0</v>
      </c>
      <c r="AE261" s="9" t="str">
        <f t="shared" si="155"/>
        <v/>
      </c>
      <c r="AF261" s="9">
        <f t="shared" si="156"/>
        <v>0.3</v>
      </c>
      <c r="AG261" s="9" t="str">
        <f t="shared" si="157"/>
        <v>&lt;0.1</v>
      </c>
      <c r="AH261" s="9">
        <f t="shared" si="158"/>
        <v>0</v>
      </c>
      <c r="AI261" s="9" t="str">
        <f t="shared" si="159"/>
        <v/>
      </c>
      <c r="AJ261" s="9">
        <f t="shared" si="160"/>
        <v>0.1</v>
      </c>
      <c r="AK261" t="str">
        <f t="shared" si="161"/>
        <v/>
      </c>
      <c r="AL261" t="str">
        <f t="shared" si="162"/>
        <v/>
      </c>
      <c r="AM261" t="str">
        <f t="shared" si="163"/>
        <v/>
      </c>
      <c r="AN261" t="str">
        <f t="shared" si="164"/>
        <v/>
      </c>
      <c r="AO261">
        <f t="shared" si="143"/>
        <v>0</v>
      </c>
      <c r="AP261">
        <f t="shared" si="144"/>
        <v>4</v>
      </c>
      <c r="AQ261" t="str">
        <f t="shared" si="145"/>
        <v>Less stressed</v>
      </c>
    </row>
    <row r="262" spans="1:43" x14ac:dyDescent="0.25">
      <c r="A262">
        <v>433</v>
      </c>
      <c r="B262">
        <v>10257108.4844</v>
      </c>
      <c r="C262" t="str">
        <f>VLOOKUP(A262,'A1. Aquifer Attributes'!A:H,8,FALSE)</f>
        <v>Unconfined</v>
      </c>
      <c r="D262" t="str">
        <f>VLOOKUP(A262,'A3. BGCZ'!A:C,3,FALSE)</f>
        <v>SBS</v>
      </c>
      <c r="E262" t="str">
        <f>VLOOKUP(A262,'A2. Low Flow Zone'!A:C,3,FALSE)</f>
        <v>North Interior</v>
      </c>
      <c r="F262">
        <f>IFERROR(VLOOKUP(A262,'R1. GW Use'!A:H,8,FALSE),"&lt;Null&gt;")</f>
        <v>6589</v>
      </c>
      <c r="G262">
        <f>IFERROR(VLOOKUP(A262,'R2. Recharge'!A:I,8,FALSE)*B262,"&lt;Null&gt;")</f>
        <v>1692046.6793172662</v>
      </c>
      <c r="H262">
        <f>IFERROR(VLOOKUP(A262,'R2. Recharge'!A:K,10,FALSE)*B262,"&lt;Null&gt;")</f>
        <v>2144422.8995080548</v>
      </c>
      <c r="I262">
        <f>IFERROR(VLOOKUP(A262,'R3. GW E'!A:C,2,FALSE)*B262,"&lt;Null&gt;")</f>
        <v>581331.88046185439</v>
      </c>
      <c r="J262">
        <f>IFERROR(VLOOKUP(A262,'R3. GW E'!A:E,4,FALSE)*B262,"&lt;Null&gt;")</f>
        <v>590214.53640934487</v>
      </c>
      <c r="K262">
        <f t="shared" si="132"/>
        <v>1110714.7988554118</v>
      </c>
      <c r="L262">
        <f t="shared" si="133"/>
        <v>1563091.0190462004</v>
      </c>
      <c r="M262">
        <f t="shared" si="134"/>
        <v>1101832.1429079212</v>
      </c>
      <c r="N262">
        <f t="shared" si="135"/>
        <v>1554208.3630987098</v>
      </c>
      <c r="O262" t="str">
        <f t="shared" si="136"/>
        <v/>
      </c>
      <c r="P262">
        <f t="shared" si="146"/>
        <v>7000</v>
      </c>
      <c r="Q262" t="str">
        <f t="shared" si="137"/>
        <v/>
      </c>
      <c r="R262">
        <f t="shared" si="147"/>
        <v>1692000</v>
      </c>
      <c r="S262" t="str">
        <f t="shared" si="138"/>
        <v/>
      </c>
      <c r="T262">
        <f t="shared" si="148"/>
        <v>2144000</v>
      </c>
      <c r="U262" t="str">
        <f t="shared" si="149"/>
        <v/>
      </c>
      <c r="V262">
        <f t="shared" si="150"/>
        <v>581000</v>
      </c>
      <c r="W262" t="str">
        <f t="shared" si="151"/>
        <v/>
      </c>
      <c r="X262">
        <f t="shared" si="152"/>
        <v>590000</v>
      </c>
      <c r="Y262">
        <f t="shared" si="139"/>
        <v>5.9322159088813298E-3</v>
      </c>
      <c r="Z262">
        <f t="shared" si="140"/>
        <v>4.2153655287589164E-3</v>
      </c>
      <c r="AA262">
        <f t="shared" si="141"/>
        <v>5.9800397387305432E-3</v>
      </c>
      <c r="AB262">
        <f t="shared" si="142"/>
        <v>4.2394573060095704E-3</v>
      </c>
      <c r="AC262" s="9" t="str">
        <f t="shared" si="153"/>
        <v>&lt;0.1</v>
      </c>
      <c r="AD262" s="9">
        <f t="shared" si="154"/>
        <v>0</v>
      </c>
      <c r="AE262" s="9" t="str">
        <f t="shared" si="155"/>
        <v>&lt;0.1</v>
      </c>
      <c r="AF262" s="9">
        <f t="shared" si="156"/>
        <v>0</v>
      </c>
      <c r="AG262" s="9" t="str">
        <f t="shared" si="157"/>
        <v>&lt;0.1</v>
      </c>
      <c r="AH262" s="9">
        <f t="shared" si="158"/>
        <v>0</v>
      </c>
      <c r="AI262" s="9" t="str">
        <f t="shared" si="159"/>
        <v>&lt;0.1</v>
      </c>
      <c r="AJ262" s="9">
        <f t="shared" si="160"/>
        <v>0</v>
      </c>
      <c r="AK262" t="str">
        <f t="shared" si="161"/>
        <v/>
      </c>
      <c r="AL262" t="str">
        <f t="shared" si="162"/>
        <v/>
      </c>
      <c r="AM262" t="str">
        <f t="shared" si="163"/>
        <v/>
      </c>
      <c r="AN262" t="str">
        <f t="shared" si="164"/>
        <v/>
      </c>
      <c r="AO262">
        <f t="shared" si="143"/>
        <v>0</v>
      </c>
      <c r="AP262">
        <f t="shared" si="144"/>
        <v>4</v>
      </c>
      <c r="AQ262" t="str">
        <f t="shared" si="145"/>
        <v>Less stressed</v>
      </c>
    </row>
    <row r="263" spans="1:43" x14ac:dyDescent="0.25">
      <c r="A263">
        <v>1007</v>
      </c>
      <c r="B263">
        <v>2787633.7862800001</v>
      </c>
      <c r="C263" t="str">
        <f>VLOOKUP(A263,'A1. Aquifer Attributes'!A:H,8,FALSE)</f>
        <v>Unconfined</v>
      </c>
      <c r="D263" t="str">
        <f>VLOOKUP(A263,'A3. BGCZ'!A:C,3,FALSE)</f>
        <v>CWH</v>
      </c>
      <c r="E263" t="str">
        <f>VLOOKUP(A263,'A2. Low Flow Zone'!A:C,3,FALSE)</f>
        <v>Coast Mountains</v>
      </c>
      <c r="F263">
        <f>IFERROR(VLOOKUP(A263,'R1. GW Use'!A:H,8,FALSE),"&lt;Null&gt;")</f>
        <v>290705</v>
      </c>
      <c r="G263">
        <f>IFERROR(VLOOKUP(A263,'R2. Recharge'!A:I,8,FALSE)*B263,"&lt;Null&gt;")</f>
        <v>2462195.9882961251</v>
      </c>
      <c r="H263">
        <f>IFERROR(VLOOKUP(A263,'R2. Recharge'!A:K,10,FALSE)*B263,"&lt;Null&gt;")</f>
        <v>2241923.808644041</v>
      </c>
      <c r="I263">
        <f>IFERROR(VLOOKUP(A263,'R3. GW E'!A:C,2,FALSE)*B263,"&lt;Null&gt;")</f>
        <v>727221.17636200879</v>
      </c>
      <c r="J263">
        <f>IFERROR(VLOOKUP(A263,'R3. GW E'!A:E,4,FALSE)*B263,"&lt;Null&gt;")</f>
        <v>15219365.419574289</v>
      </c>
      <c r="K263">
        <f t="shared" si="132"/>
        <v>1734974.8119341163</v>
      </c>
      <c r="L263">
        <f t="shared" si="133"/>
        <v>1514702.6322820322</v>
      </c>
      <c r="M263">
        <f t="shared" si="134"/>
        <v>-12757169.431278164</v>
      </c>
      <c r="N263">
        <f t="shared" si="135"/>
        <v>-12977441.610930247</v>
      </c>
      <c r="O263" t="str">
        <f t="shared" si="136"/>
        <v/>
      </c>
      <c r="P263">
        <f t="shared" si="146"/>
        <v>291000</v>
      </c>
      <c r="Q263" t="str">
        <f t="shared" si="137"/>
        <v/>
      </c>
      <c r="R263">
        <f t="shared" si="147"/>
        <v>2462000</v>
      </c>
      <c r="S263" t="str">
        <f t="shared" si="138"/>
        <v/>
      </c>
      <c r="T263">
        <f t="shared" si="148"/>
        <v>2242000</v>
      </c>
      <c r="U263" t="str">
        <f t="shared" si="149"/>
        <v/>
      </c>
      <c r="V263">
        <f t="shared" si="150"/>
        <v>727000</v>
      </c>
      <c r="W263" t="str">
        <f t="shared" si="151"/>
        <v/>
      </c>
      <c r="X263">
        <f t="shared" si="152"/>
        <v>15219000</v>
      </c>
      <c r="Y263">
        <f t="shared" si="139"/>
        <v>0.16755574663123074</v>
      </c>
      <c r="Z263">
        <f t="shared" si="140"/>
        <v>0.19192215937594792</v>
      </c>
      <c r="AA263" t="str">
        <f t="shared" si="141"/>
        <v>NA</v>
      </c>
      <c r="AB263" t="str">
        <f t="shared" si="142"/>
        <v>NA</v>
      </c>
      <c r="AC263" s="9" t="str">
        <f t="shared" si="153"/>
        <v/>
      </c>
      <c r="AD263" s="9">
        <f t="shared" si="154"/>
        <v>0.2</v>
      </c>
      <c r="AE263" s="9" t="str">
        <f t="shared" si="155"/>
        <v/>
      </c>
      <c r="AF263" s="9">
        <f t="shared" si="156"/>
        <v>0.2</v>
      </c>
      <c r="AG263" s="9" t="str">
        <f t="shared" si="157"/>
        <v>NA</v>
      </c>
      <c r="AH263" s="9">
        <f t="shared" si="158"/>
        <v>0</v>
      </c>
      <c r="AI263" s="9" t="str">
        <f t="shared" si="159"/>
        <v>NA</v>
      </c>
      <c r="AJ263" s="9">
        <f t="shared" si="160"/>
        <v>0</v>
      </c>
      <c r="AK263" t="str">
        <f t="shared" si="161"/>
        <v/>
      </c>
      <c r="AL263" t="str">
        <f t="shared" si="162"/>
        <v/>
      </c>
      <c r="AM263" t="str">
        <f t="shared" si="163"/>
        <v>NA</v>
      </c>
      <c r="AN263" t="str">
        <f t="shared" si="164"/>
        <v>NA</v>
      </c>
      <c r="AO263">
        <f t="shared" si="143"/>
        <v>0</v>
      </c>
      <c r="AP263">
        <f t="shared" si="144"/>
        <v>2</v>
      </c>
      <c r="AQ263" t="str">
        <f t="shared" si="145"/>
        <v>Less stressed</v>
      </c>
    </row>
    <row r="264" spans="1:43" x14ac:dyDescent="0.25">
      <c r="A264">
        <v>983</v>
      </c>
      <c r="B264">
        <v>4888584.8050300004</v>
      </c>
      <c r="C264" t="str">
        <f>VLOOKUP(A264,'A1. Aquifer Attributes'!A:H,8,FALSE)</f>
        <v>Unconfined</v>
      </c>
      <c r="D264" t="str">
        <f>VLOOKUP(A264,'A3. BGCZ'!A:C,3,FALSE)</f>
        <v>ICH</v>
      </c>
      <c r="E264" t="str">
        <f>VLOOKUP(A264,'A2. Low Flow Zone'!A:C,3,FALSE)</f>
        <v>Southeast Mountains</v>
      </c>
      <c r="F264">
        <f>IFERROR(VLOOKUP(A264,'R1. GW Use'!A:H,8,FALSE),"&lt;Null&gt;")</f>
        <v>9942</v>
      </c>
      <c r="G264">
        <f>IFERROR(VLOOKUP(A264,'R2. Recharge'!A:I,8,FALSE)*B264,"&lt;Null&gt;")</f>
        <v>1133316.3302942875</v>
      </c>
      <c r="H264">
        <f>IFERROR(VLOOKUP(A264,'R2. Recharge'!A:K,10,FALSE)*B264,"&lt;Null&gt;")</f>
        <v>2294960.802475749</v>
      </c>
      <c r="I264">
        <f>IFERROR(VLOOKUP(A264,'R3. GW E'!A:C,2,FALSE)*B264,"&lt;Null&gt;")</f>
        <v>556286.73071877891</v>
      </c>
      <c r="J264">
        <f>IFERROR(VLOOKUP(A264,'R3. GW E'!A:E,4,FALSE)*B264,"&lt;Null&gt;")</f>
        <v>37240359.099453636</v>
      </c>
      <c r="K264">
        <f t="shared" si="132"/>
        <v>577029.59957550862</v>
      </c>
      <c r="L264">
        <f t="shared" si="133"/>
        <v>1738674.0717569701</v>
      </c>
      <c r="M264">
        <f t="shared" si="134"/>
        <v>-36107042.769159347</v>
      </c>
      <c r="N264">
        <f t="shared" si="135"/>
        <v>-34945398.296977885</v>
      </c>
      <c r="O264" t="str">
        <f t="shared" si="136"/>
        <v/>
      </c>
      <c r="P264">
        <f t="shared" si="146"/>
        <v>10000</v>
      </c>
      <c r="Q264" t="str">
        <f t="shared" si="137"/>
        <v/>
      </c>
      <c r="R264">
        <f t="shared" si="147"/>
        <v>1133000</v>
      </c>
      <c r="S264" t="str">
        <f t="shared" si="138"/>
        <v/>
      </c>
      <c r="T264">
        <f t="shared" si="148"/>
        <v>2295000</v>
      </c>
      <c r="U264" t="str">
        <f t="shared" si="149"/>
        <v/>
      </c>
      <c r="V264">
        <f t="shared" si="150"/>
        <v>556000</v>
      </c>
      <c r="W264" t="str">
        <f t="shared" si="151"/>
        <v/>
      </c>
      <c r="X264">
        <f t="shared" si="152"/>
        <v>37240000</v>
      </c>
      <c r="Y264">
        <f t="shared" si="139"/>
        <v>1.7229618735873906E-2</v>
      </c>
      <c r="Z264">
        <f t="shared" si="140"/>
        <v>5.7181504926644361E-3</v>
      </c>
      <c r="AA264" t="str">
        <f t="shared" si="141"/>
        <v>NA</v>
      </c>
      <c r="AB264" t="str">
        <f t="shared" si="142"/>
        <v>NA</v>
      </c>
      <c r="AC264" s="9" t="str">
        <f t="shared" si="153"/>
        <v>&lt;0.1</v>
      </c>
      <c r="AD264" s="9">
        <f t="shared" si="154"/>
        <v>0</v>
      </c>
      <c r="AE264" s="9" t="str">
        <f t="shared" si="155"/>
        <v>&lt;0.1</v>
      </c>
      <c r="AF264" s="9">
        <f t="shared" si="156"/>
        <v>0</v>
      </c>
      <c r="AG264" s="9" t="str">
        <f t="shared" si="157"/>
        <v>NA</v>
      </c>
      <c r="AH264" s="9">
        <f t="shared" si="158"/>
        <v>0</v>
      </c>
      <c r="AI264" s="9" t="str">
        <f t="shared" si="159"/>
        <v>NA</v>
      </c>
      <c r="AJ264" s="9">
        <f t="shared" si="160"/>
        <v>0</v>
      </c>
      <c r="AK264" t="str">
        <f t="shared" si="161"/>
        <v/>
      </c>
      <c r="AL264" t="str">
        <f t="shared" si="162"/>
        <v/>
      </c>
      <c r="AM264" t="str">
        <f t="shared" si="163"/>
        <v>NA</v>
      </c>
      <c r="AN264" t="str">
        <f t="shared" si="164"/>
        <v>NA</v>
      </c>
      <c r="AO264">
        <f t="shared" si="143"/>
        <v>0</v>
      </c>
      <c r="AP264">
        <f t="shared" si="144"/>
        <v>2</v>
      </c>
      <c r="AQ264" t="str">
        <f t="shared" si="145"/>
        <v>Less stressed</v>
      </c>
    </row>
    <row r="265" spans="1:43" x14ac:dyDescent="0.25">
      <c r="A265">
        <v>69</v>
      </c>
      <c r="B265">
        <v>2811467.2055600001</v>
      </c>
      <c r="C265" t="str">
        <f>VLOOKUP(A265,'A1. Aquifer Attributes'!A:H,8,FALSE)</f>
        <v>Unconfined</v>
      </c>
      <c r="D265" t="str">
        <f>VLOOKUP(A265,'A3. BGCZ'!A:C,3,FALSE)</f>
        <v>CWH</v>
      </c>
      <c r="E265" t="str">
        <f>VLOOKUP(A265,'A2. Low Flow Zone'!A:C,3,FALSE)</f>
        <v>Georgia Basin</v>
      </c>
      <c r="F265">
        <f>IFERROR(VLOOKUP(A265,'R1. GW Use'!A:H,8,FALSE),"&lt;Null&gt;")</f>
        <v>3354898</v>
      </c>
      <c r="G265">
        <f>IFERROR(VLOOKUP(A265,'R2. Recharge'!A:I,8,FALSE)*B265,"&lt;Null&gt;")</f>
        <v>2611917.6282920246</v>
      </c>
      <c r="H265">
        <f>IFERROR(VLOOKUP(A265,'R2. Recharge'!A:K,10,FALSE)*B265,"&lt;Null&gt;")</f>
        <v>2333343.4696480553</v>
      </c>
      <c r="I265">
        <f>IFERROR(VLOOKUP(A265,'R3. GW E'!A:C,2,FALSE)*B265,"&lt;Null&gt;")</f>
        <v>1319396.256364458</v>
      </c>
      <c r="J265">
        <f>IFERROR(VLOOKUP(A265,'R3. GW E'!A:E,4,FALSE)*B265,"&lt;Null&gt;")</f>
        <v>1141042.3997781428</v>
      </c>
      <c r="K265">
        <f t="shared" si="132"/>
        <v>1292521.3719275666</v>
      </c>
      <c r="L265">
        <f t="shared" si="133"/>
        <v>1013947.2132835973</v>
      </c>
      <c r="M265">
        <f t="shared" si="134"/>
        <v>1470875.2285138818</v>
      </c>
      <c r="N265">
        <f t="shared" si="135"/>
        <v>1192301.0698699125</v>
      </c>
      <c r="O265" t="str">
        <f t="shared" si="136"/>
        <v/>
      </c>
      <c r="P265">
        <f t="shared" si="146"/>
        <v>3355000</v>
      </c>
      <c r="Q265" t="str">
        <f t="shared" si="137"/>
        <v/>
      </c>
      <c r="R265">
        <f t="shared" si="147"/>
        <v>2612000</v>
      </c>
      <c r="S265" t="str">
        <f t="shared" si="138"/>
        <v/>
      </c>
      <c r="T265">
        <f t="shared" si="148"/>
        <v>2333000</v>
      </c>
      <c r="U265" t="str">
        <f t="shared" si="149"/>
        <v/>
      </c>
      <c r="V265">
        <f t="shared" si="150"/>
        <v>1319000</v>
      </c>
      <c r="W265" t="str">
        <f t="shared" si="151"/>
        <v/>
      </c>
      <c r="X265">
        <f t="shared" si="152"/>
        <v>1141000</v>
      </c>
      <c r="Y265">
        <f t="shared" si="139"/>
        <v>2.5956228445157268</v>
      </c>
      <c r="Z265">
        <f t="shared" si="140"/>
        <v>3.308750155873891</v>
      </c>
      <c r="AA265">
        <f t="shared" si="141"/>
        <v>2.280885512899463</v>
      </c>
      <c r="AB265">
        <f t="shared" si="142"/>
        <v>2.813801048057468</v>
      </c>
      <c r="AC265" s="9" t="str">
        <f t="shared" si="153"/>
        <v/>
      </c>
      <c r="AD265" s="9">
        <f t="shared" si="154"/>
        <v>2.6</v>
      </c>
      <c r="AE265" s="9" t="str">
        <f t="shared" si="155"/>
        <v/>
      </c>
      <c r="AF265" s="9">
        <f t="shared" si="156"/>
        <v>3.3</v>
      </c>
      <c r="AG265" s="9" t="str">
        <f t="shared" si="157"/>
        <v/>
      </c>
      <c r="AH265" s="9">
        <f t="shared" si="158"/>
        <v>2.2999999999999998</v>
      </c>
      <c r="AI265" s="9" t="str">
        <f t="shared" si="159"/>
        <v/>
      </c>
      <c r="AJ265" s="9">
        <f t="shared" si="160"/>
        <v>2.8</v>
      </c>
      <c r="AK265" t="str">
        <f t="shared" si="161"/>
        <v>stressed</v>
      </c>
      <c r="AL265" t="str">
        <f t="shared" si="162"/>
        <v>stressed</v>
      </c>
      <c r="AM265" t="str">
        <f t="shared" si="163"/>
        <v>stressed</v>
      </c>
      <c r="AN265" t="str">
        <f t="shared" si="164"/>
        <v>stressed</v>
      </c>
      <c r="AO265">
        <f t="shared" si="143"/>
        <v>4</v>
      </c>
      <c r="AP265">
        <f t="shared" si="144"/>
        <v>4</v>
      </c>
      <c r="AQ265" t="str">
        <f t="shared" si="145"/>
        <v>More stressed (high certainty)</v>
      </c>
    </row>
    <row r="266" spans="1:43" x14ac:dyDescent="0.25">
      <c r="A266">
        <v>206</v>
      </c>
      <c r="B266">
        <v>2573510.7845000001</v>
      </c>
      <c r="C266" t="str">
        <f>VLOOKUP(A266,'A1. Aquifer Attributes'!A:H,8,FALSE)</f>
        <v>Unconfined</v>
      </c>
      <c r="D266" t="str">
        <f>VLOOKUP(A266,'A3. BGCZ'!A:C,3,FALSE)</f>
        <v>CDF</v>
      </c>
      <c r="E266" t="str">
        <f>VLOOKUP(A266,'A2. Low Flow Zone'!A:C,3,FALSE)</f>
        <v>Georgia Basin</v>
      </c>
      <c r="F266">
        <f>IFERROR(VLOOKUP(A266,'R1. GW Use'!A:H,8,FALSE),"&lt;Null&gt;")</f>
        <v>11290</v>
      </c>
      <c r="G266">
        <f>IFERROR(VLOOKUP(A266,'R2. Recharge'!A:I,8,FALSE)*B266,"&lt;Null&gt;")</f>
        <v>1777971.9756762953</v>
      </c>
      <c r="H266">
        <f>IFERROR(VLOOKUP(A266,'R2. Recharge'!A:K,10,FALSE)*B266,"&lt;Null&gt;")</f>
        <v>2345559.4932521279</v>
      </c>
      <c r="I266">
        <f>IFERROR(VLOOKUP(A266,'R3. GW E'!A:C,2,FALSE)*B266,"&lt;Null&gt;")</f>
        <v>931963.47496647644</v>
      </c>
      <c r="J266">
        <f>IFERROR(VLOOKUP(A266,'R3. GW E'!A:E,4,FALSE)*B266,"&lt;Null&gt;")</f>
        <v>232030.30584130451</v>
      </c>
      <c r="K266">
        <f t="shared" si="132"/>
        <v>846008.50070981891</v>
      </c>
      <c r="L266">
        <f t="shared" si="133"/>
        <v>1413596.0182856515</v>
      </c>
      <c r="M266">
        <f t="shared" si="134"/>
        <v>1545941.6698349908</v>
      </c>
      <c r="N266">
        <f t="shared" si="135"/>
        <v>2113529.1874108235</v>
      </c>
      <c r="O266" t="str">
        <f t="shared" si="136"/>
        <v/>
      </c>
      <c r="P266">
        <f t="shared" si="146"/>
        <v>11000</v>
      </c>
      <c r="Q266" t="str">
        <f t="shared" si="137"/>
        <v/>
      </c>
      <c r="R266">
        <f t="shared" si="147"/>
        <v>1778000</v>
      </c>
      <c r="S266" t="str">
        <f t="shared" si="138"/>
        <v/>
      </c>
      <c r="T266">
        <f t="shared" si="148"/>
        <v>2346000</v>
      </c>
      <c r="U266" t="str">
        <f t="shared" si="149"/>
        <v/>
      </c>
      <c r="V266">
        <f t="shared" si="150"/>
        <v>932000</v>
      </c>
      <c r="W266" t="str">
        <f t="shared" si="151"/>
        <v/>
      </c>
      <c r="X266">
        <f t="shared" si="152"/>
        <v>232000</v>
      </c>
      <c r="Y266">
        <f t="shared" si="139"/>
        <v>1.3345019571939825E-2</v>
      </c>
      <c r="Z266">
        <f t="shared" si="140"/>
        <v>7.9867231188808993E-3</v>
      </c>
      <c r="AA266">
        <f t="shared" si="141"/>
        <v>7.3029922281641207E-3</v>
      </c>
      <c r="AB266">
        <f t="shared" si="142"/>
        <v>5.3417762419599238E-3</v>
      </c>
      <c r="AC266" s="9" t="str">
        <f t="shared" si="153"/>
        <v>&lt;0.1</v>
      </c>
      <c r="AD266" s="9">
        <f t="shared" si="154"/>
        <v>0</v>
      </c>
      <c r="AE266" s="9" t="str">
        <f t="shared" si="155"/>
        <v>&lt;0.1</v>
      </c>
      <c r="AF266" s="9">
        <f t="shared" si="156"/>
        <v>0</v>
      </c>
      <c r="AG266" s="9" t="str">
        <f t="shared" si="157"/>
        <v>&lt;0.1</v>
      </c>
      <c r="AH266" s="9">
        <f t="shared" si="158"/>
        <v>0</v>
      </c>
      <c r="AI266" s="9" t="str">
        <f t="shared" si="159"/>
        <v>&lt;0.1</v>
      </c>
      <c r="AJ266" s="9">
        <f t="shared" si="160"/>
        <v>0</v>
      </c>
      <c r="AK266" t="str">
        <f t="shared" si="161"/>
        <v/>
      </c>
      <c r="AL266" t="str">
        <f t="shared" si="162"/>
        <v/>
      </c>
      <c r="AM266" t="str">
        <f t="shared" si="163"/>
        <v/>
      </c>
      <c r="AN266" t="str">
        <f t="shared" si="164"/>
        <v/>
      </c>
      <c r="AO266">
        <f t="shared" si="143"/>
        <v>0</v>
      </c>
      <c r="AP266">
        <f t="shared" si="144"/>
        <v>4</v>
      </c>
      <c r="AQ266" t="str">
        <f t="shared" si="145"/>
        <v>Less stressed</v>
      </c>
    </row>
    <row r="267" spans="1:43" x14ac:dyDescent="0.25">
      <c r="A267">
        <v>1009</v>
      </c>
      <c r="B267">
        <v>3016049.06476</v>
      </c>
      <c r="C267" t="str">
        <f>VLOOKUP(A267,'A1. Aquifer Attributes'!A:H,8,FALSE)</f>
        <v>Unconfined</v>
      </c>
      <c r="D267" t="str">
        <f>VLOOKUP(A267,'A3. BGCZ'!A:C,3,FALSE)</f>
        <v>CWH</v>
      </c>
      <c r="E267" t="str">
        <f>VLOOKUP(A267,'A2. Low Flow Zone'!A:C,3,FALSE)</f>
        <v>Coast Mountains</v>
      </c>
      <c r="F267">
        <f>IFERROR(VLOOKUP(A267,'R1. GW Use'!A:H,8,FALSE),"&lt;Null&gt;")</f>
        <v>2318</v>
      </c>
      <c r="G267">
        <f>IFERROR(VLOOKUP(A267,'R2. Recharge'!A:I,8,FALSE)*B267,"&lt;Null&gt;")</f>
        <v>2671183.3282005056</v>
      </c>
      <c r="H267">
        <f>IFERROR(VLOOKUP(A267,'R2. Recharge'!A:K,10,FALSE)*B267,"&lt;Null&gt;")</f>
        <v>2353350.7000546735</v>
      </c>
      <c r="I267">
        <f>IFERROR(VLOOKUP(A267,'R3. GW E'!A:C,2,FALSE)*B267,"&lt;Null&gt;")</f>
        <v>864357.43727330933</v>
      </c>
      <c r="J267">
        <f>IFERROR(VLOOKUP(A267,'R3. GW E'!A:E,4,FALSE)*B267,"&lt;Null&gt;")</f>
        <v>16466421.473963697</v>
      </c>
      <c r="K267">
        <f t="shared" si="132"/>
        <v>1806825.8909271962</v>
      </c>
      <c r="L267">
        <f t="shared" si="133"/>
        <v>1488993.2627813641</v>
      </c>
      <c r="M267">
        <f t="shared" si="134"/>
        <v>-13795238.14576319</v>
      </c>
      <c r="N267">
        <f t="shared" si="135"/>
        <v>-14113070.773909023</v>
      </c>
      <c r="O267" t="str">
        <f t="shared" si="136"/>
        <v/>
      </c>
      <c r="P267">
        <f t="shared" si="146"/>
        <v>2000</v>
      </c>
      <c r="Q267" t="str">
        <f t="shared" si="137"/>
        <v/>
      </c>
      <c r="R267">
        <f t="shared" si="147"/>
        <v>2671000</v>
      </c>
      <c r="S267" t="str">
        <f t="shared" si="138"/>
        <v/>
      </c>
      <c r="T267">
        <f t="shared" si="148"/>
        <v>2353000</v>
      </c>
      <c r="U267" t="str">
        <f t="shared" si="149"/>
        <v/>
      </c>
      <c r="V267">
        <f t="shared" si="150"/>
        <v>864000</v>
      </c>
      <c r="W267" t="str">
        <f t="shared" si="151"/>
        <v/>
      </c>
      <c r="X267">
        <f t="shared" si="152"/>
        <v>16466000</v>
      </c>
      <c r="Y267">
        <f t="shared" si="139"/>
        <v>1.2829127652197235E-3</v>
      </c>
      <c r="Z267">
        <f t="shared" si="140"/>
        <v>1.5567565401001836E-3</v>
      </c>
      <c r="AA267" t="str">
        <f t="shared" si="141"/>
        <v>NA</v>
      </c>
      <c r="AB267" t="str">
        <f t="shared" si="142"/>
        <v>NA</v>
      </c>
      <c r="AC267" s="9" t="str">
        <f t="shared" si="153"/>
        <v>&lt;0.1</v>
      </c>
      <c r="AD267" s="9">
        <f t="shared" si="154"/>
        <v>0</v>
      </c>
      <c r="AE267" s="9" t="str">
        <f t="shared" si="155"/>
        <v>&lt;0.1</v>
      </c>
      <c r="AF267" s="9">
        <f t="shared" si="156"/>
        <v>0</v>
      </c>
      <c r="AG267" s="9" t="str">
        <f t="shared" si="157"/>
        <v>NA</v>
      </c>
      <c r="AH267" s="9">
        <f t="shared" si="158"/>
        <v>0</v>
      </c>
      <c r="AI267" s="9" t="str">
        <f t="shared" si="159"/>
        <v>NA</v>
      </c>
      <c r="AJ267" s="9">
        <f t="shared" si="160"/>
        <v>0</v>
      </c>
      <c r="AK267" t="str">
        <f t="shared" si="161"/>
        <v/>
      </c>
      <c r="AL267" t="str">
        <f t="shared" si="162"/>
        <v/>
      </c>
      <c r="AM267" t="str">
        <f t="shared" si="163"/>
        <v>NA</v>
      </c>
      <c r="AN267" t="str">
        <f t="shared" si="164"/>
        <v>NA</v>
      </c>
      <c r="AO267">
        <f t="shared" si="143"/>
        <v>0</v>
      </c>
      <c r="AP267">
        <f t="shared" si="144"/>
        <v>2</v>
      </c>
      <c r="AQ267" t="str">
        <f t="shared" si="145"/>
        <v>Less stressed</v>
      </c>
    </row>
    <row r="268" spans="1:43" x14ac:dyDescent="0.25">
      <c r="A268">
        <v>396</v>
      </c>
      <c r="B268">
        <v>5128663.3564999998</v>
      </c>
      <c r="C268" t="str">
        <f>VLOOKUP(A268,'A1. Aquifer Attributes'!A:H,8,FALSE)</f>
        <v>Unconfined</v>
      </c>
      <c r="D268" t="str">
        <f>VLOOKUP(A268,'A3. BGCZ'!A:C,3,FALSE)</f>
        <v>CWH</v>
      </c>
      <c r="E268" t="str">
        <f>VLOOKUP(A268,'A2. Low Flow Zone'!A:C,3,FALSE)</f>
        <v>Coast Mountains</v>
      </c>
      <c r="F268">
        <f>IFERROR(VLOOKUP(A268,'R1. GW Use'!A:H,8,FALSE),"&lt;Null&gt;")</f>
        <v>5134</v>
      </c>
      <c r="G268">
        <f>IFERROR(VLOOKUP(A268,'R2. Recharge'!A:I,8,FALSE)*B268,"&lt;Null&gt;")</f>
        <v>5084269.266585147</v>
      </c>
      <c r="H268">
        <f>IFERROR(VLOOKUP(A268,'R2. Recharge'!A:K,10,FALSE)*B268,"&lt;Null&gt;")</f>
        <v>2383500.1369631663</v>
      </c>
      <c r="I268">
        <f>IFERROR(VLOOKUP(A268,'R3. GW E'!A:C,2,FALSE)*B268,"&lt;Null&gt;")</f>
        <v>2635681.642865628</v>
      </c>
      <c r="J268">
        <f>IFERROR(VLOOKUP(A268,'R3. GW E'!A:E,4,FALSE)*B268,"&lt;Null&gt;")</f>
        <v>1155400.6669423894</v>
      </c>
      <c r="K268">
        <f t="shared" si="132"/>
        <v>2448587.623719519</v>
      </c>
      <c r="L268">
        <f t="shared" si="133"/>
        <v>-252181.50590246171</v>
      </c>
      <c r="M268">
        <f t="shared" si="134"/>
        <v>3928868.5996427573</v>
      </c>
      <c r="N268">
        <f t="shared" si="135"/>
        <v>1228099.4700207768</v>
      </c>
      <c r="O268" t="str">
        <f t="shared" si="136"/>
        <v/>
      </c>
      <c r="P268">
        <f t="shared" si="146"/>
        <v>5000</v>
      </c>
      <c r="Q268" t="str">
        <f t="shared" si="137"/>
        <v/>
      </c>
      <c r="R268">
        <f t="shared" si="147"/>
        <v>5084000</v>
      </c>
      <c r="S268" t="str">
        <f t="shared" si="138"/>
        <v/>
      </c>
      <c r="T268">
        <f t="shared" si="148"/>
        <v>2384000</v>
      </c>
      <c r="U268" t="str">
        <f t="shared" si="149"/>
        <v/>
      </c>
      <c r="V268">
        <f t="shared" si="150"/>
        <v>2636000</v>
      </c>
      <c r="W268" t="str">
        <f t="shared" si="151"/>
        <v/>
      </c>
      <c r="X268">
        <f t="shared" si="152"/>
        <v>1155000</v>
      </c>
      <c r="Y268">
        <f t="shared" si="139"/>
        <v>2.096718920845158E-3</v>
      </c>
      <c r="Z268" t="str">
        <f t="shared" si="140"/>
        <v>NA</v>
      </c>
      <c r="AA268">
        <f t="shared" si="141"/>
        <v>1.306737517377604E-3</v>
      </c>
      <c r="AB268">
        <f t="shared" si="142"/>
        <v>4.1804431361843544E-3</v>
      </c>
      <c r="AC268" s="9" t="str">
        <f t="shared" si="153"/>
        <v>&lt;0.1</v>
      </c>
      <c r="AD268" s="9">
        <f t="shared" si="154"/>
        <v>0</v>
      </c>
      <c r="AE268" s="9" t="str">
        <f t="shared" si="155"/>
        <v>NA</v>
      </c>
      <c r="AF268" s="9">
        <f t="shared" si="156"/>
        <v>0</v>
      </c>
      <c r="AG268" s="9" t="str">
        <f t="shared" si="157"/>
        <v>&lt;0.1</v>
      </c>
      <c r="AH268" s="9">
        <f t="shared" si="158"/>
        <v>0</v>
      </c>
      <c r="AI268" s="9" t="str">
        <f t="shared" si="159"/>
        <v>&lt;0.1</v>
      </c>
      <c r="AJ268" s="9">
        <f t="shared" si="160"/>
        <v>0</v>
      </c>
      <c r="AK268" t="str">
        <f t="shared" si="161"/>
        <v/>
      </c>
      <c r="AL268" t="str">
        <f t="shared" si="162"/>
        <v>NA</v>
      </c>
      <c r="AM268" t="str">
        <f t="shared" si="163"/>
        <v/>
      </c>
      <c r="AN268" t="str">
        <f t="shared" si="164"/>
        <v/>
      </c>
      <c r="AO268">
        <f t="shared" si="143"/>
        <v>0</v>
      </c>
      <c r="AP268">
        <f t="shared" si="144"/>
        <v>3</v>
      </c>
      <c r="AQ268" t="str">
        <f t="shared" si="145"/>
        <v>Less stressed</v>
      </c>
    </row>
    <row r="269" spans="1:43" x14ac:dyDescent="0.25">
      <c r="A269">
        <v>949</v>
      </c>
      <c r="B269">
        <v>2928329.3872799999</v>
      </c>
      <c r="C269" t="str">
        <f>VLOOKUP(A269,'A1. Aquifer Attributes'!A:H,8,FALSE)</f>
        <v>Unconfined</v>
      </c>
      <c r="D269" t="str">
        <f>VLOOKUP(A269,'A3. BGCZ'!A:C,3,FALSE)</f>
        <v>CWH</v>
      </c>
      <c r="E269" t="str">
        <f>VLOOKUP(A269,'A2. Low Flow Zone'!A:C,3,FALSE)</f>
        <v>Vancouver Island</v>
      </c>
      <c r="F269">
        <f>IFERROR(VLOOKUP(A269,'R1. GW Use'!A:H,8,FALSE),"&lt;Null&gt;")</f>
        <v>30266</v>
      </c>
      <c r="G269">
        <f>IFERROR(VLOOKUP(A269,'R2. Recharge'!A:I,8,FALSE)*B269,"&lt;Null&gt;")</f>
        <v>2586466.3089021174</v>
      </c>
      <c r="H269">
        <f>IFERROR(VLOOKUP(A269,'R2. Recharge'!A:K,10,FALSE)*B269,"&lt;Null&gt;")</f>
        <v>2410504.1167391157</v>
      </c>
      <c r="I269">
        <f>IFERROR(VLOOKUP(A269,'R3. GW E'!A:C,2,FALSE)*B269,"&lt;Null&gt;")</f>
        <v>890914.93278606725</v>
      </c>
      <c r="J269">
        <f>IFERROR(VLOOKUP(A269,'R3. GW E'!A:E,4,FALSE)*B269,"&lt;Null&gt;")</f>
        <v>4316123.2504997374</v>
      </c>
      <c r="K269">
        <f t="shared" si="132"/>
        <v>1695551.3761160502</v>
      </c>
      <c r="L269">
        <f t="shared" si="133"/>
        <v>1519589.1839530484</v>
      </c>
      <c r="M269">
        <f t="shared" si="134"/>
        <v>-1729656.94159762</v>
      </c>
      <c r="N269">
        <f t="shared" si="135"/>
        <v>-1905619.1337606218</v>
      </c>
      <c r="O269" t="str">
        <f t="shared" si="136"/>
        <v/>
      </c>
      <c r="P269">
        <f t="shared" si="146"/>
        <v>30000</v>
      </c>
      <c r="Q269" t="str">
        <f t="shared" si="137"/>
        <v/>
      </c>
      <c r="R269">
        <f t="shared" si="147"/>
        <v>2586000</v>
      </c>
      <c r="S269" t="str">
        <f t="shared" si="138"/>
        <v/>
      </c>
      <c r="T269">
        <f t="shared" si="148"/>
        <v>2411000</v>
      </c>
      <c r="U269" t="str">
        <f t="shared" si="149"/>
        <v/>
      </c>
      <c r="V269">
        <f t="shared" si="150"/>
        <v>891000</v>
      </c>
      <c r="W269" t="str">
        <f t="shared" si="151"/>
        <v/>
      </c>
      <c r="X269">
        <f t="shared" si="152"/>
        <v>4316000</v>
      </c>
      <c r="Y269">
        <f t="shared" si="139"/>
        <v>1.7850240592136725E-2</v>
      </c>
      <c r="Z269">
        <f t="shared" si="140"/>
        <v>1.9917225207714526E-2</v>
      </c>
      <c r="AA269" t="str">
        <f t="shared" si="141"/>
        <v>NA</v>
      </c>
      <c r="AB269" t="str">
        <f t="shared" si="142"/>
        <v>NA</v>
      </c>
      <c r="AC269" s="9" t="str">
        <f t="shared" si="153"/>
        <v>&lt;0.1</v>
      </c>
      <c r="AD269" s="9">
        <f t="shared" si="154"/>
        <v>0</v>
      </c>
      <c r="AE269" s="9" t="str">
        <f t="shared" si="155"/>
        <v>&lt;0.1</v>
      </c>
      <c r="AF269" s="9">
        <f t="shared" si="156"/>
        <v>0</v>
      </c>
      <c r="AG269" s="9" t="str">
        <f t="shared" si="157"/>
        <v>NA</v>
      </c>
      <c r="AH269" s="9">
        <f t="shared" si="158"/>
        <v>0</v>
      </c>
      <c r="AI269" s="9" t="str">
        <f t="shared" si="159"/>
        <v>NA</v>
      </c>
      <c r="AJ269" s="9">
        <f t="shared" si="160"/>
        <v>0</v>
      </c>
      <c r="AK269" t="str">
        <f t="shared" si="161"/>
        <v/>
      </c>
      <c r="AL269" t="str">
        <f t="shared" si="162"/>
        <v/>
      </c>
      <c r="AM269" t="str">
        <f t="shared" si="163"/>
        <v>NA</v>
      </c>
      <c r="AN269" t="str">
        <f t="shared" si="164"/>
        <v>NA</v>
      </c>
      <c r="AO269">
        <f t="shared" si="143"/>
        <v>0</v>
      </c>
      <c r="AP269">
        <f t="shared" si="144"/>
        <v>2</v>
      </c>
      <c r="AQ269" t="str">
        <f t="shared" si="145"/>
        <v>Less stressed</v>
      </c>
    </row>
    <row r="270" spans="1:43" x14ac:dyDescent="0.25">
      <c r="A270">
        <v>221</v>
      </c>
      <c r="B270">
        <v>4028946.90894</v>
      </c>
      <c r="C270" t="str">
        <f>VLOOKUP(A270,'A1. Aquifer Attributes'!A:H,8,FALSE)</f>
        <v>Unconfined</v>
      </c>
      <c r="D270" t="str">
        <f>VLOOKUP(A270,'A3. BGCZ'!A:C,3,FALSE)</f>
        <v>CDF</v>
      </c>
      <c r="E270" t="str">
        <f>VLOOKUP(A270,'A2. Low Flow Zone'!A:C,3,FALSE)</f>
        <v>Georgia Basin</v>
      </c>
      <c r="F270">
        <f>IFERROR(VLOOKUP(A270,'R1. GW Use'!A:H,8,FALSE),"&lt;Null&gt;")</f>
        <v>87751</v>
      </c>
      <c r="G270">
        <f>IFERROR(VLOOKUP(A270,'R2. Recharge'!A:I,8,FALSE)*B270,"&lt;Null&gt;")</f>
        <v>2877075.4145416445</v>
      </c>
      <c r="H270">
        <f>IFERROR(VLOOKUP(A270,'R2. Recharge'!A:K,10,FALSE)*B270,"&lt;Null&gt;")</f>
        <v>2427589.5836719805</v>
      </c>
      <c r="I270">
        <f>IFERROR(VLOOKUP(A270,'R3. GW E'!A:C,2,FALSE)*B270,"&lt;Null&gt;")</f>
        <v>1194175.8348629072</v>
      </c>
      <c r="J270">
        <f>IFERROR(VLOOKUP(A270,'R3. GW E'!A:E,4,FALSE)*B270,"&lt;Null&gt;")</f>
        <v>122060.97555324624</v>
      </c>
      <c r="K270">
        <f t="shared" si="132"/>
        <v>1682899.5796787373</v>
      </c>
      <c r="L270">
        <f t="shared" si="133"/>
        <v>1233413.7488090734</v>
      </c>
      <c r="M270">
        <f t="shared" si="134"/>
        <v>2755014.4389883983</v>
      </c>
      <c r="N270">
        <f t="shared" si="135"/>
        <v>2305528.6081187343</v>
      </c>
      <c r="O270" t="str">
        <f t="shared" si="136"/>
        <v/>
      </c>
      <c r="P270">
        <f t="shared" si="146"/>
        <v>88000</v>
      </c>
      <c r="Q270" t="str">
        <f t="shared" si="137"/>
        <v/>
      </c>
      <c r="R270">
        <f t="shared" si="147"/>
        <v>2877000</v>
      </c>
      <c r="S270" t="str">
        <f t="shared" si="138"/>
        <v/>
      </c>
      <c r="T270">
        <f t="shared" si="148"/>
        <v>2428000</v>
      </c>
      <c r="U270" t="str">
        <f t="shared" si="149"/>
        <v/>
      </c>
      <c r="V270">
        <f t="shared" si="150"/>
        <v>1194000</v>
      </c>
      <c r="W270" t="str">
        <f t="shared" si="151"/>
        <v/>
      </c>
      <c r="X270">
        <f t="shared" si="152"/>
        <v>122000</v>
      </c>
      <c r="Y270">
        <f t="shared" si="139"/>
        <v>5.2142742834811046E-2</v>
      </c>
      <c r="Z270">
        <f t="shared" si="140"/>
        <v>7.1144820693565536E-2</v>
      </c>
      <c r="AA270">
        <f t="shared" si="141"/>
        <v>3.1851375716281514E-2</v>
      </c>
      <c r="AB270">
        <f t="shared" si="142"/>
        <v>3.8061119558869011E-2</v>
      </c>
      <c r="AC270" s="9" t="str">
        <f t="shared" si="153"/>
        <v/>
      </c>
      <c r="AD270" s="9">
        <f t="shared" si="154"/>
        <v>0.1</v>
      </c>
      <c r="AE270" s="9" t="str">
        <f t="shared" si="155"/>
        <v/>
      </c>
      <c r="AF270" s="9">
        <f t="shared" si="156"/>
        <v>0.1</v>
      </c>
      <c r="AG270" s="9" t="str">
        <f t="shared" si="157"/>
        <v>&lt;0.1</v>
      </c>
      <c r="AH270" s="9">
        <f t="shared" si="158"/>
        <v>0</v>
      </c>
      <c r="AI270" s="9" t="str">
        <f t="shared" si="159"/>
        <v>&lt;0.1</v>
      </c>
      <c r="AJ270" s="9">
        <f t="shared" si="160"/>
        <v>0</v>
      </c>
      <c r="AK270" t="str">
        <f t="shared" si="161"/>
        <v/>
      </c>
      <c r="AL270" t="str">
        <f t="shared" si="162"/>
        <v/>
      </c>
      <c r="AM270" t="str">
        <f t="shared" si="163"/>
        <v/>
      </c>
      <c r="AN270" t="str">
        <f t="shared" si="164"/>
        <v/>
      </c>
      <c r="AO270">
        <f t="shared" si="143"/>
        <v>0</v>
      </c>
      <c r="AP270">
        <f t="shared" si="144"/>
        <v>4</v>
      </c>
      <c r="AQ270" t="str">
        <f t="shared" si="145"/>
        <v>Less stressed</v>
      </c>
    </row>
    <row r="271" spans="1:43" x14ac:dyDescent="0.25">
      <c r="A271">
        <v>184</v>
      </c>
      <c r="B271">
        <v>2648675.1765000001</v>
      </c>
      <c r="C271" t="str">
        <f>VLOOKUP(A271,'A1. Aquifer Attributes'!A:H,8,FALSE)</f>
        <v>Unconfined</v>
      </c>
      <c r="D271" t="str">
        <f>VLOOKUP(A271,'A3. BGCZ'!A:C,3,FALSE)</f>
        <v>CDF</v>
      </c>
      <c r="E271" t="str">
        <f>VLOOKUP(A271,'A2. Low Flow Zone'!A:C,3,FALSE)</f>
        <v>Georgia Basin</v>
      </c>
      <c r="F271">
        <f>IFERROR(VLOOKUP(A271,'R1. GW Use'!A:H,8,FALSE),"&lt;Null&gt;")</f>
        <v>11014</v>
      </c>
      <c r="G271">
        <f>IFERROR(VLOOKUP(A271,'R2. Recharge'!A:I,8,FALSE)*B271,"&lt;Null&gt;")</f>
        <v>1829901.1081865025</v>
      </c>
      <c r="H271">
        <f>IFERROR(VLOOKUP(A271,'R2. Recharge'!A:K,10,FALSE)*B271,"&lt;Null&gt;")</f>
        <v>2440502.5510029825</v>
      </c>
      <c r="I271">
        <f>IFERROR(VLOOKUP(A271,'R3. GW E'!A:C,2,FALSE)*B271,"&lt;Null&gt;")</f>
        <v>906376.64539830002</v>
      </c>
      <c r="J271">
        <f>IFERROR(VLOOKUP(A271,'R3. GW E'!A:E,4,FALSE)*B271,"&lt;Null&gt;")</f>
        <v>7744514.3220718801</v>
      </c>
      <c r="K271">
        <f t="shared" si="132"/>
        <v>923524.46278820245</v>
      </c>
      <c r="L271">
        <f t="shared" si="133"/>
        <v>1534125.9056046824</v>
      </c>
      <c r="M271">
        <f t="shared" si="134"/>
        <v>-5914613.2138853781</v>
      </c>
      <c r="N271">
        <f t="shared" si="135"/>
        <v>-5304011.7710688971</v>
      </c>
      <c r="O271" t="str">
        <f t="shared" si="136"/>
        <v/>
      </c>
      <c r="P271">
        <f t="shared" si="146"/>
        <v>11000</v>
      </c>
      <c r="Q271" t="str">
        <f t="shared" si="137"/>
        <v/>
      </c>
      <c r="R271">
        <f t="shared" si="147"/>
        <v>1830000</v>
      </c>
      <c r="S271" t="str">
        <f t="shared" si="138"/>
        <v/>
      </c>
      <c r="T271">
        <f t="shared" si="148"/>
        <v>2441000</v>
      </c>
      <c r="U271" t="str">
        <f t="shared" si="149"/>
        <v/>
      </c>
      <c r="V271">
        <f t="shared" si="150"/>
        <v>906000</v>
      </c>
      <c r="W271" t="str">
        <f t="shared" si="151"/>
        <v/>
      </c>
      <c r="X271">
        <f t="shared" si="152"/>
        <v>7745000</v>
      </c>
      <c r="Y271">
        <f t="shared" si="139"/>
        <v>1.1926051170044543E-2</v>
      </c>
      <c r="Z271">
        <f t="shared" si="140"/>
        <v>7.1793325174694736E-3</v>
      </c>
      <c r="AA271" t="str">
        <f t="shared" si="141"/>
        <v>NA</v>
      </c>
      <c r="AB271" t="str">
        <f t="shared" si="142"/>
        <v>NA</v>
      </c>
      <c r="AC271" s="9" t="str">
        <f t="shared" si="153"/>
        <v>&lt;0.1</v>
      </c>
      <c r="AD271" s="9">
        <f t="shared" si="154"/>
        <v>0</v>
      </c>
      <c r="AE271" s="9" t="str">
        <f t="shared" si="155"/>
        <v>&lt;0.1</v>
      </c>
      <c r="AF271" s="9">
        <f t="shared" si="156"/>
        <v>0</v>
      </c>
      <c r="AG271" s="9" t="str">
        <f t="shared" si="157"/>
        <v>NA</v>
      </c>
      <c r="AH271" s="9">
        <f t="shared" si="158"/>
        <v>0</v>
      </c>
      <c r="AI271" s="9" t="str">
        <f t="shared" si="159"/>
        <v>NA</v>
      </c>
      <c r="AJ271" s="9">
        <f t="shared" si="160"/>
        <v>0</v>
      </c>
      <c r="AK271" t="str">
        <f t="shared" si="161"/>
        <v/>
      </c>
      <c r="AL271" t="str">
        <f t="shared" si="162"/>
        <v/>
      </c>
      <c r="AM271" t="str">
        <f t="shared" si="163"/>
        <v>NA</v>
      </c>
      <c r="AN271" t="str">
        <f t="shared" si="164"/>
        <v>NA</v>
      </c>
      <c r="AO271">
        <f t="shared" si="143"/>
        <v>0</v>
      </c>
      <c r="AP271">
        <f t="shared" si="144"/>
        <v>2</v>
      </c>
      <c r="AQ271" t="str">
        <f t="shared" si="145"/>
        <v>Less stressed</v>
      </c>
    </row>
    <row r="272" spans="1:43" x14ac:dyDescent="0.25">
      <c r="A272">
        <v>23</v>
      </c>
      <c r="B272">
        <v>3289251.8744999999</v>
      </c>
      <c r="C272" t="str">
        <f>VLOOKUP(A272,'A1. Aquifer Attributes'!A:H,8,FALSE)</f>
        <v>Unconfined</v>
      </c>
      <c r="D272" t="str">
        <f>VLOOKUP(A272,'A3. BGCZ'!A:C,3,FALSE)</f>
        <v>CWH</v>
      </c>
      <c r="E272" t="str">
        <f>VLOOKUP(A272,'A2. Low Flow Zone'!A:C,3,FALSE)</f>
        <v>Coast Mountains</v>
      </c>
      <c r="F272">
        <f>IFERROR(VLOOKUP(A272,'R1. GW Use'!A:H,8,FALSE),"&lt;Null&gt;")</f>
        <v>159101</v>
      </c>
      <c r="G272">
        <f>IFERROR(VLOOKUP(A272,'R2. Recharge'!A:I,8,FALSE)*B272,"&lt;Null&gt;")</f>
        <v>2905253.484065765</v>
      </c>
      <c r="H272">
        <f>IFERROR(VLOOKUP(A272,'R2. Recharge'!A:K,10,FALSE)*B272,"&lt;Null&gt;")</f>
        <v>2580865.4338001818</v>
      </c>
      <c r="I272">
        <f>IFERROR(VLOOKUP(A272,'R3. GW E'!A:C,2,FALSE)*B272,"&lt;Null&gt;")</f>
        <v>974618.487421848</v>
      </c>
      <c r="J272">
        <f>IFERROR(VLOOKUP(A272,'R3. GW E'!A:E,4,FALSE)*B272,"&lt;Null&gt;")</f>
        <v>27774804.645984195</v>
      </c>
      <c r="K272">
        <f t="shared" si="132"/>
        <v>1930634.9966439172</v>
      </c>
      <c r="L272">
        <f t="shared" si="133"/>
        <v>1606246.946378334</v>
      </c>
      <c r="M272">
        <f t="shared" si="134"/>
        <v>-24869551.161918432</v>
      </c>
      <c r="N272">
        <f t="shared" si="135"/>
        <v>-25193939.212184012</v>
      </c>
      <c r="O272" t="str">
        <f t="shared" si="136"/>
        <v/>
      </c>
      <c r="P272">
        <f t="shared" si="146"/>
        <v>159000</v>
      </c>
      <c r="Q272" t="str">
        <f t="shared" si="137"/>
        <v/>
      </c>
      <c r="R272">
        <f t="shared" si="147"/>
        <v>2905000</v>
      </c>
      <c r="S272" t="str">
        <f t="shared" si="138"/>
        <v/>
      </c>
      <c r="T272">
        <f t="shared" si="148"/>
        <v>2581000</v>
      </c>
      <c r="U272" t="str">
        <f t="shared" si="149"/>
        <v/>
      </c>
      <c r="V272">
        <f t="shared" si="150"/>
        <v>975000</v>
      </c>
      <c r="W272" t="str">
        <f t="shared" si="151"/>
        <v/>
      </c>
      <c r="X272">
        <f t="shared" si="152"/>
        <v>27775000</v>
      </c>
      <c r="Y272">
        <f t="shared" si="139"/>
        <v>8.240863771586561E-2</v>
      </c>
      <c r="Z272">
        <f t="shared" si="140"/>
        <v>9.9051394531040865E-2</v>
      </c>
      <c r="AA272" t="str">
        <f t="shared" si="141"/>
        <v>NA</v>
      </c>
      <c r="AB272" t="str">
        <f t="shared" si="142"/>
        <v>NA</v>
      </c>
      <c r="AC272" s="9" t="str">
        <f t="shared" si="153"/>
        <v/>
      </c>
      <c r="AD272" s="9">
        <f t="shared" si="154"/>
        <v>0.1</v>
      </c>
      <c r="AE272" s="9" t="str">
        <f t="shared" si="155"/>
        <v/>
      </c>
      <c r="AF272" s="9">
        <f t="shared" si="156"/>
        <v>0.1</v>
      </c>
      <c r="AG272" s="9" t="str">
        <f t="shared" si="157"/>
        <v>NA</v>
      </c>
      <c r="AH272" s="9">
        <f t="shared" si="158"/>
        <v>0</v>
      </c>
      <c r="AI272" s="9" t="str">
        <f t="shared" si="159"/>
        <v>NA</v>
      </c>
      <c r="AJ272" s="9">
        <f t="shared" si="160"/>
        <v>0</v>
      </c>
      <c r="AK272" t="str">
        <f t="shared" si="161"/>
        <v/>
      </c>
      <c r="AL272" t="str">
        <f t="shared" si="162"/>
        <v/>
      </c>
      <c r="AM272" t="str">
        <f t="shared" si="163"/>
        <v>NA</v>
      </c>
      <c r="AN272" t="str">
        <f t="shared" si="164"/>
        <v>NA</v>
      </c>
      <c r="AO272">
        <f t="shared" si="143"/>
        <v>0</v>
      </c>
      <c r="AP272">
        <f t="shared" si="144"/>
        <v>2</v>
      </c>
      <c r="AQ272" t="str">
        <f t="shared" si="145"/>
        <v>Less stressed</v>
      </c>
    </row>
    <row r="273" spans="1:43" x14ac:dyDescent="0.25">
      <c r="A273">
        <v>398</v>
      </c>
      <c r="B273">
        <v>6035647.53106</v>
      </c>
      <c r="C273" t="str">
        <f>VLOOKUP(A273,'A1. Aquifer Attributes'!A:H,8,FALSE)</f>
        <v>Unconfined</v>
      </c>
      <c r="D273" t="str">
        <f>VLOOKUP(A273,'A3. BGCZ'!A:C,3,FALSE)</f>
        <v>CWH</v>
      </c>
      <c r="E273" t="str">
        <f>VLOOKUP(A273,'A2. Low Flow Zone'!A:C,3,FALSE)</f>
        <v>Coast Mountains</v>
      </c>
      <c r="F273">
        <f>IFERROR(VLOOKUP(A273,'R1. GW Use'!A:H,8,FALSE),"&lt;Null&gt;")</f>
        <v>904790</v>
      </c>
      <c r="G273">
        <f>IFERROR(VLOOKUP(A273,'R2. Recharge'!A:I,8,FALSE)*B273,"&lt;Null&gt;")</f>
        <v>5983402.5189461429</v>
      </c>
      <c r="H273">
        <f>IFERROR(VLOOKUP(A273,'R2. Recharge'!A:K,10,FALSE)*B273,"&lt;Null&gt;")</f>
        <v>2685156.9805605658</v>
      </c>
      <c r="I273">
        <f>IFERROR(VLOOKUP(A273,'R3. GW E'!A:C,2,FALSE)*B273,"&lt;Null&gt;")</f>
        <v>3087414.7815631218</v>
      </c>
      <c r="J273">
        <f>IFERROR(VLOOKUP(A273,'R3. GW E'!A:E,4,FALSE)*B273,"&lt;Null&gt;")</f>
        <v>1360157.3137144952</v>
      </c>
      <c r="K273">
        <f t="shared" si="132"/>
        <v>2895987.737383021</v>
      </c>
      <c r="L273">
        <f t="shared" si="133"/>
        <v>-402257.80100255599</v>
      </c>
      <c r="M273">
        <f t="shared" si="134"/>
        <v>4623245.2052316479</v>
      </c>
      <c r="N273">
        <f t="shared" si="135"/>
        <v>1324999.6668460707</v>
      </c>
      <c r="O273" t="str">
        <f t="shared" si="136"/>
        <v/>
      </c>
      <c r="P273">
        <f t="shared" si="146"/>
        <v>905000</v>
      </c>
      <c r="Q273" t="str">
        <f t="shared" si="137"/>
        <v/>
      </c>
      <c r="R273">
        <f t="shared" si="147"/>
        <v>5983000</v>
      </c>
      <c r="S273" t="str">
        <f t="shared" si="138"/>
        <v/>
      </c>
      <c r="T273">
        <f t="shared" si="148"/>
        <v>2685000</v>
      </c>
      <c r="U273" t="str">
        <f t="shared" si="149"/>
        <v/>
      </c>
      <c r="V273">
        <f t="shared" si="150"/>
        <v>3087000</v>
      </c>
      <c r="W273" t="str">
        <f t="shared" si="151"/>
        <v/>
      </c>
      <c r="X273">
        <f t="shared" si="152"/>
        <v>1360000</v>
      </c>
      <c r="Y273">
        <f t="shared" si="139"/>
        <v>0.31242880911423321</v>
      </c>
      <c r="Z273" t="str">
        <f t="shared" si="140"/>
        <v>NA</v>
      </c>
      <c r="AA273">
        <f t="shared" si="141"/>
        <v>0.19570452351870563</v>
      </c>
      <c r="AB273">
        <f t="shared" si="142"/>
        <v>0.68286054905484916</v>
      </c>
      <c r="AC273" s="9" t="str">
        <f t="shared" si="153"/>
        <v/>
      </c>
      <c r="AD273" s="9">
        <f t="shared" si="154"/>
        <v>0.3</v>
      </c>
      <c r="AE273" s="9" t="str">
        <f t="shared" si="155"/>
        <v>NA</v>
      </c>
      <c r="AF273" s="9">
        <f t="shared" si="156"/>
        <v>0</v>
      </c>
      <c r="AG273" s="9" t="str">
        <f t="shared" si="157"/>
        <v/>
      </c>
      <c r="AH273" s="9">
        <f t="shared" si="158"/>
        <v>0.2</v>
      </c>
      <c r="AI273" s="9" t="str">
        <f t="shared" si="159"/>
        <v/>
      </c>
      <c r="AJ273" s="9">
        <f t="shared" si="160"/>
        <v>0.7</v>
      </c>
      <c r="AK273" t="str">
        <f t="shared" si="161"/>
        <v/>
      </c>
      <c r="AL273" t="str">
        <f t="shared" si="162"/>
        <v>NA</v>
      </c>
      <c r="AM273" t="str">
        <f t="shared" si="163"/>
        <v/>
      </c>
      <c r="AN273" t="str">
        <f t="shared" si="164"/>
        <v/>
      </c>
      <c r="AO273">
        <f t="shared" si="143"/>
        <v>0</v>
      </c>
      <c r="AP273">
        <f t="shared" si="144"/>
        <v>3</v>
      </c>
      <c r="AQ273" t="str">
        <f t="shared" si="145"/>
        <v>Less stressed</v>
      </c>
    </row>
    <row r="274" spans="1:43" x14ac:dyDescent="0.25">
      <c r="A274">
        <v>310</v>
      </c>
      <c r="B274">
        <v>7873945.2647500001</v>
      </c>
      <c r="C274" t="str">
        <f>VLOOKUP(A274,'A1. Aquifer Attributes'!A:H,8,FALSE)</f>
        <v>Unconfined</v>
      </c>
      <c r="D274" t="str">
        <f>VLOOKUP(A274,'A3. BGCZ'!A:C,3,FALSE)</f>
        <v>IDF</v>
      </c>
      <c r="E274" t="str">
        <f>VLOOKUP(A274,'A2. Low Flow Zone'!A:C,3,FALSE)</f>
        <v>South Interior</v>
      </c>
      <c r="F274">
        <f>IFERROR(VLOOKUP(A274,'R1. GW Use'!A:H,8,FALSE),"&lt;Null&gt;")</f>
        <v>522807</v>
      </c>
      <c r="G274">
        <f>IFERROR(VLOOKUP(A274,'R2. Recharge'!A:I,8,FALSE)*B274,"&lt;Null&gt;")</f>
        <v>623404.94918363751</v>
      </c>
      <c r="H274">
        <f>IFERROR(VLOOKUP(A274,'R2. Recharge'!A:K,10,FALSE)*B274,"&lt;Null&gt;")</f>
        <v>2728818.0927875545</v>
      </c>
      <c r="I274">
        <f>IFERROR(VLOOKUP(A274,'R3. GW E'!A:C,2,FALSE)*B274,"&lt;Null&gt;")</f>
        <v>1259697.3852904991</v>
      </c>
      <c r="J274">
        <f>IFERROR(VLOOKUP(A274,'R3. GW E'!A:E,4,FALSE)*B274,"&lt;Null&gt;")</f>
        <v>1212052.1424934971</v>
      </c>
      <c r="K274">
        <f t="shared" si="132"/>
        <v>-636292.43610686157</v>
      </c>
      <c r="L274">
        <f t="shared" si="133"/>
        <v>1469120.7074970554</v>
      </c>
      <c r="M274">
        <f t="shared" si="134"/>
        <v>-588647.19330985961</v>
      </c>
      <c r="N274">
        <f t="shared" si="135"/>
        <v>1516765.9502940574</v>
      </c>
      <c r="O274" t="str">
        <f t="shared" si="136"/>
        <v/>
      </c>
      <c r="P274">
        <f t="shared" si="146"/>
        <v>523000</v>
      </c>
      <c r="Q274" t="str">
        <f t="shared" si="137"/>
        <v/>
      </c>
      <c r="R274">
        <f t="shared" si="147"/>
        <v>623000</v>
      </c>
      <c r="S274" t="str">
        <f t="shared" si="138"/>
        <v/>
      </c>
      <c r="T274">
        <f t="shared" si="148"/>
        <v>2729000</v>
      </c>
      <c r="U274" t="str">
        <f t="shared" si="149"/>
        <v/>
      </c>
      <c r="V274">
        <f t="shared" si="150"/>
        <v>1260000</v>
      </c>
      <c r="W274" t="str">
        <f t="shared" si="151"/>
        <v/>
      </c>
      <c r="X274">
        <f t="shared" si="152"/>
        <v>1212000</v>
      </c>
      <c r="Y274" t="str">
        <f t="shared" si="139"/>
        <v>NA</v>
      </c>
      <c r="Z274">
        <f t="shared" si="140"/>
        <v>0.35586388329568069</v>
      </c>
      <c r="AA274" t="str">
        <f t="shared" si="141"/>
        <v>NA</v>
      </c>
      <c r="AB274">
        <f t="shared" si="142"/>
        <v>0.3446853483878925</v>
      </c>
      <c r="AC274" s="9" t="str">
        <f t="shared" si="153"/>
        <v>NA</v>
      </c>
      <c r="AD274" s="9">
        <f t="shared" si="154"/>
        <v>0</v>
      </c>
      <c r="AE274" s="9" t="str">
        <f t="shared" si="155"/>
        <v/>
      </c>
      <c r="AF274" s="9">
        <f t="shared" si="156"/>
        <v>0.4</v>
      </c>
      <c r="AG274" s="9" t="str">
        <f t="shared" si="157"/>
        <v>NA</v>
      </c>
      <c r="AH274" s="9">
        <f t="shared" si="158"/>
        <v>0</v>
      </c>
      <c r="AI274" s="9" t="str">
        <f t="shared" si="159"/>
        <v/>
      </c>
      <c r="AJ274" s="9">
        <f t="shared" si="160"/>
        <v>0.3</v>
      </c>
      <c r="AK274" t="str">
        <f t="shared" si="161"/>
        <v>NA</v>
      </c>
      <c r="AL274" t="str">
        <f t="shared" si="162"/>
        <v/>
      </c>
      <c r="AM274" t="str">
        <f t="shared" si="163"/>
        <v>NA</v>
      </c>
      <c r="AN274" t="str">
        <f t="shared" si="164"/>
        <v/>
      </c>
      <c r="AO274">
        <f t="shared" si="143"/>
        <v>0</v>
      </c>
      <c r="AP274">
        <f t="shared" si="144"/>
        <v>2</v>
      </c>
      <c r="AQ274" t="str">
        <f t="shared" si="145"/>
        <v>Less stressed</v>
      </c>
    </row>
    <row r="275" spans="1:43" x14ac:dyDescent="0.25">
      <c r="A275">
        <v>319</v>
      </c>
      <c r="B275">
        <v>12100747.043299999</v>
      </c>
      <c r="C275" t="str">
        <f>VLOOKUP(A275,'A1. Aquifer Attributes'!A:H,8,FALSE)</f>
        <v>Unconfined</v>
      </c>
      <c r="D275" t="str">
        <f>VLOOKUP(A275,'A3. BGCZ'!A:C,3,FALSE)</f>
        <v>IDF</v>
      </c>
      <c r="E275" t="str">
        <f>VLOOKUP(A275,'A2. Low Flow Zone'!A:C,3,FALSE)</f>
        <v>Southeast Mountains</v>
      </c>
      <c r="F275">
        <f>IFERROR(VLOOKUP(A275,'R1. GW Use'!A:H,8,FALSE),"&lt;Null&gt;")</f>
        <v>599383</v>
      </c>
      <c r="G275">
        <f>IFERROR(VLOOKUP(A275,'R2. Recharge'!A:I,8,FALSE)*B275,"&lt;Null&gt;")</f>
        <v>1288445.3111907125</v>
      </c>
      <c r="H275">
        <f>IFERROR(VLOOKUP(A275,'R2. Recharge'!A:K,10,FALSE)*B275,"&lt;Null&gt;")</f>
        <v>2791799.6526008728</v>
      </c>
      <c r="I275">
        <f>IFERROR(VLOOKUP(A275,'R3. GW E'!A:C,2,FALSE)*B275,"&lt;Null&gt;")</f>
        <v>753332.00718064141</v>
      </c>
      <c r="J275">
        <f>IFERROR(VLOOKUP(A275,'R3. GW E'!A:E,4,FALSE)*B275,"&lt;Null&gt;")</f>
        <v>1320929.6479936712</v>
      </c>
      <c r="K275">
        <f t="shared" si="132"/>
        <v>535113.30401007109</v>
      </c>
      <c r="L275">
        <f t="shared" si="133"/>
        <v>2038467.6454202314</v>
      </c>
      <c r="M275">
        <f t="shared" si="134"/>
        <v>-32484.336802958744</v>
      </c>
      <c r="N275">
        <f t="shared" si="135"/>
        <v>1470870.0046072016</v>
      </c>
      <c r="O275" t="str">
        <f t="shared" si="136"/>
        <v/>
      </c>
      <c r="P275">
        <f t="shared" si="146"/>
        <v>599000</v>
      </c>
      <c r="Q275" t="str">
        <f t="shared" si="137"/>
        <v/>
      </c>
      <c r="R275">
        <f t="shared" si="147"/>
        <v>1288000</v>
      </c>
      <c r="S275" t="str">
        <f t="shared" si="138"/>
        <v/>
      </c>
      <c r="T275">
        <f t="shared" si="148"/>
        <v>2792000</v>
      </c>
      <c r="U275" t="str">
        <f t="shared" si="149"/>
        <v/>
      </c>
      <c r="V275">
        <f t="shared" si="150"/>
        <v>753000</v>
      </c>
      <c r="W275" t="str">
        <f t="shared" si="151"/>
        <v/>
      </c>
      <c r="X275">
        <f t="shared" si="152"/>
        <v>1321000</v>
      </c>
      <c r="Y275">
        <f t="shared" si="139"/>
        <v>1.1201048366921547</v>
      </c>
      <c r="Z275">
        <f t="shared" si="140"/>
        <v>0.29403606250342856</v>
      </c>
      <c r="AA275" t="str">
        <f t="shared" si="141"/>
        <v>NA</v>
      </c>
      <c r="AB275">
        <f t="shared" si="142"/>
        <v>0.40750236127091755</v>
      </c>
      <c r="AC275" s="9" t="str">
        <f t="shared" si="153"/>
        <v/>
      </c>
      <c r="AD275" s="9">
        <f t="shared" si="154"/>
        <v>1.1000000000000001</v>
      </c>
      <c r="AE275" s="9" t="str">
        <f t="shared" si="155"/>
        <v/>
      </c>
      <c r="AF275" s="9">
        <f t="shared" si="156"/>
        <v>0.3</v>
      </c>
      <c r="AG275" s="9" t="str">
        <f t="shared" si="157"/>
        <v>NA</v>
      </c>
      <c r="AH275" s="9">
        <f t="shared" si="158"/>
        <v>0</v>
      </c>
      <c r="AI275" s="9" t="str">
        <f t="shared" si="159"/>
        <v/>
      </c>
      <c r="AJ275" s="9">
        <f t="shared" si="160"/>
        <v>0.4</v>
      </c>
      <c r="AK275" t="str">
        <f t="shared" si="161"/>
        <v>stressed</v>
      </c>
      <c r="AL275" t="str">
        <f t="shared" si="162"/>
        <v/>
      </c>
      <c r="AM275" t="str">
        <f t="shared" si="163"/>
        <v>NA</v>
      </c>
      <c r="AN275" t="str">
        <f t="shared" si="164"/>
        <v/>
      </c>
      <c r="AO275">
        <f t="shared" si="143"/>
        <v>1</v>
      </c>
      <c r="AP275">
        <f t="shared" si="144"/>
        <v>3</v>
      </c>
      <c r="AQ275" t="str">
        <f t="shared" si="145"/>
        <v>More stressed (less certainty)</v>
      </c>
    </row>
    <row r="276" spans="1:43" x14ac:dyDescent="0.25">
      <c r="A276">
        <v>769</v>
      </c>
      <c r="B276">
        <v>9616894.5644400008</v>
      </c>
      <c r="C276" t="str">
        <f>VLOOKUP(A276,'A1. Aquifer Attributes'!A:H,8,FALSE)</f>
        <v>Unconfined</v>
      </c>
      <c r="D276" t="str">
        <f>VLOOKUP(A276,'A3. BGCZ'!A:C,3,FALSE)</f>
        <v>IDF</v>
      </c>
      <c r="E276" t="str">
        <f>VLOOKUP(A276,'A2. Low Flow Zone'!A:C,3,FALSE)</f>
        <v>South Interior</v>
      </c>
      <c r="F276">
        <f>IFERROR(VLOOKUP(A276,'R1. GW Use'!A:H,8,FALSE),"&lt;Null&gt;")</f>
        <v>25746</v>
      </c>
      <c r="G276">
        <f>IFERROR(VLOOKUP(A276,'R2. Recharge'!A:I,8,FALSE)*B276,"&lt;Null&gt;")</f>
        <v>609542.87909416493</v>
      </c>
      <c r="H276">
        <f>IFERROR(VLOOKUP(A276,'R2. Recharge'!A:K,10,FALSE)*B276,"&lt;Null&gt;")</f>
        <v>2793073.1559285675</v>
      </c>
      <c r="I276">
        <f>IFERROR(VLOOKUP(A276,'R3. GW E'!A:C,2,FALSE)*B276,"&lt;Null&gt;")</f>
        <v>714948.79260416306</v>
      </c>
      <c r="J276">
        <f>IFERROR(VLOOKUP(A276,'R3. GW E'!A:E,4,FALSE)*B276,"&lt;Null&gt;")</f>
        <v>25272910.408511389</v>
      </c>
      <c r="K276">
        <f t="shared" si="132"/>
        <v>-105405.91350999812</v>
      </c>
      <c r="L276">
        <f t="shared" si="133"/>
        <v>2078124.3633244045</v>
      </c>
      <c r="M276">
        <f t="shared" si="134"/>
        <v>-24663367.529417224</v>
      </c>
      <c r="N276">
        <f t="shared" si="135"/>
        <v>-22479837.252582822</v>
      </c>
      <c r="O276" t="str">
        <f t="shared" si="136"/>
        <v/>
      </c>
      <c r="P276">
        <f t="shared" si="146"/>
        <v>26000</v>
      </c>
      <c r="Q276" t="str">
        <f t="shared" si="137"/>
        <v/>
      </c>
      <c r="R276">
        <f t="shared" si="147"/>
        <v>610000</v>
      </c>
      <c r="S276" t="str">
        <f t="shared" si="138"/>
        <v/>
      </c>
      <c r="T276">
        <f t="shared" si="148"/>
        <v>2793000</v>
      </c>
      <c r="U276" t="str">
        <f t="shared" si="149"/>
        <v/>
      </c>
      <c r="V276">
        <f t="shared" si="150"/>
        <v>715000</v>
      </c>
      <c r="W276" t="str">
        <f t="shared" si="151"/>
        <v/>
      </c>
      <c r="X276">
        <f t="shared" si="152"/>
        <v>25273000</v>
      </c>
      <c r="Y276" t="str">
        <f t="shared" si="139"/>
        <v>NA</v>
      </c>
      <c r="Z276">
        <f t="shared" si="140"/>
        <v>1.2389056427216784E-2</v>
      </c>
      <c r="AA276" t="str">
        <f t="shared" si="141"/>
        <v>NA</v>
      </c>
      <c r="AB276" t="str">
        <f t="shared" si="142"/>
        <v>NA</v>
      </c>
      <c r="AC276" s="9" t="str">
        <f t="shared" si="153"/>
        <v>NA</v>
      </c>
      <c r="AD276" s="9">
        <f t="shared" si="154"/>
        <v>0</v>
      </c>
      <c r="AE276" s="9" t="str">
        <f t="shared" si="155"/>
        <v>&lt;0.1</v>
      </c>
      <c r="AF276" s="9">
        <f t="shared" si="156"/>
        <v>0</v>
      </c>
      <c r="AG276" s="9" t="str">
        <f t="shared" si="157"/>
        <v>NA</v>
      </c>
      <c r="AH276" s="9">
        <f t="shared" si="158"/>
        <v>0</v>
      </c>
      <c r="AI276" s="9" t="str">
        <f t="shared" si="159"/>
        <v>NA</v>
      </c>
      <c r="AJ276" s="9">
        <f t="shared" si="160"/>
        <v>0</v>
      </c>
      <c r="AK276" t="str">
        <f t="shared" si="161"/>
        <v>NA</v>
      </c>
      <c r="AL276" t="str">
        <f t="shared" si="162"/>
        <v/>
      </c>
      <c r="AM276" t="str">
        <f t="shared" si="163"/>
        <v>NA</v>
      </c>
      <c r="AN276" t="str">
        <f t="shared" si="164"/>
        <v>NA</v>
      </c>
      <c r="AO276">
        <f t="shared" si="143"/>
        <v>0</v>
      </c>
      <c r="AP276">
        <f t="shared" si="144"/>
        <v>1</v>
      </c>
      <c r="AQ276" t="str">
        <f t="shared" si="145"/>
        <v>Less stressed</v>
      </c>
    </row>
    <row r="277" spans="1:43" x14ac:dyDescent="0.25">
      <c r="A277">
        <v>930</v>
      </c>
      <c r="B277">
        <v>16742295.4844</v>
      </c>
      <c r="C277" t="str">
        <f>VLOOKUP(A277,'A1. Aquifer Attributes'!A:H,8,FALSE)</f>
        <v>Unconfined</v>
      </c>
      <c r="D277" t="str">
        <f>VLOOKUP(A277,'A3. BGCZ'!A:C,3,FALSE)</f>
        <v>BWBS</v>
      </c>
      <c r="E277" t="str">
        <f>VLOOKUP(A277,'A2. Low Flow Zone'!A:C,3,FALSE)</f>
        <v>North Interior</v>
      </c>
      <c r="F277">
        <f>IFERROR(VLOOKUP(A277,'R1. GW Use'!A:H,8,FALSE),"&lt;Null&gt;")</f>
        <v>1079</v>
      </c>
      <c r="G277">
        <f>IFERROR(VLOOKUP(A277,'R2. Recharge'!A:I,8,FALSE)*B277,"&lt;Null&gt;")</f>
        <v>3149737.9708404657</v>
      </c>
      <c r="H277">
        <f>IFERROR(VLOOKUP(A277,'R2. Recharge'!A:K,10,FALSE)*B277,"&lt;Null&gt;")</f>
        <v>2803765.2555905306</v>
      </c>
      <c r="I277">
        <f>IFERROR(VLOOKUP(A277,'R3. GW E'!A:C,2,FALSE)*B277,"&lt;Null&gt;")</f>
        <v>1233689.5273589829</v>
      </c>
      <c r="J277">
        <f>IFERROR(VLOOKUP(A277,'R3. GW E'!A:E,4,FALSE)*B277,"&lt;Null&gt;")</f>
        <v>1485610.8475127495</v>
      </c>
      <c r="K277">
        <f t="shared" si="132"/>
        <v>1916048.4434814828</v>
      </c>
      <c r="L277">
        <f t="shared" si="133"/>
        <v>1570075.7282315476</v>
      </c>
      <c r="M277">
        <f t="shared" si="134"/>
        <v>1664127.1233277163</v>
      </c>
      <c r="N277">
        <f t="shared" si="135"/>
        <v>1318154.4080777811</v>
      </c>
      <c r="O277" t="str">
        <f t="shared" si="136"/>
        <v/>
      </c>
      <c r="P277">
        <f t="shared" si="146"/>
        <v>1000</v>
      </c>
      <c r="Q277" t="str">
        <f t="shared" si="137"/>
        <v/>
      </c>
      <c r="R277">
        <f t="shared" si="147"/>
        <v>3150000</v>
      </c>
      <c r="S277" t="str">
        <f t="shared" si="138"/>
        <v/>
      </c>
      <c r="T277">
        <f t="shared" si="148"/>
        <v>2804000</v>
      </c>
      <c r="U277" t="str">
        <f t="shared" si="149"/>
        <v/>
      </c>
      <c r="V277">
        <f t="shared" si="150"/>
        <v>1234000</v>
      </c>
      <c r="W277" t="str">
        <f t="shared" si="151"/>
        <v/>
      </c>
      <c r="X277">
        <f t="shared" si="152"/>
        <v>1486000</v>
      </c>
      <c r="Y277">
        <f t="shared" si="139"/>
        <v>5.6313816264449144E-4</v>
      </c>
      <c r="Z277">
        <f t="shared" si="140"/>
        <v>6.8722799836879844E-4</v>
      </c>
      <c r="AA277">
        <f t="shared" si="141"/>
        <v>6.4838796560346237E-4</v>
      </c>
      <c r="AB277">
        <f t="shared" si="142"/>
        <v>8.1856874535166807E-4</v>
      </c>
      <c r="AC277" s="9" t="str">
        <f t="shared" si="153"/>
        <v>&lt;0.1</v>
      </c>
      <c r="AD277" s="9">
        <f t="shared" si="154"/>
        <v>0</v>
      </c>
      <c r="AE277" s="9" t="str">
        <f t="shared" si="155"/>
        <v>&lt;0.1</v>
      </c>
      <c r="AF277" s="9">
        <f t="shared" si="156"/>
        <v>0</v>
      </c>
      <c r="AG277" s="9" t="str">
        <f t="shared" si="157"/>
        <v>&lt;0.1</v>
      </c>
      <c r="AH277" s="9">
        <f t="shared" si="158"/>
        <v>0</v>
      </c>
      <c r="AI277" s="9" t="str">
        <f t="shared" si="159"/>
        <v>&lt;0.1</v>
      </c>
      <c r="AJ277" s="9">
        <f t="shared" si="160"/>
        <v>0</v>
      </c>
      <c r="AK277" t="str">
        <f t="shared" si="161"/>
        <v/>
      </c>
      <c r="AL277" t="str">
        <f t="shared" si="162"/>
        <v/>
      </c>
      <c r="AM277" t="str">
        <f t="shared" si="163"/>
        <v/>
      </c>
      <c r="AN277" t="str">
        <f t="shared" si="164"/>
        <v/>
      </c>
      <c r="AO277">
        <f t="shared" si="143"/>
        <v>0</v>
      </c>
      <c r="AP277">
        <f t="shared" si="144"/>
        <v>4</v>
      </c>
      <c r="AQ277" t="str">
        <f t="shared" si="145"/>
        <v>Less stressed</v>
      </c>
    </row>
    <row r="278" spans="1:43" x14ac:dyDescent="0.25">
      <c r="A278">
        <v>230</v>
      </c>
      <c r="B278">
        <v>17514980.530900002</v>
      </c>
      <c r="C278" t="str">
        <f>VLOOKUP(A278,'A1. Aquifer Attributes'!A:H,8,FALSE)</f>
        <v>Unconfined</v>
      </c>
      <c r="D278" t="str">
        <f>VLOOKUP(A278,'A3. BGCZ'!A:C,3,FALSE)</f>
        <v>IDF</v>
      </c>
      <c r="E278" t="str">
        <f>VLOOKUP(A278,'A2. Low Flow Zone'!A:C,3,FALSE)</f>
        <v>Southeast Mountains</v>
      </c>
      <c r="F278">
        <f>IFERROR(VLOOKUP(A278,'R1. GW Use'!A:H,8,FALSE),"&lt;Null&gt;")</f>
        <v>172340</v>
      </c>
      <c r="G278">
        <f>IFERROR(VLOOKUP(A278,'R2. Recharge'!A:I,8,FALSE)*B278,"&lt;Null&gt;")</f>
        <v>1386715.9575898822</v>
      </c>
      <c r="H278">
        <f>IFERROR(VLOOKUP(A278,'R2. Recharge'!A:K,10,FALSE)*B278,"&lt;Null&gt;")</f>
        <v>2880005.763676418</v>
      </c>
      <c r="I278">
        <f>IFERROR(VLOOKUP(A278,'R3. GW E'!A:C,2,FALSE)*B278,"&lt;Null&gt;")</f>
        <v>616965.18920095253</v>
      </c>
      <c r="J278">
        <f>IFERROR(VLOOKUP(A278,'R3. GW E'!A:E,4,FALSE)*B278,"&lt;Null&gt;")</f>
        <v>250571062.97310853</v>
      </c>
      <c r="K278">
        <f t="shared" si="132"/>
        <v>769750.76838892966</v>
      </c>
      <c r="L278">
        <f t="shared" si="133"/>
        <v>2263040.5744754653</v>
      </c>
      <c r="M278">
        <f t="shared" si="134"/>
        <v>-249184347.01551864</v>
      </c>
      <c r="N278">
        <f t="shared" si="135"/>
        <v>-247691057.20943213</v>
      </c>
      <c r="O278" t="str">
        <f t="shared" si="136"/>
        <v/>
      </c>
      <c r="P278">
        <f t="shared" si="146"/>
        <v>172000</v>
      </c>
      <c r="Q278" t="str">
        <f t="shared" si="137"/>
        <v/>
      </c>
      <c r="R278">
        <f t="shared" si="147"/>
        <v>1387000</v>
      </c>
      <c r="S278" t="str">
        <f t="shared" si="138"/>
        <v/>
      </c>
      <c r="T278">
        <f t="shared" si="148"/>
        <v>2880000</v>
      </c>
      <c r="U278" t="str">
        <f t="shared" si="149"/>
        <v/>
      </c>
      <c r="V278">
        <f t="shared" si="150"/>
        <v>617000</v>
      </c>
      <c r="W278" t="str">
        <f t="shared" si="151"/>
        <v/>
      </c>
      <c r="X278">
        <f t="shared" si="152"/>
        <v>250571000</v>
      </c>
      <c r="Y278">
        <f t="shared" si="139"/>
        <v>0.22389065016551213</v>
      </c>
      <c r="Z278">
        <f t="shared" si="140"/>
        <v>7.615418032880189E-2</v>
      </c>
      <c r="AA278" t="str">
        <f t="shared" si="141"/>
        <v>NA</v>
      </c>
      <c r="AB278" t="str">
        <f t="shared" si="142"/>
        <v>NA</v>
      </c>
      <c r="AC278" s="9" t="str">
        <f t="shared" si="153"/>
        <v/>
      </c>
      <c r="AD278" s="9">
        <f t="shared" si="154"/>
        <v>0.2</v>
      </c>
      <c r="AE278" s="9" t="str">
        <f t="shared" si="155"/>
        <v/>
      </c>
      <c r="AF278" s="9">
        <f t="shared" si="156"/>
        <v>0.1</v>
      </c>
      <c r="AG278" s="9" t="str">
        <f t="shared" si="157"/>
        <v>NA</v>
      </c>
      <c r="AH278" s="9">
        <f t="shared" si="158"/>
        <v>0</v>
      </c>
      <c r="AI278" s="9" t="str">
        <f t="shared" si="159"/>
        <v>NA</v>
      </c>
      <c r="AJ278" s="9">
        <f t="shared" si="160"/>
        <v>0</v>
      </c>
      <c r="AK278" t="str">
        <f t="shared" si="161"/>
        <v/>
      </c>
      <c r="AL278" t="str">
        <f t="shared" si="162"/>
        <v/>
      </c>
      <c r="AM278" t="str">
        <f t="shared" si="163"/>
        <v>NA</v>
      </c>
      <c r="AN278" t="str">
        <f t="shared" si="164"/>
        <v>NA</v>
      </c>
      <c r="AO278">
        <f t="shared" si="143"/>
        <v>0</v>
      </c>
      <c r="AP278">
        <f t="shared" si="144"/>
        <v>2</v>
      </c>
      <c r="AQ278" t="str">
        <f t="shared" si="145"/>
        <v>Less stressed</v>
      </c>
    </row>
    <row r="279" spans="1:43" x14ac:dyDescent="0.25">
      <c r="A279">
        <v>968</v>
      </c>
      <c r="B279">
        <v>1971522.33128</v>
      </c>
      <c r="C279" t="str">
        <f>VLOOKUP(A279,'A1. Aquifer Attributes'!A:H,8,FALSE)</f>
        <v>Unconfined</v>
      </c>
      <c r="D279" t="str">
        <f>VLOOKUP(A279,'A3. BGCZ'!A:C,3,FALSE)</f>
        <v>CDF</v>
      </c>
      <c r="E279" t="str">
        <f>VLOOKUP(A279,'A2. Low Flow Zone'!A:C,3,FALSE)</f>
        <v>Georgia Basin</v>
      </c>
      <c r="F279">
        <f>IFERROR(VLOOKUP(A279,'R1. GW Use'!A:H,8,FALSE),"&lt;Null&gt;")</f>
        <v>17143</v>
      </c>
      <c r="G279">
        <f>IFERROR(VLOOKUP(A279,'R2. Recharge'!A:I,8,FALSE)*B279,"&lt;Null&gt;")</f>
        <v>1423780.2939065991</v>
      </c>
      <c r="H279">
        <f>IFERROR(VLOOKUP(A279,'R2. Recharge'!A:K,10,FALSE)*B279,"&lt;Null&gt;")</f>
        <v>2881577.0393988481</v>
      </c>
      <c r="I279">
        <f>IFERROR(VLOOKUP(A279,'R3. GW E'!A:C,2,FALSE)*B279,"&lt;Null&gt;")</f>
        <v>1528251.1648819987</v>
      </c>
      <c r="J279">
        <f>IFERROR(VLOOKUP(A279,'R3. GW E'!A:E,4,FALSE)*B279,"&lt;Null&gt;")</f>
        <v>122942.16105628952</v>
      </c>
      <c r="K279">
        <f t="shared" si="132"/>
        <v>-104470.87097539962</v>
      </c>
      <c r="L279">
        <f t="shared" si="133"/>
        <v>1353325.8745168494</v>
      </c>
      <c r="M279">
        <f t="shared" si="134"/>
        <v>1300838.1328503096</v>
      </c>
      <c r="N279">
        <f t="shared" si="135"/>
        <v>2758634.8783425586</v>
      </c>
      <c r="O279" t="str">
        <f t="shared" si="136"/>
        <v/>
      </c>
      <c r="P279">
        <f t="shared" si="146"/>
        <v>17000</v>
      </c>
      <c r="Q279" t="str">
        <f t="shared" si="137"/>
        <v/>
      </c>
      <c r="R279">
        <f t="shared" si="147"/>
        <v>1424000</v>
      </c>
      <c r="S279" t="str">
        <f t="shared" si="138"/>
        <v/>
      </c>
      <c r="T279">
        <f t="shared" si="148"/>
        <v>2882000</v>
      </c>
      <c r="U279" t="str">
        <f t="shared" si="149"/>
        <v/>
      </c>
      <c r="V279">
        <f t="shared" si="150"/>
        <v>1528000</v>
      </c>
      <c r="W279" t="str">
        <f t="shared" si="151"/>
        <v/>
      </c>
      <c r="X279">
        <f t="shared" si="152"/>
        <v>123000</v>
      </c>
      <c r="Y279" t="str">
        <f t="shared" si="139"/>
        <v>NA</v>
      </c>
      <c r="Z279">
        <f t="shared" si="140"/>
        <v>1.2667311194445476E-2</v>
      </c>
      <c r="AA279">
        <f t="shared" si="141"/>
        <v>1.3178426713581499E-2</v>
      </c>
      <c r="AB279">
        <f t="shared" si="142"/>
        <v>6.2143055373460104E-3</v>
      </c>
      <c r="AC279" s="9" t="str">
        <f t="shared" si="153"/>
        <v>NA</v>
      </c>
      <c r="AD279" s="9">
        <f t="shared" si="154"/>
        <v>0</v>
      </c>
      <c r="AE279" s="9" t="str">
        <f t="shared" si="155"/>
        <v>&lt;0.1</v>
      </c>
      <c r="AF279" s="9">
        <f t="shared" si="156"/>
        <v>0</v>
      </c>
      <c r="AG279" s="9" t="str">
        <f t="shared" si="157"/>
        <v>&lt;0.1</v>
      </c>
      <c r="AH279" s="9">
        <f t="shared" si="158"/>
        <v>0</v>
      </c>
      <c r="AI279" s="9" t="str">
        <f t="shared" si="159"/>
        <v>&lt;0.1</v>
      </c>
      <c r="AJ279" s="9">
        <f t="shared" si="160"/>
        <v>0</v>
      </c>
      <c r="AK279" t="str">
        <f t="shared" si="161"/>
        <v>NA</v>
      </c>
      <c r="AL279" t="str">
        <f t="shared" si="162"/>
        <v/>
      </c>
      <c r="AM279" t="str">
        <f t="shared" si="163"/>
        <v/>
      </c>
      <c r="AN279" t="str">
        <f t="shared" si="164"/>
        <v/>
      </c>
      <c r="AO279">
        <f t="shared" si="143"/>
        <v>0</v>
      </c>
      <c r="AP279">
        <f t="shared" si="144"/>
        <v>3</v>
      </c>
      <c r="AQ279" t="str">
        <f t="shared" si="145"/>
        <v>Less stressed</v>
      </c>
    </row>
    <row r="280" spans="1:43" x14ac:dyDescent="0.25">
      <c r="A280">
        <v>73</v>
      </c>
      <c r="B280">
        <v>3730295.1639999999</v>
      </c>
      <c r="C280" t="str">
        <f>VLOOKUP(A280,'A1. Aquifer Attributes'!A:H,8,FALSE)</f>
        <v>Unconfined</v>
      </c>
      <c r="D280" t="str">
        <f>VLOOKUP(A280,'A3. BGCZ'!A:C,3,FALSE)</f>
        <v>CWH</v>
      </c>
      <c r="E280" t="str">
        <f>VLOOKUP(A280,'A2. Low Flow Zone'!A:C,3,FALSE)</f>
        <v>Coast Mountains</v>
      </c>
      <c r="F280">
        <f>IFERROR(VLOOKUP(A280,'R1. GW Use'!A:H,8,FALSE),"&lt;Null&gt;")</f>
        <v>27715</v>
      </c>
      <c r="G280">
        <f>IFERROR(VLOOKUP(A280,'R2. Recharge'!A:I,8,FALSE)*B280,"&lt;Null&gt;")</f>
        <v>3294807.8880253211</v>
      </c>
      <c r="H280">
        <f>IFERROR(VLOOKUP(A280,'R2. Recharge'!A:K,10,FALSE)*B280,"&lt;Null&gt;")</f>
        <v>2926923.8763003037</v>
      </c>
      <c r="I280">
        <f>IFERROR(VLOOKUP(A280,'R3. GW E'!A:C,2,FALSE)*B280,"&lt;Null&gt;")</f>
        <v>1335471.780778148</v>
      </c>
      <c r="J280">
        <f>IFERROR(VLOOKUP(A280,'R3. GW E'!A:E,4,FALSE)*B280,"&lt;Null&gt;")</f>
        <v>31499022.697284039</v>
      </c>
      <c r="K280">
        <f t="shared" si="132"/>
        <v>1959336.1072471731</v>
      </c>
      <c r="L280">
        <f t="shared" si="133"/>
        <v>1591452.0955221558</v>
      </c>
      <c r="M280">
        <f t="shared" si="134"/>
        <v>-28204214.809258718</v>
      </c>
      <c r="N280">
        <f t="shared" si="135"/>
        <v>-28572098.820983734</v>
      </c>
      <c r="O280" t="str">
        <f t="shared" si="136"/>
        <v/>
      </c>
      <c r="P280">
        <f t="shared" si="146"/>
        <v>28000</v>
      </c>
      <c r="Q280" t="str">
        <f t="shared" si="137"/>
        <v/>
      </c>
      <c r="R280">
        <f t="shared" si="147"/>
        <v>3295000</v>
      </c>
      <c r="S280" t="str">
        <f t="shared" si="138"/>
        <v/>
      </c>
      <c r="T280">
        <f t="shared" si="148"/>
        <v>2927000</v>
      </c>
      <c r="U280" t="str">
        <f t="shared" si="149"/>
        <v/>
      </c>
      <c r="V280">
        <f t="shared" si="150"/>
        <v>1335000</v>
      </c>
      <c r="W280" t="str">
        <f t="shared" si="151"/>
        <v/>
      </c>
      <c r="X280">
        <f t="shared" si="152"/>
        <v>31499000</v>
      </c>
      <c r="Y280">
        <f t="shared" si="139"/>
        <v>1.4145097361033684E-2</v>
      </c>
      <c r="Z280">
        <f t="shared" si="140"/>
        <v>1.7414913133723137E-2</v>
      </c>
      <c r="AA280" t="str">
        <f t="shared" si="141"/>
        <v>NA</v>
      </c>
      <c r="AB280" t="str">
        <f t="shared" si="142"/>
        <v>NA</v>
      </c>
      <c r="AC280" s="9" t="str">
        <f t="shared" si="153"/>
        <v>&lt;0.1</v>
      </c>
      <c r="AD280" s="9">
        <f t="shared" si="154"/>
        <v>0</v>
      </c>
      <c r="AE280" s="9" t="str">
        <f t="shared" si="155"/>
        <v>&lt;0.1</v>
      </c>
      <c r="AF280" s="9">
        <f t="shared" si="156"/>
        <v>0</v>
      </c>
      <c r="AG280" s="9" t="str">
        <f t="shared" si="157"/>
        <v>NA</v>
      </c>
      <c r="AH280" s="9">
        <f t="shared" si="158"/>
        <v>0</v>
      </c>
      <c r="AI280" s="9" t="str">
        <f t="shared" si="159"/>
        <v>NA</v>
      </c>
      <c r="AJ280" s="9">
        <f t="shared" si="160"/>
        <v>0</v>
      </c>
      <c r="AK280" t="str">
        <f t="shared" si="161"/>
        <v/>
      </c>
      <c r="AL280" t="str">
        <f t="shared" si="162"/>
        <v/>
      </c>
      <c r="AM280" t="str">
        <f t="shared" si="163"/>
        <v>NA</v>
      </c>
      <c r="AN280" t="str">
        <f t="shared" si="164"/>
        <v>NA</v>
      </c>
      <c r="AO280">
        <f t="shared" si="143"/>
        <v>0</v>
      </c>
      <c r="AP280">
        <f t="shared" si="144"/>
        <v>2</v>
      </c>
      <c r="AQ280" t="str">
        <f t="shared" si="145"/>
        <v>Less stressed</v>
      </c>
    </row>
    <row r="281" spans="1:43" x14ac:dyDescent="0.25">
      <c r="A281">
        <v>883</v>
      </c>
      <c r="B281">
        <v>3867925.7253700001</v>
      </c>
      <c r="C281" t="str">
        <f>VLOOKUP(A281,'A1. Aquifer Attributes'!A:H,8,FALSE)</f>
        <v>Unconfined</v>
      </c>
      <c r="D281" t="str">
        <f>VLOOKUP(A281,'A3. BGCZ'!A:C,3,FALSE)</f>
        <v>CWH</v>
      </c>
      <c r="E281" t="str">
        <f>VLOOKUP(A281,'A2. Low Flow Zone'!A:C,3,FALSE)</f>
        <v>Coast Mountains</v>
      </c>
      <c r="F281">
        <f>IFERROR(VLOOKUP(A281,'R1. GW Use'!A:H,8,FALSE),"&lt;Null&gt;")</f>
        <v>180</v>
      </c>
      <c r="G281">
        <f>IFERROR(VLOOKUP(A281,'R2. Recharge'!A:I,8,FALSE)*B281,"&lt;Null&gt;")</f>
        <v>3838087.9255462936</v>
      </c>
      <c r="H281">
        <f>IFERROR(VLOOKUP(A281,'R2. Recharge'!A:K,10,FALSE)*B281,"&lt;Null&gt;")</f>
        <v>2953107.1403598399</v>
      </c>
      <c r="I281">
        <f>IFERROR(VLOOKUP(A281,'R3. GW E'!A:C,2,FALSE)*B281,"&lt;Null&gt;")</f>
        <v>2382247.7184039322</v>
      </c>
      <c r="J281">
        <f>IFERROR(VLOOKUP(A281,'R3. GW E'!A:E,4,FALSE)*B281,"&lt;Null&gt;")</f>
        <v>17393211.04332931</v>
      </c>
      <c r="K281">
        <f t="shared" si="132"/>
        <v>1455840.2071423614</v>
      </c>
      <c r="L281">
        <f t="shared" si="133"/>
        <v>570859.42195590772</v>
      </c>
      <c r="M281">
        <f t="shared" si="134"/>
        <v>-13555123.117783016</v>
      </c>
      <c r="N281">
        <f t="shared" si="135"/>
        <v>-14440103.90296947</v>
      </c>
      <c r="O281" t="str">
        <f t="shared" si="136"/>
        <v>&lt;1000</v>
      </c>
      <c r="P281">
        <f t="shared" si="146"/>
        <v>0</v>
      </c>
      <c r="Q281" t="str">
        <f t="shared" si="137"/>
        <v/>
      </c>
      <c r="R281">
        <f t="shared" si="147"/>
        <v>3838000</v>
      </c>
      <c r="S281" t="str">
        <f t="shared" si="138"/>
        <v/>
      </c>
      <c r="T281">
        <f t="shared" si="148"/>
        <v>2953000</v>
      </c>
      <c r="U281" t="str">
        <f t="shared" si="149"/>
        <v/>
      </c>
      <c r="V281">
        <f t="shared" si="150"/>
        <v>2382000</v>
      </c>
      <c r="W281" t="str">
        <f t="shared" si="151"/>
        <v/>
      </c>
      <c r="X281">
        <f t="shared" si="152"/>
        <v>17393000</v>
      </c>
      <c r="Y281">
        <f t="shared" si="139"/>
        <v>1.2363994284325907E-4</v>
      </c>
      <c r="Z281">
        <f t="shared" si="140"/>
        <v>3.1531405645066659E-4</v>
      </c>
      <c r="AA281" t="str">
        <f t="shared" si="141"/>
        <v>NA</v>
      </c>
      <c r="AB281" t="str">
        <f t="shared" si="142"/>
        <v>NA</v>
      </c>
      <c r="AC281" s="9" t="str">
        <f t="shared" si="153"/>
        <v>&lt;0.1</v>
      </c>
      <c r="AD281" s="9">
        <f t="shared" si="154"/>
        <v>0</v>
      </c>
      <c r="AE281" s="9" t="str">
        <f t="shared" si="155"/>
        <v>&lt;0.1</v>
      </c>
      <c r="AF281" s="9">
        <f t="shared" si="156"/>
        <v>0</v>
      </c>
      <c r="AG281" s="9" t="str">
        <f t="shared" si="157"/>
        <v>NA</v>
      </c>
      <c r="AH281" s="9">
        <f t="shared" si="158"/>
        <v>0</v>
      </c>
      <c r="AI281" s="9" t="str">
        <f t="shared" si="159"/>
        <v>NA</v>
      </c>
      <c r="AJ281" s="9">
        <f t="shared" si="160"/>
        <v>0</v>
      </c>
      <c r="AK281" t="str">
        <f t="shared" si="161"/>
        <v/>
      </c>
      <c r="AL281" t="str">
        <f t="shared" si="162"/>
        <v/>
      </c>
      <c r="AM281" t="str">
        <f t="shared" si="163"/>
        <v>NA</v>
      </c>
      <c r="AN281" t="str">
        <f t="shared" si="164"/>
        <v>NA</v>
      </c>
      <c r="AO281">
        <f t="shared" si="143"/>
        <v>0</v>
      </c>
      <c r="AP281">
        <f t="shared" si="144"/>
        <v>2</v>
      </c>
      <c r="AQ281" t="str">
        <f t="shared" si="145"/>
        <v>Less stressed</v>
      </c>
    </row>
    <row r="282" spans="1:43" x14ac:dyDescent="0.25">
      <c r="A282">
        <v>1008</v>
      </c>
      <c r="B282">
        <v>3648946.3003099998</v>
      </c>
      <c r="C282" t="str">
        <f>VLOOKUP(A282,'A1. Aquifer Attributes'!A:H,8,FALSE)</f>
        <v>Unconfined</v>
      </c>
      <c r="D282" t="str">
        <f>VLOOKUP(A282,'A3. BGCZ'!A:C,3,FALSE)</f>
        <v>CWH</v>
      </c>
      <c r="E282" t="str">
        <f>VLOOKUP(A282,'A2. Low Flow Zone'!A:C,3,FALSE)</f>
        <v>Coast Mountains</v>
      </c>
      <c r="F282">
        <f>IFERROR(VLOOKUP(A282,'R1. GW Use'!A:H,8,FALSE),"&lt;Null&gt;")</f>
        <v>287382</v>
      </c>
      <c r="G282">
        <f>IFERROR(VLOOKUP(A282,'R2. Recharge'!A:I,8,FALSE)*B282,"&lt;Null&gt;")</f>
        <v>3231712.8513499824</v>
      </c>
      <c r="H282">
        <f>IFERROR(VLOOKUP(A282,'R2. Recharge'!A:K,10,FALSE)*B282,"&lt;Null&gt;")</f>
        <v>2978346.5981853283</v>
      </c>
      <c r="I282">
        <f>IFERROR(VLOOKUP(A282,'R3. GW E'!A:C,2,FALSE)*B282,"&lt;Null&gt;")</f>
        <v>924066.45898310503</v>
      </c>
      <c r="J282">
        <f>IFERROR(VLOOKUP(A282,'R3. GW E'!A:E,4,FALSE)*B282,"&lt;Null&gt;")</f>
        <v>19921787.221172474</v>
      </c>
      <c r="K282">
        <f t="shared" si="132"/>
        <v>2307646.3923668773</v>
      </c>
      <c r="L282">
        <f t="shared" si="133"/>
        <v>2054280.1392022232</v>
      </c>
      <c r="M282">
        <f t="shared" si="134"/>
        <v>-16690074.369822491</v>
      </c>
      <c r="N282">
        <f t="shared" si="135"/>
        <v>-16943440.622987147</v>
      </c>
      <c r="O282" t="str">
        <f t="shared" si="136"/>
        <v/>
      </c>
      <c r="P282">
        <f t="shared" si="146"/>
        <v>287000</v>
      </c>
      <c r="Q282" t="str">
        <f t="shared" si="137"/>
        <v/>
      </c>
      <c r="R282">
        <f t="shared" si="147"/>
        <v>3232000</v>
      </c>
      <c r="S282" t="str">
        <f t="shared" si="138"/>
        <v/>
      </c>
      <c r="T282">
        <f t="shared" si="148"/>
        <v>2978000</v>
      </c>
      <c r="U282" t="str">
        <f t="shared" si="149"/>
        <v/>
      </c>
      <c r="V282">
        <f t="shared" si="150"/>
        <v>924000</v>
      </c>
      <c r="W282" t="str">
        <f t="shared" si="151"/>
        <v/>
      </c>
      <c r="X282">
        <f t="shared" si="152"/>
        <v>19922000</v>
      </c>
      <c r="Y282">
        <f t="shared" si="139"/>
        <v>0.12453467782177914</v>
      </c>
      <c r="Z282">
        <f t="shared" si="140"/>
        <v>0.13989426004556729</v>
      </c>
      <c r="AA282" t="str">
        <f t="shared" si="141"/>
        <v>NA</v>
      </c>
      <c r="AB282" t="str">
        <f t="shared" si="142"/>
        <v>NA</v>
      </c>
      <c r="AC282" s="9" t="str">
        <f t="shared" si="153"/>
        <v/>
      </c>
      <c r="AD282" s="9">
        <f t="shared" si="154"/>
        <v>0.1</v>
      </c>
      <c r="AE282" s="9" t="str">
        <f t="shared" si="155"/>
        <v/>
      </c>
      <c r="AF282" s="9">
        <f t="shared" si="156"/>
        <v>0.1</v>
      </c>
      <c r="AG282" s="9" t="str">
        <f t="shared" si="157"/>
        <v>NA</v>
      </c>
      <c r="AH282" s="9">
        <f t="shared" si="158"/>
        <v>0</v>
      </c>
      <c r="AI282" s="9" t="str">
        <f t="shared" si="159"/>
        <v>NA</v>
      </c>
      <c r="AJ282" s="9">
        <f t="shared" si="160"/>
        <v>0</v>
      </c>
      <c r="AK282" t="str">
        <f t="shared" si="161"/>
        <v/>
      </c>
      <c r="AL282" t="str">
        <f t="shared" si="162"/>
        <v/>
      </c>
      <c r="AM282" t="str">
        <f t="shared" si="163"/>
        <v>NA</v>
      </c>
      <c r="AN282" t="str">
        <f t="shared" si="164"/>
        <v>NA</v>
      </c>
      <c r="AO282">
        <f t="shared" si="143"/>
        <v>0</v>
      </c>
      <c r="AP282">
        <f t="shared" si="144"/>
        <v>2</v>
      </c>
      <c r="AQ282" t="str">
        <f t="shared" si="145"/>
        <v>Less stressed</v>
      </c>
    </row>
    <row r="283" spans="1:43" x14ac:dyDescent="0.25">
      <c r="A283">
        <v>603</v>
      </c>
      <c r="B283">
        <v>13197401.248600001</v>
      </c>
      <c r="C283" t="str">
        <f>VLOOKUP(A283,'A1. Aquifer Attributes'!A:H,8,FALSE)</f>
        <v>Unconfined</v>
      </c>
      <c r="D283" t="str">
        <f>VLOOKUP(A283,'A3. BGCZ'!A:C,3,FALSE)</f>
        <v>IDF</v>
      </c>
      <c r="E283" t="str">
        <f>VLOOKUP(A283,'A2. Low Flow Zone'!A:C,3,FALSE)</f>
        <v>Southeast Mountains</v>
      </c>
      <c r="F283">
        <f>IFERROR(VLOOKUP(A283,'R1. GW Use'!A:H,8,FALSE),"&lt;Null&gt;")</f>
        <v>66216</v>
      </c>
      <c r="G283">
        <f>IFERROR(VLOOKUP(A283,'R2. Recharge'!A:I,8,FALSE)*B283,"&lt;Null&gt;")</f>
        <v>836484.36610482924</v>
      </c>
      <c r="H283">
        <f>IFERROR(VLOOKUP(A283,'R2. Recharge'!A:K,10,FALSE)*B283,"&lt;Null&gt;")</f>
        <v>2993196.9979849774</v>
      </c>
      <c r="I283">
        <f>IFERROR(VLOOKUP(A283,'R3. GW E'!A:C,2,FALSE)*B283,"&lt;Null&gt;")</f>
        <v>4163107.0264696213</v>
      </c>
      <c r="J283">
        <f>IFERROR(VLOOKUP(A283,'R3. GW E'!A:E,4,FALSE)*B283,"&lt;Null&gt;")</f>
        <v>1097509.0852348246</v>
      </c>
      <c r="K283">
        <f t="shared" si="132"/>
        <v>-3326622.6603647922</v>
      </c>
      <c r="L283">
        <f t="shared" si="133"/>
        <v>-1169910.0284846439</v>
      </c>
      <c r="M283">
        <f t="shared" si="134"/>
        <v>-261024.71912999533</v>
      </c>
      <c r="N283">
        <f t="shared" si="135"/>
        <v>1895687.9127501529</v>
      </c>
      <c r="O283" t="str">
        <f t="shared" si="136"/>
        <v/>
      </c>
      <c r="P283">
        <f t="shared" si="146"/>
        <v>66000</v>
      </c>
      <c r="Q283" t="str">
        <f t="shared" si="137"/>
        <v/>
      </c>
      <c r="R283">
        <f t="shared" si="147"/>
        <v>836000</v>
      </c>
      <c r="S283" t="str">
        <f t="shared" si="138"/>
        <v/>
      </c>
      <c r="T283">
        <f t="shared" si="148"/>
        <v>2993000</v>
      </c>
      <c r="U283" t="str">
        <f t="shared" si="149"/>
        <v/>
      </c>
      <c r="V283">
        <f t="shared" si="150"/>
        <v>4163000</v>
      </c>
      <c r="W283" t="str">
        <f t="shared" si="151"/>
        <v/>
      </c>
      <c r="X283">
        <f t="shared" si="152"/>
        <v>1098000</v>
      </c>
      <c r="Y283" t="str">
        <f t="shared" si="139"/>
        <v>NA</v>
      </c>
      <c r="Z283" t="str">
        <f t="shared" si="140"/>
        <v>NA</v>
      </c>
      <c r="AA283" t="str">
        <f t="shared" si="141"/>
        <v>NA</v>
      </c>
      <c r="AB283">
        <f t="shared" si="142"/>
        <v>3.4929800182107881E-2</v>
      </c>
      <c r="AC283" s="9" t="str">
        <f t="shared" si="153"/>
        <v>NA</v>
      </c>
      <c r="AD283" s="9">
        <f t="shared" si="154"/>
        <v>0</v>
      </c>
      <c r="AE283" s="9" t="str">
        <f t="shared" si="155"/>
        <v>NA</v>
      </c>
      <c r="AF283" s="9">
        <f t="shared" si="156"/>
        <v>0</v>
      </c>
      <c r="AG283" s="9" t="str">
        <f t="shared" si="157"/>
        <v>NA</v>
      </c>
      <c r="AH283" s="9">
        <f t="shared" si="158"/>
        <v>0</v>
      </c>
      <c r="AI283" s="9" t="str">
        <f t="shared" si="159"/>
        <v>&lt;0.1</v>
      </c>
      <c r="AJ283" s="9">
        <f t="shared" si="160"/>
        <v>0</v>
      </c>
      <c r="AK283" t="str">
        <f t="shared" si="161"/>
        <v>NA</v>
      </c>
      <c r="AL283" t="str">
        <f t="shared" si="162"/>
        <v>NA</v>
      </c>
      <c r="AM283" t="str">
        <f t="shared" si="163"/>
        <v>NA</v>
      </c>
      <c r="AN283" t="str">
        <f t="shared" si="164"/>
        <v/>
      </c>
      <c r="AO283">
        <f t="shared" si="143"/>
        <v>0</v>
      </c>
      <c r="AP283">
        <f t="shared" si="144"/>
        <v>1</v>
      </c>
      <c r="AQ283" t="str">
        <f t="shared" si="145"/>
        <v>Less stressed</v>
      </c>
    </row>
    <row r="284" spans="1:43" x14ac:dyDescent="0.25">
      <c r="A284">
        <v>283</v>
      </c>
      <c r="B284">
        <v>79227304.6215</v>
      </c>
      <c r="C284" t="str">
        <f>VLOOKUP(A284,'A1. Aquifer Attributes'!A:H,8,FALSE)</f>
        <v>Unconfined</v>
      </c>
      <c r="D284" t="str">
        <f>VLOOKUP(A284,'A3. BGCZ'!A:C,3,FALSE)</f>
        <v>PP</v>
      </c>
      <c r="E284" t="str">
        <f>VLOOKUP(A284,'A2. Low Flow Zone'!A:C,3,FALSE)</f>
        <v>South Interior</v>
      </c>
      <c r="F284">
        <f>IFERROR(VLOOKUP(A284,'R1. GW Use'!A:H,8,FALSE),"&lt;Null&gt;")</f>
        <v>2991114</v>
      </c>
      <c r="G284">
        <f>IFERROR(VLOOKUP(A284,'R2. Recharge'!A:I,8,FALSE)*B284,"&lt;Null&gt;")</f>
        <v>6678094.3621712141</v>
      </c>
      <c r="H284">
        <f>IFERROR(VLOOKUP(A284,'R2. Recharge'!A:K,10,FALSE)*B284,"&lt;Null&gt;")</f>
        <v>3051281.1828878294</v>
      </c>
      <c r="I284">
        <f>IFERROR(VLOOKUP(A284,'R3. GW E'!A:C,2,FALSE)*B284,"&lt;Null&gt;")</f>
        <v>2945750.4131319914</v>
      </c>
      <c r="J284">
        <f>IFERROR(VLOOKUP(A284,'R3. GW E'!A:E,4,FALSE)*B284,"&lt;Null&gt;")</f>
        <v>103797276.33071958</v>
      </c>
      <c r="K284">
        <f t="shared" si="132"/>
        <v>3732343.9490392227</v>
      </c>
      <c r="L284">
        <f t="shared" si="133"/>
        <v>105530.76975583797</v>
      </c>
      <c r="M284">
        <f t="shared" si="134"/>
        <v>-97119181.968548357</v>
      </c>
      <c r="N284">
        <f t="shared" si="135"/>
        <v>-100745995.14783175</v>
      </c>
      <c r="O284" t="str">
        <f t="shared" si="136"/>
        <v/>
      </c>
      <c r="P284">
        <f t="shared" si="146"/>
        <v>2991000</v>
      </c>
      <c r="Q284" t="str">
        <f t="shared" si="137"/>
        <v/>
      </c>
      <c r="R284">
        <f t="shared" si="147"/>
        <v>6678000</v>
      </c>
      <c r="S284" t="str">
        <f t="shared" si="138"/>
        <v/>
      </c>
      <c r="T284">
        <f t="shared" si="148"/>
        <v>3051000</v>
      </c>
      <c r="U284" t="str">
        <f t="shared" si="149"/>
        <v/>
      </c>
      <c r="V284">
        <f t="shared" si="150"/>
        <v>2946000</v>
      </c>
      <c r="W284" t="str">
        <f t="shared" si="151"/>
        <v/>
      </c>
      <c r="X284">
        <f t="shared" si="152"/>
        <v>103797000</v>
      </c>
      <c r="Y284">
        <f t="shared" si="139"/>
        <v>0.80140363290204553</v>
      </c>
      <c r="Z284">
        <f t="shared" si="140"/>
        <v>28.34352489724478</v>
      </c>
      <c r="AA284" t="str">
        <f t="shared" si="141"/>
        <v>NA</v>
      </c>
      <c r="AB284" t="str">
        <f t="shared" si="142"/>
        <v>NA</v>
      </c>
      <c r="AC284" s="9" t="str">
        <f t="shared" si="153"/>
        <v/>
      </c>
      <c r="AD284" s="9">
        <f t="shared" si="154"/>
        <v>0.8</v>
      </c>
      <c r="AE284" s="9" t="str">
        <f t="shared" si="155"/>
        <v/>
      </c>
      <c r="AF284" s="9">
        <f t="shared" si="156"/>
        <v>28.3</v>
      </c>
      <c r="AG284" s="9" t="str">
        <f t="shared" si="157"/>
        <v>NA</v>
      </c>
      <c r="AH284" s="9">
        <f t="shared" si="158"/>
        <v>0</v>
      </c>
      <c r="AI284" s="9" t="str">
        <f t="shared" si="159"/>
        <v>NA</v>
      </c>
      <c r="AJ284" s="9">
        <f t="shared" si="160"/>
        <v>0</v>
      </c>
      <c r="AK284" t="str">
        <f t="shared" si="161"/>
        <v/>
      </c>
      <c r="AL284" t="str">
        <f t="shared" si="162"/>
        <v>stressed</v>
      </c>
      <c r="AM284" t="str">
        <f t="shared" si="163"/>
        <v>NA</v>
      </c>
      <c r="AN284" t="str">
        <f t="shared" si="164"/>
        <v>NA</v>
      </c>
      <c r="AO284">
        <f t="shared" si="143"/>
        <v>1</v>
      </c>
      <c r="AP284">
        <f t="shared" si="144"/>
        <v>2</v>
      </c>
      <c r="AQ284" t="str">
        <f t="shared" si="145"/>
        <v>More stressed (less certainty)</v>
      </c>
    </row>
    <row r="285" spans="1:43" x14ac:dyDescent="0.25">
      <c r="A285">
        <v>67</v>
      </c>
      <c r="B285">
        <v>5209344.4436900001</v>
      </c>
      <c r="C285" t="str">
        <f>VLOOKUP(A285,'A1. Aquifer Attributes'!A:H,8,FALSE)</f>
        <v>Unconfined</v>
      </c>
      <c r="D285" t="str">
        <f>VLOOKUP(A285,'A3. BGCZ'!A:C,3,FALSE)</f>
        <v>CWH</v>
      </c>
      <c r="E285" t="str">
        <f>VLOOKUP(A285,'A2. Low Flow Zone'!A:C,3,FALSE)</f>
        <v>Georgia Basin</v>
      </c>
      <c r="F285">
        <f>IFERROR(VLOOKUP(A285,'R1. GW Use'!A:H,8,FALSE),"&lt;Null&gt;")</f>
        <v>503582</v>
      </c>
      <c r="G285">
        <f>IFERROR(VLOOKUP(A285,'R2. Recharge'!A:I,8,FALSE)*B285,"&lt;Null&gt;")</f>
        <v>5340624.940076733</v>
      </c>
      <c r="H285">
        <f>IFERROR(VLOOKUP(A285,'R2. Recharge'!A:K,10,FALSE)*B285,"&lt;Null&gt;")</f>
        <v>3061292.0997122033</v>
      </c>
      <c r="I285">
        <f>IFERROR(VLOOKUP(A285,'R3. GW E'!A:C,2,FALSE)*B285,"&lt;Null&gt;")</f>
        <v>1454579.2022893403</v>
      </c>
      <c r="J285">
        <f>IFERROR(VLOOKUP(A285,'R3. GW E'!A:E,4,FALSE)*B285,"&lt;Null&gt;")</f>
        <v>1185308.187995004</v>
      </c>
      <c r="K285">
        <f t="shared" si="132"/>
        <v>3886045.7377873929</v>
      </c>
      <c r="L285">
        <f t="shared" si="133"/>
        <v>1606712.8974228629</v>
      </c>
      <c r="M285">
        <f t="shared" si="134"/>
        <v>4155316.752081729</v>
      </c>
      <c r="N285">
        <f t="shared" si="135"/>
        <v>1875983.9117171993</v>
      </c>
      <c r="O285" t="str">
        <f t="shared" si="136"/>
        <v/>
      </c>
      <c r="P285">
        <f t="shared" si="146"/>
        <v>504000</v>
      </c>
      <c r="Q285" t="str">
        <f t="shared" si="137"/>
        <v/>
      </c>
      <c r="R285">
        <f t="shared" si="147"/>
        <v>5341000</v>
      </c>
      <c r="S285" t="str">
        <f t="shared" si="138"/>
        <v/>
      </c>
      <c r="T285">
        <f t="shared" si="148"/>
        <v>3061000</v>
      </c>
      <c r="U285" t="str">
        <f t="shared" si="149"/>
        <v/>
      </c>
      <c r="V285">
        <f t="shared" si="150"/>
        <v>1455000</v>
      </c>
      <c r="W285" t="str">
        <f t="shared" si="151"/>
        <v/>
      </c>
      <c r="X285">
        <f t="shared" si="152"/>
        <v>1185000</v>
      </c>
      <c r="Y285">
        <f t="shared" si="139"/>
        <v>0.12958725500918208</v>
      </c>
      <c r="Z285">
        <f t="shared" si="140"/>
        <v>0.3134237615243744</v>
      </c>
      <c r="AA285">
        <f t="shared" si="141"/>
        <v>0.12118979852684292</v>
      </c>
      <c r="AB285">
        <f t="shared" si="142"/>
        <v>0.26843620398590817</v>
      </c>
      <c r="AC285" s="9" t="str">
        <f t="shared" si="153"/>
        <v/>
      </c>
      <c r="AD285" s="9">
        <f t="shared" si="154"/>
        <v>0.1</v>
      </c>
      <c r="AE285" s="9" t="str">
        <f t="shared" si="155"/>
        <v/>
      </c>
      <c r="AF285" s="9">
        <f t="shared" si="156"/>
        <v>0.3</v>
      </c>
      <c r="AG285" s="9" t="str">
        <f t="shared" si="157"/>
        <v/>
      </c>
      <c r="AH285" s="9">
        <f t="shared" si="158"/>
        <v>0.1</v>
      </c>
      <c r="AI285" s="9" t="str">
        <f t="shared" si="159"/>
        <v/>
      </c>
      <c r="AJ285" s="9">
        <f t="shared" si="160"/>
        <v>0.3</v>
      </c>
      <c r="AK285" t="str">
        <f t="shared" si="161"/>
        <v/>
      </c>
      <c r="AL285" t="str">
        <f t="shared" si="162"/>
        <v/>
      </c>
      <c r="AM285" t="str">
        <f t="shared" si="163"/>
        <v/>
      </c>
      <c r="AN285" t="str">
        <f t="shared" si="164"/>
        <v/>
      </c>
      <c r="AO285">
        <f t="shared" si="143"/>
        <v>0</v>
      </c>
      <c r="AP285">
        <f t="shared" si="144"/>
        <v>4</v>
      </c>
      <c r="AQ285" t="str">
        <f t="shared" si="145"/>
        <v>Less stressed</v>
      </c>
    </row>
    <row r="286" spans="1:43" x14ac:dyDescent="0.25">
      <c r="A286">
        <v>1125</v>
      </c>
      <c r="B286">
        <v>5301934.7755300002</v>
      </c>
      <c r="C286" t="str">
        <f>VLOOKUP(A286,'A1. Aquifer Attributes'!A:H,8,FALSE)</f>
        <v>Unconfined</v>
      </c>
      <c r="D286" t="str">
        <f>VLOOKUP(A286,'A3. BGCZ'!A:C,3,FALSE)</f>
        <v>ICH</v>
      </c>
      <c r="E286" t="str">
        <f>VLOOKUP(A286,'A2. Low Flow Zone'!A:C,3,FALSE)</f>
        <v>Southeast Mountains</v>
      </c>
      <c r="F286">
        <f>IFERROR(VLOOKUP(A286,'R1. GW Use'!A:H,8,FALSE),"&lt;Null&gt;")</f>
        <v>53493</v>
      </c>
      <c r="G286">
        <f>IFERROR(VLOOKUP(A286,'R2. Recharge'!A:I,8,FALSE)*B286,"&lt;Null&gt;")</f>
        <v>1364282.1398180865</v>
      </c>
      <c r="H286">
        <f>IFERROR(VLOOKUP(A286,'R2. Recharge'!A:K,10,FALSE)*B286,"&lt;Null&gt;")</f>
        <v>3101255.4063159875</v>
      </c>
      <c r="I286">
        <f>IFERROR(VLOOKUP(A286,'R3. GW E'!A:C,2,FALSE)*B286,"&lt;Null&gt;")</f>
        <v>1026438.6667382814</v>
      </c>
      <c r="J286">
        <f>IFERROR(VLOOKUP(A286,'R3. GW E'!A:E,4,FALSE)*B286,"&lt;Null&gt;")</f>
        <v>1920005.5460670055</v>
      </c>
      <c r="K286">
        <f t="shared" si="132"/>
        <v>337843.47307980515</v>
      </c>
      <c r="L286">
        <f t="shared" si="133"/>
        <v>2074816.739577706</v>
      </c>
      <c r="M286">
        <f t="shared" si="134"/>
        <v>-555723.40624891897</v>
      </c>
      <c r="N286">
        <f t="shared" si="135"/>
        <v>1181249.860248982</v>
      </c>
      <c r="O286" t="str">
        <f t="shared" si="136"/>
        <v/>
      </c>
      <c r="P286">
        <f t="shared" si="146"/>
        <v>53000</v>
      </c>
      <c r="Q286" t="str">
        <f t="shared" si="137"/>
        <v/>
      </c>
      <c r="R286">
        <f t="shared" si="147"/>
        <v>1364000</v>
      </c>
      <c r="S286" t="str">
        <f t="shared" si="138"/>
        <v/>
      </c>
      <c r="T286">
        <f t="shared" si="148"/>
        <v>3101000</v>
      </c>
      <c r="U286" t="str">
        <f t="shared" si="149"/>
        <v/>
      </c>
      <c r="V286">
        <f t="shared" si="150"/>
        <v>1026000</v>
      </c>
      <c r="W286" t="str">
        <f t="shared" si="151"/>
        <v/>
      </c>
      <c r="X286">
        <f t="shared" si="152"/>
        <v>1920000</v>
      </c>
      <c r="Y286">
        <f t="shared" si="139"/>
        <v>0.15833663889479352</v>
      </c>
      <c r="Z286">
        <f t="shared" si="140"/>
        <v>2.5782036061116221E-2</v>
      </c>
      <c r="AA286" t="str">
        <f t="shared" si="141"/>
        <v>NA</v>
      </c>
      <c r="AB286">
        <f t="shared" si="142"/>
        <v>4.5285084722655397E-2</v>
      </c>
      <c r="AC286" s="9" t="str">
        <f t="shared" si="153"/>
        <v/>
      </c>
      <c r="AD286" s="9">
        <f t="shared" si="154"/>
        <v>0.2</v>
      </c>
      <c r="AE286" s="9" t="str">
        <f t="shared" si="155"/>
        <v>&lt;0.1</v>
      </c>
      <c r="AF286" s="9">
        <f t="shared" si="156"/>
        <v>0</v>
      </c>
      <c r="AG286" s="9" t="str">
        <f t="shared" si="157"/>
        <v>NA</v>
      </c>
      <c r="AH286" s="9">
        <f t="shared" si="158"/>
        <v>0</v>
      </c>
      <c r="AI286" s="9" t="str">
        <f t="shared" si="159"/>
        <v>&lt;0.1</v>
      </c>
      <c r="AJ286" s="9">
        <f t="shared" si="160"/>
        <v>0</v>
      </c>
      <c r="AK286" t="str">
        <f t="shared" si="161"/>
        <v/>
      </c>
      <c r="AL286" t="str">
        <f t="shared" si="162"/>
        <v/>
      </c>
      <c r="AM286" t="str">
        <f t="shared" si="163"/>
        <v>NA</v>
      </c>
      <c r="AN286" t="str">
        <f t="shared" si="164"/>
        <v/>
      </c>
      <c r="AO286">
        <f t="shared" si="143"/>
        <v>0</v>
      </c>
      <c r="AP286">
        <f t="shared" si="144"/>
        <v>3</v>
      </c>
      <c r="AQ286" t="str">
        <f t="shared" si="145"/>
        <v>Less stressed</v>
      </c>
    </row>
    <row r="287" spans="1:43" x14ac:dyDescent="0.25">
      <c r="A287">
        <v>316</v>
      </c>
      <c r="B287">
        <v>20610392.9133</v>
      </c>
      <c r="C287" t="str">
        <f>VLOOKUP(A287,'A1. Aquifer Attributes'!A:H,8,FALSE)</f>
        <v>Unconfined</v>
      </c>
      <c r="D287" t="str">
        <f>VLOOKUP(A287,'A3. BGCZ'!A:C,3,FALSE)</f>
        <v>IDF</v>
      </c>
      <c r="E287" t="str">
        <f>VLOOKUP(A287,'A2. Low Flow Zone'!A:C,3,FALSE)</f>
        <v>South Interior</v>
      </c>
      <c r="F287">
        <f>IFERROR(VLOOKUP(A287,'R1. GW Use'!A:H,8,FALSE),"&lt;Null&gt;")</f>
        <v>1849444</v>
      </c>
      <c r="G287">
        <f>IFERROR(VLOOKUP(A287,'R2. Recharge'!A:I,8,FALSE)*B287,"&lt;Null&gt;")</f>
        <v>1306338.3560518846</v>
      </c>
      <c r="H287">
        <f>IFERROR(VLOOKUP(A287,'R2. Recharge'!A:K,10,FALSE)*B287,"&lt;Null&gt;")</f>
        <v>3126555.3841617834</v>
      </c>
      <c r="I287">
        <f>IFERROR(VLOOKUP(A287,'R3. GW E'!A:C,2,FALSE)*B287,"&lt;Null&gt;")</f>
        <v>778351.48837077455</v>
      </c>
      <c r="J287">
        <f>IFERROR(VLOOKUP(A287,'R3. GW E'!A:E,4,FALSE)*B287,"&lt;Null&gt;")</f>
        <v>1971219.1990138388</v>
      </c>
      <c r="K287">
        <f t="shared" si="132"/>
        <v>527986.86768111004</v>
      </c>
      <c r="L287">
        <f t="shared" si="133"/>
        <v>2348203.8957910091</v>
      </c>
      <c r="M287">
        <f t="shared" si="134"/>
        <v>-664880.84296195419</v>
      </c>
      <c r="N287">
        <f t="shared" si="135"/>
        <v>1155336.1851479446</v>
      </c>
      <c r="O287" t="str">
        <f t="shared" si="136"/>
        <v/>
      </c>
      <c r="P287">
        <f t="shared" si="146"/>
        <v>1849000</v>
      </c>
      <c r="Q287" t="str">
        <f t="shared" si="137"/>
        <v/>
      </c>
      <c r="R287">
        <f t="shared" si="147"/>
        <v>1306000</v>
      </c>
      <c r="S287" t="str">
        <f t="shared" si="138"/>
        <v/>
      </c>
      <c r="T287">
        <f t="shared" si="148"/>
        <v>3127000</v>
      </c>
      <c r="U287" t="str">
        <f t="shared" si="149"/>
        <v/>
      </c>
      <c r="V287">
        <f t="shared" si="150"/>
        <v>778000</v>
      </c>
      <c r="W287" t="str">
        <f t="shared" si="151"/>
        <v/>
      </c>
      <c r="X287">
        <f t="shared" si="152"/>
        <v>1971000</v>
      </c>
      <c r="Y287">
        <f t="shared" si="139"/>
        <v>3.5028219700286463</v>
      </c>
      <c r="Z287">
        <f t="shared" si="140"/>
        <v>0.78759940877152912</v>
      </c>
      <c r="AA287" t="str">
        <f t="shared" si="141"/>
        <v>NA</v>
      </c>
      <c r="AB287">
        <f t="shared" si="142"/>
        <v>1.6007842771436893</v>
      </c>
      <c r="AC287" s="9" t="str">
        <f t="shared" si="153"/>
        <v/>
      </c>
      <c r="AD287" s="9">
        <f t="shared" si="154"/>
        <v>3.5</v>
      </c>
      <c r="AE287" s="9" t="str">
        <f t="shared" si="155"/>
        <v/>
      </c>
      <c r="AF287" s="9">
        <f t="shared" si="156"/>
        <v>0.8</v>
      </c>
      <c r="AG287" s="9" t="str">
        <f t="shared" si="157"/>
        <v>NA</v>
      </c>
      <c r="AH287" s="9">
        <f t="shared" si="158"/>
        <v>0</v>
      </c>
      <c r="AI287" s="9" t="str">
        <f t="shared" si="159"/>
        <v/>
      </c>
      <c r="AJ287" s="9">
        <f t="shared" si="160"/>
        <v>1.6</v>
      </c>
      <c r="AK287" t="str">
        <f t="shared" si="161"/>
        <v>stressed</v>
      </c>
      <c r="AL287" t="str">
        <f t="shared" si="162"/>
        <v/>
      </c>
      <c r="AM287" t="str">
        <f t="shared" si="163"/>
        <v>NA</v>
      </c>
      <c r="AN287" t="str">
        <f t="shared" si="164"/>
        <v>stressed</v>
      </c>
      <c r="AO287">
        <f t="shared" si="143"/>
        <v>2</v>
      </c>
      <c r="AP287">
        <f t="shared" si="144"/>
        <v>3</v>
      </c>
      <c r="AQ287" t="str">
        <f t="shared" si="145"/>
        <v>More stressed (less certainty)</v>
      </c>
    </row>
    <row r="288" spans="1:43" x14ac:dyDescent="0.25">
      <c r="A288">
        <v>66</v>
      </c>
      <c r="B288">
        <v>5400075.6518099997</v>
      </c>
      <c r="C288" t="str">
        <f>VLOOKUP(A288,'A1. Aquifer Attributes'!A:H,8,FALSE)</f>
        <v>Unconfined</v>
      </c>
      <c r="D288" t="str">
        <f>VLOOKUP(A288,'A3. BGCZ'!A:C,3,FALSE)</f>
        <v>CWH</v>
      </c>
      <c r="E288" t="str">
        <f>VLOOKUP(A288,'A2. Low Flow Zone'!A:C,3,FALSE)</f>
        <v>Georgia Basin</v>
      </c>
      <c r="F288">
        <f>IFERROR(VLOOKUP(A288,'R1. GW Use'!A:H,8,FALSE),"&lt;Null&gt;")</f>
        <v>632815</v>
      </c>
      <c r="G288">
        <f>IFERROR(VLOOKUP(A288,'R2. Recharge'!A:I,8,FALSE)*B288,"&lt;Null&gt;")</f>
        <v>5536162.7583084451</v>
      </c>
      <c r="H288">
        <f>IFERROR(VLOOKUP(A288,'R2. Recharge'!A:K,10,FALSE)*B288,"&lt;Null&gt;")</f>
        <v>3168440.3879429996</v>
      </c>
      <c r="I288">
        <f>IFERROR(VLOOKUP(A288,'R3. GW E'!A:C,2,FALSE)*B288,"&lt;Null&gt;")</f>
        <v>1433153.0776121148</v>
      </c>
      <c r="J288">
        <f>IFERROR(VLOOKUP(A288,'R3. GW E'!A:E,4,FALSE)*B288,"&lt;Null&gt;")</f>
        <v>3312077.0002054931</v>
      </c>
      <c r="K288">
        <f t="shared" si="132"/>
        <v>4103009.68069633</v>
      </c>
      <c r="L288">
        <f t="shared" si="133"/>
        <v>1735287.3103308848</v>
      </c>
      <c r="M288">
        <f t="shared" si="134"/>
        <v>2224085.758102952</v>
      </c>
      <c r="N288">
        <f t="shared" si="135"/>
        <v>-143636.61226249347</v>
      </c>
      <c r="O288" t="str">
        <f t="shared" si="136"/>
        <v/>
      </c>
      <c r="P288">
        <f t="shared" si="146"/>
        <v>633000</v>
      </c>
      <c r="Q288" t="str">
        <f t="shared" si="137"/>
        <v/>
      </c>
      <c r="R288">
        <f t="shared" si="147"/>
        <v>5536000</v>
      </c>
      <c r="S288" t="str">
        <f t="shared" si="138"/>
        <v/>
      </c>
      <c r="T288">
        <f t="shared" si="148"/>
        <v>3168000</v>
      </c>
      <c r="U288" t="str">
        <f t="shared" si="149"/>
        <v/>
      </c>
      <c r="V288">
        <f t="shared" si="150"/>
        <v>1433000</v>
      </c>
      <c r="W288" t="str">
        <f t="shared" si="151"/>
        <v/>
      </c>
      <c r="X288">
        <f t="shared" si="152"/>
        <v>3312000</v>
      </c>
      <c r="Y288">
        <f t="shared" si="139"/>
        <v>0.15423190517371718</v>
      </c>
      <c r="Z288">
        <f t="shared" si="140"/>
        <v>0.36467448141445508</v>
      </c>
      <c r="AA288">
        <f t="shared" si="141"/>
        <v>0.28452814721486441</v>
      </c>
      <c r="AB288" t="str">
        <f t="shared" si="142"/>
        <v>NA</v>
      </c>
      <c r="AC288" s="9" t="str">
        <f t="shared" si="153"/>
        <v/>
      </c>
      <c r="AD288" s="9">
        <f t="shared" si="154"/>
        <v>0.2</v>
      </c>
      <c r="AE288" s="9" t="str">
        <f t="shared" si="155"/>
        <v/>
      </c>
      <c r="AF288" s="9">
        <f t="shared" si="156"/>
        <v>0.4</v>
      </c>
      <c r="AG288" s="9" t="str">
        <f t="shared" si="157"/>
        <v/>
      </c>
      <c r="AH288" s="9">
        <f t="shared" si="158"/>
        <v>0.3</v>
      </c>
      <c r="AI288" s="9" t="str">
        <f t="shared" si="159"/>
        <v>NA</v>
      </c>
      <c r="AJ288" s="9">
        <f t="shared" si="160"/>
        <v>0</v>
      </c>
      <c r="AK288" t="str">
        <f t="shared" si="161"/>
        <v/>
      </c>
      <c r="AL288" t="str">
        <f t="shared" si="162"/>
        <v/>
      </c>
      <c r="AM288" t="str">
        <f t="shared" si="163"/>
        <v/>
      </c>
      <c r="AN288" t="str">
        <f t="shared" si="164"/>
        <v>NA</v>
      </c>
      <c r="AO288">
        <f t="shared" si="143"/>
        <v>0</v>
      </c>
      <c r="AP288">
        <f t="shared" si="144"/>
        <v>3</v>
      </c>
      <c r="AQ288" t="str">
        <f t="shared" si="145"/>
        <v>Less stressed</v>
      </c>
    </row>
    <row r="289" spans="1:43" x14ac:dyDescent="0.25">
      <c r="A289">
        <v>1029</v>
      </c>
      <c r="B289">
        <v>8180141.8174099997</v>
      </c>
      <c r="C289" t="str">
        <f>VLOOKUP(A289,'A1. Aquifer Attributes'!A:H,8,FALSE)</f>
        <v>Unconfined</v>
      </c>
      <c r="D289" t="str">
        <f>VLOOKUP(A289,'A3. BGCZ'!A:C,3,FALSE)</f>
        <v>PP</v>
      </c>
      <c r="E289" t="str">
        <f>VLOOKUP(A289,'A2. Low Flow Zone'!A:C,3,FALSE)</f>
        <v>South Interior</v>
      </c>
      <c r="F289">
        <f>IFERROR(VLOOKUP(A289,'R1. GW Use'!A:H,8,FALSE),"&lt;Null&gt;")</f>
        <v>26411</v>
      </c>
      <c r="G289">
        <f>IFERROR(VLOOKUP(A289,'R2. Recharge'!A:I,8,FALSE)*B289,"&lt;Null&gt;")</f>
        <v>471212.42387926573</v>
      </c>
      <c r="H289">
        <f>IFERROR(VLOOKUP(A289,'R2. Recharge'!A:K,10,FALSE)*B289,"&lt;Null&gt;")</f>
        <v>3174590.33720956</v>
      </c>
      <c r="I289">
        <f>IFERROR(VLOOKUP(A289,'R3. GW E'!A:C,2,FALSE)*B289,"&lt;Null&gt;")</f>
        <v>2780152.078915867</v>
      </c>
      <c r="J289">
        <f>IFERROR(VLOOKUP(A289,'R3. GW E'!A:E,4,FALSE)*B289,"&lt;Null&gt;")</f>
        <v>236659.6829194887</v>
      </c>
      <c r="K289">
        <f t="shared" si="132"/>
        <v>-2308939.6550366012</v>
      </c>
      <c r="L289">
        <f t="shared" si="133"/>
        <v>394438.25829369295</v>
      </c>
      <c r="M289">
        <f t="shared" si="134"/>
        <v>234552.74095977703</v>
      </c>
      <c r="N289">
        <f t="shared" si="135"/>
        <v>2937930.6542900712</v>
      </c>
      <c r="O289" t="str">
        <f t="shared" si="136"/>
        <v/>
      </c>
      <c r="P289">
        <f t="shared" si="146"/>
        <v>26000</v>
      </c>
      <c r="Q289" t="str">
        <f t="shared" si="137"/>
        <v/>
      </c>
      <c r="R289">
        <f t="shared" si="147"/>
        <v>471000</v>
      </c>
      <c r="S289" t="str">
        <f t="shared" si="138"/>
        <v/>
      </c>
      <c r="T289">
        <f t="shared" si="148"/>
        <v>3175000</v>
      </c>
      <c r="U289" t="str">
        <f t="shared" si="149"/>
        <v/>
      </c>
      <c r="V289">
        <f t="shared" si="150"/>
        <v>2780000</v>
      </c>
      <c r="W289" t="str">
        <f t="shared" si="151"/>
        <v/>
      </c>
      <c r="X289">
        <f t="shared" si="152"/>
        <v>237000</v>
      </c>
      <c r="Y289" t="str">
        <f t="shared" si="139"/>
        <v>NA</v>
      </c>
      <c r="Z289">
        <f t="shared" si="140"/>
        <v>6.6958514912452416E-2</v>
      </c>
      <c r="AA289">
        <f t="shared" si="141"/>
        <v>0.11260154066811424</v>
      </c>
      <c r="AB289">
        <f t="shared" si="142"/>
        <v>8.9896607877499469E-3</v>
      </c>
      <c r="AC289" s="9" t="str">
        <f t="shared" si="153"/>
        <v>NA</v>
      </c>
      <c r="AD289" s="9">
        <f t="shared" si="154"/>
        <v>0</v>
      </c>
      <c r="AE289" s="9" t="str">
        <f t="shared" si="155"/>
        <v/>
      </c>
      <c r="AF289" s="9">
        <f t="shared" si="156"/>
        <v>0.1</v>
      </c>
      <c r="AG289" s="9" t="str">
        <f t="shared" si="157"/>
        <v/>
      </c>
      <c r="AH289" s="9">
        <f t="shared" si="158"/>
        <v>0.1</v>
      </c>
      <c r="AI289" s="9" t="str">
        <f t="shared" si="159"/>
        <v>&lt;0.1</v>
      </c>
      <c r="AJ289" s="9">
        <f t="shared" si="160"/>
        <v>0</v>
      </c>
      <c r="AK289" t="str">
        <f t="shared" si="161"/>
        <v>NA</v>
      </c>
      <c r="AL289" t="str">
        <f t="shared" si="162"/>
        <v/>
      </c>
      <c r="AM289" t="str">
        <f t="shared" si="163"/>
        <v/>
      </c>
      <c r="AN289" t="str">
        <f t="shared" si="164"/>
        <v/>
      </c>
      <c r="AO289">
        <f t="shared" si="143"/>
        <v>0</v>
      </c>
      <c r="AP289">
        <f t="shared" si="144"/>
        <v>3</v>
      </c>
      <c r="AQ289" t="str">
        <f t="shared" si="145"/>
        <v>Less stressed</v>
      </c>
    </row>
    <row r="290" spans="1:43" x14ac:dyDescent="0.25">
      <c r="A290">
        <v>190</v>
      </c>
      <c r="B290">
        <v>2757503.52018</v>
      </c>
      <c r="C290" t="str">
        <f>VLOOKUP(A290,'A1. Aquifer Attributes'!A:H,8,FALSE)</f>
        <v>Unconfined</v>
      </c>
      <c r="D290" t="str">
        <f>VLOOKUP(A290,'A3. BGCZ'!A:C,3,FALSE)</f>
        <v>CWH</v>
      </c>
      <c r="E290" t="str">
        <f>VLOOKUP(A290,'A2. Low Flow Zone'!A:C,3,FALSE)</f>
        <v>Vancouver Island</v>
      </c>
      <c r="F290">
        <f>IFERROR(VLOOKUP(A290,'R1. GW Use'!A:H,8,FALSE),"&lt;Null&gt;")</f>
        <v>22250</v>
      </c>
      <c r="G290">
        <f>IFERROR(VLOOKUP(A290,'R2. Recharge'!A:I,8,FALSE)*B290,"&lt;Null&gt;")</f>
        <v>2826995.2642622879</v>
      </c>
      <c r="H290">
        <f>IFERROR(VLOOKUP(A290,'R2. Recharge'!A:K,10,FALSE)*B290,"&lt;Null&gt;")</f>
        <v>3205983.8927020747</v>
      </c>
      <c r="I290">
        <f>IFERROR(VLOOKUP(A290,'R3. GW E'!A:C,2,FALSE)*B290,"&lt;Null&gt;")</f>
        <v>1657590.5160506016</v>
      </c>
      <c r="J290">
        <f>IFERROR(VLOOKUP(A290,'R3. GW E'!A:E,4,FALSE)*B290,"&lt;Null&gt;")</f>
        <v>4377012.912616916</v>
      </c>
      <c r="K290">
        <f t="shared" si="132"/>
        <v>1169404.7482116863</v>
      </c>
      <c r="L290">
        <f t="shared" si="133"/>
        <v>1548393.3766514731</v>
      </c>
      <c r="M290">
        <f t="shared" si="134"/>
        <v>-1550017.6483546281</v>
      </c>
      <c r="N290">
        <f t="shared" si="135"/>
        <v>-1171029.0199148413</v>
      </c>
      <c r="O290" t="str">
        <f t="shared" si="136"/>
        <v/>
      </c>
      <c r="P290">
        <f t="shared" si="146"/>
        <v>22000</v>
      </c>
      <c r="Q290" t="str">
        <f t="shared" si="137"/>
        <v/>
      </c>
      <c r="R290">
        <f t="shared" si="147"/>
        <v>2827000</v>
      </c>
      <c r="S290" t="str">
        <f t="shared" si="138"/>
        <v/>
      </c>
      <c r="T290">
        <f t="shared" si="148"/>
        <v>3206000</v>
      </c>
      <c r="U290" t="str">
        <f t="shared" si="149"/>
        <v/>
      </c>
      <c r="V290">
        <f t="shared" si="150"/>
        <v>1658000</v>
      </c>
      <c r="W290" t="str">
        <f t="shared" si="151"/>
        <v/>
      </c>
      <c r="X290">
        <f t="shared" si="152"/>
        <v>4377000</v>
      </c>
      <c r="Y290">
        <f t="shared" si="139"/>
        <v>1.9026774120787383E-2</v>
      </c>
      <c r="Z290">
        <f t="shared" si="140"/>
        <v>1.4369733386561908E-2</v>
      </c>
      <c r="AA290" t="str">
        <f t="shared" si="141"/>
        <v>NA</v>
      </c>
      <c r="AB290" t="str">
        <f t="shared" si="142"/>
        <v>NA</v>
      </c>
      <c r="AC290" s="9" t="str">
        <f t="shared" si="153"/>
        <v>&lt;0.1</v>
      </c>
      <c r="AD290" s="9">
        <f t="shared" si="154"/>
        <v>0</v>
      </c>
      <c r="AE290" s="9" t="str">
        <f t="shared" si="155"/>
        <v>&lt;0.1</v>
      </c>
      <c r="AF290" s="9">
        <f t="shared" si="156"/>
        <v>0</v>
      </c>
      <c r="AG290" s="9" t="str">
        <f t="shared" si="157"/>
        <v>NA</v>
      </c>
      <c r="AH290" s="9">
        <f t="shared" si="158"/>
        <v>0</v>
      </c>
      <c r="AI290" s="9" t="str">
        <f t="shared" si="159"/>
        <v>NA</v>
      </c>
      <c r="AJ290" s="9">
        <f t="shared" si="160"/>
        <v>0</v>
      </c>
      <c r="AK290" t="str">
        <f t="shared" si="161"/>
        <v/>
      </c>
      <c r="AL290" t="str">
        <f t="shared" si="162"/>
        <v/>
      </c>
      <c r="AM290" t="str">
        <f t="shared" si="163"/>
        <v>NA</v>
      </c>
      <c r="AN290" t="str">
        <f t="shared" si="164"/>
        <v>NA</v>
      </c>
      <c r="AO290">
        <f t="shared" si="143"/>
        <v>0</v>
      </c>
      <c r="AP290">
        <f t="shared" si="144"/>
        <v>2</v>
      </c>
      <c r="AQ290" t="str">
        <f t="shared" si="145"/>
        <v>Less stressed</v>
      </c>
    </row>
    <row r="291" spans="1:43" x14ac:dyDescent="0.25">
      <c r="A291">
        <v>288</v>
      </c>
      <c r="B291">
        <v>26035887.414799999</v>
      </c>
      <c r="C291" t="str">
        <f>VLOOKUP(A291,'A1. Aquifer Attributes'!A:H,8,FALSE)</f>
        <v>Unconfined</v>
      </c>
      <c r="D291" t="str">
        <f>VLOOKUP(A291,'A3. BGCZ'!A:C,3,FALSE)</f>
        <v>IDF</v>
      </c>
      <c r="E291" t="str">
        <f>VLOOKUP(A291,'A2. Low Flow Zone'!A:C,3,FALSE)</f>
        <v>South Interior</v>
      </c>
      <c r="F291">
        <f>IFERROR(VLOOKUP(A291,'R1. GW Use'!A:H,8,FALSE),"&lt;Null&gt;")</f>
        <v>148933</v>
      </c>
      <c r="G291">
        <f>IFERROR(VLOOKUP(A291,'R2. Recharge'!A:I,8,FALSE)*B291,"&lt;Null&gt;")</f>
        <v>2772210.4215757614</v>
      </c>
      <c r="H291">
        <f>IFERROR(VLOOKUP(A291,'R2. Recharge'!A:K,10,FALSE)*B291,"&lt;Null&gt;")</f>
        <v>3229595.6184814512</v>
      </c>
      <c r="I291">
        <f>IFERROR(VLOOKUP(A291,'R3. GW E'!A:C,2,FALSE)*B291,"&lt;Null&gt;")</f>
        <v>807398.90462036279</v>
      </c>
      <c r="J291">
        <f>IFERROR(VLOOKUP(A291,'R3. GW E'!A:E,4,FALSE)*B291,"&lt;Null&gt;")</f>
        <v>8589551.6887914967</v>
      </c>
      <c r="K291">
        <f t="shared" si="132"/>
        <v>1964811.5169553985</v>
      </c>
      <c r="L291">
        <f t="shared" si="133"/>
        <v>2422196.7138610883</v>
      </c>
      <c r="M291">
        <f t="shared" si="134"/>
        <v>-5817341.2672157353</v>
      </c>
      <c r="N291">
        <f t="shared" si="135"/>
        <v>-5359956.070310045</v>
      </c>
      <c r="O291" t="str">
        <f t="shared" si="136"/>
        <v/>
      </c>
      <c r="P291">
        <f t="shared" si="146"/>
        <v>149000</v>
      </c>
      <c r="Q291" t="str">
        <f t="shared" si="137"/>
        <v/>
      </c>
      <c r="R291">
        <f t="shared" si="147"/>
        <v>2772000</v>
      </c>
      <c r="S291" t="str">
        <f t="shared" si="138"/>
        <v/>
      </c>
      <c r="T291">
        <f t="shared" si="148"/>
        <v>3230000</v>
      </c>
      <c r="U291" t="str">
        <f t="shared" si="149"/>
        <v/>
      </c>
      <c r="V291">
        <f t="shared" si="150"/>
        <v>807000</v>
      </c>
      <c r="W291" t="str">
        <f t="shared" si="151"/>
        <v/>
      </c>
      <c r="X291">
        <f t="shared" si="152"/>
        <v>8590000</v>
      </c>
      <c r="Y291">
        <f t="shared" si="139"/>
        <v>7.5800146077513453E-2</v>
      </c>
      <c r="Z291">
        <f t="shared" si="140"/>
        <v>6.1486748432828246E-2</v>
      </c>
      <c r="AA291" t="str">
        <f t="shared" si="141"/>
        <v>NA</v>
      </c>
      <c r="AB291" t="str">
        <f t="shared" si="142"/>
        <v>NA</v>
      </c>
      <c r="AC291" s="9" t="str">
        <f t="shared" si="153"/>
        <v/>
      </c>
      <c r="AD291" s="9">
        <f t="shared" si="154"/>
        <v>0.1</v>
      </c>
      <c r="AE291" s="9" t="str">
        <f t="shared" si="155"/>
        <v/>
      </c>
      <c r="AF291" s="9">
        <f t="shared" si="156"/>
        <v>0.1</v>
      </c>
      <c r="AG291" s="9" t="str">
        <f t="shared" si="157"/>
        <v>NA</v>
      </c>
      <c r="AH291" s="9">
        <f t="shared" si="158"/>
        <v>0</v>
      </c>
      <c r="AI291" s="9" t="str">
        <f t="shared" si="159"/>
        <v>NA</v>
      </c>
      <c r="AJ291" s="9">
        <f t="shared" si="160"/>
        <v>0</v>
      </c>
      <c r="AK291" t="str">
        <f t="shared" si="161"/>
        <v/>
      </c>
      <c r="AL291" t="str">
        <f t="shared" si="162"/>
        <v/>
      </c>
      <c r="AM291" t="str">
        <f t="shared" si="163"/>
        <v>NA</v>
      </c>
      <c r="AN291" t="str">
        <f t="shared" si="164"/>
        <v>NA</v>
      </c>
      <c r="AO291">
        <f t="shared" si="143"/>
        <v>0</v>
      </c>
      <c r="AP291">
        <f t="shared" si="144"/>
        <v>2</v>
      </c>
      <c r="AQ291" t="str">
        <f t="shared" si="145"/>
        <v>Less stressed</v>
      </c>
    </row>
    <row r="292" spans="1:43" x14ac:dyDescent="0.25">
      <c r="A292">
        <v>37</v>
      </c>
      <c r="B292">
        <v>3933012.0619999999</v>
      </c>
      <c r="C292" t="str">
        <f>VLOOKUP(A292,'A1. Aquifer Attributes'!A:H,8,FALSE)</f>
        <v>Unconfined</v>
      </c>
      <c r="D292" t="str">
        <f>VLOOKUP(A292,'A3. BGCZ'!A:C,3,FALSE)</f>
        <v>CWH</v>
      </c>
      <c r="E292" t="str">
        <f>VLOOKUP(A292,'A2. Low Flow Zone'!A:C,3,FALSE)</f>
        <v>Coast Mountains</v>
      </c>
      <c r="F292">
        <f>IFERROR(VLOOKUP(A292,'R1. GW Use'!A:H,8,FALSE),"&lt;Null&gt;")</f>
        <v>75884</v>
      </c>
      <c r="G292">
        <f>IFERROR(VLOOKUP(A292,'R2. Recharge'!A:I,8,FALSE)*B292,"&lt;Null&gt;")</f>
        <v>3473858.9296190967</v>
      </c>
      <c r="H292">
        <f>IFERROR(VLOOKUP(A292,'R2. Recharge'!A:K,10,FALSE)*B292,"&lt;Null&gt;")</f>
        <v>3328999.7345783501</v>
      </c>
      <c r="I292">
        <f>IFERROR(VLOOKUP(A292,'R3. GW E'!A:C,2,FALSE)*B292,"&lt;Null&gt;")</f>
        <v>1273985.200135102</v>
      </c>
      <c r="J292">
        <f>IFERROR(VLOOKUP(A292,'R3. GW E'!A:E,4,FALSE)*B292,"&lt;Null&gt;")</f>
        <v>37426149.480785802</v>
      </c>
      <c r="K292">
        <f t="shared" si="132"/>
        <v>2199873.7294839947</v>
      </c>
      <c r="L292">
        <f t="shared" si="133"/>
        <v>2055014.5344432481</v>
      </c>
      <c r="M292">
        <f t="shared" si="134"/>
        <v>-33952290.551166706</v>
      </c>
      <c r="N292">
        <f t="shared" si="135"/>
        <v>-34097149.746207453</v>
      </c>
      <c r="O292" t="str">
        <f t="shared" si="136"/>
        <v/>
      </c>
      <c r="P292">
        <f t="shared" si="146"/>
        <v>76000</v>
      </c>
      <c r="Q292" t="str">
        <f t="shared" si="137"/>
        <v/>
      </c>
      <c r="R292">
        <f t="shared" si="147"/>
        <v>3474000</v>
      </c>
      <c r="S292" t="str">
        <f t="shared" si="138"/>
        <v/>
      </c>
      <c r="T292">
        <f t="shared" si="148"/>
        <v>3329000</v>
      </c>
      <c r="U292" t="str">
        <f t="shared" si="149"/>
        <v/>
      </c>
      <c r="V292">
        <f t="shared" si="150"/>
        <v>1274000</v>
      </c>
      <c r="W292" t="str">
        <f t="shared" si="151"/>
        <v/>
      </c>
      <c r="X292">
        <f t="shared" si="152"/>
        <v>37426000</v>
      </c>
      <c r="Y292">
        <f t="shared" si="139"/>
        <v>3.4494707120212513E-2</v>
      </c>
      <c r="Z292">
        <f t="shared" si="140"/>
        <v>3.6926259512105479E-2</v>
      </c>
      <c r="AA292" t="str">
        <f t="shared" si="141"/>
        <v>NA</v>
      </c>
      <c r="AB292" t="str">
        <f t="shared" si="142"/>
        <v>NA</v>
      </c>
      <c r="AC292" s="9" t="str">
        <f t="shared" si="153"/>
        <v>&lt;0.1</v>
      </c>
      <c r="AD292" s="9">
        <f t="shared" si="154"/>
        <v>0</v>
      </c>
      <c r="AE292" s="9" t="str">
        <f t="shared" si="155"/>
        <v>&lt;0.1</v>
      </c>
      <c r="AF292" s="9">
        <f t="shared" si="156"/>
        <v>0</v>
      </c>
      <c r="AG292" s="9" t="str">
        <f t="shared" si="157"/>
        <v>NA</v>
      </c>
      <c r="AH292" s="9">
        <f t="shared" si="158"/>
        <v>0</v>
      </c>
      <c r="AI292" s="9" t="str">
        <f t="shared" si="159"/>
        <v>NA</v>
      </c>
      <c r="AJ292" s="9">
        <f t="shared" si="160"/>
        <v>0</v>
      </c>
      <c r="AK292" t="str">
        <f t="shared" si="161"/>
        <v/>
      </c>
      <c r="AL292" t="str">
        <f t="shared" si="162"/>
        <v/>
      </c>
      <c r="AM292" t="str">
        <f t="shared" si="163"/>
        <v>NA</v>
      </c>
      <c r="AN292" t="str">
        <f t="shared" si="164"/>
        <v>NA</v>
      </c>
      <c r="AO292">
        <f t="shared" si="143"/>
        <v>0</v>
      </c>
      <c r="AP292">
        <f t="shared" si="144"/>
        <v>2</v>
      </c>
      <c r="AQ292" t="str">
        <f t="shared" si="145"/>
        <v>Less stressed</v>
      </c>
    </row>
    <row r="293" spans="1:43" x14ac:dyDescent="0.25">
      <c r="A293">
        <v>401</v>
      </c>
      <c r="B293">
        <v>6424783.4919999996</v>
      </c>
      <c r="C293" t="str">
        <f>VLOOKUP(A293,'A1. Aquifer Attributes'!A:H,8,FALSE)</f>
        <v>Unconfined</v>
      </c>
      <c r="D293" t="str">
        <f>VLOOKUP(A293,'A3. BGCZ'!A:C,3,FALSE)</f>
        <v>CWH</v>
      </c>
      <c r="E293" t="str">
        <f>VLOOKUP(A293,'A2. Low Flow Zone'!A:C,3,FALSE)</f>
        <v>Coast Mountains</v>
      </c>
      <c r="F293">
        <f>IFERROR(VLOOKUP(A293,'R1. GW Use'!A:H,8,FALSE),"&lt;Null&gt;")</f>
        <v>2988434</v>
      </c>
      <c r="G293">
        <f>IFERROR(VLOOKUP(A293,'R2. Recharge'!A:I,8,FALSE)*B293,"&lt;Null&gt;")</f>
        <v>6369170.0901833596</v>
      </c>
      <c r="H293">
        <f>IFERROR(VLOOKUP(A293,'R2. Recharge'!A:K,10,FALSE)*B293,"&lt;Null&gt;")</f>
        <v>3407062.6858075997</v>
      </c>
      <c r="I293">
        <f>IFERROR(VLOOKUP(A293,'R3. GW E'!A:C,2,FALSE)*B293,"&lt;Null&gt;")</f>
        <v>4266859.3366244994</v>
      </c>
      <c r="J293">
        <f>IFERROR(VLOOKUP(A293,'R3. GW E'!A:E,4,FALSE)*B293,"&lt;Null&gt;")</f>
        <v>3757219.8109050919</v>
      </c>
      <c r="K293">
        <f t="shared" si="132"/>
        <v>2102310.7535588602</v>
      </c>
      <c r="L293">
        <f t="shared" si="133"/>
        <v>-859796.65081689972</v>
      </c>
      <c r="M293">
        <f t="shared" si="134"/>
        <v>2611950.2792782676</v>
      </c>
      <c r="N293">
        <f t="shared" si="135"/>
        <v>-350157.12509749224</v>
      </c>
      <c r="O293" t="str">
        <f t="shared" si="136"/>
        <v/>
      </c>
      <c r="P293">
        <f t="shared" si="146"/>
        <v>2988000</v>
      </c>
      <c r="Q293" t="str">
        <f t="shared" si="137"/>
        <v/>
      </c>
      <c r="R293">
        <f t="shared" si="147"/>
        <v>6369000</v>
      </c>
      <c r="S293" t="str">
        <f t="shared" si="138"/>
        <v/>
      </c>
      <c r="T293">
        <f t="shared" si="148"/>
        <v>3407000</v>
      </c>
      <c r="U293" t="str">
        <f t="shared" si="149"/>
        <v/>
      </c>
      <c r="V293">
        <f t="shared" si="150"/>
        <v>4267000</v>
      </c>
      <c r="W293" t="str">
        <f t="shared" si="151"/>
        <v/>
      </c>
      <c r="X293">
        <f t="shared" si="152"/>
        <v>3757000</v>
      </c>
      <c r="Y293">
        <f t="shared" si="139"/>
        <v>1.4214996498215506</v>
      </c>
      <c r="Z293" t="str">
        <f t="shared" si="140"/>
        <v>NA</v>
      </c>
      <c r="AA293">
        <f t="shared" si="141"/>
        <v>1.1441389308627123</v>
      </c>
      <c r="AB293" t="str">
        <f t="shared" si="142"/>
        <v>NA</v>
      </c>
      <c r="AC293" s="9" t="str">
        <f t="shared" si="153"/>
        <v/>
      </c>
      <c r="AD293" s="9">
        <f t="shared" si="154"/>
        <v>1.4</v>
      </c>
      <c r="AE293" s="9" t="str">
        <f t="shared" si="155"/>
        <v>NA</v>
      </c>
      <c r="AF293" s="9">
        <f t="shared" si="156"/>
        <v>0</v>
      </c>
      <c r="AG293" s="9" t="str">
        <f t="shared" si="157"/>
        <v/>
      </c>
      <c r="AH293" s="9">
        <f t="shared" si="158"/>
        <v>1.1000000000000001</v>
      </c>
      <c r="AI293" s="9" t="str">
        <f t="shared" si="159"/>
        <v>NA</v>
      </c>
      <c r="AJ293" s="9">
        <f t="shared" si="160"/>
        <v>0</v>
      </c>
      <c r="AK293" t="str">
        <f t="shared" si="161"/>
        <v>stressed</v>
      </c>
      <c r="AL293" t="str">
        <f t="shared" si="162"/>
        <v>NA</v>
      </c>
      <c r="AM293" t="str">
        <f t="shared" si="163"/>
        <v>stressed</v>
      </c>
      <c r="AN293" t="str">
        <f t="shared" si="164"/>
        <v>NA</v>
      </c>
      <c r="AO293">
        <f t="shared" si="143"/>
        <v>2</v>
      </c>
      <c r="AP293">
        <f t="shared" si="144"/>
        <v>2</v>
      </c>
      <c r="AQ293" t="str">
        <f t="shared" si="145"/>
        <v>More stressed (high certainty)</v>
      </c>
    </row>
    <row r="294" spans="1:43" x14ac:dyDescent="0.25">
      <c r="A294">
        <v>561</v>
      </c>
      <c r="B294">
        <v>4175640.0181900002</v>
      </c>
      <c r="C294" t="str">
        <f>VLOOKUP(A294,'A1. Aquifer Attributes'!A:H,8,FALSE)</f>
        <v>Unconfined</v>
      </c>
      <c r="D294" t="str">
        <f>VLOOKUP(A294,'A3. BGCZ'!A:C,3,FALSE)</f>
        <v>CWH</v>
      </c>
      <c r="E294" t="str">
        <f>VLOOKUP(A294,'A2. Low Flow Zone'!A:C,3,FALSE)</f>
        <v>Georgia Basin</v>
      </c>
      <c r="F294">
        <f>IFERROR(VLOOKUP(A294,'R1. GW Use'!A:H,8,FALSE),"&lt;Null&gt;")</f>
        <v>8415</v>
      </c>
      <c r="G294">
        <f>IFERROR(VLOOKUP(A294,'R2. Recharge'!A:I,8,FALSE)*B294,"&lt;Null&gt;")</f>
        <v>3698182.5433412003</v>
      </c>
      <c r="H294">
        <f>IFERROR(VLOOKUP(A294,'R2. Recharge'!A:K,10,FALSE)*B294,"&lt;Null&gt;")</f>
        <v>3510285.1864115694</v>
      </c>
      <c r="I294">
        <f>IFERROR(VLOOKUP(A294,'R3. GW E'!A:C,2,FALSE)*B294,"&lt;Null&gt;")</f>
        <v>567298.27723127522</v>
      </c>
      <c r="J294">
        <f>IFERROR(VLOOKUP(A294,'R3. GW E'!A:E,4,FALSE)*B294,"&lt;Null&gt;")</f>
        <v>240237.09716652529</v>
      </c>
      <c r="K294">
        <f t="shared" si="132"/>
        <v>3130884.2661099252</v>
      </c>
      <c r="L294">
        <f t="shared" si="133"/>
        <v>2942986.9091802943</v>
      </c>
      <c r="M294">
        <f t="shared" si="134"/>
        <v>3457945.4461746751</v>
      </c>
      <c r="N294">
        <f t="shared" si="135"/>
        <v>3270048.0892450442</v>
      </c>
      <c r="O294" t="str">
        <f t="shared" si="136"/>
        <v/>
      </c>
      <c r="P294">
        <f t="shared" si="146"/>
        <v>8000</v>
      </c>
      <c r="Q294" t="str">
        <f t="shared" si="137"/>
        <v/>
      </c>
      <c r="R294">
        <f t="shared" si="147"/>
        <v>3698000</v>
      </c>
      <c r="S294" t="str">
        <f t="shared" si="138"/>
        <v/>
      </c>
      <c r="T294">
        <f t="shared" si="148"/>
        <v>3510000</v>
      </c>
      <c r="U294" t="str">
        <f t="shared" si="149"/>
        <v/>
      </c>
      <c r="V294">
        <f t="shared" si="150"/>
        <v>567000</v>
      </c>
      <c r="W294" t="str">
        <f t="shared" si="151"/>
        <v/>
      </c>
      <c r="X294">
        <f t="shared" si="152"/>
        <v>240000</v>
      </c>
      <c r="Y294">
        <f t="shared" si="139"/>
        <v>2.6877390809643392E-3</v>
      </c>
      <c r="Z294">
        <f t="shared" si="140"/>
        <v>2.8593399358150108E-3</v>
      </c>
      <c r="AA294">
        <f t="shared" si="141"/>
        <v>2.4335259566656922E-3</v>
      </c>
      <c r="AB294">
        <f t="shared" si="142"/>
        <v>2.5733566511380482E-3</v>
      </c>
      <c r="AC294" s="9" t="str">
        <f t="shared" si="153"/>
        <v>&lt;0.1</v>
      </c>
      <c r="AD294" s="9">
        <f t="shared" si="154"/>
        <v>0</v>
      </c>
      <c r="AE294" s="9" t="str">
        <f t="shared" si="155"/>
        <v>&lt;0.1</v>
      </c>
      <c r="AF294" s="9">
        <f t="shared" si="156"/>
        <v>0</v>
      </c>
      <c r="AG294" s="9" t="str">
        <f t="shared" si="157"/>
        <v>&lt;0.1</v>
      </c>
      <c r="AH294" s="9">
        <f t="shared" si="158"/>
        <v>0</v>
      </c>
      <c r="AI294" s="9" t="str">
        <f t="shared" si="159"/>
        <v>&lt;0.1</v>
      </c>
      <c r="AJ294" s="9">
        <f t="shared" si="160"/>
        <v>0</v>
      </c>
      <c r="AK294" t="str">
        <f t="shared" si="161"/>
        <v/>
      </c>
      <c r="AL294" t="str">
        <f t="shared" si="162"/>
        <v/>
      </c>
      <c r="AM294" t="str">
        <f t="shared" si="163"/>
        <v/>
      </c>
      <c r="AN294" t="str">
        <f t="shared" si="164"/>
        <v/>
      </c>
      <c r="AO294">
        <f t="shared" si="143"/>
        <v>0</v>
      </c>
      <c r="AP294">
        <f t="shared" si="144"/>
        <v>4</v>
      </c>
      <c r="AQ294" t="str">
        <f t="shared" si="145"/>
        <v>Less stressed</v>
      </c>
    </row>
    <row r="295" spans="1:43" x14ac:dyDescent="0.25">
      <c r="A295">
        <v>659</v>
      </c>
      <c r="B295">
        <v>11842356.686899999</v>
      </c>
      <c r="C295" t="str">
        <f>VLOOKUP(A295,'A1. Aquifer Attributes'!A:H,8,FALSE)</f>
        <v>Unconfined</v>
      </c>
      <c r="D295" t="str">
        <f>VLOOKUP(A295,'A3. BGCZ'!A:C,3,FALSE)</f>
        <v>SBS</v>
      </c>
      <c r="E295" t="str">
        <f>VLOOKUP(A295,'A2. Low Flow Zone'!A:C,3,FALSE)</f>
        <v>Coast Mountains</v>
      </c>
      <c r="F295">
        <f>IFERROR(VLOOKUP(A295,'R1. GW Use'!A:H,8,FALSE),"&lt;Null&gt;")</f>
        <v>294411</v>
      </c>
      <c r="G295">
        <f>IFERROR(VLOOKUP(A295,'R2. Recharge'!A:I,8,FALSE)*B295,"&lt;Null&gt;")</f>
        <v>1187015.6984727362</v>
      </c>
      <c r="H295">
        <f>IFERROR(VLOOKUP(A295,'R2. Recharge'!A:K,10,FALSE)*B295,"&lt;Null&gt;")</f>
        <v>3552553.0554330703</v>
      </c>
      <c r="I295">
        <f>IFERROR(VLOOKUP(A295,'R3. GW E'!A:C,2,FALSE)*B295,"&lt;Null&gt;")</f>
        <v>3598193.4981043828</v>
      </c>
      <c r="J295">
        <f>IFERROR(VLOOKUP(A295,'R3. GW E'!A:E,4,FALSE)*B295,"&lt;Null&gt;")</f>
        <v>1049292.0142427746</v>
      </c>
      <c r="K295">
        <f t="shared" si="132"/>
        <v>-2411177.7996316468</v>
      </c>
      <c r="L295">
        <f t="shared" si="133"/>
        <v>-45640.442671312485</v>
      </c>
      <c r="M295">
        <f t="shared" si="134"/>
        <v>137723.6842299616</v>
      </c>
      <c r="N295">
        <f t="shared" si="135"/>
        <v>2503261.0411902955</v>
      </c>
      <c r="O295" t="str">
        <f t="shared" si="136"/>
        <v/>
      </c>
      <c r="P295">
        <f t="shared" si="146"/>
        <v>294000</v>
      </c>
      <c r="Q295" t="str">
        <f t="shared" si="137"/>
        <v/>
      </c>
      <c r="R295">
        <f t="shared" si="147"/>
        <v>1187000</v>
      </c>
      <c r="S295" t="str">
        <f t="shared" si="138"/>
        <v/>
      </c>
      <c r="T295">
        <f t="shared" si="148"/>
        <v>3553000</v>
      </c>
      <c r="U295" t="str">
        <f t="shared" si="149"/>
        <v/>
      </c>
      <c r="V295">
        <f t="shared" si="150"/>
        <v>3598000</v>
      </c>
      <c r="W295" t="str">
        <f t="shared" si="151"/>
        <v/>
      </c>
      <c r="X295">
        <f t="shared" si="152"/>
        <v>1049000</v>
      </c>
      <c r="Y295" t="str">
        <f t="shared" si="139"/>
        <v>NA</v>
      </c>
      <c r="Z295" t="str">
        <f t="shared" si="140"/>
        <v>NA</v>
      </c>
      <c r="AA295">
        <f t="shared" si="141"/>
        <v>2.1376933215670633</v>
      </c>
      <c r="AB295">
        <f t="shared" si="142"/>
        <v>0.11761098629170859</v>
      </c>
      <c r="AC295" s="9" t="str">
        <f t="shared" si="153"/>
        <v>NA</v>
      </c>
      <c r="AD295" s="9">
        <f t="shared" si="154"/>
        <v>0</v>
      </c>
      <c r="AE295" s="9" t="str">
        <f t="shared" si="155"/>
        <v>NA</v>
      </c>
      <c r="AF295" s="9">
        <f t="shared" si="156"/>
        <v>0</v>
      </c>
      <c r="AG295" s="9" t="str">
        <f t="shared" si="157"/>
        <v/>
      </c>
      <c r="AH295" s="9">
        <f t="shared" si="158"/>
        <v>2.1</v>
      </c>
      <c r="AI295" s="9" t="str">
        <f t="shared" si="159"/>
        <v/>
      </c>
      <c r="AJ295" s="9">
        <f t="shared" si="160"/>
        <v>0.1</v>
      </c>
      <c r="AK295" t="str">
        <f t="shared" si="161"/>
        <v>NA</v>
      </c>
      <c r="AL295" t="str">
        <f t="shared" si="162"/>
        <v>NA</v>
      </c>
      <c r="AM295" t="str">
        <f t="shared" si="163"/>
        <v>stressed</v>
      </c>
      <c r="AN295" t="str">
        <f t="shared" si="164"/>
        <v/>
      </c>
      <c r="AO295">
        <f t="shared" si="143"/>
        <v>1</v>
      </c>
      <c r="AP295">
        <f t="shared" si="144"/>
        <v>2</v>
      </c>
      <c r="AQ295" t="str">
        <f t="shared" si="145"/>
        <v>More stressed (less certainty)</v>
      </c>
    </row>
    <row r="296" spans="1:43" x14ac:dyDescent="0.25">
      <c r="A296">
        <v>240</v>
      </c>
      <c r="B296">
        <v>28356903.9538</v>
      </c>
      <c r="C296" t="str">
        <f>VLOOKUP(A296,'A1. Aquifer Attributes'!A:H,8,FALSE)</f>
        <v>Unconfined</v>
      </c>
      <c r="D296" t="str">
        <f>VLOOKUP(A296,'A3. BGCZ'!A:C,3,FALSE)</f>
        <v>SBS</v>
      </c>
      <c r="E296" t="str">
        <f>VLOOKUP(A296,'A2. Low Flow Zone'!A:C,3,FALSE)</f>
        <v>South Interior</v>
      </c>
      <c r="F296">
        <f>IFERROR(VLOOKUP(A296,'R1. GW Use'!A:H,8,FALSE),"&lt;Null&gt;")</f>
        <v>22304</v>
      </c>
      <c r="G296">
        <f>IFERROR(VLOOKUP(A296,'R2. Recharge'!A:I,8,FALSE)*B296,"&lt;Null&gt;")</f>
        <v>3902444.9142804323</v>
      </c>
      <c r="H296">
        <f>IFERROR(VLOOKUP(A296,'R2. Recharge'!A:K,10,FALSE)*B296,"&lt;Null&gt;")</f>
        <v>3571211.7701336644</v>
      </c>
      <c r="I296">
        <f>IFERROR(VLOOKUP(A296,'R3. GW E'!A:C,2,FALSE)*B296,"&lt;Null&gt;")</f>
        <v>629041.20040714543</v>
      </c>
      <c r="J296">
        <f>IFERROR(VLOOKUP(A296,'R3. GW E'!A:E,4,FALSE)*B296,"&lt;Null&gt;")</f>
        <v>1097043.5432606605</v>
      </c>
      <c r="K296">
        <f t="shared" si="132"/>
        <v>3273403.7138732867</v>
      </c>
      <c r="L296">
        <f t="shared" si="133"/>
        <v>2942170.5697265188</v>
      </c>
      <c r="M296">
        <f t="shared" si="134"/>
        <v>2805401.3710197718</v>
      </c>
      <c r="N296">
        <f t="shared" si="135"/>
        <v>2474168.2268730039</v>
      </c>
      <c r="O296" t="str">
        <f t="shared" si="136"/>
        <v/>
      </c>
      <c r="P296">
        <f t="shared" si="146"/>
        <v>22000</v>
      </c>
      <c r="Q296" t="str">
        <f t="shared" si="137"/>
        <v/>
      </c>
      <c r="R296">
        <f t="shared" si="147"/>
        <v>3902000</v>
      </c>
      <c r="S296" t="str">
        <f t="shared" si="138"/>
        <v/>
      </c>
      <c r="T296">
        <f t="shared" si="148"/>
        <v>3571000</v>
      </c>
      <c r="U296" t="str">
        <f t="shared" si="149"/>
        <v/>
      </c>
      <c r="V296">
        <f t="shared" si="150"/>
        <v>629000</v>
      </c>
      <c r="W296" t="str">
        <f t="shared" si="151"/>
        <v/>
      </c>
      <c r="X296">
        <f t="shared" si="152"/>
        <v>1097000</v>
      </c>
      <c r="Y296">
        <f t="shared" si="139"/>
        <v>6.8137027844966227E-3</v>
      </c>
      <c r="Z296">
        <f t="shared" si="140"/>
        <v>7.5807977380703681E-3</v>
      </c>
      <c r="AA296">
        <f t="shared" si="141"/>
        <v>7.9503775218775306E-3</v>
      </c>
      <c r="AB296">
        <f t="shared" si="142"/>
        <v>9.0147467572118476E-3</v>
      </c>
      <c r="AC296" s="9" t="str">
        <f t="shared" si="153"/>
        <v>&lt;0.1</v>
      </c>
      <c r="AD296" s="9">
        <f t="shared" si="154"/>
        <v>0</v>
      </c>
      <c r="AE296" s="9" t="str">
        <f t="shared" si="155"/>
        <v>&lt;0.1</v>
      </c>
      <c r="AF296" s="9">
        <f t="shared" si="156"/>
        <v>0</v>
      </c>
      <c r="AG296" s="9" t="str">
        <f t="shared" si="157"/>
        <v>&lt;0.1</v>
      </c>
      <c r="AH296" s="9">
        <f t="shared" si="158"/>
        <v>0</v>
      </c>
      <c r="AI296" s="9" t="str">
        <f t="shared" si="159"/>
        <v>&lt;0.1</v>
      </c>
      <c r="AJ296" s="9">
        <f t="shared" si="160"/>
        <v>0</v>
      </c>
      <c r="AK296" t="str">
        <f t="shared" si="161"/>
        <v/>
      </c>
      <c r="AL296" t="str">
        <f t="shared" si="162"/>
        <v/>
      </c>
      <c r="AM296" t="str">
        <f t="shared" si="163"/>
        <v/>
      </c>
      <c r="AN296" t="str">
        <f t="shared" si="164"/>
        <v/>
      </c>
      <c r="AO296">
        <f t="shared" si="143"/>
        <v>0</v>
      </c>
      <c r="AP296">
        <f t="shared" si="144"/>
        <v>4</v>
      </c>
      <c r="AQ296" t="str">
        <f t="shared" si="145"/>
        <v>Less stressed</v>
      </c>
    </row>
    <row r="297" spans="1:43" x14ac:dyDescent="0.25">
      <c r="A297">
        <v>1106</v>
      </c>
      <c r="B297">
        <v>4699982.5653200001</v>
      </c>
      <c r="C297" t="str">
        <f>VLOOKUP(A297,'A1. Aquifer Attributes'!A:H,8,FALSE)</f>
        <v>Unconfined</v>
      </c>
      <c r="D297" t="str">
        <f>VLOOKUP(A297,'A3. BGCZ'!A:C,3,FALSE)</f>
        <v>CWH</v>
      </c>
      <c r="E297" t="str">
        <f>VLOOKUP(A297,'A2. Low Flow Zone'!A:C,3,FALSE)</f>
        <v>Coast Mountains</v>
      </c>
      <c r="F297">
        <f>IFERROR(VLOOKUP(A297,'R1. GW Use'!A:H,8,FALSE),"&lt;Null&gt;")</f>
        <v>26762</v>
      </c>
      <c r="G297">
        <f>IFERROR(VLOOKUP(A297,'R2. Recharge'!A:I,8,FALSE)*B297,"&lt;Null&gt;")</f>
        <v>4663726.1454929328</v>
      </c>
      <c r="H297">
        <f>IFERROR(VLOOKUP(A297,'R2. Recharge'!A:K,10,FALSE)*B297,"&lt;Null&gt;")</f>
        <v>3587073.6936778775</v>
      </c>
      <c r="I297">
        <f>IFERROR(VLOOKUP(A297,'R3. GW E'!A:C,2,FALSE)*B297,"&lt;Null&gt;")</f>
        <v>2396756.1091849343</v>
      </c>
      <c r="J297">
        <f>IFERROR(VLOOKUP(A297,'R3. GW E'!A:E,4,FALSE)*B297,"&lt;Null&gt;")</f>
        <v>1264441.009530605</v>
      </c>
      <c r="K297">
        <f t="shared" si="132"/>
        <v>2266970.0363079985</v>
      </c>
      <c r="L297">
        <f t="shared" si="133"/>
        <v>1190317.5844929432</v>
      </c>
      <c r="M297">
        <f t="shared" si="134"/>
        <v>3399285.1359623279</v>
      </c>
      <c r="N297">
        <f t="shared" si="135"/>
        <v>2322632.6841472723</v>
      </c>
      <c r="O297" t="str">
        <f t="shared" si="136"/>
        <v/>
      </c>
      <c r="P297">
        <f t="shared" si="146"/>
        <v>27000</v>
      </c>
      <c r="Q297" t="str">
        <f t="shared" si="137"/>
        <v/>
      </c>
      <c r="R297">
        <f t="shared" si="147"/>
        <v>4664000</v>
      </c>
      <c r="S297" t="str">
        <f t="shared" si="138"/>
        <v/>
      </c>
      <c r="T297">
        <f t="shared" si="148"/>
        <v>3587000</v>
      </c>
      <c r="U297" t="str">
        <f t="shared" si="149"/>
        <v/>
      </c>
      <c r="V297">
        <f t="shared" si="150"/>
        <v>2397000</v>
      </c>
      <c r="W297" t="str">
        <f t="shared" si="151"/>
        <v/>
      </c>
      <c r="X297">
        <f t="shared" si="152"/>
        <v>1264000</v>
      </c>
      <c r="Y297">
        <f t="shared" si="139"/>
        <v>1.1805184705301513E-2</v>
      </c>
      <c r="Z297">
        <f t="shared" si="140"/>
        <v>2.2483075398235165E-2</v>
      </c>
      <c r="AA297">
        <f t="shared" si="141"/>
        <v>7.8728317659718054E-3</v>
      </c>
      <c r="AB297">
        <f t="shared" si="142"/>
        <v>1.1522269613555085E-2</v>
      </c>
      <c r="AC297" s="9" t="str">
        <f t="shared" si="153"/>
        <v>&lt;0.1</v>
      </c>
      <c r="AD297" s="9">
        <f t="shared" si="154"/>
        <v>0</v>
      </c>
      <c r="AE297" s="9" t="str">
        <f t="shared" si="155"/>
        <v>&lt;0.1</v>
      </c>
      <c r="AF297" s="9">
        <f t="shared" si="156"/>
        <v>0</v>
      </c>
      <c r="AG297" s="9" t="str">
        <f t="shared" si="157"/>
        <v>&lt;0.1</v>
      </c>
      <c r="AH297" s="9">
        <f t="shared" si="158"/>
        <v>0</v>
      </c>
      <c r="AI297" s="9" t="str">
        <f t="shared" si="159"/>
        <v>&lt;0.1</v>
      </c>
      <c r="AJ297" s="9">
        <f t="shared" si="160"/>
        <v>0</v>
      </c>
      <c r="AK297" t="str">
        <f t="shared" si="161"/>
        <v/>
      </c>
      <c r="AL297" t="str">
        <f t="shared" si="162"/>
        <v/>
      </c>
      <c r="AM297" t="str">
        <f t="shared" si="163"/>
        <v/>
      </c>
      <c r="AN297" t="str">
        <f t="shared" si="164"/>
        <v/>
      </c>
      <c r="AO297">
        <f t="shared" si="143"/>
        <v>0</v>
      </c>
      <c r="AP297">
        <f t="shared" si="144"/>
        <v>4</v>
      </c>
      <c r="AQ297" t="str">
        <f t="shared" si="145"/>
        <v>Less stressed</v>
      </c>
    </row>
    <row r="298" spans="1:43" x14ac:dyDescent="0.25">
      <c r="A298">
        <v>889</v>
      </c>
      <c r="B298">
        <v>4083909.35983</v>
      </c>
      <c r="C298" t="str">
        <f>VLOOKUP(A298,'A1. Aquifer Attributes'!A:H,8,FALSE)</f>
        <v>Unconfined</v>
      </c>
      <c r="D298" t="str">
        <f>VLOOKUP(A298,'A3. BGCZ'!A:C,3,FALSE)</f>
        <v>CWH</v>
      </c>
      <c r="E298" t="str">
        <f>VLOOKUP(A298,'A2. Low Flow Zone'!A:C,3,FALSE)</f>
        <v>Coast Mountains</v>
      </c>
      <c r="F298">
        <f>IFERROR(VLOOKUP(A298,'R1. GW Use'!A:H,8,FALSE),"&lt;Null&gt;")</f>
        <v>66929</v>
      </c>
      <c r="G298">
        <f>IFERROR(VLOOKUP(A298,'R2. Recharge'!A:I,8,FALSE)*B298,"&lt;Null&gt;")</f>
        <v>3607139.9664577115</v>
      </c>
      <c r="H298">
        <f>IFERROR(VLOOKUP(A298,'R2. Recharge'!A:K,10,FALSE)*B298,"&lt;Null&gt;")</f>
        <v>3637256.2770547527</v>
      </c>
      <c r="I298">
        <f>IFERROR(VLOOKUP(A298,'R3. GW E'!A:C,2,FALSE)*B298,"&lt;Null&gt;")</f>
        <v>2529883.834590049</v>
      </c>
      <c r="J298">
        <f>IFERROR(VLOOKUP(A298,'R3. GW E'!A:E,4,FALSE)*B298,"&lt;Null&gt;")</f>
        <v>1038007.2419879911</v>
      </c>
      <c r="K298">
        <f t="shared" si="132"/>
        <v>1077256.1318676625</v>
      </c>
      <c r="L298">
        <f t="shared" si="133"/>
        <v>1107372.4424647037</v>
      </c>
      <c r="M298">
        <f t="shared" si="134"/>
        <v>2569132.7244697204</v>
      </c>
      <c r="N298">
        <f t="shared" si="135"/>
        <v>2599249.0350667615</v>
      </c>
      <c r="O298" t="str">
        <f t="shared" si="136"/>
        <v/>
      </c>
      <c r="P298">
        <f t="shared" si="146"/>
        <v>67000</v>
      </c>
      <c r="Q298" t="str">
        <f t="shared" si="137"/>
        <v/>
      </c>
      <c r="R298">
        <f t="shared" si="147"/>
        <v>3607000</v>
      </c>
      <c r="S298" t="str">
        <f t="shared" si="138"/>
        <v/>
      </c>
      <c r="T298">
        <f t="shared" si="148"/>
        <v>3637000</v>
      </c>
      <c r="U298" t="str">
        <f t="shared" si="149"/>
        <v/>
      </c>
      <c r="V298">
        <f t="shared" si="150"/>
        <v>2530000</v>
      </c>
      <c r="W298" t="str">
        <f t="shared" si="151"/>
        <v/>
      </c>
      <c r="X298">
        <f t="shared" si="152"/>
        <v>1038000</v>
      </c>
      <c r="Y298">
        <f t="shared" si="139"/>
        <v>6.2129142754531116E-2</v>
      </c>
      <c r="Z298">
        <f t="shared" si="140"/>
        <v>6.0439466825664021E-2</v>
      </c>
      <c r="AA298">
        <f t="shared" si="141"/>
        <v>2.6051203724328575E-2</v>
      </c>
      <c r="AB298">
        <f t="shared" si="142"/>
        <v>2.5749360333332173E-2</v>
      </c>
      <c r="AC298" s="9" t="str">
        <f t="shared" si="153"/>
        <v/>
      </c>
      <c r="AD298" s="9">
        <f t="shared" si="154"/>
        <v>0.1</v>
      </c>
      <c r="AE298" s="9" t="str">
        <f t="shared" si="155"/>
        <v/>
      </c>
      <c r="AF298" s="9">
        <f t="shared" si="156"/>
        <v>0.1</v>
      </c>
      <c r="AG298" s="9" t="str">
        <f t="shared" si="157"/>
        <v>&lt;0.1</v>
      </c>
      <c r="AH298" s="9">
        <f t="shared" si="158"/>
        <v>0</v>
      </c>
      <c r="AI298" s="9" t="str">
        <f t="shared" si="159"/>
        <v>&lt;0.1</v>
      </c>
      <c r="AJ298" s="9">
        <f t="shared" si="160"/>
        <v>0</v>
      </c>
      <c r="AK298" t="str">
        <f t="shared" si="161"/>
        <v/>
      </c>
      <c r="AL298" t="str">
        <f t="shared" si="162"/>
        <v/>
      </c>
      <c r="AM298" t="str">
        <f t="shared" si="163"/>
        <v/>
      </c>
      <c r="AN298" t="str">
        <f t="shared" si="164"/>
        <v/>
      </c>
      <c r="AO298">
        <f t="shared" si="143"/>
        <v>0</v>
      </c>
      <c r="AP298">
        <f t="shared" si="144"/>
        <v>4</v>
      </c>
      <c r="AQ298" t="str">
        <f t="shared" si="145"/>
        <v>Less stressed</v>
      </c>
    </row>
    <row r="299" spans="1:43" x14ac:dyDescent="0.25">
      <c r="A299">
        <v>412</v>
      </c>
      <c r="B299">
        <v>3229324.8735600002</v>
      </c>
      <c r="C299" t="str">
        <f>VLOOKUP(A299,'A1. Aquifer Attributes'!A:H,8,FALSE)</f>
        <v>Unconfined</v>
      </c>
      <c r="D299" t="str">
        <f>VLOOKUP(A299,'A3. BGCZ'!A:C,3,FALSE)</f>
        <v>CWH</v>
      </c>
      <c r="E299" t="str">
        <f>VLOOKUP(A299,'A2. Low Flow Zone'!A:C,3,FALSE)</f>
        <v>Georgia Basin</v>
      </c>
      <c r="F299">
        <f>IFERROR(VLOOKUP(A299,'R1. GW Use'!A:H,8,FALSE),"&lt;Null&gt;")</f>
        <v>2990130</v>
      </c>
      <c r="G299">
        <f>IFERROR(VLOOKUP(A299,'R2. Recharge'!A:I,8,FALSE)*B299,"&lt;Null&gt;")</f>
        <v>2852322.5639315285</v>
      </c>
      <c r="H299">
        <f>IFERROR(VLOOKUP(A299,'R2. Recharge'!A:K,10,FALSE)*B299,"&lt;Null&gt;")</f>
        <v>3641031.5016901651</v>
      </c>
      <c r="I299">
        <f>IFERROR(VLOOKUP(A299,'R3. GW E'!A:C,2,FALSE)*B299,"&lt;Null&gt;")</f>
        <v>2251000.9031149978</v>
      </c>
      <c r="J299">
        <f>IFERROR(VLOOKUP(A299,'R3. GW E'!A:E,4,FALSE)*B299,"&lt;Null&gt;")</f>
        <v>531663.12988342426</v>
      </c>
      <c r="K299">
        <f t="shared" si="132"/>
        <v>601321.6608165307</v>
      </c>
      <c r="L299">
        <f t="shared" si="133"/>
        <v>1390030.5985751674</v>
      </c>
      <c r="M299">
        <f t="shared" si="134"/>
        <v>2320659.4340481041</v>
      </c>
      <c r="N299">
        <f t="shared" si="135"/>
        <v>3109368.3718067408</v>
      </c>
      <c r="O299" t="str">
        <f t="shared" si="136"/>
        <v/>
      </c>
      <c r="P299">
        <f t="shared" si="146"/>
        <v>2990000</v>
      </c>
      <c r="Q299" t="str">
        <f t="shared" si="137"/>
        <v/>
      </c>
      <c r="R299">
        <f t="shared" si="147"/>
        <v>2852000</v>
      </c>
      <c r="S299" t="str">
        <f t="shared" si="138"/>
        <v/>
      </c>
      <c r="T299">
        <f t="shared" si="148"/>
        <v>3641000</v>
      </c>
      <c r="U299" t="str">
        <f t="shared" si="149"/>
        <v/>
      </c>
      <c r="V299">
        <f t="shared" si="150"/>
        <v>2251000</v>
      </c>
      <c r="W299" t="str">
        <f t="shared" si="151"/>
        <v/>
      </c>
      <c r="X299">
        <f t="shared" si="152"/>
        <v>532000</v>
      </c>
      <c r="Y299">
        <f t="shared" si="139"/>
        <v>4.9725965233644205</v>
      </c>
      <c r="Z299">
        <f t="shared" si="140"/>
        <v>2.1511253083673076</v>
      </c>
      <c r="AA299">
        <f t="shared" si="141"/>
        <v>1.2884829010795811</v>
      </c>
      <c r="AB299">
        <f t="shared" si="142"/>
        <v>0.96165189918058647</v>
      </c>
      <c r="AC299" s="9" t="str">
        <f t="shared" si="153"/>
        <v/>
      </c>
      <c r="AD299" s="9">
        <f t="shared" si="154"/>
        <v>5</v>
      </c>
      <c r="AE299" s="9" t="str">
        <f t="shared" si="155"/>
        <v/>
      </c>
      <c r="AF299" s="9">
        <f t="shared" si="156"/>
        <v>2.2000000000000002</v>
      </c>
      <c r="AG299" s="9" t="str">
        <f t="shared" si="157"/>
        <v/>
      </c>
      <c r="AH299" s="9">
        <f t="shared" si="158"/>
        <v>1.3</v>
      </c>
      <c r="AI299" s="9" t="str">
        <f t="shared" si="159"/>
        <v/>
      </c>
      <c r="AJ299" s="9">
        <f t="shared" si="160"/>
        <v>1</v>
      </c>
      <c r="AK299" t="str">
        <f t="shared" si="161"/>
        <v>stressed</v>
      </c>
      <c r="AL299" t="str">
        <f t="shared" si="162"/>
        <v>stressed</v>
      </c>
      <c r="AM299" t="str">
        <f t="shared" si="163"/>
        <v>stressed</v>
      </c>
      <c r="AN299" t="str">
        <f t="shared" si="164"/>
        <v/>
      </c>
      <c r="AO299">
        <f t="shared" si="143"/>
        <v>3</v>
      </c>
      <c r="AP299">
        <f t="shared" si="144"/>
        <v>4</v>
      </c>
      <c r="AQ299" t="str">
        <f t="shared" si="145"/>
        <v>More stressed (less certainty)</v>
      </c>
    </row>
    <row r="300" spans="1:43" x14ac:dyDescent="0.25">
      <c r="A300">
        <v>456</v>
      </c>
      <c r="B300">
        <v>10151588.977700001</v>
      </c>
      <c r="C300" t="str">
        <f>VLOOKUP(A300,'A1. Aquifer Attributes'!A:H,8,FALSE)</f>
        <v>Unconfined</v>
      </c>
      <c r="D300" t="str">
        <f>VLOOKUP(A300,'A3. BGCZ'!A:C,3,FALSE)</f>
        <v>IDF</v>
      </c>
      <c r="E300" t="str">
        <f>VLOOKUP(A300,'A2. Low Flow Zone'!A:C,3,FALSE)</f>
        <v>Southeast Mountains</v>
      </c>
      <c r="F300">
        <f>IFERROR(VLOOKUP(A300,'R1. GW Use'!A:H,8,FALSE),"&lt;Null&gt;")</f>
        <v>1315981</v>
      </c>
      <c r="G300">
        <f>IFERROR(VLOOKUP(A300,'R2. Recharge'!A:I,8,FALSE)*B300,"&lt;Null&gt;")</f>
        <v>643433.1510431997</v>
      </c>
      <c r="H300">
        <f>IFERROR(VLOOKUP(A300,'R2. Recharge'!A:K,10,FALSE)*B300,"&lt;Null&gt;")</f>
        <v>3688214.3978440985</v>
      </c>
      <c r="I300">
        <f>IFERROR(VLOOKUP(A300,'R3. GW E'!A:C,2,FALSE)*B300,"&lt;Null&gt;")</f>
        <v>7209232.1252254769</v>
      </c>
      <c r="J300">
        <f>IFERROR(VLOOKUP(A300,'R3. GW E'!A:E,4,FALSE)*B300,"&lt;Null&gt;")</f>
        <v>5969804.3237601286</v>
      </c>
      <c r="K300">
        <f t="shared" si="132"/>
        <v>-6565798.974182277</v>
      </c>
      <c r="L300">
        <f t="shared" si="133"/>
        <v>-3521017.7273813784</v>
      </c>
      <c r="M300">
        <f t="shared" si="134"/>
        <v>-5326371.1727169286</v>
      </c>
      <c r="N300">
        <f t="shared" si="135"/>
        <v>-2281589.9259160301</v>
      </c>
      <c r="O300" t="str">
        <f t="shared" si="136"/>
        <v/>
      </c>
      <c r="P300">
        <f t="shared" si="146"/>
        <v>1316000</v>
      </c>
      <c r="Q300" t="str">
        <f t="shared" si="137"/>
        <v/>
      </c>
      <c r="R300">
        <f t="shared" si="147"/>
        <v>643000</v>
      </c>
      <c r="S300" t="str">
        <f t="shared" si="138"/>
        <v/>
      </c>
      <c r="T300">
        <f t="shared" si="148"/>
        <v>3688000</v>
      </c>
      <c r="U300" t="str">
        <f t="shared" si="149"/>
        <v/>
      </c>
      <c r="V300">
        <f t="shared" si="150"/>
        <v>7209000</v>
      </c>
      <c r="W300" t="str">
        <f t="shared" si="151"/>
        <v/>
      </c>
      <c r="X300">
        <f t="shared" si="152"/>
        <v>5970000</v>
      </c>
      <c r="Y300" t="str">
        <f t="shared" si="139"/>
        <v>NA</v>
      </c>
      <c r="Z300" t="str">
        <f t="shared" si="140"/>
        <v>NA</v>
      </c>
      <c r="AA300" t="str">
        <f t="shared" si="141"/>
        <v>NA</v>
      </c>
      <c r="AB300" t="str">
        <f t="shared" si="142"/>
        <v>NA</v>
      </c>
      <c r="AC300" s="9" t="str">
        <f t="shared" si="153"/>
        <v>NA</v>
      </c>
      <c r="AD300" s="9">
        <f t="shared" si="154"/>
        <v>0</v>
      </c>
      <c r="AE300" s="9" t="str">
        <f t="shared" si="155"/>
        <v>NA</v>
      </c>
      <c r="AF300" s="9">
        <f t="shared" si="156"/>
        <v>0</v>
      </c>
      <c r="AG300" s="9" t="str">
        <f t="shared" si="157"/>
        <v>NA</v>
      </c>
      <c r="AH300" s="9">
        <f t="shared" si="158"/>
        <v>0</v>
      </c>
      <c r="AI300" s="9" t="str">
        <f t="shared" si="159"/>
        <v>NA</v>
      </c>
      <c r="AJ300" s="9">
        <f t="shared" si="160"/>
        <v>0</v>
      </c>
      <c r="AK300" t="str">
        <f t="shared" si="161"/>
        <v>NA</v>
      </c>
      <c r="AL300" t="str">
        <f t="shared" si="162"/>
        <v>NA</v>
      </c>
      <c r="AM300" t="str">
        <f t="shared" si="163"/>
        <v>NA</v>
      </c>
      <c r="AN300" t="str">
        <f t="shared" si="164"/>
        <v>NA</v>
      </c>
      <c r="AO300">
        <f t="shared" si="143"/>
        <v>0</v>
      </c>
      <c r="AP300">
        <f t="shared" si="144"/>
        <v>0</v>
      </c>
      <c r="AQ300" t="str">
        <f t="shared" si="145"/>
        <v>Method not applicable - low modelled groundwater availability</v>
      </c>
    </row>
    <row r="301" spans="1:43" x14ac:dyDescent="0.25">
      <c r="A301">
        <v>975</v>
      </c>
      <c r="B301">
        <v>3465207.37512</v>
      </c>
      <c r="C301" t="str">
        <f>VLOOKUP(A301,'A1. Aquifer Attributes'!A:H,8,FALSE)</f>
        <v>Unconfined</v>
      </c>
      <c r="D301" t="str">
        <f>VLOOKUP(A301,'A3. BGCZ'!A:C,3,FALSE)</f>
        <v>CWH</v>
      </c>
      <c r="E301" t="str">
        <f>VLOOKUP(A301,'A2. Low Flow Zone'!A:C,3,FALSE)</f>
        <v>Vancouver Island</v>
      </c>
      <c r="F301">
        <f>IFERROR(VLOOKUP(A301,'R1. GW Use'!A:H,8,FALSE),"&lt;Null&gt;")</f>
        <v>1381</v>
      </c>
      <c r="G301">
        <f>IFERROR(VLOOKUP(A301,'R2. Recharge'!A:I,8,FALSE)*B301,"&lt;Null&gt;")</f>
        <v>3060667.3443358904</v>
      </c>
      <c r="H301">
        <f>IFERROR(VLOOKUP(A301,'R2. Recharge'!A:K,10,FALSE)*B301,"&lt;Null&gt;")</f>
        <v>3698069.3107280638</v>
      </c>
      <c r="I301">
        <f>IFERROR(VLOOKUP(A301,'R3. GW E'!A:C,2,FALSE)*B301,"&lt;Null&gt;")</f>
        <v>976893.9371569549</v>
      </c>
      <c r="J301" t="str">
        <f>IFERROR(VLOOKUP(A301,'R3. GW E'!A:E,4,FALSE)*B301,"&lt;Null&gt;")</f>
        <v>&lt;Null&gt;</v>
      </c>
      <c r="K301">
        <f t="shared" si="132"/>
        <v>2083773.4071789356</v>
      </c>
      <c r="L301">
        <f t="shared" si="133"/>
        <v>2721175.373571109</v>
      </c>
      <c r="M301" t="str">
        <f t="shared" si="134"/>
        <v>&lt;Null&gt;</v>
      </c>
      <c r="N301" t="str">
        <f t="shared" si="135"/>
        <v>&lt;Null&gt;</v>
      </c>
      <c r="O301" t="str">
        <f t="shared" si="136"/>
        <v/>
      </c>
      <c r="P301">
        <f t="shared" si="146"/>
        <v>1000</v>
      </c>
      <c r="Q301" t="str">
        <f t="shared" si="137"/>
        <v/>
      </c>
      <c r="R301">
        <f t="shared" si="147"/>
        <v>3061000</v>
      </c>
      <c r="S301" t="str">
        <f t="shared" si="138"/>
        <v/>
      </c>
      <c r="T301">
        <f t="shared" si="148"/>
        <v>3698000</v>
      </c>
      <c r="U301" t="str">
        <f t="shared" si="149"/>
        <v/>
      </c>
      <c r="V301">
        <f t="shared" si="150"/>
        <v>977000</v>
      </c>
      <c r="W301" t="str">
        <f t="shared" si="151"/>
        <v>NA</v>
      </c>
      <c r="X301">
        <f t="shared" si="152"/>
        <v>0</v>
      </c>
      <c r="Y301">
        <f t="shared" si="139"/>
        <v>6.6274000581936223E-4</v>
      </c>
      <c r="Z301">
        <f t="shared" si="140"/>
        <v>5.0750128544183374E-4</v>
      </c>
      <c r="AA301" t="str">
        <f t="shared" si="141"/>
        <v>NA</v>
      </c>
      <c r="AB301" t="str">
        <f t="shared" si="142"/>
        <v>NA</v>
      </c>
      <c r="AC301" s="9" t="str">
        <f t="shared" si="153"/>
        <v>&lt;0.1</v>
      </c>
      <c r="AD301" s="9">
        <f t="shared" si="154"/>
        <v>0</v>
      </c>
      <c r="AE301" s="9" t="str">
        <f t="shared" si="155"/>
        <v>&lt;0.1</v>
      </c>
      <c r="AF301" s="9">
        <f t="shared" si="156"/>
        <v>0</v>
      </c>
      <c r="AG301" s="9" t="str">
        <f t="shared" si="157"/>
        <v>NA</v>
      </c>
      <c r="AH301" s="9">
        <f t="shared" si="158"/>
        <v>0</v>
      </c>
      <c r="AI301" s="9" t="str">
        <f t="shared" si="159"/>
        <v>NA</v>
      </c>
      <c r="AJ301" s="9">
        <f t="shared" si="160"/>
        <v>0</v>
      </c>
      <c r="AK301" t="str">
        <f t="shared" si="161"/>
        <v/>
      </c>
      <c r="AL301" t="str">
        <f t="shared" si="162"/>
        <v/>
      </c>
      <c r="AM301" t="str">
        <f t="shared" si="163"/>
        <v>NA</v>
      </c>
      <c r="AN301" t="str">
        <f t="shared" si="164"/>
        <v>NA</v>
      </c>
      <c r="AO301">
        <f t="shared" si="143"/>
        <v>0</v>
      </c>
      <c r="AP301">
        <f t="shared" si="144"/>
        <v>2</v>
      </c>
      <c r="AQ301" t="str">
        <f t="shared" si="145"/>
        <v>Less stressed</v>
      </c>
    </row>
    <row r="302" spans="1:43" x14ac:dyDescent="0.25">
      <c r="A302">
        <v>1149</v>
      </c>
      <c r="B302">
        <v>8142980.9480499998</v>
      </c>
      <c r="C302" t="str">
        <f>VLOOKUP(A302,'A1. Aquifer Attributes'!A:H,8,FALSE)</f>
        <v>Unconfined</v>
      </c>
      <c r="D302" t="str">
        <f>VLOOKUP(A302,'A3. BGCZ'!A:C,3,FALSE)</f>
        <v>IDF</v>
      </c>
      <c r="E302" t="str">
        <f>VLOOKUP(A302,'A2. Low Flow Zone'!A:C,3,FALSE)</f>
        <v>Southeast Mountains</v>
      </c>
      <c r="F302">
        <f>IFERROR(VLOOKUP(A302,'R1. GW Use'!A:H,8,FALSE),"&lt;Null&gt;")</f>
        <v>251968</v>
      </c>
      <c r="G302">
        <f>IFERROR(VLOOKUP(A302,'R2. Recharge'!A:I,8,FALSE)*B302,"&lt;Null&gt;")</f>
        <v>516122.54020509351</v>
      </c>
      <c r="H302">
        <f>IFERROR(VLOOKUP(A302,'R2. Recharge'!A:K,10,FALSE)*B302,"&lt;Null&gt;")</f>
        <v>3710674.9882169045</v>
      </c>
      <c r="I302">
        <f>IFERROR(VLOOKUP(A302,'R3. GW E'!A:C,2,FALSE)*B302,"&lt;Null&gt;")</f>
        <v>2179794.5699835042</v>
      </c>
      <c r="J302">
        <f>IFERROR(VLOOKUP(A302,'R3. GW E'!A:E,4,FALSE)*B302,"&lt;Null&gt;")</f>
        <v>1639230.9227281534</v>
      </c>
      <c r="K302">
        <f t="shared" si="132"/>
        <v>-1663672.0297784107</v>
      </c>
      <c r="L302">
        <f t="shared" si="133"/>
        <v>1530880.4182334002</v>
      </c>
      <c r="M302">
        <f t="shared" si="134"/>
        <v>-1123108.3825230598</v>
      </c>
      <c r="N302">
        <f t="shared" si="135"/>
        <v>2071444.065488751</v>
      </c>
      <c r="O302" t="str">
        <f t="shared" si="136"/>
        <v/>
      </c>
      <c r="P302">
        <f t="shared" si="146"/>
        <v>252000</v>
      </c>
      <c r="Q302" t="str">
        <f t="shared" si="137"/>
        <v/>
      </c>
      <c r="R302">
        <f t="shared" si="147"/>
        <v>516000</v>
      </c>
      <c r="S302" t="str">
        <f t="shared" si="138"/>
        <v/>
      </c>
      <c r="T302">
        <f t="shared" si="148"/>
        <v>3711000</v>
      </c>
      <c r="U302" t="str">
        <f t="shared" si="149"/>
        <v/>
      </c>
      <c r="V302">
        <f t="shared" si="150"/>
        <v>2180000</v>
      </c>
      <c r="W302" t="str">
        <f t="shared" si="151"/>
        <v/>
      </c>
      <c r="X302">
        <f t="shared" si="152"/>
        <v>1639000</v>
      </c>
      <c r="Y302" t="str">
        <f t="shared" si="139"/>
        <v>NA</v>
      </c>
      <c r="Z302">
        <f t="shared" si="140"/>
        <v>0.16459025603761077</v>
      </c>
      <c r="AA302" t="str">
        <f t="shared" si="141"/>
        <v>NA</v>
      </c>
      <c r="AB302">
        <f t="shared" si="142"/>
        <v>0.12163881429284401</v>
      </c>
      <c r="AC302" s="9" t="str">
        <f t="shared" si="153"/>
        <v>NA</v>
      </c>
      <c r="AD302" s="9">
        <f t="shared" si="154"/>
        <v>0</v>
      </c>
      <c r="AE302" s="9" t="str">
        <f t="shared" si="155"/>
        <v/>
      </c>
      <c r="AF302" s="9">
        <f t="shared" si="156"/>
        <v>0.2</v>
      </c>
      <c r="AG302" s="9" t="str">
        <f t="shared" si="157"/>
        <v>NA</v>
      </c>
      <c r="AH302" s="9">
        <f t="shared" si="158"/>
        <v>0</v>
      </c>
      <c r="AI302" s="9" t="str">
        <f t="shared" si="159"/>
        <v/>
      </c>
      <c r="AJ302" s="9">
        <f t="shared" si="160"/>
        <v>0.1</v>
      </c>
      <c r="AK302" t="str">
        <f t="shared" si="161"/>
        <v>NA</v>
      </c>
      <c r="AL302" t="str">
        <f t="shared" si="162"/>
        <v/>
      </c>
      <c r="AM302" t="str">
        <f t="shared" si="163"/>
        <v>NA</v>
      </c>
      <c r="AN302" t="str">
        <f t="shared" si="164"/>
        <v/>
      </c>
      <c r="AO302">
        <f t="shared" si="143"/>
        <v>0</v>
      </c>
      <c r="AP302">
        <f t="shared" si="144"/>
        <v>2</v>
      </c>
      <c r="AQ302" t="str">
        <f t="shared" si="145"/>
        <v>Less stressed</v>
      </c>
    </row>
    <row r="303" spans="1:43" x14ac:dyDescent="0.25">
      <c r="A303">
        <v>661</v>
      </c>
      <c r="B303">
        <v>3753145.7621900002</v>
      </c>
      <c r="C303" t="str">
        <f>VLOOKUP(A303,'A1. Aquifer Attributes'!A:H,8,FALSE)</f>
        <v>Unconfined</v>
      </c>
      <c r="D303" t="str">
        <f>VLOOKUP(A303,'A3. BGCZ'!A:C,3,FALSE)</f>
        <v>CDF</v>
      </c>
      <c r="E303" t="str">
        <f>VLOOKUP(A303,'A2. Low Flow Zone'!A:C,3,FALSE)</f>
        <v>Vancouver Island</v>
      </c>
      <c r="F303">
        <f>IFERROR(VLOOKUP(A303,'R1. GW Use'!A:H,8,FALSE),"&lt;Null&gt;")</f>
        <v>9516</v>
      </c>
      <c r="G303">
        <f>IFERROR(VLOOKUP(A303,'R2. Recharge'!A:I,8,FALSE)*B303,"&lt;Null&gt;")</f>
        <v>2680125.5126067037</v>
      </c>
      <c r="H303">
        <f>IFERROR(VLOOKUP(A303,'R2. Recharge'!A:K,10,FALSE)*B303,"&lt;Null&gt;")</f>
        <v>3760501.9278838923</v>
      </c>
      <c r="I303">
        <f>IFERROR(VLOOKUP(A303,'R3. GW E'!A:C,2,FALSE)*B303,"&lt;Null&gt;")</f>
        <v>2679644.7392680808</v>
      </c>
      <c r="J303">
        <f>IFERROR(VLOOKUP(A303,'R3. GW E'!A:E,4,FALSE)*B303,"&lt;Null&gt;")</f>
        <v>554928.87296012684</v>
      </c>
      <c r="K303">
        <f t="shared" si="132"/>
        <v>480.77333862287924</v>
      </c>
      <c r="L303">
        <f t="shared" si="133"/>
        <v>1080857.1886158115</v>
      </c>
      <c r="M303">
        <f t="shared" si="134"/>
        <v>2125196.6396465767</v>
      </c>
      <c r="N303">
        <f t="shared" si="135"/>
        <v>3205573.0549237654</v>
      </c>
      <c r="O303" t="str">
        <f t="shared" si="136"/>
        <v/>
      </c>
      <c r="P303">
        <f t="shared" si="146"/>
        <v>10000</v>
      </c>
      <c r="Q303" t="str">
        <f t="shared" si="137"/>
        <v/>
      </c>
      <c r="R303">
        <f t="shared" si="147"/>
        <v>2680000</v>
      </c>
      <c r="S303" t="str">
        <f t="shared" si="138"/>
        <v/>
      </c>
      <c r="T303">
        <f t="shared" si="148"/>
        <v>3761000</v>
      </c>
      <c r="U303" t="str">
        <f t="shared" si="149"/>
        <v/>
      </c>
      <c r="V303">
        <f t="shared" si="150"/>
        <v>2680000</v>
      </c>
      <c r="W303" t="str">
        <f t="shared" si="151"/>
        <v/>
      </c>
      <c r="X303">
        <f t="shared" si="152"/>
        <v>555000</v>
      </c>
      <c r="Y303">
        <f t="shared" si="139"/>
        <v>19.793110881018286</v>
      </c>
      <c r="Z303">
        <f t="shared" si="140"/>
        <v>8.8041233386129073E-3</v>
      </c>
      <c r="AA303">
        <f t="shared" si="141"/>
        <v>4.4777032969441008E-3</v>
      </c>
      <c r="AB303">
        <f t="shared" si="142"/>
        <v>2.9685799814742667E-3</v>
      </c>
      <c r="AC303" s="9" t="str">
        <f t="shared" si="153"/>
        <v/>
      </c>
      <c r="AD303" s="9">
        <f t="shared" si="154"/>
        <v>19.8</v>
      </c>
      <c r="AE303" s="9" t="str">
        <f t="shared" si="155"/>
        <v>&lt;0.1</v>
      </c>
      <c r="AF303" s="9">
        <f t="shared" si="156"/>
        <v>0</v>
      </c>
      <c r="AG303" s="9" t="str">
        <f t="shared" si="157"/>
        <v>&lt;0.1</v>
      </c>
      <c r="AH303" s="9">
        <f t="shared" si="158"/>
        <v>0</v>
      </c>
      <c r="AI303" s="9" t="str">
        <f t="shared" si="159"/>
        <v>&lt;0.1</v>
      </c>
      <c r="AJ303" s="9">
        <f t="shared" si="160"/>
        <v>0</v>
      </c>
      <c r="AK303" t="str">
        <f t="shared" si="161"/>
        <v>stressed</v>
      </c>
      <c r="AL303" t="str">
        <f t="shared" si="162"/>
        <v/>
      </c>
      <c r="AM303" t="str">
        <f t="shared" si="163"/>
        <v/>
      </c>
      <c r="AN303" t="str">
        <f t="shared" si="164"/>
        <v/>
      </c>
      <c r="AO303">
        <f t="shared" si="143"/>
        <v>1</v>
      </c>
      <c r="AP303">
        <f t="shared" si="144"/>
        <v>4</v>
      </c>
      <c r="AQ303" t="str">
        <f t="shared" si="145"/>
        <v>More stressed (less certainty)</v>
      </c>
    </row>
    <row r="304" spans="1:43" x14ac:dyDescent="0.25">
      <c r="A304">
        <v>191</v>
      </c>
      <c r="B304">
        <v>3394038.9626699998</v>
      </c>
      <c r="C304" t="str">
        <f>VLOOKUP(A304,'A1. Aquifer Attributes'!A:H,8,FALSE)</f>
        <v>Unconfined</v>
      </c>
      <c r="D304" t="str">
        <f>VLOOKUP(A304,'A3. BGCZ'!A:C,3,FALSE)</f>
        <v>CWH</v>
      </c>
      <c r="E304" t="str">
        <f>VLOOKUP(A304,'A2. Low Flow Zone'!A:C,3,FALSE)</f>
        <v>Vancouver Island</v>
      </c>
      <c r="F304">
        <f>IFERROR(VLOOKUP(A304,'R1. GW Use'!A:H,8,FALSE),"&lt;Null&gt;")</f>
        <v>43303</v>
      </c>
      <c r="G304">
        <f>IFERROR(VLOOKUP(A304,'R2. Recharge'!A:I,8,FALSE)*B304,"&lt;Null&gt;")</f>
        <v>3479572.0128630893</v>
      </c>
      <c r="H304">
        <f>IFERROR(VLOOKUP(A304,'R2. Recharge'!A:K,10,FALSE)*B304,"&lt;Null&gt;")</f>
        <v>3943771.4534536595</v>
      </c>
      <c r="I304">
        <f>IFERROR(VLOOKUP(A304,'R3. GW E'!A:C,2,FALSE)*B304,"&lt;Null&gt;")</f>
        <v>1862580.7019340426</v>
      </c>
      <c r="J304">
        <f>IFERROR(VLOOKUP(A304,'R3. GW E'!A:E,4,FALSE)*B304,"&lt;Null&gt;")</f>
        <v>5662954.0092148948</v>
      </c>
      <c r="K304">
        <f t="shared" si="132"/>
        <v>1616991.3109290467</v>
      </c>
      <c r="L304">
        <f t="shared" si="133"/>
        <v>2081190.7515196169</v>
      </c>
      <c r="M304">
        <f t="shared" si="134"/>
        <v>-2183381.9963518055</v>
      </c>
      <c r="N304">
        <f t="shared" si="135"/>
        <v>-1719182.5557612353</v>
      </c>
      <c r="O304" t="str">
        <f t="shared" si="136"/>
        <v/>
      </c>
      <c r="P304">
        <f t="shared" si="146"/>
        <v>43000</v>
      </c>
      <c r="Q304" t="str">
        <f t="shared" si="137"/>
        <v/>
      </c>
      <c r="R304">
        <f t="shared" si="147"/>
        <v>3480000</v>
      </c>
      <c r="S304" t="str">
        <f t="shared" si="138"/>
        <v/>
      </c>
      <c r="T304">
        <f t="shared" si="148"/>
        <v>3944000</v>
      </c>
      <c r="U304" t="str">
        <f t="shared" si="149"/>
        <v/>
      </c>
      <c r="V304">
        <f t="shared" si="150"/>
        <v>1863000</v>
      </c>
      <c r="W304" t="str">
        <f t="shared" si="151"/>
        <v/>
      </c>
      <c r="X304">
        <f t="shared" si="152"/>
        <v>5663000</v>
      </c>
      <c r="Y304">
        <f t="shared" si="139"/>
        <v>2.6779983112661346E-2</v>
      </c>
      <c r="Z304">
        <f t="shared" si="140"/>
        <v>2.0806838569881966E-2</v>
      </c>
      <c r="AA304" t="str">
        <f t="shared" si="141"/>
        <v>NA</v>
      </c>
      <c r="AB304" t="str">
        <f t="shared" si="142"/>
        <v>NA</v>
      </c>
      <c r="AC304" s="9" t="str">
        <f t="shared" si="153"/>
        <v>&lt;0.1</v>
      </c>
      <c r="AD304" s="9">
        <f t="shared" si="154"/>
        <v>0</v>
      </c>
      <c r="AE304" s="9" t="str">
        <f t="shared" si="155"/>
        <v>&lt;0.1</v>
      </c>
      <c r="AF304" s="9">
        <f t="shared" si="156"/>
        <v>0</v>
      </c>
      <c r="AG304" s="9" t="str">
        <f t="shared" si="157"/>
        <v>NA</v>
      </c>
      <c r="AH304" s="9">
        <f t="shared" si="158"/>
        <v>0</v>
      </c>
      <c r="AI304" s="9" t="str">
        <f t="shared" si="159"/>
        <v>NA</v>
      </c>
      <c r="AJ304" s="9">
        <f t="shared" si="160"/>
        <v>0</v>
      </c>
      <c r="AK304" t="str">
        <f t="shared" si="161"/>
        <v/>
      </c>
      <c r="AL304" t="str">
        <f t="shared" si="162"/>
        <v/>
      </c>
      <c r="AM304" t="str">
        <f t="shared" si="163"/>
        <v>NA</v>
      </c>
      <c r="AN304" t="str">
        <f t="shared" si="164"/>
        <v>NA</v>
      </c>
      <c r="AO304">
        <f t="shared" si="143"/>
        <v>0</v>
      </c>
      <c r="AP304">
        <f t="shared" si="144"/>
        <v>2</v>
      </c>
      <c r="AQ304" t="str">
        <f t="shared" si="145"/>
        <v>Less stressed</v>
      </c>
    </row>
    <row r="305" spans="1:43" x14ac:dyDescent="0.25">
      <c r="A305">
        <v>434</v>
      </c>
      <c r="B305">
        <v>15204537.0547</v>
      </c>
      <c r="C305" t="str">
        <f>VLOOKUP(A305,'A1. Aquifer Attributes'!A:H,8,FALSE)</f>
        <v>Unconfined</v>
      </c>
      <c r="D305" t="str">
        <f>VLOOKUP(A305,'A3. BGCZ'!A:C,3,FALSE)</f>
        <v>SBS</v>
      </c>
      <c r="E305" t="str">
        <f>VLOOKUP(A305,'A2. Low Flow Zone'!A:C,3,FALSE)</f>
        <v>North Interior</v>
      </c>
      <c r="F305">
        <f>IFERROR(VLOOKUP(A305,'R1. GW Use'!A:H,8,FALSE),"&lt;Null&gt;")</f>
        <v>1647</v>
      </c>
      <c r="G305">
        <f>IFERROR(VLOOKUP(A305,'R2. Recharge'!A:I,8,FALSE)*B305,"&lt;Null&gt;")</f>
        <v>2508190.9266231554</v>
      </c>
      <c r="H305">
        <f>IFERROR(VLOOKUP(A305,'R2. Recharge'!A:K,10,FALSE)*B305,"&lt;Null&gt;")</f>
        <v>4154320.4549186262</v>
      </c>
      <c r="I305">
        <f>IFERROR(VLOOKUP(A305,'R3. GW E'!A:C,2,FALSE)*B305,"&lt;Null&gt;")</f>
        <v>763526.23727586982</v>
      </c>
      <c r="J305">
        <f>IFERROR(VLOOKUP(A305,'R3. GW E'!A:E,4,FALSE)*B305,"&lt;Null&gt;")</f>
        <v>8627175.9611332174</v>
      </c>
      <c r="K305">
        <f t="shared" si="132"/>
        <v>1744664.6893472855</v>
      </c>
      <c r="L305">
        <f t="shared" si="133"/>
        <v>3390794.2176427562</v>
      </c>
      <c r="M305">
        <f t="shared" si="134"/>
        <v>-6118985.0345100621</v>
      </c>
      <c r="N305">
        <f t="shared" si="135"/>
        <v>-4472855.5062145907</v>
      </c>
      <c r="O305" t="str">
        <f t="shared" si="136"/>
        <v/>
      </c>
      <c r="P305">
        <f t="shared" si="146"/>
        <v>2000</v>
      </c>
      <c r="Q305" t="str">
        <f t="shared" si="137"/>
        <v/>
      </c>
      <c r="R305">
        <f t="shared" si="147"/>
        <v>2508000</v>
      </c>
      <c r="S305" t="str">
        <f t="shared" si="138"/>
        <v/>
      </c>
      <c r="T305">
        <f t="shared" si="148"/>
        <v>4154000</v>
      </c>
      <c r="U305" t="str">
        <f t="shared" si="149"/>
        <v/>
      </c>
      <c r="V305">
        <f t="shared" si="150"/>
        <v>764000</v>
      </c>
      <c r="W305" t="str">
        <f t="shared" si="151"/>
        <v/>
      </c>
      <c r="X305">
        <f t="shared" si="152"/>
        <v>8627000</v>
      </c>
      <c r="Y305">
        <f t="shared" si="139"/>
        <v>9.4402093998714222E-4</v>
      </c>
      <c r="Z305">
        <f t="shared" si="140"/>
        <v>4.857269106542764E-4</v>
      </c>
      <c r="AA305" t="str">
        <f t="shared" si="141"/>
        <v>NA</v>
      </c>
      <c r="AB305" t="str">
        <f t="shared" si="142"/>
        <v>NA</v>
      </c>
      <c r="AC305" s="9" t="str">
        <f t="shared" si="153"/>
        <v>&lt;0.1</v>
      </c>
      <c r="AD305" s="9">
        <f t="shared" si="154"/>
        <v>0</v>
      </c>
      <c r="AE305" s="9" t="str">
        <f t="shared" si="155"/>
        <v>&lt;0.1</v>
      </c>
      <c r="AF305" s="9">
        <f t="shared" si="156"/>
        <v>0</v>
      </c>
      <c r="AG305" s="9" t="str">
        <f t="shared" si="157"/>
        <v>NA</v>
      </c>
      <c r="AH305" s="9">
        <f t="shared" si="158"/>
        <v>0</v>
      </c>
      <c r="AI305" s="9" t="str">
        <f t="shared" si="159"/>
        <v>NA</v>
      </c>
      <c r="AJ305" s="9">
        <f t="shared" si="160"/>
        <v>0</v>
      </c>
      <c r="AK305" t="str">
        <f t="shared" si="161"/>
        <v/>
      </c>
      <c r="AL305" t="str">
        <f t="shared" si="162"/>
        <v/>
      </c>
      <c r="AM305" t="str">
        <f t="shared" si="163"/>
        <v>NA</v>
      </c>
      <c r="AN305" t="str">
        <f t="shared" si="164"/>
        <v>NA</v>
      </c>
      <c r="AO305">
        <f t="shared" si="143"/>
        <v>0</v>
      </c>
      <c r="AP305">
        <f t="shared" si="144"/>
        <v>2</v>
      </c>
      <c r="AQ305" t="str">
        <f t="shared" si="145"/>
        <v>Less stressed</v>
      </c>
    </row>
    <row r="306" spans="1:43" x14ac:dyDescent="0.25">
      <c r="A306">
        <v>952</v>
      </c>
      <c r="B306">
        <v>3576494.81935</v>
      </c>
      <c r="C306" t="str">
        <f>VLOOKUP(A306,'A1. Aquifer Attributes'!A:H,8,FALSE)</f>
        <v>Unconfined</v>
      </c>
      <c r="D306" t="str">
        <f>VLOOKUP(A306,'A3. BGCZ'!A:C,3,FALSE)</f>
        <v>CWH</v>
      </c>
      <c r="E306" t="str">
        <f>VLOOKUP(A306,'A2. Low Flow Zone'!A:C,3,FALSE)</f>
        <v>Georgia Basin</v>
      </c>
      <c r="F306">
        <f>IFERROR(VLOOKUP(A306,'R1. GW Use'!A:H,8,FALSE),"&lt;Null&gt;")</f>
        <v>111711</v>
      </c>
      <c r="G306">
        <f>IFERROR(VLOOKUP(A306,'R2. Recharge'!A:I,8,FALSE)*B306,"&lt;Null&gt;")</f>
        <v>3158962.7158726566</v>
      </c>
      <c r="H306">
        <f>IFERROR(VLOOKUP(A306,'R2. Recharge'!A:K,10,FALSE)*B306,"&lt;Null&gt;")</f>
        <v>4155314.7409136039</v>
      </c>
      <c r="I306">
        <f>IFERROR(VLOOKUP(A306,'R3. GW E'!A:C,2,FALSE)*B306,"&lt;Null&gt;")</f>
        <v>2442070.0040951925</v>
      </c>
      <c r="J306">
        <f>IFERROR(VLOOKUP(A306,'R3. GW E'!A:E,4,FALSE)*B306,"&lt;Null&gt;")</f>
        <v>13192401.850447183</v>
      </c>
      <c r="K306">
        <f t="shared" si="132"/>
        <v>716892.71177746402</v>
      </c>
      <c r="L306">
        <f t="shared" si="133"/>
        <v>1713244.7368184114</v>
      </c>
      <c r="M306">
        <f t="shared" si="134"/>
        <v>-10033439.134574527</v>
      </c>
      <c r="N306">
        <f t="shared" si="135"/>
        <v>-9037087.10953358</v>
      </c>
      <c r="O306" t="str">
        <f t="shared" si="136"/>
        <v/>
      </c>
      <c r="P306">
        <f t="shared" si="146"/>
        <v>112000</v>
      </c>
      <c r="Q306" t="str">
        <f t="shared" si="137"/>
        <v/>
      </c>
      <c r="R306">
        <f t="shared" si="147"/>
        <v>3159000</v>
      </c>
      <c r="S306" t="str">
        <f t="shared" si="138"/>
        <v/>
      </c>
      <c r="T306">
        <f t="shared" si="148"/>
        <v>4155000</v>
      </c>
      <c r="U306" t="str">
        <f t="shared" si="149"/>
        <v/>
      </c>
      <c r="V306">
        <f t="shared" si="150"/>
        <v>2442000</v>
      </c>
      <c r="W306" t="str">
        <f t="shared" si="151"/>
        <v/>
      </c>
      <c r="X306">
        <f t="shared" si="152"/>
        <v>13192000</v>
      </c>
      <c r="Y306">
        <f t="shared" si="139"/>
        <v>0.15582666438751164</v>
      </c>
      <c r="Z306">
        <f t="shared" si="140"/>
        <v>6.520434448113549E-2</v>
      </c>
      <c r="AA306" t="str">
        <f t="shared" si="141"/>
        <v>NA</v>
      </c>
      <c r="AB306" t="str">
        <f t="shared" si="142"/>
        <v>NA</v>
      </c>
      <c r="AC306" s="9" t="str">
        <f t="shared" si="153"/>
        <v/>
      </c>
      <c r="AD306" s="9">
        <f t="shared" si="154"/>
        <v>0.2</v>
      </c>
      <c r="AE306" s="9" t="str">
        <f t="shared" si="155"/>
        <v/>
      </c>
      <c r="AF306" s="9">
        <f t="shared" si="156"/>
        <v>0.1</v>
      </c>
      <c r="AG306" s="9" t="str">
        <f t="shared" si="157"/>
        <v>NA</v>
      </c>
      <c r="AH306" s="9">
        <f t="shared" si="158"/>
        <v>0</v>
      </c>
      <c r="AI306" s="9" t="str">
        <f t="shared" si="159"/>
        <v>NA</v>
      </c>
      <c r="AJ306" s="9">
        <f t="shared" si="160"/>
        <v>0</v>
      </c>
      <c r="AK306" t="str">
        <f t="shared" si="161"/>
        <v/>
      </c>
      <c r="AL306" t="str">
        <f t="shared" si="162"/>
        <v/>
      </c>
      <c r="AM306" t="str">
        <f t="shared" si="163"/>
        <v>NA</v>
      </c>
      <c r="AN306" t="str">
        <f t="shared" si="164"/>
        <v>NA</v>
      </c>
      <c r="AO306">
        <f t="shared" si="143"/>
        <v>0</v>
      </c>
      <c r="AP306">
        <f t="shared" si="144"/>
        <v>2</v>
      </c>
      <c r="AQ306" t="str">
        <f t="shared" si="145"/>
        <v>Less stressed</v>
      </c>
    </row>
    <row r="307" spans="1:43" x14ac:dyDescent="0.25">
      <c r="A307">
        <v>43</v>
      </c>
      <c r="B307">
        <v>5454048.0772500001</v>
      </c>
      <c r="C307" t="str">
        <f>VLOOKUP(A307,'A1. Aquifer Attributes'!A:H,8,FALSE)</f>
        <v>Unconfined</v>
      </c>
      <c r="D307" t="str">
        <f>VLOOKUP(A307,'A3. BGCZ'!A:C,3,FALSE)</f>
        <v>CWH</v>
      </c>
      <c r="E307" t="str">
        <f>VLOOKUP(A307,'A2. Low Flow Zone'!A:C,3,FALSE)</f>
        <v>Georgia Basin</v>
      </c>
      <c r="F307">
        <f>IFERROR(VLOOKUP(A307,'R1. GW Use'!A:H,8,FALSE),"&lt;Null&gt;")</f>
        <v>519906</v>
      </c>
      <c r="G307">
        <f>IFERROR(VLOOKUP(A307,'R2. Recharge'!A:I,8,FALSE)*B307,"&lt;Null&gt;")</f>
        <v>4817324.0552158719</v>
      </c>
      <c r="H307">
        <f>IFERROR(VLOOKUP(A307,'R2. Recharge'!A:K,10,FALSE)*B307,"&lt;Null&gt;")</f>
        <v>4223925.7117628027</v>
      </c>
      <c r="I307">
        <f>IFERROR(VLOOKUP(A307,'R3. GW E'!A:C,2,FALSE)*B307,"&lt;Null&gt;")</f>
        <v>1395979.9675163692</v>
      </c>
      <c r="J307">
        <f>IFERROR(VLOOKUP(A307,'R3. GW E'!A:E,4,FALSE)*B307,"&lt;Null&gt;")</f>
        <v>409353.57843799872</v>
      </c>
      <c r="K307">
        <f t="shared" si="132"/>
        <v>3421344.0876995027</v>
      </c>
      <c r="L307">
        <f t="shared" si="133"/>
        <v>2827945.7442464335</v>
      </c>
      <c r="M307">
        <f t="shared" si="134"/>
        <v>4407970.476777873</v>
      </c>
      <c r="N307">
        <f t="shared" si="135"/>
        <v>3814572.1333248038</v>
      </c>
      <c r="O307" t="str">
        <f t="shared" si="136"/>
        <v/>
      </c>
      <c r="P307">
        <f t="shared" si="146"/>
        <v>520000</v>
      </c>
      <c r="Q307" t="str">
        <f t="shared" si="137"/>
        <v/>
      </c>
      <c r="R307">
        <f t="shared" si="147"/>
        <v>4817000</v>
      </c>
      <c r="S307" t="str">
        <f t="shared" si="138"/>
        <v/>
      </c>
      <c r="T307">
        <f t="shared" si="148"/>
        <v>4224000</v>
      </c>
      <c r="U307" t="str">
        <f t="shared" si="149"/>
        <v/>
      </c>
      <c r="V307">
        <f t="shared" si="150"/>
        <v>1396000</v>
      </c>
      <c r="W307" t="str">
        <f t="shared" si="151"/>
        <v/>
      </c>
      <c r="X307">
        <f t="shared" si="152"/>
        <v>409000</v>
      </c>
      <c r="Y307">
        <f t="shared" si="139"/>
        <v>0.15195957690113027</v>
      </c>
      <c r="Z307">
        <f t="shared" si="140"/>
        <v>0.18384581849130915</v>
      </c>
      <c r="AA307">
        <f t="shared" si="141"/>
        <v>0.11794679722538422</v>
      </c>
      <c r="AB307">
        <f t="shared" si="142"/>
        <v>0.13629470929596679</v>
      </c>
      <c r="AC307" s="9" t="str">
        <f t="shared" si="153"/>
        <v/>
      </c>
      <c r="AD307" s="9">
        <f t="shared" si="154"/>
        <v>0.2</v>
      </c>
      <c r="AE307" s="9" t="str">
        <f t="shared" si="155"/>
        <v/>
      </c>
      <c r="AF307" s="9">
        <f t="shared" si="156"/>
        <v>0.2</v>
      </c>
      <c r="AG307" s="9" t="str">
        <f t="shared" si="157"/>
        <v/>
      </c>
      <c r="AH307" s="9">
        <f t="shared" si="158"/>
        <v>0.1</v>
      </c>
      <c r="AI307" s="9" t="str">
        <f t="shared" si="159"/>
        <v/>
      </c>
      <c r="AJ307" s="9">
        <f t="shared" si="160"/>
        <v>0.1</v>
      </c>
      <c r="AK307" t="str">
        <f t="shared" si="161"/>
        <v/>
      </c>
      <c r="AL307" t="str">
        <f t="shared" si="162"/>
        <v/>
      </c>
      <c r="AM307" t="str">
        <f t="shared" si="163"/>
        <v/>
      </c>
      <c r="AN307" t="str">
        <f t="shared" si="164"/>
        <v/>
      </c>
      <c r="AO307">
        <f t="shared" si="143"/>
        <v>0</v>
      </c>
      <c r="AP307">
        <f t="shared" si="144"/>
        <v>4</v>
      </c>
      <c r="AQ307" t="str">
        <f t="shared" si="145"/>
        <v>Less stressed</v>
      </c>
    </row>
    <row r="308" spans="1:43" x14ac:dyDescent="0.25">
      <c r="A308">
        <v>950</v>
      </c>
      <c r="B308">
        <v>4071007.7234399999</v>
      </c>
      <c r="C308" t="str">
        <f>VLOOKUP(A308,'A1. Aquifer Attributes'!A:H,8,FALSE)</f>
        <v>Unconfined</v>
      </c>
      <c r="D308" t="str">
        <f>VLOOKUP(A308,'A3. BGCZ'!A:C,3,FALSE)</f>
        <v>CWH</v>
      </c>
      <c r="E308" t="str">
        <f>VLOOKUP(A308,'A2. Low Flow Zone'!A:C,3,FALSE)</f>
        <v>Georgia Basin</v>
      </c>
      <c r="F308">
        <f>IFERROR(VLOOKUP(A308,'R1. GW Use'!A:H,8,FALSE),"&lt;Null&gt;")</f>
        <v>5122</v>
      </c>
      <c r="G308">
        <f>IFERROR(VLOOKUP(A308,'R2. Recharge'!A:I,8,FALSE)*B308,"&lt;Null&gt;")</f>
        <v>3970217.6137043638</v>
      </c>
      <c r="H308">
        <f>IFERROR(VLOOKUP(A308,'R2. Recharge'!A:K,10,FALSE)*B308,"&lt;Null&gt;")</f>
        <v>4447738.7781671379</v>
      </c>
      <c r="I308">
        <f>IFERROR(VLOOKUP(A308,'R3. GW E'!A:C,2,FALSE)*B308,"&lt;Null&gt;")</f>
        <v>2356681.9450530754</v>
      </c>
      <c r="J308">
        <f>IFERROR(VLOOKUP(A308,'R3. GW E'!A:E,4,FALSE)*B308,"&lt;Null&gt;")</f>
        <v>8959758.7682873923</v>
      </c>
      <c r="K308">
        <f t="shared" si="132"/>
        <v>1613535.6686512884</v>
      </c>
      <c r="L308">
        <f t="shared" si="133"/>
        <v>2091056.8331140624</v>
      </c>
      <c r="M308">
        <f t="shared" si="134"/>
        <v>-4989541.1545830285</v>
      </c>
      <c r="N308">
        <f t="shared" si="135"/>
        <v>-4512019.9901202545</v>
      </c>
      <c r="O308" t="str">
        <f t="shared" si="136"/>
        <v/>
      </c>
      <c r="P308">
        <f t="shared" si="146"/>
        <v>5000</v>
      </c>
      <c r="Q308" t="str">
        <f t="shared" si="137"/>
        <v/>
      </c>
      <c r="R308">
        <f t="shared" si="147"/>
        <v>3970000</v>
      </c>
      <c r="S308" t="str">
        <f t="shared" si="138"/>
        <v/>
      </c>
      <c r="T308">
        <f t="shared" si="148"/>
        <v>4448000</v>
      </c>
      <c r="U308" t="str">
        <f t="shared" si="149"/>
        <v/>
      </c>
      <c r="V308">
        <f t="shared" si="150"/>
        <v>2357000</v>
      </c>
      <c r="W308" t="str">
        <f t="shared" si="151"/>
        <v/>
      </c>
      <c r="X308">
        <f t="shared" si="152"/>
        <v>8960000</v>
      </c>
      <c r="Y308">
        <f t="shared" si="139"/>
        <v>3.1743952733820527E-3</v>
      </c>
      <c r="Z308">
        <f t="shared" si="140"/>
        <v>2.4494790953970241E-3</v>
      </c>
      <c r="AA308" t="str">
        <f t="shared" si="141"/>
        <v>NA</v>
      </c>
      <c r="AB308" t="str">
        <f t="shared" si="142"/>
        <v>NA</v>
      </c>
      <c r="AC308" s="9" t="str">
        <f t="shared" si="153"/>
        <v>&lt;0.1</v>
      </c>
      <c r="AD308" s="9">
        <f t="shared" si="154"/>
        <v>0</v>
      </c>
      <c r="AE308" s="9" t="str">
        <f t="shared" si="155"/>
        <v>&lt;0.1</v>
      </c>
      <c r="AF308" s="9">
        <f t="shared" si="156"/>
        <v>0</v>
      </c>
      <c r="AG308" s="9" t="str">
        <f t="shared" si="157"/>
        <v>NA</v>
      </c>
      <c r="AH308" s="9">
        <f t="shared" si="158"/>
        <v>0</v>
      </c>
      <c r="AI308" s="9" t="str">
        <f t="shared" si="159"/>
        <v>NA</v>
      </c>
      <c r="AJ308" s="9">
        <f t="shared" si="160"/>
        <v>0</v>
      </c>
      <c r="AK308" t="str">
        <f t="shared" si="161"/>
        <v/>
      </c>
      <c r="AL308" t="str">
        <f t="shared" si="162"/>
        <v/>
      </c>
      <c r="AM308" t="str">
        <f t="shared" si="163"/>
        <v>NA</v>
      </c>
      <c r="AN308" t="str">
        <f t="shared" si="164"/>
        <v>NA</v>
      </c>
      <c r="AO308">
        <f t="shared" si="143"/>
        <v>0</v>
      </c>
      <c r="AP308">
        <f t="shared" si="144"/>
        <v>2</v>
      </c>
      <c r="AQ308" t="str">
        <f t="shared" si="145"/>
        <v>Less stressed</v>
      </c>
    </row>
    <row r="309" spans="1:43" x14ac:dyDescent="0.25">
      <c r="A309">
        <v>988</v>
      </c>
      <c r="B309">
        <v>8254696.4653200004</v>
      </c>
      <c r="C309" t="str">
        <f>VLOOKUP(A309,'A1. Aquifer Attributes'!A:H,8,FALSE)</f>
        <v>Unconfined</v>
      </c>
      <c r="D309" t="str">
        <f>VLOOKUP(A309,'A3. BGCZ'!A:C,3,FALSE)</f>
        <v>ICH</v>
      </c>
      <c r="E309" t="str">
        <f>VLOOKUP(A309,'A2. Low Flow Zone'!A:C,3,FALSE)</f>
        <v>Southeast Mountains</v>
      </c>
      <c r="F309">
        <f>IFERROR(VLOOKUP(A309,'R1. GW Use'!A:H,8,FALSE),"&lt;Null&gt;")</f>
        <v>50865</v>
      </c>
      <c r="G309">
        <f>IFERROR(VLOOKUP(A309,'R2. Recharge'!A:I,8,FALSE)*B309,"&lt;Null&gt;")</f>
        <v>1887231.2023017788</v>
      </c>
      <c r="H309">
        <f>IFERROR(VLOOKUP(A309,'R2. Recharge'!A:K,10,FALSE)*B309,"&lt;Null&gt;")</f>
        <v>4484215.2702487148</v>
      </c>
      <c r="I309">
        <f>IFERROR(VLOOKUP(A309,'R3. GW E'!A:C,2,FALSE)*B309,"&lt;Null&gt;")</f>
        <v>991793.52561173274</v>
      </c>
      <c r="J309">
        <f>IFERROR(VLOOKUP(A309,'R3. GW E'!A:E,4,FALSE)*B309,"&lt;Null&gt;")</f>
        <v>35750512.562548354</v>
      </c>
      <c r="K309">
        <f t="shared" si="132"/>
        <v>895437.67669004609</v>
      </c>
      <c r="L309">
        <f t="shared" si="133"/>
        <v>3492421.7446369822</v>
      </c>
      <c r="M309">
        <f t="shared" si="134"/>
        <v>-33863281.360246576</v>
      </c>
      <c r="N309">
        <f t="shared" si="135"/>
        <v>-31266297.292299639</v>
      </c>
      <c r="O309" t="str">
        <f t="shared" si="136"/>
        <v/>
      </c>
      <c r="P309">
        <f t="shared" si="146"/>
        <v>51000</v>
      </c>
      <c r="Q309" t="str">
        <f t="shared" si="137"/>
        <v/>
      </c>
      <c r="R309">
        <f t="shared" si="147"/>
        <v>1887000</v>
      </c>
      <c r="S309" t="str">
        <f t="shared" si="138"/>
        <v/>
      </c>
      <c r="T309">
        <f t="shared" si="148"/>
        <v>4484000</v>
      </c>
      <c r="U309" t="str">
        <f t="shared" si="149"/>
        <v/>
      </c>
      <c r="V309">
        <f t="shared" si="150"/>
        <v>992000</v>
      </c>
      <c r="W309" t="str">
        <f t="shared" si="151"/>
        <v/>
      </c>
      <c r="X309">
        <f t="shared" si="152"/>
        <v>35751000</v>
      </c>
      <c r="Y309">
        <f t="shared" si="139"/>
        <v>5.6804623397153316E-2</v>
      </c>
      <c r="Z309">
        <f t="shared" si="140"/>
        <v>1.4564392195217858E-2</v>
      </c>
      <c r="AA309" t="str">
        <f t="shared" si="141"/>
        <v>NA</v>
      </c>
      <c r="AB309" t="str">
        <f t="shared" si="142"/>
        <v>NA</v>
      </c>
      <c r="AC309" s="9" t="str">
        <f t="shared" si="153"/>
        <v/>
      </c>
      <c r="AD309" s="9">
        <f t="shared" si="154"/>
        <v>0.1</v>
      </c>
      <c r="AE309" s="9" t="str">
        <f t="shared" si="155"/>
        <v>&lt;0.1</v>
      </c>
      <c r="AF309" s="9">
        <f t="shared" si="156"/>
        <v>0</v>
      </c>
      <c r="AG309" s="9" t="str">
        <f t="shared" si="157"/>
        <v>NA</v>
      </c>
      <c r="AH309" s="9">
        <f t="shared" si="158"/>
        <v>0</v>
      </c>
      <c r="AI309" s="9" t="str">
        <f t="shared" si="159"/>
        <v>NA</v>
      </c>
      <c r="AJ309" s="9">
        <f t="shared" si="160"/>
        <v>0</v>
      </c>
      <c r="AK309" t="str">
        <f t="shared" si="161"/>
        <v/>
      </c>
      <c r="AL309" t="str">
        <f t="shared" si="162"/>
        <v/>
      </c>
      <c r="AM309" t="str">
        <f t="shared" si="163"/>
        <v>NA</v>
      </c>
      <c r="AN309" t="str">
        <f t="shared" si="164"/>
        <v>NA</v>
      </c>
      <c r="AO309">
        <f t="shared" si="143"/>
        <v>0</v>
      </c>
      <c r="AP309">
        <f t="shared" si="144"/>
        <v>2</v>
      </c>
      <c r="AQ309" t="str">
        <f t="shared" si="145"/>
        <v>Less stressed</v>
      </c>
    </row>
    <row r="310" spans="1:43" x14ac:dyDescent="0.25">
      <c r="A310">
        <v>16</v>
      </c>
      <c r="B310">
        <v>5772545.8820000002</v>
      </c>
      <c r="C310" t="str">
        <f>VLOOKUP(A310,'A1. Aquifer Attributes'!A:H,8,FALSE)</f>
        <v>Unconfined</v>
      </c>
      <c r="D310" t="str">
        <f>VLOOKUP(A310,'A3. BGCZ'!A:C,3,FALSE)</f>
        <v>CWH</v>
      </c>
      <c r="E310" t="str">
        <f>VLOOKUP(A310,'A2. Low Flow Zone'!A:C,3,FALSE)</f>
        <v>Coast Mountains</v>
      </c>
      <c r="F310">
        <f>IFERROR(VLOOKUP(A310,'R1. GW Use'!A:H,8,FALSE),"&lt;Null&gt;")</f>
        <v>127587</v>
      </c>
      <c r="G310">
        <f>IFERROR(VLOOKUP(A310,'R2. Recharge'!A:I,8,FALSE)*B310,"&lt;Null&gt;")</f>
        <v>5098639.3488517217</v>
      </c>
      <c r="H310">
        <f>IFERROR(VLOOKUP(A310,'R2. Recharge'!A:K,10,FALSE)*B310,"&lt;Null&gt;")</f>
        <v>4529347.3106689518</v>
      </c>
      <c r="I310">
        <f>IFERROR(VLOOKUP(A310,'R3. GW E'!A:C,2,FALSE)*B310,"&lt;Null&gt;")</f>
        <v>1710428.435020128</v>
      </c>
      <c r="J310">
        <f>IFERROR(VLOOKUP(A310,'R3. GW E'!A:E,4,FALSE)*B310,"&lt;Null&gt;")</f>
        <v>48744012.407655023</v>
      </c>
      <c r="K310">
        <f t="shared" si="132"/>
        <v>3388210.9138315935</v>
      </c>
      <c r="L310">
        <f t="shared" si="133"/>
        <v>2818918.8756488236</v>
      </c>
      <c r="M310">
        <f t="shared" si="134"/>
        <v>-43645373.058803305</v>
      </c>
      <c r="N310">
        <f t="shared" si="135"/>
        <v>-44214665.09698607</v>
      </c>
      <c r="O310" t="str">
        <f t="shared" si="136"/>
        <v/>
      </c>
      <c r="P310">
        <f t="shared" si="146"/>
        <v>128000</v>
      </c>
      <c r="Q310" t="str">
        <f t="shared" si="137"/>
        <v/>
      </c>
      <c r="R310">
        <f t="shared" si="147"/>
        <v>5099000</v>
      </c>
      <c r="S310" t="str">
        <f t="shared" si="138"/>
        <v/>
      </c>
      <c r="T310">
        <f t="shared" si="148"/>
        <v>4529000</v>
      </c>
      <c r="U310" t="str">
        <f t="shared" si="149"/>
        <v/>
      </c>
      <c r="V310">
        <f t="shared" si="150"/>
        <v>1710000</v>
      </c>
      <c r="W310" t="str">
        <f t="shared" si="151"/>
        <v/>
      </c>
      <c r="X310">
        <f t="shared" si="152"/>
        <v>48744000</v>
      </c>
      <c r="Y310">
        <f t="shared" si="139"/>
        <v>3.7656156374195997E-2</v>
      </c>
      <c r="Z310">
        <f t="shared" si="140"/>
        <v>4.5260969055249456E-2</v>
      </c>
      <c r="AA310" t="str">
        <f t="shared" si="141"/>
        <v>NA</v>
      </c>
      <c r="AB310" t="str">
        <f t="shared" si="142"/>
        <v>NA</v>
      </c>
      <c r="AC310" s="9" t="str">
        <f t="shared" si="153"/>
        <v>&lt;0.1</v>
      </c>
      <c r="AD310" s="9">
        <f t="shared" si="154"/>
        <v>0</v>
      </c>
      <c r="AE310" s="9" t="str">
        <f t="shared" si="155"/>
        <v>&lt;0.1</v>
      </c>
      <c r="AF310" s="9">
        <f t="shared" si="156"/>
        <v>0</v>
      </c>
      <c r="AG310" s="9" t="str">
        <f t="shared" si="157"/>
        <v>NA</v>
      </c>
      <c r="AH310" s="9">
        <f t="shared" si="158"/>
        <v>0</v>
      </c>
      <c r="AI310" s="9" t="str">
        <f t="shared" si="159"/>
        <v>NA</v>
      </c>
      <c r="AJ310" s="9">
        <f t="shared" si="160"/>
        <v>0</v>
      </c>
      <c r="AK310" t="str">
        <f t="shared" si="161"/>
        <v/>
      </c>
      <c r="AL310" t="str">
        <f t="shared" si="162"/>
        <v/>
      </c>
      <c r="AM310" t="str">
        <f t="shared" si="163"/>
        <v>NA</v>
      </c>
      <c r="AN310" t="str">
        <f t="shared" si="164"/>
        <v>NA</v>
      </c>
      <c r="AO310">
        <f t="shared" si="143"/>
        <v>0</v>
      </c>
      <c r="AP310">
        <f t="shared" si="144"/>
        <v>2</v>
      </c>
      <c r="AQ310" t="str">
        <f t="shared" si="145"/>
        <v>Less stressed</v>
      </c>
    </row>
    <row r="311" spans="1:43" x14ac:dyDescent="0.25">
      <c r="A311">
        <v>400</v>
      </c>
      <c r="B311">
        <v>8696710.3067499995</v>
      </c>
      <c r="C311" t="str">
        <f>VLOOKUP(A311,'A1. Aquifer Attributes'!A:H,8,FALSE)</f>
        <v>Unconfined</v>
      </c>
      <c r="D311" t="str">
        <f>VLOOKUP(A311,'A3. BGCZ'!A:C,3,FALSE)</f>
        <v>CWH</v>
      </c>
      <c r="E311" t="str">
        <f>VLOOKUP(A311,'A2. Low Flow Zone'!A:C,3,FALSE)</f>
        <v>Coast Mountains</v>
      </c>
      <c r="F311">
        <f>IFERROR(VLOOKUP(A311,'R1. GW Use'!A:H,8,FALSE),"&lt;Null&gt;")</f>
        <v>11270</v>
      </c>
      <c r="G311">
        <f>IFERROR(VLOOKUP(A311,'R2. Recharge'!A:I,8,FALSE)*B311,"&lt;Null&gt;")</f>
        <v>8621430.938134009</v>
      </c>
      <c r="H311">
        <f>IFERROR(VLOOKUP(A311,'R2. Recharge'!A:K,10,FALSE)*B311,"&lt;Null&gt;")</f>
        <v>4882246.1991063822</v>
      </c>
      <c r="I311">
        <f>IFERROR(VLOOKUP(A311,'R3. GW E'!A:C,2,FALSE)*B311,"&lt;Null&gt;")</f>
        <v>4917241.7613807442</v>
      </c>
      <c r="J311">
        <f>IFERROR(VLOOKUP(A311,'R3. GW E'!A:E,4,FALSE)*B311,"&lt;Null&gt;")</f>
        <v>1864879.0746279361</v>
      </c>
      <c r="K311">
        <f t="shared" si="132"/>
        <v>3704189.1767532649</v>
      </c>
      <c r="L311">
        <f t="shared" si="133"/>
        <v>-34995.562274361961</v>
      </c>
      <c r="M311">
        <f t="shared" si="134"/>
        <v>6756551.8635060731</v>
      </c>
      <c r="N311">
        <f t="shared" si="135"/>
        <v>3017367.1244784463</v>
      </c>
      <c r="O311" t="str">
        <f t="shared" si="136"/>
        <v/>
      </c>
      <c r="P311">
        <f t="shared" si="146"/>
        <v>11000</v>
      </c>
      <c r="Q311" t="str">
        <f t="shared" si="137"/>
        <v/>
      </c>
      <c r="R311">
        <f t="shared" si="147"/>
        <v>8621000</v>
      </c>
      <c r="S311" t="str">
        <f t="shared" si="138"/>
        <v/>
      </c>
      <c r="T311">
        <f t="shared" si="148"/>
        <v>4882000</v>
      </c>
      <c r="U311" t="str">
        <f t="shared" si="149"/>
        <v/>
      </c>
      <c r="V311">
        <f t="shared" si="150"/>
        <v>4917000</v>
      </c>
      <c r="W311" t="str">
        <f t="shared" si="151"/>
        <v/>
      </c>
      <c r="X311">
        <f t="shared" si="152"/>
        <v>1865000</v>
      </c>
      <c r="Y311">
        <f t="shared" si="139"/>
        <v>3.0425011958698598E-3</v>
      </c>
      <c r="Z311" t="str">
        <f t="shared" si="140"/>
        <v>NA</v>
      </c>
      <c r="AA311">
        <f t="shared" si="141"/>
        <v>1.6680105810882998E-3</v>
      </c>
      <c r="AB311">
        <f t="shared" si="142"/>
        <v>3.7350443400048731E-3</v>
      </c>
      <c r="AC311" s="9" t="str">
        <f t="shared" si="153"/>
        <v>&lt;0.1</v>
      </c>
      <c r="AD311" s="9">
        <f t="shared" si="154"/>
        <v>0</v>
      </c>
      <c r="AE311" s="9" t="str">
        <f t="shared" si="155"/>
        <v>NA</v>
      </c>
      <c r="AF311" s="9">
        <f t="shared" si="156"/>
        <v>0</v>
      </c>
      <c r="AG311" s="9" t="str">
        <f t="shared" si="157"/>
        <v>&lt;0.1</v>
      </c>
      <c r="AH311" s="9">
        <f t="shared" si="158"/>
        <v>0</v>
      </c>
      <c r="AI311" s="9" t="str">
        <f t="shared" si="159"/>
        <v>&lt;0.1</v>
      </c>
      <c r="AJ311" s="9">
        <f t="shared" si="160"/>
        <v>0</v>
      </c>
      <c r="AK311" t="str">
        <f t="shared" si="161"/>
        <v/>
      </c>
      <c r="AL311" t="str">
        <f t="shared" si="162"/>
        <v>NA</v>
      </c>
      <c r="AM311" t="str">
        <f t="shared" si="163"/>
        <v/>
      </c>
      <c r="AN311" t="str">
        <f t="shared" si="164"/>
        <v/>
      </c>
      <c r="AO311">
        <f t="shared" si="143"/>
        <v>0</v>
      </c>
      <c r="AP311">
        <f t="shared" si="144"/>
        <v>3</v>
      </c>
      <c r="AQ311" t="str">
        <f t="shared" si="145"/>
        <v>Less stressed</v>
      </c>
    </row>
    <row r="312" spans="1:43" x14ac:dyDescent="0.25">
      <c r="A312">
        <v>807</v>
      </c>
      <c r="B312">
        <v>16594649.526799999</v>
      </c>
      <c r="C312" t="str">
        <f>VLOOKUP(A312,'A1. Aquifer Attributes'!A:H,8,FALSE)</f>
        <v>Unconfined</v>
      </c>
      <c r="D312" t="str">
        <f>VLOOKUP(A312,'A3. BGCZ'!A:C,3,FALSE)</f>
        <v>IDF</v>
      </c>
      <c r="E312" t="str">
        <f>VLOOKUP(A312,'A2. Low Flow Zone'!A:C,3,FALSE)</f>
        <v>Southeast Mountains</v>
      </c>
      <c r="F312">
        <f>IFERROR(VLOOKUP(A312,'R1. GW Use'!A:H,8,FALSE),"&lt;Null&gt;")</f>
        <v>102927</v>
      </c>
      <c r="G312">
        <f>IFERROR(VLOOKUP(A312,'R2. Recharge'!A:I,8,FALSE)*B312,"&lt;Null&gt;")</f>
        <v>1766940.3630329696</v>
      </c>
      <c r="H312">
        <f>IFERROR(VLOOKUP(A312,'R2. Recharge'!A:K,10,FALSE)*B312,"&lt;Null&gt;")</f>
        <v>4930635.4567018691</v>
      </c>
      <c r="I312">
        <f>IFERROR(VLOOKUP(A312,'R3. GW E'!A:C,2,FALSE)*B312,"&lt;Null&gt;")</f>
        <v>4655728.4926409014</v>
      </c>
      <c r="J312">
        <f>IFERROR(VLOOKUP(A312,'R3. GW E'!A:E,4,FALSE)*B312,"&lt;Null&gt;")</f>
        <v>8017173.8900885619</v>
      </c>
      <c r="K312">
        <f t="shared" si="132"/>
        <v>-2888788.1296079317</v>
      </c>
      <c r="L312">
        <f t="shared" si="133"/>
        <v>274906.96406096779</v>
      </c>
      <c r="M312">
        <f t="shared" si="134"/>
        <v>-6250233.5270555923</v>
      </c>
      <c r="N312">
        <f t="shared" si="135"/>
        <v>-3086538.4333866928</v>
      </c>
      <c r="O312" t="str">
        <f t="shared" si="136"/>
        <v/>
      </c>
      <c r="P312">
        <f t="shared" si="146"/>
        <v>103000</v>
      </c>
      <c r="Q312" t="str">
        <f t="shared" si="137"/>
        <v/>
      </c>
      <c r="R312">
        <f t="shared" si="147"/>
        <v>1767000</v>
      </c>
      <c r="S312" t="str">
        <f t="shared" si="138"/>
        <v/>
      </c>
      <c r="T312">
        <f t="shared" si="148"/>
        <v>4931000</v>
      </c>
      <c r="U312" t="str">
        <f t="shared" si="149"/>
        <v/>
      </c>
      <c r="V312">
        <f t="shared" si="150"/>
        <v>4656000</v>
      </c>
      <c r="W312" t="str">
        <f t="shared" si="151"/>
        <v/>
      </c>
      <c r="X312">
        <f t="shared" si="152"/>
        <v>8017000</v>
      </c>
      <c r="Y312" t="str">
        <f t="shared" si="139"/>
        <v>NA</v>
      </c>
      <c r="Z312">
        <f t="shared" si="140"/>
        <v>0.37440666645743198</v>
      </c>
      <c r="AA312" t="str">
        <f t="shared" si="141"/>
        <v>NA</v>
      </c>
      <c r="AB312" t="str">
        <f t="shared" si="142"/>
        <v>NA</v>
      </c>
      <c r="AC312" s="9" t="str">
        <f t="shared" si="153"/>
        <v>NA</v>
      </c>
      <c r="AD312" s="9">
        <f t="shared" si="154"/>
        <v>0</v>
      </c>
      <c r="AE312" s="9" t="str">
        <f t="shared" si="155"/>
        <v/>
      </c>
      <c r="AF312" s="9">
        <f t="shared" si="156"/>
        <v>0.4</v>
      </c>
      <c r="AG312" s="9" t="str">
        <f t="shared" si="157"/>
        <v>NA</v>
      </c>
      <c r="AH312" s="9">
        <f t="shared" si="158"/>
        <v>0</v>
      </c>
      <c r="AI312" s="9" t="str">
        <f t="shared" si="159"/>
        <v>NA</v>
      </c>
      <c r="AJ312" s="9">
        <f t="shared" si="160"/>
        <v>0</v>
      </c>
      <c r="AK312" t="str">
        <f t="shared" si="161"/>
        <v>NA</v>
      </c>
      <c r="AL312" t="str">
        <f t="shared" si="162"/>
        <v/>
      </c>
      <c r="AM312" t="str">
        <f t="shared" si="163"/>
        <v>NA</v>
      </c>
      <c r="AN312" t="str">
        <f t="shared" si="164"/>
        <v>NA</v>
      </c>
      <c r="AO312">
        <f t="shared" si="143"/>
        <v>0</v>
      </c>
      <c r="AP312">
        <f t="shared" si="144"/>
        <v>1</v>
      </c>
      <c r="AQ312" t="str">
        <f t="shared" si="145"/>
        <v>Less stressed</v>
      </c>
    </row>
    <row r="313" spans="1:43" x14ac:dyDescent="0.25">
      <c r="A313">
        <v>7</v>
      </c>
      <c r="B313">
        <v>6196813.43181</v>
      </c>
      <c r="C313" t="str">
        <f>VLOOKUP(A313,'A1. Aquifer Attributes'!A:H,8,FALSE)</f>
        <v>Unconfined</v>
      </c>
      <c r="D313" t="str">
        <f>VLOOKUP(A313,'A3. BGCZ'!A:C,3,FALSE)</f>
        <v>CWH</v>
      </c>
      <c r="E313" t="str">
        <f>VLOOKUP(A313,'A2. Low Flow Zone'!A:C,3,FALSE)</f>
        <v>Coast Mountains</v>
      </c>
      <c r="F313">
        <f>IFERROR(VLOOKUP(A313,'R1. GW Use'!A:H,8,FALSE),"&lt;Null&gt;")</f>
        <v>94859</v>
      </c>
      <c r="G313">
        <f>IFERROR(VLOOKUP(A313,'R2. Recharge'!A:I,8,FALSE)*B313,"&lt;Null&gt;")</f>
        <v>5473376.4697202519</v>
      </c>
      <c r="H313">
        <f>IFERROR(VLOOKUP(A313,'R2. Recharge'!A:K,10,FALSE)*B313,"&lt;Null&gt;")</f>
        <v>4984189.9954062598</v>
      </c>
      <c r="I313">
        <f>IFERROR(VLOOKUP(A313,'R3. GW E'!A:C,2,FALSE)*B313,"&lt;Null&gt;")</f>
        <v>2357794.5586022278</v>
      </c>
      <c r="J313">
        <f>IFERROR(VLOOKUP(A313,'R3. GW E'!A:E,4,FALSE)*B313,"&lt;Null&gt;")</f>
        <v>45341216.326673314</v>
      </c>
      <c r="K313">
        <f t="shared" si="132"/>
        <v>3115581.911118024</v>
      </c>
      <c r="L313">
        <f t="shared" si="133"/>
        <v>2626395.436804032</v>
      </c>
      <c r="M313">
        <f t="shared" si="134"/>
        <v>-39867839.856953062</v>
      </c>
      <c r="N313">
        <f t="shared" si="135"/>
        <v>-40357026.331267051</v>
      </c>
      <c r="O313" t="str">
        <f t="shared" si="136"/>
        <v/>
      </c>
      <c r="P313">
        <f t="shared" si="146"/>
        <v>95000</v>
      </c>
      <c r="Q313" t="str">
        <f t="shared" si="137"/>
        <v/>
      </c>
      <c r="R313">
        <f t="shared" si="147"/>
        <v>5473000</v>
      </c>
      <c r="S313" t="str">
        <f t="shared" si="138"/>
        <v/>
      </c>
      <c r="T313">
        <f t="shared" si="148"/>
        <v>4984000</v>
      </c>
      <c r="U313" t="str">
        <f t="shared" si="149"/>
        <v/>
      </c>
      <c r="V313">
        <f t="shared" si="150"/>
        <v>2358000</v>
      </c>
      <c r="W313" t="str">
        <f t="shared" si="151"/>
        <v/>
      </c>
      <c r="X313">
        <f t="shared" si="152"/>
        <v>45341000</v>
      </c>
      <c r="Y313">
        <f t="shared" si="139"/>
        <v>3.0446639730925876E-2</v>
      </c>
      <c r="Z313">
        <f t="shared" si="140"/>
        <v>3.6117561990372089E-2</v>
      </c>
      <c r="AA313" t="str">
        <f t="shared" si="141"/>
        <v>NA</v>
      </c>
      <c r="AB313" t="str">
        <f t="shared" si="142"/>
        <v>NA</v>
      </c>
      <c r="AC313" s="9" t="str">
        <f t="shared" si="153"/>
        <v>&lt;0.1</v>
      </c>
      <c r="AD313" s="9">
        <f t="shared" si="154"/>
        <v>0</v>
      </c>
      <c r="AE313" s="9" t="str">
        <f t="shared" si="155"/>
        <v>&lt;0.1</v>
      </c>
      <c r="AF313" s="9">
        <f t="shared" si="156"/>
        <v>0</v>
      </c>
      <c r="AG313" s="9" t="str">
        <f t="shared" si="157"/>
        <v>NA</v>
      </c>
      <c r="AH313" s="9">
        <f t="shared" si="158"/>
        <v>0</v>
      </c>
      <c r="AI313" s="9" t="str">
        <f t="shared" si="159"/>
        <v>NA</v>
      </c>
      <c r="AJ313" s="9">
        <f t="shared" si="160"/>
        <v>0</v>
      </c>
      <c r="AK313" t="str">
        <f t="shared" si="161"/>
        <v/>
      </c>
      <c r="AL313" t="str">
        <f t="shared" si="162"/>
        <v/>
      </c>
      <c r="AM313" t="str">
        <f t="shared" si="163"/>
        <v>NA</v>
      </c>
      <c r="AN313" t="str">
        <f t="shared" si="164"/>
        <v>NA</v>
      </c>
      <c r="AO313">
        <f t="shared" si="143"/>
        <v>0</v>
      </c>
      <c r="AP313">
        <f t="shared" si="144"/>
        <v>2</v>
      </c>
      <c r="AQ313" t="str">
        <f t="shared" si="145"/>
        <v>Less stressed</v>
      </c>
    </row>
    <row r="314" spans="1:43" x14ac:dyDescent="0.25">
      <c r="A314">
        <v>419</v>
      </c>
      <c r="B314">
        <v>4326050.4863799997</v>
      </c>
      <c r="C314" t="str">
        <f>VLOOKUP(A314,'A1. Aquifer Attributes'!A:H,8,FALSE)</f>
        <v>Unconfined</v>
      </c>
      <c r="D314" t="str">
        <f>VLOOKUP(A314,'A3. BGCZ'!A:C,3,FALSE)</f>
        <v>CWH</v>
      </c>
      <c r="E314" t="str">
        <f>VLOOKUP(A314,'A2. Low Flow Zone'!A:C,3,FALSE)</f>
        <v>Georgia Basin</v>
      </c>
      <c r="F314">
        <f>IFERROR(VLOOKUP(A314,'R1. GW Use'!A:H,8,FALSE),"&lt;Null&gt;")</f>
        <v>2987652</v>
      </c>
      <c r="G314">
        <f>IFERROR(VLOOKUP(A314,'R2. Recharge'!A:I,8,FALSE)*B314,"&lt;Null&gt;")</f>
        <v>4211964.4704415239</v>
      </c>
      <c r="H314">
        <f>IFERROR(VLOOKUP(A314,'R2. Recharge'!A:K,10,FALSE)*B314,"&lt;Null&gt;")</f>
        <v>5016315.1019867919</v>
      </c>
      <c r="I314">
        <f>IFERROR(VLOOKUP(A314,'R3. GW E'!A:C,2,FALSE)*B314,"&lt;Null&gt;")</f>
        <v>3178725.6587357009</v>
      </c>
      <c r="J314">
        <f>IFERROR(VLOOKUP(A314,'R3. GW E'!A:E,4,FALSE)*B314,"&lt;Null&gt;")</f>
        <v>1152308.4378046086</v>
      </c>
      <c r="K314">
        <f t="shared" si="132"/>
        <v>1033238.8117058231</v>
      </c>
      <c r="L314">
        <f t="shared" si="133"/>
        <v>1837589.4432510911</v>
      </c>
      <c r="M314">
        <f t="shared" si="134"/>
        <v>3059656.0326369153</v>
      </c>
      <c r="N314">
        <f t="shared" si="135"/>
        <v>3864006.6641821833</v>
      </c>
      <c r="O314" t="str">
        <f t="shared" si="136"/>
        <v/>
      </c>
      <c r="P314">
        <f t="shared" si="146"/>
        <v>2988000</v>
      </c>
      <c r="Q314" t="str">
        <f t="shared" si="137"/>
        <v/>
      </c>
      <c r="R314">
        <f t="shared" si="147"/>
        <v>4212000</v>
      </c>
      <c r="S314" t="str">
        <f t="shared" si="138"/>
        <v/>
      </c>
      <c r="T314">
        <f t="shared" si="148"/>
        <v>5016000</v>
      </c>
      <c r="U314" t="str">
        <f t="shared" si="149"/>
        <v/>
      </c>
      <c r="V314">
        <f t="shared" si="150"/>
        <v>3179000</v>
      </c>
      <c r="W314" t="str">
        <f t="shared" si="151"/>
        <v/>
      </c>
      <c r="X314">
        <f t="shared" si="152"/>
        <v>1152000</v>
      </c>
      <c r="Y314">
        <f t="shared" si="139"/>
        <v>2.8915406256057525</v>
      </c>
      <c r="Z314">
        <f t="shared" si="140"/>
        <v>1.6258539201848052</v>
      </c>
      <c r="AA314">
        <f t="shared" si="141"/>
        <v>0.97646662504907134</v>
      </c>
      <c r="AB314">
        <f t="shared" si="142"/>
        <v>0.77320052982681287</v>
      </c>
      <c r="AC314" s="9" t="str">
        <f t="shared" si="153"/>
        <v/>
      </c>
      <c r="AD314" s="9">
        <f t="shared" si="154"/>
        <v>2.9</v>
      </c>
      <c r="AE314" s="9" t="str">
        <f t="shared" si="155"/>
        <v/>
      </c>
      <c r="AF314" s="9">
        <f t="shared" si="156"/>
        <v>1.6</v>
      </c>
      <c r="AG314" s="9" t="str">
        <f t="shared" si="157"/>
        <v/>
      </c>
      <c r="AH314" s="9">
        <f t="shared" si="158"/>
        <v>1</v>
      </c>
      <c r="AI314" s="9" t="str">
        <f t="shared" si="159"/>
        <v/>
      </c>
      <c r="AJ314" s="9">
        <f t="shared" si="160"/>
        <v>0.8</v>
      </c>
      <c r="AK314" t="str">
        <f t="shared" si="161"/>
        <v>stressed</v>
      </c>
      <c r="AL314" t="str">
        <f t="shared" si="162"/>
        <v>stressed</v>
      </c>
      <c r="AM314" t="str">
        <f t="shared" si="163"/>
        <v/>
      </c>
      <c r="AN314" t="str">
        <f t="shared" si="164"/>
        <v/>
      </c>
      <c r="AO314">
        <f t="shared" si="143"/>
        <v>2</v>
      </c>
      <c r="AP314">
        <f t="shared" si="144"/>
        <v>4</v>
      </c>
      <c r="AQ314" t="str">
        <f t="shared" si="145"/>
        <v>More stressed (less certainty)</v>
      </c>
    </row>
    <row r="315" spans="1:43" x14ac:dyDescent="0.25">
      <c r="A315">
        <v>664</v>
      </c>
      <c r="B315">
        <v>4958257.8194399998</v>
      </c>
      <c r="C315" t="str">
        <f>VLOOKUP(A315,'A1. Aquifer Attributes'!A:H,8,FALSE)</f>
        <v>Unconfined</v>
      </c>
      <c r="D315" t="str">
        <f>VLOOKUP(A315,'A3. BGCZ'!A:C,3,FALSE)</f>
        <v>CDF</v>
      </c>
      <c r="E315" t="str">
        <f>VLOOKUP(A315,'A2. Low Flow Zone'!A:C,3,FALSE)</f>
        <v>Vancouver Island</v>
      </c>
      <c r="F315">
        <f>IFERROR(VLOOKUP(A315,'R1. GW Use'!A:H,8,FALSE),"&lt;Null&gt;")</f>
        <v>842843</v>
      </c>
      <c r="G315">
        <f>IFERROR(VLOOKUP(A315,'R2. Recharge'!A:I,8,FALSE)*B315,"&lt;Null&gt;")</f>
        <v>3540697.3568243985</v>
      </c>
      <c r="H315">
        <f>IFERROR(VLOOKUP(A315,'R2. Recharge'!A:K,10,FALSE)*B315,"&lt;Null&gt;")</f>
        <v>5051373.9012890831</v>
      </c>
      <c r="I315">
        <f>IFERROR(VLOOKUP(A315,'R3. GW E'!A:C,2,FALSE)*B315,"&lt;Null&gt;")</f>
        <v>3181828.0826644953</v>
      </c>
      <c r="J315">
        <f>IFERROR(VLOOKUP(A315,'R3. GW E'!A:E,4,FALSE)*B315,"&lt;Null&gt;")</f>
        <v>336844.20322147582</v>
      </c>
      <c r="K315">
        <f t="shared" si="132"/>
        <v>358869.27415990317</v>
      </c>
      <c r="L315">
        <f t="shared" si="133"/>
        <v>1869545.8186245877</v>
      </c>
      <c r="M315">
        <f t="shared" si="134"/>
        <v>3203853.1536029228</v>
      </c>
      <c r="N315">
        <f t="shared" si="135"/>
        <v>4714529.6980676074</v>
      </c>
      <c r="O315" t="str">
        <f t="shared" si="136"/>
        <v/>
      </c>
      <c r="P315">
        <f t="shared" si="146"/>
        <v>843000</v>
      </c>
      <c r="Q315" t="str">
        <f t="shared" si="137"/>
        <v/>
      </c>
      <c r="R315">
        <f t="shared" si="147"/>
        <v>3541000</v>
      </c>
      <c r="S315" t="str">
        <f t="shared" si="138"/>
        <v/>
      </c>
      <c r="T315">
        <f t="shared" si="148"/>
        <v>5051000</v>
      </c>
      <c r="U315" t="str">
        <f t="shared" si="149"/>
        <v/>
      </c>
      <c r="V315">
        <f t="shared" si="150"/>
        <v>3182000</v>
      </c>
      <c r="W315" t="str">
        <f t="shared" si="151"/>
        <v/>
      </c>
      <c r="X315">
        <f t="shared" si="152"/>
        <v>337000</v>
      </c>
      <c r="Y315">
        <f t="shared" si="139"/>
        <v>2.3486073082546772</v>
      </c>
      <c r="Z315">
        <f t="shared" si="140"/>
        <v>0.45082767782609035</v>
      </c>
      <c r="AA315">
        <f t="shared" si="141"/>
        <v>0.26307167013949223</v>
      </c>
      <c r="AB315">
        <f t="shared" si="142"/>
        <v>0.17877562640987599</v>
      </c>
      <c r="AC315" s="9" t="str">
        <f t="shared" si="153"/>
        <v/>
      </c>
      <c r="AD315" s="9">
        <f t="shared" si="154"/>
        <v>2.2999999999999998</v>
      </c>
      <c r="AE315" s="9" t="str">
        <f t="shared" si="155"/>
        <v/>
      </c>
      <c r="AF315" s="9">
        <f t="shared" si="156"/>
        <v>0.5</v>
      </c>
      <c r="AG315" s="9" t="str">
        <f t="shared" si="157"/>
        <v/>
      </c>
      <c r="AH315" s="9">
        <f t="shared" si="158"/>
        <v>0.3</v>
      </c>
      <c r="AI315" s="9" t="str">
        <f t="shared" si="159"/>
        <v/>
      </c>
      <c r="AJ315" s="9">
        <f t="shared" si="160"/>
        <v>0.2</v>
      </c>
      <c r="AK315" t="str">
        <f t="shared" si="161"/>
        <v>stressed</v>
      </c>
      <c r="AL315" t="str">
        <f t="shared" si="162"/>
        <v/>
      </c>
      <c r="AM315" t="str">
        <f t="shared" si="163"/>
        <v/>
      </c>
      <c r="AN315" t="str">
        <f t="shared" si="164"/>
        <v/>
      </c>
      <c r="AO315">
        <f t="shared" si="143"/>
        <v>1</v>
      </c>
      <c r="AP315">
        <f t="shared" si="144"/>
        <v>4</v>
      </c>
      <c r="AQ315" t="str">
        <f t="shared" si="145"/>
        <v>More stressed (less certainty)</v>
      </c>
    </row>
    <row r="316" spans="1:43" x14ac:dyDescent="0.25">
      <c r="A316">
        <v>40</v>
      </c>
      <c r="B316">
        <v>6216268.8116199998</v>
      </c>
      <c r="C316" t="str">
        <f>VLOOKUP(A316,'A1. Aquifer Attributes'!A:H,8,FALSE)</f>
        <v>Unconfined</v>
      </c>
      <c r="D316" t="str">
        <f>VLOOKUP(A316,'A3. BGCZ'!A:C,3,FALSE)</f>
        <v>CWH</v>
      </c>
      <c r="E316" t="str">
        <f>VLOOKUP(A316,'A2. Low Flow Zone'!A:C,3,FALSE)</f>
        <v>Coast Mountains</v>
      </c>
      <c r="F316">
        <f>IFERROR(VLOOKUP(A316,'R1. GW Use'!A:H,8,FALSE),"&lt;Null&gt;")</f>
        <v>749619</v>
      </c>
      <c r="G316">
        <f>IFERROR(VLOOKUP(A316,'R2. Recharge'!A:I,8,FALSE)*B316,"&lt;Null&gt;")</f>
        <v>5775056.546689528</v>
      </c>
      <c r="H316">
        <f>IFERROR(VLOOKUP(A316,'R2. Recharge'!A:K,10,FALSE)*B316,"&lt;Null&gt;")</f>
        <v>5289497.7270331969</v>
      </c>
      <c r="I316">
        <f>IFERROR(VLOOKUP(A316,'R3. GW E'!A:C,2,FALSE)*B316,"&lt;Null&gt;")</f>
        <v>1996646.8934859091</v>
      </c>
      <c r="J316">
        <f>IFERROR(VLOOKUP(A316,'R3. GW E'!A:E,4,FALSE)*B316,"&lt;Null&gt;")</f>
        <v>59052129.365553468</v>
      </c>
      <c r="K316">
        <f t="shared" si="132"/>
        <v>3778409.6532036187</v>
      </c>
      <c r="L316">
        <f t="shared" si="133"/>
        <v>3292850.8335472876</v>
      </c>
      <c r="M316">
        <f t="shared" si="134"/>
        <v>-53277072.818863943</v>
      </c>
      <c r="N316">
        <f t="shared" si="135"/>
        <v>-53762631.638520271</v>
      </c>
      <c r="O316" t="str">
        <f t="shared" si="136"/>
        <v/>
      </c>
      <c r="P316">
        <f t="shared" si="146"/>
        <v>750000</v>
      </c>
      <c r="Q316" t="str">
        <f t="shared" si="137"/>
        <v/>
      </c>
      <c r="R316">
        <f t="shared" si="147"/>
        <v>5775000</v>
      </c>
      <c r="S316" t="str">
        <f t="shared" si="138"/>
        <v/>
      </c>
      <c r="T316">
        <f t="shared" si="148"/>
        <v>5289000</v>
      </c>
      <c r="U316" t="str">
        <f t="shared" si="149"/>
        <v/>
      </c>
      <c r="V316">
        <f t="shared" si="150"/>
        <v>1997000</v>
      </c>
      <c r="W316" t="str">
        <f t="shared" si="151"/>
        <v/>
      </c>
      <c r="X316">
        <f t="shared" si="152"/>
        <v>59052000</v>
      </c>
      <c r="Y316">
        <f t="shared" si="139"/>
        <v>0.19839537498651499</v>
      </c>
      <c r="Z316">
        <f t="shared" si="140"/>
        <v>0.22765045788377189</v>
      </c>
      <c r="AA316" t="str">
        <f t="shared" si="141"/>
        <v>NA</v>
      </c>
      <c r="AB316" t="str">
        <f t="shared" si="142"/>
        <v>NA</v>
      </c>
      <c r="AC316" s="9" t="str">
        <f t="shared" si="153"/>
        <v/>
      </c>
      <c r="AD316" s="9">
        <f t="shared" si="154"/>
        <v>0.2</v>
      </c>
      <c r="AE316" s="9" t="str">
        <f t="shared" si="155"/>
        <v/>
      </c>
      <c r="AF316" s="9">
        <f t="shared" si="156"/>
        <v>0.2</v>
      </c>
      <c r="AG316" s="9" t="str">
        <f t="shared" si="157"/>
        <v>NA</v>
      </c>
      <c r="AH316" s="9">
        <f t="shared" si="158"/>
        <v>0</v>
      </c>
      <c r="AI316" s="9" t="str">
        <f t="shared" si="159"/>
        <v>NA</v>
      </c>
      <c r="AJ316" s="9">
        <f t="shared" si="160"/>
        <v>0</v>
      </c>
      <c r="AK316" t="str">
        <f t="shared" si="161"/>
        <v/>
      </c>
      <c r="AL316" t="str">
        <f t="shared" si="162"/>
        <v/>
      </c>
      <c r="AM316" t="str">
        <f t="shared" si="163"/>
        <v>NA</v>
      </c>
      <c r="AN316" t="str">
        <f t="shared" si="164"/>
        <v>NA</v>
      </c>
      <c r="AO316">
        <f t="shared" si="143"/>
        <v>0</v>
      </c>
      <c r="AP316">
        <f t="shared" si="144"/>
        <v>2</v>
      </c>
      <c r="AQ316" t="str">
        <f t="shared" si="145"/>
        <v>Less stressed</v>
      </c>
    </row>
    <row r="317" spans="1:43" x14ac:dyDescent="0.25">
      <c r="A317">
        <v>399</v>
      </c>
      <c r="B317">
        <v>11982235.906300001</v>
      </c>
      <c r="C317" t="str">
        <f>VLOOKUP(A317,'A1. Aquifer Attributes'!A:H,8,FALSE)</f>
        <v>Unconfined</v>
      </c>
      <c r="D317" t="str">
        <f>VLOOKUP(A317,'A3. BGCZ'!A:C,3,FALSE)</f>
        <v>CWH</v>
      </c>
      <c r="E317" t="str">
        <f>VLOOKUP(A317,'A2. Low Flow Zone'!A:C,3,FALSE)</f>
        <v>Coast Mountains</v>
      </c>
      <c r="F317">
        <f>IFERROR(VLOOKUP(A317,'R1. GW Use'!A:H,8,FALSE),"&lt;Null&gt;")</f>
        <v>234853</v>
      </c>
      <c r="G317">
        <f>IFERROR(VLOOKUP(A317,'R2. Recharge'!A:I,8,FALSE)*B317,"&lt;Null&gt;")</f>
        <v>11878516.784722039</v>
      </c>
      <c r="H317">
        <f>IFERROR(VLOOKUP(A317,'R2. Recharge'!A:K,10,FALSE)*B317,"&lt;Null&gt;")</f>
        <v>5330693.056702463</v>
      </c>
      <c r="I317">
        <f>IFERROR(VLOOKUP(A317,'R3. GW E'!A:C,2,FALSE)*B317,"&lt;Null&gt;")</f>
        <v>6127667.5135381948</v>
      </c>
      <c r="J317">
        <f>IFERROR(VLOOKUP(A317,'R3. GW E'!A:E,4,FALSE)*B317,"&lt;Null&gt;")</f>
        <v>1664979.6081240103</v>
      </c>
      <c r="K317">
        <f t="shared" si="132"/>
        <v>5750849.2711838447</v>
      </c>
      <c r="L317">
        <f t="shared" si="133"/>
        <v>-796974.45683573186</v>
      </c>
      <c r="M317">
        <f t="shared" si="134"/>
        <v>10213537.176598029</v>
      </c>
      <c r="N317">
        <f t="shared" si="135"/>
        <v>3665713.4485784527</v>
      </c>
      <c r="O317" t="str">
        <f t="shared" si="136"/>
        <v/>
      </c>
      <c r="P317">
        <f t="shared" si="146"/>
        <v>235000</v>
      </c>
      <c r="Q317" t="str">
        <f t="shared" si="137"/>
        <v/>
      </c>
      <c r="R317">
        <f t="shared" si="147"/>
        <v>11879000</v>
      </c>
      <c r="S317" t="str">
        <f t="shared" si="138"/>
        <v/>
      </c>
      <c r="T317">
        <f t="shared" si="148"/>
        <v>5331000</v>
      </c>
      <c r="U317" t="str">
        <f t="shared" si="149"/>
        <v/>
      </c>
      <c r="V317">
        <f t="shared" si="150"/>
        <v>6128000</v>
      </c>
      <c r="W317" t="str">
        <f t="shared" si="151"/>
        <v/>
      </c>
      <c r="X317">
        <f t="shared" si="152"/>
        <v>1665000</v>
      </c>
      <c r="Y317">
        <f t="shared" si="139"/>
        <v>4.0837968259191428E-2</v>
      </c>
      <c r="Z317" t="str">
        <f t="shared" si="140"/>
        <v>NA</v>
      </c>
      <c r="AA317">
        <f t="shared" si="141"/>
        <v>2.2994286498326126E-2</v>
      </c>
      <c r="AB317">
        <f t="shared" si="142"/>
        <v>6.4067473711311218E-2</v>
      </c>
      <c r="AC317" s="9" t="str">
        <f t="shared" si="153"/>
        <v>&lt;0.1</v>
      </c>
      <c r="AD317" s="9">
        <f t="shared" si="154"/>
        <v>0</v>
      </c>
      <c r="AE317" s="9" t="str">
        <f t="shared" si="155"/>
        <v>NA</v>
      </c>
      <c r="AF317" s="9">
        <f t="shared" si="156"/>
        <v>0</v>
      </c>
      <c r="AG317" s="9" t="str">
        <f t="shared" si="157"/>
        <v>&lt;0.1</v>
      </c>
      <c r="AH317" s="9">
        <f t="shared" si="158"/>
        <v>0</v>
      </c>
      <c r="AI317" s="9" t="str">
        <f t="shared" si="159"/>
        <v/>
      </c>
      <c r="AJ317" s="9">
        <f t="shared" si="160"/>
        <v>0.1</v>
      </c>
      <c r="AK317" t="str">
        <f t="shared" si="161"/>
        <v/>
      </c>
      <c r="AL317" t="str">
        <f t="shared" si="162"/>
        <v>NA</v>
      </c>
      <c r="AM317" t="str">
        <f t="shared" si="163"/>
        <v/>
      </c>
      <c r="AN317" t="str">
        <f t="shared" si="164"/>
        <v/>
      </c>
      <c r="AO317">
        <f t="shared" si="143"/>
        <v>0</v>
      </c>
      <c r="AP317">
        <f t="shared" si="144"/>
        <v>3</v>
      </c>
      <c r="AQ317" t="str">
        <f t="shared" si="145"/>
        <v>Less stressed</v>
      </c>
    </row>
    <row r="318" spans="1:43" x14ac:dyDescent="0.25">
      <c r="A318">
        <v>942</v>
      </c>
      <c r="B318">
        <v>5675662.0998400003</v>
      </c>
      <c r="C318" t="str">
        <f>VLOOKUP(A318,'A1. Aquifer Attributes'!A:H,8,FALSE)</f>
        <v>Unconfined</v>
      </c>
      <c r="D318" t="str">
        <f>VLOOKUP(A318,'A3. BGCZ'!A:C,3,FALSE)</f>
        <v>CDF</v>
      </c>
      <c r="E318" t="str">
        <f>VLOOKUP(A318,'A2. Low Flow Zone'!A:C,3,FALSE)</f>
        <v>Georgia Basin</v>
      </c>
      <c r="F318">
        <f>IFERROR(VLOOKUP(A318,'R1. GW Use'!A:H,8,FALSE),"&lt;Null&gt;")</f>
        <v>28926</v>
      </c>
      <c r="G318">
        <f>IFERROR(VLOOKUP(A318,'R2. Recharge'!A:I,8,FALSE)*B318,"&lt;Null&gt;")</f>
        <v>4099477.4815885592</v>
      </c>
      <c r="H318">
        <f>IFERROR(VLOOKUP(A318,'R2. Recharge'!A:K,10,FALSE)*B318,"&lt;Null&gt;")</f>
        <v>5603070.3815830471</v>
      </c>
      <c r="I318">
        <f>IFERROR(VLOOKUP(A318,'R3. GW E'!A:C,2,FALSE)*B318,"&lt;Null&gt;")</f>
        <v>1204069.0118326568</v>
      </c>
      <c r="J318">
        <f>IFERROR(VLOOKUP(A318,'R3. GW E'!A:E,4,FALSE)*B318,"&lt;Null&gt;")</f>
        <v>567594.5882944992</v>
      </c>
      <c r="K318">
        <f t="shared" si="132"/>
        <v>2895408.4697559024</v>
      </c>
      <c r="L318">
        <f t="shared" si="133"/>
        <v>4399001.3697503898</v>
      </c>
      <c r="M318">
        <f t="shared" si="134"/>
        <v>3531882.8932940601</v>
      </c>
      <c r="N318">
        <f t="shared" si="135"/>
        <v>5035475.7932885475</v>
      </c>
      <c r="O318" t="str">
        <f t="shared" si="136"/>
        <v/>
      </c>
      <c r="P318">
        <f t="shared" si="146"/>
        <v>29000</v>
      </c>
      <c r="Q318" t="str">
        <f t="shared" si="137"/>
        <v/>
      </c>
      <c r="R318">
        <f t="shared" si="147"/>
        <v>4099000</v>
      </c>
      <c r="S318" t="str">
        <f t="shared" si="138"/>
        <v/>
      </c>
      <c r="T318">
        <f t="shared" si="148"/>
        <v>5603000</v>
      </c>
      <c r="U318" t="str">
        <f t="shared" si="149"/>
        <v/>
      </c>
      <c r="V318">
        <f t="shared" si="150"/>
        <v>1204000</v>
      </c>
      <c r="W318" t="str">
        <f t="shared" si="151"/>
        <v/>
      </c>
      <c r="X318">
        <f t="shared" si="152"/>
        <v>568000</v>
      </c>
      <c r="Y318">
        <f t="shared" si="139"/>
        <v>9.9903002640724502E-3</v>
      </c>
      <c r="Z318">
        <f t="shared" si="140"/>
        <v>6.5755833128193211E-3</v>
      </c>
      <c r="AA318">
        <f t="shared" si="141"/>
        <v>8.1899657700773201E-3</v>
      </c>
      <c r="AB318">
        <f t="shared" si="142"/>
        <v>5.7444422706894056E-3</v>
      </c>
      <c r="AC318" s="9" t="str">
        <f t="shared" si="153"/>
        <v>&lt;0.1</v>
      </c>
      <c r="AD318" s="9">
        <f t="shared" si="154"/>
        <v>0</v>
      </c>
      <c r="AE318" s="9" t="str">
        <f t="shared" si="155"/>
        <v>&lt;0.1</v>
      </c>
      <c r="AF318" s="9">
        <f t="shared" si="156"/>
        <v>0</v>
      </c>
      <c r="AG318" s="9" t="str">
        <f t="shared" si="157"/>
        <v>&lt;0.1</v>
      </c>
      <c r="AH318" s="9">
        <f t="shared" si="158"/>
        <v>0</v>
      </c>
      <c r="AI318" s="9" t="str">
        <f t="shared" si="159"/>
        <v>&lt;0.1</v>
      </c>
      <c r="AJ318" s="9">
        <f t="shared" si="160"/>
        <v>0</v>
      </c>
      <c r="AK318" t="str">
        <f t="shared" si="161"/>
        <v/>
      </c>
      <c r="AL318" t="str">
        <f t="shared" si="162"/>
        <v/>
      </c>
      <c r="AM318" t="str">
        <f t="shared" si="163"/>
        <v/>
      </c>
      <c r="AN318" t="str">
        <f t="shared" si="164"/>
        <v/>
      </c>
      <c r="AO318">
        <f t="shared" si="143"/>
        <v>0</v>
      </c>
      <c r="AP318">
        <f t="shared" si="144"/>
        <v>4</v>
      </c>
      <c r="AQ318" t="str">
        <f t="shared" si="145"/>
        <v>Less stressed</v>
      </c>
    </row>
    <row r="319" spans="1:43" x14ac:dyDescent="0.25">
      <c r="A319">
        <v>17</v>
      </c>
      <c r="B319">
        <v>6501741.6763699995</v>
      </c>
      <c r="C319" t="str">
        <f>VLOOKUP(A319,'A1. Aquifer Attributes'!A:H,8,FALSE)</f>
        <v>Unconfined</v>
      </c>
      <c r="D319" t="str">
        <f>VLOOKUP(A319,'A3. BGCZ'!A:C,3,FALSE)</f>
        <v>CWH</v>
      </c>
      <c r="E319" t="str">
        <f>VLOOKUP(A319,'A2. Low Flow Zone'!A:C,3,FALSE)</f>
        <v>Coast Mountains</v>
      </c>
      <c r="F319">
        <f>IFERROR(VLOOKUP(A319,'R1. GW Use'!A:H,8,FALSE),"&lt;Null&gt;")</f>
        <v>316585</v>
      </c>
      <c r="G319">
        <f>IFERROR(VLOOKUP(A319,'R2. Recharge'!A:I,8,FALSE)*B319,"&lt;Null&gt;")</f>
        <v>5742706.3595246505</v>
      </c>
      <c r="H319">
        <f>IFERROR(VLOOKUP(A319,'R2. Recharge'!A:K,10,FALSE)*B319,"&lt;Null&gt;")</f>
        <v>5684160.6640498247</v>
      </c>
      <c r="I319">
        <f>IFERROR(VLOOKUP(A319,'R3. GW E'!A:C,2,FALSE)*B319,"&lt;Null&gt;")</f>
        <v>3862392.1515559801</v>
      </c>
      <c r="J319">
        <f>IFERROR(VLOOKUP(A319,'R3. GW E'!A:E,4,FALSE)*B319,"&lt;Null&gt;")</f>
        <v>44530623.793708421</v>
      </c>
      <c r="K319">
        <f t="shared" si="132"/>
        <v>1880314.2079686704</v>
      </c>
      <c r="L319">
        <f t="shared" si="133"/>
        <v>1821768.5124938446</v>
      </c>
      <c r="M319">
        <f t="shared" si="134"/>
        <v>-38787917.434183769</v>
      </c>
      <c r="N319">
        <f t="shared" si="135"/>
        <v>-38846463.129658595</v>
      </c>
      <c r="O319" t="str">
        <f t="shared" si="136"/>
        <v/>
      </c>
      <c r="P319">
        <f t="shared" si="146"/>
        <v>317000</v>
      </c>
      <c r="Q319" t="str">
        <f t="shared" si="137"/>
        <v/>
      </c>
      <c r="R319">
        <f t="shared" si="147"/>
        <v>5743000</v>
      </c>
      <c r="S319" t="str">
        <f t="shared" si="138"/>
        <v/>
      </c>
      <c r="T319">
        <f t="shared" si="148"/>
        <v>5684000</v>
      </c>
      <c r="U319" t="str">
        <f t="shared" si="149"/>
        <v/>
      </c>
      <c r="V319">
        <f t="shared" si="150"/>
        <v>3862000</v>
      </c>
      <c r="W319" t="str">
        <f t="shared" si="151"/>
        <v/>
      </c>
      <c r="X319">
        <f t="shared" si="152"/>
        <v>44531000</v>
      </c>
      <c r="Y319">
        <f t="shared" si="139"/>
        <v>0.16836813690942173</v>
      </c>
      <c r="Z319">
        <f t="shared" si="140"/>
        <v>0.17377893943650521</v>
      </c>
      <c r="AA319" t="str">
        <f t="shared" si="141"/>
        <v>NA</v>
      </c>
      <c r="AB319" t="str">
        <f t="shared" si="142"/>
        <v>NA</v>
      </c>
      <c r="AC319" s="9" t="str">
        <f t="shared" si="153"/>
        <v/>
      </c>
      <c r="AD319" s="9">
        <f t="shared" si="154"/>
        <v>0.2</v>
      </c>
      <c r="AE319" s="9" t="str">
        <f t="shared" si="155"/>
        <v/>
      </c>
      <c r="AF319" s="9">
        <f t="shared" si="156"/>
        <v>0.2</v>
      </c>
      <c r="AG319" s="9" t="str">
        <f t="shared" si="157"/>
        <v>NA</v>
      </c>
      <c r="AH319" s="9">
        <f t="shared" si="158"/>
        <v>0</v>
      </c>
      <c r="AI319" s="9" t="str">
        <f t="shared" si="159"/>
        <v>NA</v>
      </c>
      <c r="AJ319" s="9">
        <f t="shared" si="160"/>
        <v>0</v>
      </c>
      <c r="AK319" t="str">
        <f t="shared" si="161"/>
        <v/>
      </c>
      <c r="AL319" t="str">
        <f t="shared" si="162"/>
        <v/>
      </c>
      <c r="AM319" t="str">
        <f t="shared" si="163"/>
        <v>NA</v>
      </c>
      <c r="AN319" t="str">
        <f t="shared" si="164"/>
        <v>NA</v>
      </c>
      <c r="AO319">
        <f t="shared" si="143"/>
        <v>0</v>
      </c>
      <c r="AP319">
        <f t="shared" si="144"/>
        <v>2</v>
      </c>
      <c r="AQ319" t="str">
        <f t="shared" si="145"/>
        <v>Less stressed</v>
      </c>
    </row>
    <row r="320" spans="1:43" x14ac:dyDescent="0.25">
      <c r="A320">
        <v>94</v>
      </c>
      <c r="B320">
        <v>21467960.6765</v>
      </c>
      <c r="C320" t="str">
        <f>VLOOKUP(A320,'A1. Aquifer Attributes'!A:H,8,FALSE)</f>
        <v>Unconfined</v>
      </c>
      <c r="D320" t="str">
        <f>VLOOKUP(A320,'A3. BGCZ'!A:C,3,FALSE)</f>
        <v>SBS</v>
      </c>
      <c r="E320" t="str">
        <f>VLOOKUP(A320,'A2. Low Flow Zone'!A:C,3,FALSE)</f>
        <v>South Interior</v>
      </c>
      <c r="F320">
        <f>IFERROR(VLOOKUP(A320,'R1. GW Use'!A:H,8,FALSE),"&lt;Null&gt;")</f>
        <v>192329</v>
      </c>
      <c r="G320">
        <f>IFERROR(VLOOKUP(A320,'R2. Recharge'!A:I,8,FALSE)*B320,"&lt;Null&gt;")</f>
        <v>2151835.7376779518</v>
      </c>
      <c r="H320">
        <f>IFERROR(VLOOKUP(A320,'R2. Recharge'!A:K,10,FALSE)*B320,"&lt;Null&gt;")</f>
        <v>5757921.7330440655</v>
      </c>
      <c r="I320">
        <f>IFERROR(VLOOKUP(A320,'R3. GW E'!A:C,2,FALSE)*B320,"&lt;Null&gt;")</f>
        <v>1815910.3897431055</v>
      </c>
      <c r="J320">
        <f>IFERROR(VLOOKUP(A320,'R3. GW E'!A:E,4,FALSE)*B320,"&lt;Null&gt;")</f>
        <v>90588568.346233815</v>
      </c>
      <c r="K320">
        <f t="shared" si="132"/>
        <v>335925.3479348463</v>
      </c>
      <c r="L320">
        <f t="shared" si="133"/>
        <v>3942011.34330096</v>
      </c>
      <c r="M320">
        <f t="shared" si="134"/>
        <v>-88436732.608555868</v>
      </c>
      <c r="N320">
        <f t="shared" si="135"/>
        <v>-84830646.613189757</v>
      </c>
      <c r="O320" t="str">
        <f t="shared" si="136"/>
        <v/>
      </c>
      <c r="P320">
        <f t="shared" si="146"/>
        <v>192000</v>
      </c>
      <c r="Q320" t="str">
        <f t="shared" si="137"/>
        <v/>
      </c>
      <c r="R320">
        <f t="shared" si="147"/>
        <v>2152000</v>
      </c>
      <c r="S320" t="str">
        <f t="shared" si="138"/>
        <v/>
      </c>
      <c r="T320">
        <f t="shared" si="148"/>
        <v>5758000</v>
      </c>
      <c r="U320" t="str">
        <f t="shared" si="149"/>
        <v/>
      </c>
      <c r="V320">
        <f t="shared" si="150"/>
        <v>1816000</v>
      </c>
      <c r="W320" t="str">
        <f t="shared" si="151"/>
        <v/>
      </c>
      <c r="X320">
        <f t="shared" si="152"/>
        <v>90589000</v>
      </c>
      <c r="Y320">
        <f t="shared" si="139"/>
        <v>0.5725349432020318</v>
      </c>
      <c r="Z320">
        <f t="shared" si="140"/>
        <v>4.8789560265178639E-2</v>
      </c>
      <c r="AA320" t="str">
        <f t="shared" si="141"/>
        <v>NA</v>
      </c>
      <c r="AB320" t="str">
        <f t="shared" si="142"/>
        <v>NA</v>
      </c>
      <c r="AC320" s="9" t="str">
        <f t="shared" si="153"/>
        <v/>
      </c>
      <c r="AD320" s="9">
        <f t="shared" si="154"/>
        <v>0.6</v>
      </c>
      <c r="AE320" s="9" t="str">
        <f t="shared" si="155"/>
        <v>&lt;0.1</v>
      </c>
      <c r="AF320" s="9">
        <f t="shared" si="156"/>
        <v>0</v>
      </c>
      <c r="AG320" s="9" t="str">
        <f t="shared" si="157"/>
        <v>NA</v>
      </c>
      <c r="AH320" s="9">
        <f t="shared" si="158"/>
        <v>0</v>
      </c>
      <c r="AI320" s="9" t="str">
        <f t="shared" si="159"/>
        <v>NA</v>
      </c>
      <c r="AJ320" s="9">
        <f t="shared" si="160"/>
        <v>0</v>
      </c>
      <c r="AK320" t="str">
        <f t="shared" si="161"/>
        <v/>
      </c>
      <c r="AL320" t="str">
        <f t="shared" si="162"/>
        <v/>
      </c>
      <c r="AM320" t="str">
        <f t="shared" si="163"/>
        <v>NA</v>
      </c>
      <c r="AN320" t="str">
        <f t="shared" si="164"/>
        <v>NA</v>
      </c>
      <c r="AO320">
        <f t="shared" si="143"/>
        <v>0</v>
      </c>
      <c r="AP320">
        <f t="shared" si="144"/>
        <v>2</v>
      </c>
      <c r="AQ320" t="str">
        <f t="shared" si="145"/>
        <v>Less stressed</v>
      </c>
    </row>
    <row r="321" spans="1:43" x14ac:dyDescent="0.25">
      <c r="A321">
        <v>2</v>
      </c>
      <c r="B321">
        <v>7126293.6949500004</v>
      </c>
      <c r="C321" t="str">
        <f>VLOOKUP(A321,'A1. Aquifer Attributes'!A:H,8,FALSE)</f>
        <v>Unconfined</v>
      </c>
      <c r="D321" t="str">
        <f>VLOOKUP(A321,'A3. BGCZ'!A:C,3,FALSE)</f>
        <v>CWH</v>
      </c>
      <c r="E321" t="str">
        <f>VLOOKUP(A321,'A2. Low Flow Zone'!A:C,3,FALSE)</f>
        <v>Coast Mountains</v>
      </c>
      <c r="F321">
        <f>IFERROR(VLOOKUP(A321,'R1. GW Use'!A:H,8,FALSE),"&lt;Null&gt;")</f>
        <v>14487</v>
      </c>
      <c r="G321">
        <f>IFERROR(VLOOKUP(A321,'R2. Recharge'!A:I,8,FALSE)*B321,"&lt;Null&gt;")</f>
        <v>6294346.0627734857</v>
      </c>
      <c r="H321">
        <f>IFERROR(VLOOKUP(A321,'R2. Recharge'!A:K,10,FALSE)*B321,"&lt;Null&gt;")</f>
        <v>5822588.1475147624</v>
      </c>
      <c r="I321">
        <f>IFERROR(VLOOKUP(A321,'R3. GW E'!A:C,2,FALSE)*B321,"&lt;Null&gt;")</f>
        <v>2296604.9216589266</v>
      </c>
      <c r="J321">
        <f>IFERROR(VLOOKUP(A321,'R3. GW E'!A:E,4,FALSE)*B321,"&lt;Null&gt;")</f>
        <v>41966244.729001909</v>
      </c>
      <c r="K321">
        <f t="shared" si="132"/>
        <v>3997741.141114559</v>
      </c>
      <c r="L321">
        <f t="shared" si="133"/>
        <v>3525983.2258558357</v>
      </c>
      <c r="M321">
        <f t="shared" si="134"/>
        <v>-35671898.666228421</v>
      </c>
      <c r="N321">
        <f t="shared" si="135"/>
        <v>-36143656.581487149</v>
      </c>
      <c r="O321" t="str">
        <f t="shared" si="136"/>
        <v/>
      </c>
      <c r="P321">
        <f t="shared" si="146"/>
        <v>14000</v>
      </c>
      <c r="Q321" t="str">
        <f t="shared" si="137"/>
        <v/>
      </c>
      <c r="R321">
        <f t="shared" si="147"/>
        <v>6294000</v>
      </c>
      <c r="S321" t="str">
        <f t="shared" si="138"/>
        <v/>
      </c>
      <c r="T321">
        <f t="shared" si="148"/>
        <v>5823000</v>
      </c>
      <c r="U321" t="str">
        <f t="shared" si="149"/>
        <v/>
      </c>
      <c r="V321">
        <f t="shared" si="150"/>
        <v>2297000</v>
      </c>
      <c r="W321" t="str">
        <f t="shared" si="151"/>
        <v/>
      </c>
      <c r="X321">
        <f t="shared" si="152"/>
        <v>41966000</v>
      </c>
      <c r="Y321">
        <f t="shared" si="139"/>
        <v>3.6237964111806059E-3</v>
      </c>
      <c r="Z321">
        <f t="shared" si="140"/>
        <v>4.1086412135394315E-3</v>
      </c>
      <c r="AA321" t="str">
        <f t="shared" si="141"/>
        <v>NA</v>
      </c>
      <c r="AB321" t="str">
        <f t="shared" si="142"/>
        <v>NA</v>
      </c>
      <c r="AC321" s="9" t="str">
        <f t="shared" si="153"/>
        <v>&lt;0.1</v>
      </c>
      <c r="AD321" s="9">
        <f t="shared" si="154"/>
        <v>0</v>
      </c>
      <c r="AE321" s="9" t="str">
        <f t="shared" si="155"/>
        <v>&lt;0.1</v>
      </c>
      <c r="AF321" s="9">
        <f t="shared" si="156"/>
        <v>0</v>
      </c>
      <c r="AG321" s="9" t="str">
        <f t="shared" si="157"/>
        <v>NA</v>
      </c>
      <c r="AH321" s="9">
        <f t="shared" si="158"/>
        <v>0</v>
      </c>
      <c r="AI321" s="9" t="str">
        <f t="shared" si="159"/>
        <v>NA</v>
      </c>
      <c r="AJ321" s="9">
        <f t="shared" si="160"/>
        <v>0</v>
      </c>
      <c r="AK321" t="str">
        <f t="shared" si="161"/>
        <v/>
      </c>
      <c r="AL321" t="str">
        <f t="shared" si="162"/>
        <v/>
      </c>
      <c r="AM321" t="str">
        <f t="shared" si="163"/>
        <v>NA</v>
      </c>
      <c r="AN321" t="str">
        <f t="shared" si="164"/>
        <v>NA</v>
      </c>
      <c r="AO321">
        <f t="shared" si="143"/>
        <v>0</v>
      </c>
      <c r="AP321">
        <f t="shared" si="144"/>
        <v>2</v>
      </c>
      <c r="AQ321" t="str">
        <f t="shared" si="145"/>
        <v>Less stressed</v>
      </c>
    </row>
    <row r="322" spans="1:43" x14ac:dyDescent="0.25">
      <c r="A322">
        <v>745</v>
      </c>
      <c r="B322">
        <v>10398667.6174</v>
      </c>
      <c r="C322" t="str">
        <f>VLOOKUP(A322,'A1. Aquifer Attributes'!A:H,8,FALSE)</f>
        <v>Unconfined</v>
      </c>
      <c r="D322" t="str">
        <f>VLOOKUP(A322,'A3. BGCZ'!A:C,3,FALSE)</f>
        <v>CWH</v>
      </c>
      <c r="E322" t="str">
        <f>VLOOKUP(A322,'A2. Low Flow Zone'!A:C,3,FALSE)</f>
        <v>Coast Mountains</v>
      </c>
      <c r="F322">
        <f>IFERROR(VLOOKUP(A322,'R1. GW Use'!A:H,8,FALSE),"&lt;Null&gt;")</f>
        <v>102740</v>
      </c>
      <c r="G322">
        <f>IFERROR(VLOOKUP(A322,'R2. Recharge'!A:I,8,FALSE)*B322,"&lt;Null&gt;")</f>
        <v>10667664.716199765</v>
      </c>
      <c r="H322">
        <f>IFERROR(VLOOKUP(A322,'R2. Recharge'!A:K,10,FALSE)*B322,"&lt;Null&gt;")</f>
        <v>6001476.6300386181</v>
      </c>
      <c r="I322" t="str">
        <f>IFERROR(VLOOKUP(A322,'R3. GW E'!A:C,2,FALSE)*B322,"&lt;Null&gt;")</f>
        <v>&lt;Null&gt;</v>
      </c>
      <c r="J322" t="str">
        <f>IFERROR(VLOOKUP(A322,'R3. GW E'!A:E,4,FALSE)*B322,"&lt;Null&gt;")</f>
        <v>&lt;Null&gt;</v>
      </c>
      <c r="K322" t="str">
        <f t="shared" ref="K322:K385" si="165">IFERROR(G322-I322,"&lt;Null&gt;")</f>
        <v>&lt;Null&gt;</v>
      </c>
      <c r="L322" t="str">
        <f t="shared" ref="L322:L385" si="166">IFERROR(H322-I322,"&lt;Null&gt;")</f>
        <v>&lt;Null&gt;</v>
      </c>
      <c r="M322" t="str">
        <f t="shared" ref="M322:M385" si="167">IFERROR(G322-J322,"&lt;Null&gt;")</f>
        <v>&lt;Null&gt;</v>
      </c>
      <c r="N322" t="str">
        <f t="shared" ref="N322:N385" si="168">IFERROR(H322-J322,"&lt;Null&gt;")</f>
        <v>&lt;Null&gt;</v>
      </c>
      <c r="O322" t="str">
        <f t="shared" ref="O322:O385" si="169">IF(P322&lt;&gt;"&lt;Null&gt;",IF(F322&lt;0,"",IF(AND(OR(P322=0,P322=1000),F322&lt;&gt;0,F322&lt;1000),"&lt;1000","")),"NA")</f>
        <v/>
      </c>
      <c r="P322">
        <f t="shared" si="146"/>
        <v>103000</v>
      </c>
      <c r="Q322" t="str">
        <f t="shared" ref="Q322:Q385" si="170">IF(R322&lt;&gt;"&lt;Null&gt;",IF(G322&lt;0,"",IF(AND(OR(R322=0,R322=1000),G322&lt;&gt;0,G322&lt;1000),"&lt;1000","")),"NA")</f>
        <v/>
      </c>
      <c r="R322">
        <f t="shared" si="147"/>
        <v>10668000</v>
      </c>
      <c r="S322" t="str">
        <f t="shared" ref="S322:S385" si="171">IF(T322&lt;&gt;"&lt;Null&gt;",IF(H322&lt;0,"",IF(AND(OR(T322=0,T322=1000),H322&lt;&gt;0,H322&lt;1000),"&lt;1000","")),"NA")</f>
        <v/>
      </c>
      <c r="T322">
        <f t="shared" si="148"/>
        <v>6001000</v>
      </c>
      <c r="U322" t="str">
        <f t="shared" si="149"/>
        <v>NA</v>
      </c>
      <c r="V322">
        <f t="shared" si="150"/>
        <v>0</v>
      </c>
      <c r="W322" t="str">
        <f t="shared" si="151"/>
        <v>NA</v>
      </c>
      <c r="X322">
        <f t="shared" si="152"/>
        <v>0</v>
      </c>
      <c r="Y322" t="str">
        <f t="shared" ref="Y322:Y385" si="172">IFERROR(IF(K322&lt;0,"NA",$F322/K322),"NA")</f>
        <v>NA</v>
      </c>
      <c r="Z322" t="str">
        <f t="shared" ref="Z322:Z385" si="173">IFERROR(IF(L322&lt;0,"NA",$F322/L322),"NA")</f>
        <v>NA</v>
      </c>
      <c r="AA322" t="str">
        <f t="shared" ref="AA322:AA385" si="174">IFERROR(IF(M322&lt;0,"NA",$F322/M322),"NA")</f>
        <v>NA</v>
      </c>
      <c r="AB322" t="str">
        <f t="shared" ref="AB322:AB385" si="175">IFERROR(IF(N322&lt;0,"NA",$F322/N322),"NA")</f>
        <v>NA</v>
      </c>
      <c r="AC322" s="9" t="str">
        <f t="shared" si="153"/>
        <v>NA</v>
      </c>
      <c r="AD322" s="9">
        <f t="shared" si="154"/>
        <v>0</v>
      </c>
      <c r="AE322" s="9" t="str">
        <f t="shared" si="155"/>
        <v>NA</v>
      </c>
      <c r="AF322" s="9">
        <f t="shared" si="156"/>
        <v>0</v>
      </c>
      <c r="AG322" s="9" t="str">
        <f t="shared" si="157"/>
        <v>NA</v>
      </c>
      <c r="AH322" s="9">
        <f t="shared" si="158"/>
        <v>0</v>
      </c>
      <c r="AI322" s="9" t="str">
        <f t="shared" si="159"/>
        <v>NA</v>
      </c>
      <c r="AJ322" s="9">
        <f t="shared" si="160"/>
        <v>0</v>
      </c>
      <c r="AK322" t="str">
        <f t="shared" si="161"/>
        <v>NA</v>
      </c>
      <c r="AL322" t="str">
        <f t="shared" si="162"/>
        <v>NA</v>
      </c>
      <c r="AM322" t="str">
        <f t="shared" si="163"/>
        <v>NA</v>
      </c>
      <c r="AN322" t="str">
        <f t="shared" si="164"/>
        <v>NA</v>
      </c>
      <c r="AO322">
        <f t="shared" ref="AO322:AO385" si="176">COUNTIF(AK322:AN322,"stressed")</f>
        <v>0</v>
      </c>
      <c r="AP322">
        <f t="shared" ref="AP322:AP385" si="177">4 - COUNTIF(AK322:AN322,"NA")</f>
        <v>0</v>
      </c>
      <c r="AQ322" t="str">
        <f t="shared" ref="AQ322:AQ385" si="178">IF(C322="Confined","Method not applicable - confined aquifer",IF(AND(K322&lt;0,L322&lt;0,M322&lt;0,N322&lt;0),"Method not applicable - low modelled groundwater availability",IF(AND(AO322=0,AP322=0),"Method not applicaple - no derived E values",IF(AO322=AP322,"More stressed (high certainty)",IF(AO322=0,"Less stressed","More stressed (less certainty)")))))</f>
        <v>Method not applicaple - no derived E values</v>
      </c>
    </row>
    <row r="323" spans="1:43" x14ac:dyDescent="0.25">
      <c r="A323">
        <v>793</v>
      </c>
      <c r="B323">
        <v>6322988.0738300001</v>
      </c>
      <c r="C323" t="str">
        <f>VLOOKUP(A323,'A1. Aquifer Attributes'!A:H,8,FALSE)</f>
        <v>Unconfined</v>
      </c>
      <c r="D323" t="str">
        <f>VLOOKUP(A323,'A3. BGCZ'!A:C,3,FALSE)</f>
        <v>CWH</v>
      </c>
      <c r="E323" t="str">
        <f>VLOOKUP(A323,'A2. Low Flow Zone'!A:C,3,FALSE)</f>
        <v>Coast Mountains</v>
      </c>
      <c r="F323">
        <f>IFERROR(VLOOKUP(A323,'R1. GW Use'!A:H,8,FALSE),"&lt;Null&gt;")</f>
        <v>12000</v>
      </c>
      <c r="G323">
        <f>IFERROR(VLOOKUP(A323,'R2. Recharge'!A:I,8,FALSE)*B323,"&lt;Null&gt;")</f>
        <v>6482333.4620938273</v>
      </c>
      <c r="H323">
        <f>IFERROR(VLOOKUP(A323,'R2. Recharge'!A:K,10,FALSE)*B323,"&lt;Null&gt;")</f>
        <v>6047286.8248467911</v>
      </c>
      <c r="I323">
        <f>IFERROR(VLOOKUP(A323,'R3. GW E'!A:C,2,FALSE)*B323,"&lt;Null&gt;")</f>
        <v>1051879.6499862112</v>
      </c>
      <c r="J323">
        <f>IFERROR(VLOOKUP(A323,'R3. GW E'!A:E,4,FALSE)*B323,"&lt;Null&gt;")</f>
        <v>2036950.6079843345</v>
      </c>
      <c r="K323">
        <f t="shared" si="165"/>
        <v>5430453.8121076161</v>
      </c>
      <c r="L323">
        <f t="shared" si="166"/>
        <v>4995407.1748605799</v>
      </c>
      <c r="M323">
        <f t="shared" si="167"/>
        <v>4445382.8541094931</v>
      </c>
      <c r="N323">
        <f t="shared" si="168"/>
        <v>4010336.2168624569</v>
      </c>
      <c r="O323" t="str">
        <f t="shared" si="169"/>
        <v/>
      </c>
      <c r="P323">
        <f t="shared" ref="P323:P386" si="179">IFERROR(ROUND(F323,-3), 0)</f>
        <v>12000</v>
      </c>
      <c r="Q323" t="str">
        <f t="shared" si="170"/>
        <v/>
      </c>
      <c r="R323">
        <f t="shared" ref="R323:R386" si="180">IFERROR(IF(G323&lt;=0,0,IF(G323&lt;1000,1000,ROUND(G323,-3))),0)</f>
        <v>6482000</v>
      </c>
      <c r="S323" t="str">
        <f t="shared" si="171"/>
        <v/>
      </c>
      <c r="T323">
        <f t="shared" ref="T323:T386" si="181">IFERROR(IF(H323&lt;=0,0,IF(H323&lt;1000,1000,ROUND(H323,-3))),0)</f>
        <v>6047000</v>
      </c>
      <c r="U323" t="str">
        <f t="shared" ref="U323:U386" si="182">IF(I323&lt;&gt;"&lt;Null&gt;",IF(I323&lt;0,"",IF(AND(OR(V323=0,V323=1000),I323&lt;&gt;0,I323&lt;1000),"&lt;1000","")),"NA")</f>
        <v/>
      </c>
      <c r="V323">
        <f t="shared" ref="V323:V386" si="183">IFERROR(IF(I323&lt;=0,0,IF(I323&lt;1000,1000,ROUND(I323,-3))),0)</f>
        <v>1052000</v>
      </c>
      <c r="W323" t="str">
        <f t="shared" ref="W323:W386" si="184">IF(J323&lt;&gt;"&lt;Null&gt;",IF(J323&lt;0,"",IF(AND(OR(X323=0,X323=1000),J323&lt;&gt;0,J323&lt;1000),"&lt;1000","")),"NA")</f>
        <v/>
      </c>
      <c r="X323">
        <f t="shared" ref="X323:X386" si="185">IFERROR(IF(J323&lt;=0,0,IF(J323&lt;1000,1000,ROUND(J323,-3))),0)</f>
        <v>2037000</v>
      </c>
      <c r="Y323">
        <f t="shared" si="172"/>
        <v>2.2097600707412469E-3</v>
      </c>
      <c r="Z323">
        <f t="shared" si="173"/>
        <v>2.4022065829568569E-3</v>
      </c>
      <c r="AA323">
        <f t="shared" si="174"/>
        <v>2.6994300364718217E-3</v>
      </c>
      <c r="AB323">
        <f t="shared" si="175"/>
        <v>2.9922678177313447E-3</v>
      </c>
      <c r="AC323" s="9" t="str">
        <f t="shared" ref="AC323:AC386" si="186">IF(Y323="NA","NA",IF(AND(AD323=0,Y323&lt;&gt;0),"&lt;0.1",""))</f>
        <v>&lt;0.1</v>
      </c>
      <c r="AD323" s="9">
        <f t="shared" ref="AD323:AD386" si="187">IFERROR(IF(Y323&lt;0,"&lt;Null&gt;",ROUND(Y323,1)),0)</f>
        <v>0</v>
      </c>
      <c r="AE323" s="9" t="str">
        <f t="shared" ref="AE323:AE386" si="188">IF(Z323="NA","NA",IF(AND(AF323=0,Z323&lt;&gt;0),"&lt;0.1",""))</f>
        <v>&lt;0.1</v>
      </c>
      <c r="AF323" s="9">
        <f t="shared" ref="AF323:AF386" si="189">IFERROR(IF(Z323&lt;0,"&lt;Null&gt;",ROUND(Z323,1)),0)</f>
        <v>0</v>
      </c>
      <c r="AG323" s="9" t="str">
        <f t="shared" ref="AG323:AG386" si="190">IF(AA323="NA","NA",IF(AND(AH323=0,AA323&lt;&gt;0),"&lt;0.1",""))</f>
        <v>&lt;0.1</v>
      </c>
      <c r="AH323" s="9">
        <f t="shared" ref="AH323:AH386" si="191">IFERROR(IF(AA323&lt;0,"&lt;Null&gt;",ROUND(AA323,1)),0)</f>
        <v>0</v>
      </c>
      <c r="AI323" s="9" t="str">
        <f t="shared" ref="AI323:AI386" si="192">IF(AB323="NA","NA",IF(AND(AJ323=0,AB323&lt;&gt;0),"&lt;0.1",""))</f>
        <v>&lt;0.1</v>
      </c>
      <c r="AJ323" s="9">
        <f t="shared" ref="AJ323:AJ386" si="193">IFERROR(IF(AB323&lt;0,"&lt;Null&gt;",ROUND(AB323,1)),0)</f>
        <v>0</v>
      </c>
      <c r="AK323" t="str">
        <f t="shared" ref="AK323:AK386" si="194">IF(AC323="NA","NA",IF(AD323&gt;1,"stressed",""))</f>
        <v/>
      </c>
      <c r="AL323" t="str">
        <f t="shared" ref="AL323:AL386" si="195">IF(AE323="NA","NA",IF(AF323&gt;1,"stressed",""))</f>
        <v/>
      </c>
      <c r="AM323" t="str">
        <f t="shared" ref="AM323:AM386" si="196">IF(AG323="NA","NA",IF(AH323&gt;1,"stressed",""))</f>
        <v/>
      </c>
      <c r="AN323" t="str">
        <f t="shared" ref="AN323:AN386" si="197">IF(AI323="NA","NA",IF(AJ323&gt;1,"stressed",""))</f>
        <v/>
      </c>
      <c r="AO323">
        <f t="shared" si="176"/>
        <v>0</v>
      </c>
      <c r="AP323">
        <f t="shared" si="177"/>
        <v>4</v>
      </c>
      <c r="AQ323" t="str">
        <f t="shared" si="178"/>
        <v>Less stressed</v>
      </c>
    </row>
    <row r="324" spans="1:43" x14ac:dyDescent="0.25">
      <c r="A324">
        <v>63</v>
      </c>
      <c r="B324">
        <v>10434544.832800001</v>
      </c>
      <c r="C324" t="str">
        <f>VLOOKUP(A324,'A1. Aquifer Attributes'!A:H,8,FALSE)</f>
        <v>Unconfined</v>
      </c>
      <c r="D324" t="str">
        <f>VLOOKUP(A324,'A3. BGCZ'!A:C,3,FALSE)</f>
        <v>CDF</v>
      </c>
      <c r="E324" t="str">
        <f>VLOOKUP(A324,'A2. Low Flow Zone'!A:C,3,FALSE)</f>
        <v>Georgia Basin</v>
      </c>
      <c r="F324">
        <f>IFERROR(VLOOKUP(A324,'R1. GW Use'!A:H,8,FALSE),"&lt;Null&gt;")</f>
        <v>6757</v>
      </c>
      <c r="G324">
        <f>IFERROR(VLOOKUP(A324,'R2. Recharge'!A:I,8,FALSE)*B324,"&lt;Null&gt;")</f>
        <v>7208956.8862097366</v>
      </c>
      <c r="H324">
        <f>IFERROR(VLOOKUP(A324,'R2. Recharge'!A:K,10,FALSE)*B324,"&lt;Null&gt;")</f>
        <v>6051128.1976235472</v>
      </c>
      <c r="I324">
        <f>IFERROR(VLOOKUP(A324,'R3. GW E'!A:C,2,FALSE)*B324,"&lt;Null&gt;")</f>
        <v>3523151.0209810911</v>
      </c>
      <c r="J324" t="str">
        <f>IFERROR(VLOOKUP(A324,'R3. GW E'!A:E,4,FALSE)*B324,"&lt;Null&gt;")</f>
        <v>&lt;Null&gt;</v>
      </c>
      <c r="K324">
        <f t="shared" si="165"/>
        <v>3685805.8652286455</v>
      </c>
      <c r="L324">
        <f t="shared" si="166"/>
        <v>2527977.1766424561</v>
      </c>
      <c r="M324" t="str">
        <f t="shared" si="167"/>
        <v>&lt;Null&gt;</v>
      </c>
      <c r="N324" t="str">
        <f t="shared" si="168"/>
        <v>&lt;Null&gt;</v>
      </c>
      <c r="O324" t="str">
        <f t="shared" si="169"/>
        <v/>
      </c>
      <c r="P324">
        <f t="shared" si="179"/>
        <v>7000</v>
      </c>
      <c r="Q324" t="str">
        <f t="shared" si="170"/>
        <v/>
      </c>
      <c r="R324">
        <f t="shared" si="180"/>
        <v>7209000</v>
      </c>
      <c r="S324" t="str">
        <f t="shared" si="171"/>
        <v/>
      </c>
      <c r="T324">
        <f t="shared" si="181"/>
        <v>6051000</v>
      </c>
      <c r="U324" t="str">
        <f t="shared" si="182"/>
        <v/>
      </c>
      <c r="V324">
        <f t="shared" si="183"/>
        <v>3523000</v>
      </c>
      <c r="W324" t="str">
        <f t="shared" si="184"/>
        <v>NA</v>
      </c>
      <c r="X324">
        <f t="shared" si="185"/>
        <v>0</v>
      </c>
      <c r="Y324">
        <f t="shared" si="172"/>
        <v>1.8332490226206843E-3</v>
      </c>
      <c r="Z324">
        <f t="shared" si="173"/>
        <v>2.6728880554904135E-3</v>
      </c>
      <c r="AA324" t="str">
        <f t="shared" si="174"/>
        <v>NA</v>
      </c>
      <c r="AB324" t="str">
        <f t="shared" si="175"/>
        <v>NA</v>
      </c>
      <c r="AC324" s="9" t="str">
        <f t="shared" si="186"/>
        <v>&lt;0.1</v>
      </c>
      <c r="AD324" s="9">
        <f t="shared" si="187"/>
        <v>0</v>
      </c>
      <c r="AE324" s="9" t="str">
        <f t="shared" si="188"/>
        <v>&lt;0.1</v>
      </c>
      <c r="AF324" s="9">
        <f t="shared" si="189"/>
        <v>0</v>
      </c>
      <c r="AG324" s="9" t="str">
        <f t="shared" si="190"/>
        <v>NA</v>
      </c>
      <c r="AH324" s="9">
        <f t="shared" si="191"/>
        <v>0</v>
      </c>
      <c r="AI324" s="9" t="str">
        <f t="shared" si="192"/>
        <v>NA</v>
      </c>
      <c r="AJ324" s="9">
        <f t="shared" si="193"/>
        <v>0</v>
      </c>
      <c r="AK324" t="str">
        <f t="shared" si="194"/>
        <v/>
      </c>
      <c r="AL324" t="str">
        <f t="shared" si="195"/>
        <v/>
      </c>
      <c r="AM324" t="str">
        <f t="shared" si="196"/>
        <v>NA</v>
      </c>
      <c r="AN324" t="str">
        <f t="shared" si="197"/>
        <v>NA</v>
      </c>
      <c r="AO324">
        <f t="shared" si="176"/>
        <v>0</v>
      </c>
      <c r="AP324">
        <f t="shared" si="177"/>
        <v>2</v>
      </c>
      <c r="AQ324" t="str">
        <f t="shared" si="178"/>
        <v>Less stressed</v>
      </c>
    </row>
    <row r="325" spans="1:43" x14ac:dyDescent="0.25">
      <c r="A325">
        <v>244</v>
      </c>
      <c r="B325">
        <v>40193222.000600003</v>
      </c>
      <c r="C325" t="str">
        <f>VLOOKUP(A325,'A1. Aquifer Attributes'!A:H,8,FALSE)</f>
        <v>Unconfined</v>
      </c>
      <c r="D325" t="str">
        <f>VLOOKUP(A325,'A3. BGCZ'!A:C,3,FALSE)</f>
        <v>SBS</v>
      </c>
      <c r="E325" t="str">
        <f>VLOOKUP(A325,'A2. Low Flow Zone'!A:C,3,FALSE)</f>
        <v>South Interior</v>
      </c>
      <c r="F325">
        <f>IFERROR(VLOOKUP(A325,'R1. GW Use'!A:H,8,FALSE),"&lt;Null&gt;")</f>
        <v>518760</v>
      </c>
      <c r="G325">
        <f>IFERROR(VLOOKUP(A325,'R2. Recharge'!A:I,8,FALSE)*B325,"&lt;Null&gt;")</f>
        <v>5531345.5601617871</v>
      </c>
      <c r="H325">
        <f>IFERROR(VLOOKUP(A325,'R2. Recharge'!A:K,10,FALSE)*B325,"&lt;Null&gt;")</f>
        <v>6160374.9428099617</v>
      </c>
      <c r="I325">
        <f>IFERROR(VLOOKUP(A325,'R3. GW E'!A:C,2,FALSE)*B325,"&lt;Null&gt;")</f>
        <v>3257580.2567046289</v>
      </c>
      <c r="J325">
        <f>IFERROR(VLOOKUP(A325,'R3. GW E'!A:E,4,FALSE)*B325,"&lt;Null&gt;")</f>
        <v>171897567.98772606</v>
      </c>
      <c r="K325">
        <f t="shared" si="165"/>
        <v>2273765.3034571582</v>
      </c>
      <c r="L325">
        <f t="shared" si="166"/>
        <v>2902794.6861053328</v>
      </c>
      <c r="M325">
        <f t="shared" si="167"/>
        <v>-166366222.42756426</v>
      </c>
      <c r="N325">
        <f t="shared" si="168"/>
        <v>-165737193.04491609</v>
      </c>
      <c r="O325" t="str">
        <f t="shared" si="169"/>
        <v/>
      </c>
      <c r="P325">
        <f t="shared" si="179"/>
        <v>519000</v>
      </c>
      <c r="Q325" t="str">
        <f t="shared" si="170"/>
        <v/>
      </c>
      <c r="R325">
        <f t="shared" si="180"/>
        <v>5531000</v>
      </c>
      <c r="S325" t="str">
        <f t="shared" si="171"/>
        <v/>
      </c>
      <c r="T325">
        <f t="shared" si="181"/>
        <v>6160000</v>
      </c>
      <c r="U325" t="str">
        <f t="shared" si="182"/>
        <v/>
      </c>
      <c r="V325">
        <f t="shared" si="183"/>
        <v>3258000</v>
      </c>
      <c r="W325" t="str">
        <f t="shared" si="184"/>
        <v/>
      </c>
      <c r="X325">
        <f t="shared" si="185"/>
        <v>171898000</v>
      </c>
      <c r="Y325">
        <f t="shared" si="172"/>
        <v>0.22815019615755799</v>
      </c>
      <c r="Z325">
        <f t="shared" si="173"/>
        <v>0.1787105379802173</v>
      </c>
      <c r="AA325" t="str">
        <f t="shared" si="174"/>
        <v>NA</v>
      </c>
      <c r="AB325" t="str">
        <f t="shared" si="175"/>
        <v>NA</v>
      </c>
      <c r="AC325" s="9" t="str">
        <f t="shared" si="186"/>
        <v/>
      </c>
      <c r="AD325" s="9">
        <f t="shared" si="187"/>
        <v>0.2</v>
      </c>
      <c r="AE325" s="9" t="str">
        <f t="shared" si="188"/>
        <v/>
      </c>
      <c r="AF325" s="9">
        <f t="shared" si="189"/>
        <v>0.2</v>
      </c>
      <c r="AG325" s="9" t="str">
        <f t="shared" si="190"/>
        <v>NA</v>
      </c>
      <c r="AH325" s="9">
        <f t="shared" si="191"/>
        <v>0</v>
      </c>
      <c r="AI325" s="9" t="str">
        <f t="shared" si="192"/>
        <v>NA</v>
      </c>
      <c r="AJ325" s="9">
        <f t="shared" si="193"/>
        <v>0</v>
      </c>
      <c r="AK325" t="str">
        <f t="shared" si="194"/>
        <v/>
      </c>
      <c r="AL325" t="str">
        <f t="shared" si="195"/>
        <v/>
      </c>
      <c r="AM325" t="str">
        <f t="shared" si="196"/>
        <v>NA</v>
      </c>
      <c r="AN325" t="str">
        <f t="shared" si="197"/>
        <v>NA</v>
      </c>
      <c r="AO325">
        <f t="shared" si="176"/>
        <v>0</v>
      </c>
      <c r="AP325">
        <f t="shared" si="177"/>
        <v>2</v>
      </c>
      <c r="AQ325" t="str">
        <f t="shared" si="178"/>
        <v>Less stressed</v>
      </c>
    </row>
    <row r="326" spans="1:43" x14ac:dyDescent="0.25">
      <c r="A326">
        <v>289</v>
      </c>
      <c r="B326">
        <v>31084858.986099999</v>
      </c>
      <c r="C326" t="str">
        <f>VLOOKUP(A326,'A1. Aquifer Attributes'!A:H,8,FALSE)</f>
        <v>Unconfined</v>
      </c>
      <c r="D326" t="str">
        <f>VLOOKUP(A326,'A3. BGCZ'!A:C,3,FALSE)</f>
        <v>IDF</v>
      </c>
      <c r="E326" t="str">
        <f>VLOOKUP(A326,'A2. Low Flow Zone'!A:C,3,FALSE)</f>
        <v>South Interior</v>
      </c>
      <c r="F326">
        <f>IFERROR(VLOOKUP(A326,'R1. GW Use'!A:H,8,FALSE),"&lt;Null&gt;")</f>
        <v>152433</v>
      </c>
      <c r="G326">
        <f>IFERROR(VLOOKUP(A326,'R2. Recharge'!A:I,8,FALSE)*B326,"&lt;Null&gt;")</f>
        <v>1970236.2665683285</v>
      </c>
      <c r="H326">
        <f>IFERROR(VLOOKUP(A326,'R2. Recharge'!A:K,10,FALSE)*B326,"&lt;Null&gt;")</f>
        <v>6173142.1460495982</v>
      </c>
      <c r="I326">
        <f>IFERROR(VLOOKUP(A326,'R3. GW E'!A:C,2,FALSE)*B326,"&lt;Null&gt;")</f>
        <v>1528256.0071926203</v>
      </c>
      <c r="J326">
        <f>IFERROR(VLOOKUP(A326,'R3. GW E'!A:E,4,FALSE)*B326,"&lt;Null&gt;")</f>
        <v>1061516.8495163289</v>
      </c>
      <c r="K326">
        <f t="shared" si="165"/>
        <v>441980.25937570818</v>
      </c>
      <c r="L326">
        <f t="shared" si="166"/>
        <v>4644886.1388569782</v>
      </c>
      <c r="M326">
        <f t="shared" si="167"/>
        <v>908719.4170519996</v>
      </c>
      <c r="N326">
        <f t="shared" si="168"/>
        <v>5111625.2965332698</v>
      </c>
      <c r="O326" t="str">
        <f t="shared" si="169"/>
        <v/>
      </c>
      <c r="P326">
        <f t="shared" si="179"/>
        <v>152000</v>
      </c>
      <c r="Q326" t="str">
        <f t="shared" si="170"/>
        <v/>
      </c>
      <c r="R326">
        <f t="shared" si="180"/>
        <v>1970000</v>
      </c>
      <c r="S326" t="str">
        <f t="shared" si="171"/>
        <v/>
      </c>
      <c r="T326">
        <f t="shared" si="181"/>
        <v>6173000</v>
      </c>
      <c r="U326" t="str">
        <f t="shared" si="182"/>
        <v/>
      </c>
      <c r="V326">
        <f t="shared" si="183"/>
        <v>1528000</v>
      </c>
      <c r="W326" t="str">
        <f t="shared" si="184"/>
        <v/>
      </c>
      <c r="X326">
        <f t="shared" si="185"/>
        <v>1062000</v>
      </c>
      <c r="Y326">
        <f t="shared" si="172"/>
        <v>0.34488644405817986</v>
      </c>
      <c r="Z326">
        <f t="shared" si="173"/>
        <v>3.2817381404641056E-2</v>
      </c>
      <c r="AA326">
        <f t="shared" si="174"/>
        <v>0.16774484746294063</v>
      </c>
      <c r="AB326">
        <f t="shared" si="175"/>
        <v>2.982084780419661E-2</v>
      </c>
      <c r="AC326" s="9" t="str">
        <f t="shared" si="186"/>
        <v/>
      </c>
      <c r="AD326" s="9">
        <f t="shared" si="187"/>
        <v>0.3</v>
      </c>
      <c r="AE326" s="9" t="str">
        <f t="shared" si="188"/>
        <v>&lt;0.1</v>
      </c>
      <c r="AF326" s="9">
        <f t="shared" si="189"/>
        <v>0</v>
      </c>
      <c r="AG326" s="9" t="str">
        <f t="shared" si="190"/>
        <v/>
      </c>
      <c r="AH326" s="9">
        <f t="shared" si="191"/>
        <v>0.2</v>
      </c>
      <c r="AI326" s="9" t="str">
        <f t="shared" si="192"/>
        <v>&lt;0.1</v>
      </c>
      <c r="AJ326" s="9">
        <f t="shared" si="193"/>
        <v>0</v>
      </c>
      <c r="AK326" t="str">
        <f t="shared" si="194"/>
        <v/>
      </c>
      <c r="AL326" t="str">
        <f t="shared" si="195"/>
        <v/>
      </c>
      <c r="AM326" t="str">
        <f t="shared" si="196"/>
        <v/>
      </c>
      <c r="AN326" t="str">
        <f t="shared" si="197"/>
        <v/>
      </c>
      <c r="AO326">
        <f t="shared" si="176"/>
        <v>0</v>
      </c>
      <c r="AP326">
        <f t="shared" si="177"/>
        <v>4</v>
      </c>
      <c r="AQ326" t="str">
        <f t="shared" si="178"/>
        <v>Less stressed</v>
      </c>
    </row>
    <row r="327" spans="1:43" x14ac:dyDescent="0.25">
      <c r="A327">
        <v>487</v>
      </c>
      <c r="B327">
        <v>10310482.566199999</v>
      </c>
      <c r="C327" t="str">
        <f>VLOOKUP(A327,'A1. Aquifer Attributes'!A:H,8,FALSE)</f>
        <v>Unconfined</v>
      </c>
      <c r="D327" t="str">
        <f>VLOOKUP(A327,'A3. BGCZ'!A:C,3,FALSE)</f>
        <v>ICH</v>
      </c>
      <c r="E327" t="str">
        <f>VLOOKUP(A327,'A2. Low Flow Zone'!A:C,3,FALSE)</f>
        <v>Southeast Mountains</v>
      </c>
      <c r="F327">
        <f>IFERROR(VLOOKUP(A327,'R1. GW Use'!A:H,8,FALSE),"&lt;Null&gt;")</f>
        <v>147614</v>
      </c>
      <c r="G327">
        <f>IFERROR(VLOOKUP(A327,'R2. Recharge'!A:I,8,FALSE)*B327,"&lt;Null&gt;")</f>
        <v>1655967.6232766467</v>
      </c>
      <c r="H327">
        <f>IFERROR(VLOOKUP(A327,'R2. Recharge'!A:K,10,FALSE)*B327,"&lt;Null&gt;")</f>
        <v>6174422.1742863031</v>
      </c>
      <c r="I327">
        <f>IFERROR(VLOOKUP(A327,'R3. GW E'!A:C,2,FALSE)*B327,"&lt;Null&gt;")</f>
        <v>1465965.0322274484</v>
      </c>
      <c r="J327">
        <f>IFERROR(VLOOKUP(A327,'R3. GW E'!A:E,4,FALSE)*B327,"&lt;Null&gt;")</f>
        <v>1925059.8894526358</v>
      </c>
      <c r="K327">
        <f t="shared" si="165"/>
        <v>190002.59104919829</v>
      </c>
      <c r="L327">
        <f t="shared" si="166"/>
        <v>4708457.1420588549</v>
      </c>
      <c r="M327">
        <f t="shared" si="167"/>
        <v>-269092.26617598906</v>
      </c>
      <c r="N327">
        <f t="shared" si="168"/>
        <v>4249362.2848336678</v>
      </c>
      <c r="O327" t="str">
        <f t="shared" si="169"/>
        <v/>
      </c>
      <c r="P327">
        <f t="shared" si="179"/>
        <v>148000</v>
      </c>
      <c r="Q327" t="str">
        <f t="shared" si="170"/>
        <v/>
      </c>
      <c r="R327">
        <f t="shared" si="180"/>
        <v>1656000</v>
      </c>
      <c r="S327" t="str">
        <f t="shared" si="171"/>
        <v/>
      </c>
      <c r="T327">
        <f t="shared" si="181"/>
        <v>6174000</v>
      </c>
      <c r="U327" t="str">
        <f t="shared" si="182"/>
        <v/>
      </c>
      <c r="V327">
        <f t="shared" si="183"/>
        <v>1466000</v>
      </c>
      <c r="W327" t="str">
        <f t="shared" si="184"/>
        <v/>
      </c>
      <c r="X327">
        <f t="shared" si="185"/>
        <v>1925000</v>
      </c>
      <c r="Y327">
        <f t="shared" si="172"/>
        <v>0.77690519473904218</v>
      </c>
      <c r="Z327">
        <f t="shared" si="173"/>
        <v>3.1350821627199349E-2</v>
      </c>
      <c r="AA327" t="str">
        <f t="shared" si="174"/>
        <v>NA</v>
      </c>
      <c r="AB327">
        <f t="shared" si="175"/>
        <v>3.4737918328791785E-2</v>
      </c>
      <c r="AC327" s="9" t="str">
        <f t="shared" si="186"/>
        <v/>
      </c>
      <c r="AD327" s="9">
        <f t="shared" si="187"/>
        <v>0.8</v>
      </c>
      <c r="AE327" s="9" t="str">
        <f t="shared" si="188"/>
        <v>&lt;0.1</v>
      </c>
      <c r="AF327" s="9">
        <f t="shared" si="189"/>
        <v>0</v>
      </c>
      <c r="AG327" s="9" t="str">
        <f t="shared" si="190"/>
        <v>NA</v>
      </c>
      <c r="AH327" s="9">
        <f t="shared" si="191"/>
        <v>0</v>
      </c>
      <c r="AI327" s="9" t="str">
        <f t="shared" si="192"/>
        <v>&lt;0.1</v>
      </c>
      <c r="AJ327" s="9">
        <f t="shared" si="193"/>
        <v>0</v>
      </c>
      <c r="AK327" t="str">
        <f t="shared" si="194"/>
        <v/>
      </c>
      <c r="AL327" t="str">
        <f t="shared" si="195"/>
        <v/>
      </c>
      <c r="AM327" t="str">
        <f t="shared" si="196"/>
        <v>NA</v>
      </c>
      <c r="AN327" t="str">
        <f t="shared" si="197"/>
        <v/>
      </c>
      <c r="AO327">
        <f t="shared" si="176"/>
        <v>0</v>
      </c>
      <c r="AP327">
        <f t="shared" si="177"/>
        <v>3</v>
      </c>
      <c r="AQ327" t="str">
        <f t="shared" si="178"/>
        <v>Less stressed</v>
      </c>
    </row>
    <row r="328" spans="1:43" x14ac:dyDescent="0.25">
      <c r="A328">
        <v>108</v>
      </c>
      <c r="B328">
        <v>25395862.747200001</v>
      </c>
      <c r="C328" t="str">
        <f>VLOOKUP(A328,'A1. Aquifer Attributes'!A:H,8,FALSE)</f>
        <v>Unconfined</v>
      </c>
      <c r="D328" t="str">
        <f>VLOOKUP(A328,'A3. BGCZ'!A:C,3,FALSE)</f>
        <v>IDF</v>
      </c>
      <c r="E328" t="str">
        <f>VLOOKUP(A328,'A2. Low Flow Zone'!A:C,3,FALSE)</f>
        <v>Southeast Mountains</v>
      </c>
      <c r="F328">
        <f>IFERROR(VLOOKUP(A328,'R1. GW Use'!A:H,8,FALSE),"&lt;Null&gt;")</f>
        <v>1537486</v>
      </c>
      <c r="G328">
        <f>IFERROR(VLOOKUP(A328,'R2. Recharge'!A:I,8,FALSE)*B328,"&lt;Null&gt;")</f>
        <v>1609653.4273389888</v>
      </c>
      <c r="H328">
        <f>IFERROR(VLOOKUP(A328,'R2. Recharge'!A:K,10,FALSE)*B328,"&lt;Null&gt;")</f>
        <v>6480084.5261637932</v>
      </c>
      <c r="I328">
        <f>IFERROR(VLOOKUP(A328,'R3. GW E'!A:C,2,FALSE)*B328,"&lt;Null&gt;")</f>
        <v>1949665.7789652913</v>
      </c>
      <c r="J328">
        <f>IFERROR(VLOOKUP(A328,'R3. GW E'!A:E,4,FALSE)*B328,"&lt;Null&gt;")</f>
        <v>138080607.21868354</v>
      </c>
      <c r="K328">
        <f t="shared" si="165"/>
        <v>-340012.35162630258</v>
      </c>
      <c r="L328">
        <f t="shared" si="166"/>
        <v>4530418.7471985016</v>
      </c>
      <c r="M328">
        <f t="shared" si="167"/>
        <v>-136470953.79134455</v>
      </c>
      <c r="N328">
        <f t="shared" si="168"/>
        <v>-131600522.69251975</v>
      </c>
      <c r="O328" t="str">
        <f t="shared" si="169"/>
        <v/>
      </c>
      <c r="P328">
        <f t="shared" si="179"/>
        <v>1537000</v>
      </c>
      <c r="Q328" t="str">
        <f t="shared" si="170"/>
        <v/>
      </c>
      <c r="R328">
        <f t="shared" si="180"/>
        <v>1610000</v>
      </c>
      <c r="S328" t="str">
        <f t="shared" si="171"/>
        <v/>
      </c>
      <c r="T328">
        <f t="shared" si="181"/>
        <v>6480000</v>
      </c>
      <c r="U328" t="str">
        <f t="shared" si="182"/>
        <v/>
      </c>
      <c r="V328">
        <f t="shared" si="183"/>
        <v>1950000</v>
      </c>
      <c r="W328" t="str">
        <f t="shared" si="184"/>
        <v/>
      </c>
      <c r="X328">
        <f t="shared" si="185"/>
        <v>138081000</v>
      </c>
      <c r="Y328" t="str">
        <f t="shared" si="172"/>
        <v>NA</v>
      </c>
      <c r="Z328">
        <f t="shared" si="173"/>
        <v>0.33936951213411415</v>
      </c>
      <c r="AA328" t="str">
        <f t="shared" si="174"/>
        <v>NA</v>
      </c>
      <c r="AB328" t="str">
        <f t="shared" si="175"/>
        <v>NA</v>
      </c>
      <c r="AC328" s="9" t="str">
        <f t="shared" si="186"/>
        <v>NA</v>
      </c>
      <c r="AD328" s="9">
        <f t="shared" si="187"/>
        <v>0</v>
      </c>
      <c r="AE328" s="9" t="str">
        <f t="shared" si="188"/>
        <v/>
      </c>
      <c r="AF328" s="9">
        <f t="shared" si="189"/>
        <v>0.3</v>
      </c>
      <c r="AG328" s="9" t="str">
        <f t="shared" si="190"/>
        <v>NA</v>
      </c>
      <c r="AH328" s="9">
        <f t="shared" si="191"/>
        <v>0</v>
      </c>
      <c r="AI328" s="9" t="str">
        <f t="shared" si="192"/>
        <v>NA</v>
      </c>
      <c r="AJ328" s="9">
        <f t="shared" si="193"/>
        <v>0</v>
      </c>
      <c r="AK328" t="str">
        <f t="shared" si="194"/>
        <v>NA</v>
      </c>
      <c r="AL328" t="str">
        <f t="shared" si="195"/>
        <v/>
      </c>
      <c r="AM328" t="str">
        <f t="shared" si="196"/>
        <v>NA</v>
      </c>
      <c r="AN328" t="str">
        <f t="shared" si="197"/>
        <v>NA</v>
      </c>
      <c r="AO328">
        <f t="shared" si="176"/>
        <v>0</v>
      </c>
      <c r="AP328">
        <f t="shared" si="177"/>
        <v>1</v>
      </c>
      <c r="AQ328" t="str">
        <f t="shared" si="178"/>
        <v>Less stressed</v>
      </c>
    </row>
    <row r="329" spans="1:43" x14ac:dyDescent="0.25">
      <c r="A329">
        <v>1</v>
      </c>
      <c r="B329">
        <v>7753555.2877900004</v>
      </c>
      <c r="C329" t="str">
        <f>VLOOKUP(A329,'A1. Aquifer Attributes'!A:H,8,FALSE)</f>
        <v>Unconfined</v>
      </c>
      <c r="D329" t="str">
        <f>VLOOKUP(A329,'A3. BGCZ'!A:C,3,FALSE)</f>
        <v>CWH</v>
      </c>
      <c r="E329" t="str">
        <f>VLOOKUP(A329,'A2. Low Flow Zone'!A:C,3,FALSE)</f>
        <v>Coast Mountains</v>
      </c>
      <c r="F329">
        <f>IFERROR(VLOOKUP(A329,'R1. GW Use'!A:H,8,FALSE),"&lt;Null&gt;")</f>
        <v>26640</v>
      </c>
      <c r="G329">
        <f>IFERROR(VLOOKUP(A329,'R2. Recharge'!A:I,8,FALSE)*B329,"&lt;Null&gt;")</f>
        <v>6848379.0154174874</v>
      </c>
      <c r="H329">
        <f>IFERROR(VLOOKUP(A329,'R2. Recharge'!A:K,10,FALSE)*B329,"&lt;Null&gt;")</f>
        <v>6571076.0779597228</v>
      </c>
      <c r="I329">
        <f>IFERROR(VLOOKUP(A329,'R3. GW E'!A:C,2,FALSE)*B329,"&lt;Null&gt;")</f>
        <v>2114890.7545187515</v>
      </c>
      <c r="J329">
        <f>IFERROR(VLOOKUP(A329,'R3. GW E'!A:E,4,FALSE)*B329,"&lt;Null&gt;")</f>
        <v>42354028.366211511</v>
      </c>
      <c r="K329">
        <f t="shared" si="165"/>
        <v>4733488.2608987354</v>
      </c>
      <c r="L329">
        <f t="shared" si="166"/>
        <v>4456185.3234409709</v>
      </c>
      <c r="M329">
        <f t="shared" si="167"/>
        <v>-35505649.350794025</v>
      </c>
      <c r="N329">
        <f t="shared" si="168"/>
        <v>-35782952.288251787</v>
      </c>
      <c r="O329" t="str">
        <f t="shared" si="169"/>
        <v/>
      </c>
      <c r="P329">
        <f t="shared" si="179"/>
        <v>27000</v>
      </c>
      <c r="Q329" t="str">
        <f t="shared" si="170"/>
        <v/>
      </c>
      <c r="R329">
        <f t="shared" si="180"/>
        <v>6848000</v>
      </c>
      <c r="S329" t="str">
        <f t="shared" si="171"/>
        <v/>
      </c>
      <c r="T329">
        <f t="shared" si="181"/>
        <v>6571000</v>
      </c>
      <c r="U329" t="str">
        <f t="shared" si="182"/>
        <v/>
      </c>
      <c r="V329">
        <f t="shared" si="183"/>
        <v>2115000</v>
      </c>
      <c r="W329" t="str">
        <f t="shared" si="184"/>
        <v/>
      </c>
      <c r="X329">
        <f t="shared" si="185"/>
        <v>42354000</v>
      </c>
      <c r="Y329">
        <f t="shared" si="172"/>
        <v>5.6279848035245645E-3</v>
      </c>
      <c r="Z329">
        <f t="shared" si="173"/>
        <v>5.9782073828628752E-3</v>
      </c>
      <c r="AA329" t="str">
        <f t="shared" si="174"/>
        <v>NA</v>
      </c>
      <c r="AB329" t="str">
        <f t="shared" si="175"/>
        <v>NA</v>
      </c>
      <c r="AC329" s="9" t="str">
        <f t="shared" si="186"/>
        <v>&lt;0.1</v>
      </c>
      <c r="AD329" s="9">
        <f t="shared" si="187"/>
        <v>0</v>
      </c>
      <c r="AE329" s="9" t="str">
        <f t="shared" si="188"/>
        <v>&lt;0.1</v>
      </c>
      <c r="AF329" s="9">
        <f t="shared" si="189"/>
        <v>0</v>
      </c>
      <c r="AG329" s="9" t="str">
        <f t="shared" si="190"/>
        <v>NA</v>
      </c>
      <c r="AH329" s="9">
        <f t="shared" si="191"/>
        <v>0</v>
      </c>
      <c r="AI329" s="9" t="str">
        <f t="shared" si="192"/>
        <v>NA</v>
      </c>
      <c r="AJ329" s="9">
        <f t="shared" si="193"/>
        <v>0</v>
      </c>
      <c r="AK329" t="str">
        <f t="shared" si="194"/>
        <v/>
      </c>
      <c r="AL329" t="str">
        <f t="shared" si="195"/>
        <v/>
      </c>
      <c r="AM329" t="str">
        <f t="shared" si="196"/>
        <v>NA</v>
      </c>
      <c r="AN329" t="str">
        <f t="shared" si="197"/>
        <v>NA</v>
      </c>
      <c r="AO329">
        <f t="shared" si="176"/>
        <v>0</v>
      </c>
      <c r="AP329">
        <f t="shared" si="177"/>
        <v>2</v>
      </c>
      <c r="AQ329" t="str">
        <f t="shared" si="178"/>
        <v>Less stressed</v>
      </c>
    </row>
    <row r="330" spans="1:43" x14ac:dyDescent="0.25">
      <c r="A330">
        <v>934</v>
      </c>
      <c r="B330">
        <v>58327589.585900001</v>
      </c>
      <c r="C330" t="str">
        <f>VLOOKUP(A330,'A1. Aquifer Attributes'!A:H,8,FALSE)</f>
        <v>Unconfined</v>
      </c>
      <c r="D330" t="str">
        <f>VLOOKUP(A330,'A3. BGCZ'!A:C,3,FALSE)</f>
        <v>BWBS</v>
      </c>
      <c r="E330" t="str">
        <f>VLOOKUP(A330,'A2. Low Flow Zone'!A:C,3,FALSE)</f>
        <v>Northeast Plains</v>
      </c>
      <c r="F330">
        <f>IFERROR(VLOOKUP(A330,'R1. GW Use'!A:H,8,FALSE),"&lt;Null&gt;")</f>
        <v>4314</v>
      </c>
      <c r="G330">
        <f>IFERROR(VLOOKUP(A330,'R2. Recharge'!A:I,8,FALSE)*B330,"&lt;Null&gt;")</f>
        <v>10970343.061028423</v>
      </c>
      <c r="H330">
        <f>IFERROR(VLOOKUP(A330,'R2. Recharge'!A:K,10,FALSE)*B330,"&lt;Null&gt;")</f>
        <v>6697523.8017905531</v>
      </c>
      <c r="I330">
        <f>IFERROR(VLOOKUP(A330,'R3. GW E'!A:C,2,FALSE)*B330,"&lt;Null&gt;")</f>
        <v>1583127.4365404977</v>
      </c>
      <c r="J330">
        <f>IFERROR(VLOOKUP(A330,'R3. GW E'!A:E,4,FALSE)*B330,"&lt;Null&gt;")</f>
        <v>4087072.5298735988</v>
      </c>
      <c r="K330">
        <f t="shared" si="165"/>
        <v>9387215.6244879253</v>
      </c>
      <c r="L330">
        <f t="shared" si="166"/>
        <v>5114396.3652500557</v>
      </c>
      <c r="M330">
        <f t="shared" si="167"/>
        <v>6883270.5311548244</v>
      </c>
      <c r="N330">
        <f t="shared" si="168"/>
        <v>2610451.2719169543</v>
      </c>
      <c r="O330" t="str">
        <f t="shared" si="169"/>
        <v/>
      </c>
      <c r="P330">
        <f t="shared" si="179"/>
        <v>4000</v>
      </c>
      <c r="Q330" t="str">
        <f t="shared" si="170"/>
        <v/>
      </c>
      <c r="R330">
        <f t="shared" si="180"/>
        <v>10970000</v>
      </c>
      <c r="S330" t="str">
        <f t="shared" si="171"/>
        <v/>
      </c>
      <c r="T330">
        <f t="shared" si="181"/>
        <v>6698000</v>
      </c>
      <c r="U330" t="str">
        <f t="shared" si="182"/>
        <v/>
      </c>
      <c r="V330">
        <f t="shared" si="183"/>
        <v>1583000</v>
      </c>
      <c r="W330" t="str">
        <f t="shared" si="184"/>
        <v/>
      </c>
      <c r="X330">
        <f t="shared" si="185"/>
        <v>4087000</v>
      </c>
      <c r="Y330">
        <f t="shared" si="172"/>
        <v>4.5956119179219659E-4</v>
      </c>
      <c r="Z330">
        <f t="shared" si="173"/>
        <v>8.4350130336233295E-4</v>
      </c>
      <c r="AA330">
        <f t="shared" si="174"/>
        <v>6.2673695309142948E-4</v>
      </c>
      <c r="AB330">
        <f t="shared" si="175"/>
        <v>1.6525878289358241E-3</v>
      </c>
      <c r="AC330" s="9" t="str">
        <f t="shared" si="186"/>
        <v>&lt;0.1</v>
      </c>
      <c r="AD330" s="9">
        <f t="shared" si="187"/>
        <v>0</v>
      </c>
      <c r="AE330" s="9" t="str">
        <f t="shared" si="188"/>
        <v>&lt;0.1</v>
      </c>
      <c r="AF330" s="9">
        <f t="shared" si="189"/>
        <v>0</v>
      </c>
      <c r="AG330" s="9" t="str">
        <f t="shared" si="190"/>
        <v>&lt;0.1</v>
      </c>
      <c r="AH330" s="9">
        <f t="shared" si="191"/>
        <v>0</v>
      </c>
      <c r="AI330" s="9" t="str">
        <f t="shared" si="192"/>
        <v>&lt;0.1</v>
      </c>
      <c r="AJ330" s="9">
        <f t="shared" si="193"/>
        <v>0</v>
      </c>
      <c r="AK330" t="str">
        <f t="shared" si="194"/>
        <v/>
      </c>
      <c r="AL330" t="str">
        <f t="shared" si="195"/>
        <v/>
      </c>
      <c r="AM330" t="str">
        <f t="shared" si="196"/>
        <v/>
      </c>
      <c r="AN330" t="str">
        <f t="shared" si="197"/>
        <v/>
      </c>
      <c r="AO330">
        <f t="shared" si="176"/>
        <v>0</v>
      </c>
      <c r="AP330">
        <f t="shared" si="177"/>
        <v>4</v>
      </c>
      <c r="AQ330" t="str">
        <f t="shared" si="178"/>
        <v>Less stressed</v>
      </c>
    </row>
    <row r="331" spans="1:43" x14ac:dyDescent="0.25">
      <c r="A331">
        <v>172</v>
      </c>
      <c r="B331">
        <v>7525573.2295000004</v>
      </c>
      <c r="C331" t="str">
        <f>VLOOKUP(A331,'A1. Aquifer Attributes'!A:H,8,FALSE)</f>
        <v>Unconfined</v>
      </c>
      <c r="D331" t="str">
        <f>VLOOKUP(A331,'A3. BGCZ'!A:C,3,FALSE)</f>
        <v>CDF</v>
      </c>
      <c r="E331" t="str">
        <f>VLOOKUP(A331,'A2. Low Flow Zone'!A:C,3,FALSE)</f>
        <v>Georgia Basin</v>
      </c>
      <c r="F331">
        <f>IFERROR(VLOOKUP(A331,'R1. GW Use'!A:H,8,FALSE),"&lt;Null&gt;")</f>
        <v>2384120</v>
      </c>
      <c r="G331">
        <f>IFERROR(VLOOKUP(A331,'R2. Recharge'!A:I,8,FALSE)*B331,"&lt;Null&gt;")</f>
        <v>5199223.7155323857</v>
      </c>
      <c r="H331">
        <f>IFERROR(VLOOKUP(A331,'R2. Recharge'!A:K,10,FALSE)*B331,"&lt;Null&gt;")</f>
        <v>6853802.9351686826</v>
      </c>
      <c r="I331">
        <f>IFERROR(VLOOKUP(A331,'R3. GW E'!A:C,2,FALSE)*B331,"&lt;Null&gt;")</f>
        <v>2618831.7537069344</v>
      </c>
      <c r="J331">
        <f>IFERROR(VLOOKUP(A331,'R3. GW E'!A:E,4,FALSE)*B331,"&lt;Null&gt;")</f>
        <v>2805164.9468693547</v>
      </c>
      <c r="K331">
        <f t="shared" si="165"/>
        <v>2580391.9618254513</v>
      </c>
      <c r="L331">
        <f t="shared" si="166"/>
        <v>4234971.1814617477</v>
      </c>
      <c r="M331">
        <f t="shared" si="167"/>
        <v>2394058.768663031</v>
      </c>
      <c r="N331">
        <f t="shared" si="168"/>
        <v>4048637.9882993279</v>
      </c>
      <c r="O331" t="str">
        <f t="shared" si="169"/>
        <v/>
      </c>
      <c r="P331">
        <f t="shared" si="179"/>
        <v>2384000</v>
      </c>
      <c r="Q331" t="str">
        <f t="shared" si="170"/>
        <v/>
      </c>
      <c r="R331">
        <f t="shared" si="180"/>
        <v>5199000</v>
      </c>
      <c r="S331" t="str">
        <f t="shared" si="171"/>
        <v/>
      </c>
      <c r="T331">
        <f t="shared" si="181"/>
        <v>6854000</v>
      </c>
      <c r="U331" t="str">
        <f t="shared" si="182"/>
        <v/>
      </c>
      <c r="V331">
        <f t="shared" si="183"/>
        <v>2619000</v>
      </c>
      <c r="W331" t="str">
        <f t="shared" si="184"/>
        <v/>
      </c>
      <c r="X331">
        <f t="shared" si="185"/>
        <v>2805000</v>
      </c>
      <c r="Y331">
        <f t="shared" si="172"/>
        <v>0.92393715190206904</v>
      </c>
      <c r="Z331">
        <f t="shared" si="173"/>
        <v>0.56296014727002097</v>
      </c>
      <c r="AA331">
        <f t="shared" si="174"/>
        <v>0.99584856946992095</v>
      </c>
      <c r="AB331">
        <f t="shared" si="175"/>
        <v>0.58886964131892516</v>
      </c>
      <c r="AC331" s="9" t="str">
        <f t="shared" si="186"/>
        <v/>
      </c>
      <c r="AD331" s="9">
        <f t="shared" si="187"/>
        <v>0.9</v>
      </c>
      <c r="AE331" s="9" t="str">
        <f t="shared" si="188"/>
        <v/>
      </c>
      <c r="AF331" s="9">
        <f t="shared" si="189"/>
        <v>0.6</v>
      </c>
      <c r="AG331" s="9" t="str">
        <f t="shared" si="190"/>
        <v/>
      </c>
      <c r="AH331" s="9">
        <f t="shared" si="191"/>
        <v>1</v>
      </c>
      <c r="AI331" s="9" t="str">
        <f t="shared" si="192"/>
        <v/>
      </c>
      <c r="AJ331" s="9">
        <f t="shared" si="193"/>
        <v>0.6</v>
      </c>
      <c r="AK331" t="str">
        <f t="shared" si="194"/>
        <v/>
      </c>
      <c r="AL331" t="str">
        <f t="shared" si="195"/>
        <v/>
      </c>
      <c r="AM331" t="str">
        <f t="shared" si="196"/>
        <v/>
      </c>
      <c r="AN331" t="str">
        <f t="shared" si="197"/>
        <v/>
      </c>
      <c r="AO331">
        <f t="shared" si="176"/>
        <v>0</v>
      </c>
      <c r="AP331">
        <f t="shared" si="177"/>
        <v>4</v>
      </c>
      <c r="AQ331" t="str">
        <f t="shared" si="178"/>
        <v>Less stressed</v>
      </c>
    </row>
    <row r="332" spans="1:43" x14ac:dyDescent="0.25">
      <c r="A332">
        <v>179</v>
      </c>
      <c r="B332">
        <v>7586070.3835000005</v>
      </c>
      <c r="C332" t="str">
        <f>VLOOKUP(A332,'A1. Aquifer Attributes'!A:H,8,FALSE)</f>
        <v>Unconfined</v>
      </c>
      <c r="D332" t="str">
        <f>VLOOKUP(A332,'A3. BGCZ'!A:C,3,FALSE)</f>
        <v>CWH</v>
      </c>
      <c r="E332" t="str">
        <f>VLOOKUP(A332,'A2. Low Flow Zone'!A:C,3,FALSE)</f>
        <v>Georgia Basin</v>
      </c>
      <c r="F332">
        <f>IFERROR(VLOOKUP(A332,'R1. GW Use'!A:H,8,FALSE),"&lt;Null&gt;")</f>
        <v>69440</v>
      </c>
      <c r="G332">
        <f>IFERROR(VLOOKUP(A332,'R2. Recharge'!A:I,8,FALSE)*B332,"&lt;Null&gt;")</f>
        <v>6700446.8654081756</v>
      </c>
      <c r="H332">
        <f>IFERROR(VLOOKUP(A332,'R2. Recharge'!A:K,10,FALSE)*B332,"&lt;Null&gt;")</f>
        <v>6875156.9696510648</v>
      </c>
      <c r="I332">
        <f>IFERROR(VLOOKUP(A332,'R3. GW E'!A:C,2,FALSE)*B332,"&lt;Null&gt;")</f>
        <v>2850632.8401485621</v>
      </c>
      <c r="J332">
        <f>IFERROR(VLOOKUP(A332,'R3. GW E'!A:E,4,FALSE)*B332,"&lt;Null&gt;")</f>
        <v>1368458.8225499485</v>
      </c>
      <c r="K332">
        <f t="shared" si="165"/>
        <v>3849814.0252596135</v>
      </c>
      <c r="L332">
        <f t="shared" si="166"/>
        <v>4024524.1295025027</v>
      </c>
      <c r="M332">
        <f t="shared" si="167"/>
        <v>5331988.0428582272</v>
      </c>
      <c r="N332">
        <f t="shared" si="168"/>
        <v>5506698.1471011164</v>
      </c>
      <c r="O332" t="str">
        <f t="shared" si="169"/>
        <v/>
      </c>
      <c r="P332">
        <f t="shared" si="179"/>
        <v>69000</v>
      </c>
      <c r="Q332" t="str">
        <f t="shared" si="170"/>
        <v/>
      </c>
      <c r="R332">
        <f t="shared" si="180"/>
        <v>6700000</v>
      </c>
      <c r="S332" t="str">
        <f t="shared" si="171"/>
        <v/>
      </c>
      <c r="T332">
        <f t="shared" si="181"/>
        <v>6875000</v>
      </c>
      <c r="U332" t="str">
        <f t="shared" si="182"/>
        <v/>
      </c>
      <c r="V332">
        <f t="shared" si="183"/>
        <v>2851000</v>
      </c>
      <c r="W332" t="str">
        <f t="shared" si="184"/>
        <v/>
      </c>
      <c r="X332">
        <f t="shared" si="185"/>
        <v>1368000</v>
      </c>
      <c r="Y332">
        <f t="shared" si="172"/>
        <v>1.8037234927294258E-2</v>
      </c>
      <c r="Z332">
        <f t="shared" si="173"/>
        <v>1.7254213856231475E-2</v>
      </c>
      <c r="AA332">
        <f t="shared" si="174"/>
        <v>1.3023285018991996E-2</v>
      </c>
      <c r="AB332">
        <f t="shared" si="175"/>
        <v>1.2610097402298182E-2</v>
      </c>
      <c r="AC332" s="9" t="str">
        <f t="shared" si="186"/>
        <v>&lt;0.1</v>
      </c>
      <c r="AD332" s="9">
        <f t="shared" si="187"/>
        <v>0</v>
      </c>
      <c r="AE332" s="9" t="str">
        <f t="shared" si="188"/>
        <v>&lt;0.1</v>
      </c>
      <c r="AF332" s="9">
        <f t="shared" si="189"/>
        <v>0</v>
      </c>
      <c r="AG332" s="9" t="str">
        <f t="shared" si="190"/>
        <v>&lt;0.1</v>
      </c>
      <c r="AH332" s="9">
        <f t="shared" si="191"/>
        <v>0</v>
      </c>
      <c r="AI332" s="9" t="str">
        <f t="shared" si="192"/>
        <v>&lt;0.1</v>
      </c>
      <c r="AJ332" s="9">
        <f t="shared" si="193"/>
        <v>0</v>
      </c>
      <c r="AK332" t="str">
        <f t="shared" si="194"/>
        <v/>
      </c>
      <c r="AL332" t="str">
        <f t="shared" si="195"/>
        <v/>
      </c>
      <c r="AM332" t="str">
        <f t="shared" si="196"/>
        <v/>
      </c>
      <c r="AN332" t="str">
        <f t="shared" si="197"/>
        <v/>
      </c>
      <c r="AO332">
        <f t="shared" si="176"/>
        <v>0</v>
      </c>
      <c r="AP332">
        <f t="shared" si="177"/>
        <v>4</v>
      </c>
      <c r="AQ332" t="str">
        <f t="shared" si="178"/>
        <v>Less stressed</v>
      </c>
    </row>
    <row r="333" spans="1:43" x14ac:dyDescent="0.25">
      <c r="A333">
        <v>177</v>
      </c>
      <c r="B333">
        <v>7719912.7029999997</v>
      </c>
      <c r="C333" t="str">
        <f>VLOOKUP(A333,'A1. Aquifer Attributes'!A:H,8,FALSE)</f>
        <v>Unconfined</v>
      </c>
      <c r="D333" t="str">
        <f>VLOOKUP(A333,'A3. BGCZ'!A:C,3,FALSE)</f>
        <v>CDF</v>
      </c>
      <c r="E333" t="str">
        <f>VLOOKUP(A333,'A2. Low Flow Zone'!A:C,3,FALSE)</f>
        <v>Georgia Basin</v>
      </c>
      <c r="F333">
        <f>IFERROR(VLOOKUP(A333,'R1. GW Use'!A:H,8,FALSE),"&lt;Null&gt;")</f>
        <v>37263</v>
      </c>
      <c r="G333">
        <f>IFERROR(VLOOKUP(A333,'R2. Recharge'!A:I,8,FALSE)*B333,"&lt;Null&gt;")</f>
        <v>5575112.8976938762</v>
      </c>
      <c r="H333">
        <f>IFERROR(VLOOKUP(A333,'R2. Recharge'!A:K,10,FALSE)*B333,"&lt;Null&gt;")</f>
        <v>7073802.329235117</v>
      </c>
      <c r="I333">
        <f>IFERROR(VLOOKUP(A333,'R3. GW E'!A:C,2,FALSE)*B333,"&lt;Null&gt;")</f>
        <v>2176197.0714994818</v>
      </c>
      <c r="J333">
        <f>IFERROR(VLOOKUP(A333,'R3. GW E'!A:E,4,FALSE)*B333,"&lt;Null&gt;")</f>
        <v>638066.224728356</v>
      </c>
      <c r="K333">
        <f t="shared" si="165"/>
        <v>3398915.8261943944</v>
      </c>
      <c r="L333">
        <f t="shared" si="166"/>
        <v>4897605.2577356352</v>
      </c>
      <c r="M333">
        <f t="shared" si="167"/>
        <v>4937046.6729655201</v>
      </c>
      <c r="N333">
        <f t="shared" si="168"/>
        <v>6435736.1045067608</v>
      </c>
      <c r="O333" t="str">
        <f t="shared" si="169"/>
        <v/>
      </c>
      <c r="P333">
        <f t="shared" si="179"/>
        <v>37000</v>
      </c>
      <c r="Q333" t="str">
        <f t="shared" si="170"/>
        <v/>
      </c>
      <c r="R333">
        <f t="shared" si="180"/>
        <v>5575000</v>
      </c>
      <c r="S333" t="str">
        <f t="shared" si="171"/>
        <v/>
      </c>
      <c r="T333">
        <f t="shared" si="181"/>
        <v>7074000</v>
      </c>
      <c r="U333" t="str">
        <f t="shared" si="182"/>
        <v/>
      </c>
      <c r="V333">
        <f t="shared" si="183"/>
        <v>2176000</v>
      </c>
      <c r="W333" t="str">
        <f t="shared" si="184"/>
        <v/>
      </c>
      <c r="X333">
        <f t="shared" si="185"/>
        <v>638000</v>
      </c>
      <c r="Y333">
        <f t="shared" si="172"/>
        <v>1.0963201769465889E-2</v>
      </c>
      <c r="Z333">
        <f t="shared" si="173"/>
        <v>7.6084122829507541E-3</v>
      </c>
      <c r="AA333">
        <f t="shared" si="174"/>
        <v>7.5476296799149665E-3</v>
      </c>
      <c r="AB333">
        <f t="shared" si="175"/>
        <v>5.7900136666427003E-3</v>
      </c>
      <c r="AC333" s="9" t="str">
        <f t="shared" si="186"/>
        <v>&lt;0.1</v>
      </c>
      <c r="AD333" s="9">
        <f t="shared" si="187"/>
        <v>0</v>
      </c>
      <c r="AE333" s="9" t="str">
        <f t="shared" si="188"/>
        <v>&lt;0.1</v>
      </c>
      <c r="AF333" s="9">
        <f t="shared" si="189"/>
        <v>0</v>
      </c>
      <c r="AG333" s="9" t="str">
        <f t="shared" si="190"/>
        <v>&lt;0.1</v>
      </c>
      <c r="AH333" s="9">
        <f t="shared" si="191"/>
        <v>0</v>
      </c>
      <c r="AI333" s="9" t="str">
        <f t="shared" si="192"/>
        <v>&lt;0.1</v>
      </c>
      <c r="AJ333" s="9">
        <f t="shared" si="193"/>
        <v>0</v>
      </c>
      <c r="AK333" t="str">
        <f t="shared" si="194"/>
        <v/>
      </c>
      <c r="AL333" t="str">
        <f t="shared" si="195"/>
        <v/>
      </c>
      <c r="AM333" t="str">
        <f t="shared" si="196"/>
        <v/>
      </c>
      <c r="AN333" t="str">
        <f t="shared" si="197"/>
        <v/>
      </c>
      <c r="AO333">
        <f t="shared" si="176"/>
        <v>0</v>
      </c>
      <c r="AP333">
        <f t="shared" si="177"/>
        <v>4</v>
      </c>
      <c r="AQ333" t="str">
        <f t="shared" si="178"/>
        <v>Less stressed</v>
      </c>
    </row>
    <row r="334" spans="1:43" x14ac:dyDescent="0.25">
      <c r="A334">
        <v>963</v>
      </c>
      <c r="B334">
        <v>5110131.7669700002</v>
      </c>
      <c r="C334" t="str">
        <f>VLOOKUP(A334,'A1. Aquifer Attributes'!A:H,8,FALSE)</f>
        <v>Unconfined</v>
      </c>
      <c r="D334" t="str">
        <f>VLOOKUP(A334,'A3. BGCZ'!A:C,3,FALSE)</f>
        <v>CWH</v>
      </c>
      <c r="E334" t="str">
        <f>VLOOKUP(A334,'A2. Low Flow Zone'!A:C,3,FALSE)</f>
        <v>Georgia Basin</v>
      </c>
      <c r="F334">
        <f>IFERROR(VLOOKUP(A334,'R1. GW Use'!A:H,8,FALSE),"&lt;Null&gt;")</f>
        <v>24343</v>
      </c>
      <c r="G334">
        <f>IFERROR(VLOOKUP(A334,'R2. Recharge'!A:I,8,FALSE)*B334,"&lt;Null&gt;")</f>
        <v>5240744.9053804111</v>
      </c>
      <c r="H334">
        <f>IFERROR(VLOOKUP(A334,'R2. Recharge'!A:K,10,FALSE)*B334,"&lt;Null&gt;")</f>
        <v>7393594.147040545</v>
      </c>
      <c r="I334">
        <f>IFERROR(VLOOKUP(A334,'R3. GW E'!A:C,2,FALSE)*B334,"&lt;Null&gt;")</f>
        <v>3692238.835984135</v>
      </c>
      <c r="J334">
        <f>IFERROR(VLOOKUP(A334,'R3. GW E'!A:E,4,FALSE)*B334,"&lt;Null&gt;")</f>
        <v>912853.4983244529</v>
      </c>
      <c r="K334">
        <f t="shared" si="165"/>
        <v>1548506.069396276</v>
      </c>
      <c r="L334">
        <f t="shared" si="166"/>
        <v>3701355.31105641</v>
      </c>
      <c r="M334">
        <f t="shared" si="167"/>
        <v>4327891.4070559582</v>
      </c>
      <c r="N334">
        <f t="shared" si="168"/>
        <v>6480740.6487160921</v>
      </c>
      <c r="O334" t="str">
        <f t="shared" si="169"/>
        <v/>
      </c>
      <c r="P334">
        <f t="shared" si="179"/>
        <v>24000</v>
      </c>
      <c r="Q334" t="str">
        <f t="shared" si="170"/>
        <v/>
      </c>
      <c r="R334">
        <f t="shared" si="180"/>
        <v>5241000</v>
      </c>
      <c r="S334" t="str">
        <f t="shared" si="171"/>
        <v/>
      </c>
      <c r="T334">
        <f t="shared" si="181"/>
        <v>7394000</v>
      </c>
      <c r="U334" t="str">
        <f t="shared" si="182"/>
        <v/>
      </c>
      <c r="V334">
        <f t="shared" si="183"/>
        <v>3692000</v>
      </c>
      <c r="W334" t="str">
        <f t="shared" si="184"/>
        <v/>
      </c>
      <c r="X334">
        <f t="shared" si="185"/>
        <v>913000</v>
      </c>
      <c r="Y334">
        <f t="shared" si="172"/>
        <v>1.5720312939742451E-2</v>
      </c>
      <c r="Z334">
        <f t="shared" si="173"/>
        <v>6.5767801127561091E-3</v>
      </c>
      <c r="AA334">
        <f t="shared" si="174"/>
        <v>5.6246790204376434E-3</v>
      </c>
      <c r="AB334">
        <f t="shared" si="175"/>
        <v>3.7562064769283156E-3</v>
      </c>
      <c r="AC334" s="9" t="str">
        <f t="shared" si="186"/>
        <v>&lt;0.1</v>
      </c>
      <c r="AD334" s="9">
        <f t="shared" si="187"/>
        <v>0</v>
      </c>
      <c r="AE334" s="9" t="str">
        <f t="shared" si="188"/>
        <v>&lt;0.1</v>
      </c>
      <c r="AF334" s="9">
        <f t="shared" si="189"/>
        <v>0</v>
      </c>
      <c r="AG334" s="9" t="str">
        <f t="shared" si="190"/>
        <v>&lt;0.1</v>
      </c>
      <c r="AH334" s="9">
        <f t="shared" si="191"/>
        <v>0</v>
      </c>
      <c r="AI334" s="9" t="str">
        <f t="shared" si="192"/>
        <v>&lt;0.1</v>
      </c>
      <c r="AJ334" s="9">
        <f t="shared" si="193"/>
        <v>0</v>
      </c>
      <c r="AK334" t="str">
        <f t="shared" si="194"/>
        <v/>
      </c>
      <c r="AL334" t="str">
        <f t="shared" si="195"/>
        <v/>
      </c>
      <c r="AM334" t="str">
        <f t="shared" si="196"/>
        <v/>
      </c>
      <c r="AN334" t="str">
        <f t="shared" si="197"/>
        <v/>
      </c>
      <c r="AO334">
        <f t="shared" si="176"/>
        <v>0</v>
      </c>
      <c r="AP334">
        <f t="shared" si="177"/>
        <v>4</v>
      </c>
      <c r="AQ334" t="str">
        <f t="shared" si="178"/>
        <v>Less stressed</v>
      </c>
    </row>
    <row r="335" spans="1:43" x14ac:dyDescent="0.25">
      <c r="A335">
        <v>48</v>
      </c>
      <c r="B335">
        <v>9030559.6028099991</v>
      </c>
      <c r="C335" t="str">
        <f>VLOOKUP(A335,'A1. Aquifer Attributes'!A:H,8,FALSE)</f>
        <v>Unconfined</v>
      </c>
      <c r="D335" t="str">
        <f>VLOOKUP(A335,'A3. BGCZ'!A:C,3,FALSE)</f>
        <v>CWH</v>
      </c>
      <c r="E335" t="str">
        <f>VLOOKUP(A335,'A2. Low Flow Zone'!A:C,3,FALSE)</f>
        <v>Coast Mountains</v>
      </c>
      <c r="F335">
        <f>IFERROR(VLOOKUP(A335,'R1. GW Use'!A:H,8,FALSE),"&lt;Null&gt;")</f>
        <v>378559</v>
      </c>
      <c r="G335">
        <f>IFERROR(VLOOKUP(A335,'R2. Recharge'!A:I,8,FALSE)*B335,"&lt;Null&gt;")</f>
        <v>8389597.3509045728</v>
      </c>
      <c r="H335">
        <f>IFERROR(VLOOKUP(A335,'R2. Recharge'!A:K,10,FALSE)*B335,"&lt;Null&gt;")</f>
        <v>7412481.9942977093</v>
      </c>
      <c r="I335">
        <f>IFERROR(VLOOKUP(A335,'R3. GW E'!A:C,2,FALSE)*B335,"&lt;Null&gt;")</f>
        <v>2598408.0673145354</v>
      </c>
      <c r="J335">
        <f>IFERROR(VLOOKUP(A335,'R3. GW E'!A:E,4,FALSE)*B335,"&lt;Null&gt;")</f>
        <v>48076170.768671647</v>
      </c>
      <c r="K335">
        <f t="shared" si="165"/>
        <v>5791189.2835900374</v>
      </c>
      <c r="L335">
        <f t="shared" si="166"/>
        <v>4814073.9269831739</v>
      </c>
      <c r="M335">
        <f t="shared" si="167"/>
        <v>-39686573.417767078</v>
      </c>
      <c r="N335">
        <f t="shared" si="168"/>
        <v>-40663688.774373934</v>
      </c>
      <c r="O335" t="str">
        <f t="shared" si="169"/>
        <v/>
      </c>
      <c r="P335">
        <f t="shared" si="179"/>
        <v>379000</v>
      </c>
      <c r="Q335" t="str">
        <f t="shared" si="170"/>
        <v/>
      </c>
      <c r="R335">
        <f t="shared" si="180"/>
        <v>8390000</v>
      </c>
      <c r="S335" t="str">
        <f t="shared" si="171"/>
        <v/>
      </c>
      <c r="T335">
        <f t="shared" si="181"/>
        <v>7412000</v>
      </c>
      <c r="U335" t="str">
        <f t="shared" si="182"/>
        <v/>
      </c>
      <c r="V335">
        <f t="shared" si="183"/>
        <v>2598000</v>
      </c>
      <c r="W335" t="str">
        <f t="shared" si="184"/>
        <v/>
      </c>
      <c r="X335">
        <f t="shared" si="185"/>
        <v>48076000</v>
      </c>
      <c r="Y335">
        <f t="shared" si="172"/>
        <v>6.5368093056928381E-2</v>
      </c>
      <c r="Z335">
        <f t="shared" si="173"/>
        <v>7.8635892539612659E-2</v>
      </c>
      <c r="AA335" t="str">
        <f t="shared" si="174"/>
        <v>NA</v>
      </c>
      <c r="AB335" t="str">
        <f t="shared" si="175"/>
        <v>NA</v>
      </c>
      <c r="AC335" s="9" t="str">
        <f t="shared" si="186"/>
        <v/>
      </c>
      <c r="AD335" s="9">
        <f t="shared" si="187"/>
        <v>0.1</v>
      </c>
      <c r="AE335" s="9" t="str">
        <f t="shared" si="188"/>
        <v/>
      </c>
      <c r="AF335" s="9">
        <f t="shared" si="189"/>
        <v>0.1</v>
      </c>
      <c r="AG335" s="9" t="str">
        <f t="shared" si="190"/>
        <v>NA</v>
      </c>
      <c r="AH335" s="9">
        <f t="shared" si="191"/>
        <v>0</v>
      </c>
      <c r="AI335" s="9" t="str">
        <f t="shared" si="192"/>
        <v>NA</v>
      </c>
      <c r="AJ335" s="9">
        <f t="shared" si="193"/>
        <v>0</v>
      </c>
      <c r="AK335" t="str">
        <f t="shared" si="194"/>
        <v/>
      </c>
      <c r="AL335" t="str">
        <f t="shared" si="195"/>
        <v/>
      </c>
      <c r="AM335" t="str">
        <f t="shared" si="196"/>
        <v>NA</v>
      </c>
      <c r="AN335" t="str">
        <f t="shared" si="197"/>
        <v>NA</v>
      </c>
      <c r="AO335">
        <f t="shared" si="176"/>
        <v>0</v>
      </c>
      <c r="AP335">
        <f t="shared" si="177"/>
        <v>2</v>
      </c>
      <c r="AQ335" t="str">
        <f t="shared" si="178"/>
        <v>Less stressed</v>
      </c>
    </row>
    <row r="336" spans="1:43" x14ac:dyDescent="0.25">
      <c r="A336">
        <v>3</v>
      </c>
      <c r="B336">
        <v>9289406.7266199999</v>
      </c>
      <c r="C336" t="str">
        <f>VLOOKUP(A336,'A1. Aquifer Attributes'!A:H,8,FALSE)</f>
        <v>Unconfined</v>
      </c>
      <c r="D336" t="str">
        <f>VLOOKUP(A336,'A3. BGCZ'!A:C,3,FALSE)</f>
        <v>CWH</v>
      </c>
      <c r="E336" t="str">
        <f>VLOOKUP(A336,'A2. Low Flow Zone'!A:C,3,FALSE)</f>
        <v>Coast Mountains</v>
      </c>
      <c r="F336">
        <f>IFERROR(VLOOKUP(A336,'R1. GW Use'!A:H,8,FALSE),"&lt;Null&gt;")</f>
        <v>682472</v>
      </c>
      <c r="G336">
        <f>IFERROR(VLOOKUP(A336,'R2. Recharge'!A:I,8,FALSE)*B336,"&lt;Null&gt;")</f>
        <v>8204929.9619291611</v>
      </c>
      <c r="H336">
        <f>IFERROR(VLOOKUP(A336,'R2. Recharge'!A:K,10,FALSE)*B336,"&lt;Null&gt;")</f>
        <v>7621038.5679257745</v>
      </c>
      <c r="I336">
        <f>IFERROR(VLOOKUP(A336,'R3. GW E'!A:C,2,FALSE)*B336,"&lt;Null&gt;")</f>
        <v>5154440.9786198186</v>
      </c>
      <c r="J336">
        <f>IFERROR(VLOOKUP(A336,'R3. GW E'!A:E,4,FALSE)*B336,"&lt;Null&gt;")</f>
        <v>99902924.641434789</v>
      </c>
      <c r="K336">
        <f t="shared" si="165"/>
        <v>3050488.9833093425</v>
      </c>
      <c r="L336">
        <f t="shared" si="166"/>
        <v>2466597.5893059559</v>
      </c>
      <c r="M336">
        <f t="shared" si="167"/>
        <v>-91697994.679505631</v>
      </c>
      <c r="N336">
        <f t="shared" si="168"/>
        <v>-92281886.073509008</v>
      </c>
      <c r="O336" t="str">
        <f t="shared" si="169"/>
        <v/>
      </c>
      <c r="P336">
        <f t="shared" si="179"/>
        <v>682000</v>
      </c>
      <c r="Q336" t="str">
        <f t="shared" si="170"/>
        <v/>
      </c>
      <c r="R336">
        <f t="shared" si="180"/>
        <v>8205000</v>
      </c>
      <c r="S336" t="str">
        <f t="shared" si="171"/>
        <v/>
      </c>
      <c r="T336">
        <f t="shared" si="181"/>
        <v>7621000</v>
      </c>
      <c r="U336" t="str">
        <f t="shared" si="182"/>
        <v/>
      </c>
      <c r="V336">
        <f t="shared" si="183"/>
        <v>5154000</v>
      </c>
      <c r="W336" t="str">
        <f t="shared" si="184"/>
        <v/>
      </c>
      <c r="X336">
        <f t="shared" si="185"/>
        <v>99903000</v>
      </c>
      <c r="Y336">
        <f t="shared" si="172"/>
        <v>0.22372544327618449</v>
      </c>
      <c r="Z336">
        <f t="shared" si="173"/>
        <v>0.27668558623380152</v>
      </c>
      <c r="AA336" t="str">
        <f t="shared" si="174"/>
        <v>NA</v>
      </c>
      <c r="AB336" t="str">
        <f t="shared" si="175"/>
        <v>NA</v>
      </c>
      <c r="AC336" s="9" t="str">
        <f t="shared" si="186"/>
        <v/>
      </c>
      <c r="AD336" s="9">
        <f t="shared" si="187"/>
        <v>0.2</v>
      </c>
      <c r="AE336" s="9" t="str">
        <f t="shared" si="188"/>
        <v/>
      </c>
      <c r="AF336" s="9">
        <f t="shared" si="189"/>
        <v>0.3</v>
      </c>
      <c r="AG336" s="9" t="str">
        <f t="shared" si="190"/>
        <v>NA</v>
      </c>
      <c r="AH336" s="9">
        <f t="shared" si="191"/>
        <v>0</v>
      </c>
      <c r="AI336" s="9" t="str">
        <f t="shared" si="192"/>
        <v>NA</v>
      </c>
      <c r="AJ336" s="9">
        <f t="shared" si="193"/>
        <v>0</v>
      </c>
      <c r="AK336" t="str">
        <f t="shared" si="194"/>
        <v/>
      </c>
      <c r="AL336" t="str">
        <f t="shared" si="195"/>
        <v/>
      </c>
      <c r="AM336" t="str">
        <f t="shared" si="196"/>
        <v>NA</v>
      </c>
      <c r="AN336" t="str">
        <f t="shared" si="197"/>
        <v>NA</v>
      </c>
      <c r="AO336">
        <f t="shared" si="176"/>
        <v>0</v>
      </c>
      <c r="AP336">
        <f t="shared" si="177"/>
        <v>2</v>
      </c>
      <c r="AQ336" t="str">
        <f t="shared" si="178"/>
        <v>Less stressed</v>
      </c>
    </row>
    <row r="337" spans="1:43" x14ac:dyDescent="0.25">
      <c r="A337">
        <v>97</v>
      </c>
      <c r="B337">
        <v>44216173.8235</v>
      </c>
      <c r="C337" t="str">
        <f>VLOOKUP(A337,'A1. Aquifer Attributes'!A:H,8,FALSE)</f>
        <v>Unconfined</v>
      </c>
      <c r="D337" t="str">
        <f>VLOOKUP(A337,'A3. BGCZ'!A:C,3,FALSE)</f>
        <v>IDF</v>
      </c>
      <c r="E337" t="str">
        <f>VLOOKUP(A337,'A2. Low Flow Zone'!A:C,3,FALSE)</f>
        <v>South Interior</v>
      </c>
      <c r="F337">
        <f>IFERROR(VLOOKUP(A337,'R1. GW Use'!A:H,8,FALSE),"&lt;Null&gt;")</f>
        <v>200240</v>
      </c>
      <c r="G337">
        <f>IFERROR(VLOOKUP(A337,'R2. Recharge'!A:I,8,FALSE)*B337,"&lt;Null&gt;")</f>
        <v>4707983.8656098172</v>
      </c>
      <c r="H337">
        <f>IFERROR(VLOOKUP(A337,'R2. Recharge'!A:K,10,FALSE)*B337,"&lt;Null&gt;")</f>
        <v>7795576.7421259908</v>
      </c>
      <c r="I337">
        <f>IFERROR(VLOOKUP(A337,'R3. GW E'!A:C,2,FALSE)*B337,"&lt;Null&gt;")</f>
        <v>4336368.5992182922</v>
      </c>
      <c r="J337">
        <f>IFERROR(VLOOKUP(A337,'R3. GW E'!A:E,4,FALSE)*B337,"&lt;Null&gt;")</f>
        <v>3358881.6445021778</v>
      </c>
      <c r="K337">
        <f t="shared" si="165"/>
        <v>371615.26639152505</v>
      </c>
      <c r="L337">
        <f t="shared" si="166"/>
        <v>3459208.1429076986</v>
      </c>
      <c r="M337">
        <f t="shared" si="167"/>
        <v>1349102.2211076394</v>
      </c>
      <c r="N337">
        <f t="shared" si="168"/>
        <v>4436695.097623813</v>
      </c>
      <c r="O337" t="str">
        <f t="shared" si="169"/>
        <v/>
      </c>
      <c r="P337">
        <f t="shared" si="179"/>
        <v>200000</v>
      </c>
      <c r="Q337" t="str">
        <f t="shared" si="170"/>
        <v/>
      </c>
      <c r="R337">
        <f t="shared" si="180"/>
        <v>4708000</v>
      </c>
      <c r="S337" t="str">
        <f t="shared" si="171"/>
        <v/>
      </c>
      <c r="T337">
        <f t="shared" si="181"/>
        <v>7796000</v>
      </c>
      <c r="U337" t="str">
        <f t="shared" si="182"/>
        <v/>
      </c>
      <c r="V337">
        <f t="shared" si="183"/>
        <v>4336000</v>
      </c>
      <c r="W337" t="str">
        <f t="shared" si="184"/>
        <v/>
      </c>
      <c r="X337">
        <f t="shared" si="185"/>
        <v>3359000</v>
      </c>
      <c r="Y337">
        <f t="shared" si="172"/>
        <v>0.53883685119930425</v>
      </c>
      <c r="Z337">
        <f t="shared" si="173"/>
        <v>5.7886080203223826E-2</v>
      </c>
      <c r="AA337">
        <f t="shared" si="174"/>
        <v>0.14842463148240839</v>
      </c>
      <c r="AB337">
        <f t="shared" si="175"/>
        <v>4.5132693501350525E-2</v>
      </c>
      <c r="AC337" s="9" t="str">
        <f t="shared" si="186"/>
        <v/>
      </c>
      <c r="AD337" s="9">
        <f t="shared" si="187"/>
        <v>0.5</v>
      </c>
      <c r="AE337" s="9" t="str">
        <f t="shared" si="188"/>
        <v/>
      </c>
      <c r="AF337" s="9">
        <f t="shared" si="189"/>
        <v>0.1</v>
      </c>
      <c r="AG337" s="9" t="str">
        <f t="shared" si="190"/>
        <v/>
      </c>
      <c r="AH337" s="9">
        <f t="shared" si="191"/>
        <v>0.1</v>
      </c>
      <c r="AI337" s="9" t="str">
        <f t="shared" si="192"/>
        <v>&lt;0.1</v>
      </c>
      <c r="AJ337" s="9">
        <f t="shared" si="193"/>
        <v>0</v>
      </c>
      <c r="AK337" t="str">
        <f t="shared" si="194"/>
        <v/>
      </c>
      <c r="AL337" t="str">
        <f t="shared" si="195"/>
        <v/>
      </c>
      <c r="AM337" t="str">
        <f t="shared" si="196"/>
        <v/>
      </c>
      <c r="AN337" t="str">
        <f t="shared" si="197"/>
        <v/>
      </c>
      <c r="AO337">
        <f t="shared" si="176"/>
        <v>0</v>
      </c>
      <c r="AP337">
        <f t="shared" si="177"/>
        <v>4</v>
      </c>
      <c r="AQ337" t="str">
        <f t="shared" si="178"/>
        <v>Less stressed</v>
      </c>
    </row>
    <row r="338" spans="1:43" x14ac:dyDescent="0.25">
      <c r="A338">
        <v>14</v>
      </c>
      <c r="B338">
        <v>9970075.2723500002</v>
      </c>
      <c r="C338" t="str">
        <f>VLOOKUP(A338,'A1. Aquifer Attributes'!A:H,8,FALSE)</f>
        <v>Unconfined</v>
      </c>
      <c r="D338" t="str">
        <f>VLOOKUP(A338,'A3. BGCZ'!A:C,3,FALSE)</f>
        <v>CWH</v>
      </c>
      <c r="E338" t="str">
        <f>VLOOKUP(A338,'A2. Low Flow Zone'!A:C,3,FALSE)</f>
        <v>Coast Mountains</v>
      </c>
      <c r="F338">
        <f>IFERROR(VLOOKUP(A338,'R1. GW Use'!A:H,8,FALSE),"&lt;Null&gt;")</f>
        <v>288851</v>
      </c>
      <c r="G338">
        <f>IFERROR(VLOOKUP(A338,'R2. Recharge'!A:I,8,FALSE)*B338,"&lt;Null&gt;")</f>
        <v>8806134.9591222275</v>
      </c>
      <c r="H338">
        <f>IFERROR(VLOOKUP(A338,'R2. Recharge'!A:K,10,FALSE)*B338,"&lt;Null&gt;")</f>
        <v>7840237.8824447757</v>
      </c>
      <c r="I338">
        <f>IFERROR(VLOOKUP(A338,'R3. GW E'!A:C,2,FALSE)*B338,"&lt;Null&gt;")</f>
        <v>5132883.8823886784</v>
      </c>
      <c r="J338">
        <f>IFERROR(VLOOKUP(A338,'R3. GW E'!A:E,4,FALSE)*B338,"&lt;Null&gt;")</f>
        <v>2678719.9438739088</v>
      </c>
      <c r="K338">
        <f t="shared" si="165"/>
        <v>3673251.0767335491</v>
      </c>
      <c r="L338">
        <f t="shared" si="166"/>
        <v>2707354.0000560973</v>
      </c>
      <c r="M338">
        <f t="shared" si="167"/>
        <v>6127415.0152483191</v>
      </c>
      <c r="N338">
        <f t="shared" si="168"/>
        <v>5161517.9385708664</v>
      </c>
      <c r="O338" t="str">
        <f t="shared" si="169"/>
        <v/>
      </c>
      <c r="P338">
        <f t="shared" si="179"/>
        <v>289000</v>
      </c>
      <c r="Q338" t="str">
        <f t="shared" si="170"/>
        <v/>
      </c>
      <c r="R338">
        <f t="shared" si="180"/>
        <v>8806000</v>
      </c>
      <c r="S338" t="str">
        <f t="shared" si="171"/>
        <v/>
      </c>
      <c r="T338">
        <f t="shared" si="181"/>
        <v>7840000</v>
      </c>
      <c r="U338" t="str">
        <f t="shared" si="182"/>
        <v/>
      </c>
      <c r="V338">
        <f t="shared" si="183"/>
        <v>5133000</v>
      </c>
      <c r="W338" t="str">
        <f t="shared" si="184"/>
        <v/>
      </c>
      <c r="X338">
        <f t="shared" si="185"/>
        <v>2679000</v>
      </c>
      <c r="Y338">
        <f t="shared" si="172"/>
        <v>7.8636334398589955E-2</v>
      </c>
      <c r="Z338">
        <f t="shared" si="173"/>
        <v>0.10669125647920992</v>
      </c>
      <c r="AA338">
        <f t="shared" si="174"/>
        <v>4.7140759893231104E-2</v>
      </c>
      <c r="AB338">
        <f t="shared" si="175"/>
        <v>5.5962413274103194E-2</v>
      </c>
      <c r="AC338" s="9" t="str">
        <f t="shared" si="186"/>
        <v/>
      </c>
      <c r="AD338" s="9">
        <f t="shared" si="187"/>
        <v>0.1</v>
      </c>
      <c r="AE338" s="9" t="str">
        <f t="shared" si="188"/>
        <v/>
      </c>
      <c r="AF338" s="9">
        <f t="shared" si="189"/>
        <v>0.1</v>
      </c>
      <c r="AG338" s="9" t="str">
        <f t="shared" si="190"/>
        <v>&lt;0.1</v>
      </c>
      <c r="AH338" s="9">
        <f t="shared" si="191"/>
        <v>0</v>
      </c>
      <c r="AI338" s="9" t="str">
        <f t="shared" si="192"/>
        <v/>
      </c>
      <c r="AJ338" s="9">
        <f t="shared" si="193"/>
        <v>0.1</v>
      </c>
      <c r="AK338" t="str">
        <f t="shared" si="194"/>
        <v/>
      </c>
      <c r="AL338" t="str">
        <f t="shared" si="195"/>
        <v/>
      </c>
      <c r="AM338" t="str">
        <f t="shared" si="196"/>
        <v/>
      </c>
      <c r="AN338" t="str">
        <f t="shared" si="197"/>
        <v/>
      </c>
      <c r="AO338">
        <f t="shared" si="176"/>
        <v>0</v>
      </c>
      <c r="AP338">
        <f t="shared" si="177"/>
        <v>4</v>
      </c>
      <c r="AQ338" t="str">
        <f t="shared" si="178"/>
        <v>Less stressed</v>
      </c>
    </row>
    <row r="339" spans="1:43" x14ac:dyDescent="0.25">
      <c r="A339">
        <v>46</v>
      </c>
      <c r="B339">
        <v>9889768.6967500001</v>
      </c>
      <c r="C339" t="str">
        <f>VLOOKUP(A339,'A1. Aquifer Attributes'!A:H,8,FALSE)</f>
        <v>Unconfined</v>
      </c>
      <c r="D339" t="str">
        <f>VLOOKUP(A339,'A3. BGCZ'!A:C,3,FALSE)</f>
        <v>CWH</v>
      </c>
      <c r="E339" t="str">
        <f>VLOOKUP(A339,'A2. Low Flow Zone'!A:C,3,FALSE)</f>
        <v>Coast Mountains</v>
      </c>
      <c r="F339">
        <f>IFERROR(VLOOKUP(A339,'R1. GW Use'!A:H,8,FALSE),"&lt;Null&gt;")</f>
        <v>958874</v>
      </c>
      <c r="G339">
        <f>IFERROR(VLOOKUP(A339,'R2. Recharge'!A:I,8,FALSE)*B339,"&lt;Null&gt;")</f>
        <v>9187822.3397689555</v>
      </c>
      <c r="H339">
        <f>IFERROR(VLOOKUP(A339,'R2. Recharge'!A:K,10,FALSE)*B339,"&lt;Null&gt;")</f>
        <v>8185870.3377556391</v>
      </c>
      <c r="I339">
        <f>IFERROR(VLOOKUP(A339,'R3. GW E'!A:C,2,FALSE)*B339,"&lt;Null&gt;")</f>
        <v>3571165.8070903346</v>
      </c>
      <c r="J339">
        <f>IFERROR(VLOOKUP(A339,'R3. GW E'!A:E,4,FALSE)*B339,"&lt;Null&gt;")</f>
        <v>70739141.943365529</v>
      </c>
      <c r="K339">
        <f t="shared" si="165"/>
        <v>5616656.5326786209</v>
      </c>
      <c r="L339">
        <f t="shared" si="166"/>
        <v>4614704.5306653045</v>
      </c>
      <c r="M339">
        <f t="shared" si="167"/>
        <v>-61551319.603596576</v>
      </c>
      <c r="N339">
        <f t="shared" si="168"/>
        <v>-62553271.605609894</v>
      </c>
      <c r="O339" t="str">
        <f t="shared" si="169"/>
        <v/>
      </c>
      <c r="P339">
        <f t="shared" si="179"/>
        <v>959000</v>
      </c>
      <c r="Q339" t="str">
        <f t="shared" si="170"/>
        <v/>
      </c>
      <c r="R339">
        <f t="shared" si="180"/>
        <v>9188000</v>
      </c>
      <c r="S339" t="str">
        <f t="shared" si="171"/>
        <v/>
      </c>
      <c r="T339">
        <f t="shared" si="181"/>
        <v>8186000</v>
      </c>
      <c r="U339" t="str">
        <f t="shared" si="182"/>
        <v/>
      </c>
      <c r="V339">
        <f t="shared" si="183"/>
        <v>3571000</v>
      </c>
      <c r="W339" t="str">
        <f t="shared" si="184"/>
        <v/>
      </c>
      <c r="X339">
        <f t="shared" si="185"/>
        <v>70739000</v>
      </c>
      <c r="Y339">
        <f t="shared" si="172"/>
        <v>0.17071971455279758</v>
      </c>
      <c r="Z339">
        <f t="shared" si="173"/>
        <v>0.20778665104735505</v>
      </c>
      <c r="AA339" t="str">
        <f t="shared" si="174"/>
        <v>NA</v>
      </c>
      <c r="AB339" t="str">
        <f t="shared" si="175"/>
        <v>NA</v>
      </c>
      <c r="AC339" s="9" t="str">
        <f t="shared" si="186"/>
        <v/>
      </c>
      <c r="AD339" s="9">
        <f t="shared" si="187"/>
        <v>0.2</v>
      </c>
      <c r="AE339" s="9" t="str">
        <f t="shared" si="188"/>
        <v/>
      </c>
      <c r="AF339" s="9">
        <f t="shared" si="189"/>
        <v>0.2</v>
      </c>
      <c r="AG339" s="9" t="str">
        <f t="shared" si="190"/>
        <v>NA</v>
      </c>
      <c r="AH339" s="9">
        <f t="shared" si="191"/>
        <v>0</v>
      </c>
      <c r="AI339" s="9" t="str">
        <f t="shared" si="192"/>
        <v>NA</v>
      </c>
      <c r="AJ339" s="9">
        <f t="shared" si="193"/>
        <v>0</v>
      </c>
      <c r="AK339" t="str">
        <f t="shared" si="194"/>
        <v/>
      </c>
      <c r="AL339" t="str">
        <f t="shared" si="195"/>
        <v/>
      </c>
      <c r="AM339" t="str">
        <f t="shared" si="196"/>
        <v>NA</v>
      </c>
      <c r="AN339" t="str">
        <f t="shared" si="197"/>
        <v>NA</v>
      </c>
      <c r="AO339">
        <f t="shared" si="176"/>
        <v>0</v>
      </c>
      <c r="AP339">
        <f t="shared" si="177"/>
        <v>2</v>
      </c>
      <c r="AQ339" t="str">
        <f t="shared" si="178"/>
        <v>Less stressed</v>
      </c>
    </row>
    <row r="340" spans="1:43" x14ac:dyDescent="0.25">
      <c r="A340">
        <v>712</v>
      </c>
      <c r="B340">
        <v>6287947.09406</v>
      </c>
      <c r="C340" t="str">
        <f>VLOOKUP(A340,'A1. Aquifer Attributes'!A:H,8,FALSE)</f>
        <v>Unconfined</v>
      </c>
      <c r="D340" t="str">
        <f>VLOOKUP(A340,'A3. BGCZ'!A:C,3,FALSE)</f>
        <v>CDF</v>
      </c>
      <c r="E340" t="str">
        <f>VLOOKUP(A340,'A2. Low Flow Zone'!A:C,3,FALSE)</f>
        <v>Georgia Basin</v>
      </c>
      <c r="F340">
        <f>IFERROR(VLOOKUP(A340,'R1. GW Use'!A:H,8,FALSE),"&lt;Null&gt;")</f>
        <v>139521</v>
      </c>
      <c r="G340">
        <f>IFERROR(VLOOKUP(A340,'R2. Recharge'!A:I,8,FALSE)*B340,"&lt;Null&gt;")</f>
        <v>4540985.9272744982</v>
      </c>
      <c r="H340">
        <f>IFERROR(VLOOKUP(A340,'R2. Recharge'!A:K,10,FALSE)*B340,"&lt;Null&gt;")</f>
        <v>8194452.6529789912</v>
      </c>
      <c r="I340">
        <f>IFERROR(VLOOKUP(A340,'R3. GW E'!A:C,2,FALSE)*B340,"&lt;Null&gt;")</f>
        <v>4545783.3203913607</v>
      </c>
      <c r="J340">
        <f>IFERROR(VLOOKUP(A340,'R3. GW E'!A:E,4,FALSE)*B340,"&lt;Null&gt;")</f>
        <v>1451094.7026846025</v>
      </c>
      <c r="K340">
        <f t="shared" si="165"/>
        <v>-4797.3931168625131</v>
      </c>
      <c r="L340">
        <f t="shared" si="166"/>
        <v>3648669.3325876305</v>
      </c>
      <c r="M340">
        <f t="shared" si="167"/>
        <v>3089891.2245898955</v>
      </c>
      <c r="N340">
        <f t="shared" si="168"/>
        <v>6743357.9502943885</v>
      </c>
      <c r="O340" t="str">
        <f t="shared" si="169"/>
        <v/>
      </c>
      <c r="P340">
        <f t="shared" si="179"/>
        <v>140000</v>
      </c>
      <c r="Q340" t="str">
        <f t="shared" si="170"/>
        <v/>
      </c>
      <c r="R340">
        <f t="shared" si="180"/>
        <v>4541000</v>
      </c>
      <c r="S340" t="str">
        <f t="shared" si="171"/>
        <v/>
      </c>
      <c r="T340">
        <f t="shared" si="181"/>
        <v>8194000</v>
      </c>
      <c r="U340" t="str">
        <f t="shared" si="182"/>
        <v/>
      </c>
      <c r="V340">
        <f t="shared" si="183"/>
        <v>4546000</v>
      </c>
      <c r="W340" t="str">
        <f t="shared" si="184"/>
        <v/>
      </c>
      <c r="X340">
        <f t="shared" si="185"/>
        <v>1451000</v>
      </c>
      <c r="Y340" t="str">
        <f t="shared" si="172"/>
        <v>NA</v>
      </c>
      <c r="Z340">
        <f t="shared" si="173"/>
        <v>3.8238872115345109E-2</v>
      </c>
      <c r="AA340">
        <f t="shared" si="174"/>
        <v>4.5154016714137844E-2</v>
      </c>
      <c r="AB340">
        <f t="shared" si="175"/>
        <v>2.0690137024968261E-2</v>
      </c>
      <c r="AC340" s="9" t="str">
        <f t="shared" si="186"/>
        <v>NA</v>
      </c>
      <c r="AD340" s="9">
        <f t="shared" si="187"/>
        <v>0</v>
      </c>
      <c r="AE340" s="9" t="str">
        <f t="shared" si="188"/>
        <v>&lt;0.1</v>
      </c>
      <c r="AF340" s="9">
        <f t="shared" si="189"/>
        <v>0</v>
      </c>
      <c r="AG340" s="9" t="str">
        <f t="shared" si="190"/>
        <v>&lt;0.1</v>
      </c>
      <c r="AH340" s="9">
        <f t="shared" si="191"/>
        <v>0</v>
      </c>
      <c r="AI340" s="9" t="str">
        <f t="shared" si="192"/>
        <v>&lt;0.1</v>
      </c>
      <c r="AJ340" s="9">
        <f t="shared" si="193"/>
        <v>0</v>
      </c>
      <c r="AK340" t="str">
        <f t="shared" si="194"/>
        <v>NA</v>
      </c>
      <c r="AL340" t="str">
        <f t="shared" si="195"/>
        <v/>
      </c>
      <c r="AM340" t="str">
        <f t="shared" si="196"/>
        <v/>
      </c>
      <c r="AN340" t="str">
        <f t="shared" si="197"/>
        <v/>
      </c>
      <c r="AO340">
        <f t="shared" si="176"/>
        <v>0</v>
      </c>
      <c r="AP340">
        <f t="shared" si="177"/>
        <v>3</v>
      </c>
      <c r="AQ340" t="str">
        <f t="shared" si="178"/>
        <v>Less stressed</v>
      </c>
    </row>
    <row r="341" spans="1:43" x14ac:dyDescent="0.25">
      <c r="A341">
        <v>293</v>
      </c>
      <c r="B341">
        <v>51588272.009800002</v>
      </c>
      <c r="C341" t="str">
        <f>VLOOKUP(A341,'A1. Aquifer Attributes'!A:H,8,FALSE)</f>
        <v>Unconfined</v>
      </c>
      <c r="D341" t="str">
        <f>VLOOKUP(A341,'A3. BGCZ'!A:C,3,FALSE)</f>
        <v>IDF</v>
      </c>
      <c r="E341" t="str">
        <f>VLOOKUP(A341,'A2. Low Flow Zone'!A:C,3,FALSE)</f>
        <v>South Interior</v>
      </c>
      <c r="F341">
        <f>IFERROR(VLOOKUP(A341,'R1. GW Use'!A:H,8,FALSE),"&lt;Null&gt;")</f>
        <v>1267728</v>
      </c>
      <c r="G341">
        <f>IFERROR(VLOOKUP(A341,'R2. Recharge'!A:I,8,FALSE)*B341,"&lt;Null&gt;")</f>
        <v>3269793.9691072716</v>
      </c>
      <c r="H341">
        <f>IFERROR(VLOOKUP(A341,'R2. Recharge'!A:K,10,FALSE)*B341,"&lt;Null&gt;")</f>
        <v>8292505.1959432913</v>
      </c>
      <c r="I341">
        <f>IFERROR(VLOOKUP(A341,'R3. GW E'!A:C,2,FALSE)*B341,"&lt;Null&gt;")</f>
        <v>5310909.4268648904</v>
      </c>
      <c r="J341">
        <f>IFERROR(VLOOKUP(A341,'R3. GW E'!A:E,4,FALSE)*B341,"&lt;Null&gt;")</f>
        <v>123258310.66485484</v>
      </c>
      <c r="K341">
        <f t="shared" si="165"/>
        <v>-2041115.4577576187</v>
      </c>
      <c r="L341">
        <f t="shared" si="166"/>
        <v>2981595.7690784009</v>
      </c>
      <c r="M341">
        <f t="shared" si="167"/>
        <v>-119988516.69574757</v>
      </c>
      <c r="N341">
        <f t="shared" si="168"/>
        <v>-114965805.46891154</v>
      </c>
      <c r="O341" t="str">
        <f t="shared" si="169"/>
        <v/>
      </c>
      <c r="P341">
        <f t="shared" si="179"/>
        <v>1268000</v>
      </c>
      <c r="Q341" t="str">
        <f t="shared" si="170"/>
        <v/>
      </c>
      <c r="R341">
        <f t="shared" si="180"/>
        <v>3270000</v>
      </c>
      <c r="S341" t="str">
        <f t="shared" si="171"/>
        <v/>
      </c>
      <c r="T341">
        <f t="shared" si="181"/>
        <v>8293000</v>
      </c>
      <c r="U341" t="str">
        <f t="shared" si="182"/>
        <v/>
      </c>
      <c r="V341">
        <f t="shared" si="183"/>
        <v>5311000</v>
      </c>
      <c r="W341" t="str">
        <f t="shared" si="184"/>
        <v/>
      </c>
      <c r="X341">
        <f t="shared" si="185"/>
        <v>123258000</v>
      </c>
      <c r="Y341" t="str">
        <f t="shared" si="172"/>
        <v>NA</v>
      </c>
      <c r="Z341">
        <f t="shared" si="173"/>
        <v>0.42518439727725049</v>
      </c>
      <c r="AA341" t="str">
        <f t="shared" si="174"/>
        <v>NA</v>
      </c>
      <c r="AB341" t="str">
        <f t="shared" si="175"/>
        <v>NA</v>
      </c>
      <c r="AC341" s="9" t="str">
        <f t="shared" si="186"/>
        <v>NA</v>
      </c>
      <c r="AD341" s="9">
        <f t="shared" si="187"/>
        <v>0</v>
      </c>
      <c r="AE341" s="9" t="str">
        <f t="shared" si="188"/>
        <v/>
      </c>
      <c r="AF341" s="9">
        <f t="shared" si="189"/>
        <v>0.4</v>
      </c>
      <c r="AG341" s="9" t="str">
        <f t="shared" si="190"/>
        <v>NA</v>
      </c>
      <c r="AH341" s="9">
        <f t="shared" si="191"/>
        <v>0</v>
      </c>
      <c r="AI341" s="9" t="str">
        <f t="shared" si="192"/>
        <v>NA</v>
      </c>
      <c r="AJ341" s="9">
        <f t="shared" si="193"/>
        <v>0</v>
      </c>
      <c r="AK341" t="str">
        <f t="shared" si="194"/>
        <v>NA</v>
      </c>
      <c r="AL341" t="str">
        <f t="shared" si="195"/>
        <v/>
      </c>
      <c r="AM341" t="str">
        <f t="shared" si="196"/>
        <v>NA</v>
      </c>
      <c r="AN341" t="str">
        <f t="shared" si="197"/>
        <v>NA</v>
      </c>
      <c r="AO341">
        <f t="shared" si="176"/>
        <v>0</v>
      </c>
      <c r="AP341">
        <f t="shared" si="177"/>
        <v>1</v>
      </c>
      <c r="AQ341" t="str">
        <f t="shared" si="178"/>
        <v>Less stressed</v>
      </c>
    </row>
    <row r="342" spans="1:43" x14ac:dyDescent="0.25">
      <c r="A342">
        <v>65</v>
      </c>
      <c r="B342">
        <v>15428268.5616</v>
      </c>
      <c r="C342" t="str">
        <f>VLOOKUP(A342,'A1. Aquifer Attributes'!A:H,8,FALSE)</f>
        <v>Unconfined</v>
      </c>
      <c r="D342" t="str">
        <f>VLOOKUP(A342,'A3. BGCZ'!A:C,3,FALSE)</f>
        <v>CDF</v>
      </c>
      <c r="E342" t="str">
        <f>VLOOKUP(A342,'A2. Low Flow Zone'!A:C,3,FALSE)</f>
        <v>Georgia Basin</v>
      </c>
      <c r="F342">
        <f>IFERROR(VLOOKUP(A342,'R1. GW Use'!A:H,8,FALSE),"&lt;Null&gt;")</f>
        <v>29707</v>
      </c>
      <c r="G342">
        <f>IFERROR(VLOOKUP(A342,'R2. Recharge'!A:I,8,FALSE)*B342,"&lt;Null&gt;")</f>
        <v>10658991.328478899</v>
      </c>
      <c r="H342">
        <f>IFERROR(VLOOKUP(A342,'R2. Recharge'!A:K,10,FALSE)*B342,"&lt;Null&gt;")</f>
        <v>9114542.7898678705</v>
      </c>
      <c r="I342">
        <f>IFERROR(VLOOKUP(A342,'R3. GW E'!A:C,2,FALSE)*B342,"&lt;Null&gt;")</f>
        <v>2917655.2959527373</v>
      </c>
      <c r="J342">
        <f>IFERROR(VLOOKUP(A342,'R3. GW E'!A:E,4,FALSE)*B342,"&lt;Null&gt;")</f>
        <v>10637266.612092106</v>
      </c>
      <c r="K342">
        <f t="shared" si="165"/>
        <v>7741336.0325261615</v>
      </c>
      <c r="L342">
        <f t="shared" si="166"/>
        <v>6196887.4939151332</v>
      </c>
      <c r="M342">
        <f t="shared" si="167"/>
        <v>21724.716386793181</v>
      </c>
      <c r="N342">
        <f t="shared" si="168"/>
        <v>-1522723.8222242352</v>
      </c>
      <c r="O342" t="str">
        <f t="shared" si="169"/>
        <v/>
      </c>
      <c r="P342">
        <f t="shared" si="179"/>
        <v>30000</v>
      </c>
      <c r="Q342" t="str">
        <f t="shared" si="170"/>
        <v/>
      </c>
      <c r="R342">
        <f t="shared" si="180"/>
        <v>10659000</v>
      </c>
      <c r="S342" t="str">
        <f t="shared" si="171"/>
        <v/>
      </c>
      <c r="T342">
        <f t="shared" si="181"/>
        <v>9115000</v>
      </c>
      <c r="U342" t="str">
        <f t="shared" si="182"/>
        <v/>
      </c>
      <c r="V342">
        <f t="shared" si="183"/>
        <v>2918000</v>
      </c>
      <c r="W342" t="str">
        <f t="shared" si="184"/>
        <v/>
      </c>
      <c r="X342">
        <f t="shared" si="185"/>
        <v>10637000</v>
      </c>
      <c r="Y342">
        <f t="shared" si="172"/>
        <v>3.8374512971898443E-3</v>
      </c>
      <c r="Z342">
        <f t="shared" si="173"/>
        <v>4.793858211750655E-3</v>
      </c>
      <c r="AA342">
        <f t="shared" si="174"/>
        <v>1.3674286683926231</v>
      </c>
      <c r="AB342" t="str">
        <f t="shared" si="175"/>
        <v>NA</v>
      </c>
      <c r="AC342" s="9" t="str">
        <f t="shared" si="186"/>
        <v>&lt;0.1</v>
      </c>
      <c r="AD342" s="9">
        <f t="shared" si="187"/>
        <v>0</v>
      </c>
      <c r="AE342" s="9" t="str">
        <f t="shared" si="188"/>
        <v>&lt;0.1</v>
      </c>
      <c r="AF342" s="9">
        <f t="shared" si="189"/>
        <v>0</v>
      </c>
      <c r="AG342" s="9" t="str">
        <f t="shared" si="190"/>
        <v/>
      </c>
      <c r="AH342" s="9">
        <f t="shared" si="191"/>
        <v>1.4</v>
      </c>
      <c r="AI342" s="9" t="str">
        <f t="shared" si="192"/>
        <v>NA</v>
      </c>
      <c r="AJ342" s="9">
        <f t="shared" si="193"/>
        <v>0</v>
      </c>
      <c r="AK342" t="str">
        <f t="shared" si="194"/>
        <v/>
      </c>
      <c r="AL342" t="str">
        <f t="shared" si="195"/>
        <v/>
      </c>
      <c r="AM342" t="str">
        <f t="shared" si="196"/>
        <v>stressed</v>
      </c>
      <c r="AN342" t="str">
        <f t="shared" si="197"/>
        <v>NA</v>
      </c>
      <c r="AO342">
        <f t="shared" si="176"/>
        <v>1</v>
      </c>
      <c r="AP342">
        <f t="shared" si="177"/>
        <v>3</v>
      </c>
      <c r="AQ342" t="str">
        <f t="shared" si="178"/>
        <v>More stressed (less certainty)</v>
      </c>
    </row>
    <row r="343" spans="1:43" x14ac:dyDescent="0.25">
      <c r="A343">
        <v>957</v>
      </c>
      <c r="B343">
        <v>12266171.6766</v>
      </c>
      <c r="C343" t="str">
        <f>VLOOKUP(A343,'A1. Aquifer Attributes'!A:H,8,FALSE)</f>
        <v>Unconfined</v>
      </c>
      <c r="D343" t="str">
        <f>VLOOKUP(A343,'A3. BGCZ'!A:C,3,FALSE)</f>
        <v>CDF</v>
      </c>
      <c r="E343" t="str">
        <f>VLOOKUP(A343,'A2. Low Flow Zone'!A:C,3,FALSE)</f>
        <v>Coast Mountains</v>
      </c>
      <c r="F343">
        <f>IFERROR(VLOOKUP(A343,'R1. GW Use'!A:H,8,FALSE),"&lt;Null&gt;")</f>
        <v>59132</v>
      </c>
      <c r="G343">
        <f>IFERROR(VLOOKUP(A343,'R2. Recharge'!A:I,8,FALSE)*B343,"&lt;Null&gt;")</f>
        <v>8859740.7120023295</v>
      </c>
      <c r="H343">
        <f>IFERROR(VLOOKUP(A343,'R2. Recharge'!A:K,10,FALSE)*B343,"&lt;Null&gt;")</f>
        <v>9139487.7177196294</v>
      </c>
      <c r="I343">
        <f>IFERROR(VLOOKUP(A343,'R3. GW E'!A:C,2,FALSE)*B343,"&lt;Null&gt;")</f>
        <v>4644463.2436278239</v>
      </c>
      <c r="J343">
        <f>IFERROR(VLOOKUP(A343,'R3. GW E'!A:E,4,FALSE)*B343,"&lt;Null&gt;")</f>
        <v>1638294.4214700491</v>
      </c>
      <c r="K343">
        <f t="shared" si="165"/>
        <v>4215277.4683745056</v>
      </c>
      <c r="L343">
        <f t="shared" si="166"/>
        <v>4495024.4740918055</v>
      </c>
      <c r="M343">
        <f t="shared" si="167"/>
        <v>7221446.2905322807</v>
      </c>
      <c r="N343">
        <f t="shared" si="168"/>
        <v>7501193.2962495806</v>
      </c>
      <c r="O343" t="str">
        <f t="shared" si="169"/>
        <v/>
      </c>
      <c r="P343">
        <f t="shared" si="179"/>
        <v>59000</v>
      </c>
      <c r="Q343" t="str">
        <f t="shared" si="170"/>
        <v/>
      </c>
      <c r="R343">
        <f t="shared" si="180"/>
        <v>8860000</v>
      </c>
      <c r="S343" t="str">
        <f t="shared" si="171"/>
        <v/>
      </c>
      <c r="T343">
        <f t="shared" si="181"/>
        <v>9139000</v>
      </c>
      <c r="U343" t="str">
        <f t="shared" si="182"/>
        <v/>
      </c>
      <c r="V343">
        <f t="shared" si="183"/>
        <v>4644000</v>
      </c>
      <c r="W343" t="str">
        <f t="shared" si="184"/>
        <v/>
      </c>
      <c r="X343">
        <f t="shared" si="185"/>
        <v>1638000</v>
      </c>
      <c r="Y343">
        <f t="shared" si="172"/>
        <v>1.4028020799020489E-2</v>
      </c>
      <c r="Z343">
        <f t="shared" si="173"/>
        <v>1.3154989553632472E-2</v>
      </c>
      <c r="AA343">
        <f t="shared" si="174"/>
        <v>8.1883874255944209E-3</v>
      </c>
      <c r="AB343">
        <f t="shared" si="175"/>
        <v>7.8830124307774606E-3</v>
      </c>
      <c r="AC343" s="9" t="str">
        <f t="shared" si="186"/>
        <v>&lt;0.1</v>
      </c>
      <c r="AD343" s="9">
        <f t="shared" si="187"/>
        <v>0</v>
      </c>
      <c r="AE343" s="9" t="str">
        <f t="shared" si="188"/>
        <v>&lt;0.1</v>
      </c>
      <c r="AF343" s="9">
        <f t="shared" si="189"/>
        <v>0</v>
      </c>
      <c r="AG343" s="9" t="str">
        <f t="shared" si="190"/>
        <v>&lt;0.1</v>
      </c>
      <c r="AH343" s="9">
        <f t="shared" si="191"/>
        <v>0</v>
      </c>
      <c r="AI343" s="9" t="str">
        <f t="shared" si="192"/>
        <v>&lt;0.1</v>
      </c>
      <c r="AJ343" s="9">
        <f t="shared" si="193"/>
        <v>0</v>
      </c>
      <c r="AK343" t="str">
        <f t="shared" si="194"/>
        <v/>
      </c>
      <c r="AL343" t="str">
        <f t="shared" si="195"/>
        <v/>
      </c>
      <c r="AM343" t="str">
        <f t="shared" si="196"/>
        <v/>
      </c>
      <c r="AN343" t="str">
        <f t="shared" si="197"/>
        <v/>
      </c>
      <c r="AO343">
        <f t="shared" si="176"/>
        <v>0</v>
      </c>
      <c r="AP343">
        <f t="shared" si="177"/>
        <v>4</v>
      </c>
      <c r="AQ343" t="str">
        <f t="shared" si="178"/>
        <v>Less stressed</v>
      </c>
    </row>
    <row r="344" spans="1:43" x14ac:dyDescent="0.25">
      <c r="A344">
        <v>168</v>
      </c>
      <c r="B344">
        <v>6728083.8538100002</v>
      </c>
      <c r="C344" t="str">
        <f>VLOOKUP(A344,'A1. Aquifer Attributes'!A:H,8,FALSE)</f>
        <v>Unconfined</v>
      </c>
      <c r="D344" t="str">
        <f>VLOOKUP(A344,'A3. BGCZ'!A:C,3,FALSE)</f>
        <v>CDF</v>
      </c>
      <c r="E344" t="str">
        <f>VLOOKUP(A344,'A2. Low Flow Zone'!A:C,3,FALSE)</f>
        <v>Georgia Basin</v>
      </c>
      <c r="F344">
        <f>IFERROR(VLOOKUP(A344,'R1. GW Use'!A:H,8,FALSE),"&lt;Null&gt;")</f>
        <v>47541</v>
      </c>
      <c r="G344">
        <f>IFERROR(VLOOKUP(A344,'R2. Recharge'!A:I,8,FALSE)*B344,"&lt;Null&gt;")</f>
        <v>4643916.2645740435</v>
      </c>
      <c r="H344">
        <f>IFERROR(VLOOKUP(A344,'R2. Recharge'!A:K,10,FALSE)*B344,"&lt;Null&gt;")</f>
        <v>9219291.4623602293</v>
      </c>
      <c r="I344">
        <f>IFERROR(VLOOKUP(A344,'R3. GW E'!A:C,2,FALSE)*B344,"&lt;Null&gt;")</f>
        <v>5223320.9875699785</v>
      </c>
      <c r="J344">
        <f>IFERROR(VLOOKUP(A344,'R3. GW E'!A:E,4,FALSE)*B344,"&lt;Null&gt;")</f>
        <v>563302.0925763885</v>
      </c>
      <c r="K344">
        <f t="shared" si="165"/>
        <v>-579404.72299593501</v>
      </c>
      <c r="L344">
        <f t="shared" si="166"/>
        <v>3995970.4747902509</v>
      </c>
      <c r="M344">
        <f t="shared" si="167"/>
        <v>4080614.1719976552</v>
      </c>
      <c r="N344">
        <f t="shared" si="168"/>
        <v>8655989.3697838411</v>
      </c>
      <c r="O344" t="str">
        <f t="shared" si="169"/>
        <v/>
      </c>
      <c r="P344">
        <f t="shared" si="179"/>
        <v>48000</v>
      </c>
      <c r="Q344" t="str">
        <f t="shared" si="170"/>
        <v/>
      </c>
      <c r="R344">
        <f t="shared" si="180"/>
        <v>4644000</v>
      </c>
      <c r="S344" t="str">
        <f t="shared" si="171"/>
        <v/>
      </c>
      <c r="T344">
        <f t="shared" si="181"/>
        <v>9219000</v>
      </c>
      <c r="U344" t="str">
        <f t="shared" si="182"/>
        <v/>
      </c>
      <c r="V344">
        <f t="shared" si="183"/>
        <v>5223000</v>
      </c>
      <c r="W344" t="str">
        <f t="shared" si="184"/>
        <v/>
      </c>
      <c r="X344">
        <f t="shared" si="185"/>
        <v>563000</v>
      </c>
      <c r="Y344" t="str">
        <f t="shared" si="172"/>
        <v>NA</v>
      </c>
      <c r="Z344">
        <f t="shared" si="173"/>
        <v>1.1897235052142229E-2</v>
      </c>
      <c r="AA344">
        <f t="shared" si="174"/>
        <v>1.165045211239033E-2</v>
      </c>
      <c r="AB344">
        <f t="shared" si="175"/>
        <v>5.4922664491658451E-3</v>
      </c>
      <c r="AC344" s="9" t="str">
        <f t="shared" si="186"/>
        <v>NA</v>
      </c>
      <c r="AD344" s="9">
        <f t="shared" si="187"/>
        <v>0</v>
      </c>
      <c r="AE344" s="9" t="str">
        <f t="shared" si="188"/>
        <v>&lt;0.1</v>
      </c>
      <c r="AF344" s="9">
        <f t="shared" si="189"/>
        <v>0</v>
      </c>
      <c r="AG344" s="9" t="str">
        <f t="shared" si="190"/>
        <v>&lt;0.1</v>
      </c>
      <c r="AH344" s="9">
        <f t="shared" si="191"/>
        <v>0</v>
      </c>
      <c r="AI344" s="9" t="str">
        <f t="shared" si="192"/>
        <v>&lt;0.1</v>
      </c>
      <c r="AJ344" s="9">
        <f t="shared" si="193"/>
        <v>0</v>
      </c>
      <c r="AK344" t="str">
        <f t="shared" si="194"/>
        <v>NA</v>
      </c>
      <c r="AL344" t="str">
        <f t="shared" si="195"/>
        <v/>
      </c>
      <c r="AM344" t="str">
        <f t="shared" si="196"/>
        <v/>
      </c>
      <c r="AN344" t="str">
        <f t="shared" si="197"/>
        <v/>
      </c>
      <c r="AO344">
        <f t="shared" si="176"/>
        <v>0</v>
      </c>
      <c r="AP344">
        <f t="shared" si="177"/>
        <v>3</v>
      </c>
      <c r="AQ344" t="str">
        <f t="shared" si="178"/>
        <v>Less stressed</v>
      </c>
    </row>
    <row r="345" spans="1:43" x14ac:dyDescent="0.25">
      <c r="A345">
        <v>45</v>
      </c>
      <c r="B345">
        <v>16267800.0649</v>
      </c>
      <c r="C345" t="str">
        <f>VLOOKUP(A345,'A1. Aquifer Attributes'!A:H,8,FALSE)</f>
        <v>Unconfined</v>
      </c>
      <c r="D345" t="str">
        <f>VLOOKUP(A345,'A3. BGCZ'!A:C,3,FALSE)</f>
        <v>CWH</v>
      </c>
      <c r="E345" t="str">
        <f>VLOOKUP(A345,'A2. Low Flow Zone'!A:C,3,FALSE)</f>
        <v>Georgia Basin</v>
      </c>
      <c r="F345">
        <f>IFERROR(VLOOKUP(A345,'R1. GW Use'!A:H,8,FALSE),"&lt;Null&gt;")</f>
        <v>2331499</v>
      </c>
      <c r="G345">
        <f>IFERROR(VLOOKUP(A345,'R2. Recharge'!A:I,8,FALSE)*B345,"&lt;Null&gt;")</f>
        <v>15113160.018019516</v>
      </c>
      <c r="H345">
        <f>IFERROR(VLOOKUP(A345,'R2. Recharge'!A:K,10,FALSE)*B345,"&lt;Null&gt;")</f>
        <v>9592666.1998697128</v>
      </c>
      <c r="I345">
        <f>IFERROR(VLOOKUP(A345,'R3. GW E'!A:C,2,FALSE)*B345,"&lt;Null&gt;")</f>
        <v>3216013.9304302107</v>
      </c>
      <c r="J345">
        <f>IFERROR(VLOOKUP(A345,'R3. GW E'!A:E,4,FALSE)*B345,"&lt;Null&gt;")</f>
        <v>4809005.7161854133</v>
      </c>
      <c r="K345">
        <f t="shared" si="165"/>
        <v>11897146.087589305</v>
      </c>
      <c r="L345">
        <f t="shared" si="166"/>
        <v>6376652.2694395017</v>
      </c>
      <c r="M345">
        <f t="shared" si="167"/>
        <v>10304154.301834103</v>
      </c>
      <c r="N345">
        <f t="shared" si="168"/>
        <v>4783660.4836842995</v>
      </c>
      <c r="O345" t="str">
        <f t="shared" si="169"/>
        <v/>
      </c>
      <c r="P345">
        <f t="shared" si="179"/>
        <v>2331000</v>
      </c>
      <c r="Q345" t="str">
        <f t="shared" si="170"/>
        <v/>
      </c>
      <c r="R345">
        <f t="shared" si="180"/>
        <v>15113000</v>
      </c>
      <c r="S345" t="str">
        <f t="shared" si="171"/>
        <v/>
      </c>
      <c r="T345">
        <f t="shared" si="181"/>
        <v>9593000</v>
      </c>
      <c r="U345" t="str">
        <f t="shared" si="182"/>
        <v/>
      </c>
      <c r="V345">
        <f t="shared" si="183"/>
        <v>3216000</v>
      </c>
      <c r="W345" t="str">
        <f t="shared" si="184"/>
        <v/>
      </c>
      <c r="X345">
        <f t="shared" si="185"/>
        <v>4809000</v>
      </c>
      <c r="Y345">
        <f t="shared" si="172"/>
        <v>0.19597128444376588</v>
      </c>
      <c r="Z345">
        <f t="shared" si="173"/>
        <v>0.36563056937789323</v>
      </c>
      <c r="AA345">
        <f t="shared" si="174"/>
        <v>0.22626786553312789</v>
      </c>
      <c r="AB345">
        <f t="shared" si="175"/>
        <v>0.48738805940598784</v>
      </c>
      <c r="AC345" s="9" t="str">
        <f t="shared" si="186"/>
        <v/>
      </c>
      <c r="AD345" s="9">
        <f t="shared" si="187"/>
        <v>0.2</v>
      </c>
      <c r="AE345" s="9" t="str">
        <f t="shared" si="188"/>
        <v/>
      </c>
      <c r="AF345" s="9">
        <f t="shared" si="189"/>
        <v>0.4</v>
      </c>
      <c r="AG345" s="9" t="str">
        <f t="shared" si="190"/>
        <v/>
      </c>
      <c r="AH345" s="9">
        <f t="shared" si="191"/>
        <v>0.2</v>
      </c>
      <c r="AI345" s="9" t="str">
        <f t="shared" si="192"/>
        <v/>
      </c>
      <c r="AJ345" s="9">
        <f t="shared" si="193"/>
        <v>0.5</v>
      </c>
      <c r="AK345" t="str">
        <f t="shared" si="194"/>
        <v/>
      </c>
      <c r="AL345" t="str">
        <f t="shared" si="195"/>
        <v/>
      </c>
      <c r="AM345" t="str">
        <f t="shared" si="196"/>
        <v/>
      </c>
      <c r="AN345" t="str">
        <f t="shared" si="197"/>
        <v/>
      </c>
      <c r="AO345">
        <f t="shared" si="176"/>
        <v>0</v>
      </c>
      <c r="AP345">
        <f t="shared" si="177"/>
        <v>4</v>
      </c>
      <c r="AQ345" t="str">
        <f t="shared" si="178"/>
        <v>Less stressed</v>
      </c>
    </row>
    <row r="346" spans="1:43" x14ac:dyDescent="0.25">
      <c r="A346">
        <v>663</v>
      </c>
      <c r="B346">
        <v>9793653.6371299997</v>
      </c>
      <c r="C346" t="str">
        <f>VLOOKUP(A346,'A1. Aquifer Attributes'!A:H,8,FALSE)</f>
        <v>Unconfined</v>
      </c>
      <c r="D346" t="str">
        <f>VLOOKUP(A346,'A3. BGCZ'!A:C,3,FALSE)</f>
        <v>CWH</v>
      </c>
      <c r="E346" t="str">
        <f>VLOOKUP(A346,'A2. Low Flow Zone'!A:C,3,FALSE)</f>
        <v>Vancouver Island</v>
      </c>
      <c r="F346">
        <f>IFERROR(VLOOKUP(A346,'R1. GW Use'!A:H,8,FALSE),"&lt;Null&gt;")</f>
        <v>34476</v>
      </c>
      <c r="G346">
        <f>IFERROR(VLOOKUP(A346,'R2. Recharge'!A:I,8,FALSE)*B346,"&lt;Null&gt;")</f>
        <v>9535376.7334139533</v>
      </c>
      <c r="H346">
        <f>IFERROR(VLOOKUP(A346,'R2. Recharge'!A:K,10,FALSE)*B346,"&lt;Null&gt;")</f>
        <v>9761148.5007083658</v>
      </c>
      <c r="I346">
        <f>IFERROR(VLOOKUP(A346,'R3. GW E'!A:C,2,FALSE)*B346,"&lt;Null&gt;")</f>
        <v>6541004.9784736587</v>
      </c>
      <c r="J346">
        <f>IFERROR(VLOOKUP(A346,'R3. GW E'!A:E,4,FALSE)*B346,"&lt;Null&gt;")</f>
        <v>1053738.3694333651</v>
      </c>
      <c r="K346">
        <f t="shared" si="165"/>
        <v>2994371.7549402947</v>
      </c>
      <c r="L346">
        <f t="shared" si="166"/>
        <v>3220143.5222347071</v>
      </c>
      <c r="M346">
        <f t="shared" si="167"/>
        <v>8481638.3639805876</v>
      </c>
      <c r="N346">
        <f t="shared" si="168"/>
        <v>8707410.1312750001</v>
      </c>
      <c r="O346" t="str">
        <f t="shared" si="169"/>
        <v/>
      </c>
      <c r="P346">
        <f t="shared" si="179"/>
        <v>34000</v>
      </c>
      <c r="Q346" t="str">
        <f t="shared" si="170"/>
        <v/>
      </c>
      <c r="R346">
        <f t="shared" si="180"/>
        <v>9535000</v>
      </c>
      <c r="S346" t="str">
        <f t="shared" si="171"/>
        <v/>
      </c>
      <c r="T346">
        <f t="shared" si="181"/>
        <v>9761000</v>
      </c>
      <c r="U346" t="str">
        <f t="shared" si="182"/>
        <v/>
      </c>
      <c r="V346">
        <f t="shared" si="183"/>
        <v>6541000</v>
      </c>
      <c r="W346" t="str">
        <f t="shared" si="184"/>
        <v/>
      </c>
      <c r="X346">
        <f t="shared" si="185"/>
        <v>1054000</v>
      </c>
      <c r="Y346">
        <f t="shared" si="172"/>
        <v>1.1513600454960016E-2</v>
      </c>
      <c r="Z346">
        <f t="shared" si="173"/>
        <v>1.0706355093165049E-2</v>
      </c>
      <c r="AA346">
        <f t="shared" si="174"/>
        <v>4.0647807086907897E-3</v>
      </c>
      <c r="AB346">
        <f t="shared" si="175"/>
        <v>3.9593862561004443E-3</v>
      </c>
      <c r="AC346" s="9" t="str">
        <f t="shared" si="186"/>
        <v>&lt;0.1</v>
      </c>
      <c r="AD346" s="9">
        <f t="shared" si="187"/>
        <v>0</v>
      </c>
      <c r="AE346" s="9" t="str">
        <f t="shared" si="188"/>
        <v>&lt;0.1</v>
      </c>
      <c r="AF346" s="9">
        <f t="shared" si="189"/>
        <v>0</v>
      </c>
      <c r="AG346" s="9" t="str">
        <f t="shared" si="190"/>
        <v>&lt;0.1</v>
      </c>
      <c r="AH346" s="9">
        <f t="shared" si="191"/>
        <v>0</v>
      </c>
      <c r="AI346" s="9" t="str">
        <f t="shared" si="192"/>
        <v>&lt;0.1</v>
      </c>
      <c r="AJ346" s="9">
        <f t="shared" si="193"/>
        <v>0</v>
      </c>
      <c r="AK346" t="str">
        <f t="shared" si="194"/>
        <v/>
      </c>
      <c r="AL346" t="str">
        <f t="shared" si="195"/>
        <v/>
      </c>
      <c r="AM346" t="str">
        <f t="shared" si="196"/>
        <v/>
      </c>
      <c r="AN346" t="str">
        <f t="shared" si="197"/>
        <v/>
      </c>
      <c r="AO346">
        <f t="shared" si="176"/>
        <v>0</v>
      </c>
      <c r="AP346">
        <f t="shared" si="177"/>
        <v>4</v>
      </c>
      <c r="AQ346" t="str">
        <f t="shared" si="178"/>
        <v>Less stressed</v>
      </c>
    </row>
    <row r="347" spans="1:43" x14ac:dyDescent="0.25">
      <c r="A347">
        <v>558</v>
      </c>
      <c r="B347">
        <v>10322747.896400001</v>
      </c>
      <c r="C347" t="str">
        <f>VLOOKUP(A347,'A1. Aquifer Attributes'!A:H,8,FALSE)</f>
        <v>Unconfined</v>
      </c>
      <c r="D347" t="str">
        <f>VLOOKUP(A347,'A3. BGCZ'!A:C,3,FALSE)</f>
        <v>CDF</v>
      </c>
      <c r="E347" t="str">
        <f>VLOOKUP(A347,'A2. Low Flow Zone'!A:C,3,FALSE)</f>
        <v>Georgia Basin</v>
      </c>
      <c r="F347">
        <f>IFERROR(VLOOKUP(A347,'R1. GW Use'!A:H,8,FALSE),"&lt;Null&gt;")</f>
        <v>10862</v>
      </c>
      <c r="G347">
        <f>IFERROR(VLOOKUP(A347,'R2. Recharge'!A:I,8,FALSE)*B347,"&lt;Null&gt;")</f>
        <v>7122307.2250118991</v>
      </c>
      <c r="H347">
        <f>IFERROR(VLOOKUP(A347,'R2. Recharge'!A:K,10,FALSE)*B347,"&lt;Null&gt;")</f>
        <v>9786501.7886778135</v>
      </c>
      <c r="I347">
        <f>IFERROR(VLOOKUP(A347,'R3. GW E'!A:C,2,FALSE)*B347,"&lt;Null&gt;")</f>
        <v>6877386.2675059512</v>
      </c>
      <c r="J347">
        <f>IFERROR(VLOOKUP(A347,'R3. GW E'!A:E,4,FALSE)*B347,"&lt;Null&gt;")</f>
        <v>2897812.1122253048</v>
      </c>
      <c r="K347">
        <f t="shared" si="165"/>
        <v>244920.95750594791</v>
      </c>
      <c r="L347">
        <f t="shared" si="166"/>
        <v>2909115.5211718623</v>
      </c>
      <c r="M347">
        <f t="shared" si="167"/>
        <v>4224495.1127865948</v>
      </c>
      <c r="N347">
        <f t="shared" si="168"/>
        <v>6888689.6764525082</v>
      </c>
      <c r="O347" t="str">
        <f t="shared" si="169"/>
        <v/>
      </c>
      <c r="P347">
        <f t="shared" si="179"/>
        <v>11000</v>
      </c>
      <c r="Q347" t="str">
        <f t="shared" si="170"/>
        <v/>
      </c>
      <c r="R347">
        <f t="shared" si="180"/>
        <v>7122000</v>
      </c>
      <c r="S347" t="str">
        <f t="shared" si="171"/>
        <v/>
      </c>
      <c r="T347">
        <f t="shared" si="181"/>
        <v>9787000</v>
      </c>
      <c r="U347" t="str">
        <f t="shared" si="182"/>
        <v/>
      </c>
      <c r="V347">
        <f t="shared" si="183"/>
        <v>6877000</v>
      </c>
      <c r="W347" t="str">
        <f t="shared" si="184"/>
        <v/>
      </c>
      <c r="X347">
        <f t="shared" si="185"/>
        <v>2898000</v>
      </c>
      <c r="Y347">
        <f t="shared" si="172"/>
        <v>4.4349001860064248E-2</v>
      </c>
      <c r="Z347">
        <f t="shared" si="173"/>
        <v>3.7337809107094253E-3</v>
      </c>
      <c r="AA347">
        <f t="shared" si="174"/>
        <v>2.5711948315724578E-3</v>
      </c>
      <c r="AB347">
        <f t="shared" si="175"/>
        <v>1.5767875329221741E-3</v>
      </c>
      <c r="AC347" s="9" t="str">
        <f t="shared" si="186"/>
        <v>&lt;0.1</v>
      </c>
      <c r="AD347" s="9">
        <f t="shared" si="187"/>
        <v>0</v>
      </c>
      <c r="AE347" s="9" t="str">
        <f t="shared" si="188"/>
        <v>&lt;0.1</v>
      </c>
      <c r="AF347" s="9">
        <f t="shared" si="189"/>
        <v>0</v>
      </c>
      <c r="AG347" s="9" t="str">
        <f t="shared" si="190"/>
        <v>&lt;0.1</v>
      </c>
      <c r="AH347" s="9">
        <f t="shared" si="191"/>
        <v>0</v>
      </c>
      <c r="AI347" s="9" t="str">
        <f t="shared" si="192"/>
        <v>&lt;0.1</v>
      </c>
      <c r="AJ347" s="9">
        <f t="shared" si="193"/>
        <v>0</v>
      </c>
      <c r="AK347" t="str">
        <f t="shared" si="194"/>
        <v/>
      </c>
      <c r="AL347" t="str">
        <f t="shared" si="195"/>
        <v/>
      </c>
      <c r="AM347" t="str">
        <f t="shared" si="196"/>
        <v/>
      </c>
      <c r="AN347" t="str">
        <f t="shared" si="197"/>
        <v/>
      </c>
      <c r="AO347">
        <f t="shared" si="176"/>
        <v>0</v>
      </c>
      <c r="AP347">
        <f t="shared" si="177"/>
        <v>4</v>
      </c>
      <c r="AQ347" t="str">
        <f t="shared" si="178"/>
        <v>Less stressed</v>
      </c>
    </row>
    <row r="348" spans="1:43" x14ac:dyDescent="0.25">
      <c r="A348">
        <v>681</v>
      </c>
      <c r="B348">
        <v>7866231.1107799998</v>
      </c>
      <c r="C348" t="str">
        <f>VLOOKUP(A348,'A1. Aquifer Attributes'!A:H,8,FALSE)</f>
        <v>Unconfined</v>
      </c>
      <c r="D348" t="str">
        <f>VLOOKUP(A348,'A3. BGCZ'!A:C,3,FALSE)</f>
        <v>CDF</v>
      </c>
      <c r="E348" t="str">
        <f>VLOOKUP(A348,'A2. Low Flow Zone'!A:C,3,FALSE)</f>
        <v>Georgia Basin</v>
      </c>
      <c r="F348">
        <f>IFERROR(VLOOKUP(A348,'R1. GW Use'!A:H,8,FALSE),"&lt;Null&gt;")</f>
        <v>99225</v>
      </c>
      <c r="G348">
        <f>IFERROR(VLOOKUP(A348,'R2. Recharge'!A:I,8,FALSE)*B348,"&lt;Null&gt;")</f>
        <v>5427403.1717330245</v>
      </c>
      <c r="H348">
        <f>IFERROR(VLOOKUP(A348,'R2. Recharge'!A:K,10,FALSE)*B348,"&lt;Null&gt;")</f>
        <v>9971706.5298913755</v>
      </c>
      <c r="I348">
        <f>IFERROR(VLOOKUP(A348,'R3. GW E'!A:C,2,FALSE)*B348,"&lt;Null&gt;")</f>
        <v>3036491.0684588524</v>
      </c>
      <c r="J348">
        <f>IFERROR(VLOOKUP(A348,'R3. GW E'!A:E,4,FALSE)*B348,"&lt;Null&gt;")</f>
        <v>2389532.8907527514</v>
      </c>
      <c r="K348">
        <f t="shared" si="165"/>
        <v>2390912.1032741722</v>
      </c>
      <c r="L348">
        <f t="shared" si="166"/>
        <v>6935215.4614325231</v>
      </c>
      <c r="M348">
        <f t="shared" si="167"/>
        <v>3037870.2809802731</v>
      </c>
      <c r="N348">
        <f t="shared" si="168"/>
        <v>7582173.6391386241</v>
      </c>
      <c r="O348" t="str">
        <f t="shared" si="169"/>
        <v/>
      </c>
      <c r="P348">
        <f t="shared" si="179"/>
        <v>99000</v>
      </c>
      <c r="Q348" t="str">
        <f t="shared" si="170"/>
        <v/>
      </c>
      <c r="R348">
        <f t="shared" si="180"/>
        <v>5427000</v>
      </c>
      <c r="S348" t="str">
        <f t="shared" si="171"/>
        <v/>
      </c>
      <c r="T348">
        <f t="shared" si="181"/>
        <v>9972000</v>
      </c>
      <c r="U348" t="str">
        <f t="shared" si="182"/>
        <v/>
      </c>
      <c r="V348">
        <f t="shared" si="183"/>
        <v>3036000</v>
      </c>
      <c r="W348" t="str">
        <f t="shared" si="184"/>
        <v/>
      </c>
      <c r="X348">
        <f t="shared" si="185"/>
        <v>2390000</v>
      </c>
      <c r="Y348">
        <f t="shared" si="172"/>
        <v>4.1500898282341249E-2</v>
      </c>
      <c r="Z348">
        <f t="shared" si="173"/>
        <v>1.4307414175060727E-2</v>
      </c>
      <c r="AA348">
        <f t="shared" si="174"/>
        <v>3.2662684980736455E-2</v>
      </c>
      <c r="AB348">
        <f t="shared" si="175"/>
        <v>1.3086616677809623E-2</v>
      </c>
      <c r="AC348" s="9" t="str">
        <f t="shared" si="186"/>
        <v>&lt;0.1</v>
      </c>
      <c r="AD348" s="9">
        <f t="shared" si="187"/>
        <v>0</v>
      </c>
      <c r="AE348" s="9" t="str">
        <f t="shared" si="188"/>
        <v>&lt;0.1</v>
      </c>
      <c r="AF348" s="9">
        <f t="shared" si="189"/>
        <v>0</v>
      </c>
      <c r="AG348" s="9" t="str">
        <f t="shared" si="190"/>
        <v>&lt;0.1</v>
      </c>
      <c r="AH348" s="9">
        <f t="shared" si="191"/>
        <v>0</v>
      </c>
      <c r="AI348" s="9" t="str">
        <f t="shared" si="192"/>
        <v>&lt;0.1</v>
      </c>
      <c r="AJ348" s="9">
        <f t="shared" si="193"/>
        <v>0</v>
      </c>
      <c r="AK348" t="str">
        <f t="shared" si="194"/>
        <v/>
      </c>
      <c r="AL348" t="str">
        <f t="shared" si="195"/>
        <v/>
      </c>
      <c r="AM348" t="str">
        <f t="shared" si="196"/>
        <v/>
      </c>
      <c r="AN348" t="str">
        <f t="shared" si="197"/>
        <v/>
      </c>
      <c r="AO348">
        <f t="shared" si="176"/>
        <v>0</v>
      </c>
      <c r="AP348">
        <f t="shared" si="177"/>
        <v>4</v>
      </c>
      <c r="AQ348" t="str">
        <f t="shared" si="178"/>
        <v>Less stressed</v>
      </c>
    </row>
    <row r="349" spans="1:43" x14ac:dyDescent="0.25">
      <c r="A349">
        <v>496</v>
      </c>
      <c r="B349">
        <v>14988821.601600001</v>
      </c>
      <c r="C349" t="str">
        <f>VLOOKUP(A349,'A1. Aquifer Attributes'!A:H,8,FALSE)</f>
        <v>Unconfined</v>
      </c>
      <c r="D349" t="str">
        <f>VLOOKUP(A349,'A3. BGCZ'!A:C,3,FALSE)</f>
        <v>ICH</v>
      </c>
      <c r="E349" t="str">
        <f>VLOOKUP(A349,'A2. Low Flow Zone'!A:C,3,FALSE)</f>
        <v>Southeast Mountains</v>
      </c>
      <c r="F349">
        <f>IFERROR(VLOOKUP(A349,'R1. GW Use'!A:H,8,FALSE),"&lt;Null&gt;")</f>
        <v>238669</v>
      </c>
      <c r="G349">
        <f>IFERROR(VLOOKUP(A349,'R2. Recharge'!A:I,8,FALSE)*B349,"&lt;Null&gt;")</f>
        <v>3474845.3735491275</v>
      </c>
      <c r="H349">
        <f>IFERROR(VLOOKUP(A349,'R2. Recharge'!A:K,10,FALSE)*B349,"&lt;Null&gt;")</f>
        <v>10188816.360725217</v>
      </c>
      <c r="I349">
        <f>IFERROR(VLOOKUP(A349,'R3. GW E'!A:C,2,FALSE)*B349,"&lt;Null&gt;")</f>
        <v>3916324.2745308527</v>
      </c>
      <c r="J349">
        <f>IFERROR(VLOOKUP(A349,'R3. GW E'!A:E,4,FALSE)*B349,"&lt;Null&gt;")</f>
        <v>14912258.700859027</v>
      </c>
      <c r="K349">
        <f t="shared" si="165"/>
        <v>-441478.90098172519</v>
      </c>
      <c r="L349">
        <f t="shared" si="166"/>
        <v>6272492.0861943644</v>
      </c>
      <c r="M349">
        <f t="shared" si="167"/>
        <v>-11437413.327309899</v>
      </c>
      <c r="N349">
        <f t="shared" si="168"/>
        <v>-4723442.3401338104</v>
      </c>
      <c r="O349" t="str">
        <f t="shared" si="169"/>
        <v/>
      </c>
      <c r="P349">
        <f t="shared" si="179"/>
        <v>239000</v>
      </c>
      <c r="Q349" t="str">
        <f t="shared" si="170"/>
        <v/>
      </c>
      <c r="R349">
        <f t="shared" si="180"/>
        <v>3475000</v>
      </c>
      <c r="S349" t="str">
        <f t="shared" si="171"/>
        <v/>
      </c>
      <c r="T349">
        <f t="shared" si="181"/>
        <v>10189000</v>
      </c>
      <c r="U349" t="str">
        <f t="shared" si="182"/>
        <v/>
      </c>
      <c r="V349">
        <f t="shared" si="183"/>
        <v>3916000</v>
      </c>
      <c r="W349" t="str">
        <f t="shared" si="184"/>
        <v/>
      </c>
      <c r="X349">
        <f t="shared" si="185"/>
        <v>14912000</v>
      </c>
      <c r="Y349" t="str">
        <f t="shared" si="172"/>
        <v>NA</v>
      </c>
      <c r="Z349">
        <f t="shared" si="173"/>
        <v>3.8050107791336385E-2</v>
      </c>
      <c r="AA349" t="str">
        <f t="shared" si="174"/>
        <v>NA</v>
      </c>
      <c r="AB349" t="str">
        <f t="shared" si="175"/>
        <v>NA</v>
      </c>
      <c r="AC349" s="9" t="str">
        <f t="shared" si="186"/>
        <v>NA</v>
      </c>
      <c r="AD349" s="9">
        <f t="shared" si="187"/>
        <v>0</v>
      </c>
      <c r="AE349" s="9" t="str">
        <f t="shared" si="188"/>
        <v>&lt;0.1</v>
      </c>
      <c r="AF349" s="9">
        <f t="shared" si="189"/>
        <v>0</v>
      </c>
      <c r="AG349" s="9" t="str">
        <f t="shared" si="190"/>
        <v>NA</v>
      </c>
      <c r="AH349" s="9">
        <f t="shared" si="191"/>
        <v>0</v>
      </c>
      <c r="AI349" s="9" t="str">
        <f t="shared" si="192"/>
        <v>NA</v>
      </c>
      <c r="AJ349" s="9">
        <f t="shared" si="193"/>
        <v>0</v>
      </c>
      <c r="AK349" t="str">
        <f t="shared" si="194"/>
        <v>NA</v>
      </c>
      <c r="AL349" t="str">
        <f t="shared" si="195"/>
        <v/>
      </c>
      <c r="AM349" t="str">
        <f t="shared" si="196"/>
        <v>NA</v>
      </c>
      <c r="AN349" t="str">
        <f t="shared" si="197"/>
        <v>NA</v>
      </c>
      <c r="AO349">
        <f t="shared" si="176"/>
        <v>0</v>
      </c>
      <c r="AP349">
        <f t="shared" si="177"/>
        <v>1</v>
      </c>
      <c r="AQ349" t="str">
        <f t="shared" si="178"/>
        <v>Less stressed</v>
      </c>
    </row>
    <row r="350" spans="1:43" x14ac:dyDescent="0.25">
      <c r="A350">
        <v>571</v>
      </c>
      <c r="B350">
        <v>17350422.647300001</v>
      </c>
      <c r="C350" t="str">
        <f>VLOOKUP(A350,'A1. Aquifer Attributes'!A:H,8,FALSE)</f>
        <v>Unconfined</v>
      </c>
      <c r="D350" t="str">
        <f>VLOOKUP(A350,'A3. BGCZ'!A:C,3,FALSE)</f>
        <v>CWH</v>
      </c>
      <c r="E350" t="str">
        <f>VLOOKUP(A350,'A2. Low Flow Zone'!A:C,3,FALSE)</f>
        <v>Coast Mountains</v>
      </c>
      <c r="F350">
        <f>IFERROR(VLOOKUP(A350,'R1. GW Use'!A:H,8,FALSE),"&lt;Null&gt;")</f>
        <v>64142</v>
      </c>
      <c r="G350">
        <f>IFERROR(VLOOKUP(A350,'R2. Recharge'!A:I,8,FALSE)*B350,"&lt;Null&gt;")</f>
        <v>17787670.005826309</v>
      </c>
      <c r="H350">
        <f>IFERROR(VLOOKUP(A350,'R2. Recharge'!A:K,10,FALSE)*B350,"&lt;Null&gt;")</f>
        <v>10258801.749091718</v>
      </c>
      <c r="I350">
        <f>IFERROR(VLOOKUP(A350,'R3. GW E'!A:C,2,FALSE)*B350,"&lt;Null&gt;")</f>
        <v>3654918.5819216873</v>
      </c>
      <c r="J350">
        <f>IFERROR(VLOOKUP(A350,'R3. GW E'!A:E,4,FALSE)*B350,"&lt;Null&gt;")</f>
        <v>25104153.024151899</v>
      </c>
      <c r="K350">
        <f t="shared" si="165"/>
        <v>14132751.423904622</v>
      </c>
      <c r="L350">
        <f t="shared" si="166"/>
        <v>6603883.167170031</v>
      </c>
      <c r="M350">
        <f t="shared" si="167"/>
        <v>-7316483.0183255896</v>
      </c>
      <c r="N350">
        <f t="shared" si="168"/>
        <v>-14845351.275060181</v>
      </c>
      <c r="O350" t="str">
        <f t="shared" si="169"/>
        <v/>
      </c>
      <c r="P350">
        <f t="shared" si="179"/>
        <v>64000</v>
      </c>
      <c r="Q350" t="str">
        <f t="shared" si="170"/>
        <v/>
      </c>
      <c r="R350">
        <f t="shared" si="180"/>
        <v>17788000</v>
      </c>
      <c r="S350" t="str">
        <f t="shared" si="171"/>
        <v/>
      </c>
      <c r="T350">
        <f t="shared" si="181"/>
        <v>10259000</v>
      </c>
      <c r="U350" t="str">
        <f t="shared" si="182"/>
        <v/>
      </c>
      <c r="V350">
        <f t="shared" si="183"/>
        <v>3655000</v>
      </c>
      <c r="W350" t="str">
        <f t="shared" si="184"/>
        <v/>
      </c>
      <c r="X350">
        <f t="shared" si="185"/>
        <v>25104000</v>
      </c>
      <c r="Y350">
        <f t="shared" si="172"/>
        <v>4.5385359210031824E-3</v>
      </c>
      <c r="Z350">
        <f t="shared" si="173"/>
        <v>9.7127702559715087E-3</v>
      </c>
      <c r="AA350" t="str">
        <f t="shared" si="174"/>
        <v>NA</v>
      </c>
      <c r="AB350" t="str">
        <f t="shared" si="175"/>
        <v>NA</v>
      </c>
      <c r="AC350" s="9" t="str">
        <f t="shared" si="186"/>
        <v>&lt;0.1</v>
      </c>
      <c r="AD350" s="9">
        <f t="shared" si="187"/>
        <v>0</v>
      </c>
      <c r="AE350" s="9" t="str">
        <f t="shared" si="188"/>
        <v>&lt;0.1</v>
      </c>
      <c r="AF350" s="9">
        <f t="shared" si="189"/>
        <v>0</v>
      </c>
      <c r="AG350" s="9" t="str">
        <f t="shared" si="190"/>
        <v>NA</v>
      </c>
      <c r="AH350" s="9">
        <f t="shared" si="191"/>
        <v>0</v>
      </c>
      <c r="AI350" s="9" t="str">
        <f t="shared" si="192"/>
        <v>NA</v>
      </c>
      <c r="AJ350" s="9">
        <f t="shared" si="193"/>
        <v>0</v>
      </c>
      <c r="AK350" t="str">
        <f t="shared" si="194"/>
        <v/>
      </c>
      <c r="AL350" t="str">
        <f t="shared" si="195"/>
        <v/>
      </c>
      <c r="AM350" t="str">
        <f t="shared" si="196"/>
        <v>NA</v>
      </c>
      <c r="AN350" t="str">
        <f t="shared" si="197"/>
        <v>NA</v>
      </c>
      <c r="AO350">
        <f t="shared" si="176"/>
        <v>0</v>
      </c>
      <c r="AP350">
        <f t="shared" si="177"/>
        <v>2</v>
      </c>
      <c r="AQ350" t="str">
        <f t="shared" si="178"/>
        <v>Less stressed</v>
      </c>
    </row>
    <row r="351" spans="1:43" x14ac:dyDescent="0.25">
      <c r="A351">
        <v>187</v>
      </c>
      <c r="B351">
        <v>11395499.131999999</v>
      </c>
      <c r="C351" t="str">
        <f>VLOOKUP(A351,'A1. Aquifer Attributes'!A:H,8,FALSE)</f>
        <v>Unconfined</v>
      </c>
      <c r="D351" t="str">
        <f>VLOOKUP(A351,'A3. BGCZ'!A:C,3,FALSE)</f>
        <v>CDF</v>
      </c>
      <c r="E351" t="str">
        <f>VLOOKUP(A351,'A2. Low Flow Zone'!A:C,3,FALSE)</f>
        <v>Georgia Basin</v>
      </c>
      <c r="F351">
        <f>IFERROR(VLOOKUP(A351,'R1. GW Use'!A:H,8,FALSE),"&lt;Null&gt;")</f>
        <v>3905965</v>
      </c>
      <c r="G351">
        <f>IFERROR(VLOOKUP(A351,'R2. Recharge'!A:I,8,FALSE)*B351,"&lt;Null&gt;")</f>
        <v>7872855.3334879363</v>
      </c>
      <c r="H351">
        <f>IFERROR(VLOOKUP(A351,'R2. Recharge'!A:K,10,FALSE)*B351,"&lt;Null&gt;")</f>
        <v>10486457.375242095</v>
      </c>
      <c r="I351">
        <f>IFERROR(VLOOKUP(A351,'R3. GW E'!A:C,2,FALSE)*B351,"&lt;Null&gt;")</f>
        <v>3678865.9622792196</v>
      </c>
      <c r="J351">
        <f>IFERROR(VLOOKUP(A351,'R3. GW E'!A:E,4,FALSE)*B351,"&lt;Null&gt;")</f>
        <v>5980927.7194301998</v>
      </c>
      <c r="K351">
        <f t="shared" si="165"/>
        <v>4193989.3712087166</v>
      </c>
      <c r="L351">
        <f t="shared" si="166"/>
        <v>6807591.4129628763</v>
      </c>
      <c r="M351">
        <f t="shared" si="167"/>
        <v>1891927.6140577365</v>
      </c>
      <c r="N351">
        <f t="shared" si="168"/>
        <v>4505529.6558118956</v>
      </c>
      <c r="O351" t="str">
        <f t="shared" si="169"/>
        <v/>
      </c>
      <c r="P351">
        <f t="shared" si="179"/>
        <v>3906000</v>
      </c>
      <c r="Q351" t="str">
        <f t="shared" si="170"/>
        <v/>
      </c>
      <c r="R351">
        <f t="shared" si="180"/>
        <v>7873000</v>
      </c>
      <c r="S351" t="str">
        <f t="shared" si="171"/>
        <v/>
      </c>
      <c r="T351">
        <f t="shared" si="181"/>
        <v>10486000</v>
      </c>
      <c r="U351" t="str">
        <f t="shared" si="182"/>
        <v/>
      </c>
      <c r="V351">
        <f t="shared" si="183"/>
        <v>3679000</v>
      </c>
      <c r="W351" t="str">
        <f t="shared" si="184"/>
        <v/>
      </c>
      <c r="X351">
        <f t="shared" si="185"/>
        <v>5981000</v>
      </c>
      <c r="Y351">
        <f t="shared" si="172"/>
        <v>0.93132448708955418</v>
      </c>
      <c r="Z351">
        <f t="shared" si="173"/>
        <v>0.57376607423329506</v>
      </c>
      <c r="AA351">
        <f t="shared" si="174"/>
        <v>2.064542517894028</v>
      </c>
      <c r="AB351">
        <f t="shared" si="175"/>
        <v>0.86692693165641721</v>
      </c>
      <c r="AC351" s="9" t="str">
        <f t="shared" si="186"/>
        <v/>
      </c>
      <c r="AD351" s="9">
        <f t="shared" si="187"/>
        <v>0.9</v>
      </c>
      <c r="AE351" s="9" t="str">
        <f t="shared" si="188"/>
        <v/>
      </c>
      <c r="AF351" s="9">
        <f t="shared" si="189"/>
        <v>0.6</v>
      </c>
      <c r="AG351" s="9" t="str">
        <f t="shared" si="190"/>
        <v/>
      </c>
      <c r="AH351" s="9">
        <f t="shared" si="191"/>
        <v>2.1</v>
      </c>
      <c r="AI351" s="9" t="str">
        <f t="shared" si="192"/>
        <v/>
      </c>
      <c r="AJ351" s="9">
        <f t="shared" si="193"/>
        <v>0.9</v>
      </c>
      <c r="AK351" t="str">
        <f t="shared" si="194"/>
        <v/>
      </c>
      <c r="AL351" t="str">
        <f t="shared" si="195"/>
        <v/>
      </c>
      <c r="AM351" t="str">
        <f t="shared" si="196"/>
        <v>stressed</v>
      </c>
      <c r="AN351" t="str">
        <f t="shared" si="197"/>
        <v/>
      </c>
      <c r="AO351">
        <f t="shared" si="176"/>
        <v>1</v>
      </c>
      <c r="AP351">
        <f t="shared" si="177"/>
        <v>4</v>
      </c>
      <c r="AQ351" t="str">
        <f t="shared" si="178"/>
        <v>More stressed (less certainty)</v>
      </c>
    </row>
    <row r="352" spans="1:43" x14ac:dyDescent="0.25">
      <c r="A352">
        <v>158</v>
      </c>
      <c r="B352">
        <v>38802294.438699998</v>
      </c>
      <c r="C352" t="str">
        <f>VLOOKUP(A352,'A1. Aquifer Attributes'!A:H,8,FALSE)</f>
        <v>Unconfined</v>
      </c>
      <c r="D352" t="str">
        <f>VLOOKUP(A352,'A3. BGCZ'!A:C,3,FALSE)</f>
        <v>PP</v>
      </c>
      <c r="E352" t="str">
        <f>VLOOKUP(A352,'A2. Low Flow Zone'!A:C,3,FALSE)</f>
        <v>South Interior</v>
      </c>
      <c r="F352">
        <f>IFERROR(VLOOKUP(A352,'R1. GW Use'!A:H,8,FALSE),"&lt;Null&gt;")</f>
        <v>10873618</v>
      </c>
      <c r="G352">
        <f>IFERROR(VLOOKUP(A352,'R2. Recharge'!A:I,8,FALSE)*B352,"&lt;Null&gt;")</f>
        <v>2932837.8923020922</v>
      </c>
      <c r="H352">
        <f>IFERROR(VLOOKUP(A352,'R2. Recharge'!A:K,10,FALSE)*B352,"&lt;Null&gt;")</f>
        <v>10857464.018364839</v>
      </c>
      <c r="I352">
        <f>IFERROR(VLOOKUP(A352,'R3. GW E'!A:C,2,FALSE)*B352,"&lt;Null&gt;")</f>
        <v>2822207.2814099672</v>
      </c>
      <c r="J352">
        <f>IFERROR(VLOOKUP(A352,'R3. GW E'!A:E,4,FALSE)*B352,"&lt;Null&gt;")</f>
        <v>13872751.516901778</v>
      </c>
      <c r="K352">
        <f t="shared" si="165"/>
        <v>110630.61089212494</v>
      </c>
      <c r="L352">
        <f t="shared" si="166"/>
        <v>8035256.7369548716</v>
      </c>
      <c r="M352">
        <f t="shared" si="167"/>
        <v>-10939913.624599686</v>
      </c>
      <c r="N352">
        <f t="shared" si="168"/>
        <v>-3015287.4985369388</v>
      </c>
      <c r="O352" t="str">
        <f t="shared" si="169"/>
        <v/>
      </c>
      <c r="P352">
        <f t="shared" si="179"/>
        <v>10874000</v>
      </c>
      <c r="Q352" t="str">
        <f t="shared" si="170"/>
        <v/>
      </c>
      <c r="R352">
        <f t="shared" si="180"/>
        <v>2933000</v>
      </c>
      <c r="S352" t="str">
        <f t="shared" si="171"/>
        <v/>
      </c>
      <c r="T352">
        <f t="shared" si="181"/>
        <v>10857000</v>
      </c>
      <c r="U352" t="str">
        <f t="shared" si="182"/>
        <v/>
      </c>
      <c r="V352">
        <f t="shared" si="183"/>
        <v>2822000</v>
      </c>
      <c r="W352" t="str">
        <f t="shared" si="184"/>
        <v/>
      </c>
      <c r="X352">
        <f t="shared" si="185"/>
        <v>13873000</v>
      </c>
      <c r="Y352">
        <f t="shared" si="172"/>
        <v>98.287606949967781</v>
      </c>
      <c r="Z352">
        <f t="shared" si="173"/>
        <v>1.3532384036954599</v>
      </c>
      <c r="AA352" t="str">
        <f t="shared" si="174"/>
        <v>NA</v>
      </c>
      <c r="AB352" t="str">
        <f t="shared" si="175"/>
        <v>NA</v>
      </c>
      <c r="AC352" s="9" t="str">
        <f t="shared" si="186"/>
        <v/>
      </c>
      <c r="AD352" s="9">
        <f t="shared" si="187"/>
        <v>98.3</v>
      </c>
      <c r="AE352" s="9" t="str">
        <f t="shared" si="188"/>
        <v/>
      </c>
      <c r="AF352" s="9">
        <f t="shared" si="189"/>
        <v>1.4</v>
      </c>
      <c r="AG352" s="9" t="str">
        <f t="shared" si="190"/>
        <v>NA</v>
      </c>
      <c r="AH352" s="9">
        <f t="shared" si="191"/>
        <v>0</v>
      </c>
      <c r="AI352" s="9" t="str">
        <f t="shared" si="192"/>
        <v>NA</v>
      </c>
      <c r="AJ352" s="9">
        <f t="shared" si="193"/>
        <v>0</v>
      </c>
      <c r="AK352" t="str">
        <f t="shared" si="194"/>
        <v>stressed</v>
      </c>
      <c r="AL352" t="str">
        <f t="shared" si="195"/>
        <v>stressed</v>
      </c>
      <c r="AM352" t="str">
        <f t="shared" si="196"/>
        <v>NA</v>
      </c>
      <c r="AN352" t="str">
        <f t="shared" si="197"/>
        <v>NA</v>
      </c>
      <c r="AO352">
        <f t="shared" si="176"/>
        <v>2</v>
      </c>
      <c r="AP352">
        <f t="shared" si="177"/>
        <v>2</v>
      </c>
      <c r="AQ352" t="str">
        <f t="shared" si="178"/>
        <v>More stressed (high certainty)</v>
      </c>
    </row>
    <row r="353" spans="1:43" x14ac:dyDescent="0.25">
      <c r="A353">
        <v>307</v>
      </c>
      <c r="B353">
        <v>45562879.196699999</v>
      </c>
      <c r="C353" t="str">
        <f>VLOOKUP(A353,'A1. Aquifer Attributes'!A:H,8,FALSE)</f>
        <v>Unconfined</v>
      </c>
      <c r="D353" t="str">
        <f>VLOOKUP(A353,'A3. BGCZ'!A:C,3,FALSE)</f>
        <v>ICH</v>
      </c>
      <c r="E353" t="str">
        <f>VLOOKUP(A353,'A2. Low Flow Zone'!A:C,3,FALSE)</f>
        <v>Southeast Mountains</v>
      </c>
      <c r="F353">
        <f>IFERROR(VLOOKUP(A353,'R1. GW Use'!A:H,8,FALSE),"&lt;Null&gt;")</f>
        <v>296394</v>
      </c>
      <c r="G353">
        <f>IFERROR(VLOOKUP(A353,'R2. Recharge'!A:I,8,FALSE)*B353,"&lt;Null&gt;")</f>
        <v>7317858.5278194342</v>
      </c>
      <c r="H353">
        <f>IFERROR(VLOOKUP(A353,'R2. Recharge'!A:K,10,FALSE)*B353,"&lt;Null&gt;")</f>
        <v>10883422.702198941</v>
      </c>
      <c r="I353">
        <f>IFERROR(VLOOKUP(A353,'R3. GW E'!A:C,2,FALSE)*B353,"&lt;Null&gt;")</f>
        <v>8555068.4494891781</v>
      </c>
      <c r="J353">
        <f>IFERROR(VLOOKUP(A353,'R3. GW E'!A:E,4,FALSE)*B353,"&lt;Null&gt;")</f>
        <v>272879728.53937203</v>
      </c>
      <c r="K353">
        <f t="shared" si="165"/>
        <v>-1237209.921669744</v>
      </c>
      <c r="L353">
        <f t="shared" si="166"/>
        <v>2328354.2527097631</v>
      </c>
      <c r="M353">
        <f t="shared" si="167"/>
        <v>-265561870.0115526</v>
      </c>
      <c r="N353">
        <f t="shared" si="168"/>
        <v>-261996305.83717307</v>
      </c>
      <c r="O353" t="str">
        <f t="shared" si="169"/>
        <v/>
      </c>
      <c r="P353">
        <f t="shared" si="179"/>
        <v>296000</v>
      </c>
      <c r="Q353" t="str">
        <f t="shared" si="170"/>
        <v/>
      </c>
      <c r="R353">
        <f t="shared" si="180"/>
        <v>7318000</v>
      </c>
      <c r="S353" t="str">
        <f t="shared" si="171"/>
        <v/>
      </c>
      <c r="T353">
        <f t="shared" si="181"/>
        <v>10883000</v>
      </c>
      <c r="U353" t="str">
        <f t="shared" si="182"/>
        <v/>
      </c>
      <c r="V353">
        <f t="shared" si="183"/>
        <v>8555000</v>
      </c>
      <c r="W353" t="str">
        <f t="shared" si="184"/>
        <v/>
      </c>
      <c r="X353">
        <f t="shared" si="185"/>
        <v>272880000</v>
      </c>
      <c r="Y353" t="str">
        <f t="shared" si="172"/>
        <v>NA</v>
      </c>
      <c r="Z353">
        <f t="shared" si="173"/>
        <v>0.12729763937556046</v>
      </c>
      <c r="AA353" t="str">
        <f t="shared" si="174"/>
        <v>NA</v>
      </c>
      <c r="AB353" t="str">
        <f t="shared" si="175"/>
        <v>NA</v>
      </c>
      <c r="AC353" s="9" t="str">
        <f t="shared" si="186"/>
        <v>NA</v>
      </c>
      <c r="AD353" s="9">
        <f t="shared" si="187"/>
        <v>0</v>
      </c>
      <c r="AE353" s="9" t="str">
        <f t="shared" si="188"/>
        <v/>
      </c>
      <c r="AF353" s="9">
        <f t="shared" si="189"/>
        <v>0.1</v>
      </c>
      <c r="AG353" s="9" t="str">
        <f t="shared" si="190"/>
        <v>NA</v>
      </c>
      <c r="AH353" s="9">
        <f t="shared" si="191"/>
        <v>0</v>
      </c>
      <c r="AI353" s="9" t="str">
        <f t="shared" si="192"/>
        <v>NA</v>
      </c>
      <c r="AJ353" s="9">
        <f t="shared" si="193"/>
        <v>0</v>
      </c>
      <c r="AK353" t="str">
        <f t="shared" si="194"/>
        <v>NA</v>
      </c>
      <c r="AL353" t="str">
        <f t="shared" si="195"/>
        <v/>
      </c>
      <c r="AM353" t="str">
        <f t="shared" si="196"/>
        <v>NA</v>
      </c>
      <c r="AN353" t="str">
        <f t="shared" si="197"/>
        <v>NA</v>
      </c>
      <c r="AO353">
        <f t="shared" si="176"/>
        <v>0</v>
      </c>
      <c r="AP353">
        <f t="shared" si="177"/>
        <v>1</v>
      </c>
      <c r="AQ353" t="str">
        <f t="shared" si="178"/>
        <v>Less stressed</v>
      </c>
    </row>
    <row r="354" spans="1:43" x14ac:dyDescent="0.25">
      <c r="A354">
        <v>20</v>
      </c>
      <c r="B354">
        <v>15547024.2623</v>
      </c>
      <c r="C354" t="str">
        <f>VLOOKUP(A354,'A1. Aquifer Attributes'!A:H,8,FALSE)</f>
        <v>Unconfined</v>
      </c>
      <c r="D354" t="str">
        <f>VLOOKUP(A354,'A3. BGCZ'!A:C,3,FALSE)</f>
        <v>CWH</v>
      </c>
      <c r="E354" t="str">
        <f>VLOOKUP(A354,'A2. Low Flow Zone'!A:C,3,FALSE)</f>
        <v>Coast Mountains</v>
      </c>
      <c r="F354">
        <f>IFERROR(VLOOKUP(A354,'R1. GW Use'!A:H,8,FALSE),"&lt;Null&gt;")</f>
        <v>548945</v>
      </c>
      <c r="G354">
        <f>IFERROR(VLOOKUP(A354,'R2. Recharge'!A:I,8,FALSE)*B354,"&lt;Null&gt;")</f>
        <v>13732012.058750611</v>
      </c>
      <c r="H354">
        <f>IFERROR(VLOOKUP(A354,'R2. Recharge'!A:K,10,FALSE)*B354,"&lt;Null&gt;")</f>
        <v>11112655.361134008</v>
      </c>
      <c r="I354">
        <f>IFERROR(VLOOKUP(A354,'R3. GW E'!A:C,2,FALSE)*B354,"&lt;Null&gt;")</f>
        <v>6295503.1756059257</v>
      </c>
      <c r="J354">
        <f>IFERROR(VLOOKUP(A354,'R3. GW E'!A:E,4,FALSE)*B354,"&lt;Null&gt;")</f>
        <v>3395547.8340076311</v>
      </c>
      <c r="K354">
        <f t="shared" si="165"/>
        <v>7436508.8831446851</v>
      </c>
      <c r="L354">
        <f t="shared" si="166"/>
        <v>4817152.1855280818</v>
      </c>
      <c r="M354">
        <f t="shared" si="167"/>
        <v>10336464.224742979</v>
      </c>
      <c r="N354">
        <f t="shared" si="168"/>
        <v>7717107.5271263765</v>
      </c>
      <c r="O354" t="str">
        <f t="shared" si="169"/>
        <v/>
      </c>
      <c r="P354">
        <f t="shared" si="179"/>
        <v>549000</v>
      </c>
      <c r="Q354" t="str">
        <f t="shared" si="170"/>
        <v/>
      </c>
      <c r="R354">
        <f t="shared" si="180"/>
        <v>13732000</v>
      </c>
      <c r="S354" t="str">
        <f t="shared" si="171"/>
        <v/>
      </c>
      <c r="T354">
        <f t="shared" si="181"/>
        <v>11113000</v>
      </c>
      <c r="U354" t="str">
        <f t="shared" si="182"/>
        <v/>
      </c>
      <c r="V354">
        <f t="shared" si="183"/>
        <v>6296000</v>
      </c>
      <c r="W354" t="str">
        <f t="shared" si="184"/>
        <v/>
      </c>
      <c r="X354">
        <f t="shared" si="185"/>
        <v>3396000</v>
      </c>
      <c r="Y354">
        <f t="shared" si="172"/>
        <v>7.3817567977928239E-2</v>
      </c>
      <c r="Z354">
        <f t="shared" si="173"/>
        <v>0.11395633329774524</v>
      </c>
      <c r="AA354">
        <f t="shared" si="174"/>
        <v>5.3107618627069718E-2</v>
      </c>
      <c r="AB354">
        <f t="shared" si="175"/>
        <v>7.113351706846191E-2</v>
      </c>
      <c r="AC354" s="9" t="str">
        <f t="shared" si="186"/>
        <v/>
      </c>
      <c r="AD354" s="9">
        <f t="shared" si="187"/>
        <v>0.1</v>
      </c>
      <c r="AE354" s="9" t="str">
        <f t="shared" si="188"/>
        <v/>
      </c>
      <c r="AF354" s="9">
        <f t="shared" si="189"/>
        <v>0.1</v>
      </c>
      <c r="AG354" s="9" t="str">
        <f t="shared" si="190"/>
        <v/>
      </c>
      <c r="AH354" s="9">
        <f t="shared" si="191"/>
        <v>0.1</v>
      </c>
      <c r="AI354" s="9" t="str">
        <f t="shared" si="192"/>
        <v/>
      </c>
      <c r="AJ354" s="9">
        <f t="shared" si="193"/>
        <v>0.1</v>
      </c>
      <c r="AK354" t="str">
        <f t="shared" si="194"/>
        <v/>
      </c>
      <c r="AL354" t="str">
        <f t="shared" si="195"/>
        <v/>
      </c>
      <c r="AM354" t="str">
        <f t="shared" si="196"/>
        <v/>
      </c>
      <c r="AN354" t="str">
        <f t="shared" si="197"/>
        <v/>
      </c>
      <c r="AO354">
        <f t="shared" si="176"/>
        <v>0</v>
      </c>
      <c r="AP354">
        <f t="shared" si="177"/>
        <v>4</v>
      </c>
      <c r="AQ354" t="str">
        <f t="shared" si="178"/>
        <v>Less stressed</v>
      </c>
    </row>
    <row r="355" spans="1:43" x14ac:dyDescent="0.25">
      <c r="A355">
        <v>11</v>
      </c>
      <c r="B355">
        <v>13169571.888699999</v>
      </c>
      <c r="C355" t="str">
        <f>VLOOKUP(A355,'A1. Aquifer Attributes'!A:H,8,FALSE)</f>
        <v>Unconfined</v>
      </c>
      <c r="D355" t="str">
        <f>VLOOKUP(A355,'A3. BGCZ'!A:C,3,FALSE)</f>
        <v>CWH</v>
      </c>
      <c r="E355" t="str">
        <f>VLOOKUP(A355,'A2. Low Flow Zone'!A:C,3,FALSE)</f>
        <v>Coast Mountains</v>
      </c>
      <c r="F355">
        <f>IFERROR(VLOOKUP(A355,'R1. GW Use'!A:H,8,FALSE),"&lt;Null&gt;")</f>
        <v>130380</v>
      </c>
      <c r="G355">
        <f>IFERROR(VLOOKUP(A355,'R2. Recharge'!A:I,8,FALSE)*B355,"&lt;Null&gt;")</f>
        <v>13055575.098907569</v>
      </c>
      <c r="H355">
        <f>IFERROR(VLOOKUP(A355,'R2. Recharge'!A:K,10,FALSE)*B355,"&lt;Null&gt;")</f>
        <v>11728649.519641666</v>
      </c>
      <c r="I355">
        <f>IFERROR(VLOOKUP(A355,'R3. GW E'!A:C,2,FALSE)*B355,"&lt;Null&gt;")</f>
        <v>8678905.9095159639</v>
      </c>
      <c r="J355">
        <f>IFERROR(VLOOKUP(A355,'R3. GW E'!A:E,4,FALSE)*B355,"&lt;Null&gt;")</f>
        <v>50036866.521083437</v>
      </c>
      <c r="K355">
        <f t="shared" si="165"/>
        <v>4376669.1893916056</v>
      </c>
      <c r="L355">
        <f t="shared" si="166"/>
        <v>3049743.6101257019</v>
      </c>
      <c r="M355">
        <f t="shared" si="167"/>
        <v>-36981291.422175869</v>
      </c>
      <c r="N355">
        <f t="shared" si="168"/>
        <v>-38308217.001441769</v>
      </c>
      <c r="O355" t="str">
        <f t="shared" si="169"/>
        <v/>
      </c>
      <c r="P355">
        <f t="shared" si="179"/>
        <v>130000</v>
      </c>
      <c r="Q355" t="str">
        <f t="shared" si="170"/>
        <v/>
      </c>
      <c r="R355">
        <f t="shared" si="180"/>
        <v>13056000</v>
      </c>
      <c r="S355" t="str">
        <f t="shared" si="171"/>
        <v/>
      </c>
      <c r="T355">
        <f t="shared" si="181"/>
        <v>11729000</v>
      </c>
      <c r="U355" t="str">
        <f t="shared" si="182"/>
        <v/>
      </c>
      <c r="V355">
        <f t="shared" si="183"/>
        <v>8679000</v>
      </c>
      <c r="W355" t="str">
        <f t="shared" si="184"/>
        <v/>
      </c>
      <c r="X355">
        <f t="shared" si="185"/>
        <v>50037000</v>
      </c>
      <c r="Y355">
        <f t="shared" si="172"/>
        <v>2.9789777193127073E-2</v>
      </c>
      <c r="Z355">
        <f t="shared" si="173"/>
        <v>4.2751134740348258E-2</v>
      </c>
      <c r="AA355" t="str">
        <f t="shared" si="174"/>
        <v>NA</v>
      </c>
      <c r="AB355" t="str">
        <f t="shared" si="175"/>
        <v>NA</v>
      </c>
      <c r="AC355" s="9" t="str">
        <f t="shared" si="186"/>
        <v>&lt;0.1</v>
      </c>
      <c r="AD355" s="9">
        <f t="shared" si="187"/>
        <v>0</v>
      </c>
      <c r="AE355" s="9" t="str">
        <f t="shared" si="188"/>
        <v>&lt;0.1</v>
      </c>
      <c r="AF355" s="9">
        <f t="shared" si="189"/>
        <v>0</v>
      </c>
      <c r="AG355" s="9" t="str">
        <f t="shared" si="190"/>
        <v>NA</v>
      </c>
      <c r="AH355" s="9">
        <f t="shared" si="191"/>
        <v>0</v>
      </c>
      <c r="AI355" s="9" t="str">
        <f t="shared" si="192"/>
        <v>NA</v>
      </c>
      <c r="AJ355" s="9">
        <f t="shared" si="193"/>
        <v>0</v>
      </c>
      <c r="AK355" t="str">
        <f t="shared" si="194"/>
        <v/>
      </c>
      <c r="AL355" t="str">
        <f t="shared" si="195"/>
        <v/>
      </c>
      <c r="AM355" t="str">
        <f t="shared" si="196"/>
        <v>NA</v>
      </c>
      <c r="AN355" t="str">
        <f t="shared" si="197"/>
        <v>NA</v>
      </c>
      <c r="AO355">
        <f t="shared" si="176"/>
        <v>0</v>
      </c>
      <c r="AP355">
        <f t="shared" si="177"/>
        <v>2</v>
      </c>
      <c r="AQ355" t="str">
        <f t="shared" si="178"/>
        <v>Less stressed</v>
      </c>
    </row>
    <row r="356" spans="1:43" x14ac:dyDescent="0.25">
      <c r="A356">
        <v>71</v>
      </c>
      <c r="B356">
        <v>13995610.6271</v>
      </c>
      <c r="C356" t="str">
        <f>VLOOKUP(A356,'A1. Aquifer Attributes'!A:H,8,FALSE)</f>
        <v>Unconfined</v>
      </c>
      <c r="D356" t="str">
        <f>VLOOKUP(A356,'A3. BGCZ'!A:C,3,FALSE)</f>
        <v>CWH</v>
      </c>
      <c r="E356" t="str">
        <f>VLOOKUP(A356,'A2. Low Flow Zone'!A:C,3,FALSE)</f>
        <v>Coast Mountains</v>
      </c>
      <c r="F356">
        <f>IFERROR(VLOOKUP(A356,'R1. GW Use'!A:H,8,FALSE),"&lt;Null&gt;")</f>
        <v>863057</v>
      </c>
      <c r="G356">
        <f>IFERROR(VLOOKUP(A356,'R2. Recharge'!A:I,8,FALSE)*B356,"&lt;Null&gt;")</f>
        <v>12361715.699315662</v>
      </c>
      <c r="H356">
        <f>IFERROR(VLOOKUP(A356,'R2. Recharge'!A:K,10,FALSE)*B356,"&lt;Null&gt;")</f>
        <v>11794185.049120933</v>
      </c>
      <c r="I356">
        <f>IFERROR(VLOOKUP(A356,'R3. GW E'!A:C,2,FALSE)*B356,"&lt;Null&gt;")</f>
        <v>5378247.2473926153</v>
      </c>
      <c r="J356">
        <f>IFERROR(VLOOKUP(A356,'R3. GW E'!A:E,4,FALSE)*B356,"&lt;Null&gt;")</f>
        <v>759835.69655588607</v>
      </c>
      <c r="K356">
        <f t="shared" si="165"/>
        <v>6983468.4519230463</v>
      </c>
      <c r="L356">
        <f t="shared" si="166"/>
        <v>6415937.8017283175</v>
      </c>
      <c r="M356">
        <f t="shared" si="167"/>
        <v>11601880.002759775</v>
      </c>
      <c r="N356">
        <f t="shared" si="168"/>
        <v>11034349.352565046</v>
      </c>
      <c r="O356" t="str">
        <f t="shared" si="169"/>
        <v/>
      </c>
      <c r="P356">
        <f t="shared" si="179"/>
        <v>863000</v>
      </c>
      <c r="Q356" t="str">
        <f t="shared" si="170"/>
        <v/>
      </c>
      <c r="R356">
        <f t="shared" si="180"/>
        <v>12362000</v>
      </c>
      <c r="S356" t="str">
        <f t="shared" si="171"/>
        <v/>
      </c>
      <c r="T356">
        <f t="shared" si="181"/>
        <v>11794000</v>
      </c>
      <c r="U356" t="str">
        <f t="shared" si="182"/>
        <v/>
      </c>
      <c r="V356">
        <f t="shared" si="183"/>
        <v>5378000</v>
      </c>
      <c r="W356" t="str">
        <f t="shared" si="184"/>
        <v/>
      </c>
      <c r="X356">
        <f t="shared" si="185"/>
        <v>760000</v>
      </c>
      <c r="Y356">
        <f t="shared" si="172"/>
        <v>0.12358572333241356</v>
      </c>
      <c r="Z356">
        <f t="shared" si="173"/>
        <v>0.13451766938381335</v>
      </c>
      <c r="AA356">
        <f t="shared" si="174"/>
        <v>7.4389409284935024E-2</v>
      </c>
      <c r="AB356">
        <f t="shared" si="175"/>
        <v>7.8215486244268106E-2</v>
      </c>
      <c r="AC356" s="9" t="str">
        <f t="shared" si="186"/>
        <v/>
      </c>
      <c r="AD356" s="9">
        <f t="shared" si="187"/>
        <v>0.1</v>
      </c>
      <c r="AE356" s="9" t="str">
        <f t="shared" si="188"/>
        <v/>
      </c>
      <c r="AF356" s="9">
        <f t="shared" si="189"/>
        <v>0.1</v>
      </c>
      <c r="AG356" s="9" t="str">
        <f t="shared" si="190"/>
        <v/>
      </c>
      <c r="AH356" s="9">
        <f t="shared" si="191"/>
        <v>0.1</v>
      </c>
      <c r="AI356" s="9" t="str">
        <f t="shared" si="192"/>
        <v/>
      </c>
      <c r="AJ356" s="9">
        <f t="shared" si="193"/>
        <v>0.1</v>
      </c>
      <c r="AK356" t="str">
        <f t="shared" si="194"/>
        <v/>
      </c>
      <c r="AL356" t="str">
        <f t="shared" si="195"/>
        <v/>
      </c>
      <c r="AM356" t="str">
        <f t="shared" si="196"/>
        <v/>
      </c>
      <c r="AN356" t="str">
        <f t="shared" si="197"/>
        <v/>
      </c>
      <c r="AO356">
        <f t="shared" si="176"/>
        <v>0</v>
      </c>
      <c r="AP356">
        <f t="shared" si="177"/>
        <v>4</v>
      </c>
      <c r="AQ356" t="str">
        <f t="shared" si="178"/>
        <v>Less stressed</v>
      </c>
    </row>
    <row r="357" spans="1:43" x14ac:dyDescent="0.25">
      <c r="A357">
        <v>9</v>
      </c>
      <c r="B357">
        <v>14047588.676000001</v>
      </c>
      <c r="C357" t="str">
        <f>VLOOKUP(A357,'A1. Aquifer Attributes'!A:H,8,FALSE)</f>
        <v>Unconfined</v>
      </c>
      <c r="D357" t="str">
        <f>VLOOKUP(A357,'A3. BGCZ'!A:C,3,FALSE)</f>
        <v>CWH</v>
      </c>
      <c r="E357" t="str">
        <f>VLOOKUP(A357,'A2. Low Flow Zone'!A:C,3,FALSE)</f>
        <v>Coast Mountains</v>
      </c>
      <c r="F357">
        <f>IFERROR(VLOOKUP(A357,'R1. GW Use'!A:H,8,FALSE),"&lt;Null&gt;")</f>
        <v>199481</v>
      </c>
      <c r="G357">
        <f>IFERROR(VLOOKUP(A357,'R2. Recharge'!A:I,8,FALSE)*B357,"&lt;Null&gt;")</f>
        <v>12407625.654960096</v>
      </c>
      <c r="H357">
        <f>IFERROR(VLOOKUP(A357,'R2. Recharge'!A:K,10,FALSE)*B357,"&lt;Null&gt;")</f>
        <v>12053238.464079605</v>
      </c>
      <c r="I357">
        <f>IFERROR(VLOOKUP(A357,'R3. GW E'!A:C,2,FALSE)*B357,"&lt;Null&gt;")</f>
        <v>5331228.4736061124</v>
      </c>
      <c r="J357">
        <f>IFERROR(VLOOKUP(A357,'R3. GW E'!A:E,4,FALSE)*B357,"&lt;Null&gt;")</f>
        <v>3467394.4080744321</v>
      </c>
      <c r="K357">
        <f t="shared" si="165"/>
        <v>7076397.1813539835</v>
      </c>
      <c r="L357">
        <f t="shared" si="166"/>
        <v>6722009.990473493</v>
      </c>
      <c r="M357">
        <f t="shared" si="167"/>
        <v>8940231.2468856648</v>
      </c>
      <c r="N357">
        <f t="shared" si="168"/>
        <v>8585844.0560051724</v>
      </c>
      <c r="O357" t="str">
        <f t="shared" si="169"/>
        <v/>
      </c>
      <c r="P357">
        <f t="shared" si="179"/>
        <v>199000</v>
      </c>
      <c r="Q357" t="str">
        <f t="shared" si="170"/>
        <v/>
      </c>
      <c r="R357">
        <f t="shared" si="180"/>
        <v>12408000</v>
      </c>
      <c r="S357" t="str">
        <f t="shared" si="171"/>
        <v/>
      </c>
      <c r="T357">
        <f t="shared" si="181"/>
        <v>12053000</v>
      </c>
      <c r="U357" t="str">
        <f t="shared" si="182"/>
        <v/>
      </c>
      <c r="V357">
        <f t="shared" si="183"/>
        <v>5331000</v>
      </c>
      <c r="W357" t="str">
        <f t="shared" si="184"/>
        <v/>
      </c>
      <c r="X357">
        <f t="shared" si="185"/>
        <v>3467000</v>
      </c>
      <c r="Y357">
        <f t="shared" si="172"/>
        <v>2.8189627417412953E-2</v>
      </c>
      <c r="Z357">
        <f t="shared" si="173"/>
        <v>2.9675796418438337E-2</v>
      </c>
      <c r="AA357">
        <f t="shared" si="174"/>
        <v>2.231273380870202E-2</v>
      </c>
      <c r="AB357">
        <f t="shared" si="175"/>
        <v>2.3233708730183326E-2</v>
      </c>
      <c r="AC357" s="9" t="str">
        <f t="shared" si="186"/>
        <v>&lt;0.1</v>
      </c>
      <c r="AD357" s="9">
        <f t="shared" si="187"/>
        <v>0</v>
      </c>
      <c r="AE357" s="9" t="str">
        <f t="shared" si="188"/>
        <v>&lt;0.1</v>
      </c>
      <c r="AF357" s="9">
        <f t="shared" si="189"/>
        <v>0</v>
      </c>
      <c r="AG357" s="9" t="str">
        <f t="shared" si="190"/>
        <v>&lt;0.1</v>
      </c>
      <c r="AH357" s="9">
        <f t="shared" si="191"/>
        <v>0</v>
      </c>
      <c r="AI357" s="9" t="str">
        <f t="shared" si="192"/>
        <v>&lt;0.1</v>
      </c>
      <c r="AJ357" s="9">
        <f t="shared" si="193"/>
        <v>0</v>
      </c>
      <c r="AK357" t="str">
        <f t="shared" si="194"/>
        <v/>
      </c>
      <c r="AL357" t="str">
        <f t="shared" si="195"/>
        <v/>
      </c>
      <c r="AM357" t="str">
        <f t="shared" si="196"/>
        <v/>
      </c>
      <c r="AN357" t="str">
        <f t="shared" si="197"/>
        <v/>
      </c>
      <c r="AO357">
        <f t="shared" si="176"/>
        <v>0</v>
      </c>
      <c r="AP357">
        <f t="shared" si="177"/>
        <v>4</v>
      </c>
      <c r="AQ357" t="str">
        <f t="shared" si="178"/>
        <v>Less stressed</v>
      </c>
    </row>
    <row r="358" spans="1:43" x14ac:dyDescent="0.25">
      <c r="A358">
        <v>1051</v>
      </c>
      <c r="B358">
        <v>9674391.7985699996</v>
      </c>
      <c r="C358" t="str">
        <f>VLOOKUP(A358,'A1. Aquifer Attributes'!A:H,8,FALSE)</f>
        <v>Unconfined</v>
      </c>
      <c r="D358" t="str">
        <f>VLOOKUP(A358,'A3. BGCZ'!A:C,3,FALSE)</f>
        <v>CWH</v>
      </c>
      <c r="E358" t="str">
        <f>VLOOKUP(A358,'A2. Low Flow Zone'!A:C,3,FALSE)</f>
        <v>Vancouver Island</v>
      </c>
      <c r="F358">
        <f>IFERROR(VLOOKUP(A358,'R1. GW Use'!A:H,8,FALSE),"&lt;Null&gt;")</f>
        <v>2013</v>
      </c>
      <c r="G358">
        <f>IFERROR(VLOOKUP(A358,'R2. Recharge'!A:I,8,FALSE)*B358,"&lt;Null&gt;")</f>
        <v>8544970.5742845368</v>
      </c>
      <c r="H358">
        <f>IFERROR(VLOOKUP(A358,'R2. Recharge'!A:K,10,FALSE)*B358,"&lt;Null&gt;")</f>
        <v>12078091.1848427</v>
      </c>
      <c r="I358">
        <f>IFERROR(VLOOKUP(A358,'R3. GW E'!A:C,2,FALSE)*B358,"&lt;Null&gt;")</f>
        <v>8201320.5313607389</v>
      </c>
      <c r="J358">
        <f>IFERROR(VLOOKUP(A358,'R3. GW E'!A:E,4,FALSE)*B358,"&lt;Null&gt;")</f>
        <v>1227864.1326827058</v>
      </c>
      <c r="K358">
        <f t="shared" si="165"/>
        <v>343650.04292379785</v>
      </c>
      <c r="L358">
        <f t="shared" si="166"/>
        <v>3876770.6534819612</v>
      </c>
      <c r="M358">
        <f t="shared" si="167"/>
        <v>7317106.4416018315</v>
      </c>
      <c r="N358">
        <f t="shared" si="168"/>
        <v>10850227.052159995</v>
      </c>
      <c r="O358" t="str">
        <f t="shared" si="169"/>
        <v/>
      </c>
      <c r="P358">
        <f t="shared" si="179"/>
        <v>2000</v>
      </c>
      <c r="Q358" t="str">
        <f t="shared" si="170"/>
        <v/>
      </c>
      <c r="R358">
        <f t="shared" si="180"/>
        <v>8545000</v>
      </c>
      <c r="S358" t="str">
        <f t="shared" si="171"/>
        <v/>
      </c>
      <c r="T358">
        <f t="shared" si="181"/>
        <v>12078000</v>
      </c>
      <c r="U358" t="str">
        <f t="shared" si="182"/>
        <v/>
      </c>
      <c r="V358">
        <f t="shared" si="183"/>
        <v>8201000</v>
      </c>
      <c r="W358" t="str">
        <f t="shared" si="184"/>
        <v/>
      </c>
      <c r="X358">
        <f t="shared" si="185"/>
        <v>1228000</v>
      </c>
      <c r="Y358">
        <f t="shared" si="172"/>
        <v>5.8577033277029721E-3</v>
      </c>
      <c r="Z358">
        <f t="shared" si="173"/>
        <v>5.1924660495250173E-4</v>
      </c>
      <c r="AA358">
        <f t="shared" si="174"/>
        <v>2.7510874907531375E-4</v>
      </c>
      <c r="AB358">
        <f t="shared" si="175"/>
        <v>1.8552607151195647E-4</v>
      </c>
      <c r="AC358" s="9" t="str">
        <f t="shared" si="186"/>
        <v>&lt;0.1</v>
      </c>
      <c r="AD358" s="9">
        <f t="shared" si="187"/>
        <v>0</v>
      </c>
      <c r="AE358" s="9" t="str">
        <f t="shared" si="188"/>
        <v>&lt;0.1</v>
      </c>
      <c r="AF358" s="9">
        <f t="shared" si="189"/>
        <v>0</v>
      </c>
      <c r="AG358" s="9" t="str">
        <f t="shared" si="190"/>
        <v>&lt;0.1</v>
      </c>
      <c r="AH358" s="9">
        <f t="shared" si="191"/>
        <v>0</v>
      </c>
      <c r="AI358" s="9" t="str">
        <f t="shared" si="192"/>
        <v>&lt;0.1</v>
      </c>
      <c r="AJ358" s="9">
        <f t="shared" si="193"/>
        <v>0</v>
      </c>
      <c r="AK358" t="str">
        <f t="shared" si="194"/>
        <v/>
      </c>
      <c r="AL358" t="str">
        <f t="shared" si="195"/>
        <v/>
      </c>
      <c r="AM358" t="str">
        <f t="shared" si="196"/>
        <v/>
      </c>
      <c r="AN358" t="str">
        <f t="shared" si="197"/>
        <v/>
      </c>
      <c r="AO358">
        <f t="shared" si="176"/>
        <v>0</v>
      </c>
      <c r="AP358">
        <f t="shared" si="177"/>
        <v>4</v>
      </c>
      <c r="AQ358" t="str">
        <f t="shared" si="178"/>
        <v>Less stressed</v>
      </c>
    </row>
    <row r="359" spans="1:43" x14ac:dyDescent="0.25">
      <c r="A359">
        <v>189</v>
      </c>
      <c r="B359">
        <v>10467040.2443</v>
      </c>
      <c r="C359" t="str">
        <f>VLOOKUP(A359,'A1. Aquifer Attributes'!A:H,8,FALSE)</f>
        <v>Unconfined</v>
      </c>
      <c r="D359" t="str">
        <f>VLOOKUP(A359,'A3. BGCZ'!A:C,3,FALSE)</f>
        <v>CWH</v>
      </c>
      <c r="E359" t="str">
        <f>VLOOKUP(A359,'A2. Low Flow Zone'!A:C,3,FALSE)</f>
        <v>Vancouver Island</v>
      </c>
      <c r="F359">
        <f>IFERROR(VLOOKUP(A359,'R1. GW Use'!A:H,8,FALSE),"&lt;Null&gt;")</f>
        <v>119973</v>
      </c>
      <c r="G359">
        <f>IFERROR(VLOOKUP(A359,'R2. Recharge'!A:I,8,FALSE)*B359,"&lt;Null&gt;")</f>
        <v>10376436.768609026</v>
      </c>
      <c r="H359">
        <f>IFERROR(VLOOKUP(A359,'R2. Recharge'!A:K,10,FALSE)*B359,"&lt;Null&gt;")</f>
        <v>12168666.976815853</v>
      </c>
      <c r="I359">
        <f>IFERROR(VLOOKUP(A359,'R3. GW E'!A:C,2,FALSE)*B359,"&lt;Null&gt;")</f>
        <v>6640510.1388290506</v>
      </c>
      <c r="J359">
        <f>IFERROR(VLOOKUP(A359,'R3. GW E'!A:E,4,FALSE)*B359,"&lt;Null&gt;")</f>
        <v>15496662.422491036</v>
      </c>
      <c r="K359">
        <f t="shared" si="165"/>
        <v>3735926.6297799759</v>
      </c>
      <c r="L359">
        <f t="shared" si="166"/>
        <v>5528156.8379868027</v>
      </c>
      <c r="M359">
        <f t="shared" si="167"/>
        <v>-5120225.6538820099</v>
      </c>
      <c r="N359">
        <f t="shared" si="168"/>
        <v>-3327995.4456751831</v>
      </c>
      <c r="O359" t="str">
        <f t="shared" si="169"/>
        <v/>
      </c>
      <c r="P359">
        <f t="shared" si="179"/>
        <v>120000</v>
      </c>
      <c r="Q359" t="str">
        <f t="shared" si="170"/>
        <v/>
      </c>
      <c r="R359">
        <f t="shared" si="180"/>
        <v>10376000</v>
      </c>
      <c r="S359" t="str">
        <f t="shared" si="171"/>
        <v/>
      </c>
      <c r="T359">
        <f t="shared" si="181"/>
        <v>12169000</v>
      </c>
      <c r="U359" t="str">
        <f t="shared" si="182"/>
        <v/>
      </c>
      <c r="V359">
        <f t="shared" si="183"/>
        <v>6641000</v>
      </c>
      <c r="W359" t="str">
        <f t="shared" si="184"/>
        <v/>
      </c>
      <c r="X359">
        <f t="shared" si="185"/>
        <v>15497000</v>
      </c>
      <c r="Y359">
        <f t="shared" si="172"/>
        <v>3.2113318030302353E-2</v>
      </c>
      <c r="Z359">
        <f t="shared" si="173"/>
        <v>2.1702170093222381E-2</v>
      </c>
      <c r="AA359" t="str">
        <f t="shared" si="174"/>
        <v>NA</v>
      </c>
      <c r="AB359" t="str">
        <f t="shared" si="175"/>
        <v>NA</v>
      </c>
      <c r="AC359" s="9" t="str">
        <f t="shared" si="186"/>
        <v>&lt;0.1</v>
      </c>
      <c r="AD359" s="9">
        <f t="shared" si="187"/>
        <v>0</v>
      </c>
      <c r="AE359" s="9" t="str">
        <f t="shared" si="188"/>
        <v>&lt;0.1</v>
      </c>
      <c r="AF359" s="9">
        <f t="shared" si="189"/>
        <v>0</v>
      </c>
      <c r="AG359" s="9" t="str">
        <f t="shared" si="190"/>
        <v>NA</v>
      </c>
      <c r="AH359" s="9">
        <f t="shared" si="191"/>
        <v>0</v>
      </c>
      <c r="AI359" s="9" t="str">
        <f t="shared" si="192"/>
        <v>NA</v>
      </c>
      <c r="AJ359" s="9">
        <f t="shared" si="193"/>
        <v>0</v>
      </c>
      <c r="AK359" t="str">
        <f t="shared" si="194"/>
        <v/>
      </c>
      <c r="AL359" t="str">
        <f t="shared" si="195"/>
        <v/>
      </c>
      <c r="AM359" t="str">
        <f t="shared" si="196"/>
        <v>NA</v>
      </c>
      <c r="AN359" t="str">
        <f t="shared" si="197"/>
        <v>NA</v>
      </c>
      <c r="AO359">
        <f t="shared" si="176"/>
        <v>0</v>
      </c>
      <c r="AP359">
        <f t="shared" si="177"/>
        <v>2</v>
      </c>
      <c r="AQ359" t="str">
        <f t="shared" si="178"/>
        <v>Less stressed</v>
      </c>
    </row>
    <row r="360" spans="1:43" x14ac:dyDescent="0.25">
      <c r="A360">
        <v>559</v>
      </c>
      <c r="B360">
        <v>14477335.6284</v>
      </c>
      <c r="C360" t="str">
        <f>VLOOKUP(A360,'A1. Aquifer Attributes'!A:H,8,FALSE)</f>
        <v>Unconfined</v>
      </c>
      <c r="D360" t="str">
        <f>VLOOKUP(A360,'A3. BGCZ'!A:C,3,FALSE)</f>
        <v>CWH</v>
      </c>
      <c r="E360" t="str">
        <f>VLOOKUP(A360,'A2. Low Flow Zone'!A:C,3,FALSE)</f>
        <v>Georgia Basin</v>
      </c>
      <c r="F360">
        <f>IFERROR(VLOOKUP(A360,'R1. GW Use'!A:H,8,FALSE),"&lt;Null&gt;")</f>
        <v>19349</v>
      </c>
      <c r="G360">
        <f>IFERROR(VLOOKUP(A360,'R2. Recharge'!A:I,8,FALSE)*B360,"&lt;Null&gt;")</f>
        <v>12821945.776410151</v>
      </c>
      <c r="H360">
        <f>IFERROR(VLOOKUP(A360,'R2. Recharge'!A:K,10,FALSE)*B360,"&lt;Null&gt;")</f>
        <v>12170488.014699487</v>
      </c>
      <c r="I360">
        <f>IFERROR(VLOOKUP(A360,'R3. GW E'!A:C,2,FALSE)*B360,"&lt;Null&gt;")</f>
        <v>1966876.3411387957</v>
      </c>
      <c r="J360">
        <f>IFERROR(VLOOKUP(A360,'R3. GW E'!A:E,4,FALSE)*B360,"&lt;Null&gt;")</f>
        <v>716483.34024951595</v>
      </c>
      <c r="K360">
        <f t="shared" si="165"/>
        <v>10855069.435271356</v>
      </c>
      <c r="L360">
        <f t="shared" si="166"/>
        <v>10203611.673560692</v>
      </c>
      <c r="M360">
        <f t="shared" si="167"/>
        <v>12105462.436160635</v>
      </c>
      <c r="N360">
        <f t="shared" si="168"/>
        <v>11454004.674449971</v>
      </c>
      <c r="O360" t="str">
        <f t="shared" si="169"/>
        <v/>
      </c>
      <c r="P360">
        <f t="shared" si="179"/>
        <v>19000</v>
      </c>
      <c r="Q360" t="str">
        <f t="shared" si="170"/>
        <v/>
      </c>
      <c r="R360">
        <f t="shared" si="180"/>
        <v>12822000</v>
      </c>
      <c r="S360" t="str">
        <f t="shared" si="171"/>
        <v/>
      </c>
      <c r="T360">
        <f t="shared" si="181"/>
        <v>12170000</v>
      </c>
      <c r="U360" t="str">
        <f t="shared" si="182"/>
        <v/>
      </c>
      <c r="V360">
        <f t="shared" si="183"/>
        <v>1967000</v>
      </c>
      <c r="W360" t="str">
        <f t="shared" si="184"/>
        <v/>
      </c>
      <c r="X360">
        <f t="shared" si="185"/>
        <v>716000</v>
      </c>
      <c r="Y360">
        <f t="shared" si="172"/>
        <v>1.7824851434970403E-3</v>
      </c>
      <c r="Z360">
        <f t="shared" si="173"/>
        <v>1.8962893354846674E-3</v>
      </c>
      <c r="AA360">
        <f t="shared" si="174"/>
        <v>1.5983693396298476E-3</v>
      </c>
      <c r="AB360">
        <f t="shared" si="175"/>
        <v>1.6892781651435072E-3</v>
      </c>
      <c r="AC360" s="9" t="str">
        <f t="shared" si="186"/>
        <v>&lt;0.1</v>
      </c>
      <c r="AD360" s="9">
        <f t="shared" si="187"/>
        <v>0</v>
      </c>
      <c r="AE360" s="9" t="str">
        <f t="shared" si="188"/>
        <v>&lt;0.1</v>
      </c>
      <c r="AF360" s="9">
        <f t="shared" si="189"/>
        <v>0</v>
      </c>
      <c r="AG360" s="9" t="str">
        <f t="shared" si="190"/>
        <v>&lt;0.1</v>
      </c>
      <c r="AH360" s="9">
        <f t="shared" si="191"/>
        <v>0</v>
      </c>
      <c r="AI360" s="9" t="str">
        <f t="shared" si="192"/>
        <v>&lt;0.1</v>
      </c>
      <c r="AJ360" s="9">
        <f t="shared" si="193"/>
        <v>0</v>
      </c>
      <c r="AK360" t="str">
        <f t="shared" si="194"/>
        <v/>
      </c>
      <c r="AL360" t="str">
        <f t="shared" si="195"/>
        <v/>
      </c>
      <c r="AM360" t="str">
        <f t="shared" si="196"/>
        <v/>
      </c>
      <c r="AN360" t="str">
        <f t="shared" si="197"/>
        <v/>
      </c>
      <c r="AO360">
        <f t="shared" si="176"/>
        <v>0</v>
      </c>
      <c r="AP360">
        <f t="shared" si="177"/>
        <v>4</v>
      </c>
      <c r="AQ360" t="str">
        <f t="shared" si="178"/>
        <v>Less stressed</v>
      </c>
    </row>
    <row r="361" spans="1:43" x14ac:dyDescent="0.25">
      <c r="A361">
        <v>5</v>
      </c>
      <c r="B361">
        <v>16133259.554199999</v>
      </c>
      <c r="C361" t="str">
        <f>VLOOKUP(A361,'A1. Aquifer Attributes'!A:H,8,FALSE)</f>
        <v>Unconfined</v>
      </c>
      <c r="D361" t="str">
        <f>VLOOKUP(A361,'A3. BGCZ'!A:C,3,FALSE)</f>
        <v>CWH</v>
      </c>
      <c r="E361" t="str">
        <f>VLOOKUP(A361,'A2. Low Flow Zone'!A:C,3,FALSE)</f>
        <v>Coast Mountains</v>
      </c>
      <c r="F361">
        <f>IFERROR(VLOOKUP(A361,'R1. GW Use'!A:H,8,FALSE),"&lt;Null&gt;")</f>
        <v>3049710</v>
      </c>
      <c r="G361">
        <f>IFERROR(VLOOKUP(A361,'R2. Recharge'!A:I,8,FALSE)*B361,"&lt;Null&gt;")</f>
        <v>15993608.864442581</v>
      </c>
      <c r="H361">
        <f>IFERROR(VLOOKUP(A361,'R2. Recharge'!A:K,10,FALSE)*B361,"&lt;Null&gt;")</f>
        <v>12377178.597829372</v>
      </c>
      <c r="I361">
        <f>IFERROR(VLOOKUP(A361,'R3. GW E'!A:C,2,FALSE)*B361,"&lt;Null&gt;")</f>
        <v>5538822.2703692811</v>
      </c>
      <c r="J361">
        <f>IFERROR(VLOOKUP(A361,'R3. GW E'!A:E,4,FALSE)*B361,"&lt;Null&gt;")</f>
        <v>40318467.61930567</v>
      </c>
      <c r="K361">
        <f t="shared" si="165"/>
        <v>10454786.594073299</v>
      </c>
      <c r="L361">
        <f t="shared" si="166"/>
        <v>6838356.3274600906</v>
      </c>
      <c r="M361">
        <f t="shared" si="167"/>
        <v>-24324858.754863091</v>
      </c>
      <c r="N361">
        <f t="shared" si="168"/>
        <v>-27941289.021476299</v>
      </c>
      <c r="O361" t="str">
        <f t="shared" si="169"/>
        <v/>
      </c>
      <c r="P361">
        <f t="shared" si="179"/>
        <v>3050000</v>
      </c>
      <c r="Q361" t="str">
        <f t="shared" si="170"/>
        <v/>
      </c>
      <c r="R361">
        <f t="shared" si="180"/>
        <v>15994000</v>
      </c>
      <c r="S361" t="str">
        <f t="shared" si="171"/>
        <v/>
      </c>
      <c r="T361">
        <f t="shared" si="181"/>
        <v>12377000</v>
      </c>
      <c r="U361" t="str">
        <f t="shared" si="182"/>
        <v/>
      </c>
      <c r="V361">
        <f t="shared" si="183"/>
        <v>5539000</v>
      </c>
      <c r="W361" t="str">
        <f t="shared" si="184"/>
        <v/>
      </c>
      <c r="X361">
        <f t="shared" si="185"/>
        <v>40318000</v>
      </c>
      <c r="Y361">
        <f t="shared" si="172"/>
        <v>0.29170466298459369</v>
      </c>
      <c r="Z361">
        <f t="shared" si="173"/>
        <v>0.44597120330708573</v>
      </c>
      <c r="AA361" t="str">
        <f t="shared" si="174"/>
        <v>NA</v>
      </c>
      <c r="AB361" t="str">
        <f t="shared" si="175"/>
        <v>NA</v>
      </c>
      <c r="AC361" s="9" t="str">
        <f t="shared" si="186"/>
        <v/>
      </c>
      <c r="AD361" s="9">
        <f t="shared" si="187"/>
        <v>0.3</v>
      </c>
      <c r="AE361" s="9" t="str">
        <f t="shared" si="188"/>
        <v/>
      </c>
      <c r="AF361" s="9">
        <f t="shared" si="189"/>
        <v>0.4</v>
      </c>
      <c r="AG361" s="9" t="str">
        <f t="shared" si="190"/>
        <v>NA</v>
      </c>
      <c r="AH361" s="9">
        <f t="shared" si="191"/>
        <v>0</v>
      </c>
      <c r="AI361" s="9" t="str">
        <f t="shared" si="192"/>
        <v>NA</v>
      </c>
      <c r="AJ361" s="9">
        <f t="shared" si="193"/>
        <v>0</v>
      </c>
      <c r="AK361" t="str">
        <f t="shared" si="194"/>
        <v/>
      </c>
      <c r="AL361" t="str">
        <f t="shared" si="195"/>
        <v/>
      </c>
      <c r="AM361" t="str">
        <f t="shared" si="196"/>
        <v>NA</v>
      </c>
      <c r="AN361" t="str">
        <f t="shared" si="197"/>
        <v>NA</v>
      </c>
      <c r="AO361">
        <f t="shared" si="176"/>
        <v>0</v>
      </c>
      <c r="AP361">
        <f t="shared" si="177"/>
        <v>2</v>
      </c>
      <c r="AQ361" t="str">
        <f t="shared" si="178"/>
        <v>Less stressed</v>
      </c>
    </row>
    <row r="362" spans="1:43" x14ac:dyDescent="0.25">
      <c r="A362">
        <v>794</v>
      </c>
      <c r="B362">
        <v>11708291.08</v>
      </c>
      <c r="C362" t="str">
        <f>VLOOKUP(A362,'A1. Aquifer Attributes'!A:H,8,FALSE)</f>
        <v>Unconfined</v>
      </c>
      <c r="D362" t="str">
        <f>VLOOKUP(A362,'A3. BGCZ'!A:C,3,FALSE)</f>
        <v>CWH</v>
      </c>
      <c r="E362" t="str">
        <f>VLOOKUP(A362,'A2. Low Flow Zone'!A:C,3,FALSE)</f>
        <v>Coast Mountains</v>
      </c>
      <c r="F362">
        <f>IFERROR(VLOOKUP(A362,'R1. GW Use'!A:H,8,FALSE),"&lt;Null&gt;")</f>
        <v>0</v>
      </c>
      <c r="G362">
        <f>IFERROR(VLOOKUP(A362,'R2. Recharge'!A:I,8,FALSE)*B362,"&lt;Null&gt;")</f>
        <v>12003351.289866634</v>
      </c>
      <c r="H362">
        <f>IFERROR(VLOOKUP(A362,'R2. Recharge'!A:K,10,FALSE)*B362,"&lt;Null&gt;")</f>
        <v>12689680.0383256</v>
      </c>
      <c r="I362">
        <f>IFERROR(VLOOKUP(A362,'R3. GW E'!A:C,2,FALSE)*B362,"&lt;Null&gt;")</f>
        <v>3593461.8651092802</v>
      </c>
      <c r="J362">
        <f>IFERROR(VLOOKUP(A362,'R3. GW E'!A:E,4,FALSE)*B362,"&lt;Null&gt;")</f>
        <v>2569864.5174402799</v>
      </c>
      <c r="K362">
        <f t="shared" si="165"/>
        <v>8409889.424757354</v>
      </c>
      <c r="L362">
        <f t="shared" si="166"/>
        <v>9096218.1732163206</v>
      </c>
      <c r="M362">
        <f t="shared" si="167"/>
        <v>9433486.7724263538</v>
      </c>
      <c r="N362">
        <f t="shared" si="168"/>
        <v>10119815.52088532</v>
      </c>
      <c r="O362" t="str">
        <f t="shared" si="169"/>
        <v/>
      </c>
      <c r="P362">
        <f t="shared" si="179"/>
        <v>0</v>
      </c>
      <c r="Q362" t="str">
        <f t="shared" si="170"/>
        <v/>
      </c>
      <c r="R362">
        <f t="shared" si="180"/>
        <v>12003000</v>
      </c>
      <c r="S362" t="str">
        <f t="shared" si="171"/>
        <v/>
      </c>
      <c r="T362">
        <f t="shared" si="181"/>
        <v>12690000</v>
      </c>
      <c r="U362" t="str">
        <f t="shared" si="182"/>
        <v/>
      </c>
      <c r="V362">
        <f t="shared" si="183"/>
        <v>3593000</v>
      </c>
      <c r="W362" t="str">
        <f t="shared" si="184"/>
        <v/>
      </c>
      <c r="X362">
        <f t="shared" si="185"/>
        <v>2570000</v>
      </c>
      <c r="Y362">
        <f t="shared" si="172"/>
        <v>0</v>
      </c>
      <c r="Z362">
        <f t="shared" si="173"/>
        <v>0</v>
      </c>
      <c r="AA362">
        <f t="shared" si="174"/>
        <v>0</v>
      </c>
      <c r="AB362">
        <f t="shared" si="175"/>
        <v>0</v>
      </c>
      <c r="AC362" s="9" t="str">
        <f t="shared" si="186"/>
        <v/>
      </c>
      <c r="AD362" s="9">
        <f t="shared" si="187"/>
        <v>0</v>
      </c>
      <c r="AE362" s="9" t="str">
        <f t="shared" si="188"/>
        <v/>
      </c>
      <c r="AF362" s="9">
        <f t="shared" si="189"/>
        <v>0</v>
      </c>
      <c r="AG362" s="9" t="str">
        <f t="shared" si="190"/>
        <v/>
      </c>
      <c r="AH362" s="9">
        <f t="shared" si="191"/>
        <v>0</v>
      </c>
      <c r="AI362" s="9" t="str">
        <f t="shared" si="192"/>
        <v/>
      </c>
      <c r="AJ362" s="9">
        <f t="shared" si="193"/>
        <v>0</v>
      </c>
      <c r="AK362" t="str">
        <f t="shared" si="194"/>
        <v/>
      </c>
      <c r="AL362" t="str">
        <f t="shared" si="195"/>
        <v/>
      </c>
      <c r="AM362" t="str">
        <f t="shared" si="196"/>
        <v/>
      </c>
      <c r="AN362" t="str">
        <f t="shared" si="197"/>
        <v/>
      </c>
      <c r="AO362">
        <f t="shared" si="176"/>
        <v>0</v>
      </c>
      <c r="AP362">
        <f t="shared" si="177"/>
        <v>4</v>
      </c>
      <c r="AQ362" t="str">
        <f t="shared" si="178"/>
        <v>Less stressed</v>
      </c>
    </row>
    <row r="363" spans="1:43" x14ac:dyDescent="0.25">
      <c r="A363">
        <v>38</v>
      </c>
      <c r="B363">
        <v>16875436.221299998</v>
      </c>
      <c r="C363" t="str">
        <f>VLOOKUP(A363,'A1. Aquifer Attributes'!A:H,8,FALSE)</f>
        <v>Unconfined</v>
      </c>
      <c r="D363" t="str">
        <f>VLOOKUP(A363,'A3. BGCZ'!A:C,3,FALSE)</f>
        <v>CWH</v>
      </c>
      <c r="E363" t="str">
        <f>VLOOKUP(A363,'A2. Low Flow Zone'!A:C,3,FALSE)</f>
        <v>Coast Mountains</v>
      </c>
      <c r="F363">
        <f>IFERROR(VLOOKUP(A363,'R1. GW Use'!A:H,8,FALSE),"&lt;Null&gt;")</f>
        <v>265017</v>
      </c>
      <c r="G363">
        <f>IFERROR(VLOOKUP(A363,'R2. Recharge'!A:I,8,FALSE)*B363,"&lt;Null&gt;")</f>
        <v>14905340.712016497</v>
      </c>
      <c r="H363">
        <f>IFERROR(VLOOKUP(A363,'R2. Recharge'!A:K,10,FALSE)*B363,"&lt;Null&gt;")</f>
        <v>14238683.062594315</v>
      </c>
      <c r="I363">
        <f>IFERROR(VLOOKUP(A363,'R3. GW E'!A:C,2,FALSE)*B363,"&lt;Null&gt;")</f>
        <v>6176595.2867942331</v>
      </c>
      <c r="J363">
        <f>IFERROR(VLOOKUP(A363,'R3. GW E'!A:E,4,FALSE)*B363,"&lt;Null&gt;")</f>
        <v>5826311.8571487097</v>
      </c>
      <c r="K363">
        <f t="shared" si="165"/>
        <v>8728745.4252222627</v>
      </c>
      <c r="L363">
        <f t="shared" si="166"/>
        <v>8062087.7758000819</v>
      </c>
      <c r="M363">
        <f t="shared" si="167"/>
        <v>9079028.8548677862</v>
      </c>
      <c r="N363">
        <f t="shared" si="168"/>
        <v>8412371.2054456063</v>
      </c>
      <c r="O363" t="str">
        <f t="shared" si="169"/>
        <v/>
      </c>
      <c r="P363">
        <f t="shared" si="179"/>
        <v>265000</v>
      </c>
      <c r="Q363" t="str">
        <f t="shared" si="170"/>
        <v/>
      </c>
      <c r="R363">
        <f t="shared" si="180"/>
        <v>14905000</v>
      </c>
      <c r="S363" t="str">
        <f t="shared" si="171"/>
        <v/>
      </c>
      <c r="T363">
        <f t="shared" si="181"/>
        <v>14239000</v>
      </c>
      <c r="U363" t="str">
        <f t="shared" si="182"/>
        <v/>
      </c>
      <c r="V363">
        <f t="shared" si="183"/>
        <v>6177000</v>
      </c>
      <c r="W363" t="str">
        <f t="shared" si="184"/>
        <v/>
      </c>
      <c r="X363">
        <f t="shared" si="185"/>
        <v>5826000</v>
      </c>
      <c r="Y363">
        <f t="shared" si="172"/>
        <v>3.0361407864435662E-2</v>
      </c>
      <c r="Z363">
        <f t="shared" si="173"/>
        <v>3.287200628049472E-2</v>
      </c>
      <c r="AA363">
        <f t="shared" si="174"/>
        <v>2.9190016271168611E-2</v>
      </c>
      <c r="AB363">
        <f t="shared" si="175"/>
        <v>3.1503246056052037E-2</v>
      </c>
      <c r="AC363" s="9" t="str">
        <f t="shared" si="186"/>
        <v>&lt;0.1</v>
      </c>
      <c r="AD363" s="9">
        <f t="shared" si="187"/>
        <v>0</v>
      </c>
      <c r="AE363" s="9" t="str">
        <f t="shared" si="188"/>
        <v>&lt;0.1</v>
      </c>
      <c r="AF363" s="9">
        <f t="shared" si="189"/>
        <v>0</v>
      </c>
      <c r="AG363" s="9" t="str">
        <f t="shared" si="190"/>
        <v>&lt;0.1</v>
      </c>
      <c r="AH363" s="9">
        <f t="shared" si="191"/>
        <v>0</v>
      </c>
      <c r="AI363" s="9" t="str">
        <f t="shared" si="192"/>
        <v>&lt;0.1</v>
      </c>
      <c r="AJ363" s="9">
        <f t="shared" si="193"/>
        <v>0</v>
      </c>
      <c r="AK363" t="str">
        <f t="shared" si="194"/>
        <v/>
      </c>
      <c r="AL363" t="str">
        <f t="shared" si="195"/>
        <v/>
      </c>
      <c r="AM363" t="str">
        <f t="shared" si="196"/>
        <v/>
      </c>
      <c r="AN363" t="str">
        <f t="shared" si="197"/>
        <v/>
      </c>
      <c r="AO363">
        <f t="shared" si="176"/>
        <v>0</v>
      </c>
      <c r="AP363">
        <f t="shared" si="177"/>
        <v>4</v>
      </c>
      <c r="AQ363" t="str">
        <f t="shared" si="178"/>
        <v>Less stressed</v>
      </c>
    </row>
    <row r="364" spans="1:43" x14ac:dyDescent="0.25">
      <c r="A364">
        <v>176</v>
      </c>
      <c r="B364">
        <v>15546819.3125</v>
      </c>
      <c r="C364" t="str">
        <f>VLOOKUP(A364,'A1. Aquifer Attributes'!A:H,8,FALSE)</f>
        <v>Unconfined</v>
      </c>
      <c r="D364" t="str">
        <f>VLOOKUP(A364,'A3. BGCZ'!A:C,3,FALSE)</f>
        <v>CDF</v>
      </c>
      <c r="E364" t="str">
        <f>VLOOKUP(A364,'A2. Low Flow Zone'!A:C,3,FALSE)</f>
        <v>Georgia Basin</v>
      </c>
      <c r="F364">
        <f>IFERROR(VLOOKUP(A364,'R1. GW Use'!A:H,8,FALSE),"&lt;Null&gt;")</f>
        <v>44270</v>
      </c>
      <c r="G364">
        <f>IFERROR(VLOOKUP(A364,'R2. Recharge'!A:I,8,FALSE)*B364,"&lt;Null&gt;")</f>
        <v>11227493.911110226</v>
      </c>
      <c r="H364">
        <f>IFERROR(VLOOKUP(A364,'R2. Recharge'!A:K,10,FALSE)*B364,"&lt;Null&gt;")</f>
        <v>14240435.632489936</v>
      </c>
      <c r="I364">
        <f>IFERROR(VLOOKUP(A364,'R3. GW E'!A:C,2,FALSE)*B364,"&lt;Null&gt;")</f>
        <v>4435243.2539279377</v>
      </c>
      <c r="J364">
        <f>IFERROR(VLOOKUP(A364,'R3. GW E'!A:E,4,FALSE)*B364,"&lt;Null&gt;")</f>
        <v>5754779.5430763746</v>
      </c>
      <c r="K364">
        <f t="shared" si="165"/>
        <v>6792250.6571822884</v>
      </c>
      <c r="L364">
        <f t="shared" si="166"/>
        <v>9805192.3785619996</v>
      </c>
      <c r="M364">
        <f t="shared" si="167"/>
        <v>5472714.3680338515</v>
      </c>
      <c r="N364">
        <f t="shared" si="168"/>
        <v>8485656.0894135609</v>
      </c>
      <c r="O364" t="str">
        <f t="shared" si="169"/>
        <v/>
      </c>
      <c r="P364">
        <f t="shared" si="179"/>
        <v>44000</v>
      </c>
      <c r="Q364" t="str">
        <f t="shared" si="170"/>
        <v/>
      </c>
      <c r="R364">
        <f t="shared" si="180"/>
        <v>11227000</v>
      </c>
      <c r="S364" t="str">
        <f t="shared" si="171"/>
        <v/>
      </c>
      <c r="T364">
        <f t="shared" si="181"/>
        <v>14240000</v>
      </c>
      <c r="U364" t="str">
        <f t="shared" si="182"/>
        <v/>
      </c>
      <c r="V364">
        <f t="shared" si="183"/>
        <v>4435000</v>
      </c>
      <c r="W364" t="str">
        <f t="shared" si="184"/>
        <v/>
      </c>
      <c r="X364">
        <f t="shared" si="185"/>
        <v>5755000</v>
      </c>
      <c r="Y364">
        <f t="shared" si="172"/>
        <v>6.5177217735902966E-3</v>
      </c>
      <c r="Z364">
        <f t="shared" si="173"/>
        <v>4.5149547597649999E-3</v>
      </c>
      <c r="AA364">
        <f t="shared" si="174"/>
        <v>8.089221732195867E-3</v>
      </c>
      <c r="AB364">
        <f t="shared" si="175"/>
        <v>5.2170391462399547E-3</v>
      </c>
      <c r="AC364" s="9" t="str">
        <f t="shared" si="186"/>
        <v>&lt;0.1</v>
      </c>
      <c r="AD364" s="9">
        <f t="shared" si="187"/>
        <v>0</v>
      </c>
      <c r="AE364" s="9" t="str">
        <f t="shared" si="188"/>
        <v>&lt;0.1</v>
      </c>
      <c r="AF364" s="9">
        <f t="shared" si="189"/>
        <v>0</v>
      </c>
      <c r="AG364" s="9" t="str">
        <f t="shared" si="190"/>
        <v>&lt;0.1</v>
      </c>
      <c r="AH364" s="9">
        <f t="shared" si="191"/>
        <v>0</v>
      </c>
      <c r="AI364" s="9" t="str">
        <f t="shared" si="192"/>
        <v>&lt;0.1</v>
      </c>
      <c r="AJ364" s="9">
        <f t="shared" si="193"/>
        <v>0</v>
      </c>
      <c r="AK364" t="str">
        <f t="shared" si="194"/>
        <v/>
      </c>
      <c r="AL364" t="str">
        <f t="shared" si="195"/>
        <v/>
      </c>
      <c r="AM364" t="str">
        <f t="shared" si="196"/>
        <v/>
      </c>
      <c r="AN364" t="str">
        <f t="shared" si="197"/>
        <v/>
      </c>
      <c r="AO364">
        <f t="shared" si="176"/>
        <v>0</v>
      </c>
      <c r="AP364">
        <f t="shared" si="177"/>
        <v>4</v>
      </c>
      <c r="AQ364" t="str">
        <f t="shared" si="178"/>
        <v>Less stressed</v>
      </c>
    </row>
    <row r="365" spans="1:43" x14ac:dyDescent="0.25">
      <c r="A365">
        <v>711</v>
      </c>
      <c r="B365">
        <v>11337427.261</v>
      </c>
      <c r="C365" t="str">
        <f>VLOOKUP(A365,'A1. Aquifer Attributes'!A:H,8,FALSE)</f>
        <v>Unconfined</v>
      </c>
      <c r="D365" t="str">
        <f>VLOOKUP(A365,'A3. BGCZ'!A:C,3,FALSE)</f>
        <v>CDF</v>
      </c>
      <c r="E365" t="str">
        <f>VLOOKUP(A365,'A2. Low Flow Zone'!A:C,3,FALSE)</f>
        <v>Georgia Basin</v>
      </c>
      <c r="F365">
        <f>IFERROR(VLOOKUP(A365,'R1. GW Use'!A:H,8,FALSE),"&lt;Null&gt;")</f>
        <v>197523</v>
      </c>
      <c r="G365">
        <f>IFERROR(VLOOKUP(A365,'R2. Recharge'!A:I,8,FALSE)*B365,"&lt;Null&gt;")</f>
        <v>8187584.4172311043</v>
      </c>
      <c r="H365">
        <f>IFERROR(VLOOKUP(A365,'R2. Recharge'!A:K,10,FALSE)*B365,"&lt;Null&gt;")</f>
        <v>14774935.2065352</v>
      </c>
      <c r="I365">
        <f>IFERROR(VLOOKUP(A365,'R3. GW E'!A:C,2,FALSE)*B365,"&lt;Null&gt;")</f>
        <v>8196234.3143582959</v>
      </c>
      <c r="J365">
        <f>IFERROR(VLOOKUP(A365,'R3. GW E'!A:E,4,FALSE)*B365,"&lt;Null&gt;")</f>
        <v>2616383.438730014</v>
      </c>
      <c r="K365">
        <f t="shared" si="165"/>
        <v>-8649.8971271915361</v>
      </c>
      <c r="L365">
        <f t="shared" si="166"/>
        <v>6578700.8921769038</v>
      </c>
      <c r="M365">
        <f t="shared" si="167"/>
        <v>5571200.9785010908</v>
      </c>
      <c r="N365">
        <f t="shared" si="168"/>
        <v>12158551.767805185</v>
      </c>
      <c r="O365" t="str">
        <f t="shared" si="169"/>
        <v/>
      </c>
      <c r="P365">
        <f t="shared" si="179"/>
        <v>198000</v>
      </c>
      <c r="Q365" t="str">
        <f t="shared" si="170"/>
        <v/>
      </c>
      <c r="R365">
        <f t="shared" si="180"/>
        <v>8188000</v>
      </c>
      <c r="S365" t="str">
        <f t="shared" si="171"/>
        <v/>
      </c>
      <c r="T365">
        <f t="shared" si="181"/>
        <v>14775000</v>
      </c>
      <c r="U365" t="str">
        <f t="shared" si="182"/>
        <v/>
      </c>
      <c r="V365">
        <f t="shared" si="183"/>
        <v>8196000</v>
      </c>
      <c r="W365" t="str">
        <f t="shared" si="184"/>
        <v/>
      </c>
      <c r="X365">
        <f t="shared" si="185"/>
        <v>2616000</v>
      </c>
      <c r="Y365" t="str">
        <f t="shared" si="172"/>
        <v>NA</v>
      </c>
      <c r="Z365">
        <f t="shared" si="173"/>
        <v>3.0024620854078577E-2</v>
      </c>
      <c r="AA365">
        <f t="shared" si="174"/>
        <v>3.5454294462222535E-2</v>
      </c>
      <c r="AB365">
        <f t="shared" si="175"/>
        <v>1.6245602582622067E-2</v>
      </c>
      <c r="AC365" s="9" t="str">
        <f t="shared" si="186"/>
        <v>NA</v>
      </c>
      <c r="AD365" s="9">
        <f t="shared" si="187"/>
        <v>0</v>
      </c>
      <c r="AE365" s="9" t="str">
        <f t="shared" si="188"/>
        <v>&lt;0.1</v>
      </c>
      <c r="AF365" s="9">
        <f t="shared" si="189"/>
        <v>0</v>
      </c>
      <c r="AG365" s="9" t="str">
        <f t="shared" si="190"/>
        <v>&lt;0.1</v>
      </c>
      <c r="AH365" s="9">
        <f t="shared" si="191"/>
        <v>0</v>
      </c>
      <c r="AI365" s="9" t="str">
        <f t="shared" si="192"/>
        <v>&lt;0.1</v>
      </c>
      <c r="AJ365" s="9">
        <f t="shared" si="193"/>
        <v>0</v>
      </c>
      <c r="AK365" t="str">
        <f t="shared" si="194"/>
        <v>NA</v>
      </c>
      <c r="AL365" t="str">
        <f t="shared" si="195"/>
        <v/>
      </c>
      <c r="AM365" t="str">
        <f t="shared" si="196"/>
        <v/>
      </c>
      <c r="AN365" t="str">
        <f t="shared" si="197"/>
        <v/>
      </c>
      <c r="AO365">
        <f t="shared" si="176"/>
        <v>0</v>
      </c>
      <c r="AP365">
        <f t="shared" si="177"/>
        <v>3</v>
      </c>
      <c r="AQ365" t="str">
        <f t="shared" si="178"/>
        <v>Less stressed</v>
      </c>
    </row>
    <row r="366" spans="1:43" x14ac:dyDescent="0.25">
      <c r="A366">
        <v>24</v>
      </c>
      <c r="B366">
        <v>19222637.674899999</v>
      </c>
      <c r="C366" t="str">
        <f>VLOOKUP(A366,'A1. Aquifer Attributes'!A:H,8,FALSE)</f>
        <v>Unconfined</v>
      </c>
      <c r="D366" t="str">
        <f>VLOOKUP(A366,'A3. BGCZ'!A:C,3,FALSE)</f>
        <v>CWH</v>
      </c>
      <c r="E366" t="str">
        <f>VLOOKUP(A366,'A2. Low Flow Zone'!A:C,3,FALSE)</f>
        <v>Coast Mountains</v>
      </c>
      <c r="F366">
        <f>IFERROR(VLOOKUP(A366,'R1. GW Use'!A:H,8,FALSE),"&lt;Null&gt;")</f>
        <v>457707</v>
      </c>
      <c r="G366">
        <f>IFERROR(VLOOKUP(A366,'R2. Recharge'!A:I,8,FALSE)*B366,"&lt;Null&gt;")</f>
        <v>16978521.928007208</v>
      </c>
      <c r="H366">
        <f>IFERROR(VLOOKUP(A366,'R2. Recharge'!A:K,10,FALSE)*B366,"&lt;Null&gt;")</f>
        <v>14782688.937939972</v>
      </c>
      <c r="I366">
        <f>IFERROR(VLOOKUP(A366,'R3. GW E'!A:C,2,FALSE)*B366,"&lt;Null&gt;")</f>
        <v>12088194.147136213</v>
      </c>
      <c r="J366">
        <f>IFERROR(VLOOKUP(A366,'R3. GW E'!A:E,4,FALSE)*B366,"&lt;Null&gt;")</f>
        <v>102771717.83870861</v>
      </c>
      <c r="K366">
        <f t="shared" si="165"/>
        <v>4890327.7808709946</v>
      </c>
      <c r="L366">
        <f t="shared" si="166"/>
        <v>2694494.7908037584</v>
      </c>
      <c r="M366">
        <f t="shared" si="167"/>
        <v>-85793195.910701394</v>
      </c>
      <c r="N366">
        <f t="shared" si="168"/>
        <v>-87989028.900768638</v>
      </c>
      <c r="O366" t="str">
        <f t="shared" si="169"/>
        <v/>
      </c>
      <c r="P366">
        <f t="shared" si="179"/>
        <v>458000</v>
      </c>
      <c r="Q366" t="str">
        <f t="shared" si="170"/>
        <v/>
      </c>
      <c r="R366">
        <f t="shared" si="180"/>
        <v>16979000</v>
      </c>
      <c r="S366" t="str">
        <f t="shared" si="171"/>
        <v/>
      </c>
      <c r="T366">
        <f t="shared" si="181"/>
        <v>14783000</v>
      </c>
      <c r="U366" t="str">
        <f t="shared" si="182"/>
        <v/>
      </c>
      <c r="V366">
        <f t="shared" si="183"/>
        <v>12088000</v>
      </c>
      <c r="W366" t="str">
        <f t="shared" si="184"/>
        <v/>
      </c>
      <c r="X366">
        <f t="shared" si="185"/>
        <v>102772000</v>
      </c>
      <c r="Y366">
        <f t="shared" si="172"/>
        <v>9.3594339788503872E-2</v>
      </c>
      <c r="Z366">
        <f t="shared" si="173"/>
        <v>0.16986746515975545</v>
      </c>
      <c r="AA366" t="str">
        <f t="shared" si="174"/>
        <v>NA</v>
      </c>
      <c r="AB366" t="str">
        <f t="shared" si="175"/>
        <v>NA</v>
      </c>
      <c r="AC366" s="9" t="str">
        <f t="shared" si="186"/>
        <v/>
      </c>
      <c r="AD366" s="9">
        <f t="shared" si="187"/>
        <v>0.1</v>
      </c>
      <c r="AE366" s="9" t="str">
        <f t="shared" si="188"/>
        <v/>
      </c>
      <c r="AF366" s="9">
        <f t="shared" si="189"/>
        <v>0.2</v>
      </c>
      <c r="AG366" s="9" t="str">
        <f t="shared" si="190"/>
        <v>NA</v>
      </c>
      <c r="AH366" s="9">
        <f t="shared" si="191"/>
        <v>0</v>
      </c>
      <c r="AI366" s="9" t="str">
        <f t="shared" si="192"/>
        <v>NA</v>
      </c>
      <c r="AJ366" s="9">
        <f t="shared" si="193"/>
        <v>0</v>
      </c>
      <c r="AK366" t="str">
        <f t="shared" si="194"/>
        <v/>
      </c>
      <c r="AL366" t="str">
        <f t="shared" si="195"/>
        <v/>
      </c>
      <c r="AM366" t="str">
        <f t="shared" si="196"/>
        <v>NA</v>
      </c>
      <c r="AN366" t="str">
        <f t="shared" si="197"/>
        <v>NA</v>
      </c>
      <c r="AO366">
        <f t="shared" si="176"/>
        <v>0</v>
      </c>
      <c r="AP366">
        <f t="shared" si="177"/>
        <v>2</v>
      </c>
      <c r="AQ366" t="str">
        <f t="shared" si="178"/>
        <v>Less stressed</v>
      </c>
    </row>
    <row r="367" spans="1:43" x14ac:dyDescent="0.25">
      <c r="A367">
        <v>951</v>
      </c>
      <c r="B367">
        <v>12733759.0646</v>
      </c>
      <c r="C367" t="str">
        <f>VLOOKUP(A367,'A1. Aquifer Attributes'!A:H,8,FALSE)</f>
        <v>Unconfined</v>
      </c>
      <c r="D367" t="str">
        <f>VLOOKUP(A367,'A3. BGCZ'!A:C,3,FALSE)</f>
        <v>CWH</v>
      </c>
      <c r="E367" t="str">
        <f>VLOOKUP(A367,'A2. Low Flow Zone'!A:C,3,FALSE)</f>
        <v>Georgia Basin</v>
      </c>
      <c r="F367">
        <f>IFERROR(VLOOKUP(A367,'R1. GW Use'!A:H,8,FALSE),"&lt;Null&gt;")</f>
        <v>23003</v>
      </c>
      <c r="G367">
        <f>IFERROR(VLOOKUP(A367,'R2. Recharge'!A:I,8,FALSE)*B367,"&lt;Null&gt;")</f>
        <v>12397946.099824291</v>
      </c>
      <c r="H367">
        <f>IFERROR(VLOOKUP(A367,'R2. Recharge'!A:K,10,FALSE)*B367,"&lt;Null&gt;")</f>
        <v>14794590.631614864</v>
      </c>
      <c r="I367">
        <f>IFERROR(VLOOKUP(A367,'R3. GW E'!A:C,2,FALSE)*B367,"&lt;Null&gt;")</f>
        <v>8694750.7606585901</v>
      </c>
      <c r="J367">
        <f>IFERROR(VLOOKUP(A367,'R3. GW E'!A:E,4,FALSE)*B367,"&lt;Null&gt;")</f>
        <v>10141624.134373765</v>
      </c>
      <c r="K367">
        <f t="shared" si="165"/>
        <v>3703195.3391657006</v>
      </c>
      <c r="L367">
        <f t="shared" si="166"/>
        <v>6099839.8709562737</v>
      </c>
      <c r="M367">
        <f t="shared" si="167"/>
        <v>2256321.9654505253</v>
      </c>
      <c r="N367">
        <f t="shared" si="168"/>
        <v>4652966.4972410984</v>
      </c>
      <c r="O367" t="str">
        <f t="shared" si="169"/>
        <v/>
      </c>
      <c r="P367">
        <f t="shared" si="179"/>
        <v>23000</v>
      </c>
      <c r="Q367" t="str">
        <f t="shared" si="170"/>
        <v/>
      </c>
      <c r="R367">
        <f t="shared" si="180"/>
        <v>12398000</v>
      </c>
      <c r="S367" t="str">
        <f t="shared" si="171"/>
        <v/>
      </c>
      <c r="T367">
        <f t="shared" si="181"/>
        <v>14795000</v>
      </c>
      <c r="U367" t="str">
        <f t="shared" si="182"/>
        <v/>
      </c>
      <c r="V367">
        <f t="shared" si="183"/>
        <v>8695000</v>
      </c>
      <c r="W367" t="str">
        <f t="shared" si="184"/>
        <v/>
      </c>
      <c r="X367">
        <f t="shared" si="185"/>
        <v>10142000</v>
      </c>
      <c r="Y367">
        <f t="shared" si="172"/>
        <v>6.2116626030271427E-3</v>
      </c>
      <c r="Z367">
        <f t="shared" si="173"/>
        <v>3.7710825999754997E-3</v>
      </c>
      <c r="AA367">
        <f t="shared" si="174"/>
        <v>1.0194910279751203E-2</v>
      </c>
      <c r="AB367">
        <f t="shared" si="175"/>
        <v>4.9437278376363251E-3</v>
      </c>
      <c r="AC367" s="9" t="str">
        <f t="shared" si="186"/>
        <v>&lt;0.1</v>
      </c>
      <c r="AD367" s="9">
        <f t="shared" si="187"/>
        <v>0</v>
      </c>
      <c r="AE367" s="9" t="str">
        <f t="shared" si="188"/>
        <v>&lt;0.1</v>
      </c>
      <c r="AF367" s="9">
        <f t="shared" si="189"/>
        <v>0</v>
      </c>
      <c r="AG367" s="9" t="str">
        <f t="shared" si="190"/>
        <v>&lt;0.1</v>
      </c>
      <c r="AH367" s="9">
        <f t="shared" si="191"/>
        <v>0</v>
      </c>
      <c r="AI367" s="9" t="str">
        <f t="shared" si="192"/>
        <v>&lt;0.1</v>
      </c>
      <c r="AJ367" s="9">
        <f t="shared" si="193"/>
        <v>0</v>
      </c>
      <c r="AK367" t="str">
        <f t="shared" si="194"/>
        <v/>
      </c>
      <c r="AL367" t="str">
        <f t="shared" si="195"/>
        <v/>
      </c>
      <c r="AM367" t="str">
        <f t="shared" si="196"/>
        <v/>
      </c>
      <c r="AN367" t="str">
        <f t="shared" si="197"/>
        <v/>
      </c>
      <c r="AO367">
        <f t="shared" si="176"/>
        <v>0</v>
      </c>
      <c r="AP367">
        <f t="shared" si="177"/>
        <v>4</v>
      </c>
      <c r="AQ367" t="str">
        <f t="shared" si="178"/>
        <v>Less stressed</v>
      </c>
    </row>
    <row r="368" spans="1:43" x14ac:dyDescent="0.25">
      <c r="A368">
        <v>186</v>
      </c>
      <c r="B368">
        <v>16952421.8255</v>
      </c>
      <c r="C368" t="str">
        <f>VLOOKUP(A368,'A1. Aquifer Attributes'!A:H,8,FALSE)</f>
        <v>Unconfined</v>
      </c>
      <c r="D368" t="str">
        <f>VLOOKUP(A368,'A3. BGCZ'!A:C,3,FALSE)</f>
        <v>CDF</v>
      </c>
      <c r="E368" t="str">
        <f>VLOOKUP(A368,'A2. Low Flow Zone'!A:C,3,FALSE)</f>
        <v>Georgia Basin</v>
      </c>
      <c r="F368">
        <f>IFERROR(VLOOKUP(A368,'R1. GW Use'!A:H,8,FALSE),"&lt;Null&gt;")</f>
        <v>5342261</v>
      </c>
      <c r="G368">
        <f>IFERROR(VLOOKUP(A368,'R2. Recharge'!A:I,8,FALSE)*B368,"&lt;Null&gt;")</f>
        <v>11711989.359872909</v>
      </c>
      <c r="H368">
        <f>IFERROR(VLOOKUP(A368,'R2. Recharge'!A:K,10,FALSE)*B368,"&lt;Null&gt;")</f>
        <v>15601534.187491383</v>
      </c>
      <c r="I368">
        <f>IFERROR(VLOOKUP(A368,'R3. GW E'!A:C,2,FALSE)*B368,"&lt;Null&gt;")</f>
        <v>5532439.8151737507</v>
      </c>
      <c r="J368">
        <f>IFERROR(VLOOKUP(A368,'R3. GW E'!A:E,4,FALSE)*B368,"&lt;Null&gt;")</f>
        <v>13462206.362800583</v>
      </c>
      <c r="K368">
        <f t="shared" si="165"/>
        <v>6179549.5446991585</v>
      </c>
      <c r="L368">
        <f t="shared" si="166"/>
        <v>10069094.372317633</v>
      </c>
      <c r="M368">
        <f t="shared" si="167"/>
        <v>-1750217.002927674</v>
      </c>
      <c r="N368">
        <f t="shared" si="168"/>
        <v>2139327.8246908002</v>
      </c>
      <c r="O368" t="str">
        <f t="shared" si="169"/>
        <v/>
      </c>
      <c r="P368">
        <f t="shared" si="179"/>
        <v>5342000</v>
      </c>
      <c r="Q368" t="str">
        <f t="shared" si="170"/>
        <v/>
      </c>
      <c r="R368">
        <f t="shared" si="180"/>
        <v>11712000</v>
      </c>
      <c r="S368" t="str">
        <f t="shared" si="171"/>
        <v/>
      </c>
      <c r="T368">
        <f t="shared" si="181"/>
        <v>15602000</v>
      </c>
      <c r="U368" t="str">
        <f t="shared" si="182"/>
        <v/>
      </c>
      <c r="V368">
        <f t="shared" si="183"/>
        <v>5532000</v>
      </c>
      <c r="W368" t="str">
        <f t="shared" si="184"/>
        <v/>
      </c>
      <c r="X368">
        <f t="shared" si="185"/>
        <v>13462000</v>
      </c>
      <c r="Y368">
        <f t="shared" si="172"/>
        <v>0.86450654070451016</v>
      </c>
      <c r="Z368">
        <f t="shared" si="173"/>
        <v>0.53056022741103337</v>
      </c>
      <c r="AA368" t="str">
        <f t="shared" si="174"/>
        <v>NA</v>
      </c>
      <c r="AB368">
        <f t="shared" si="175"/>
        <v>2.4971680068584741</v>
      </c>
      <c r="AC368" s="9" t="str">
        <f t="shared" si="186"/>
        <v/>
      </c>
      <c r="AD368" s="9">
        <f t="shared" si="187"/>
        <v>0.9</v>
      </c>
      <c r="AE368" s="9" t="str">
        <f t="shared" si="188"/>
        <v/>
      </c>
      <c r="AF368" s="9">
        <f t="shared" si="189"/>
        <v>0.5</v>
      </c>
      <c r="AG368" s="9" t="str">
        <f t="shared" si="190"/>
        <v>NA</v>
      </c>
      <c r="AH368" s="9">
        <f t="shared" si="191"/>
        <v>0</v>
      </c>
      <c r="AI368" s="9" t="str">
        <f t="shared" si="192"/>
        <v/>
      </c>
      <c r="AJ368" s="9">
        <f t="shared" si="193"/>
        <v>2.5</v>
      </c>
      <c r="AK368" t="str">
        <f t="shared" si="194"/>
        <v/>
      </c>
      <c r="AL368" t="str">
        <f t="shared" si="195"/>
        <v/>
      </c>
      <c r="AM368" t="str">
        <f t="shared" si="196"/>
        <v>NA</v>
      </c>
      <c r="AN368" t="str">
        <f t="shared" si="197"/>
        <v>stressed</v>
      </c>
      <c r="AO368">
        <f t="shared" si="176"/>
        <v>1</v>
      </c>
      <c r="AP368">
        <f t="shared" si="177"/>
        <v>3</v>
      </c>
      <c r="AQ368" t="str">
        <f t="shared" si="178"/>
        <v>More stressed (less certainty)</v>
      </c>
    </row>
    <row r="369" spans="1:43" x14ac:dyDescent="0.25">
      <c r="A369">
        <v>417</v>
      </c>
      <c r="B369">
        <v>14930637.2426</v>
      </c>
      <c r="C369" t="str">
        <f>VLOOKUP(A369,'A1. Aquifer Attributes'!A:H,8,FALSE)</f>
        <v>Unconfined</v>
      </c>
      <c r="D369" t="str">
        <f>VLOOKUP(A369,'A3. BGCZ'!A:C,3,FALSE)</f>
        <v>CWH</v>
      </c>
      <c r="E369" t="str">
        <f>VLOOKUP(A369,'A2. Low Flow Zone'!A:C,3,FALSE)</f>
        <v>Georgia Basin</v>
      </c>
      <c r="F369">
        <f>IFERROR(VLOOKUP(A369,'R1. GW Use'!A:H,8,FALSE),"&lt;Null&gt;")</f>
        <v>17659</v>
      </c>
      <c r="G369">
        <f>IFERROR(VLOOKUP(A369,'R2. Recharge'!A:I,8,FALSE)*B369,"&lt;Null&gt;")</f>
        <v>14536888.504855555</v>
      </c>
      <c r="H369">
        <f>IFERROR(VLOOKUP(A369,'R2. Recharge'!A:K,10,FALSE)*B369,"&lt;Null&gt;")</f>
        <v>16825185.802313514</v>
      </c>
      <c r="I369">
        <f>IFERROR(VLOOKUP(A369,'R3. GW E'!A:C,2,FALSE)*B369,"&lt;Null&gt;")</f>
        <v>10149175.318843562</v>
      </c>
      <c r="J369">
        <f>IFERROR(VLOOKUP(A369,'R3. GW E'!A:E,4,FALSE)*B369,"&lt;Null&gt;")</f>
        <v>9091698.0054991767</v>
      </c>
      <c r="K369">
        <f t="shared" si="165"/>
        <v>4387713.1860119924</v>
      </c>
      <c r="L369">
        <f t="shared" si="166"/>
        <v>6676010.4834699519</v>
      </c>
      <c r="M369">
        <f t="shared" si="167"/>
        <v>5445190.4993563779</v>
      </c>
      <c r="N369">
        <f t="shared" si="168"/>
        <v>7733487.7968143374</v>
      </c>
      <c r="O369" t="str">
        <f t="shared" si="169"/>
        <v/>
      </c>
      <c r="P369">
        <f t="shared" si="179"/>
        <v>18000</v>
      </c>
      <c r="Q369" t="str">
        <f t="shared" si="170"/>
        <v/>
      </c>
      <c r="R369">
        <f t="shared" si="180"/>
        <v>14537000</v>
      </c>
      <c r="S369" t="str">
        <f t="shared" si="171"/>
        <v/>
      </c>
      <c r="T369">
        <f t="shared" si="181"/>
        <v>16825000</v>
      </c>
      <c r="U369" t="str">
        <f t="shared" si="182"/>
        <v/>
      </c>
      <c r="V369">
        <f t="shared" si="183"/>
        <v>10149000</v>
      </c>
      <c r="W369" t="str">
        <f t="shared" si="184"/>
        <v/>
      </c>
      <c r="X369">
        <f t="shared" si="185"/>
        <v>9092000</v>
      </c>
      <c r="Y369">
        <f t="shared" si="172"/>
        <v>4.0246477496060596E-3</v>
      </c>
      <c r="Z369">
        <f t="shared" si="173"/>
        <v>2.6451426407619245E-3</v>
      </c>
      <c r="AA369">
        <f t="shared" si="174"/>
        <v>3.2430453998050749E-3</v>
      </c>
      <c r="AB369">
        <f t="shared" si="175"/>
        <v>2.2834457703902098E-3</v>
      </c>
      <c r="AC369" s="9" t="str">
        <f t="shared" si="186"/>
        <v>&lt;0.1</v>
      </c>
      <c r="AD369" s="9">
        <f t="shared" si="187"/>
        <v>0</v>
      </c>
      <c r="AE369" s="9" t="str">
        <f t="shared" si="188"/>
        <v>&lt;0.1</v>
      </c>
      <c r="AF369" s="9">
        <f t="shared" si="189"/>
        <v>0</v>
      </c>
      <c r="AG369" s="9" t="str">
        <f t="shared" si="190"/>
        <v>&lt;0.1</v>
      </c>
      <c r="AH369" s="9">
        <f t="shared" si="191"/>
        <v>0</v>
      </c>
      <c r="AI369" s="9" t="str">
        <f t="shared" si="192"/>
        <v>&lt;0.1</v>
      </c>
      <c r="AJ369" s="9">
        <f t="shared" si="193"/>
        <v>0</v>
      </c>
      <c r="AK369" t="str">
        <f t="shared" si="194"/>
        <v/>
      </c>
      <c r="AL369" t="str">
        <f t="shared" si="195"/>
        <v/>
      </c>
      <c r="AM369" t="str">
        <f t="shared" si="196"/>
        <v/>
      </c>
      <c r="AN369" t="str">
        <f t="shared" si="197"/>
        <v/>
      </c>
      <c r="AO369">
        <f t="shared" si="176"/>
        <v>0</v>
      </c>
      <c r="AP369">
        <f t="shared" si="177"/>
        <v>4</v>
      </c>
      <c r="AQ369" t="str">
        <f t="shared" si="178"/>
        <v>Less stressed</v>
      </c>
    </row>
    <row r="370" spans="1:43" x14ac:dyDescent="0.25">
      <c r="A370">
        <v>111</v>
      </c>
      <c r="B370">
        <v>101073212.70299999</v>
      </c>
      <c r="C370" t="str">
        <f>VLOOKUP(A370,'A1. Aquifer Attributes'!A:H,8,FALSE)</f>
        <v>Unconfined</v>
      </c>
      <c r="D370" t="str">
        <f>VLOOKUP(A370,'A3. BGCZ'!A:C,3,FALSE)</f>
        <v>IDF</v>
      </c>
      <c r="E370" t="str">
        <f>VLOOKUP(A370,'A2. Low Flow Zone'!A:C,3,FALSE)</f>
        <v>Southeast Mountains</v>
      </c>
      <c r="F370">
        <f>IFERROR(VLOOKUP(A370,'R1. GW Use'!A:H,8,FALSE),"&lt;Null&gt;")</f>
        <v>21575010</v>
      </c>
      <c r="G370">
        <f>IFERROR(VLOOKUP(A370,'R2. Recharge'!A:I,8,FALSE)*B370,"&lt;Null&gt;")</f>
        <v>6406273.5280566169</v>
      </c>
      <c r="H370">
        <f>IFERROR(VLOOKUP(A370,'R2. Recharge'!A:K,10,FALSE)*B370,"&lt;Null&gt;")</f>
        <v>17254107.067316428</v>
      </c>
      <c r="I370">
        <f>IFERROR(VLOOKUP(A370,'R3. GW E'!A:C,2,FALSE)*B370,"&lt;Null&gt;")</f>
        <v>6116546.5399347479</v>
      </c>
      <c r="J370">
        <f>IFERROR(VLOOKUP(A370,'R3. GW E'!A:E,4,FALSE)*B370,"&lt;Null&gt;")</f>
        <v>364108162.90554124</v>
      </c>
      <c r="K370">
        <f t="shared" si="165"/>
        <v>289726.98812186904</v>
      </c>
      <c r="L370">
        <f t="shared" si="166"/>
        <v>11137560.527381681</v>
      </c>
      <c r="M370">
        <f t="shared" si="167"/>
        <v>-357701889.37748462</v>
      </c>
      <c r="N370">
        <f t="shared" si="168"/>
        <v>-346854055.83822483</v>
      </c>
      <c r="O370" t="str">
        <f t="shared" si="169"/>
        <v/>
      </c>
      <c r="P370">
        <f t="shared" si="179"/>
        <v>21575000</v>
      </c>
      <c r="Q370" t="str">
        <f t="shared" si="170"/>
        <v/>
      </c>
      <c r="R370">
        <f t="shared" si="180"/>
        <v>6406000</v>
      </c>
      <c r="S370" t="str">
        <f t="shared" si="171"/>
        <v/>
      </c>
      <c r="T370">
        <f t="shared" si="181"/>
        <v>17254000</v>
      </c>
      <c r="U370" t="str">
        <f t="shared" si="182"/>
        <v/>
      </c>
      <c r="V370">
        <f t="shared" si="183"/>
        <v>6117000</v>
      </c>
      <c r="W370" t="str">
        <f t="shared" si="184"/>
        <v/>
      </c>
      <c r="X370">
        <f t="shared" si="185"/>
        <v>364108000</v>
      </c>
      <c r="Y370">
        <f t="shared" si="172"/>
        <v>74.46669065887923</v>
      </c>
      <c r="Z370">
        <f t="shared" si="173"/>
        <v>1.9371396408538351</v>
      </c>
      <c r="AA370" t="str">
        <f t="shared" si="174"/>
        <v>NA</v>
      </c>
      <c r="AB370" t="str">
        <f t="shared" si="175"/>
        <v>NA</v>
      </c>
      <c r="AC370" s="9" t="str">
        <f t="shared" si="186"/>
        <v/>
      </c>
      <c r="AD370" s="9">
        <f t="shared" si="187"/>
        <v>74.5</v>
      </c>
      <c r="AE370" s="9" t="str">
        <f t="shared" si="188"/>
        <v/>
      </c>
      <c r="AF370" s="9">
        <f t="shared" si="189"/>
        <v>1.9</v>
      </c>
      <c r="AG370" s="9" t="str">
        <f t="shared" si="190"/>
        <v>NA</v>
      </c>
      <c r="AH370" s="9">
        <f t="shared" si="191"/>
        <v>0</v>
      </c>
      <c r="AI370" s="9" t="str">
        <f t="shared" si="192"/>
        <v>NA</v>
      </c>
      <c r="AJ370" s="9">
        <f t="shared" si="193"/>
        <v>0</v>
      </c>
      <c r="AK370" t="str">
        <f t="shared" si="194"/>
        <v>stressed</v>
      </c>
      <c r="AL370" t="str">
        <f t="shared" si="195"/>
        <v>stressed</v>
      </c>
      <c r="AM370" t="str">
        <f t="shared" si="196"/>
        <v>NA</v>
      </c>
      <c r="AN370" t="str">
        <f t="shared" si="197"/>
        <v>NA</v>
      </c>
      <c r="AO370">
        <f t="shared" si="176"/>
        <v>2</v>
      </c>
      <c r="AP370">
        <f t="shared" si="177"/>
        <v>2</v>
      </c>
      <c r="AQ370" t="str">
        <f t="shared" si="178"/>
        <v>More stressed (high certainty)</v>
      </c>
    </row>
    <row r="371" spans="1:43" x14ac:dyDescent="0.25">
      <c r="A371">
        <v>159</v>
      </c>
      <c r="B371">
        <v>12394465.942299999</v>
      </c>
      <c r="C371" t="str">
        <f>VLOOKUP(A371,'A1. Aquifer Attributes'!A:H,8,FALSE)</f>
        <v>Unconfined</v>
      </c>
      <c r="D371" t="str">
        <f>VLOOKUP(A371,'A3. BGCZ'!A:C,3,FALSE)</f>
        <v>CWH</v>
      </c>
      <c r="E371" t="str">
        <f>VLOOKUP(A371,'A2. Low Flow Zone'!A:C,3,FALSE)</f>
        <v>Vancouver Island</v>
      </c>
      <c r="F371">
        <f>IFERROR(VLOOKUP(A371,'R1. GW Use'!A:H,8,FALSE),"&lt;Null&gt;")</f>
        <v>4541</v>
      </c>
      <c r="G371">
        <f>IFERROR(VLOOKUP(A371,'R2. Recharge'!A:I,8,FALSE)*B371,"&lt;Null&gt;")</f>
        <v>12706818.41945757</v>
      </c>
      <c r="H371">
        <f>IFERROR(VLOOKUP(A371,'R2. Recharge'!A:K,10,FALSE)*B371,"&lt;Null&gt;")</f>
        <v>17930949.934065986</v>
      </c>
      <c r="I371">
        <f>IFERROR(VLOOKUP(A371,'R3. GW E'!A:C,2,FALSE)*B371,"&lt;Null&gt;")</f>
        <v>7146054.1279649483</v>
      </c>
      <c r="J371" t="str">
        <f>IFERROR(VLOOKUP(A371,'R3. GW E'!A:E,4,FALSE)*B371,"&lt;Null&gt;")</f>
        <v>&lt;Null&gt;</v>
      </c>
      <c r="K371">
        <f t="shared" si="165"/>
        <v>5560764.2914926214</v>
      </c>
      <c r="L371">
        <f t="shared" si="166"/>
        <v>10784895.806101039</v>
      </c>
      <c r="M371" t="str">
        <f t="shared" si="167"/>
        <v>&lt;Null&gt;</v>
      </c>
      <c r="N371" t="str">
        <f t="shared" si="168"/>
        <v>&lt;Null&gt;</v>
      </c>
      <c r="O371" t="str">
        <f t="shared" si="169"/>
        <v/>
      </c>
      <c r="P371">
        <f t="shared" si="179"/>
        <v>5000</v>
      </c>
      <c r="Q371" t="str">
        <f t="shared" si="170"/>
        <v/>
      </c>
      <c r="R371">
        <f t="shared" si="180"/>
        <v>12707000</v>
      </c>
      <c r="S371" t="str">
        <f t="shared" si="171"/>
        <v/>
      </c>
      <c r="T371">
        <f t="shared" si="181"/>
        <v>17931000</v>
      </c>
      <c r="U371" t="str">
        <f t="shared" si="182"/>
        <v/>
      </c>
      <c r="V371">
        <f t="shared" si="183"/>
        <v>7146000</v>
      </c>
      <c r="W371" t="str">
        <f t="shared" si="184"/>
        <v>NA</v>
      </c>
      <c r="X371">
        <f t="shared" si="185"/>
        <v>0</v>
      </c>
      <c r="Y371">
        <f t="shared" si="172"/>
        <v>8.16614364853991E-4</v>
      </c>
      <c r="Z371">
        <f t="shared" si="173"/>
        <v>4.2105181928889349E-4</v>
      </c>
      <c r="AA371" t="str">
        <f t="shared" si="174"/>
        <v>NA</v>
      </c>
      <c r="AB371" t="str">
        <f t="shared" si="175"/>
        <v>NA</v>
      </c>
      <c r="AC371" s="9" t="str">
        <f t="shared" si="186"/>
        <v>&lt;0.1</v>
      </c>
      <c r="AD371" s="9">
        <f t="shared" si="187"/>
        <v>0</v>
      </c>
      <c r="AE371" s="9" t="str">
        <f t="shared" si="188"/>
        <v>&lt;0.1</v>
      </c>
      <c r="AF371" s="9">
        <f t="shared" si="189"/>
        <v>0</v>
      </c>
      <c r="AG371" s="9" t="str">
        <f t="shared" si="190"/>
        <v>NA</v>
      </c>
      <c r="AH371" s="9">
        <f t="shared" si="191"/>
        <v>0</v>
      </c>
      <c r="AI371" s="9" t="str">
        <f t="shared" si="192"/>
        <v>NA</v>
      </c>
      <c r="AJ371" s="9">
        <f t="shared" si="193"/>
        <v>0</v>
      </c>
      <c r="AK371" t="str">
        <f t="shared" si="194"/>
        <v/>
      </c>
      <c r="AL371" t="str">
        <f t="shared" si="195"/>
        <v/>
      </c>
      <c r="AM371" t="str">
        <f t="shared" si="196"/>
        <v>NA</v>
      </c>
      <c r="AN371" t="str">
        <f t="shared" si="197"/>
        <v>NA</v>
      </c>
      <c r="AO371">
        <f t="shared" si="176"/>
        <v>0</v>
      </c>
      <c r="AP371">
        <f t="shared" si="177"/>
        <v>2</v>
      </c>
      <c r="AQ371" t="str">
        <f t="shared" si="178"/>
        <v>Less stressed</v>
      </c>
    </row>
    <row r="372" spans="1:43" x14ac:dyDescent="0.25">
      <c r="A372">
        <v>259</v>
      </c>
      <c r="B372">
        <v>120629426.287</v>
      </c>
      <c r="C372" t="str">
        <f>VLOOKUP(A372,'A1. Aquifer Attributes'!A:H,8,FALSE)</f>
        <v>Unconfined</v>
      </c>
      <c r="D372" t="str">
        <f>VLOOKUP(A372,'A3. BGCZ'!A:C,3,FALSE)</f>
        <v>BG</v>
      </c>
      <c r="E372" t="str">
        <f>VLOOKUP(A372,'A2. Low Flow Zone'!A:C,3,FALSE)</f>
        <v>South Interior</v>
      </c>
      <c r="F372">
        <f>IFERROR(VLOOKUP(A372,'R1. GW Use'!A:H,8,FALSE),"&lt;Null&gt;")</f>
        <v>14798196</v>
      </c>
      <c r="G372">
        <f>IFERROR(VLOOKUP(A372,'R2. Recharge'!A:I,8,FALSE)*B372,"&lt;Null&gt;")</f>
        <v>3710085.7307315757</v>
      </c>
      <c r="H372">
        <f>IFERROR(VLOOKUP(A372,'R2. Recharge'!A:K,10,FALSE)*B372,"&lt;Null&gt;")</f>
        <v>18772471.94820923</v>
      </c>
      <c r="I372">
        <f>IFERROR(VLOOKUP(A372,'R3. GW E'!A:C,2,FALSE)*B372,"&lt;Null&gt;")</f>
        <v>12405288.940502506</v>
      </c>
      <c r="J372">
        <f>IFERROR(VLOOKUP(A372,'R3. GW E'!A:E,4,FALSE)*B372,"&lt;Null&gt;")</f>
        <v>318189062.89427137</v>
      </c>
      <c r="K372">
        <f t="shared" si="165"/>
        <v>-8695203.2097709291</v>
      </c>
      <c r="L372">
        <f t="shared" si="166"/>
        <v>6367183.0077067241</v>
      </c>
      <c r="M372">
        <f t="shared" si="167"/>
        <v>-314478977.16353983</v>
      </c>
      <c r="N372">
        <f t="shared" si="168"/>
        <v>-299416590.94606215</v>
      </c>
      <c r="O372" t="str">
        <f t="shared" si="169"/>
        <v/>
      </c>
      <c r="P372">
        <f t="shared" si="179"/>
        <v>14798000</v>
      </c>
      <c r="Q372" t="str">
        <f t="shared" si="170"/>
        <v/>
      </c>
      <c r="R372">
        <f t="shared" si="180"/>
        <v>3710000</v>
      </c>
      <c r="S372" t="str">
        <f t="shared" si="171"/>
        <v/>
      </c>
      <c r="T372">
        <f t="shared" si="181"/>
        <v>18772000</v>
      </c>
      <c r="U372" t="str">
        <f t="shared" si="182"/>
        <v/>
      </c>
      <c r="V372">
        <f t="shared" si="183"/>
        <v>12405000</v>
      </c>
      <c r="W372" t="str">
        <f t="shared" si="184"/>
        <v/>
      </c>
      <c r="X372">
        <f t="shared" si="185"/>
        <v>318189000</v>
      </c>
      <c r="Y372" t="str">
        <f t="shared" si="172"/>
        <v>NA</v>
      </c>
      <c r="Z372">
        <f t="shared" si="173"/>
        <v>2.3241354900728517</v>
      </c>
      <c r="AA372" t="str">
        <f t="shared" si="174"/>
        <v>NA</v>
      </c>
      <c r="AB372" t="str">
        <f t="shared" si="175"/>
        <v>NA</v>
      </c>
      <c r="AC372" s="9" t="str">
        <f t="shared" si="186"/>
        <v>NA</v>
      </c>
      <c r="AD372" s="9">
        <f t="shared" si="187"/>
        <v>0</v>
      </c>
      <c r="AE372" s="9" t="str">
        <f t="shared" si="188"/>
        <v/>
      </c>
      <c r="AF372" s="9">
        <f t="shared" si="189"/>
        <v>2.2999999999999998</v>
      </c>
      <c r="AG372" s="9" t="str">
        <f t="shared" si="190"/>
        <v>NA</v>
      </c>
      <c r="AH372" s="9">
        <f t="shared" si="191"/>
        <v>0</v>
      </c>
      <c r="AI372" s="9" t="str">
        <f t="shared" si="192"/>
        <v>NA</v>
      </c>
      <c r="AJ372" s="9">
        <f t="shared" si="193"/>
        <v>0</v>
      </c>
      <c r="AK372" t="str">
        <f t="shared" si="194"/>
        <v>NA</v>
      </c>
      <c r="AL372" t="str">
        <f t="shared" si="195"/>
        <v>stressed</v>
      </c>
      <c r="AM372" t="str">
        <f t="shared" si="196"/>
        <v>NA</v>
      </c>
      <c r="AN372" t="str">
        <f t="shared" si="197"/>
        <v>NA</v>
      </c>
      <c r="AO372">
        <f t="shared" si="176"/>
        <v>1</v>
      </c>
      <c r="AP372">
        <f t="shared" si="177"/>
        <v>1</v>
      </c>
      <c r="AQ372" t="str">
        <f t="shared" si="178"/>
        <v>More stressed (high certainty)</v>
      </c>
    </row>
    <row r="373" spans="1:43" x14ac:dyDescent="0.25">
      <c r="A373">
        <v>982</v>
      </c>
      <c r="B373">
        <v>38144087.648500003</v>
      </c>
      <c r="C373" t="str">
        <f>VLOOKUP(A373,'A1. Aquifer Attributes'!A:H,8,FALSE)</f>
        <v>Unconfined</v>
      </c>
      <c r="D373" t="str">
        <f>VLOOKUP(A373,'A3. BGCZ'!A:C,3,FALSE)</f>
        <v>ICH</v>
      </c>
      <c r="E373" t="str">
        <f>VLOOKUP(A373,'A2. Low Flow Zone'!A:C,3,FALSE)</f>
        <v>Southeast Mountains</v>
      </c>
      <c r="F373">
        <f>IFERROR(VLOOKUP(A373,'R1. GW Use'!A:H,8,FALSE),"&lt;Null&gt;")</f>
        <v>85085</v>
      </c>
      <c r="G373">
        <f>IFERROR(VLOOKUP(A373,'R2. Recharge'!A:I,8,FALSE)*B373,"&lt;Null&gt;")</f>
        <v>8842910.4046107251</v>
      </c>
      <c r="H373">
        <f>IFERROR(VLOOKUP(A373,'R2. Recharge'!A:K,10,FALSE)*B373,"&lt;Null&gt;")</f>
        <v>19124987.817906119</v>
      </c>
      <c r="I373">
        <f>IFERROR(VLOOKUP(A373,'R3. GW E'!A:C,2,FALSE)*B373,"&lt;Null&gt;")</f>
        <v>1463321.6344594057</v>
      </c>
      <c r="J373">
        <f>IFERROR(VLOOKUP(A373,'R3. GW E'!A:E,4,FALSE)*B373,"&lt;Null&gt;")</f>
        <v>33748858.861026295</v>
      </c>
      <c r="K373">
        <f t="shared" si="165"/>
        <v>7379588.770151319</v>
      </c>
      <c r="L373">
        <f t="shared" si="166"/>
        <v>17661666.183446713</v>
      </c>
      <c r="M373">
        <f t="shared" si="167"/>
        <v>-24905948.456415571</v>
      </c>
      <c r="N373">
        <f t="shared" si="168"/>
        <v>-14623871.043120176</v>
      </c>
      <c r="O373" t="str">
        <f t="shared" si="169"/>
        <v/>
      </c>
      <c r="P373">
        <f t="shared" si="179"/>
        <v>85000</v>
      </c>
      <c r="Q373" t="str">
        <f t="shared" si="170"/>
        <v/>
      </c>
      <c r="R373">
        <f t="shared" si="180"/>
        <v>8843000</v>
      </c>
      <c r="S373" t="str">
        <f t="shared" si="171"/>
        <v/>
      </c>
      <c r="T373">
        <f t="shared" si="181"/>
        <v>19125000</v>
      </c>
      <c r="U373" t="str">
        <f t="shared" si="182"/>
        <v/>
      </c>
      <c r="V373">
        <f t="shared" si="183"/>
        <v>1463000</v>
      </c>
      <c r="W373" t="str">
        <f t="shared" si="184"/>
        <v/>
      </c>
      <c r="X373">
        <f t="shared" si="185"/>
        <v>33749000</v>
      </c>
      <c r="Y373">
        <f t="shared" si="172"/>
        <v>1.1529775255790483E-2</v>
      </c>
      <c r="Z373">
        <f t="shared" si="173"/>
        <v>4.8174956494051163E-3</v>
      </c>
      <c r="AA373" t="str">
        <f t="shared" si="174"/>
        <v>NA</v>
      </c>
      <c r="AB373" t="str">
        <f t="shared" si="175"/>
        <v>NA</v>
      </c>
      <c r="AC373" s="9" t="str">
        <f t="shared" si="186"/>
        <v>&lt;0.1</v>
      </c>
      <c r="AD373" s="9">
        <f t="shared" si="187"/>
        <v>0</v>
      </c>
      <c r="AE373" s="9" t="str">
        <f t="shared" si="188"/>
        <v>&lt;0.1</v>
      </c>
      <c r="AF373" s="9">
        <f t="shared" si="189"/>
        <v>0</v>
      </c>
      <c r="AG373" s="9" t="str">
        <f t="shared" si="190"/>
        <v>NA</v>
      </c>
      <c r="AH373" s="9">
        <f t="shared" si="191"/>
        <v>0</v>
      </c>
      <c r="AI373" s="9" t="str">
        <f t="shared" si="192"/>
        <v>NA</v>
      </c>
      <c r="AJ373" s="9">
        <f t="shared" si="193"/>
        <v>0</v>
      </c>
      <c r="AK373" t="str">
        <f t="shared" si="194"/>
        <v/>
      </c>
      <c r="AL373" t="str">
        <f t="shared" si="195"/>
        <v/>
      </c>
      <c r="AM373" t="str">
        <f t="shared" si="196"/>
        <v>NA</v>
      </c>
      <c r="AN373" t="str">
        <f t="shared" si="197"/>
        <v>NA</v>
      </c>
      <c r="AO373">
        <f t="shared" si="176"/>
        <v>0</v>
      </c>
      <c r="AP373">
        <f t="shared" si="177"/>
        <v>2</v>
      </c>
      <c r="AQ373" t="str">
        <f t="shared" si="178"/>
        <v>Less stressed</v>
      </c>
    </row>
    <row r="374" spans="1:43" x14ac:dyDescent="0.25">
      <c r="A374">
        <v>35</v>
      </c>
      <c r="B374">
        <v>23872327.317400001</v>
      </c>
      <c r="C374" t="str">
        <f>VLOOKUP(A374,'A1. Aquifer Attributes'!A:H,8,FALSE)</f>
        <v>Unconfined</v>
      </c>
      <c r="D374" t="str">
        <f>VLOOKUP(A374,'A3. BGCZ'!A:C,3,FALSE)</f>
        <v>CWH</v>
      </c>
      <c r="E374" t="str">
        <f>VLOOKUP(A374,'A2. Low Flow Zone'!A:C,3,FALSE)</f>
        <v>Coast Mountains</v>
      </c>
      <c r="F374">
        <f>IFERROR(VLOOKUP(A374,'R1. GW Use'!A:H,8,FALSE),"&lt;Null&gt;")</f>
        <v>4118320</v>
      </c>
      <c r="G374">
        <f>IFERROR(VLOOKUP(A374,'R2. Recharge'!A:I,8,FALSE)*B374,"&lt;Null&gt;")</f>
        <v>21085391.07306198</v>
      </c>
      <c r="H374">
        <f>IFERROR(VLOOKUP(A374,'R2. Recharge'!A:K,10,FALSE)*B374,"&lt;Null&gt;")</f>
        <v>19143481.871423554</v>
      </c>
      <c r="I374">
        <f>IFERROR(VLOOKUP(A374,'R3. GW E'!A:C,2,FALSE)*B374,"&lt;Null&gt;")</f>
        <v>11655854.79133909</v>
      </c>
      <c r="J374">
        <f>IFERROR(VLOOKUP(A374,'R3. GW E'!A:E,4,FALSE)*B374,"&lt;Null&gt;")</f>
        <v>43113661.858497575</v>
      </c>
      <c r="K374">
        <f t="shared" si="165"/>
        <v>9429536.2817228902</v>
      </c>
      <c r="L374">
        <f t="shared" si="166"/>
        <v>7487627.0800844636</v>
      </c>
      <c r="M374">
        <f t="shared" si="167"/>
        <v>-22028270.785435595</v>
      </c>
      <c r="N374">
        <f t="shared" si="168"/>
        <v>-23970179.987074021</v>
      </c>
      <c r="O374" t="str">
        <f t="shared" si="169"/>
        <v/>
      </c>
      <c r="P374">
        <f t="shared" si="179"/>
        <v>4118000</v>
      </c>
      <c r="Q374" t="str">
        <f t="shared" si="170"/>
        <v/>
      </c>
      <c r="R374">
        <f t="shared" si="180"/>
        <v>21085000</v>
      </c>
      <c r="S374" t="str">
        <f t="shared" si="171"/>
        <v/>
      </c>
      <c r="T374">
        <f t="shared" si="181"/>
        <v>19143000</v>
      </c>
      <c r="U374" t="str">
        <f t="shared" si="182"/>
        <v/>
      </c>
      <c r="V374">
        <f t="shared" si="183"/>
        <v>11656000</v>
      </c>
      <c r="W374" t="str">
        <f t="shared" si="184"/>
        <v/>
      </c>
      <c r="X374">
        <f t="shared" si="185"/>
        <v>43114000</v>
      </c>
      <c r="Y374">
        <f t="shared" si="172"/>
        <v>0.43674682157832828</v>
      </c>
      <c r="Z374">
        <f t="shared" si="173"/>
        <v>0.55001670835796268</v>
      </c>
      <c r="AA374" t="str">
        <f t="shared" si="174"/>
        <v>NA</v>
      </c>
      <c r="AB374" t="str">
        <f t="shared" si="175"/>
        <v>NA</v>
      </c>
      <c r="AC374" s="9" t="str">
        <f t="shared" si="186"/>
        <v/>
      </c>
      <c r="AD374" s="9">
        <f t="shared" si="187"/>
        <v>0.4</v>
      </c>
      <c r="AE374" s="9" t="str">
        <f t="shared" si="188"/>
        <v/>
      </c>
      <c r="AF374" s="9">
        <f t="shared" si="189"/>
        <v>0.6</v>
      </c>
      <c r="AG374" s="9" t="str">
        <f t="shared" si="190"/>
        <v>NA</v>
      </c>
      <c r="AH374" s="9">
        <f t="shared" si="191"/>
        <v>0</v>
      </c>
      <c r="AI374" s="9" t="str">
        <f t="shared" si="192"/>
        <v>NA</v>
      </c>
      <c r="AJ374" s="9">
        <f t="shared" si="193"/>
        <v>0</v>
      </c>
      <c r="AK374" t="str">
        <f t="shared" si="194"/>
        <v/>
      </c>
      <c r="AL374" t="str">
        <f t="shared" si="195"/>
        <v/>
      </c>
      <c r="AM374" t="str">
        <f t="shared" si="196"/>
        <v>NA</v>
      </c>
      <c r="AN374" t="str">
        <f t="shared" si="197"/>
        <v>NA</v>
      </c>
      <c r="AO374">
        <f t="shared" si="176"/>
        <v>0</v>
      </c>
      <c r="AP374">
        <f t="shared" si="177"/>
        <v>2</v>
      </c>
      <c r="AQ374" t="str">
        <f t="shared" si="178"/>
        <v>Less stressed</v>
      </c>
    </row>
    <row r="375" spans="1:43" x14ac:dyDescent="0.25">
      <c r="A375">
        <v>70</v>
      </c>
      <c r="B375">
        <v>25109081.282499999</v>
      </c>
      <c r="C375" t="str">
        <f>VLOOKUP(A375,'A1. Aquifer Attributes'!A:H,8,FALSE)</f>
        <v>Unconfined</v>
      </c>
      <c r="D375" t="str">
        <f>VLOOKUP(A375,'A3. BGCZ'!A:C,3,FALSE)</f>
        <v>CWH</v>
      </c>
      <c r="E375" t="str">
        <f>VLOOKUP(A375,'A2. Low Flow Zone'!A:C,3,FALSE)</f>
        <v>Coast Mountains</v>
      </c>
      <c r="F375">
        <f>IFERROR(VLOOKUP(A375,'R1. GW Use'!A:H,8,FALSE),"&lt;Null&gt;")</f>
        <v>826702</v>
      </c>
      <c r="G375">
        <f>IFERROR(VLOOKUP(A375,'R2. Recharge'!A:I,8,FALSE)*B375,"&lt;Null&gt;")</f>
        <v>23326913.400334682</v>
      </c>
      <c r="H375">
        <f>IFERROR(VLOOKUP(A375,'R2. Recharge'!A:K,10,FALSE)*B375,"&lt;Null&gt;")</f>
        <v>21026972.392997559</v>
      </c>
      <c r="I375">
        <f>IFERROR(VLOOKUP(A375,'R3. GW E'!A:C,2,FALSE)*B375,"&lt;Null&gt;")</f>
        <v>9673173.1277579945</v>
      </c>
      <c r="J375">
        <f>IFERROR(VLOOKUP(A375,'R3. GW E'!A:E,4,FALSE)*B375,"&lt;Null&gt;")</f>
        <v>9960672.1084426194</v>
      </c>
      <c r="K375">
        <f t="shared" si="165"/>
        <v>13653740.272576688</v>
      </c>
      <c r="L375">
        <f t="shared" si="166"/>
        <v>11353799.265239565</v>
      </c>
      <c r="M375">
        <f t="shared" si="167"/>
        <v>13366241.291892063</v>
      </c>
      <c r="N375">
        <f t="shared" si="168"/>
        <v>11066300.28455494</v>
      </c>
      <c r="O375" t="str">
        <f t="shared" si="169"/>
        <v/>
      </c>
      <c r="P375">
        <f t="shared" si="179"/>
        <v>827000</v>
      </c>
      <c r="Q375" t="str">
        <f t="shared" si="170"/>
        <v/>
      </c>
      <c r="R375">
        <f t="shared" si="180"/>
        <v>23327000</v>
      </c>
      <c r="S375" t="str">
        <f t="shared" si="171"/>
        <v/>
      </c>
      <c r="T375">
        <f t="shared" si="181"/>
        <v>21027000</v>
      </c>
      <c r="U375" t="str">
        <f t="shared" si="182"/>
        <v/>
      </c>
      <c r="V375">
        <f t="shared" si="183"/>
        <v>9673000</v>
      </c>
      <c r="W375" t="str">
        <f t="shared" si="184"/>
        <v/>
      </c>
      <c r="X375">
        <f t="shared" si="185"/>
        <v>9961000</v>
      </c>
      <c r="Y375">
        <f t="shared" si="172"/>
        <v>6.0547658260382858E-2</v>
      </c>
      <c r="Z375">
        <f t="shared" si="173"/>
        <v>7.2812807474146993E-2</v>
      </c>
      <c r="AA375">
        <f t="shared" si="174"/>
        <v>6.1849998211649514E-2</v>
      </c>
      <c r="AB375">
        <f t="shared" si="175"/>
        <v>7.4704461178756815E-2</v>
      </c>
      <c r="AC375" s="9" t="str">
        <f t="shared" si="186"/>
        <v/>
      </c>
      <c r="AD375" s="9">
        <f t="shared" si="187"/>
        <v>0.1</v>
      </c>
      <c r="AE375" s="9" t="str">
        <f t="shared" si="188"/>
        <v/>
      </c>
      <c r="AF375" s="9">
        <f t="shared" si="189"/>
        <v>0.1</v>
      </c>
      <c r="AG375" s="9" t="str">
        <f t="shared" si="190"/>
        <v/>
      </c>
      <c r="AH375" s="9">
        <f t="shared" si="191"/>
        <v>0.1</v>
      </c>
      <c r="AI375" s="9" t="str">
        <f t="shared" si="192"/>
        <v/>
      </c>
      <c r="AJ375" s="9">
        <f t="shared" si="193"/>
        <v>0.1</v>
      </c>
      <c r="AK375" t="str">
        <f t="shared" si="194"/>
        <v/>
      </c>
      <c r="AL375" t="str">
        <f t="shared" si="195"/>
        <v/>
      </c>
      <c r="AM375" t="str">
        <f t="shared" si="196"/>
        <v/>
      </c>
      <c r="AN375" t="str">
        <f t="shared" si="197"/>
        <v/>
      </c>
      <c r="AO375">
        <f t="shared" si="176"/>
        <v>0</v>
      </c>
      <c r="AP375">
        <f t="shared" si="177"/>
        <v>4</v>
      </c>
      <c r="AQ375" t="str">
        <f t="shared" si="178"/>
        <v>Less stressed</v>
      </c>
    </row>
    <row r="376" spans="1:43" x14ac:dyDescent="0.25">
      <c r="A376">
        <v>92</v>
      </c>
      <c r="B376">
        <v>94036292.423199996</v>
      </c>
      <c r="C376" t="str">
        <f>VLOOKUP(A376,'A1. Aquifer Attributes'!A:H,8,FALSE)</f>
        <v>Unconfined</v>
      </c>
      <c r="D376" t="str">
        <f>VLOOKUP(A376,'A3. BGCZ'!A:C,3,FALSE)</f>
        <v>SBS</v>
      </c>
      <c r="E376" t="str">
        <f>VLOOKUP(A376,'A2. Low Flow Zone'!A:C,3,FALSE)</f>
        <v>South Interior</v>
      </c>
      <c r="F376">
        <f>IFERROR(VLOOKUP(A376,'R1. GW Use'!A:H,8,FALSE),"&lt;Null&gt;")</f>
        <v>19936870</v>
      </c>
      <c r="G376">
        <f>IFERROR(VLOOKUP(A376,'R2. Recharge'!A:I,8,FALSE)*B376,"&lt;Null&gt;")</f>
        <v>12941167.756627673</v>
      </c>
      <c r="H376">
        <f>IFERROR(VLOOKUP(A376,'R2. Recharge'!A:K,10,FALSE)*B376,"&lt;Null&gt;")</f>
        <v>21050494.240395434</v>
      </c>
      <c r="I376">
        <f>IFERROR(VLOOKUP(A376,'R3. GW E'!A:C,2,FALSE)*B376,"&lt;Null&gt;")</f>
        <v>7019809.2293918794</v>
      </c>
      <c r="J376">
        <f>IFERROR(VLOOKUP(A376,'R3. GW E'!A:E,4,FALSE)*B376,"&lt;Null&gt;")</f>
        <v>291427873.84873909</v>
      </c>
      <c r="K376">
        <f t="shared" si="165"/>
        <v>5921358.5272357939</v>
      </c>
      <c r="L376">
        <f t="shared" si="166"/>
        <v>14030685.011003554</v>
      </c>
      <c r="M376">
        <f t="shared" si="167"/>
        <v>-278486706.09211141</v>
      </c>
      <c r="N376">
        <f t="shared" si="168"/>
        <v>-270377379.60834366</v>
      </c>
      <c r="O376" t="str">
        <f t="shared" si="169"/>
        <v/>
      </c>
      <c r="P376">
        <f t="shared" si="179"/>
        <v>19937000</v>
      </c>
      <c r="Q376" t="str">
        <f t="shared" si="170"/>
        <v/>
      </c>
      <c r="R376">
        <f t="shared" si="180"/>
        <v>12941000</v>
      </c>
      <c r="S376" t="str">
        <f t="shared" si="171"/>
        <v/>
      </c>
      <c r="T376">
        <f t="shared" si="181"/>
        <v>21050000</v>
      </c>
      <c r="U376" t="str">
        <f t="shared" si="182"/>
        <v/>
      </c>
      <c r="V376">
        <f t="shared" si="183"/>
        <v>7020000</v>
      </c>
      <c r="W376" t="str">
        <f t="shared" si="184"/>
        <v/>
      </c>
      <c r="X376">
        <f t="shared" si="185"/>
        <v>291428000</v>
      </c>
      <c r="Y376">
        <f t="shared" si="172"/>
        <v>3.3669418779995612</v>
      </c>
      <c r="Z376">
        <f t="shared" si="173"/>
        <v>1.420947728807576</v>
      </c>
      <c r="AA376" t="str">
        <f t="shared" si="174"/>
        <v>NA</v>
      </c>
      <c r="AB376" t="str">
        <f t="shared" si="175"/>
        <v>NA</v>
      </c>
      <c r="AC376" s="9" t="str">
        <f t="shared" si="186"/>
        <v/>
      </c>
      <c r="AD376" s="9">
        <f t="shared" si="187"/>
        <v>3.4</v>
      </c>
      <c r="AE376" s="9" t="str">
        <f t="shared" si="188"/>
        <v/>
      </c>
      <c r="AF376" s="9">
        <f t="shared" si="189"/>
        <v>1.4</v>
      </c>
      <c r="AG376" s="9" t="str">
        <f t="shared" si="190"/>
        <v>NA</v>
      </c>
      <c r="AH376" s="9">
        <f t="shared" si="191"/>
        <v>0</v>
      </c>
      <c r="AI376" s="9" t="str">
        <f t="shared" si="192"/>
        <v>NA</v>
      </c>
      <c r="AJ376" s="9">
        <f t="shared" si="193"/>
        <v>0</v>
      </c>
      <c r="AK376" t="str">
        <f t="shared" si="194"/>
        <v>stressed</v>
      </c>
      <c r="AL376" t="str">
        <f t="shared" si="195"/>
        <v>stressed</v>
      </c>
      <c r="AM376" t="str">
        <f t="shared" si="196"/>
        <v>NA</v>
      </c>
      <c r="AN376" t="str">
        <f t="shared" si="197"/>
        <v>NA</v>
      </c>
      <c r="AO376">
        <f t="shared" si="176"/>
        <v>2</v>
      </c>
      <c r="AP376">
        <f t="shared" si="177"/>
        <v>2</v>
      </c>
      <c r="AQ376" t="str">
        <f t="shared" si="178"/>
        <v>More stressed (high certainty)</v>
      </c>
    </row>
    <row r="377" spans="1:43" x14ac:dyDescent="0.25">
      <c r="A377">
        <v>382</v>
      </c>
      <c r="B377">
        <v>201876809.20699999</v>
      </c>
      <c r="C377" t="str">
        <f>VLOOKUP(A377,'A1. Aquifer Attributes'!A:H,8,FALSE)</f>
        <v>Unconfined</v>
      </c>
      <c r="D377" t="str">
        <f>VLOOKUP(A377,'A3. BGCZ'!A:C,3,FALSE)</f>
        <v>SBS</v>
      </c>
      <c r="E377" t="str">
        <f>VLOOKUP(A377,'A2. Low Flow Zone'!A:C,3,FALSE)</f>
        <v>South Interior</v>
      </c>
      <c r="F377">
        <f>IFERROR(VLOOKUP(A377,'R1. GW Use'!A:H,8,FALSE),"&lt;Null&gt;")</f>
        <v>54791</v>
      </c>
      <c r="G377">
        <f>IFERROR(VLOOKUP(A377,'R2. Recharge'!A:I,8,FALSE)*B377,"&lt;Null&gt;")</f>
        <v>27782057.190889008</v>
      </c>
      <c r="H377">
        <f>IFERROR(VLOOKUP(A377,'R2. Recharge'!A:K,10,FALSE)*B377,"&lt;Null&gt;")</f>
        <v>22519761.820659261</v>
      </c>
      <c r="I377">
        <f>IFERROR(VLOOKUP(A377,'R3. GW E'!A:C,2,FALSE)*B377,"&lt;Null&gt;")</f>
        <v>32833648.003044892</v>
      </c>
      <c r="J377">
        <f>IFERROR(VLOOKUP(A377,'R3. GW E'!A:E,4,FALSE)*B377,"&lt;Null&gt;")</f>
        <v>26502993143.122578</v>
      </c>
      <c r="K377">
        <f t="shared" si="165"/>
        <v>-5051590.8121558838</v>
      </c>
      <c r="L377">
        <f t="shared" si="166"/>
        <v>-10313886.182385631</v>
      </c>
      <c r="M377">
        <f t="shared" si="167"/>
        <v>-26475211085.93169</v>
      </c>
      <c r="N377">
        <f t="shared" si="168"/>
        <v>-26480473381.301918</v>
      </c>
      <c r="O377" t="str">
        <f t="shared" si="169"/>
        <v/>
      </c>
      <c r="P377">
        <f t="shared" si="179"/>
        <v>55000</v>
      </c>
      <c r="Q377" t="str">
        <f t="shared" si="170"/>
        <v/>
      </c>
      <c r="R377">
        <f t="shared" si="180"/>
        <v>27782000</v>
      </c>
      <c r="S377" t="str">
        <f t="shared" si="171"/>
        <v/>
      </c>
      <c r="T377">
        <f t="shared" si="181"/>
        <v>22520000</v>
      </c>
      <c r="U377" t="str">
        <f t="shared" si="182"/>
        <v/>
      </c>
      <c r="V377">
        <f t="shared" si="183"/>
        <v>32834000</v>
      </c>
      <c r="W377" t="str">
        <f t="shared" si="184"/>
        <v/>
      </c>
      <c r="X377">
        <f t="shared" si="185"/>
        <v>26502993000</v>
      </c>
      <c r="Y377" t="str">
        <f t="shared" si="172"/>
        <v>NA</v>
      </c>
      <c r="Z377" t="str">
        <f t="shared" si="173"/>
        <v>NA</v>
      </c>
      <c r="AA377" t="str">
        <f t="shared" si="174"/>
        <v>NA</v>
      </c>
      <c r="AB377" t="str">
        <f t="shared" si="175"/>
        <v>NA</v>
      </c>
      <c r="AC377" s="9" t="str">
        <f t="shared" si="186"/>
        <v>NA</v>
      </c>
      <c r="AD377" s="9">
        <f t="shared" si="187"/>
        <v>0</v>
      </c>
      <c r="AE377" s="9" t="str">
        <f t="shared" si="188"/>
        <v>NA</v>
      </c>
      <c r="AF377" s="9">
        <f t="shared" si="189"/>
        <v>0</v>
      </c>
      <c r="AG377" s="9" t="str">
        <f t="shared" si="190"/>
        <v>NA</v>
      </c>
      <c r="AH377" s="9">
        <f t="shared" si="191"/>
        <v>0</v>
      </c>
      <c r="AI377" s="9" t="str">
        <f t="shared" si="192"/>
        <v>NA</v>
      </c>
      <c r="AJ377" s="9">
        <f t="shared" si="193"/>
        <v>0</v>
      </c>
      <c r="AK377" t="str">
        <f t="shared" si="194"/>
        <v>NA</v>
      </c>
      <c r="AL377" t="str">
        <f t="shared" si="195"/>
        <v>NA</v>
      </c>
      <c r="AM377" t="str">
        <f t="shared" si="196"/>
        <v>NA</v>
      </c>
      <c r="AN377" t="str">
        <f t="shared" si="197"/>
        <v>NA</v>
      </c>
      <c r="AO377">
        <f t="shared" si="176"/>
        <v>0</v>
      </c>
      <c r="AP377">
        <f t="shared" si="177"/>
        <v>0</v>
      </c>
      <c r="AQ377" t="str">
        <f t="shared" si="178"/>
        <v>Method not applicable - low modelled groundwater availability</v>
      </c>
    </row>
    <row r="378" spans="1:43" x14ac:dyDescent="0.25">
      <c r="A378">
        <v>115</v>
      </c>
      <c r="B378">
        <v>146162740.62799999</v>
      </c>
      <c r="C378" t="str">
        <f>VLOOKUP(A378,'A1. Aquifer Attributes'!A:H,8,FALSE)</f>
        <v>Unconfined</v>
      </c>
      <c r="D378" t="str">
        <f>VLOOKUP(A378,'A3. BGCZ'!A:C,3,FALSE)</f>
        <v>SBS</v>
      </c>
      <c r="E378" t="str">
        <f>VLOOKUP(A378,'A2. Low Flow Zone'!A:C,3,FALSE)</f>
        <v>South Interior</v>
      </c>
      <c r="F378">
        <f>IFERROR(VLOOKUP(A378,'R1. GW Use'!A:H,8,FALSE),"&lt;Null&gt;")</f>
        <v>806258</v>
      </c>
      <c r="G378">
        <f>IFERROR(VLOOKUP(A378,'R2. Recharge'!A:I,8,FALSE)*B378,"&lt;Null&gt;")</f>
        <v>20114750.353223678</v>
      </c>
      <c r="H378">
        <f>IFERROR(VLOOKUP(A378,'R2. Recharge'!A:K,10,FALSE)*B378,"&lt;Null&gt;")</f>
        <v>24201918.918665495</v>
      </c>
      <c r="I378">
        <f>IFERROR(VLOOKUP(A378,'R3. GW E'!A:C,2,FALSE)*B378,"&lt;Null&gt;")</f>
        <v>14367066.590029258</v>
      </c>
      <c r="J378">
        <f>IFERROR(VLOOKUP(A378,'R3. GW E'!A:E,4,FALSE)*B378,"&lt;Null&gt;")</f>
        <v>21168603562.412613</v>
      </c>
      <c r="K378">
        <f t="shared" si="165"/>
        <v>5747683.7631944194</v>
      </c>
      <c r="L378">
        <f t="shared" si="166"/>
        <v>9834852.3286362365</v>
      </c>
      <c r="M378">
        <f t="shared" si="167"/>
        <v>-21148488812.059391</v>
      </c>
      <c r="N378">
        <f t="shared" si="168"/>
        <v>-21144401643.493946</v>
      </c>
      <c r="O378" t="str">
        <f t="shared" si="169"/>
        <v/>
      </c>
      <c r="P378">
        <f t="shared" si="179"/>
        <v>806000</v>
      </c>
      <c r="Q378" t="str">
        <f t="shared" si="170"/>
        <v/>
      </c>
      <c r="R378">
        <f t="shared" si="180"/>
        <v>20115000</v>
      </c>
      <c r="S378" t="str">
        <f t="shared" si="171"/>
        <v/>
      </c>
      <c r="T378">
        <f t="shared" si="181"/>
        <v>24202000</v>
      </c>
      <c r="U378" t="str">
        <f t="shared" si="182"/>
        <v/>
      </c>
      <c r="V378">
        <f t="shared" si="183"/>
        <v>14367000</v>
      </c>
      <c r="W378" t="str">
        <f t="shared" si="184"/>
        <v/>
      </c>
      <c r="X378">
        <f t="shared" si="185"/>
        <v>21168604000</v>
      </c>
      <c r="Y378">
        <f t="shared" si="172"/>
        <v>0.14027528883250562</v>
      </c>
      <c r="Z378">
        <f t="shared" si="173"/>
        <v>8.1979675246613579E-2</v>
      </c>
      <c r="AA378" t="str">
        <f t="shared" si="174"/>
        <v>NA</v>
      </c>
      <c r="AB378" t="str">
        <f t="shared" si="175"/>
        <v>NA</v>
      </c>
      <c r="AC378" s="9" t="str">
        <f t="shared" si="186"/>
        <v/>
      </c>
      <c r="AD378" s="9">
        <f t="shared" si="187"/>
        <v>0.1</v>
      </c>
      <c r="AE378" s="9" t="str">
        <f t="shared" si="188"/>
        <v/>
      </c>
      <c r="AF378" s="9">
        <f t="shared" si="189"/>
        <v>0.1</v>
      </c>
      <c r="AG378" s="9" t="str">
        <f t="shared" si="190"/>
        <v>NA</v>
      </c>
      <c r="AH378" s="9">
        <f t="shared" si="191"/>
        <v>0</v>
      </c>
      <c r="AI378" s="9" t="str">
        <f t="shared" si="192"/>
        <v>NA</v>
      </c>
      <c r="AJ378" s="9">
        <f t="shared" si="193"/>
        <v>0</v>
      </c>
      <c r="AK378" t="str">
        <f t="shared" si="194"/>
        <v/>
      </c>
      <c r="AL378" t="str">
        <f t="shared" si="195"/>
        <v/>
      </c>
      <c r="AM378" t="str">
        <f t="shared" si="196"/>
        <v>NA</v>
      </c>
      <c r="AN378" t="str">
        <f t="shared" si="197"/>
        <v>NA</v>
      </c>
      <c r="AO378">
        <f t="shared" si="176"/>
        <v>0</v>
      </c>
      <c r="AP378">
        <f t="shared" si="177"/>
        <v>2</v>
      </c>
      <c r="AQ378" t="str">
        <f t="shared" si="178"/>
        <v>Less stressed</v>
      </c>
    </row>
    <row r="379" spans="1:43" x14ac:dyDescent="0.25">
      <c r="A379">
        <v>887</v>
      </c>
      <c r="B379">
        <v>25569140.6778</v>
      </c>
      <c r="C379" t="str">
        <f>VLOOKUP(A379,'A1. Aquifer Attributes'!A:H,8,FALSE)</f>
        <v>Unconfined</v>
      </c>
      <c r="D379" t="str">
        <f>VLOOKUP(A379,'A3. BGCZ'!A:C,3,FALSE)</f>
        <v>CWH</v>
      </c>
      <c r="E379" t="str">
        <f>VLOOKUP(A379,'A2. Low Flow Zone'!A:C,3,FALSE)</f>
        <v>Coast Mountains</v>
      </c>
      <c r="F379">
        <f>IFERROR(VLOOKUP(A379,'R1. GW Use'!A:H,8,FALSE),"&lt;Null&gt;")</f>
        <v>18297</v>
      </c>
      <c r="G379">
        <f>IFERROR(VLOOKUP(A379,'R2. Recharge'!A:I,8,FALSE)*B379,"&lt;Null&gt;")</f>
        <v>25371896.22292221</v>
      </c>
      <c r="H379">
        <f>IFERROR(VLOOKUP(A379,'R2. Recharge'!A:K,10,FALSE)*B379,"&lt;Null&gt;")</f>
        <v>24668263.144299075</v>
      </c>
      <c r="I379">
        <f>IFERROR(VLOOKUP(A379,'R3. GW E'!A:C,2,FALSE)*B379,"&lt;Null&gt;")</f>
        <v>15278226.352643123</v>
      </c>
      <c r="J379">
        <f>IFERROR(VLOOKUP(A379,'R3. GW E'!A:E,4,FALSE)*B379,"&lt;Null&gt;")</f>
        <v>69614798.100785062</v>
      </c>
      <c r="K379">
        <f t="shared" si="165"/>
        <v>10093669.870279087</v>
      </c>
      <c r="L379">
        <f t="shared" si="166"/>
        <v>9390036.7916559521</v>
      </c>
      <c r="M379">
        <f t="shared" si="167"/>
        <v>-44242901.877862856</v>
      </c>
      <c r="N379">
        <f t="shared" si="168"/>
        <v>-44946534.956485987</v>
      </c>
      <c r="O379" t="str">
        <f t="shared" si="169"/>
        <v/>
      </c>
      <c r="P379">
        <f t="shared" si="179"/>
        <v>18000</v>
      </c>
      <c r="Q379" t="str">
        <f t="shared" si="170"/>
        <v/>
      </c>
      <c r="R379">
        <f t="shared" si="180"/>
        <v>25372000</v>
      </c>
      <c r="S379" t="str">
        <f t="shared" si="171"/>
        <v/>
      </c>
      <c r="T379">
        <f t="shared" si="181"/>
        <v>24668000</v>
      </c>
      <c r="U379" t="str">
        <f t="shared" si="182"/>
        <v/>
      </c>
      <c r="V379">
        <f t="shared" si="183"/>
        <v>15278000</v>
      </c>
      <c r="W379" t="str">
        <f t="shared" si="184"/>
        <v/>
      </c>
      <c r="X379">
        <f t="shared" si="185"/>
        <v>69615000</v>
      </c>
      <c r="Y379">
        <f t="shared" si="172"/>
        <v>1.8127202727202028E-3</v>
      </c>
      <c r="Z379">
        <f t="shared" si="173"/>
        <v>1.9485546655428265E-3</v>
      </c>
      <c r="AA379" t="str">
        <f t="shared" si="174"/>
        <v>NA</v>
      </c>
      <c r="AB379" t="str">
        <f t="shared" si="175"/>
        <v>NA</v>
      </c>
      <c r="AC379" s="9" t="str">
        <f t="shared" si="186"/>
        <v>&lt;0.1</v>
      </c>
      <c r="AD379" s="9">
        <f t="shared" si="187"/>
        <v>0</v>
      </c>
      <c r="AE379" s="9" t="str">
        <f t="shared" si="188"/>
        <v>&lt;0.1</v>
      </c>
      <c r="AF379" s="9">
        <f t="shared" si="189"/>
        <v>0</v>
      </c>
      <c r="AG379" s="9" t="str">
        <f t="shared" si="190"/>
        <v>NA</v>
      </c>
      <c r="AH379" s="9">
        <f t="shared" si="191"/>
        <v>0</v>
      </c>
      <c r="AI379" s="9" t="str">
        <f t="shared" si="192"/>
        <v>NA</v>
      </c>
      <c r="AJ379" s="9">
        <f t="shared" si="193"/>
        <v>0</v>
      </c>
      <c r="AK379" t="str">
        <f t="shared" si="194"/>
        <v/>
      </c>
      <c r="AL379" t="str">
        <f t="shared" si="195"/>
        <v/>
      </c>
      <c r="AM379" t="str">
        <f t="shared" si="196"/>
        <v>NA</v>
      </c>
      <c r="AN379" t="str">
        <f t="shared" si="197"/>
        <v>NA</v>
      </c>
      <c r="AO379">
        <f t="shared" si="176"/>
        <v>0</v>
      </c>
      <c r="AP379">
        <f t="shared" si="177"/>
        <v>2</v>
      </c>
      <c r="AQ379" t="str">
        <f t="shared" si="178"/>
        <v>Less stressed</v>
      </c>
    </row>
    <row r="380" spans="1:43" x14ac:dyDescent="0.25">
      <c r="A380">
        <v>41</v>
      </c>
      <c r="B380">
        <v>38691795.417099997</v>
      </c>
      <c r="C380" t="str">
        <f>VLOOKUP(A380,'A1. Aquifer Attributes'!A:H,8,FALSE)</f>
        <v>Unconfined</v>
      </c>
      <c r="D380" t="str">
        <f>VLOOKUP(A380,'A3. BGCZ'!A:C,3,FALSE)</f>
        <v>CDF</v>
      </c>
      <c r="E380" t="str">
        <f>VLOOKUP(A380,'A2. Low Flow Zone'!A:C,3,FALSE)</f>
        <v>Coast Mountains</v>
      </c>
      <c r="F380">
        <f>IFERROR(VLOOKUP(A380,'R1. GW Use'!A:H,8,FALSE),"&lt;Null&gt;")</f>
        <v>1729421</v>
      </c>
      <c r="G380">
        <f>IFERROR(VLOOKUP(A380,'R2. Recharge'!A:I,8,FALSE)*B380,"&lt;Null&gt;")</f>
        <v>27188885.616572157</v>
      </c>
      <c r="H380">
        <f>IFERROR(VLOOKUP(A380,'R2. Recharge'!A:K,10,FALSE)*B380,"&lt;Null&gt;")</f>
        <v>25356745.51018732</v>
      </c>
      <c r="I380">
        <f>IFERROR(VLOOKUP(A380,'R3. GW E'!A:C,2,FALSE)*B380,"&lt;Null&gt;")</f>
        <v>10198499.511425469</v>
      </c>
      <c r="J380">
        <f>IFERROR(VLOOKUP(A380,'R3. GW E'!A:E,4,FALSE)*B380,"&lt;Null&gt;")</f>
        <v>11765014.232477596</v>
      </c>
      <c r="K380">
        <f t="shared" si="165"/>
        <v>16990386.105146687</v>
      </c>
      <c r="L380">
        <f t="shared" si="166"/>
        <v>15158245.998761851</v>
      </c>
      <c r="M380">
        <f t="shared" si="167"/>
        <v>15423871.384094561</v>
      </c>
      <c r="N380">
        <f t="shared" si="168"/>
        <v>13591731.277709724</v>
      </c>
      <c r="O380" t="str">
        <f t="shared" si="169"/>
        <v/>
      </c>
      <c r="P380">
        <f t="shared" si="179"/>
        <v>1729000</v>
      </c>
      <c r="Q380" t="str">
        <f t="shared" si="170"/>
        <v/>
      </c>
      <c r="R380">
        <f t="shared" si="180"/>
        <v>27189000</v>
      </c>
      <c r="S380" t="str">
        <f t="shared" si="171"/>
        <v/>
      </c>
      <c r="T380">
        <f t="shared" si="181"/>
        <v>25357000</v>
      </c>
      <c r="U380" t="str">
        <f t="shared" si="182"/>
        <v/>
      </c>
      <c r="V380">
        <f t="shared" si="183"/>
        <v>10198000</v>
      </c>
      <c r="W380" t="str">
        <f t="shared" si="184"/>
        <v/>
      </c>
      <c r="X380">
        <f t="shared" si="185"/>
        <v>11765000</v>
      </c>
      <c r="Y380">
        <f t="shared" si="172"/>
        <v>0.10178821065615029</v>
      </c>
      <c r="Z380">
        <f t="shared" si="173"/>
        <v>0.11409110263425344</v>
      </c>
      <c r="AA380">
        <f t="shared" si="174"/>
        <v>0.11212625915588335</v>
      </c>
      <c r="AB380">
        <f t="shared" si="175"/>
        <v>0.12724067042410039</v>
      </c>
      <c r="AC380" s="9" t="str">
        <f t="shared" si="186"/>
        <v/>
      </c>
      <c r="AD380" s="9">
        <f t="shared" si="187"/>
        <v>0.1</v>
      </c>
      <c r="AE380" s="9" t="str">
        <f t="shared" si="188"/>
        <v/>
      </c>
      <c r="AF380" s="9">
        <f t="shared" si="189"/>
        <v>0.1</v>
      </c>
      <c r="AG380" s="9" t="str">
        <f t="shared" si="190"/>
        <v/>
      </c>
      <c r="AH380" s="9">
        <f t="shared" si="191"/>
        <v>0.1</v>
      </c>
      <c r="AI380" s="9" t="str">
        <f t="shared" si="192"/>
        <v/>
      </c>
      <c r="AJ380" s="9">
        <f t="shared" si="193"/>
        <v>0.1</v>
      </c>
      <c r="AK380" t="str">
        <f t="shared" si="194"/>
        <v/>
      </c>
      <c r="AL380" t="str">
        <f t="shared" si="195"/>
        <v/>
      </c>
      <c r="AM380" t="str">
        <f t="shared" si="196"/>
        <v/>
      </c>
      <c r="AN380" t="str">
        <f t="shared" si="197"/>
        <v/>
      </c>
      <c r="AO380">
        <f t="shared" si="176"/>
        <v>0</v>
      </c>
      <c r="AP380">
        <f t="shared" si="177"/>
        <v>4</v>
      </c>
      <c r="AQ380" t="str">
        <f t="shared" si="178"/>
        <v>Less stressed</v>
      </c>
    </row>
    <row r="381" spans="1:43" x14ac:dyDescent="0.25">
      <c r="A381">
        <v>985</v>
      </c>
      <c r="B381">
        <v>52492135.891500004</v>
      </c>
      <c r="C381" t="str">
        <f>VLOOKUP(A381,'A1. Aquifer Attributes'!A:H,8,FALSE)</f>
        <v>Unconfined</v>
      </c>
      <c r="D381" t="str">
        <f>VLOOKUP(A381,'A3. BGCZ'!A:C,3,FALSE)</f>
        <v>ICH</v>
      </c>
      <c r="E381" t="str">
        <f>VLOOKUP(A381,'A2. Low Flow Zone'!A:C,3,FALSE)</f>
        <v>Southeast Mountains</v>
      </c>
      <c r="F381">
        <f>IFERROR(VLOOKUP(A381,'R1. GW Use'!A:H,8,FALSE),"&lt;Null&gt;")</f>
        <v>172633</v>
      </c>
      <c r="G381">
        <f>IFERROR(VLOOKUP(A381,'R2. Recharge'!A:I,8,FALSE)*B381,"&lt;Null&gt;")</f>
        <v>8430767.1299422942</v>
      </c>
      <c r="H381">
        <f>IFERROR(VLOOKUP(A381,'R2. Recharge'!A:K,10,FALSE)*B381,"&lt;Null&gt;")</f>
        <v>26341341.172393076</v>
      </c>
      <c r="I381">
        <f>IFERROR(VLOOKUP(A381,'R3. GW E'!A:C,2,FALSE)*B381,"&lt;Null&gt;")</f>
        <v>6985863.412984387</v>
      </c>
      <c r="J381">
        <f>IFERROR(VLOOKUP(A381,'R3. GW E'!A:E,4,FALSE)*B381,"&lt;Null&gt;")</f>
        <v>1753195345.0673869</v>
      </c>
      <c r="K381">
        <f t="shared" si="165"/>
        <v>1444903.7169579072</v>
      </c>
      <c r="L381">
        <f t="shared" si="166"/>
        <v>19355477.75940869</v>
      </c>
      <c r="M381">
        <f t="shared" si="167"/>
        <v>-1744764577.9374447</v>
      </c>
      <c r="N381">
        <f t="shared" si="168"/>
        <v>-1726854003.8949938</v>
      </c>
      <c r="O381" t="str">
        <f t="shared" si="169"/>
        <v/>
      </c>
      <c r="P381">
        <f t="shared" si="179"/>
        <v>173000</v>
      </c>
      <c r="Q381" t="str">
        <f t="shared" si="170"/>
        <v/>
      </c>
      <c r="R381">
        <f t="shared" si="180"/>
        <v>8431000</v>
      </c>
      <c r="S381" t="str">
        <f t="shared" si="171"/>
        <v/>
      </c>
      <c r="T381">
        <f t="shared" si="181"/>
        <v>26341000</v>
      </c>
      <c r="U381" t="str">
        <f t="shared" si="182"/>
        <v/>
      </c>
      <c r="V381">
        <f t="shared" si="183"/>
        <v>6986000</v>
      </c>
      <c r="W381" t="str">
        <f t="shared" si="184"/>
        <v/>
      </c>
      <c r="X381">
        <f t="shared" si="185"/>
        <v>1753195000</v>
      </c>
      <c r="Y381">
        <f t="shared" si="172"/>
        <v>0.11947716513835305</v>
      </c>
      <c r="Z381">
        <f t="shared" si="173"/>
        <v>8.9190771804164414E-3</v>
      </c>
      <c r="AA381" t="str">
        <f t="shared" si="174"/>
        <v>NA</v>
      </c>
      <c r="AB381" t="str">
        <f t="shared" si="175"/>
        <v>NA</v>
      </c>
      <c r="AC381" s="9" t="str">
        <f t="shared" si="186"/>
        <v/>
      </c>
      <c r="AD381" s="9">
        <f t="shared" si="187"/>
        <v>0.1</v>
      </c>
      <c r="AE381" s="9" t="str">
        <f t="shared" si="188"/>
        <v>&lt;0.1</v>
      </c>
      <c r="AF381" s="9">
        <f t="shared" si="189"/>
        <v>0</v>
      </c>
      <c r="AG381" s="9" t="str">
        <f t="shared" si="190"/>
        <v>NA</v>
      </c>
      <c r="AH381" s="9">
        <f t="shared" si="191"/>
        <v>0</v>
      </c>
      <c r="AI381" s="9" t="str">
        <f t="shared" si="192"/>
        <v>NA</v>
      </c>
      <c r="AJ381" s="9">
        <f t="shared" si="193"/>
        <v>0</v>
      </c>
      <c r="AK381" t="str">
        <f t="shared" si="194"/>
        <v/>
      </c>
      <c r="AL381" t="str">
        <f t="shared" si="195"/>
        <v/>
      </c>
      <c r="AM381" t="str">
        <f t="shared" si="196"/>
        <v>NA</v>
      </c>
      <c r="AN381" t="str">
        <f t="shared" si="197"/>
        <v>NA</v>
      </c>
      <c r="AO381">
        <f t="shared" si="176"/>
        <v>0</v>
      </c>
      <c r="AP381">
        <f t="shared" si="177"/>
        <v>2</v>
      </c>
      <c r="AQ381" t="str">
        <f t="shared" si="178"/>
        <v>Less stressed</v>
      </c>
    </row>
    <row r="382" spans="1:43" x14ac:dyDescent="0.25">
      <c r="A382">
        <v>886</v>
      </c>
      <c r="B382">
        <v>31477609.052099999</v>
      </c>
      <c r="C382" t="str">
        <f>VLOOKUP(A382,'A1. Aquifer Attributes'!A:H,8,FALSE)</f>
        <v>Unconfined</v>
      </c>
      <c r="D382" t="str">
        <f>VLOOKUP(A382,'A3. BGCZ'!A:C,3,FALSE)</f>
        <v>CWH</v>
      </c>
      <c r="E382" t="str">
        <f>VLOOKUP(A382,'A2. Low Flow Zone'!A:C,3,FALSE)</f>
        <v>Coast Mountains</v>
      </c>
      <c r="F382">
        <f>IFERROR(VLOOKUP(A382,'R1. GW Use'!A:H,8,FALSE),"&lt;Null&gt;")</f>
        <v>159538</v>
      </c>
      <c r="G382">
        <f>IFERROR(VLOOKUP(A382,'R2. Recharge'!A:I,8,FALSE)*B382,"&lt;Null&gt;")</f>
        <v>31234785.723910157</v>
      </c>
      <c r="H382">
        <f>IFERROR(VLOOKUP(A382,'R2. Recharge'!A:K,10,FALSE)*B382,"&lt;Null&gt;")</f>
        <v>26973226.151962593</v>
      </c>
      <c r="I382">
        <f>IFERROR(VLOOKUP(A382,'R3. GW E'!A:C,2,FALSE)*B382,"&lt;Null&gt;")</f>
        <v>18414369.817869447</v>
      </c>
      <c r="J382">
        <f>IFERROR(VLOOKUP(A382,'R3. GW E'!A:E,4,FALSE)*B382,"&lt;Null&gt;")</f>
        <v>93886690.639246061</v>
      </c>
      <c r="K382">
        <f t="shared" si="165"/>
        <v>12820415.906040709</v>
      </c>
      <c r="L382">
        <f t="shared" si="166"/>
        <v>8558856.334093146</v>
      </c>
      <c r="M382">
        <f t="shared" si="167"/>
        <v>-62651904.915335909</v>
      </c>
      <c r="N382">
        <f t="shared" si="168"/>
        <v>-66913464.487283468</v>
      </c>
      <c r="O382" t="str">
        <f t="shared" si="169"/>
        <v/>
      </c>
      <c r="P382">
        <f t="shared" si="179"/>
        <v>160000</v>
      </c>
      <c r="Q382" t="str">
        <f t="shared" si="170"/>
        <v/>
      </c>
      <c r="R382">
        <f t="shared" si="180"/>
        <v>31235000</v>
      </c>
      <c r="S382" t="str">
        <f t="shared" si="171"/>
        <v/>
      </c>
      <c r="T382">
        <f t="shared" si="181"/>
        <v>26973000</v>
      </c>
      <c r="U382" t="str">
        <f t="shared" si="182"/>
        <v/>
      </c>
      <c r="V382">
        <f t="shared" si="183"/>
        <v>18414000</v>
      </c>
      <c r="W382" t="str">
        <f t="shared" si="184"/>
        <v/>
      </c>
      <c r="X382">
        <f t="shared" si="185"/>
        <v>93887000</v>
      </c>
      <c r="Y382">
        <f t="shared" si="172"/>
        <v>1.2444058068726855E-2</v>
      </c>
      <c r="Z382">
        <f t="shared" si="173"/>
        <v>1.8640107249434729E-2</v>
      </c>
      <c r="AA382" t="str">
        <f t="shared" si="174"/>
        <v>NA</v>
      </c>
      <c r="AB382" t="str">
        <f t="shared" si="175"/>
        <v>NA</v>
      </c>
      <c r="AC382" s="9" t="str">
        <f t="shared" si="186"/>
        <v>&lt;0.1</v>
      </c>
      <c r="AD382" s="9">
        <f t="shared" si="187"/>
        <v>0</v>
      </c>
      <c r="AE382" s="9" t="str">
        <f t="shared" si="188"/>
        <v>&lt;0.1</v>
      </c>
      <c r="AF382" s="9">
        <f t="shared" si="189"/>
        <v>0</v>
      </c>
      <c r="AG382" s="9" t="str">
        <f t="shared" si="190"/>
        <v>NA</v>
      </c>
      <c r="AH382" s="9">
        <f t="shared" si="191"/>
        <v>0</v>
      </c>
      <c r="AI382" s="9" t="str">
        <f t="shared" si="192"/>
        <v>NA</v>
      </c>
      <c r="AJ382" s="9">
        <f t="shared" si="193"/>
        <v>0</v>
      </c>
      <c r="AK382" t="str">
        <f t="shared" si="194"/>
        <v/>
      </c>
      <c r="AL382" t="str">
        <f t="shared" si="195"/>
        <v/>
      </c>
      <c r="AM382" t="str">
        <f t="shared" si="196"/>
        <v>NA</v>
      </c>
      <c r="AN382" t="str">
        <f t="shared" si="197"/>
        <v>NA</v>
      </c>
      <c r="AO382">
        <f t="shared" si="176"/>
        <v>0</v>
      </c>
      <c r="AP382">
        <f t="shared" si="177"/>
        <v>2</v>
      </c>
      <c r="AQ382" t="str">
        <f t="shared" si="178"/>
        <v>Less stressed</v>
      </c>
    </row>
    <row r="383" spans="1:43" x14ac:dyDescent="0.25">
      <c r="A383">
        <v>203</v>
      </c>
      <c r="B383">
        <v>31016822.9716</v>
      </c>
      <c r="C383" t="str">
        <f>VLOOKUP(A383,'A1. Aquifer Attributes'!A:H,8,FALSE)</f>
        <v>Unconfined</v>
      </c>
      <c r="D383" t="str">
        <f>VLOOKUP(A383,'A3. BGCZ'!A:C,3,FALSE)</f>
        <v>CWH</v>
      </c>
      <c r="E383" t="str">
        <f>VLOOKUP(A383,'A2. Low Flow Zone'!A:C,3,FALSE)</f>
        <v>Georgia Basin</v>
      </c>
      <c r="F383">
        <f>IFERROR(VLOOKUP(A383,'R1. GW Use'!A:H,8,FALSE),"&lt;Null&gt;")</f>
        <v>472465</v>
      </c>
      <c r="G383">
        <f>IFERROR(VLOOKUP(A383,'R2. Recharge'!A:I,8,FALSE)*B383,"&lt;Null&gt;")</f>
        <v>27470249.533913746</v>
      </c>
      <c r="H383">
        <f>IFERROR(VLOOKUP(A383,'R2. Recharge'!A:K,10,FALSE)*B383,"&lt;Null&gt;")</f>
        <v>28558305.515579097</v>
      </c>
      <c r="I383">
        <f>IFERROR(VLOOKUP(A383,'R3. GW E'!A:C,2,FALSE)*B383,"&lt;Null&gt;")</f>
        <v>8466972.3347873688</v>
      </c>
      <c r="J383">
        <f>IFERROR(VLOOKUP(A383,'R3. GW E'!A:E,4,FALSE)*B383,"&lt;Null&gt;")</f>
        <v>3087662.6931768367</v>
      </c>
      <c r="K383">
        <f t="shared" si="165"/>
        <v>19003277.199126378</v>
      </c>
      <c r="L383">
        <f t="shared" si="166"/>
        <v>20091333.180791728</v>
      </c>
      <c r="M383">
        <f t="shared" si="167"/>
        <v>24382586.840736911</v>
      </c>
      <c r="N383">
        <f t="shared" si="168"/>
        <v>25470642.822402261</v>
      </c>
      <c r="O383" t="str">
        <f t="shared" si="169"/>
        <v/>
      </c>
      <c r="P383">
        <f t="shared" si="179"/>
        <v>472000</v>
      </c>
      <c r="Q383" t="str">
        <f t="shared" si="170"/>
        <v/>
      </c>
      <c r="R383">
        <f t="shared" si="180"/>
        <v>27470000</v>
      </c>
      <c r="S383" t="str">
        <f t="shared" si="171"/>
        <v/>
      </c>
      <c r="T383">
        <f t="shared" si="181"/>
        <v>28558000</v>
      </c>
      <c r="U383" t="str">
        <f t="shared" si="182"/>
        <v/>
      </c>
      <c r="V383">
        <f t="shared" si="183"/>
        <v>8467000</v>
      </c>
      <c r="W383" t="str">
        <f t="shared" si="184"/>
        <v/>
      </c>
      <c r="X383">
        <f t="shared" si="185"/>
        <v>3088000</v>
      </c>
      <c r="Y383">
        <f t="shared" si="172"/>
        <v>2.4862290595946274E-2</v>
      </c>
      <c r="Z383">
        <f t="shared" si="173"/>
        <v>2.3515861080423427E-2</v>
      </c>
      <c r="AA383">
        <f t="shared" si="174"/>
        <v>1.9377148252811095E-2</v>
      </c>
      <c r="AB383">
        <f t="shared" si="175"/>
        <v>1.8549394426137202E-2</v>
      </c>
      <c r="AC383" s="9" t="str">
        <f t="shared" si="186"/>
        <v>&lt;0.1</v>
      </c>
      <c r="AD383" s="9">
        <f t="shared" si="187"/>
        <v>0</v>
      </c>
      <c r="AE383" s="9" t="str">
        <f t="shared" si="188"/>
        <v>&lt;0.1</v>
      </c>
      <c r="AF383" s="9">
        <f t="shared" si="189"/>
        <v>0</v>
      </c>
      <c r="AG383" s="9" t="str">
        <f t="shared" si="190"/>
        <v>&lt;0.1</v>
      </c>
      <c r="AH383" s="9">
        <f t="shared" si="191"/>
        <v>0</v>
      </c>
      <c r="AI383" s="9" t="str">
        <f t="shared" si="192"/>
        <v>&lt;0.1</v>
      </c>
      <c r="AJ383" s="9">
        <f t="shared" si="193"/>
        <v>0</v>
      </c>
      <c r="AK383" t="str">
        <f t="shared" si="194"/>
        <v/>
      </c>
      <c r="AL383" t="str">
        <f t="shared" si="195"/>
        <v/>
      </c>
      <c r="AM383" t="str">
        <f t="shared" si="196"/>
        <v/>
      </c>
      <c r="AN383" t="str">
        <f t="shared" si="197"/>
        <v/>
      </c>
      <c r="AO383">
        <f t="shared" si="176"/>
        <v>0</v>
      </c>
      <c r="AP383">
        <f t="shared" si="177"/>
        <v>4</v>
      </c>
      <c r="AQ383" t="str">
        <f t="shared" si="178"/>
        <v>Less stressed</v>
      </c>
    </row>
    <row r="384" spans="1:43" x14ac:dyDescent="0.25">
      <c r="A384">
        <v>682</v>
      </c>
      <c r="B384">
        <v>24084279.590599999</v>
      </c>
      <c r="C384" t="str">
        <f>VLOOKUP(A384,'A1. Aquifer Attributes'!A:H,8,FALSE)</f>
        <v>Unconfined</v>
      </c>
      <c r="D384" t="str">
        <f>VLOOKUP(A384,'A3. BGCZ'!A:C,3,FALSE)</f>
        <v>CDF</v>
      </c>
      <c r="E384" t="str">
        <f>VLOOKUP(A384,'A2. Low Flow Zone'!A:C,3,FALSE)</f>
        <v>Vancouver Island</v>
      </c>
      <c r="F384">
        <f>IFERROR(VLOOKUP(A384,'R1. GW Use'!A:H,8,FALSE),"&lt;Null&gt;")</f>
        <v>97924</v>
      </c>
      <c r="G384">
        <f>IFERROR(VLOOKUP(A384,'R2. Recharge'!A:I,8,FALSE)*B384,"&lt;Null&gt;")</f>
        <v>16639205.253907247</v>
      </c>
      <c r="H384">
        <f>IFERROR(VLOOKUP(A384,'R2. Recharge'!A:K,10,FALSE)*B384,"&lt;Null&gt;")</f>
        <v>29461335.851997353</v>
      </c>
      <c r="I384">
        <f>IFERROR(VLOOKUP(A384,'R3. GW E'!A:C,2,FALSE)*B384,"&lt;Null&gt;")</f>
        <v>9155687.0549257714</v>
      </c>
      <c r="J384">
        <f>IFERROR(VLOOKUP(A384,'R3. GW E'!A:E,4,FALSE)*B384,"&lt;Null&gt;")</f>
        <v>3764276.562892417</v>
      </c>
      <c r="K384">
        <f t="shared" si="165"/>
        <v>7483518.1989814751</v>
      </c>
      <c r="L384">
        <f t="shared" si="166"/>
        <v>20305648.797071584</v>
      </c>
      <c r="M384">
        <f t="shared" si="167"/>
        <v>12874928.69101483</v>
      </c>
      <c r="N384">
        <f t="shared" si="168"/>
        <v>25697059.289104935</v>
      </c>
      <c r="O384" t="str">
        <f t="shared" si="169"/>
        <v/>
      </c>
      <c r="P384">
        <f t="shared" si="179"/>
        <v>98000</v>
      </c>
      <c r="Q384" t="str">
        <f t="shared" si="170"/>
        <v/>
      </c>
      <c r="R384">
        <f t="shared" si="180"/>
        <v>16639000</v>
      </c>
      <c r="S384" t="str">
        <f t="shared" si="171"/>
        <v/>
      </c>
      <c r="T384">
        <f t="shared" si="181"/>
        <v>29461000</v>
      </c>
      <c r="U384" t="str">
        <f t="shared" si="182"/>
        <v/>
      </c>
      <c r="V384">
        <f t="shared" si="183"/>
        <v>9156000</v>
      </c>
      <c r="W384" t="str">
        <f t="shared" si="184"/>
        <v/>
      </c>
      <c r="X384">
        <f t="shared" si="185"/>
        <v>3764000</v>
      </c>
      <c r="Y384">
        <f t="shared" si="172"/>
        <v>1.308528921775425E-2</v>
      </c>
      <c r="Z384">
        <f t="shared" si="173"/>
        <v>4.8225004272762903E-3</v>
      </c>
      <c r="AA384">
        <f t="shared" si="174"/>
        <v>7.6057896979529922E-3</v>
      </c>
      <c r="AB384">
        <f t="shared" si="175"/>
        <v>3.8107084121301741E-3</v>
      </c>
      <c r="AC384" s="9" t="str">
        <f t="shared" si="186"/>
        <v>&lt;0.1</v>
      </c>
      <c r="AD384" s="9">
        <f t="shared" si="187"/>
        <v>0</v>
      </c>
      <c r="AE384" s="9" t="str">
        <f t="shared" si="188"/>
        <v>&lt;0.1</v>
      </c>
      <c r="AF384" s="9">
        <f t="shared" si="189"/>
        <v>0</v>
      </c>
      <c r="AG384" s="9" t="str">
        <f t="shared" si="190"/>
        <v>&lt;0.1</v>
      </c>
      <c r="AH384" s="9">
        <f t="shared" si="191"/>
        <v>0</v>
      </c>
      <c r="AI384" s="9" t="str">
        <f t="shared" si="192"/>
        <v>&lt;0.1</v>
      </c>
      <c r="AJ384" s="9">
        <f t="shared" si="193"/>
        <v>0</v>
      </c>
      <c r="AK384" t="str">
        <f t="shared" si="194"/>
        <v/>
      </c>
      <c r="AL384" t="str">
        <f t="shared" si="195"/>
        <v/>
      </c>
      <c r="AM384" t="str">
        <f t="shared" si="196"/>
        <v/>
      </c>
      <c r="AN384" t="str">
        <f t="shared" si="197"/>
        <v/>
      </c>
      <c r="AO384">
        <f t="shared" si="176"/>
        <v>0</v>
      </c>
      <c r="AP384">
        <f t="shared" si="177"/>
        <v>4</v>
      </c>
      <c r="AQ384" t="str">
        <f t="shared" si="178"/>
        <v>Less stressed</v>
      </c>
    </row>
    <row r="385" spans="1:43" x14ac:dyDescent="0.25">
      <c r="A385">
        <v>208</v>
      </c>
      <c r="B385">
        <v>31891021.854600001</v>
      </c>
      <c r="C385" t="str">
        <f>VLOOKUP(A385,'A1. Aquifer Attributes'!A:H,8,FALSE)</f>
        <v>Unconfined</v>
      </c>
      <c r="D385" t="str">
        <f>VLOOKUP(A385,'A3. BGCZ'!A:C,3,FALSE)</f>
        <v>CWH</v>
      </c>
      <c r="E385" t="str">
        <f>VLOOKUP(A385,'A2. Low Flow Zone'!A:C,3,FALSE)</f>
        <v>Georgia Basin</v>
      </c>
      <c r="F385">
        <f>IFERROR(VLOOKUP(A385,'R1. GW Use'!A:H,8,FALSE),"&lt;Null&gt;")</f>
        <v>177799</v>
      </c>
      <c r="G385">
        <f>IFERROR(VLOOKUP(A385,'R2. Recharge'!A:I,8,FALSE)*B385,"&lt;Null&gt;")</f>
        <v>31645009.393701471</v>
      </c>
      <c r="H385">
        <f>IFERROR(VLOOKUP(A385,'R2. Recharge'!A:K,10,FALSE)*B385,"&lt;Null&gt;")</f>
        <v>30549015.763936576</v>
      </c>
      <c r="I385">
        <f>IFERROR(VLOOKUP(A385,'R3. GW E'!A:C,2,FALSE)*B385,"&lt;Null&gt;")</f>
        <v>7035286.9852121789</v>
      </c>
      <c r="J385">
        <f>IFERROR(VLOOKUP(A385,'R3. GW E'!A:E,4,FALSE)*B385,"&lt;Null&gt;")</f>
        <v>3690747.9592328579</v>
      </c>
      <c r="K385">
        <f t="shared" si="165"/>
        <v>24609722.408489294</v>
      </c>
      <c r="L385">
        <f t="shared" si="166"/>
        <v>23513728.778724395</v>
      </c>
      <c r="M385">
        <f t="shared" si="167"/>
        <v>27954261.434468612</v>
      </c>
      <c r="N385">
        <f t="shared" si="168"/>
        <v>26858267.804703716</v>
      </c>
      <c r="O385" t="str">
        <f t="shared" si="169"/>
        <v/>
      </c>
      <c r="P385">
        <f t="shared" si="179"/>
        <v>178000</v>
      </c>
      <c r="Q385" t="str">
        <f t="shared" si="170"/>
        <v/>
      </c>
      <c r="R385">
        <f t="shared" si="180"/>
        <v>31645000</v>
      </c>
      <c r="S385" t="str">
        <f t="shared" si="171"/>
        <v/>
      </c>
      <c r="T385">
        <f t="shared" si="181"/>
        <v>30549000</v>
      </c>
      <c r="U385" t="str">
        <f t="shared" si="182"/>
        <v/>
      </c>
      <c r="V385">
        <f t="shared" si="183"/>
        <v>7035000</v>
      </c>
      <c r="W385" t="str">
        <f t="shared" si="184"/>
        <v/>
      </c>
      <c r="X385">
        <f t="shared" si="185"/>
        <v>3691000</v>
      </c>
      <c r="Y385">
        <f t="shared" si="172"/>
        <v>7.2247462628293197E-3</v>
      </c>
      <c r="Z385">
        <f t="shared" si="173"/>
        <v>7.5614974414808861E-3</v>
      </c>
      <c r="AA385">
        <f t="shared" si="174"/>
        <v>6.360354052522648E-3</v>
      </c>
      <c r="AB385">
        <f t="shared" si="175"/>
        <v>6.6198982485706648E-3</v>
      </c>
      <c r="AC385" s="9" t="str">
        <f t="shared" si="186"/>
        <v>&lt;0.1</v>
      </c>
      <c r="AD385" s="9">
        <f t="shared" si="187"/>
        <v>0</v>
      </c>
      <c r="AE385" s="9" t="str">
        <f t="shared" si="188"/>
        <v>&lt;0.1</v>
      </c>
      <c r="AF385" s="9">
        <f t="shared" si="189"/>
        <v>0</v>
      </c>
      <c r="AG385" s="9" t="str">
        <f t="shared" si="190"/>
        <v>&lt;0.1</v>
      </c>
      <c r="AH385" s="9">
        <f t="shared" si="191"/>
        <v>0</v>
      </c>
      <c r="AI385" s="9" t="str">
        <f t="shared" si="192"/>
        <v>&lt;0.1</v>
      </c>
      <c r="AJ385" s="9">
        <f t="shared" si="193"/>
        <v>0</v>
      </c>
      <c r="AK385" t="str">
        <f t="shared" si="194"/>
        <v/>
      </c>
      <c r="AL385" t="str">
        <f t="shared" si="195"/>
        <v/>
      </c>
      <c r="AM385" t="str">
        <f t="shared" si="196"/>
        <v/>
      </c>
      <c r="AN385" t="str">
        <f t="shared" si="197"/>
        <v/>
      </c>
      <c r="AO385">
        <f t="shared" si="176"/>
        <v>0</v>
      </c>
      <c r="AP385">
        <f t="shared" si="177"/>
        <v>4</v>
      </c>
      <c r="AQ385" t="str">
        <f t="shared" si="178"/>
        <v>Less stressed</v>
      </c>
    </row>
    <row r="386" spans="1:43" x14ac:dyDescent="0.25">
      <c r="A386">
        <v>570</v>
      </c>
      <c r="B386">
        <v>32825903.0154</v>
      </c>
      <c r="C386" t="str">
        <f>VLOOKUP(A386,'A1. Aquifer Attributes'!A:H,8,FALSE)</f>
        <v>Unconfined</v>
      </c>
      <c r="D386" t="str">
        <f>VLOOKUP(A386,'A3. BGCZ'!A:C,3,FALSE)</f>
        <v>CWH</v>
      </c>
      <c r="E386" t="str">
        <f>VLOOKUP(A386,'A2. Low Flow Zone'!A:C,3,FALSE)</f>
        <v>Coast Mountains</v>
      </c>
      <c r="F386">
        <f>IFERROR(VLOOKUP(A386,'R1. GW Use'!A:H,8,FALSE),"&lt;Null&gt;")</f>
        <v>90483</v>
      </c>
      <c r="G386">
        <f>IFERROR(VLOOKUP(A386,'R2. Recharge'!A:I,8,FALSE)*B386,"&lt;Null&gt;")</f>
        <v>33653147.381516807</v>
      </c>
      <c r="H386">
        <f>IFERROR(VLOOKUP(A386,'R2. Recharge'!A:K,10,FALSE)*B386,"&lt;Null&gt;")</f>
        <v>31024154.850690722</v>
      </c>
      <c r="I386">
        <f>IFERROR(VLOOKUP(A386,'R3. GW E'!A:C,2,FALSE)*B386,"&lt;Null&gt;")</f>
        <v>8360987.2793434886</v>
      </c>
      <c r="J386">
        <f>IFERROR(VLOOKUP(A386,'R3. GW E'!A:E,4,FALSE)*B386,"&lt;Null&gt;")</f>
        <v>9986099.2599268947</v>
      </c>
      <c r="K386">
        <f t="shared" ref="K386:K449" si="198">IFERROR(G386-I386,"&lt;Null&gt;")</f>
        <v>25292160.102173317</v>
      </c>
      <c r="L386">
        <f t="shared" ref="L386:L449" si="199">IFERROR(H386-I386,"&lt;Null&gt;")</f>
        <v>22663167.571347233</v>
      </c>
      <c r="M386">
        <f t="shared" ref="M386:M449" si="200">IFERROR(G386-J386,"&lt;Null&gt;")</f>
        <v>23667048.121589914</v>
      </c>
      <c r="N386">
        <f t="shared" ref="N386:N449" si="201">IFERROR(H386-J386,"&lt;Null&gt;")</f>
        <v>21038055.59076383</v>
      </c>
      <c r="O386" t="str">
        <f t="shared" ref="O386:O449" si="202">IF(P386&lt;&gt;"&lt;Null&gt;",IF(F386&lt;0,"",IF(AND(OR(P386=0,P386=1000),F386&lt;&gt;0,F386&lt;1000),"&lt;1000","")),"NA")</f>
        <v/>
      </c>
      <c r="P386">
        <f t="shared" si="179"/>
        <v>90000</v>
      </c>
      <c r="Q386" t="str">
        <f t="shared" ref="Q386:Q449" si="203">IF(R386&lt;&gt;"&lt;Null&gt;",IF(G386&lt;0,"",IF(AND(OR(R386=0,R386=1000),G386&lt;&gt;0,G386&lt;1000),"&lt;1000","")),"NA")</f>
        <v/>
      </c>
      <c r="R386">
        <f t="shared" si="180"/>
        <v>33653000</v>
      </c>
      <c r="S386" t="str">
        <f t="shared" ref="S386:S449" si="204">IF(T386&lt;&gt;"&lt;Null&gt;",IF(H386&lt;0,"",IF(AND(OR(T386=0,T386=1000),H386&lt;&gt;0,H386&lt;1000),"&lt;1000","")),"NA")</f>
        <v/>
      </c>
      <c r="T386">
        <f t="shared" si="181"/>
        <v>31024000</v>
      </c>
      <c r="U386" t="str">
        <f t="shared" si="182"/>
        <v/>
      </c>
      <c r="V386">
        <f t="shared" si="183"/>
        <v>8361000</v>
      </c>
      <c r="W386" t="str">
        <f t="shared" si="184"/>
        <v/>
      </c>
      <c r="X386">
        <f t="shared" si="185"/>
        <v>9986000</v>
      </c>
      <c r="Y386">
        <f t="shared" ref="Y386:Y449" si="205">IFERROR(IF(K386&lt;0,"NA",$F386/K386),"NA")</f>
        <v>3.577511752039911E-3</v>
      </c>
      <c r="Z386">
        <f t="shared" ref="Z386:Z449" si="206">IFERROR(IF(L386&lt;0,"NA",$F386/L386),"NA")</f>
        <v>3.9925133905110667E-3</v>
      </c>
      <c r="AA386">
        <f t="shared" ref="AA386:AA449" si="207">IFERROR(IF(M386&lt;0,"NA",$F386/M386),"NA")</f>
        <v>3.8231637310720732E-3</v>
      </c>
      <c r="AB386">
        <f t="shared" ref="AB386:AB449" si="208">IFERROR(IF(N386&lt;0,"NA",$F386/N386),"NA")</f>
        <v>4.300920282752938E-3</v>
      </c>
      <c r="AC386" s="9" t="str">
        <f t="shared" si="186"/>
        <v>&lt;0.1</v>
      </c>
      <c r="AD386" s="9">
        <f t="shared" si="187"/>
        <v>0</v>
      </c>
      <c r="AE386" s="9" t="str">
        <f t="shared" si="188"/>
        <v>&lt;0.1</v>
      </c>
      <c r="AF386" s="9">
        <f t="shared" si="189"/>
        <v>0</v>
      </c>
      <c r="AG386" s="9" t="str">
        <f t="shared" si="190"/>
        <v>&lt;0.1</v>
      </c>
      <c r="AH386" s="9">
        <f t="shared" si="191"/>
        <v>0</v>
      </c>
      <c r="AI386" s="9" t="str">
        <f t="shared" si="192"/>
        <v>&lt;0.1</v>
      </c>
      <c r="AJ386" s="9">
        <f t="shared" si="193"/>
        <v>0</v>
      </c>
      <c r="AK386" t="str">
        <f t="shared" si="194"/>
        <v/>
      </c>
      <c r="AL386" t="str">
        <f t="shared" si="195"/>
        <v/>
      </c>
      <c r="AM386" t="str">
        <f t="shared" si="196"/>
        <v/>
      </c>
      <c r="AN386" t="str">
        <f t="shared" si="197"/>
        <v/>
      </c>
      <c r="AO386">
        <f t="shared" ref="AO386:AO449" si="209">COUNTIF(AK386:AN386,"stressed")</f>
        <v>0</v>
      </c>
      <c r="AP386">
        <f t="shared" ref="AP386:AP449" si="210">4 - COUNTIF(AK386:AN386,"NA")</f>
        <v>4</v>
      </c>
      <c r="AQ386" t="str">
        <f t="shared" ref="AQ386:AQ449" si="211">IF(C386="Confined","Method not applicable - confined aquifer",IF(AND(K386&lt;0,L386&lt;0,M386&lt;0,N386&lt;0),"Method not applicable - low modelled groundwater availability",IF(AND(AO386=0,AP386=0),"Method not applicaple - no derived E values",IF(AO386=AP386,"More stressed (high certainty)",IF(AO386=0,"Less stressed","More stressed (less certainty)")))))</f>
        <v>Less stressed</v>
      </c>
    </row>
    <row r="387" spans="1:43" x14ac:dyDescent="0.25">
      <c r="A387">
        <v>173</v>
      </c>
      <c r="B387">
        <v>34062772.2645</v>
      </c>
      <c r="C387" t="str">
        <f>VLOOKUP(A387,'A1. Aquifer Attributes'!A:H,8,FALSE)</f>
        <v>Unconfined</v>
      </c>
      <c r="D387" t="str">
        <f>VLOOKUP(A387,'A3. BGCZ'!A:C,3,FALSE)</f>
        <v>CDF</v>
      </c>
      <c r="E387" t="str">
        <f>VLOOKUP(A387,'A2. Low Flow Zone'!A:C,3,FALSE)</f>
        <v>Georgia Basin</v>
      </c>
      <c r="F387">
        <f>IFERROR(VLOOKUP(A387,'R1. GW Use'!A:H,8,FALSE),"&lt;Null&gt;")</f>
        <v>136062</v>
      </c>
      <c r="G387">
        <f>IFERROR(VLOOKUP(A387,'R2. Recharge'!A:I,8,FALSE)*B387,"&lt;Null&gt;")</f>
        <v>24603220.805328347</v>
      </c>
      <c r="H387">
        <f>IFERROR(VLOOKUP(A387,'R2. Recharge'!A:K,10,FALSE)*B387,"&lt;Null&gt;")</f>
        <v>31025497.049991328</v>
      </c>
      <c r="I387">
        <f>IFERROR(VLOOKUP(A387,'R3. GW E'!A:C,2,FALSE)*B387,"&lt;Null&gt;")</f>
        <v>12299249.558176601</v>
      </c>
      <c r="J387">
        <f>IFERROR(VLOOKUP(A387,'R3. GW E'!A:E,4,FALSE)*B387,"&lt;Null&gt;")</f>
        <v>41972147.9843169</v>
      </c>
      <c r="K387">
        <f t="shared" si="198"/>
        <v>12303971.247151745</v>
      </c>
      <c r="L387">
        <f t="shared" si="199"/>
        <v>18726247.491814725</v>
      </c>
      <c r="M387">
        <f t="shared" si="200"/>
        <v>-17368927.178988554</v>
      </c>
      <c r="N387">
        <f t="shared" si="201"/>
        <v>-10946650.934325572</v>
      </c>
      <c r="O387" t="str">
        <f t="shared" si="202"/>
        <v/>
      </c>
      <c r="P387">
        <f t="shared" ref="P387:P450" si="212">IFERROR(ROUND(F387,-3), 0)</f>
        <v>136000</v>
      </c>
      <c r="Q387" t="str">
        <f t="shared" si="203"/>
        <v/>
      </c>
      <c r="R387">
        <f t="shared" ref="R387:R450" si="213">IFERROR(IF(G387&lt;=0,0,IF(G387&lt;1000,1000,ROUND(G387,-3))),0)</f>
        <v>24603000</v>
      </c>
      <c r="S387" t="str">
        <f t="shared" si="204"/>
        <v/>
      </c>
      <c r="T387">
        <f t="shared" ref="T387:T450" si="214">IFERROR(IF(H387&lt;=0,0,IF(H387&lt;1000,1000,ROUND(H387,-3))),0)</f>
        <v>31025000</v>
      </c>
      <c r="U387" t="str">
        <f t="shared" ref="U387:U450" si="215">IF(I387&lt;&gt;"&lt;Null&gt;",IF(I387&lt;0,"",IF(AND(OR(V387=0,V387=1000),I387&lt;&gt;0,I387&lt;1000),"&lt;1000","")),"NA")</f>
        <v/>
      </c>
      <c r="V387">
        <f t="shared" ref="V387:V450" si="216">IFERROR(IF(I387&lt;=0,0,IF(I387&lt;1000,1000,ROUND(I387,-3))),0)</f>
        <v>12299000</v>
      </c>
      <c r="W387" t="str">
        <f t="shared" ref="W387:W450" si="217">IF(J387&lt;&gt;"&lt;Null&gt;",IF(J387&lt;0,"",IF(AND(OR(X387=0,X387=1000),J387&lt;&gt;0,J387&lt;1000),"&lt;1000","")),"NA")</f>
        <v/>
      </c>
      <c r="X387">
        <f t="shared" ref="X387:X450" si="218">IFERROR(IF(J387&lt;=0,0,IF(J387&lt;1000,1000,ROUND(J387,-3))),0)</f>
        <v>41972000</v>
      </c>
      <c r="Y387">
        <f t="shared" si="205"/>
        <v>1.1058380848500202E-2</v>
      </c>
      <c r="Z387">
        <f t="shared" si="206"/>
        <v>7.265844374825919E-3</v>
      </c>
      <c r="AA387" t="str">
        <f t="shared" si="207"/>
        <v>NA</v>
      </c>
      <c r="AB387" t="str">
        <f t="shared" si="208"/>
        <v>NA</v>
      </c>
      <c r="AC387" s="9" t="str">
        <f t="shared" ref="AC387:AC450" si="219">IF(Y387="NA","NA",IF(AND(AD387=0,Y387&lt;&gt;0),"&lt;0.1",""))</f>
        <v>&lt;0.1</v>
      </c>
      <c r="AD387" s="9">
        <f t="shared" ref="AD387:AD450" si="220">IFERROR(IF(Y387&lt;0,"&lt;Null&gt;",ROUND(Y387,1)),0)</f>
        <v>0</v>
      </c>
      <c r="AE387" s="9" t="str">
        <f t="shared" ref="AE387:AE450" si="221">IF(Z387="NA","NA",IF(AND(AF387=0,Z387&lt;&gt;0),"&lt;0.1",""))</f>
        <v>&lt;0.1</v>
      </c>
      <c r="AF387" s="9">
        <f t="shared" ref="AF387:AF450" si="222">IFERROR(IF(Z387&lt;0,"&lt;Null&gt;",ROUND(Z387,1)),0)</f>
        <v>0</v>
      </c>
      <c r="AG387" s="9" t="str">
        <f t="shared" ref="AG387:AG450" si="223">IF(AA387="NA","NA",IF(AND(AH387=0,AA387&lt;&gt;0),"&lt;0.1",""))</f>
        <v>NA</v>
      </c>
      <c r="AH387" s="9">
        <f t="shared" ref="AH387:AH450" si="224">IFERROR(IF(AA387&lt;0,"&lt;Null&gt;",ROUND(AA387,1)),0)</f>
        <v>0</v>
      </c>
      <c r="AI387" s="9" t="str">
        <f t="shared" ref="AI387:AI450" si="225">IF(AB387="NA","NA",IF(AND(AJ387=0,AB387&lt;&gt;0),"&lt;0.1",""))</f>
        <v>NA</v>
      </c>
      <c r="AJ387" s="9">
        <f t="shared" ref="AJ387:AJ450" si="226">IFERROR(IF(AB387&lt;0,"&lt;Null&gt;",ROUND(AB387,1)),0)</f>
        <v>0</v>
      </c>
      <c r="AK387" t="str">
        <f t="shared" ref="AK387:AK450" si="227">IF(AC387="NA","NA",IF(AD387&gt;1,"stressed",""))</f>
        <v/>
      </c>
      <c r="AL387" t="str">
        <f t="shared" ref="AL387:AL450" si="228">IF(AE387="NA","NA",IF(AF387&gt;1,"stressed",""))</f>
        <v/>
      </c>
      <c r="AM387" t="str">
        <f t="shared" ref="AM387:AM450" si="229">IF(AG387="NA","NA",IF(AH387&gt;1,"stressed",""))</f>
        <v>NA</v>
      </c>
      <c r="AN387" t="str">
        <f t="shared" ref="AN387:AN450" si="230">IF(AI387="NA","NA",IF(AJ387&gt;1,"stressed",""))</f>
        <v>NA</v>
      </c>
      <c r="AO387">
        <f t="shared" si="209"/>
        <v>0</v>
      </c>
      <c r="AP387">
        <f t="shared" si="210"/>
        <v>2</v>
      </c>
      <c r="AQ387" t="str">
        <f t="shared" si="211"/>
        <v>Less stressed</v>
      </c>
    </row>
    <row r="388" spans="1:43" x14ac:dyDescent="0.25">
      <c r="A388">
        <v>22</v>
      </c>
      <c r="B388">
        <v>45861278.305100001</v>
      </c>
      <c r="C388" t="str">
        <f>VLOOKUP(A388,'A1. Aquifer Attributes'!A:H,8,FALSE)</f>
        <v>Unconfined</v>
      </c>
      <c r="D388" t="str">
        <f>VLOOKUP(A388,'A3. BGCZ'!A:C,3,FALSE)</f>
        <v>CWH</v>
      </c>
      <c r="E388" t="str">
        <f>VLOOKUP(A388,'A2. Low Flow Zone'!A:C,3,FALSE)</f>
        <v>Coast Mountains</v>
      </c>
      <c r="F388">
        <f>IFERROR(VLOOKUP(A388,'R1. GW Use'!A:H,8,FALSE),"&lt;Null&gt;")</f>
        <v>2146101</v>
      </c>
      <c r="G388">
        <f>IFERROR(VLOOKUP(A388,'R2. Recharge'!A:I,8,FALSE)*B388,"&lt;Null&gt;")</f>
        <v>40507277.54008048</v>
      </c>
      <c r="H388">
        <f>IFERROR(VLOOKUP(A388,'R2. Recharge'!A:K,10,FALSE)*B388,"&lt;Null&gt;")</f>
        <v>37867519.912686154</v>
      </c>
      <c r="I388">
        <f>IFERROR(VLOOKUP(A388,'R3. GW E'!A:C,2,FALSE)*B388,"&lt;Null&gt;")</f>
        <v>15993295.305894133</v>
      </c>
      <c r="J388">
        <f>IFERROR(VLOOKUP(A388,'R3. GW E'!A:E,4,FALSE)*B388,"&lt;Null&gt;")</f>
        <v>386579849.05552858</v>
      </c>
      <c r="K388">
        <f t="shared" si="198"/>
        <v>24513982.234186348</v>
      </c>
      <c r="L388">
        <f t="shared" si="199"/>
        <v>21874224.606792022</v>
      </c>
      <c r="M388">
        <f t="shared" si="200"/>
        <v>-346072571.51544809</v>
      </c>
      <c r="N388">
        <f t="shared" si="201"/>
        <v>-348712329.14284241</v>
      </c>
      <c r="O388" t="str">
        <f t="shared" si="202"/>
        <v/>
      </c>
      <c r="P388">
        <f t="shared" si="212"/>
        <v>2146000</v>
      </c>
      <c r="Q388" t="str">
        <f t="shared" si="203"/>
        <v/>
      </c>
      <c r="R388">
        <f t="shared" si="213"/>
        <v>40507000</v>
      </c>
      <c r="S388" t="str">
        <f t="shared" si="204"/>
        <v/>
      </c>
      <c r="T388">
        <f t="shared" si="214"/>
        <v>37868000</v>
      </c>
      <c r="U388" t="str">
        <f t="shared" si="215"/>
        <v/>
      </c>
      <c r="V388">
        <f t="shared" si="216"/>
        <v>15993000</v>
      </c>
      <c r="W388" t="str">
        <f t="shared" si="217"/>
        <v/>
      </c>
      <c r="X388">
        <f t="shared" si="218"/>
        <v>386580000</v>
      </c>
      <c r="Y388">
        <f t="shared" si="205"/>
        <v>8.7545996382714278E-2</v>
      </c>
      <c r="Z388">
        <f t="shared" si="206"/>
        <v>9.8110951980150574E-2</v>
      </c>
      <c r="AA388" t="str">
        <f t="shared" si="207"/>
        <v>NA</v>
      </c>
      <c r="AB388" t="str">
        <f t="shared" si="208"/>
        <v>NA</v>
      </c>
      <c r="AC388" s="9" t="str">
        <f t="shared" si="219"/>
        <v/>
      </c>
      <c r="AD388" s="9">
        <f t="shared" si="220"/>
        <v>0.1</v>
      </c>
      <c r="AE388" s="9" t="str">
        <f t="shared" si="221"/>
        <v/>
      </c>
      <c r="AF388" s="9">
        <f t="shared" si="222"/>
        <v>0.1</v>
      </c>
      <c r="AG388" s="9" t="str">
        <f t="shared" si="223"/>
        <v>NA</v>
      </c>
      <c r="AH388" s="9">
        <f t="shared" si="224"/>
        <v>0</v>
      </c>
      <c r="AI388" s="9" t="str">
        <f t="shared" si="225"/>
        <v>NA</v>
      </c>
      <c r="AJ388" s="9">
        <f t="shared" si="226"/>
        <v>0</v>
      </c>
      <c r="AK388" t="str">
        <f t="shared" si="227"/>
        <v/>
      </c>
      <c r="AL388" t="str">
        <f t="shared" si="228"/>
        <v/>
      </c>
      <c r="AM388" t="str">
        <f t="shared" si="229"/>
        <v>NA</v>
      </c>
      <c r="AN388" t="str">
        <f t="shared" si="230"/>
        <v>NA</v>
      </c>
      <c r="AO388">
        <f t="shared" si="209"/>
        <v>0</v>
      </c>
      <c r="AP388">
        <f t="shared" si="210"/>
        <v>2</v>
      </c>
      <c r="AQ388" t="str">
        <f t="shared" si="211"/>
        <v>Less stressed</v>
      </c>
    </row>
    <row r="389" spans="1:43" x14ac:dyDescent="0.25">
      <c r="A389">
        <v>18</v>
      </c>
      <c r="B389">
        <v>48363917.236400001</v>
      </c>
      <c r="C389" t="str">
        <f>VLOOKUP(A389,'A1. Aquifer Attributes'!A:H,8,FALSE)</f>
        <v>Unconfined</v>
      </c>
      <c r="D389" t="str">
        <f>VLOOKUP(A389,'A3. BGCZ'!A:C,3,FALSE)</f>
        <v>CWH</v>
      </c>
      <c r="E389" t="str">
        <f>VLOOKUP(A389,'A2. Low Flow Zone'!A:C,3,FALSE)</f>
        <v>Coast Mountains</v>
      </c>
      <c r="F389">
        <f>IFERROR(VLOOKUP(A389,'R1. GW Use'!A:H,8,FALSE),"&lt;Null&gt;")</f>
        <v>2377793</v>
      </c>
      <c r="G389">
        <f>IFERROR(VLOOKUP(A389,'R2. Recharge'!A:I,8,FALSE)*B389,"&lt;Null&gt;")</f>
        <v>42825579.977186456</v>
      </c>
      <c r="H389">
        <f>IFERROR(VLOOKUP(A389,'R2. Recharge'!A:K,10,FALSE)*B389,"&lt;Null&gt;")</f>
        <v>41745218.434764192</v>
      </c>
      <c r="I389">
        <f>IFERROR(VLOOKUP(A389,'R3. GW E'!A:C,2,FALSE)*B389,"&lt;Null&gt;")</f>
        <v>28580753.618685056</v>
      </c>
      <c r="J389">
        <f>IFERROR(VLOOKUP(A389,'R3. GW E'!A:E,4,FALSE)*B389,"&lt;Null&gt;")</f>
        <v>193328471.84326828</v>
      </c>
      <c r="K389">
        <f t="shared" si="198"/>
        <v>14244826.358501401</v>
      </c>
      <c r="L389">
        <f t="shared" si="199"/>
        <v>13164464.816079136</v>
      </c>
      <c r="M389">
        <f t="shared" si="200"/>
        <v>-150502891.86608183</v>
      </c>
      <c r="N389">
        <f t="shared" si="201"/>
        <v>-151583253.40850407</v>
      </c>
      <c r="O389" t="str">
        <f t="shared" si="202"/>
        <v/>
      </c>
      <c r="P389">
        <f t="shared" si="212"/>
        <v>2378000</v>
      </c>
      <c r="Q389" t="str">
        <f t="shared" si="203"/>
        <v/>
      </c>
      <c r="R389">
        <f t="shared" si="213"/>
        <v>42826000</v>
      </c>
      <c r="S389" t="str">
        <f t="shared" si="204"/>
        <v/>
      </c>
      <c r="T389">
        <f t="shared" si="214"/>
        <v>41745000</v>
      </c>
      <c r="U389" t="str">
        <f t="shared" si="215"/>
        <v/>
      </c>
      <c r="V389">
        <f t="shared" si="216"/>
        <v>28581000</v>
      </c>
      <c r="W389" t="str">
        <f t="shared" si="217"/>
        <v/>
      </c>
      <c r="X389">
        <f t="shared" si="218"/>
        <v>193328000</v>
      </c>
      <c r="Y389">
        <f t="shared" si="205"/>
        <v>0.1669232702567075</v>
      </c>
      <c r="Z389">
        <f t="shared" si="206"/>
        <v>0.18062207869595678</v>
      </c>
      <c r="AA389" t="str">
        <f t="shared" si="207"/>
        <v>NA</v>
      </c>
      <c r="AB389" t="str">
        <f t="shared" si="208"/>
        <v>NA</v>
      </c>
      <c r="AC389" s="9" t="str">
        <f t="shared" si="219"/>
        <v/>
      </c>
      <c r="AD389" s="9">
        <f t="shared" si="220"/>
        <v>0.2</v>
      </c>
      <c r="AE389" s="9" t="str">
        <f t="shared" si="221"/>
        <v/>
      </c>
      <c r="AF389" s="9">
        <f t="shared" si="222"/>
        <v>0.2</v>
      </c>
      <c r="AG389" s="9" t="str">
        <f t="shared" si="223"/>
        <v>NA</v>
      </c>
      <c r="AH389" s="9">
        <f t="shared" si="224"/>
        <v>0</v>
      </c>
      <c r="AI389" s="9" t="str">
        <f t="shared" si="225"/>
        <v>NA</v>
      </c>
      <c r="AJ389" s="9">
        <f t="shared" si="226"/>
        <v>0</v>
      </c>
      <c r="AK389" t="str">
        <f t="shared" si="227"/>
        <v/>
      </c>
      <c r="AL389" t="str">
        <f t="shared" si="228"/>
        <v/>
      </c>
      <c r="AM389" t="str">
        <f t="shared" si="229"/>
        <v>NA</v>
      </c>
      <c r="AN389" t="str">
        <f t="shared" si="230"/>
        <v>NA</v>
      </c>
      <c r="AO389">
        <f t="shared" si="209"/>
        <v>0</v>
      </c>
      <c r="AP389">
        <f t="shared" si="210"/>
        <v>2</v>
      </c>
      <c r="AQ389" t="str">
        <f t="shared" si="211"/>
        <v>Less stressed</v>
      </c>
    </row>
    <row r="390" spans="1:43" x14ac:dyDescent="0.25">
      <c r="A390">
        <v>4</v>
      </c>
      <c r="B390">
        <v>63331664.769299999</v>
      </c>
      <c r="C390" t="str">
        <f>VLOOKUP(A390,'A1. Aquifer Attributes'!A:H,8,FALSE)</f>
        <v>Unconfined</v>
      </c>
      <c r="D390" t="str">
        <f>VLOOKUP(A390,'A3. BGCZ'!A:C,3,FALSE)</f>
        <v>CWH</v>
      </c>
      <c r="E390" t="str">
        <f>VLOOKUP(A390,'A2. Low Flow Zone'!A:C,3,FALSE)</f>
        <v>Coast Mountains</v>
      </c>
      <c r="F390">
        <f>IFERROR(VLOOKUP(A390,'R1. GW Use'!A:H,8,FALSE),"&lt;Null&gt;")</f>
        <v>6296858</v>
      </c>
      <c r="G390">
        <f>IFERROR(VLOOKUP(A390,'R2. Recharge'!A:I,8,FALSE)*B390,"&lt;Null&gt;")</f>
        <v>55938111.991093092</v>
      </c>
      <c r="H390">
        <f>IFERROR(VLOOKUP(A390,'R2. Recharge'!A:K,10,FALSE)*B390,"&lt;Null&gt;")</f>
        <v>43492830.785322465</v>
      </c>
      <c r="I390">
        <f>IFERROR(VLOOKUP(A390,'R3. GW E'!A:C,2,FALSE)*B390,"&lt;Null&gt;")</f>
        <v>21709968.0195865</v>
      </c>
      <c r="J390">
        <f>IFERROR(VLOOKUP(A390,'R3. GW E'!A:E,4,FALSE)*B390,"&lt;Null&gt;")</f>
        <v>11547389100.716007</v>
      </c>
      <c r="K390">
        <f t="shared" si="198"/>
        <v>34228143.971506596</v>
      </c>
      <c r="L390">
        <f t="shared" si="199"/>
        <v>21782862.765735965</v>
      </c>
      <c r="M390">
        <f t="shared" si="200"/>
        <v>-11491450988.724915</v>
      </c>
      <c r="N390">
        <f t="shared" si="201"/>
        <v>-11503896269.930685</v>
      </c>
      <c r="O390" t="str">
        <f t="shared" si="202"/>
        <v/>
      </c>
      <c r="P390">
        <f t="shared" si="212"/>
        <v>6297000</v>
      </c>
      <c r="Q390" t="str">
        <f t="shared" si="203"/>
        <v/>
      </c>
      <c r="R390">
        <f t="shared" si="213"/>
        <v>55938000</v>
      </c>
      <c r="S390" t="str">
        <f t="shared" si="204"/>
        <v/>
      </c>
      <c r="T390">
        <f t="shared" si="214"/>
        <v>43493000</v>
      </c>
      <c r="U390" t="str">
        <f t="shared" si="215"/>
        <v/>
      </c>
      <c r="V390">
        <f t="shared" si="216"/>
        <v>21710000</v>
      </c>
      <c r="W390" t="str">
        <f t="shared" si="217"/>
        <v/>
      </c>
      <c r="X390">
        <f t="shared" si="218"/>
        <v>11547389000</v>
      </c>
      <c r="Y390">
        <f t="shared" si="205"/>
        <v>0.1839672640515318</v>
      </c>
      <c r="Z390">
        <f t="shared" si="206"/>
        <v>0.28907394164484385</v>
      </c>
      <c r="AA390" t="str">
        <f t="shared" si="207"/>
        <v>NA</v>
      </c>
      <c r="AB390" t="str">
        <f t="shared" si="208"/>
        <v>NA</v>
      </c>
      <c r="AC390" s="9" t="str">
        <f t="shared" si="219"/>
        <v/>
      </c>
      <c r="AD390" s="9">
        <f t="shared" si="220"/>
        <v>0.2</v>
      </c>
      <c r="AE390" s="9" t="str">
        <f t="shared" si="221"/>
        <v/>
      </c>
      <c r="AF390" s="9">
        <f t="shared" si="222"/>
        <v>0.3</v>
      </c>
      <c r="AG390" s="9" t="str">
        <f t="shared" si="223"/>
        <v>NA</v>
      </c>
      <c r="AH390" s="9">
        <f t="shared" si="224"/>
        <v>0</v>
      </c>
      <c r="AI390" s="9" t="str">
        <f t="shared" si="225"/>
        <v>NA</v>
      </c>
      <c r="AJ390" s="9">
        <f t="shared" si="226"/>
        <v>0</v>
      </c>
      <c r="AK390" t="str">
        <f t="shared" si="227"/>
        <v/>
      </c>
      <c r="AL390" t="str">
        <f t="shared" si="228"/>
        <v/>
      </c>
      <c r="AM390" t="str">
        <f t="shared" si="229"/>
        <v>NA</v>
      </c>
      <c r="AN390" t="str">
        <f t="shared" si="230"/>
        <v>NA</v>
      </c>
      <c r="AO390">
        <f t="shared" si="209"/>
        <v>0</v>
      </c>
      <c r="AP390">
        <f t="shared" si="210"/>
        <v>2</v>
      </c>
      <c r="AQ390" t="str">
        <f t="shared" si="211"/>
        <v>Less stressed</v>
      </c>
    </row>
    <row r="391" spans="1:43" x14ac:dyDescent="0.25">
      <c r="A391">
        <v>161</v>
      </c>
      <c r="B391">
        <v>31187584.5053</v>
      </c>
      <c r="C391" t="str">
        <f>VLOOKUP(A391,'A1. Aquifer Attributes'!A:H,8,FALSE)</f>
        <v>Unconfined</v>
      </c>
      <c r="D391" t="str">
        <f>VLOOKUP(A391,'A3. BGCZ'!A:C,3,FALSE)</f>
        <v>CDF</v>
      </c>
      <c r="E391" t="str">
        <f>VLOOKUP(A391,'A2. Low Flow Zone'!A:C,3,FALSE)</f>
        <v>Georgia Basin</v>
      </c>
      <c r="F391">
        <f>IFERROR(VLOOKUP(A391,'R1. GW Use'!A:H,8,FALSE),"&lt;Null&gt;")</f>
        <v>657962</v>
      </c>
      <c r="G391">
        <f>IFERROR(VLOOKUP(A391,'R2. Recharge'!A:I,8,FALSE)*B391,"&lt;Null&gt;")</f>
        <v>21546694.722801793</v>
      </c>
      <c r="H391">
        <f>IFERROR(VLOOKUP(A391,'R2. Recharge'!A:K,10,FALSE)*B391,"&lt;Null&gt;")</f>
        <v>45522957.723161139</v>
      </c>
      <c r="I391">
        <f>IFERROR(VLOOKUP(A391,'R3. GW E'!A:C,2,FALSE)*B391,"&lt;Null&gt;")</f>
        <v>22270305.593206603</v>
      </c>
      <c r="J391">
        <f>IFERROR(VLOOKUP(A391,'R3. GW E'!A:E,4,FALSE)*B391,"&lt;Null&gt;")</f>
        <v>5253579.7975022905</v>
      </c>
      <c r="K391">
        <f t="shared" si="198"/>
        <v>-723610.87040480971</v>
      </c>
      <c r="L391">
        <f t="shared" si="199"/>
        <v>23252652.129954536</v>
      </c>
      <c r="M391">
        <f t="shared" si="200"/>
        <v>16293114.925299503</v>
      </c>
      <c r="N391">
        <f t="shared" si="201"/>
        <v>40269377.925658852</v>
      </c>
      <c r="O391" t="str">
        <f t="shared" si="202"/>
        <v/>
      </c>
      <c r="P391">
        <f t="shared" si="212"/>
        <v>658000</v>
      </c>
      <c r="Q391" t="str">
        <f t="shared" si="203"/>
        <v/>
      </c>
      <c r="R391">
        <f t="shared" si="213"/>
        <v>21547000</v>
      </c>
      <c r="S391" t="str">
        <f t="shared" si="204"/>
        <v/>
      </c>
      <c r="T391">
        <f t="shared" si="214"/>
        <v>45523000</v>
      </c>
      <c r="U391" t="str">
        <f t="shared" si="215"/>
        <v/>
      </c>
      <c r="V391">
        <f t="shared" si="216"/>
        <v>22270000</v>
      </c>
      <c r="W391" t="str">
        <f t="shared" si="217"/>
        <v/>
      </c>
      <c r="X391">
        <f t="shared" si="218"/>
        <v>5254000</v>
      </c>
      <c r="Y391" t="str">
        <f t="shared" si="205"/>
        <v>NA</v>
      </c>
      <c r="Z391">
        <f t="shared" si="206"/>
        <v>2.8296213108198531E-2</v>
      </c>
      <c r="AA391">
        <f t="shared" si="207"/>
        <v>4.0382824463990899E-2</v>
      </c>
      <c r="AB391">
        <f t="shared" si="208"/>
        <v>1.6339015745777379E-2</v>
      </c>
      <c r="AC391" s="9" t="str">
        <f t="shared" si="219"/>
        <v>NA</v>
      </c>
      <c r="AD391" s="9">
        <f t="shared" si="220"/>
        <v>0</v>
      </c>
      <c r="AE391" s="9" t="str">
        <f t="shared" si="221"/>
        <v>&lt;0.1</v>
      </c>
      <c r="AF391" s="9">
        <f t="shared" si="222"/>
        <v>0</v>
      </c>
      <c r="AG391" s="9" t="str">
        <f t="shared" si="223"/>
        <v>&lt;0.1</v>
      </c>
      <c r="AH391" s="9">
        <f t="shared" si="224"/>
        <v>0</v>
      </c>
      <c r="AI391" s="9" t="str">
        <f t="shared" si="225"/>
        <v>&lt;0.1</v>
      </c>
      <c r="AJ391" s="9">
        <f t="shared" si="226"/>
        <v>0</v>
      </c>
      <c r="AK391" t="str">
        <f t="shared" si="227"/>
        <v>NA</v>
      </c>
      <c r="AL391" t="str">
        <f t="shared" si="228"/>
        <v/>
      </c>
      <c r="AM391" t="str">
        <f t="shared" si="229"/>
        <v/>
      </c>
      <c r="AN391" t="str">
        <f t="shared" si="230"/>
        <v/>
      </c>
      <c r="AO391">
        <f t="shared" si="209"/>
        <v>0</v>
      </c>
      <c r="AP391">
        <f t="shared" si="210"/>
        <v>3</v>
      </c>
      <c r="AQ391" t="str">
        <f t="shared" si="211"/>
        <v>Less stressed</v>
      </c>
    </row>
    <row r="392" spans="1:43" x14ac:dyDescent="0.25">
      <c r="A392">
        <v>8</v>
      </c>
      <c r="B392">
        <v>53759916.6083</v>
      </c>
      <c r="C392" t="str">
        <f>VLOOKUP(A392,'A1. Aquifer Attributes'!A:H,8,FALSE)</f>
        <v>Unconfined</v>
      </c>
      <c r="D392" t="str">
        <f>VLOOKUP(A392,'A3. BGCZ'!A:C,3,FALSE)</f>
        <v>CWH</v>
      </c>
      <c r="E392" t="str">
        <f>VLOOKUP(A392,'A2. Low Flow Zone'!A:C,3,FALSE)</f>
        <v>Coast Mountains</v>
      </c>
      <c r="F392">
        <f>IFERROR(VLOOKUP(A392,'R1. GW Use'!A:H,8,FALSE),"&lt;Null&gt;")</f>
        <v>11137405</v>
      </c>
      <c r="G392">
        <f>IFERROR(VLOOKUP(A392,'R2. Recharge'!A:I,8,FALSE)*B392,"&lt;Null&gt;")</f>
        <v>47483802.088914357</v>
      </c>
      <c r="H392">
        <f>IFERROR(VLOOKUP(A392,'R2. Recharge'!A:K,10,FALSE)*B392,"&lt;Null&gt;")</f>
        <v>45766193.32806205</v>
      </c>
      <c r="I392">
        <f>IFERROR(VLOOKUP(A392,'R3. GW E'!A:C,2,FALSE)*B392,"&lt;Null&gt;")</f>
        <v>26686476.364276726</v>
      </c>
      <c r="J392">
        <f>IFERROR(VLOOKUP(A392,'R3. GW E'!A:E,4,FALSE)*B392,"&lt;Null&gt;")</f>
        <v>110073966.85466033</v>
      </c>
      <c r="K392">
        <f t="shared" si="198"/>
        <v>20797325.724637631</v>
      </c>
      <c r="L392">
        <f t="shared" si="199"/>
        <v>19079716.963785324</v>
      </c>
      <c r="M392">
        <f t="shared" si="200"/>
        <v>-62590164.765745975</v>
      </c>
      <c r="N392">
        <f t="shared" si="201"/>
        <v>-64307773.526598282</v>
      </c>
      <c r="O392" t="str">
        <f t="shared" si="202"/>
        <v/>
      </c>
      <c r="P392">
        <f t="shared" si="212"/>
        <v>11137000</v>
      </c>
      <c r="Q392" t="str">
        <f t="shared" si="203"/>
        <v/>
      </c>
      <c r="R392">
        <f t="shared" si="213"/>
        <v>47484000</v>
      </c>
      <c r="S392" t="str">
        <f t="shared" si="204"/>
        <v/>
      </c>
      <c r="T392">
        <f t="shared" si="214"/>
        <v>45766000</v>
      </c>
      <c r="U392" t="str">
        <f t="shared" si="215"/>
        <v/>
      </c>
      <c r="V392">
        <f t="shared" si="216"/>
        <v>26686000</v>
      </c>
      <c r="W392" t="str">
        <f t="shared" si="217"/>
        <v/>
      </c>
      <c r="X392">
        <f t="shared" si="218"/>
        <v>110074000</v>
      </c>
      <c r="Y392">
        <f t="shared" si="205"/>
        <v>0.5355210158970598</v>
      </c>
      <c r="Z392">
        <f t="shared" si="206"/>
        <v>0.58373009521784813</v>
      </c>
      <c r="AA392" t="str">
        <f t="shared" si="207"/>
        <v>NA</v>
      </c>
      <c r="AB392" t="str">
        <f t="shared" si="208"/>
        <v>NA</v>
      </c>
      <c r="AC392" s="9" t="str">
        <f t="shared" si="219"/>
        <v/>
      </c>
      <c r="AD392" s="9">
        <f t="shared" si="220"/>
        <v>0.5</v>
      </c>
      <c r="AE392" s="9" t="str">
        <f t="shared" si="221"/>
        <v/>
      </c>
      <c r="AF392" s="9">
        <f t="shared" si="222"/>
        <v>0.6</v>
      </c>
      <c r="AG392" s="9" t="str">
        <f t="shared" si="223"/>
        <v>NA</v>
      </c>
      <c r="AH392" s="9">
        <f t="shared" si="224"/>
        <v>0</v>
      </c>
      <c r="AI392" s="9" t="str">
        <f t="shared" si="225"/>
        <v>NA</v>
      </c>
      <c r="AJ392" s="9">
        <f t="shared" si="226"/>
        <v>0</v>
      </c>
      <c r="AK392" t="str">
        <f t="shared" si="227"/>
        <v/>
      </c>
      <c r="AL392" t="str">
        <f t="shared" si="228"/>
        <v/>
      </c>
      <c r="AM392" t="str">
        <f t="shared" si="229"/>
        <v>NA</v>
      </c>
      <c r="AN392" t="str">
        <f t="shared" si="230"/>
        <v>NA</v>
      </c>
      <c r="AO392">
        <f t="shared" si="209"/>
        <v>0</v>
      </c>
      <c r="AP392">
        <f t="shared" si="210"/>
        <v>2</v>
      </c>
      <c r="AQ392" t="str">
        <f t="shared" si="211"/>
        <v>Less stressed</v>
      </c>
    </row>
    <row r="393" spans="1:43" x14ac:dyDescent="0.25">
      <c r="A393">
        <v>12</v>
      </c>
      <c r="B393">
        <v>60219351.087899998</v>
      </c>
      <c r="C393" t="str">
        <f>VLOOKUP(A393,'A1. Aquifer Attributes'!A:H,8,FALSE)</f>
        <v>Unconfined</v>
      </c>
      <c r="D393" t="str">
        <f>VLOOKUP(A393,'A3. BGCZ'!A:C,3,FALSE)</f>
        <v>CWH</v>
      </c>
      <c r="E393" t="str">
        <f>VLOOKUP(A393,'A2. Low Flow Zone'!A:C,3,FALSE)</f>
        <v>Coast Mountains</v>
      </c>
      <c r="F393">
        <f>IFERROR(VLOOKUP(A393,'R1. GW Use'!A:H,8,FALSE),"&lt;Null&gt;")</f>
        <v>3281965</v>
      </c>
      <c r="G393">
        <f>IFERROR(VLOOKUP(A393,'R2. Recharge'!A:I,8,FALSE)*B393,"&lt;Null&gt;")</f>
        <v>53189140.336933166</v>
      </c>
      <c r="H393">
        <f>IFERROR(VLOOKUP(A393,'R2. Recharge'!A:K,10,FALSE)*B393,"&lt;Null&gt;")</f>
        <v>46852521.946269922</v>
      </c>
      <c r="I393">
        <f>IFERROR(VLOOKUP(A393,'R3. GW E'!A:C,2,FALSE)*B393,"&lt;Null&gt;")</f>
        <v>35790949.783635743</v>
      </c>
      <c r="J393">
        <f>IFERROR(VLOOKUP(A393,'R3. GW E'!A:E,4,FALSE)*B393,"&lt;Null&gt;")</f>
        <v>21590865.481002402</v>
      </c>
      <c r="K393">
        <f t="shared" si="198"/>
        <v>17398190.553297423</v>
      </c>
      <c r="L393">
        <f t="shared" si="199"/>
        <v>11061572.162634179</v>
      </c>
      <c r="M393">
        <f t="shared" si="200"/>
        <v>31598274.855930764</v>
      </c>
      <c r="N393">
        <f t="shared" si="201"/>
        <v>25261656.46526752</v>
      </c>
      <c r="O393" t="str">
        <f t="shared" si="202"/>
        <v/>
      </c>
      <c r="P393">
        <f t="shared" si="212"/>
        <v>3282000</v>
      </c>
      <c r="Q393" t="str">
        <f t="shared" si="203"/>
        <v/>
      </c>
      <c r="R393">
        <f t="shared" si="213"/>
        <v>53189000</v>
      </c>
      <c r="S393" t="str">
        <f t="shared" si="204"/>
        <v/>
      </c>
      <c r="T393">
        <f t="shared" si="214"/>
        <v>46853000</v>
      </c>
      <c r="U393" t="str">
        <f t="shared" si="215"/>
        <v/>
      </c>
      <c r="V393">
        <f t="shared" si="216"/>
        <v>35791000</v>
      </c>
      <c r="W393" t="str">
        <f t="shared" si="217"/>
        <v/>
      </c>
      <c r="X393">
        <f t="shared" si="218"/>
        <v>21591000</v>
      </c>
      <c r="Y393">
        <f t="shared" si="205"/>
        <v>0.18863829488164674</v>
      </c>
      <c r="Z393">
        <f t="shared" si="206"/>
        <v>0.29669968714631972</v>
      </c>
      <c r="AA393">
        <f t="shared" si="207"/>
        <v>0.10386532223559032</v>
      </c>
      <c r="AB393">
        <f t="shared" si="208"/>
        <v>0.12991883586543121</v>
      </c>
      <c r="AC393" s="9" t="str">
        <f t="shared" si="219"/>
        <v/>
      </c>
      <c r="AD393" s="9">
        <f t="shared" si="220"/>
        <v>0.2</v>
      </c>
      <c r="AE393" s="9" t="str">
        <f t="shared" si="221"/>
        <v/>
      </c>
      <c r="AF393" s="9">
        <f t="shared" si="222"/>
        <v>0.3</v>
      </c>
      <c r="AG393" s="9" t="str">
        <f t="shared" si="223"/>
        <v/>
      </c>
      <c r="AH393" s="9">
        <f t="shared" si="224"/>
        <v>0.1</v>
      </c>
      <c r="AI393" s="9" t="str">
        <f t="shared" si="225"/>
        <v/>
      </c>
      <c r="AJ393" s="9">
        <f t="shared" si="226"/>
        <v>0.1</v>
      </c>
      <c r="AK393" t="str">
        <f t="shared" si="227"/>
        <v/>
      </c>
      <c r="AL393" t="str">
        <f t="shared" si="228"/>
        <v/>
      </c>
      <c r="AM393" t="str">
        <f t="shared" si="229"/>
        <v/>
      </c>
      <c r="AN393" t="str">
        <f t="shared" si="230"/>
        <v/>
      </c>
      <c r="AO393">
        <f t="shared" si="209"/>
        <v>0</v>
      </c>
      <c r="AP393">
        <f t="shared" si="210"/>
        <v>4</v>
      </c>
      <c r="AQ393" t="str">
        <f t="shared" si="211"/>
        <v>Less stressed</v>
      </c>
    </row>
    <row r="394" spans="1:43" x14ac:dyDescent="0.25">
      <c r="A394">
        <v>685</v>
      </c>
      <c r="B394">
        <v>41184965.294299997</v>
      </c>
      <c r="C394" t="str">
        <f>VLOOKUP(A394,'A1. Aquifer Attributes'!A:H,8,FALSE)</f>
        <v>Unconfined</v>
      </c>
      <c r="D394" t="str">
        <f>VLOOKUP(A394,'A3. BGCZ'!A:C,3,FALSE)</f>
        <v>CWH</v>
      </c>
      <c r="E394" t="str">
        <f>VLOOKUP(A394,'A2. Low Flow Zone'!A:C,3,FALSE)</f>
        <v>Vancouver Island</v>
      </c>
      <c r="F394">
        <f>IFERROR(VLOOKUP(A394,'R1. GW Use'!A:H,8,FALSE),"&lt;Null&gt;")</f>
        <v>5424</v>
      </c>
      <c r="G394">
        <f>IFERROR(VLOOKUP(A394,'R2. Recharge'!A:I,8,FALSE)*B394,"&lt;Null&gt;")</f>
        <v>42222866.079312444</v>
      </c>
      <c r="H394">
        <f>IFERROR(VLOOKUP(A394,'R2. Recharge'!A:K,10,FALSE)*B394,"&lt;Null&gt;")</f>
        <v>49043880.371758319</v>
      </c>
      <c r="I394">
        <f>IFERROR(VLOOKUP(A394,'R3. GW E'!A:C,2,FALSE)*B394,"&lt;Null&gt;")</f>
        <v>26851856.0425083</v>
      </c>
      <c r="J394">
        <f>IFERROR(VLOOKUP(A394,'R3. GW E'!A:E,4,FALSE)*B394,"&lt;Null&gt;")</f>
        <v>3558216.2615663428</v>
      </c>
      <c r="K394">
        <f t="shared" si="198"/>
        <v>15371010.036804143</v>
      </c>
      <c r="L394">
        <f t="shared" si="199"/>
        <v>22192024.329250019</v>
      </c>
      <c r="M394">
        <f t="shared" si="200"/>
        <v>38664649.817746103</v>
      </c>
      <c r="N394">
        <f t="shared" si="201"/>
        <v>45485664.110191979</v>
      </c>
      <c r="O394" t="str">
        <f t="shared" si="202"/>
        <v/>
      </c>
      <c r="P394">
        <f t="shared" si="212"/>
        <v>5000</v>
      </c>
      <c r="Q394" t="str">
        <f t="shared" si="203"/>
        <v/>
      </c>
      <c r="R394">
        <f t="shared" si="213"/>
        <v>42223000</v>
      </c>
      <c r="S394" t="str">
        <f t="shared" si="204"/>
        <v/>
      </c>
      <c r="T394">
        <f t="shared" si="214"/>
        <v>49044000</v>
      </c>
      <c r="U394" t="str">
        <f t="shared" si="215"/>
        <v/>
      </c>
      <c r="V394">
        <f t="shared" si="216"/>
        <v>26852000</v>
      </c>
      <c r="W394" t="str">
        <f t="shared" si="217"/>
        <v/>
      </c>
      <c r="X394">
        <f t="shared" si="218"/>
        <v>3558000</v>
      </c>
      <c r="Y394">
        <f t="shared" si="205"/>
        <v>3.5287206156347866E-4</v>
      </c>
      <c r="Z394">
        <f t="shared" si="206"/>
        <v>2.4441213291438854E-4</v>
      </c>
      <c r="AA394">
        <f t="shared" si="207"/>
        <v>1.4028317922358424E-4</v>
      </c>
      <c r="AB394">
        <f t="shared" si="208"/>
        <v>1.1924636269704686E-4</v>
      </c>
      <c r="AC394" s="9" t="str">
        <f t="shared" si="219"/>
        <v>&lt;0.1</v>
      </c>
      <c r="AD394" s="9">
        <f t="shared" si="220"/>
        <v>0</v>
      </c>
      <c r="AE394" s="9" t="str">
        <f t="shared" si="221"/>
        <v>&lt;0.1</v>
      </c>
      <c r="AF394" s="9">
        <f t="shared" si="222"/>
        <v>0</v>
      </c>
      <c r="AG394" s="9" t="str">
        <f t="shared" si="223"/>
        <v>&lt;0.1</v>
      </c>
      <c r="AH394" s="9">
        <f t="shared" si="224"/>
        <v>0</v>
      </c>
      <c r="AI394" s="9" t="str">
        <f t="shared" si="225"/>
        <v>&lt;0.1</v>
      </c>
      <c r="AJ394" s="9">
        <f t="shared" si="226"/>
        <v>0</v>
      </c>
      <c r="AK394" t="str">
        <f t="shared" si="227"/>
        <v/>
      </c>
      <c r="AL394" t="str">
        <f t="shared" si="228"/>
        <v/>
      </c>
      <c r="AM394" t="str">
        <f t="shared" si="229"/>
        <v/>
      </c>
      <c r="AN394" t="str">
        <f t="shared" si="230"/>
        <v/>
      </c>
      <c r="AO394">
        <f t="shared" si="209"/>
        <v>0</v>
      </c>
      <c r="AP394">
        <f t="shared" si="210"/>
        <v>4</v>
      </c>
      <c r="AQ394" t="str">
        <f t="shared" si="211"/>
        <v>Less stressed</v>
      </c>
    </row>
    <row r="395" spans="1:43" x14ac:dyDescent="0.25">
      <c r="A395">
        <v>740</v>
      </c>
      <c r="B395">
        <v>47698673.4771</v>
      </c>
      <c r="C395" t="str">
        <f>VLOOKUP(A395,'A1. Aquifer Attributes'!A:H,8,FALSE)</f>
        <v>Unconfined</v>
      </c>
      <c r="D395" t="str">
        <f>VLOOKUP(A395,'A3. BGCZ'!A:C,3,FALSE)</f>
        <v>CDF</v>
      </c>
      <c r="E395" t="str">
        <f>VLOOKUP(A395,'A2. Low Flow Zone'!A:C,3,FALSE)</f>
        <v>Georgia Basin</v>
      </c>
      <c r="F395">
        <f>IFERROR(VLOOKUP(A395,'R1. GW Use'!A:H,8,FALSE),"&lt;Null&gt;")</f>
        <v>87203</v>
      </c>
      <c r="G395">
        <f>IFERROR(VLOOKUP(A395,'R2. Recharge'!A:I,8,FALSE)*B395,"&lt;Null&gt;")</f>
        <v>32922991.206994936</v>
      </c>
      <c r="H395">
        <f>IFERROR(VLOOKUP(A395,'R2. Recharge'!A:K,10,FALSE)*B395,"&lt;Null&gt;")</f>
        <v>57699654.345043555</v>
      </c>
      <c r="I395">
        <f>IFERROR(VLOOKUP(A395,'R3. GW E'!A:C,2,FALSE)*B395,"&lt;Null&gt;")</f>
        <v>33186781.35975362</v>
      </c>
      <c r="J395">
        <f>IFERROR(VLOOKUP(A395,'R3. GW E'!A:E,4,FALSE)*B395,"&lt;Null&gt;")</f>
        <v>4408597.5947944447</v>
      </c>
      <c r="K395">
        <f t="shared" si="198"/>
        <v>-263790.15275868401</v>
      </c>
      <c r="L395">
        <f t="shared" si="199"/>
        <v>24512872.985289935</v>
      </c>
      <c r="M395">
        <f t="shared" si="200"/>
        <v>28514393.612200491</v>
      </c>
      <c r="N395">
        <f t="shared" si="201"/>
        <v>53291056.75024911</v>
      </c>
      <c r="O395" t="str">
        <f t="shared" si="202"/>
        <v/>
      </c>
      <c r="P395">
        <f t="shared" si="212"/>
        <v>87000</v>
      </c>
      <c r="Q395" t="str">
        <f t="shared" si="203"/>
        <v/>
      </c>
      <c r="R395">
        <f t="shared" si="213"/>
        <v>32923000</v>
      </c>
      <c r="S395" t="str">
        <f t="shared" si="204"/>
        <v/>
      </c>
      <c r="T395">
        <f t="shared" si="214"/>
        <v>57700000</v>
      </c>
      <c r="U395" t="str">
        <f t="shared" si="215"/>
        <v/>
      </c>
      <c r="V395">
        <f t="shared" si="216"/>
        <v>33187000</v>
      </c>
      <c r="W395" t="str">
        <f t="shared" si="217"/>
        <v/>
      </c>
      <c r="X395">
        <f t="shared" si="218"/>
        <v>4409000</v>
      </c>
      <c r="Y395" t="str">
        <f t="shared" si="205"/>
        <v>NA</v>
      </c>
      <c r="Z395">
        <f t="shared" si="206"/>
        <v>3.5574369455726438E-3</v>
      </c>
      <c r="AA395">
        <f t="shared" si="207"/>
        <v>3.0582098706348902E-3</v>
      </c>
      <c r="AB395">
        <f t="shared" si="208"/>
        <v>1.6363533642930128E-3</v>
      </c>
      <c r="AC395" s="9" t="str">
        <f t="shared" si="219"/>
        <v>NA</v>
      </c>
      <c r="AD395" s="9">
        <f t="shared" si="220"/>
        <v>0</v>
      </c>
      <c r="AE395" s="9" t="str">
        <f t="shared" si="221"/>
        <v>&lt;0.1</v>
      </c>
      <c r="AF395" s="9">
        <f t="shared" si="222"/>
        <v>0</v>
      </c>
      <c r="AG395" s="9" t="str">
        <f t="shared" si="223"/>
        <v>&lt;0.1</v>
      </c>
      <c r="AH395" s="9">
        <f t="shared" si="224"/>
        <v>0</v>
      </c>
      <c r="AI395" s="9" t="str">
        <f t="shared" si="225"/>
        <v>&lt;0.1</v>
      </c>
      <c r="AJ395" s="9">
        <f t="shared" si="226"/>
        <v>0</v>
      </c>
      <c r="AK395" t="str">
        <f t="shared" si="227"/>
        <v>NA</v>
      </c>
      <c r="AL395" t="str">
        <f t="shared" si="228"/>
        <v/>
      </c>
      <c r="AM395" t="str">
        <f t="shared" si="229"/>
        <v/>
      </c>
      <c r="AN395" t="str">
        <f t="shared" si="230"/>
        <v/>
      </c>
      <c r="AO395">
        <f t="shared" si="209"/>
        <v>0</v>
      </c>
      <c r="AP395">
        <f t="shared" si="210"/>
        <v>3</v>
      </c>
      <c r="AQ395" t="str">
        <f t="shared" si="211"/>
        <v>Less stressed</v>
      </c>
    </row>
    <row r="396" spans="1:43" x14ac:dyDescent="0.25">
      <c r="A396">
        <v>15</v>
      </c>
      <c r="B396">
        <v>94868195.796299994</v>
      </c>
      <c r="C396" t="str">
        <f>VLOOKUP(A396,'A1. Aquifer Attributes'!A:H,8,FALSE)</f>
        <v>Unconfined</v>
      </c>
      <c r="D396" t="str">
        <f>VLOOKUP(A396,'A3. BGCZ'!A:C,3,FALSE)</f>
        <v>CWH</v>
      </c>
      <c r="E396" t="str">
        <f>VLOOKUP(A396,'A2. Low Flow Zone'!A:C,3,FALSE)</f>
        <v>Coast Mountains</v>
      </c>
      <c r="F396">
        <f>IFERROR(VLOOKUP(A396,'R1. GW Use'!A:H,8,FALSE),"&lt;Null&gt;")</f>
        <v>9566381</v>
      </c>
      <c r="G396">
        <f>IFERROR(VLOOKUP(A396,'R2. Recharge'!A:I,8,FALSE)*B396,"&lt;Null&gt;")</f>
        <v>83792961.70687148</v>
      </c>
      <c r="H396">
        <f>IFERROR(VLOOKUP(A396,'R2. Recharge'!A:K,10,FALSE)*B396,"&lt;Null&gt;")</f>
        <v>61825982.673231885</v>
      </c>
      <c r="I396">
        <f>IFERROR(VLOOKUP(A396,'R3. GW E'!A:C,2,FALSE)*B396,"&lt;Null&gt;")</f>
        <v>32348821.479992945</v>
      </c>
      <c r="J396">
        <f>IFERROR(VLOOKUP(A396,'R3. GW E'!A:E,4,FALSE)*B396,"&lt;Null&gt;")</f>
        <v>105211675.18397059</v>
      </c>
      <c r="K396">
        <f t="shared" si="198"/>
        <v>51444140.226878539</v>
      </c>
      <c r="L396">
        <f t="shared" si="199"/>
        <v>29477161.19323894</v>
      </c>
      <c r="M396">
        <f t="shared" si="200"/>
        <v>-21418713.477099106</v>
      </c>
      <c r="N396">
        <f t="shared" si="201"/>
        <v>-43385692.510738701</v>
      </c>
      <c r="O396" t="str">
        <f t="shared" si="202"/>
        <v/>
      </c>
      <c r="P396">
        <f t="shared" si="212"/>
        <v>9566000</v>
      </c>
      <c r="Q396" t="str">
        <f t="shared" si="203"/>
        <v/>
      </c>
      <c r="R396">
        <f t="shared" si="213"/>
        <v>83793000</v>
      </c>
      <c r="S396" t="str">
        <f t="shared" si="204"/>
        <v/>
      </c>
      <c r="T396">
        <f t="shared" si="214"/>
        <v>61826000</v>
      </c>
      <c r="U396" t="str">
        <f t="shared" si="215"/>
        <v/>
      </c>
      <c r="V396">
        <f t="shared" si="216"/>
        <v>32349000</v>
      </c>
      <c r="W396" t="str">
        <f t="shared" si="217"/>
        <v/>
      </c>
      <c r="X396">
        <f t="shared" si="218"/>
        <v>105212000</v>
      </c>
      <c r="Y396">
        <f t="shared" si="205"/>
        <v>0.1859566698522013</v>
      </c>
      <c r="Z396">
        <f t="shared" si="206"/>
        <v>0.32453535594174526</v>
      </c>
      <c r="AA396" t="str">
        <f t="shared" si="207"/>
        <v>NA</v>
      </c>
      <c r="AB396" t="str">
        <f t="shared" si="208"/>
        <v>NA</v>
      </c>
      <c r="AC396" s="9" t="str">
        <f t="shared" si="219"/>
        <v/>
      </c>
      <c r="AD396" s="9">
        <f t="shared" si="220"/>
        <v>0.2</v>
      </c>
      <c r="AE396" s="9" t="str">
        <f t="shared" si="221"/>
        <v/>
      </c>
      <c r="AF396" s="9">
        <f t="shared" si="222"/>
        <v>0.3</v>
      </c>
      <c r="AG396" s="9" t="str">
        <f t="shared" si="223"/>
        <v>NA</v>
      </c>
      <c r="AH396" s="9">
        <f t="shared" si="224"/>
        <v>0</v>
      </c>
      <c r="AI396" s="9" t="str">
        <f t="shared" si="225"/>
        <v>NA</v>
      </c>
      <c r="AJ396" s="9">
        <f t="shared" si="226"/>
        <v>0</v>
      </c>
      <c r="AK396" t="str">
        <f t="shared" si="227"/>
        <v/>
      </c>
      <c r="AL396" t="str">
        <f t="shared" si="228"/>
        <v/>
      </c>
      <c r="AM396" t="str">
        <f t="shared" si="229"/>
        <v>NA</v>
      </c>
      <c r="AN396" t="str">
        <f t="shared" si="230"/>
        <v>NA</v>
      </c>
      <c r="AO396">
        <f t="shared" si="209"/>
        <v>0</v>
      </c>
      <c r="AP396">
        <f t="shared" si="210"/>
        <v>2</v>
      </c>
      <c r="AQ396" t="str">
        <f t="shared" si="211"/>
        <v>Less stressed</v>
      </c>
    </row>
    <row r="397" spans="1:43" x14ac:dyDescent="0.25">
      <c r="A397">
        <v>44</v>
      </c>
      <c r="B397">
        <v>109846484.686</v>
      </c>
      <c r="C397" t="str">
        <f>VLOOKUP(A397,'A1. Aquifer Attributes'!A:H,8,FALSE)</f>
        <v>Unconfined</v>
      </c>
      <c r="D397" t="str">
        <f>VLOOKUP(A397,'A3. BGCZ'!A:C,3,FALSE)</f>
        <v>CDF</v>
      </c>
      <c r="E397" t="str">
        <f>VLOOKUP(A397,'A2. Low Flow Zone'!A:C,3,FALSE)</f>
        <v>Georgia Basin</v>
      </c>
      <c r="F397">
        <f>IFERROR(VLOOKUP(A397,'R1. GW Use'!A:H,8,FALSE),"&lt;Null&gt;")</f>
        <v>5988659</v>
      </c>
      <c r="G397">
        <f>IFERROR(VLOOKUP(A397,'R2. Recharge'!A:I,8,FALSE)*B397,"&lt;Null&gt;")</f>
        <v>75890092.466120511</v>
      </c>
      <c r="H397">
        <f>IFERROR(VLOOKUP(A397,'R2. Recharge'!A:K,10,FALSE)*B397,"&lt;Null&gt;")</f>
        <v>65237497.715561345</v>
      </c>
      <c r="I397">
        <f>IFERROR(VLOOKUP(A397,'R3. GW E'!A:C,2,FALSE)*B397,"&lt;Null&gt;")</f>
        <v>26553410.436116152</v>
      </c>
      <c r="J397">
        <f>IFERROR(VLOOKUP(A397,'R3. GW E'!A:E,4,FALSE)*B397,"&lt;Null&gt;")</f>
        <v>33763843.537389882</v>
      </c>
      <c r="K397">
        <f t="shared" si="198"/>
        <v>49336682.03000436</v>
      </c>
      <c r="L397">
        <f t="shared" si="199"/>
        <v>38684087.279445194</v>
      </c>
      <c r="M397">
        <f t="shared" si="200"/>
        <v>42126248.928730629</v>
      </c>
      <c r="N397">
        <f t="shared" si="201"/>
        <v>31473654.178171463</v>
      </c>
      <c r="O397" t="str">
        <f t="shared" si="202"/>
        <v/>
      </c>
      <c r="P397">
        <f t="shared" si="212"/>
        <v>5989000</v>
      </c>
      <c r="Q397" t="str">
        <f t="shared" si="203"/>
        <v/>
      </c>
      <c r="R397">
        <f t="shared" si="213"/>
        <v>75890000</v>
      </c>
      <c r="S397" t="str">
        <f t="shared" si="204"/>
        <v/>
      </c>
      <c r="T397">
        <f t="shared" si="214"/>
        <v>65237000</v>
      </c>
      <c r="U397" t="str">
        <f t="shared" si="215"/>
        <v/>
      </c>
      <c r="V397">
        <f t="shared" si="216"/>
        <v>26553000</v>
      </c>
      <c r="W397" t="str">
        <f t="shared" si="217"/>
        <v/>
      </c>
      <c r="X397">
        <f t="shared" si="218"/>
        <v>33764000</v>
      </c>
      <c r="Y397">
        <f t="shared" si="205"/>
        <v>0.12138349709771658</v>
      </c>
      <c r="Z397">
        <f t="shared" si="206"/>
        <v>0.15480936532738299</v>
      </c>
      <c r="AA397">
        <f t="shared" si="207"/>
        <v>0.14215979709305804</v>
      </c>
      <c r="AB397">
        <f t="shared" si="208"/>
        <v>0.19027530029078832</v>
      </c>
      <c r="AC397" s="9" t="str">
        <f t="shared" si="219"/>
        <v/>
      </c>
      <c r="AD397" s="9">
        <f t="shared" si="220"/>
        <v>0.1</v>
      </c>
      <c r="AE397" s="9" t="str">
        <f t="shared" si="221"/>
        <v/>
      </c>
      <c r="AF397" s="9">
        <f t="shared" si="222"/>
        <v>0.2</v>
      </c>
      <c r="AG397" s="9" t="str">
        <f t="shared" si="223"/>
        <v/>
      </c>
      <c r="AH397" s="9">
        <f t="shared" si="224"/>
        <v>0.1</v>
      </c>
      <c r="AI397" s="9" t="str">
        <f t="shared" si="225"/>
        <v/>
      </c>
      <c r="AJ397" s="9">
        <f t="shared" si="226"/>
        <v>0.2</v>
      </c>
      <c r="AK397" t="str">
        <f t="shared" si="227"/>
        <v/>
      </c>
      <c r="AL397" t="str">
        <f t="shared" si="228"/>
        <v/>
      </c>
      <c r="AM397" t="str">
        <f t="shared" si="229"/>
        <v/>
      </c>
      <c r="AN397" t="str">
        <f t="shared" si="230"/>
        <v/>
      </c>
      <c r="AO397">
        <f t="shared" si="209"/>
        <v>0</v>
      </c>
      <c r="AP397">
        <f t="shared" si="210"/>
        <v>4</v>
      </c>
      <c r="AQ397" t="str">
        <f t="shared" si="211"/>
        <v>Less stressed</v>
      </c>
    </row>
    <row r="398" spans="1:43" x14ac:dyDescent="0.25">
      <c r="A398">
        <v>39</v>
      </c>
      <c r="B398">
        <v>84104506.543599993</v>
      </c>
      <c r="C398" t="str">
        <f>VLOOKUP(A398,'A1. Aquifer Attributes'!A:H,8,FALSE)</f>
        <v>Unconfined</v>
      </c>
      <c r="D398" t="str">
        <f>VLOOKUP(A398,'A3. BGCZ'!A:C,3,FALSE)</f>
        <v>CWH</v>
      </c>
      <c r="E398" t="str">
        <f>VLOOKUP(A398,'A2. Low Flow Zone'!A:C,3,FALSE)</f>
        <v>Coast Mountains</v>
      </c>
      <c r="F398">
        <f>IFERROR(VLOOKUP(A398,'R1. GW Use'!A:H,8,FALSE),"&lt;Null&gt;")</f>
        <v>557788</v>
      </c>
      <c r="G398">
        <f>IFERROR(VLOOKUP(A398,'R2. Recharge'!A:I,8,FALSE)*B398,"&lt;Null&gt;")</f>
        <v>74285861.948036045</v>
      </c>
      <c r="H398">
        <f>IFERROR(VLOOKUP(A398,'R2. Recharge'!A:K,10,FALSE)*B398,"&lt;Null&gt;")</f>
        <v>67837181.096949965</v>
      </c>
      <c r="I398">
        <f>IFERROR(VLOOKUP(A398,'R3. GW E'!A:C,2,FALSE)*B398,"&lt;Null&gt;")</f>
        <v>30537673.489928812</v>
      </c>
      <c r="J398">
        <f>IFERROR(VLOOKUP(A398,'R3. GW E'!A:E,4,FALSE)*B398,"&lt;Null&gt;")</f>
        <v>147202230.48780501</v>
      </c>
      <c r="K398">
        <f t="shared" si="198"/>
        <v>43748188.458107233</v>
      </c>
      <c r="L398">
        <f t="shared" si="199"/>
        <v>37299507.607021153</v>
      </c>
      <c r="M398">
        <f t="shared" si="200"/>
        <v>-72916368.539768964</v>
      </c>
      <c r="N398">
        <f t="shared" si="201"/>
        <v>-79365049.390855044</v>
      </c>
      <c r="O398" t="str">
        <f t="shared" si="202"/>
        <v/>
      </c>
      <c r="P398">
        <f t="shared" si="212"/>
        <v>558000</v>
      </c>
      <c r="Q398" t="str">
        <f t="shared" si="203"/>
        <v/>
      </c>
      <c r="R398">
        <f t="shared" si="213"/>
        <v>74286000</v>
      </c>
      <c r="S398" t="str">
        <f t="shared" si="204"/>
        <v/>
      </c>
      <c r="T398">
        <f t="shared" si="214"/>
        <v>67837000</v>
      </c>
      <c r="U398" t="str">
        <f t="shared" si="215"/>
        <v/>
      </c>
      <c r="V398">
        <f t="shared" si="216"/>
        <v>30538000</v>
      </c>
      <c r="W398" t="str">
        <f t="shared" si="217"/>
        <v/>
      </c>
      <c r="X398">
        <f t="shared" si="218"/>
        <v>147202000</v>
      </c>
      <c r="Y398">
        <f t="shared" si="205"/>
        <v>1.2749967933738135E-2</v>
      </c>
      <c r="Z398">
        <f t="shared" si="206"/>
        <v>1.4954299286648052E-2</v>
      </c>
      <c r="AA398" t="str">
        <f t="shared" si="207"/>
        <v>NA</v>
      </c>
      <c r="AB398" t="str">
        <f t="shared" si="208"/>
        <v>NA</v>
      </c>
      <c r="AC398" s="9" t="str">
        <f t="shared" si="219"/>
        <v>&lt;0.1</v>
      </c>
      <c r="AD398" s="9">
        <f t="shared" si="220"/>
        <v>0</v>
      </c>
      <c r="AE398" s="9" t="str">
        <f t="shared" si="221"/>
        <v>&lt;0.1</v>
      </c>
      <c r="AF398" s="9">
        <f t="shared" si="222"/>
        <v>0</v>
      </c>
      <c r="AG398" s="9" t="str">
        <f t="shared" si="223"/>
        <v>NA</v>
      </c>
      <c r="AH398" s="9">
        <f t="shared" si="224"/>
        <v>0</v>
      </c>
      <c r="AI398" s="9" t="str">
        <f t="shared" si="225"/>
        <v>NA</v>
      </c>
      <c r="AJ398" s="9">
        <f t="shared" si="226"/>
        <v>0</v>
      </c>
      <c r="AK398" t="str">
        <f t="shared" si="227"/>
        <v/>
      </c>
      <c r="AL398" t="str">
        <f t="shared" si="228"/>
        <v/>
      </c>
      <c r="AM398" t="str">
        <f t="shared" si="229"/>
        <v>NA</v>
      </c>
      <c r="AN398" t="str">
        <f t="shared" si="230"/>
        <v>NA</v>
      </c>
      <c r="AO398">
        <f t="shared" si="209"/>
        <v>0</v>
      </c>
      <c r="AP398">
        <f t="shared" si="210"/>
        <v>2</v>
      </c>
      <c r="AQ398" t="str">
        <f t="shared" si="211"/>
        <v>Less stressed</v>
      </c>
    </row>
    <row r="399" spans="1:43" x14ac:dyDescent="0.25">
      <c r="A399">
        <v>709</v>
      </c>
      <c r="B399">
        <v>46778200.866899997</v>
      </c>
      <c r="C399" t="str">
        <f>VLOOKUP(A399,'A1. Aquifer Attributes'!A:H,8,FALSE)</f>
        <v>Unconfined</v>
      </c>
      <c r="D399" t="str">
        <f>VLOOKUP(A399,'A3. BGCZ'!A:C,3,FALSE)</f>
        <v>CDF</v>
      </c>
      <c r="E399" t="str">
        <f>VLOOKUP(A399,'A2. Low Flow Zone'!A:C,3,FALSE)</f>
        <v>Georgia Basin</v>
      </c>
      <c r="F399">
        <f>IFERROR(VLOOKUP(A399,'R1. GW Use'!A:H,8,FALSE),"&lt;Null&gt;")</f>
        <v>265897</v>
      </c>
      <c r="G399">
        <f>IFERROR(VLOOKUP(A399,'R2. Recharge'!A:I,8,FALSE)*B399,"&lt;Null&gt;")</f>
        <v>33781955.964686386</v>
      </c>
      <c r="H399">
        <f>IFERROR(VLOOKUP(A399,'R2. Recharge'!A:K,10,FALSE)*B399,"&lt;Null&gt;")</f>
        <v>68451476.892552108</v>
      </c>
      <c r="I399">
        <f>IFERROR(VLOOKUP(A399,'R3. GW E'!A:C,2,FALSE)*B399,"&lt;Null&gt;")</f>
        <v>25598060.634786751</v>
      </c>
      <c r="J399">
        <f>IFERROR(VLOOKUP(A399,'R3. GW E'!A:E,4,FALSE)*B399,"&lt;Null&gt;")</f>
        <v>2575467.405128913</v>
      </c>
      <c r="K399">
        <f t="shared" si="198"/>
        <v>8183895.3298996352</v>
      </c>
      <c r="L399">
        <f t="shared" si="199"/>
        <v>42853416.257765353</v>
      </c>
      <c r="M399">
        <f t="shared" si="200"/>
        <v>31206488.559557475</v>
      </c>
      <c r="N399">
        <f t="shared" si="201"/>
        <v>65876009.487423196</v>
      </c>
      <c r="O399" t="str">
        <f t="shared" si="202"/>
        <v/>
      </c>
      <c r="P399">
        <f t="shared" si="212"/>
        <v>266000</v>
      </c>
      <c r="Q399" t="str">
        <f t="shared" si="203"/>
        <v/>
      </c>
      <c r="R399">
        <f t="shared" si="213"/>
        <v>33782000</v>
      </c>
      <c r="S399" t="str">
        <f t="shared" si="204"/>
        <v/>
      </c>
      <c r="T399">
        <f t="shared" si="214"/>
        <v>68451000</v>
      </c>
      <c r="U399" t="str">
        <f t="shared" si="215"/>
        <v/>
      </c>
      <c r="V399">
        <f t="shared" si="216"/>
        <v>25598000</v>
      </c>
      <c r="W399" t="str">
        <f t="shared" si="217"/>
        <v/>
      </c>
      <c r="X399">
        <f t="shared" si="218"/>
        <v>2575000</v>
      </c>
      <c r="Y399">
        <f t="shared" si="205"/>
        <v>3.2490273797680755E-2</v>
      </c>
      <c r="Z399">
        <f t="shared" si="206"/>
        <v>6.2048028656715905E-3</v>
      </c>
      <c r="AA399">
        <f t="shared" si="207"/>
        <v>8.5205677496375948E-3</v>
      </c>
      <c r="AB399">
        <f t="shared" si="208"/>
        <v>4.0363252429666992E-3</v>
      </c>
      <c r="AC399" s="9" t="str">
        <f t="shared" si="219"/>
        <v>&lt;0.1</v>
      </c>
      <c r="AD399" s="9">
        <f t="shared" si="220"/>
        <v>0</v>
      </c>
      <c r="AE399" s="9" t="str">
        <f t="shared" si="221"/>
        <v>&lt;0.1</v>
      </c>
      <c r="AF399" s="9">
        <f t="shared" si="222"/>
        <v>0</v>
      </c>
      <c r="AG399" s="9" t="str">
        <f t="shared" si="223"/>
        <v>&lt;0.1</v>
      </c>
      <c r="AH399" s="9">
        <f t="shared" si="224"/>
        <v>0</v>
      </c>
      <c r="AI399" s="9" t="str">
        <f t="shared" si="225"/>
        <v>&lt;0.1</v>
      </c>
      <c r="AJ399" s="9">
        <f t="shared" si="226"/>
        <v>0</v>
      </c>
      <c r="AK399" t="str">
        <f t="shared" si="227"/>
        <v/>
      </c>
      <c r="AL399" t="str">
        <f t="shared" si="228"/>
        <v/>
      </c>
      <c r="AM399" t="str">
        <f t="shared" si="229"/>
        <v/>
      </c>
      <c r="AN399" t="str">
        <f t="shared" si="230"/>
        <v/>
      </c>
      <c r="AO399">
        <f t="shared" si="209"/>
        <v>0</v>
      </c>
      <c r="AP399">
        <f t="shared" si="210"/>
        <v>4</v>
      </c>
      <c r="AQ399" t="str">
        <f t="shared" si="211"/>
        <v>Less stressed</v>
      </c>
    </row>
    <row r="400" spans="1:43" x14ac:dyDescent="0.25">
      <c r="A400">
        <v>21</v>
      </c>
      <c r="B400">
        <v>97829486.847100005</v>
      </c>
      <c r="C400" t="str">
        <f>VLOOKUP(A400,'A1. Aquifer Attributes'!A:H,8,FALSE)</f>
        <v>Unconfined</v>
      </c>
      <c r="D400" t="str">
        <f>VLOOKUP(A400,'A3. BGCZ'!A:C,3,FALSE)</f>
        <v>CWH</v>
      </c>
      <c r="E400" t="str">
        <f>VLOOKUP(A400,'A2. Low Flow Zone'!A:C,3,FALSE)</f>
        <v>Coast Mountains</v>
      </c>
      <c r="F400">
        <f>IFERROR(VLOOKUP(A400,'R1. GW Use'!A:H,8,FALSE),"&lt;Null&gt;")</f>
        <v>10962794</v>
      </c>
      <c r="G400">
        <f>IFERROR(VLOOKUP(A400,'R2. Recharge'!A:I,8,FALSE)*B400,"&lt;Null&gt;")</f>
        <v>86408541.623194322</v>
      </c>
      <c r="H400">
        <f>IFERROR(VLOOKUP(A400,'R2. Recharge'!A:K,10,FALSE)*B400,"&lt;Null&gt;")</f>
        <v>86058447.330683231</v>
      </c>
      <c r="I400">
        <f>IFERROR(VLOOKUP(A400,'R3. GW E'!A:C,2,FALSE)*B400,"&lt;Null&gt;")</f>
        <v>52811194.05518315</v>
      </c>
      <c r="J400">
        <f>IFERROR(VLOOKUP(A400,'R3. GW E'!A:E,4,FALSE)*B400,"&lt;Null&gt;")</f>
        <v>369722088.16690272</v>
      </c>
      <c r="K400">
        <f t="shared" si="198"/>
        <v>33597347.568011172</v>
      </c>
      <c r="L400">
        <f t="shared" si="199"/>
        <v>33247253.275500081</v>
      </c>
      <c r="M400">
        <f t="shared" si="200"/>
        <v>-283313546.54370838</v>
      </c>
      <c r="N400">
        <f t="shared" si="201"/>
        <v>-283663640.83621949</v>
      </c>
      <c r="O400" t="str">
        <f t="shared" si="202"/>
        <v/>
      </c>
      <c r="P400">
        <f t="shared" si="212"/>
        <v>10963000</v>
      </c>
      <c r="Q400" t="str">
        <f t="shared" si="203"/>
        <v/>
      </c>
      <c r="R400">
        <f t="shared" si="213"/>
        <v>86409000</v>
      </c>
      <c r="S400" t="str">
        <f t="shared" si="204"/>
        <v/>
      </c>
      <c r="T400">
        <f t="shared" si="214"/>
        <v>86058000</v>
      </c>
      <c r="U400" t="str">
        <f t="shared" si="215"/>
        <v/>
      </c>
      <c r="V400">
        <f t="shared" si="216"/>
        <v>52811000</v>
      </c>
      <c r="W400" t="str">
        <f t="shared" si="217"/>
        <v/>
      </c>
      <c r="X400">
        <f t="shared" si="218"/>
        <v>369722000</v>
      </c>
      <c r="Y400">
        <f t="shared" si="205"/>
        <v>0.32629938949222098</v>
      </c>
      <c r="Z400">
        <f t="shared" si="206"/>
        <v>0.32973532908592146</v>
      </c>
      <c r="AA400" t="str">
        <f t="shared" si="207"/>
        <v>NA</v>
      </c>
      <c r="AB400" t="str">
        <f t="shared" si="208"/>
        <v>NA</v>
      </c>
      <c r="AC400" s="9" t="str">
        <f t="shared" si="219"/>
        <v/>
      </c>
      <c r="AD400" s="9">
        <f t="shared" si="220"/>
        <v>0.3</v>
      </c>
      <c r="AE400" s="9" t="str">
        <f t="shared" si="221"/>
        <v/>
      </c>
      <c r="AF400" s="9">
        <f t="shared" si="222"/>
        <v>0.3</v>
      </c>
      <c r="AG400" s="9" t="str">
        <f t="shared" si="223"/>
        <v>NA</v>
      </c>
      <c r="AH400" s="9">
        <f t="shared" si="224"/>
        <v>0</v>
      </c>
      <c r="AI400" s="9" t="str">
        <f t="shared" si="225"/>
        <v>NA</v>
      </c>
      <c r="AJ400" s="9">
        <f t="shared" si="226"/>
        <v>0</v>
      </c>
      <c r="AK400" t="str">
        <f t="shared" si="227"/>
        <v/>
      </c>
      <c r="AL400" t="str">
        <f t="shared" si="228"/>
        <v/>
      </c>
      <c r="AM400" t="str">
        <f t="shared" si="229"/>
        <v>NA</v>
      </c>
      <c r="AN400" t="str">
        <f t="shared" si="230"/>
        <v>NA</v>
      </c>
      <c r="AO400">
        <f t="shared" si="209"/>
        <v>0</v>
      </c>
      <c r="AP400">
        <f t="shared" si="210"/>
        <v>2</v>
      </c>
      <c r="AQ400" t="str">
        <f t="shared" si="211"/>
        <v>Less stressed</v>
      </c>
    </row>
    <row r="401" spans="1:43" x14ac:dyDescent="0.25">
      <c r="A401">
        <v>42</v>
      </c>
      <c r="B401">
        <v>142918314.93200001</v>
      </c>
      <c r="C401" t="str">
        <f>VLOOKUP(A401,'A1. Aquifer Attributes'!A:H,8,FALSE)</f>
        <v>Unconfined</v>
      </c>
      <c r="D401" t="str">
        <f>VLOOKUP(A401,'A3. BGCZ'!A:C,3,FALSE)</f>
        <v>CDF</v>
      </c>
      <c r="E401" t="str">
        <f>VLOOKUP(A401,'A2. Low Flow Zone'!A:C,3,FALSE)</f>
        <v>Georgia Basin</v>
      </c>
      <c r="F401">
        <f>IFERROR(VLOOKUP(A401,'R1. GW Use'!A:H,8,FALSE),"&lt;Null&gt;")</f>
        <v>2276430</v>
      </c>
      <c r="G401">
        <f>IFERROR(VLOOKUP(A401,'R2. Recharge'!A:I,8,FALSE)*B401,"&lt;Null&gt;")</f>
        <v>98738563.790143326</v>
      </c>
      <c r="H401">
        <f>IFERROR(VLOOKUP(A401,'R2. Recharge'!A:K,10,FALSE)*B401,"&lt;Null&gt;")</f>
        <v>93533605.798822075</v>
      </c>
      <c r="I401">
        <f>IFERROR(VLOOKUP(A401,'R3. GW E'!A:C,2,FALSE)*B401,"&lt;Null&gt;")</f>
        <v>45583796.547561407</v>
      </c>
      <c r="J401">
        <f>IFERROR(VLOOKUP(A401,'R3. GW E'!A:E,4,FALSE)*B401,"&lt;Null&gt;")</f>
        <v>50298100.083908357</v>
      </c>
      <c r="K401">
        <f t="shared" si="198"/>
        <v>53154767.242581919</v>
      </c>
      <c r="L401">
        <f t="shared" si="199"/>
        <v>47949809.251260668</v>
      </c>
      <c r="M401">
        <f t="shared" si="200"/>
        <v>48440463.706234969</v>
      </c>
      <c r="N401">
        <f t="shared" si="201"/>
        <v>43235505.714913718</v>
      </c>
      <c r="O401" t="str">
        <f t="shared" si="202"/>
        <v/>
      </c>
      <c r="P401">
        <f t="shared" si="212"/>
        <v>2276000</v>
      </c>
      <c r="Q401" t="str">
        <f t="shared" si="203"/>
        <v/>
      </c>
      <c r="R401">
        <f t="shared" si="213"/>
        <v>98739000</v>
      </c>
      <c r="S401" t="str">
        <f t="shared" si="204"/>
        <v/>
      </c>
      <c r="T401">
        <f t="shared" si="214"/>
        <v>93534000</v>
      </c>
      <c r="U401" t="str">
        <f t="shared" si="215"/>
        <v/>
      </c>
      <c r="V401">
        <f t="shared" si="216"/>
        <v>45584000</v>
      </c>
      <c r="W401" t="str">
        <f t="shared" si="217"/>
        <v/>
      </c>
      <c r="X401">
        <f t="shared" si="218"/>
        <v>50298000</v>
      </c>
      <c r="Y401">
        <f t="shared" si="205"/>
        <v>4.2826450346609132E-2</v>
      </c>
      <c r="Z401">
        <f t="shared" si="206"/>
        <v>4.747526706668076E-2</v>
      </c>
      <c r="AA401">
        <f t="shared" si="207"/>
        <v>4.699438910835594E-2</v>
      </c>
      <c r="AB401">
        <f t="shared" si="208"/>
        <v>5.2651864766202212E-2</v>
      </c>
      <c r="AC401" s="9" t="str">
        <f t="shared" si="219"/>
        <v>&lt;0.1</v>
      </c>
      <c r="AD401" s="9">
        <f t="shared" si="220"/>
        <v>0</v>
      </c>
      <c r="AE401" s="9" t="str">
        <f t="shared" si="221"/>
        <v>&lt;0.1</v>
      </c>
      <c r="AF401" s="9">
        <f t="shared" si="222"/>
        <v>0</v>
      </c>
      <c r="AG401" s="9" t="str">
        <f t="shared" si="223"/>
        <v>&lt;0.1</v>
      </c>
      <c r="AH401" s="9">
        <f t="shared" si="224"/>
        <v>0</v>
      </c>
      <c r="AI401" s="9" t="str">
        <f t="shared" si="225"/>
        <v/>
      </c>
      <c r="AJ401" s="9">
        <f t="shared" si="226"/>
        <v>0.1</v>
      </c>
      <c r="AK401" t="str">
        <f t="shared" si="227"/>
        <v/>
      </c>
      <c r="AL401" t="str">
        <f t="shared" si="228"/>
        <v/>
      </c>
      <c r="AM401" t="str">
        <f t="shared" si="229"/>
        <v/>
      </c>
      <c r="AN401" t="str">
        <f t="shared" si="230"/>
        <v/>
      </c>
      <c r="AO401">
        <f t="shared" si="209"/>
        <v>0</v>
      </c>
      <c r="AP401">
        <f t="shared" si="210"/>
        <v>4</v>
      </c>
      <c r="AQ401" t="str">
        <f t="shared" si="211"/>
        <v>Less stressed</v>
      </c>
    </row>
    <row r="402" spans="1:43" x14ac:dyDescent="0.25">
      <c r="A402">
        <v>722</v>
      </c>
      <c r="B402">
        <v>84360656.378999993</v>
      </c>
      <c r="C402" t="str">
        <f>VLOOKUP(A402,'A1. Aquifer Attributes'!A:H,8,FALSE)</f>
        <v>Unconfined</v>
      </c>
      <c r="D402" t="str">
        <f>VLOOKUP(A402,'A3. BGCZ'!A:C,3,FALSE)</f>
        <v>CDF</v>
      </c>
      <c r="E402" t="str">
        <f>VLOOKUP(A402,'A2. Low Flow Zone'!A:C,3,FALSE)</f>
        <v>Georgia Basin</v>
      </c>
      <c r="F402">
        <f>IFERROR(VLOOKUP(A402,'R1. GW Use'!A:H,8,FALSE),"&lt;Null&gt;")</f>
        <v>445524</v>
      </c>
      <c r="G402">
        <f>IFERROR(VLOOKUP(A402,'R2. Recharge'!A:I,8,FALSE)*B402,"&lt;Null&gt;")</f>
        <v>60932910.570467182</v>
      </c>
      <c r="H402">
        <f>IFERROR(VLOOKUP(A402,'R2. Recharge'!A:K,10,FALSE)*B402,"&lt;Null&gt;")</f>
        <v>93798083.008118719</v>
      </c>
      <c r="I402">
        <f>IFERROR(VLOOKUP(A402,'R3. GW E'!A:C,2,FALSE)*B402,"&lt;Null&gt;")</f>
        <v>57652072.569408596</v>
      </c>
      <c r="J402">
        <f>IFERROR(VLOOKUP(A402,'R3. GW E'!A:E,4,FALSE)*B402,"&lt;Null&gt;")</f>
        <v>15256793.427454907</v>
      </c>
      <c r="K402">
        <f t="shared" si="198"/>
        <v>3280838.0010585859</v>
      </c>
      <c r="L402">
        <f t="shared" si="199"/>
        <v>36146010.438710123</v>
      </c>
      <c r="M402">
        <f t="shared" si="200"/>
        <v>45676117.14301227</v>
      </c>
      <c r="N402">
        <f t="shared" si="201"/>
        <v>78541289.580663815</v>
      </c>
      <c r="O402" t="str">
        <f t="shared" si="202"/>
        <v/>
      </c>
      <c r="P402">
        <f t="shared" si="212"/>
        <v>446000</v>
      </c>
      <c r="Q402" t="str">
        <f t="shared" si="203"/>
        <v/>
      </c>
      <c r="R402">
        <f t="shared" si="213"/>
        <v>60933000</v>
      </c>
      <c r="S402" t="str">
        <f t="shared" si="204"/>
        <v/>
      </c>
      <c r="T402">
        <f t="shared" si="214"/>
        <v>93798000</v>
      </c>
      <c r="U402" t="str">
        <f t="shared" si="215"/>
        <v/>
      </c>
      <c r="V402">
        <f t="shared" si="216"/>
        <v>57652000</v>
      </c>
      <c r="W402" t="str">
        <f t="shared" si="217"/>
        <v/>
      </c>
      <c r="X402">
        <f t="shared" si="218"/>
        <v>15257000</v>
      </c>
      <c r="Y402">
        <f t="shared" si="205"/>
        <v>0.13579579359183491</v>
      </c>
      <c r="Z402">
        <f t="shared" si="206"/>
        <v>1.2325675630383583E-2</v>
      </c>
      <c r="AA402">
        <f t="shared" si="207"/>
        <v>9.753981464866222E-3</v>
      </c>
      <c r="AB402">
        <f t="shared" si="208"/>
        <v>5.6724813455276413E-3</v>
      </c>
      <c r="AC402" s="9" t="str">
        <f t="shared" si="219"/>
        <v/>
      </c>
      <c r="AD402" s="9">
        <f t="shared" si="220"/>
        <v>0.1</v>
      </c>
      <c r="AE402" s="9" t="str">
        <f t="shared" si="221"/>
        <v>&lt;0.1</v>
      </c>
      <c r="AF402" s="9">
        <f t="shared" si="222"/>
        <v>0</v>
      </c>
      <c r="AG402" s="9" t="str">
        <f t="shared" si="223"/>
        <v>&lt;0.1</v>
      </c>
      <c r="AH402" s="9">
        <f t="shared" si="224"/>
        <v>0</v>
      </c>
      <c r="AI402" s="9" t="str">
        <f t="shared" si="225"/>
        <v>&lt;0.1</v>
      </c>
      <c r="AJ402" s="9">
        <f t="shared" si="226"/>
        <v>0</v>
      </c>
      <c r="AK402" t="str">
        <f t="shared" si="227"/>
        <v/>
      </c>
      <c r="AL402" t="str">
        <f t="shared" si="228"/>
        <v/>
      </c>
      <c r="AM402" t="str">
        <f t="shared" si="229"/>
        <v/>
      </c>
      <c r="AN402" t="str">
        <f t="shared" si="230"/>
        <v/>
      </c>
      <c r="AO402">
        <f t="shared" si="209"/>
        <v>0</v>
      </c>
      <c r="AP402">
        <f t="shared" si="210"/>
        <v>4</v>
      </c>
      <c r="AQ402" t="str">
        <f t="shared" si="211"/>
        <v>Less stressed</v>
      </c>
    </row>
    <row r="403" spans="1:43" x14ac:dyDescent="0.25">
      <c r="A403">
        <v>6</v>
      </c>
      <c r="B403">
        <v>141518852.14199999</v>
      </c>
      <c r="C403" t="str">
        <f>VLOOKUP(A403,'A1. Aquifer Attributes'!A:H,8,FALSE)</f>
        <v>Unconfined</v>
      </c>
      <c r="D403" t="str">
        <f>VLOOKUP(A403,'A3. BGCZ'!A:C,3,FALSE)</f>
        <v>CWH</v>
      </c>
      <c r="E403" t="str">
        <f>VLOOKUP(A403,'A2. Low Flow Zone'!A:C,3,FALSE)</f>
        <v>Coast Mountains</v>
      </c>
      <c r="F403">
        <f>IFERROR(VLOOKUP(A403,'R1. GW Use'!A:H,8,FALSE),"&lt;Null&gt;")</f>
        <v>10704660</v>
      </c>
      <c r="G403">
        <f>IFERROR(VLOOKUP(A403,'R2. Recharge'!A:I,8,FALSE)*B403,"&lt;Null&gt;")</f>
        <v>124997462.62485053</v>
      </c>
      <c r="H403">
        <f>IFERROR(VLOOKUP(A403,'R2. Recharge'!A:K,10,FALSE)*B403,"&lt;Null&gt;")</f>
        <v>104836175.0348286</v>
      </c>
      <c r="I403">
        <f>IFERROR(VLOOKUP(A403,'R3. GW E'!A:C,2,FALSE)*B403,"&lt;Null&gt;")</f>
        <v>55227449.010711208</v>
      </c>
      <c r="J403">
        <f>IFERROR(VLOOKUP(A403,'R3. GW E'!A:E,4,FALSE)*B403,"&lt;Null&gt;")</f>
        <v>588835885.55799782</v>
      </c>
      <c r="K403">
        <f t="shared" si="198"/>
        <v>69770013.614139318</v>
      </c>
      <c r="L403">
        <f t="shared" si="199"/>
        <v>49608726.024117395</v>
      </c>
      <c r="M403">
        <f t="shared" si="200"/>
        <v>-463838422.93314731</v>
      </c>
      <c r="N403">
        <f t="shared" si="201"/>
        <v>-483999710.52316922</v>
      </c>
      <c r="O403" t="str">
        <f t="shared" si="202"/>
        <v/>
      </c>
      <c r="P403">
        <f t="shared" si="212"/>
        <v>10705000</v>
      </c>
      <c r="Q403" t="str">
        <f t="shared" si="203"/>
        <v/>
      </c>
      <c r="R403">
        <f t="shared" si="213"/>
        <v>124997000</v>
      </c>
      <c r="S403" t="str">
        <f t="shared" si="204"/>
        <v/>
      </c>
      <c r="T403">
        <f t="shared" si="214"/>
        <v>104836000</v>
      </c>
      <c r="U403" t="str">
        <f t="shared" si="215"/>
        <v/>
      </c>
      <c r="V403">
        <f t="shared" si="216"/>
        <v>55227000</v>
      </c>
      <c r="W403" t="str">
        <f t="shared" si="217"/>
        <v/>
      </c>
      <c r="X403">
        <f t="shared" si="218"/>
        <v>588836000</v>
      </c>
      <c r="Y403">
        <f t="shared" si="205"/>
        <v>0.15342780437455203</v>
      </c>
      <c r="Z403">
        <f t="shared" si="206"/>
        <v>0.21578179602507641</v>
      </c>
      <c r="AA403" t="str">
        <f t="shared" si="207"/>
        <v>NA</v>
      </c>
      <c r="AB403" t="str">
        <f t="shared" si="208"/>
        <v>NA</v>
      </c>
      <c r="AC403" s="9" t="str">
        <f t="shared" si="219"/>
        <v/>
      </c>
      <c r="AD403" s="9">
        <f t="shared" si="220"/>
        <v>0.2</v>
      </c>
      <c r="AE403" s="9" t="str">
        <f t="shared" si="221"/>
        <v/>
      </c>
      <c r="AF403" s="9">
        <f t="shared" si="222"/>
        <v>0.2</v>
      </c>
      <c r="AG403" s="9" t="str">
        <f t="shared" si="223"/>
        <v>NA</v>
      </c>
      <c r="AH403" s="9">
        <f t="shared" si="224"/>
        <v>0</v>
      </c>
      <c r="AI403" s="9" t="str">
        <f t="shared" si="225"/>
        <v>NA</v>
      </c>
      <c r="AJ403" s="9">
        <f t="shared" si="226"/>
        <v>0</v>
      </c>
      <c r="AK403" t="str">
        <f t="shared" si="227"/>
        <v/>
      </c>
      <c r="AL403" t="str">
        <f t="shared" si="228"/>
        <v/>
      </c>
      <c r="AM403" t="str">
        <f t="shared" si="229"/>
        <v>NA</v>
      </c>
      <c r="AN403" t="str">
        <f t="shared" si="230"/>
        <v>NA</v>
      </c>
      <c r="AO403">
        <f t="shared" si="209"/>
        <v>0</v>
      </c>
      <c r="AP403">
        <f t="shared" si="210"/>
        <v>2</v>
      </c>
      <c r="AQ403" t="str">
        <f t="shared" si="211"/>
        <v>Less stressed</v>
      </c>
    </row>
    <row r="404" spans="1:43" x14ac:dyDescent="0.25">
      <c r="A404">
        <v>162</v>
      </c>
      <c r="B404">
        <v>84198078.302499995</v>
      </c>
      <c r="C404" t="str">
        <f>VLOOKUP(A404,'A1. Aquifer Attributes'!A:H,8,FALSE)</f>
        <v>Unconfined</v>
      </c>
      <c r="D404" t="str">
        <f>VLOOKUP(A404,'A3. BGCZ'!A:C,3,FALSE)</f>
        <v>CDF</v>
      </c>
      <c r="E404" t="str">
        <f>VLOOKUP(A404,'A2. Low Flow Zone'!A:C,3,FALSE)</f>
        <v>Georgia Basin</v>
      </c>
      <c r="F404">
        <f>IFERROR(VLOOKUP(A404,'R1. GW Use'!A:H,8,FALSE),"&lt;Null&gt;")</f>
        <v>4308445</v>
      </c>
      <c r="G404">
        <f>IFERROR(VLOOKUP(A404,'R2. Recharge'!A:I,8,FALSE)*B404,"&lt;Null&gt;")</f>
        <v>60805582.959881127</v>
      </c>
      <c r="H404">
        <f>IFERROR(VLOOKUP(A404,'R2. Recharge'!A:K,10,FALSE)*B404,"&lt;Null&gt;")</f>
        <v>123450380.42634247</v>
      </c>
      <c r="I404">
        <f>IFERROR(VLOOKUP(A404,'R3. GW E'!A:C,2,FALSE)*B404,"&lt;Null&gt;")</f>
        <v>48112213.309379637</v>
      </c>
      <c r="J404">
        <f>IFERROR(VLOOKUP(A404,'R3. GW E'!A:E,4,FALSE)*B404,"&lt;Null&gt;")</f>
        <v>11599043.068874096</v>
      </c>
      <c r="K404">
        <f t="shared" si="198"/>
        <v>12693369.65050149</v>
      </c>
      <c r="L404">
        <f t="shared" si="199"/>
        <v>75338167.116962835</v>
      </c>
      <c r="M404">
        <f t="shared" si="200"/>
        <v>49206539.891007029</v>
      </c>
      <c r="N404">
        <f t="shared" si="201"/>
        <v>111851337.35746838</v>
      </c>
      <c r="O404" t="str">
        <f t="shared" si="202"/>
        <v/>
      </c>
      <c r="P404">
        <f t="shared" si="212"/>
        <v>4308000</v>
      </c>
      <c r="Q404" t="str">
        <f t="shared" si="203"/>
        <v/>
      </c>
      <c r="R404">
        <f t="shared" si="213"/>
        <v>60806000</v>
      </c>
      <c r="S404" t="str">
        <f t="shared" si="204"/>
        <v/>
      </c>
      <c r="T404">
        <f t="shared" si="214"/>
        <v>123450000</v>
      </c>
      <c r="U404" t="str">
        <f t="shared" si="215"/>
        <v/>
      </c>
      <c r="V404">
        <f t="shared" si="216"/>
        <v>48112000</v>
      </c>
      <c r="W404" t="str">
        <f t="shared" si="217"/>
        <v/>
      </c>
      <c r="X404">
        <f t="shared" si="218"/>
        <v>11599000</v>
      </c>
      <c r="Y404">
        <f t="shared" si="205"/>
        <v>0.33942484293993452</v>
      </c>
      <c r="Z404">
        <f t="shared" si="206"/>
        <v>5.7188078299159048E-2</v>
      </c>
      <c r="AA404">
        <f t="shared" si="207"/>
        <v>8.7558381661121634E-2</v>
      </c>
      <c r="AB404">
        <f t="shared" si="208"/>
        <v>3.8519387445771318E-2</v>
      </c>
      <c r="AC404" s="9" t="str">
        <f t="shared" si="219"/>
        <v/>
      </c>
      <c r="AD404" s="9">
        <f t="shared" si="220"/>
        <v>0.3</v>
      </c>
      <c r="AE404" s="9" t="str">
        <f t="shared" si="221"/>
        <v/>
      </c>
      <c r="AF404" s="9">
        <f t="shared" si="222"/>
        <v>0.1</v>
      </c>
      <c r="AG404" s="9" t="str">
        <f t="shared" si="223"/>
        <v/>
      </c>
      <c r="AH404" s="9">
        <f t="shared" si="224"/>
        <v>0.1</v>
      </c>
      <c r="AI404" s="9" t="str">
        <f t="shared" si="225"/>
        <v>&lt;0.1</v>
      </c>
      <c r="AJ404" s="9">
        <f t="shared" si="226"/>
        <v>0</v>
      </c>
      <c r="AK404" t="str">
        <f t="shared" si="227"/>
        <v/>
      </c>
      <c r="AL404" t="str">
        <f t="shared" si="228"/>
        <v/>
      </c>
      <c r="AM404" t="str">
        <f t="shared" si="229"/>
        <v/>
      </c>
      <c r="AN404" t="str">
        <f t="shared" si="230"/>
        <v/>
      </c>
      <c r="AO404">
        <f t="shared" si="209"/>
        <v>0</v>
      </c>
      <c r="AP404">
        <f t="shared" si="210"/>
        <v>4</v>
      </c>
      <c r="AQ404" t="str">
        <f t="shared" si="211"/>
        <v>Less stressed</v>
      </c>
    </row>
    <row r="405" spans="1:43" x14ac:dyDescent="0.25">
      <c r="A405">
        <v>606</v>
      </c>
      <c r="B405">
        <v>537614378.67200005</v>
      </c>
      <c r="C405" t="str">
        <f>VLOOKUP(A405,'A1. Aquifer Attributes'!A:H,8,FALSE)</f>
        <v>Unconfined</v>
      </c>
      <c r="D405" t="str">
        <f>VLOOKUP(A405,'A3. BGCZ'!A:C,3,FALSE)</f>
        <v>CWH</v>
      </c>
      <c r="E405" t="str">
        <f>VLOOKUP(A405,'A2. Low Flow Zone'!A:C,3,FALSE)</f>
        <v>Vancouver Island</v>
      </c>
      <c r="F405">
        <f>IFERROR(VLOOKUP(A405,'R1. GW Use'!A:H,8,FALSE),"&lt;Null&gt;")</f>
        <v>620004</v>
      </c>
      <c r="G405">
        <f>IFERROR(VLOOKUP(A405,'R2. Recharge'!A:I,8,FALSE)*B405,"&lt;Null&gt;")</f>
        <v>533467135.07113516</v>
      </c>
      <c r="H405">
        <f>IFERROR(VLOOKUP(A405,'R2. Recharge'!A:K,10,FALSE)*B405,"&lt;Null&gt;")</f>
        <v>537233210.07752168</v>
      </c>
      <c r="I405">
        <f>IFERROR(VLOOKUP(A405,'R3. GW E'!A:C,2,FALSE)*B405,"&lt;Null&gt;")</f>
        <v>226404468.06138203</v>
      </c>
      <c r="J405">
        <f>IFERROR(VLOOKUP(A405,'R3. GW E'!A:E,4,FALSE)*B405,"&lt;Null&gt;")</f>
        <v>89673003.133732259</v>
      </c>
      <c r="K405">
        <f t="shared" si="198"/>
        <v>307062667.00975311</v>
      </c>
      <c r="L405">
        <f t="shared" si="199"/>
        <v>310828742.01613963</v>
      </c>
      <c r="M405">
        <f t="shared" si="200"/>
        <v>443794131.9374029</v>
      </c>
      <c r="N405">
        <f t="shared" si="201"/>
        <v>447560206.94378942</v>
      </c>
      <c r="O405" t="str">
        <f t="shared" si="202"/>
        <v/>
      </c>
      <c r="P405">
        <f t="shared" si="212"/>
        <v>620000</v>
      </c>
      <c r="Q405" t="str">
        <f t="shared" si="203"/>
        <v/>
      </c>
      <c r="R405">
        <f t="shared" si="213"/>
        <v>533467000</v>
      </c>
      <c r="S405" t="str">
        <f t="shared" si="204"/>
        <v/>
      </c>
      <c r="T405">
        <f t="shared" si="214"/>
        <v>537233000</v>
      </c>
      <c r="U405" t="str">
        <f t="shared" si="215"/>
        <v/>
      </c>
      <c r="V405">
        <f t="shared" si="216"/>
        <v>226404000</v>
      </c>
      <c r="W405" t="str">
        <f t="shared" si="217"/>
        <v/>
      </c>
      <c r="X405">
        <f t="shared" si="218"/>
        <v>89673000</v>
      </c>
      <c r="Y405">
        <f t="shared" si="205"/>
        <v>2.0191448411418476E-3</v>
      </c>
      <c r="Z405">
        <f t="shared" si="206"/>
        <v>1.9946804017493551E-3</v>
      </c>
      <c r="AA405">
        <f t="shared" si="207"/>
        <v>1.3970531725900591E-3</v>
      </c>
      <c r="AB405">
        <f t="shared" si="208"/>
        <v>1.3852974200583216E-3</v>
      </c>
      <c r="AC405" s="9" t="str">
        <f t="shared" si="219"/>
        <v>&lt;0.1</v>
      </c>
      <c r="AD405" s="9">
        <f t="shared" si="220"/>
        <v>0</v>
      </c>
      <c r="AE405" s="9" t="str">
        <f t="shared" si="221"/>
        <v>&lt;0.1</v>
      </c>
      <c r="AF405" s="9">
        <f t="shared" si="222"/>
        <v>0</v>
      </c>
      <c r="AG405" s="9" t="str">
        <f t="shared" si="223"/>
        <v>&lt;0.1</v>
      </c>
      <c r="AH405" s="9">
        <f t="shared" si="224"/>
        <v>0</v>
      </c>
      <c r="AI405" s="9" t="str">
        <f t="shared" si="225"/>
        <v>&lt;0.1</v>
      </c>
      <c r="AJ405" s="9">
        <f t="shared" si="226"/>
        <v>0</v>
      </c>
      <c r="AK405" t="str">
        <f t="shared" si="227"/>
        <v/>
      </c>
      <c r="AL405" t="str">
        <f t="shared" si="228"/>
        <v/>
      </c>
      <c r="AM405" t="str">
        <f t="shared" si="229"/>
        <v/>
      </c>
      <c r="AN405" t="str">
        <f t="shared" si="230"/>
        <v/>
      </c>
      <c r="AO405">
        <f t="shared" si="209"/>
        <v>0</v>
      </c>
      <c r="AP405">
        <f t="shared" si="210"/>
        <v>4</v>
      </c>
      <c r="AQ405" t="str">
        <f t="shared" si="211"/>
        <v>Less stressed</v>
      </c>
    </row>
    <row r="406" spans="1:43" x14ac:dyDescent="0.25">
      <c r="A406">
        <v>10</v>
      </c>
      <c r="B406">
        <v>2120047.9805600001</v>
      </c>
      <c r="C406" t="str">
        <f>VLOOKUP(A406,'A1. Aquifer Attributes'!A:H,8,FALSE)</f>
        <v>Confined</v>
      </c>
      <c r="D406" t="str">
        <f>VLOOKUP(A406,'A3. BGCZ'!A:C,3,FALSE)</f>
        <v>CWH</v>
      </c>
      <c r="E406" t="str">
        <f>VLOOKUP(A406,'A2. Low Flow Zone'!A:C,3,FALSE)</f>
        <v>Coast Mountains</v>
      </c>
      <c r="F406">
        <f>IFERROR(VLOOKUP(A406,'R1. GW Use'!A:H,8,FALSE),"&lt;Null&gt;")</f>
        <v>0</v>
      </c>
      <c r="G406" t="str">
        <f>IFERROR(VLOOKUP(A406,'R2. Recharge'!A:I,8,FALSE)*B406,"&lt;Null&gt;")</f>
        <v>&lt;Null&gt;</v>
      </c>
      <c r="H406" t="str">
        <f>IFERROR(VLOOKUP(A406,'R2. Recharge'!A:K,10,FALSE)*B406,"&lt;Null&gt;")</f>
        <v>&lt;Null&gt;</v>
      </c>
      <c r="I406" t="str">
        <f>IFERROR(VLOOKUP(A406,'R3. GW E'!A:C,2,FALSE)*B406,"&lt;Null&gt;")</f>
        <v>&lt;Null&gt;</v>
      </c>
      <c r="J406" t="str">
        <f>IFERROR(VLOOKUP(A406,'R3. GW E'!A:E,4,FALSE)*B406,"&lt;Null&gt;")</f>
        <v>&lt;Null&gt;</v>
      </c>
      <c r="K406" t="str">
        <f t="shared" si="198"/>
        <v>&lt;Null&gt;</v>
      </c>
      <c r="L406" t="str">
        <f t="shared" si="199"/>
        <v>&lt;Null&gt;</v>
      </c>
      <c r="M406" t="str">
        <f t="shared" si="200"/>
        <v>&lt;Null&gt;</v>
      </c>
      <c r="N406" t="str">
        <f t="shared" si="201"/>
        <v>&lt;Null&gt;</v>
      </c>
      <c r="O406" t="str">
        <f t="shared" si="202"/>
        <v/>
      </c>
      <c r="P406">
        <f t="shared" si="212"/>
        <v>0</v>
      </c>
      <c r="Q406" t="str">
        <f t="shared" si="203"/>
        <v/>
      </c>
      <c r="R406">
        <f t="shared" si="213"/>
        <v>0</v>
      </c>
      <c r="S406" t="str">
        <f t="shared" si="204"/>
        <v/>
      </c>
      <c r="T406">
        <f t="shared" si="214"/>
        <v>0</v>
      </c>
      <c r="U406" t="str">
        <f t="shared" si="215"/>
        <v>NA</v>
      </c>
      <c r="V406">
        <f t="shared" si="216"/>
        <v>0</v>
      </c>
      <c r="W406" t="str">
        <f t="shared" si="217"/>
        <v>NA</v>
      </c>
      <c r="X406">
        <f t="shared" si="218"/>
        <v>0</v>
      </c>
      <c r="Y406" t="str">
        <f t="shared" si="205"/>
        <v>NA</v>
      </c>
      <c r="Z406" t="str">
        <f t="shared" si="206"/>
        <v>NA</v>
      </c>
      <c r="AA406" t="str">
        <f t="shared" si="207"/>
        <v>NA</v>
      </c>
      <c r="AB406" t="str">
        <f t="shared" si="208"/>
        <v>NA</v>
      </c>
      <c r="AC406" s="9" t="str">
        <f t="shared" si="219"/>
        <v>NA</v>
      </c>
      <c r="AD406" s="9">
        <f t="shared" si="220"/>
        <v>0</v>
      </c>
      <c r="AE406" s="9" t="str">
        <f t="shared" si="221"/>
        <v>NA</v>
      </c>
      <c r="AF406" s="9">
        <f t="shared" si="222"/>
        <v>0</v>
      </c>
      <c r="AG406" s="9" t="str">
        <f t="shared" si="223"/>
        <v>NA</v>
      </c>
      <c r="AH406" s="9">
        <f t="shared" si="224"/>
        <v>0</v>
      </c>
      <c r="AI406" s="9" t="str">
        <f t="shared" si="225"/>
        <v>NA</v>
      </c>
      <c r="AJ406" s="9">
        <f t="shared" si="226"/>
        <v>0</v>
      </c>
      <c r="AK406" t="str">
        <f t="shared" si="227"/>
        <v>NA</v>
      </c>
      <c r="AL406" t="str">
        <f t="shared" si="228"/>
        <v>NA</v>
      </c>
      <c r="AM406" t="str">
        <f t="shared" si="229"/>
        <v>NA</v>
      </c>
      <c r="AN406" t="str">
        <f t="shared" si="230"/>
        <v>NA</v>
      </c>
      <c r="AO406">
        <f t="shared" si="209"/>
        <v>0</v>
      </c>
      <c r="AP406">
        <f t="shared" si="210"/>
        <v>0</v>
      </c>
      <c r="AQ406" t="str">
        <f t="shared" si="211"/>
        <v>Method not applicable - confined aquifer</v>
      </c>
    </row>
    <row r="407" spans="1:43" x14ac:dyDescent="0.25">
      <c r="A407">
        <v>19</v>
      </c>
      <c r="B407">
        <v>55348248.035300002</v>
      </c>
      <c r="C407" t="str">
        <f>VLOOKUP(A407,'A1. Aquifer Attributes'!A:H,8,FALSE)</f>
        <v>Confined</v>
      </c>
      <c r="D407" t="str">
        <f>VLOOKUP(A407,'A3. BGCZ'!A:C,3,FALSE)</f>
        <v>CWH</v>
      </c>
      <c r="E407" t="str">
        <f>VLOOKUP(A407,'A2. Low Flow Zone'!A:C,3,FALSE)</f>
        <v>Coast Mountains</v>
      </c>
      <c r="F407">
        <f>IFERROR(VLOOKUP(A407,'R1. GW Use'!A:H,8,FALSE),"&lt;Null&gt;")</f>
        <v>511009</v>
      </c>
      <c r="G407" t="str">
        <f>IFERROR(VLOOKUP(A407,'R2. Recharge'!A:I,8,FALSE)*B407,"&lt;Null&gt;")</f>
        <v>&lt;Null&gt;</v>
      </c>
      <c r="H407" t="str">
        <f>IFERROR(VLOOKUP(A407,'R2. Recharge'!A:K,10,FALSE)*B407,"&lt;Null&gt;")</f>
        <v>&lt;Null&gt;</v>
      </c>
      <c r="I407" t="str">
        <f>IFERROR(VLOOKUP(A407,'R3. GW E'!A:C,2,FALSE)*B407,"&lt;Null&gt;")</f>
        <v>&lt;Null&gt;</v>
      </c>
      <c r="J407" t="str">
        <f>IFERROR(VLOOKUP(A407,'R3. GW E'!A:E,4,FALSE)*B407,"&lt;Null&gt;")</f>
        <v>&lt;Null&gt;</v>
      </c>
      <c r="K407" t="str">
        <f t="shared" si="198"/>
        <v>&lt;Null&gt;</v>
      </c>
      <c r="L407" t="str">
        <f t="shared" si="199"/>
        <v>&lt;Null&gt;</v>
      </c>
      <c r="M407" t="str">
        <f t="shared" si="200"/>
        <v>&lt;Null&gt;</v>
      </c>
      <c r="N407" t="str">
        <f t="shared" si="201"/>
        <v>&lt;Null&gt;</v>
      </c>
      <c r="O407" t="str">
        <f t="shared" si="202"/>
        <v/>
      </c>
      <c r="P407">
        <f t="shared" si="212"/>
        <v>511000</v>
      </c>
      <c r="Q407" t="str">
        <f t="shared" si="203"/>
        <v/>
      </c>
      <c r="R407">
        <f t="shared" si="213"/>
        <v>0</v>
      </c>
      <c r="S407" t="str">
        <f t="shared" si="204"/>
        <v/>
      </c>
      <c r="T407">
        <f t="shared" si="214"/>
        <v>0</v>
      </c>
      <c r="U407" t="str">
        <f t="shared" si="215"/>
        <v>NA</v>
      </c>
      <c r="V407">
        <f t="shared" si="216"/>
        <v>0</v>
      </c>
      <c r="W407" t="str">
        <f t="shared" si="217"/>
        <v>NA</v>
      </c>
      <c r="X407">
        <f t="shared" si="218"/>
        <v>0</v>
      </c>
      <c r="Y407" t="str">
        <f t="shared" si="205"/>
        <v>NA</v>
      </c>
      <c r="Z407" t="str">
        <f t="shared" si="206"/>
        <v>NA</v>
      </c>
      <c r="AA407" t="str">
        <f t="shared" si="207"/>
        <v>NA</v>
      </c>
      <c r="AB407" t="str">
        <f t="shared" si="208"/>
        <v>NA</v>
      </c>
      <c r="AC407" s="9" t="str">
        <f t="shared" si="219"/>
        <v>NA</v>
      </c>
      <c r="AD407" s="9">
        <f t="shared" si="220"/>
        <v>0</v>
      </c>
      <c r="AE407" s="9" t="str">
        <f t="shared" si="221"/>
        <v>NA</v>
      </c>
      <c r="AF407" s="9">
        <f t="shared" si="222"/>
        <v>0</v>
      </c>
      <c r="AG407" s="9" t="str">
        <f t="shared" si="223"/>
        <v>NA</v>
      </c>
      <c r="AH407" s="9">
        <f t="shared" si="224"/>
        <v>0</v>
      </c>
      <c r="AI407" s="9" t="str">
        <f t="shared" si="225"/>
        <v>NA</v>
      </c>
      <c r="AJ407" s="9">
        <f t="shared" si="226"/>
        <v>0</v>
      </c>
      <c r="AK407" t="str">
        <f t="shared" si="227"/>
        <v>NA</v>
      </c>
      <c r="AL407" t="str">
        <f t="shared" si="228"/>
        <v>NA</v>
      </c>
      <c r="AM407" t="str">
        <f t="shared" si="229"/>
        <v>NA</v>
      </c>
      <c r="AN407" t="str">
        <f t="shared" si="230"/>
        <v>NA</v>
      </c>
      <c r="AO407">
        <f t="shared" si="209"/>
        <v>0</v>
      </c>
      <c r="AP407">
        <f t="shared" si="210"/>
        <v>0</v>
      </c>
      <c r="AQ407" t="str">
        <f t="shared" si="211"/>
        <v>Method not applicable - confined aquifer</v>
      </c>
    </row>
    <row r="408" spans="1:43" x14ac:dyDescent="0.25">
      <c r="A408">
        <v>25</v>
      </c>
      <c r="B408">
        <v>14074230.052999999</v>
      </c>
      <c r="C408" t="str">
        <f>VLOOKUP(A408,'A1. Aquifer Attributes'!A:H,8,FALSE)</f>
        <v>Confined</v>
      </c>
      <c r="D408" t="str">
        <f>VLOOKUP(A408,'A3. BGCZ'!A:C,3,FALSE)</f>
        <v>CWH</v>
      </c>
      <c r="E408" t="str">
        <f>VLOOKUP(A408,'A2. Low Flow Zone'!A:C,3,FALSE)</f>
        <v>Coast Mountains</v>
      </c>
      <c r="F408">
        <f>IFERROR(VLOOKUP(A408,'R1. GW Use'!A:H,8,FALSE),"&lt;Null&gt;")</f>
        <v>3378108</v>
      </c>
      <c r="G408" t="str">
        <f>IFERROR(VLOOKUP(A408,'R2. Recharge'!A:I,8,FALSE)*B408,"&lt;Null&gt;")</f>
        <v>&lt;Null&gt;</v>
      </c>
      <c r="H408" t="str">
        <f>IFERROR(VLOOKUP(A408,'R2. Recharge'!A:K,10,FALSE)*B408,"&lt;Null&gt;")</f>
        <v>&lt;Null&gt;</v>
      </c>
      <c r="I408" t="str">
        <f>IFERROR(VLOOKUP(A408,'R3. GW E'!A:C,2,FALSE)*B408,"&lt;Null&gt;")</f>
        <v>&lt;Null&gt;</v>
      </c>
      <c r="J408" t="str">
        <f>IFERROR(VLOOKUP(A408,'R3. GW E'!A:E,4,FALSE)*B408,"&lt;Null&gt;")</f>
        <v>&lt;Null&gt;</v>
      </c>
      <c r="K408" t="str">
        <f t="shared" si="198"/>
        <v>&lt;Null&gt;</v>
      </c>
      <c r="L408" t="str">
        <f t="shared" si="199"/>
        <v>&lt;Null&gt;</v>
      </c>
      <c r="M408" t="str">
        <f t="shared" si="200"/>
        <v>&lt;Null&gt;</v>
      </c>
      <c r="N408" t="str">
        <f t="shared" si="201"/>
        <v>&lt;Null&gt;</v>
      </c>
      <c r="O408" t="str">
        <f t="shared" si="202"/>
        <v/>
      </c>
      <c r="P408">
        <f t="shared" si="212"/>
        <v>3378000</v>
      </c>
      <c r="Q408" t="str">
        <f t="shared" si="203"/>
        <v/>
      </c>
      <c r="R408">
        <f t="shared" si="213"/>
        <v>0</v>
      </c>
      <c r="S408" t="str">
        <f t="shared" si="204"/>
        <v/>
      </c>
      <c r="T408">
        <f t="shared" si="214"/>
        <v>0</v>
      </c>
      <c r="U408" t="str">
        <f t="shared" si="215"/>
        <v>NA</v>
      </c>
      <c r="V408">
        <f t="shared" si="216"/>
        <v>0</v>
      </c>
      <c r="W408" t="str">
        <f t="shared" si="217"/>
        <v>NA</v>
      </c>
      <c r="X408">
        <f t="shared" si="218"/>
        <v>0</v>
      </c>
      <c r="Y408" t="str">
        <f t="shared" si="205"/>
        <v>NA</v>
      </c>
      <c r="Z408" t="str">
        <f t="shared" si="206"/>
        <v>NA</v>
      </c>
      <c r="AA408" t="str">
        <f t="shared" si="207"/>
        <v>NA</v>
      </c>
      <c r="AB408" t="str">
        <f t="shared" si="208"/>
        <v>NA</v>
      </c>
      <c r="AC408" s="9" t="str">
        <f t="shared" si="219"/>
        <v>NA</v>
      </c>
      <c r="AD408" s="9">
        <f t="shared" si="220"/>
        <v>0</v>
      </c>
      <c r="AE408" s="9" t="str">
        <f t="shared" si="221"/>
        <v>NA</v>
      </c>
      <c r="AF408" s="9">
        <f t="shared" si="222"/>
        <v>0</v>
      </c>
      <c r="AG408" s="9" t="str">
        <f t="shared" si="223"/>
        <v>NA</v>
      </c>
      <c r="AH408" s="9">
        <f t="shared" si="224"/>
        <v>0</v>
      </c>
      <c r="AI408" s="9" t="str">
        <f t="shared" si="225"/>
        <v>NA</v>
      </c>
      <c r="AJ408" s="9">
        <f t="shared" si="226"/>
        <v>0</v>
      </c>
      <c r="AK408" t="str">
        <f t="shared" si="227"/>
        <v>NA</v>
      </c>
      <c r="AL408" t="str">
        <f t="shared" si="228"/>
        <v>NA</v>
      </c>
      <c r="AM408" t="str">
        <f t="shared" si="229"/>
        <v>NA</v>
      </c>
      <c r="AN408" t="str">
        <f t="shared" si="230"/>
        <v>NA</v>
      </c>
      <c r="AO408">
        <f t="shared" si="209"/>
        <v>0</v>
      </c>
      <c r="AP408">
        <f t="shared" si="210"/>
        <v>0</v>
      </c>
      <c r="AQ408" t="str">
        <f t="shared" si="211"/>
        <v>Method not applicable - confined aquifer</v>
      </c>
    </row>
    <row r="409" spans="1:43" x14ac:dyDescent="0.25">
      <c r="A409">
        <v>26</v>
      </c>
      <c r="B409">
        <v>14976561.0803</v>
      </c>
      <c r="C409" t="str">
        <f>VLOOKUP(A409,'A1. Aquifer Attributes'!A:H,8,FALSE)</f>
        <v>Confined</v>
      </c>
      <c r="D409" t="str">
        <f>VLOOKUP(A409,'A3. BGCZ'!A:C,3,FALSE)</f>
        <v>CWH</v>
      </c>
      <c r="E409" t="str">
        <f>VLOOKUP(A409,'A2. Low Flow Zone'!A:C,3,FALSE)</f>
        <v>Coast Mountains</v>
      </c>
      <c r="F409">
        <f>IFERROR(VLOOKUP(A409,'R1. GW Use'!A:H,8,FALSE),"&lt;Null&gt;")</f>
        <v>626583</v>
      </c>
      <c r="G409" t="str">
        <f>IFERROR(VLOOKUP(A409,'R2. Recharge'!A:I,8,FALSE)*B409,"&lt;Null&gt;")</f>
        <v>&lt;Null&gt;</v>
      </c>
      <c r="H409" t="str">
        <f>IFERROR(VLOOKUP(A409,'R2. Recharge'!A:K,10,FALSE)*B409,"&lt;Null&gt;")</f>
        <v>&lt;Null&gt;</v>
      </c>
      <c r="I409" t="str">
        <f>IFERROR(VLOOKUP(A409,'R3. GW E'!A:C,2,FALSE)*B409,"&lt;Null&gt;")</f>
        <v>&lt;Null&gt;</v>
      </c>
      <c r="J409" t="str">
        <f>IFERROR(VLOOKUP(A409,'R3. GW E'!A:E,4,FALSE)*B409,"&lt;Null&gt;")</f>
        <v>&lt;Null&gt;</v>
      </c>
      <c r="K409" t="str">
        <f t="shared" si="198"/>
        <v>&lt;Null&gt;</v>
      </c>
      <c r="L409" t="str">
        <f t="shared" si="199"/>
        <v>&lt;Null&gt;</v>
      </c>
      <c r="M409" t="str">
        <f t="shared" si="200"/>
        <v>&lt;Null&gt;</v>
      </c>
      <c r="N409" t="str">
        <f t="shared" si="201"/>
        <v>&lt;Null&gt;</v>
      </c>
      <c r="O409" t="str">
        <f t="shared" si="202"/>
        <v/>
      </c>
      <c r="P409">
        <f t="shared" si="212"/>
        <v>627000</v>
      </c>
      <c r="Q409" t="str">
        <f t="shared" si="203"/>
        <v/>
      </c>
      <c r="R409">
        <f t="shared" si="213"/>
        <v>0</v>
      </c>
      <c r="S409" t="str">
        <f t="shared" si="204"/>
        <v/>
      </c>
      <c r="T409">
        <f t="shared" si="214"/>
        <v>0</v>
      </c>
      <c r="U409" t="str">
        <f t="shared" si="215"/>
        <v>NA</v>
      </c>
      <c r="V409">
        <f t="shared" si="216"/>
        <v>0</v>
      </c>
      <c r="W409" t="str">
        <f t="shared" si="217"/>
        <v>NA</v>
      </c>
      <c r="X409">
        <f t="shared" si="218"/>
        <v>0</v>
      </c>
      <c r="Y409" t="str">
        <f t="shared" si="205"/>
        <v>NA</v>
      </c>
      <c r="Z409" t="str">
        <f t="shared" si="206"/>
        <v>NA</v>
      </c>
      <c r="AA409" t="str">
        <f t="shared" si="207"/>
        <v>NA</v>
      </c>
      <c r="AB409" t="str">
        <f t="shared" si="208"/>
        <v>NA</v>
      </c>
      <c r="AC409" s="9" t="str">
        <f t="shared" si="219"/>
        <v>NA</v>
      </c>
      <c r="AD409" s="9">
        <f t="shared" si="220"/>
        <v>0</v>
      </c>
      <c r="AE409" s="9" t="str">
        <f t="shared" si="221"/>
        <v>NA</v>
      </c>
      <c r="AF409" s="9">
        <f t="shared" si="222"/>
        <v>0</v>
      </c>
      <c r="AG409" s="9" t="str">
        <f t="shared" si="223"/>
        <v>NA</v>
      </c>
      <c r="AH409" s="9">
        <f t="shared" si="224"/>
        <v>0</v>
      </c>
      <c r="AI409" s="9" t="str">
        <f t="shared" si="225"/>
        <v>NA</v>
      </c>
      <c r="AJ409" s="9">
        <f t="shared" si="226"/>
        <v>0</v>
      </c>
      <c r="AK409" t="str">
        <f t="shared" si="227"/>
        <v>NA</v>
      </c>
      <c r="AL409" t="str">
        <f t="shared" si="228"/>
        <v>NA</v>
      </c>
      <c r="AM409" t="str">
        <f t="shared" si="229"/>
        <v>NA</v>
      </c>
      <c r="AN409" t="str">
        <f t="shared" si="230"/>
        <v>NA</v>
      </c>
      <c r="AO409">
        <f t="shared" si="209"/>
        <v>0</v>
      </c>
      <c r="AP409">
        <f t="shared" si="210"/>
        <v>0</v>
      </c>
      <c r="AQ409" t="str">
        <f t="shared" si="211"/>
        <v>Method not applicable - confined aquifer</v>
      </c>
    </row>
    <row r="410" spans="1:43" x14ac:dyDescent="0.25">
      <c r="A410">
        <v>27</v>
      </c>
      <c r="B410">
        <v>91766330.097800002</v>
      </c>
      <c r="C410" t="str">
        <f>VLOOKUP(A410,'A1. Aquifer Attributes'!A:H,8,FALSE)</f>
        <v>Confined</v>
      </c>
      <c r="D410" t="str">
        <f>VLOOKUP(A410,'A3. BGCZ'!A:C,3,FALSE)</f>
        <v>CWH</v>
      </c>
      <c r="E410" t="str">
        <f>VLOOKUP(A410,'A2. Low Flow Zone'!A:C,3,FALSE)</f>
        <v>Coast Mountains</v>
      </c>
      <c r="F410">
        <f>IFERROR(VLOOKUP(A410,'R1. GW Use'!A:H,8,FALSE),"&lt;Null&gt;")</f>
        <v>2952377</v>
      </c>
      <c r="G410" t="str">
        <f>IFERROR(VLOOKUP(A410,'R2. Recharge'!A:I,8,FALSE)*B410,"&lt;Null&gt;")</f>
        <v>&lt;Null&gt;</v>
      </c>
      <c r="H410" t="str">
        <f>IFERROR(VLOOKUP(A410,'R2. Recharge'!A:K,10,FALSE)*B410,"&lt;Null&gt;")</f>
        <v>&lt;Null&gt;</v>
      </c>
      <c r="I410" t="str">
        <f>IFERROR(VLOOKUP(A410,'R3. GW E'!A:C,2,FALSE)*B410,"&lt;Null&gt;")</f>
        <v>&lt;Null&gt;</v>
      </c>
      <c r="J410" t="str">
        <f>IFERROR(VLOOKUP(A410,'R3. GW E'!A:E,4,FALSE)*B410,"&lt;Null&gt;")</f>
        <v>&lt;Null&gt;</v>
      </c>
      <c r="K410" t="str">
        <f t="shared" si="198"/>
        <v>&lt;Null&gt;</v>
      </c>
      <c r="L410" t="str">
        <f t="shared" si="199"/>
        <v>&lt;Null&gt;</v>
      </c>
      <c r="M410" t="str">
        <f t="shared" si="200"/>
        <v>&lt;Null&gt;</v>
      </c>
      <c r="N410" t="str">
        <f t="shared" si="201"/>
        <v>&lt;Null&gt;</v>
      </c>
      <c r="O410" t="str">
        <f t="shared" si="202"/>
        <v/>
      </c>
      <c r="P410">
        <f t="shared" si="212"/>
        <v>2952000</v>
      </c>
      <c r="Q410" t="str">
        <f t="shared" si="203"/>
        <v/>
      </c>
      <c r="R410">
        <f t="shared" si="213"/>
        <v>0</v>
      </c>
      <c r="S410" t="str">
        <f t="shared" si="204"/>
        <v/>
      </c>
      <c r="T410">
        <f t="shared" si="214"/>
        <v>0</v>
      </c>
      <c r="U410" t="str">
        <f t="shared" si="215"/>
        <v>NA</v>
      </c>
      <c r="V410">
        <f t="shared" si="216"/>
        <v>0</v>
      </c>
      <c r="W410" t="str">
        <f t="shared" si="217"/>
        <v>NA</v>
      </c>
      <c r="X410">
        <f t="shared" si="218"/>
        <v>0</v>
      </c>
      <c r="Y410" t="str">
        <f t="shared" si="205"/>
        <v>NA</v>
      </c>
      <c r="Z410" t="str">
        <f t="shared" si="206"/>
        <v>NA</v>
      </c>
      <c r="AA410" t="str">
        <f t="shared" si="207"/>
        <v>NA</v>
      </c>
      <c r="AB410" t="str">
        <f t="shared" si="208"/>
        <v>NA</v>
      </c>
      <c r="AC410" s="9" t="str">
        <f t="shared" si="219"/>
        <v>NA</v>
      </c>
      <c r="AD410" s="9">
        <f t="shared" si="220"/>
        <v>0</v>
      </c>
      <c r="AE410" s="9" t="str">
        <f t="shared" si="221"/>
        <v>NA</v>
      </c>
      <c r="AF410" s="9">
        <f t="shared" si="222"/>
        <v>0</v>
      </c>
      <c r="AG410" s="9" t="str">
        <f t="shared" si="223"/>
        <v>NA</v>
      </c>
      <c r="AH410" s="9">
        <f t="shared" si="224"/>
        <v>0</v>
      </c>
      <c r="AI410" s="9" t="str">
        <f t="shared" si="225"/>
        <v>NA</v>
      </c>
      <c r="AJ410" s="9">
        <f t="shared" si="226"/>
        <v>0</v>
      </c>
      <c r="AK410" t="str">
        <f t="shared" si="227"/>
        <v>NA</v>
      </c>
      <c r="AL410" t="str">
        <f t="shared" si="228"/>
        <v>NA</v>
      </c>
      <c r="AM410" t="str">
        <f t="shared" si="229"/>
        <v>NA</v>
      </c>
      <c r="AN410" t="str">
        <f t="shared" si="230"/>
        <v>NA</v>
      </c>
      <c r="AO410">
        <f t="shared" si="209"/>
        <v>0</v>
      </c>
      <c r="AP410">
        <f t="shared" si="210"/>
        <v>0</v>
      </c>
      <c r="AQ410" t="str">
        <f t="shared" si="211"/>
        <v>Method not applicable - confined aquifer</v>
      </c>
    </row>
    <row r="411" spans="1:43" x14ac:dyDescent="0.25">
      <c r="A411">
        <v>28</v>
      </c>
      <c r="B411">
        <v>68671659.452900007</v>
      </c>
      <c r="C411" t="str">
        <f>VLOOKUP(A411,'A1. Aquifer Attributes'!A:H,8,FALSE)</f>
        <v>Confined</v>
      </c>
      <c r="D411" t="str">
        <f>VLOOKUP(A411,'A3. BGCZ'!A:C,3,FALSE)</f>
        <v>CWH</v>
      </c>
      <c r="E411" t="str">
        <f>VLOOKUP(A411,'A2. Low Flow Zone'!A:C,3,FALSE)</f>
        <v>Coast Mountains</v>
      </c>
      <c r="F411">
        <f>IFERROR(VLOOKUP(A411,'R1. GW Use'!A:H,8,FALSE),"&lt;Null&gt;")</f>
        <v>4302726</v>
      </c>
      <c r="G411" t="str">
        <f>IFERROR(VLOOKUP(A411,'R2. Recharge'!A:I,8,FALSE)*B411,"&lt;Null&gt;")</f>
        <v>&lt;Null&gt;</v>
      </c>
      <c r="H411" t="str">
        <f>IFERROR(VLOOKUP(A411,'R2. Recharge'!A:K,10,FALSE)*B411,"&lt;Null&gt;")</f>
        <v>&lt;Null&gt;</v>
      </c>
      <c r="I411" t="str">
        <f>IFERROR(VLOOKUP(A411,'R3. GW E'!A:C,2,FALSE)*B411,"&lt;Null&gt;")</f>
        <v>&lt;Null&gt;</v>
      </c>
      <c r="J411" t="str">
        <f>IFERROR(VLOOKUP(A411,'R3. GW E'!A:E,4,FALSE)*B411,"&lt;Null&gt;")</f>
        <v>&lt;Null&gt;</v>
      </c>
      <c r="K411" t="str">
        <f t="shared" si="198"/>
        <v>&lt;Null&gt;</v>
      </c>
      <c r="L411" t="str">
        <f t="shared" si="199"/>
        <v>&lt;Null&gt;</v>
      </c>
      <c r="M411" t="str">
        <f t="shared" si="200"/>
        <v>&lt;Null&gt;</v>
      </c>
      <c r="N411" t="str">
        <f t="shared" si="201"/>
        <v>&lt;Null&gt;</v>
      </c>
      <c r="O411" t="str">
        <f t="shared" si="202"/>
        <v/>
      </c>
      <c r="P411">
        <f t="shared" si="212"/>
        <v>4303000</v>
      </c>
      <c r="Q411" t="str">
        <f t="shared" si="203"/>
        <v/>
      </c>
      <c r="R411">
        <f t="shared" si="213"/>
        <v>0</v>
      </c>
      <c r="S411" t="str">
        <f t="shared" si="204"/>
        <v/>
      </c>
      <c r="T411">
        <f t="shared" si="214"/>
        <v>0</v>
      </c>
      <c r="U411" t="str">
        <f t="shared" si="215"/>
        <v>NA</v>
      </c>
      <c r="V411">
        <f t="shared" si="216"/>
        <v>0</v>
      </c>
      <c r="W411" t="str">
        <f t="shared" si="217"/>
        <v>NA</v>
      </c>
      <c r="X411">
        <f t="shared" si="218"/>
        <v>0</v>
      </c>
      <c r="Y411" t="str">
        <f t="shared" si="205"/>
        <v>NA</v>
      </c>
      <c r="Z411" t="str">
        <f t="shared" si="206"/>
        <v>NA</v>
      </c>
      <c r="AA411" t="str">
        <f t="shared" si="207"/>
        <v>NA</v>
      </c>
      <c r="AB411" t="str">
        <f t="shared" si="208"/>
        <v>NA</v>
      </c>
      <c r="AC411" s="9" t="str">
        <f t="shared" si="219"/>
        <v>NA</v>
      </c>
      <c r="AD411" s="9">
        <f t="shared" si="220"/>
        <v>0</v>
      </c>
      <c r="AE411" s="9" t="str">
        <f t="shared" si="221"/>
        <v>NA</v>
      </c>
      <c r="AF411" s="9">
        <f t="shared" si="222"/>
        <v>0</v>
      </c>
      <c r="AG411" s="9" t="str">
        <f t="shared" si="223"/>
        <v>NA</v>
      </c>
      <c r="AH411" s="9">
        <f t="shared" si="224"/>
        <v>0</v>
      </c>
      <c r="AI411" s="9" t="str">
        <f t="shared" si="225"/>
        <v>NA</v>
      </c>
      <c r="AJ411" s="9">
        <f t="shared" si="226"/>
        <v>0</v>
      </c>
      <c r="AK411" t="str">
        <f t="shared" si="227"/>
        <v>NA</v>
      </c>
      <c r="AL411" t="str">
        <f t="shared" si="228"/>
        <v>NA</v>
      </c>
      <c r="AM411" t="str">
        <f t="shared" si="229"/>
        <v>NA</v>
      </c>
      <c r="AN411" t="str">
        <f t="shared" si="230"/>
        <v>NA</v>
      </c>
      <c r="AO411">
        <f t="shared" si="209"/>
        <v>0</v>
      </c>
      <c r="AP411">
        <f t="shared" si="210"/>
        <v>0</v>
      </c>
      <c r="AQ411" t="str">
        <f t="shared" si="211"/>
        <v>Method not applicable - confined aquifer</v>
      </c>
    </row>
    <row r="412" spans="1:43" x14ac:dyDescent="0.25">
      <c r="A412">
        <v>29</v>
      </c>
      <c r="B412">
        <v>3349667.6094399998</v>
      </c>
      <c r="C412" t="str">
        <f>VLOOKUP(A412,'A1. Aquifer Attributes'!A:H,8,FALSE)</f>
        <v>Confined</v>
      </c>
      <c r="D412" t="str">
        <f>VLOOKUP(A412,'A3. BGCZ'!A:C,3,FALSE)</f>
        <v>CWH</v>
      </c>
      <c r="E412" t="str">
        <f>VLOOKUP(A412,'A2. Low Flow Zone'!A:C,3,FALSE)</f>
        <v>Coast Mountains</v>
      </c>
      <c r="F412">
        <f>IFERROR(VLOOKUP(A412,'R1. GW Use'!A:H,8,FALSE),"&lt;Null&gt;")</f>
        <v>93806</v>
      </c>
      <c r="G412" t="str">
        <f>IFERROR(VLOOKUP(A412,'R2. Recharge'!A:I,8,FALSE)*B412,"&lt;Null&gt;")</f>
        <v>&lt;Null&gt;</v>
      </c>
      <c r="H412" t="str">
        <f>IFERROR(VLOOKUP(A412,'R2. Recharge'!A:K,10,FALSE)*B412,"&lt;Null&gt;")</f>
        <v>&lt;Null&gt;</v>
      </c>
      <c r="I412" t="str">
        <f>IFERROR(VLOOKUP(A412,'R3. GW E'!A:C,2,FALSE)*B412,"&lt;Null&gt;")</f>
        <v>&lt;Null&gt;</v>
      </c>
      <c r="J412" t="str">
        <f>IFERROR(VLOOKUP(A412,'R3. GW E'!A:E,4,FALSE)*B412,"&lt;Null&gt;")</f>
        <v>&lt;Null&gt;</v>
      </c>
      <c r="K412" t="str">
        <f t="shared" si="198"/>
        <v>&lt;Null&gt;</v>
      </c>
      <c r="L412" t="str">
        <f t="shared" si="199"/>
        <v>&lt;Null&gt;</v>
      </c>
      <c r="M412" t="str">
        <f t="shared" si="200"/>
        <v>&lt;Null&gt;</v>
      </c>
      <c r="N412" t="str">
        <f t="shared" si="201"/>
        <v>&lt;Null&gt;</v>
      </c>
      <c r="O412" t="str">
        <f t="shared" si="202"/>
        <v/>
      </c>
      <c r="P412">
        <f t="shared" si="212"/>
        <v>94000</v>
      </c>
      <c r="Q412" t="str">
        <f t="shared" si="203"/>
        <v/>
      </c>
      <c r="R412">
        <f t="shared" si="213"/>
        <v>0</v>
      </c>
      <c r="S412" t="str">
        <f t="shared" si="204"/>
        <v/>
      </c>
      <c r="T412">
        <f t="shared" si="214"/>
        <v>0</v>
      </c>
      <c r="U412" t="str">
        <f t="shared" si="215"/>
        <v>NA</v>
      </c>
      <c r="V412">
        <f t="shared" si="216"/>
        <v>0</v>
      </c>
      <c r="W412" t="str">
        <f t="shared" si="217"/>
        <v>NA</v>
      </c>
      <c r="X412">
        <f t="shared" si="218"/>
        <v>0</v>
      </c>
      <c r="Y412" t="str">
        <f t="shared" si="205"/>
        <v>NA</v>
      </c>
      <c r="Z412" t="str">
        <f t="shared" si="206"/>
        <v>NA</v>
      </c>
      <c r="AA412" t="str">
        <f t="shared" si="207"/>
        <v>NA</v>
      </c>
      <c r="AB412" t="str">
        <f t="shared" si="208"/>
        <v>NA</v>
      </c>
      <c r="AC412" s="9" t="str">
        <f t="shared" si="219"/>
        <v>NA</v>
      </c>
      <c r="AD412" s="9">
        <f t="shared" si="220"/>
        <v>0</v>
      </c>
      <c r="AE412" s="9" t="str">
        <f t="shared" si="221"/>
        <v>NA</v>
      </c>
      <c r="AF412" s="9">
        <f t="shared" si="222"/>
        <v>0</v>
      </c>
      <c r="AG412" s="9" t="str">
        <f t="shared" si="223"/>
        <v>NA</v>
      </c>
      <c r="AH412" s="9">
        <f t="shared" si="224"/>
        <v>0</v>
      </c>
      <c r="AI412" s="9" t="str">
        <f t="shared" si="225"/>
        <v>NA</v>
      </c>
      <c r="AJ412" s="9">
        <f t="shared" si="226"/>
        <v>0</v>
      </c>
      <c r="AK412" t="str">
        <f t="shared" si="227"/>
        <v>NA</v>
      </c>
      <c r="AL412" t="str">
        <f t="shared" si="228"/>
        <v>NA</v>
      </c>
      <c r="AM412" t="str">
        <f t="shared" si="229"/>
        <v>NA</v>
      </c>
      <c r="AN412" t="str">
        <f t="shared" si="230"/>
        <v>NA</v>
      </c>
      <c r="AO412">
        <f t="shared" si="209"/>
        <v>0</v>
      </c>
      <c r="AP412">
        <f t="shared" si="210"/>
        <v>0</v>
      </c>
      <c r="AQ412" t="str">
        <f t="shared" si="211"/>
        <v>Method not applicable - confined aquifer</v>
      </c>
    </row>
    <row r="413" spans="1:43" x14ac:dyDescent="0.25">
      <c r="A413">
        <v>30</v>
      </c>
      <c r="B413">
        <v>4792715.7457499998</v>
      </c>
      <c r="C413" t="str">
        <f>VLOOKUP(A413,'A1. Aquifer Attributes'!A:H,8,FALSE)</f>
        <v>Confined</v>
      </c>
      <c r="D413" t="str">
        <f>VLOOKUP(A413,'A3. BGCZ'!A:C,3,FALSE)</f>
        <v>CWH</v>
      </c>
      <c r="E413" t="str">
        <f>VLOOKUP(A413,'A2. Low Flow Zone'!A:C,3,FALSE)</f>
        <v>Coast Mountains</v>
      </c>
      <c r="F413">
        <f>IFERROR(VLOOKUP(A413,'R1. GW Use'!A:H,8,FALSE),"&lt;Null&gt;")</f>
        <v>113253</v>
      </c>
      <c r="G413" t="str">
        <f>IFERROR(VLOOKUP(A413,'R2. Recharge'!A:I,8,FALSE)*B413,"&lt;Null&gt;")</f>
        <v>&lt;Null&gt;</v>
      </c>
      <c r="H413" t="str">
        <f>IFERROR(VLOOKUP(A413,'R2. Recharge'!A:K,10,FALSE)*B413,"&lt;Null&gt;")</f>
        <v>&lt;Null&gt;</v>
      </c>
      <c r="I413" t="str">
        <f>IFERROR(VLOOKUP(A413,'R3. GW E'!A:C,2,FALSE)*B413,"&lt;Null&gt;")</f>
        <v>&lt;Null&gt;</v>
      </c>
      <c r="J413" t="str">
        <f>IFERROR(VLOOKUP(A413,'R3. GW E'!A:E,4,FALSE)*B413,"&lt;Null&gt;")</f>
        <v>&lt;Null&gt;</v>
      </c>
      <c r="K413" t="str">
        <f t="shared" si="198"/>
        <v>&lt;Null&gt;</v>
      </c>
      <c r="L413" t="str">
        <f t="shared" si="199"/>
        <v>&lt;Null&gt;</v>
      </c>
      <c r="M413" t="str">
        <f t="shared" si="200"/>
        <v>&lt;Null&gt;</v>
      </c>
      <c r="N413" t="str">
        <f t="shared" si="201"/>
        <v>&lt;Null&gt;</v>
      </c>
      <c r="O413" t="str">
        <f t="shared" si="202"/>
        <v/>
      </c>
      <c r="P413">
        <f t="shared" si="212"/>
        <v>113000</v>
      </c>
      <c r="Q413" t="str">
        <f t="shared" si="203"/>
        <v/>
      </c>
      <c r="R413">
        <f t="shared" si="213"/>
        <v>0</v>
      </c>
      <c r="S413" t="str">
        <f t="shared" si="204"/>
        <v/>
      </c>
      <c r="T413">
        <f t="shared" si="214"/>
        <v>0</v>
      </c>
      <c r="U413" t="str">
        <f t="shared" si="215"/>
        <v>NA</v>
      </c>
      <c r="V413">
        <f t="shared" si="216"/>
        <v>0</v>
      </c>
      <c r="W413" t="str">
        <f t="shared" si="217"/>
        <v>NA</v>
      </c>
      <c r="X413">
        <f t="shared" si="218"/>
        <v>0</v>
      </c>
      <c r="Y413" t="str">
        <f t="shared" si="205"/>
        <v>NA</v>
      </c>
      <c r="Z413" t="str">
        <f t="shared" si="206"/>
        <v>NA</v>
      </c>
      <c r="AA413" t="str">
        <f t="shared" si="207"/>
        <v>NA</v>
      </c>
      <c r="AB413" t="str">
        <f t="shared" si="208"/>
        <v>NA</v>
      </c>
      <c r="AC413" s="9" t="str">
        <f t="shared" si="219"/>
        <v>NA</v>
      </c>
      <c r="AD413" s="9">
        <f t="shared" si="220"/>
        <v>0</v>
      </c>
      <c r="AE413" s="9" t="str">
        <f t="shared" si="221"/>
        <v>NA</v>
      </c>
      <c r="AF413" s="9">
        <f t="shared" si="222"/>
        <v>0</v>
      </c>
      <c r="AG413" s="9" t="str">
        <f t="shared" si="223"/>
        <v>NA</v>
      </c>
      <c r="AH413" s="9">
        <f t="shared" si="224"/>
        <v>0</v>
      </c>
      <c r="AI413" s="9" t="str">
        <f t="shared" si="225"/>
        <v>NA</v>
      </c>
      <c r="AJ413" s="9">
        <f t="shared" si="226"/>
        <v>0</v>
      </c>
      <c r="AK413" t="str">
        <f t="shared" si="227"/>
        <v>NA</v>
      </c>
      <c r="AL413" t="str">
        <f t="shared" si="228"/>
        <v>NA</v>
      </c>
      <c r="AM413" t="str">
        <f t="shared" si="229"/>
        <v>NA</v>
      </c>
      <c r="AN413" t="str">
        <f t="shared" si="230"/>
        <v>NA</v>
      </c>
      <c r="AO413">
        <f t="shared" si="209"/>
        <v>0</v>
      </c>
      <c r="AP413">
        <f t="shared" si="210"/>
        <v>0</v>
      </c>
      <c r="AQ413" t="str">
        <f t="shared" si="211"/>
        <v>Method not applicable - confined aquifer</v>
      </c>
    </row>
    <row r="414" spans="1:43" x14ac:dyDescent="0.25">
      <c r="A414">
        <v>31</v>
      </c>
      <c r="B414">
        <v>17182225.957699999</v>
      </c>
      <c r="C414" t="str">
        <f>VLOOKUP(A414,'A1. Aquifer Attributes'!A:H,8,FALSE)</f>
        <v>Confined</v>
      </c>
      <c r="D414" t="str">
        <f>VLOOKUP(A414,'A3. BGCZ'!A:C,3,FALSE)</f>
        <v>CWH</v>
      </c>
      <c r="E414" t="str">
        <f>VLOOKUP(A414,'A2. Low Flow Zone'!A:C,3,FALSE)</f>
        <v>Coast Mountains</v>
      </c>
      <c r="F414">
        <f>IFERROR(VLOOKUP(A414,'R1. GW Use'!A:H,8,FALSE),"&lt;Null&gt;")</f>
        <v>85809</v>
      </c>
      <c r="G414" t="str">
        <f>IFERROR(VLOOKUP(A414,'R2. Recharge'!A:I,8,FALSE)*B414,"&lt;Null&gt;")</f>
        <v>&lt;Null&gt;</v>
      </c>
      <c r="H414" t="str">
        <f>IFERROR(VLOOKUP(A414,'R2. Recharge'!A:K,10,FALSE)*B414,"&lt;Null&gt;")</f>
        <v>&lt;Null&gt;</v>
      </c>
      <c r="I414" t="str">
        <f>IFERROR(VLOOKUP(A414,'R3. GW E'!A:C,2,FALSE)*B414,"&lt;Null&gt;")</f>
        <v>&lt;Null&gt;</v>
      </c>
      <c r="J414" t="str">
        <f>IFERROR(VLOOKUP(A414,'R3. GW E'!A:E,4,FALSE)*B414,"&lt;Null&gt;")</f>
        <v>&lt;Null&gt;</v>
      </c>
      <c r="K414" t="str">
        <f t="shared" si="198"/>
        <v>&lt;Null&gt;</v>
      </c>
      <c r="L414" t="str">
        <f t="shared" si="199"/>
        <v>&lt;Null&gt;</v>
      </c>
      <c r="M414" t="str">
        <f t="shared" si="200"/>
        <v>&lt;Null&gt;</v>
      </c>
      <c r="N414" t="str">
        <f t="shared" si="201"/>
        <v>&lt;Null&gt;</v>
      </c>
      <c r="O414" t="str">
        <f t="shared" si="202"/>
        <v/>
      </c>
      <c r="P414">
        <f t="shared" si="212"/>
        <v>86000</v>
      </c>
      <c r="Q414" t="str">
        <f t="shared" si="203"/>
        <v/>
      </c>
      <c r="R414">
        <f t="shared" si="213"/>
        <v>0</v>
      </c>
      <c r="S414" t="str">
        <f t="shared" si="204"/>
        <v/>
      </c>
      <c r="T414">
        <f t="shared" si="214"/>
        <v>0</v>
      </c>
      <c r="U414" t="str">
        <f t="shared" si="215"/>
        <v>NA</v>
      </c>
      <c r="V414">
        <f t="shared" si="216"/>
        <v>0</v>
      </c>
      <c r="W414" t="str">
        <f t="shared" si="217"/>
        <v>NA</v>
      </c>
      <c r="X414">
        <f t="shared" si="218"/>
        <v>0</v>
      </c>
      <c r="Y414" t="str">
        <f t="shared" si="205"/>
        <v>NA</v>
      </c>
      <c r="Z414" t="str">
        <f t="shared" si="206"/>
        <v>NA</v>
      </c>
      <c r="AA414" t="str">
        <f t="shared" si="207"/>
        <v>NA</v>
      </c>
      <c r="AB414" t="str">
        <f t="shared" si="208"/>
        <v>NA</v>
      </c>
      <c r="AC414" s="9" t="str">
        <f t="shared" si="219"/>
        <v>NA</v>
      </c>
      <c r="AD414" s="9">
        <f t="shared" si="220"/>
        <v>0</v>
      </c>
      <c r="AE414" s="9" t="str">
        <f t="shared" si="221"/>
        <v>NA</v>
      </c>
      <c r="AF414" s="9">
        <f t="shared" si="222"/>
        <v>0</v>
      </c>
      <c r="AG414" s="9" t="str">
        <f t="shared" si="223"/>
        <v>NA</v>
      </c>
      <c r="AH414" s="9">
        <f t="shared" si="224"/>
        <v>0</v>
      </c>
      <c r="AI414" s="9" t="str">
        <f t="shared" si="225"/>
        <v>NA</v>
      </c>
      <c r="AJ414" s="9">
        <f t="shared" si="226"/>
        <v>0</v>
      </c>
      <c r="AK414" t="str">
        <f t="shared" si="227"/>
        <v>NA</v>
      </c>
      <c r="AL414" t="str">
        <f t="shared" si="228"/>
        <v>NA</v>
      </c>
      <c r="AM414" t="str">
        <f t="shared" si="229"/>
        <v>NA</v>
      </c>
      <c r="AN414" t="str">
        <f t="shared" si="230"/>
        <v>NA</v>
      </c>
      <c r="AO414">
        <f t="shared" si="209"/>
        <v>0</v>
      </c>
      <c r="AP414">
        <f t="shared" si="210"/>
        <v>0</v>
      </c>
      <c r="AQ414" t="str">
        <f t="shared" si="211"/>
        <v>Method not applicable - confined aquifer</v>
      </c>
    </row>
    <row r="415" spans="1:43" x14ac:dyDescent="0.25">
      <c r="A415">
        <v>32</v>
      </c>
      <c r="B415">
        <v>49996592.403700002</v>
      </c>
      <c r="C415" t="str">
        <f>VLOOKUP(A415,'A1. Aquifer Attributes'!A:H,8,FALSE)</f>
        <v>Confined</v>
      </c>
      <c r="D415" t="str">
        <f>VLOOKUP(A415,'A3. BGCZ'!A:C,3,FALSE)</f>
        <v>CWH</v>
      </c>
      <c r="E415" t="str">
        <f>VLOOKUP(A415,'A2. Low Flow Zone'!A:C,3,FALSE)</f>
        <v>Coast Mountains</v>
      </c>
      <c r="F415">
        <f>IFERROR(VLOOKUP(A415,'R1. GW Use'!A:H,8,FALSE),"&lt;Null&gt;")</f>
        <v>6368844</v>
      </c>
      <c r="G415" t="str">
        <f>IFERROR(VLOOKUP(A415,'R2. Recharge'!A:I,8,FALSE)*B415,"&lt;Null&gt;")</f>
        <v>&lt;Null&gt;</v>
      </c>
      <c r="H415" t="str">
        <f>IFERROR(VLOOKUP(A415,'R2. Recharge'!A:K,10,FALSE)*B415,"&lt;Null&gt;")</f>
        <v>&lt;Null&gt;</v>
      </c>
      <c r="I415" t="str">
        <f>IFERROR(VLOOKUP(A415,'R3. GW E'!A:C,2,FALSE)*B415,"&lt;Null&gt;")</f>
        <v>&lt;Null&gt;</v>
      </c>
      <c r="J415" t="str">
        <f>IFERROR(VLOOKUP(A415,'R3. GW E'!A:E,4,FALSE)*B415,"&lt;Null&gt;")</f>
        <v>&lt;Null&gt;</v>
      </c>
      <c r="K415" t="str">
        <f t="shared" si="198"/>
        <v>&lt;Null&gt;</v>
      </c>
      <c r="L415" t="str">
        <f t="shared" si="199"/>
        <v>&lt;Null&gt;</v>
      </c>
      <c r="M415" t="str">
        <f t="shared" si="200"/>
        <v>&lt;Null&gt;</v>
      </c>
      <c r="N415" t="str">
        <f t="shared" si="201"/>
        <v>&lt;Null&gt;</v>
      </c>
      <c r="O415" t="str">
        <f t="shared" si="202"/>
        <v/>
      </c>
      <c r="P415">
        <f t="shared" si="212"/>
        <v>6369000</v>
      </c>
      <c r="Q415" t="str">
        <f t="shared" si="203"/>
        <v/>
      </c>
      <c r="R415">
        <f t="shared" si="213"/>
        <v>0</v>
      </c>
      <c r="S415" t="str">
        <f t="shared" si="204"/>
        <v/>
      </c>
      <c r="T415">
        <f t="shared" si="214"/>
        <v>0</v>
      </c>
      <c r="U415" t="str">
        <f t="shared" si="215"/>
        <v>NA</v>
      </c>
      <c r="V415">
        <f t="shared" si="216"/>
        <v>0</v>
      </c>
      <c r="W415" t="str">
        <f t="shared" si="217"/>
        <v>NA</v>
      </c>
      <c r="X415">
        <f t="shared" si="218"/>
        <v>0</v>
      </c>
      <c r="Y415" t="str">
        <f t="shared" si="205"/>
        <v>NA</v>
      </c>
      <c r="Z415" t="str">
        <f t="shared" si="206"/>
        <v>NA</v>
      </c>
      <c r="AA415" t="str">
        <f t="shared" si="207"/>
        <v>NA</v>
      </c>
      <c r="AB415" t="str">
        <f t="shared" si="208"/>
        <v>NA</v>
      </c>
      <c r="AC415" s="9" t="str">
        <f t="shared" si="219"/>
        <v>NA</v>
      </c>
      <c r="AD415" s="9">
        <f t="shared" si="220"/>
        <v>0</v>
      </c>
      <c r="AE415" s="9" t="str">
        <f t="shared" si="221"/>
        <v>NA</v>
      </c>
      <c r="AF415" s="9">
        <f t="shared" si="222"/>
        <v>0</v>
      </c>
      <c r="AG415" s="9" t="str">
        <f t="shared" si="223"/>
        <v>NA</v>
      </c>
      <c r="AH415" s="9">
        <f t="shared" si="224"/>
        <v>0</v>
      </c>
      <c r="AI415" s="9" t="str">
        <f t="shared" si="225"/>
        <v>NA</v>
      </c>
      <c r="AJ415" s="9">
        <f t="shared" si="226"/>
        <v>0</v>
      </c>
      <c r="AK415" t="str">
        <f t="shared" si="227"/>
        <v>NA</v>
      </c>
      <c r="AL415" t="str">
        <f t="shared" si="228"/>
        <v>NA</v>
      </c>
      <c r="AM415" t="str">
        <f t="shared" si="229"/>
        <v>NA</v>
      </c>
      <c r="AN415" t="str">
        <f t="shared" si="230"/>
        <v>NA</v>
      </c>
      <c r="AO415">
        <f t="shared" si="209"/>
        <v>0</v>
      </c>
      <c r="AP415">
        <f t="shared" si="210"/>
        <v>0</v>
      </c>
      <c r="AQ415" t="str">
        <f t="shared" si="211"/>
        <v>Method not applicable - confined aquifer</v>
      </c>
    </row>
    <row r="416" spans="1:43" x14ac:dyDescent="0.25">
      <c r="A416">
        <v>33</v>
      </c>
      <c r="B416">
        <v>73047929.808300003</v>
      </c>
      <c r="C416" t="str">
        <f>VLOOKUP(A416,'A1. Aquifer Attributes'!A:H,8,FALSE)</f>
        <v>Confined</v>
      </c>
      <c r="D416" t="str">
        <f>VLOOKUP(A416,'A3. BGCZ'!A:C,3,FALSE)</f>
        <v>CWH</v>
      </c>
      <c r="E416" t="str">
        <f>VLOOKUP(A416,'A2. Low Flow Zone'!A:C,3,FALSE)</f>
        <v>Coast Mountains</v>
      </c>
      <c r="F416">
        <f>IFERROR(VLOOKUP(A416,'R1. GW Use'!A:H,8,FALSE),"&lt;Null&gt;")</f>
        <v>636252</v>
      </c>
      <c r="G416" t="str">
        <f>IFERROR(VLOOKUP(A416,'R2. Recharge'!A:I,8,FALSE)*B416,"&lt;Null&gt;")</f>
        <v>&lt;Null&gt;</v>
      </c>
      <c r="H416" t="str">
        <f>IFERROR(VLOOKUP(A416,'R2. Recharge'!A:K,10,FALSE)*B416,"&lt;Null&gt;")</f>
        <v>&lt;Null&gt;</v>
      </c>
      <c r="I416" t="str">
        <f>IFERROR(VLOOKUP(A416,'R3. GW E'!A:C,2,FALSE)*B416,"&lt;Null&gt;")</f>
        <v>&lt;Null&gt;</v>
      </c>
      <c r="J416" t="str">
        <f>IFERROR(VLOOKUP(A416,'R3. GW E'!A:E,4,FALSE)*B416,"&lt;Null&gt;")</f>
        <v>&lt;Null&gt;</v>
      </c>
      <c r="K416" t="str">
        <f t="shared" si="198"/>
        <v>&lt;Null&gt;</v>
      </c>
      <c r="L416" t="str">
        <f t="shared" si="199"/>
        <v>&lt;Null&gt;</v>
      </c>
      <c r="M416" t="str">
        <f t="shared" si="200"/>
        <v>&lt;Null&gt;</v>
      </c>
      <c r="N416" t="str">
        <f t="shared" si="201"/>
        <v>&lt;Null&gt;</v>
      </c>
      <c r="O416" t="str">
        <f t="shared" si="202"/>
        <v/>
      </c>
      <c r="P416">
        <f t="shared" si="212"/>
        <v>636000</v>
      </c>
      <c r="Q416" t="str">
        <f t="shared" si="203"/>
        <v/>
      </c>
      <c r="R416">
        <f t="shared" si="213"/>
        <v>0</v>
      </c>
      <c r="S416" t="str">
        <f t="shared" si="204"/>
        <v/>
      </c>
      <c r="T416">
        <f t="shared" si="214"/>
        <v>0</v>
      </c>
      <c r="U416" t="str">
        <f t="shared" si="215"/>
        <v>NA</v>
      </c>
      <c r="V416">
        <f t="shared" si="216"/>
        <v>0</v>
      </c>
      <c r="W416" t="str">
        <f t="shared" si="217"/>
        <v>NA</v>
      </c>
      <c r="X416">
        <f t="shared" si="218"/>
        <v>0</v>
      </c>
      <c r="Y416" t="str">
        <f t="shared" si="205"/>
        <v>NA</v>
      </c>
      <c r="Z416" t="str">
        <f t="shared" si="206"/>
        <v>NA</v>
      </c>
      <c r="AA416" t="str">
        <f t="shared" si="207"/>
        <v>NA</v>
      </c>
      <c r="AB416" t="str">
        <f t="shared" si="208"/>
        <v>NA</v>
      </c>
      <c r="AC416" s="9" t="str">
        <f t="shared" si="219"/>
        <v>NA</v>
      </c>
      <c r="AD416" s="9">
        <f t="shared" si="220"/>
        <v>0</v>
      </c>
      <c r="AE416" s="9" t="str">
        <f t="shared" si="221"/>
        <v>NA</v>
      </c>
      <c r="AF416" s="9">
        <f t="shared" si="222"/>
        <v>0</v>
      </c>
      <c r="AG416" s="9" t="str">
        <f t="shared" si="223"/>
        <v>NA</v>
      </c>
      <c r="AH416" s="9">
        <f t="shared" si="224"/>
        <v>0</v>
      </c>
      <c r="AI416" s="9" t="str">
        <f t="shared" si="225"/>
        <v>NA</v>
      </c>
      <c r="AJ416" s="9">
        <f t="shared" si="226"/>
        <v>0</v>
      </c>
      <c r="AK416" t="str">
        <f t="shared" si="227"/>
        <v>NA</v>
      </c>
      <c r="AL416" t="str">
        <f t="shared" si="228"/>
        <v>NA</v>
      </c>
      <c r="AM416" t="str">
        <f t="shared" si="229"/>
        <v>NA</v>
      </c>
      <c r="AN416" t="str">
        <f t="shared" si="230"/>
        <v>NA</v>
      </c>
      <c r="AO416">
        <f t="shared" si="209"/>
        <v>0</v>
      </c>
      <c r="AP416">
        <f t="shared" si="210"/>
        <v>0</v>
      </c>
      <c r="AQ416" t="str">
        <f t="shared" si="211"/>
        <v>Method not applicable - confined aquifer</v>
      </c>
    </row>
    <row r="417" spans="1:43" x14ac:dyDescent="0.25">
      <c r="A417">
        <v>34</v>
      </c>
      <c r="B417">
        <v>10772415.423800001</v>
      </c>
      <c r="C417" t="str">
        <f>VLOOKUP(A417,'A1. Aquifer Attributes'!A:H,8,FALSE)</f>
        <v>Confined</v>
      </c>
      <c r="D417" t="str">
        <f>VLOOKUP(A417,'A3. BGCZ'!A:C,3,FALSE)</f>
        <v>CWH</v>
      </c>
      <c r="E417" t="str">
        <f>VLOOKUP(A417,'A2. Low Flow Zone'!A:C,3,FALSE)</f>
        <v>Coast Mountains</v>
      </c>
      <c r="F417">
        <f>IFERROR(VLOOKUP(A417,'R1. GW Use'!A:H,8,FALSE),"&lt;Null&gt;")</f>
        <v>682693</v>
      </c>
      <c r="G417" t="str">
        <f>IFERROR(VLOOKUP(A417,'R2. Recharge'!A:I,8,FALSE)*B417,"&lt;Null&gt;")</f>
        <v>&lt;Null&gt;</v>
      </c>
      <c r="H417" t="str">
        <f>IFERROR(VLOOKUP(A417,'R2. Recharge'!A:K,10,FALSE)*B417,"&lt;Null&gt;")</f>
        <v>&lt;Null&gt;</v>
      </c>
      <c r="I417" t="str">
        <f>IFERROR(VLOOKUP(A417,'R3. GW E'!A:C,2,FALSE)*B417,"&lt;Null&gt;")</f>
        <v>&lt;Null&gt;</v>
      </c>
      <c r="J417" t="str">
        <f>IFERROR(VLOOKUP(A417,'R3. GW E'!A:E,4,FALSE)*B417,"&lt;Null&gt;")</f>
        <v>&lt;Null&gt;</v>
      </c>
      <c r="K417" t="str">
        <f t="shared" si="198"/>
        <v>&lt;Null&gt;</v>
      </c>
      <c r="L417" t="str">
        <f t="shared" si="199"/>
        <v>&lt;Null&gt;</v>
      </c>
      <c r="M417" t="str">
        <f t="shared" si="200"/>
        <v>&lt;Null&gt;</v>
      </c>
      <c r="N417" t="str">
        <f t="shared" si="201"/>
        <v>&lt;Null&gt;</v>
      </c>
      <c r="O417" t="str">
        <f t="shared" si="202"/>
        <v/>
      </c>
      <c r="P417">
        <f t="shared" si="212"/>
        <v>683000</v>
      </c>
      <c r="Q417" t="str">
        <f t="shared" si="203"/>
        <v/>
      </c>
      <c r="R417">
        <f t="shared" si="213"/>
        <v>0</v>
      </c>
      <c r="S417" t="str">
        <f t="shared" si="204"/>
        <v/>
      </c>
      <c r="T417">
        <f t="shared" si="214"/>
        <v>0</v>
      </c>
      <c r="U417" t="str">
        <f t="shared" si="215"/>
        <v>NA</v>
      </c>
      <c r="V417">
        <f t="shared" si="216"/>
        <v>0</v>
      </c>
      <c r="W417" t="str">
        <f t="shared" si="217"/>
        <v>NA</v>
      </c>
      <c r="X417">
        <f t="shared" si="218"/>
        <v>0</v>
      </c>
      <c r="Y417" t="str">
        <f t="shared" si="205"/>
        <v>NA</v>
      </c>
      <c r="Z417" t="str">
        <f t="shared" si="206"/>
        <v>NA</v>
      </c>
      <c r="AA417" t="str">
        <f t="shared" si="207"/>
        <v>NA</v>
      </c>
      <c r="AB417" t="str">
        <f t="shared" si="208"/>
        <v>NA</v>
      </c>
      <c r="AC417" s="9" t="str">
        <f t="shared" si="219"/>
        <v>NA</v>
      </c>
      <c r="AD417" s="9">
        <f t="shared" si="220"/>
        <v>0</v>
      </c>
      <c r="AE417" s="9" t="str">
        <f t="shared" si="221"/>
        <v>NA</v>
      </c>
      <c r="AF417" s="9">
        <f t="shared" si="222"/>
        <v>0</v>
      </c>
      <c r="AG417" s="9" t="str">
        <f t="shared" si="223"/>
        <v>NA</v>
      </c>
      <c r="AH417" s="9">
        <f t="shared" si="224"/>
        <v>0</v>
      </c>
      <c r="AI417" s="9" t="str">
        <f t="shared" si="225"/>
        <v>NA</v>
      </c>
      <c r="AJ417" s="9">
        <f t="shared" si="226"/>
        <v>0</v>
      </c>
      <c r="AK417" t="str">
        <f t="shared" si="227"/>
        <v>NA</v>
      </c>
      <c r="AL417" t="str">
        <f t="shared" si="228"/>
        <v>NA</v>
      </c>
      <c r="AM417" t="str">
        <f t="shared" si="229"/>
        <v>NA</v>
      </c>
      <c r="AN417" t="str">
        <f t="shared" si="230"/>
        <v>NA</v>
      </c>
      <c r="AO417">
        <f t="shared" si="209"/>
        <v>0</v>
      </c>
      <c r="AP417">
        <f t="shared" si="210"/>
        <v>0</v>
      </c>
      <c r="AQ417" t="str">
        <f t="shared" si="211"/>
        <v>Method not applicable - confined aquifer</v>
      </c>
    </row>
    <row r="418" spans="1:43" x14ac:dyDescent="0.25">
      <c r="A418">
        <v>49</v>
      </c>
      <c r="B418">
        <v>195050287.06900001</v>
      </c>
      <c r="C418" t="str">
        <f>VLOOKUP(A418,'A1. Aquifer Attributes'!A:H,8,FALSE)</f>
        <v>Confined</v>
      </c>
      <c r="D418" t="str">
        <f>VLOOKUP(A418,'A3. BGCZ'!A:C,3,FALSE)</f>
        <v>CWH</v>
      </c>
      <c r="E418" t="str">
        <f>VLOOKUP(A418,'A2. Low Flow Zone'!A:C,3,FALSE)</f>
        <v>Coast Mountains</v>
      </c>
      <c r="F418">
        <f>IFERROR(VLOOKUP(A418,'R1. GW Use'!A:H,8,FALSE),"&lt;Null&gt;")</f>
        <v>6501496</v>
      </c>
      <c r="G418" t="str">
        <f>IFERROR(VLOOKUP(A418,'R2. Recharge'!A:I,8,FALSE)*B418,"&lt;Null&gt;")</f>
        <v>&lt;Null&gt;</v>
      </c>
      <c r="H418" t="str">
        <f>IFERROR(VLOOKUP(A418,'R2. Recharge'!A:K,10,FALSE)*B418,"&lt;Null&gt;")</f>
        <v>&lt;Null&gt;</v>
      </c>
      <c r="I418" t="str">
        <f>IFERROR(VLOOKUP(A418,'R3. GW E'!A:C,2,FALSE)*B418,"&lt;Null&gt;")</f>
        <v>&lt;Null&gt;</v>
      </c>
      <c r="J418" t="str">
        <f>IFERROR(VLOOKUP(A418,'R3. GW E'!A:E,4,FALSE)*B418,"&lt;Null&gt;")</f>
        <v>&lt;Null&gt;</v>
      </c>
      <c r="K418" t="str">
        <f t="shared" si="198"/>
        <v>&lt;Null&gt;</v>
      </c>
      <c r="L418" t="str">
        <f t="shared" si="199"/>
        <v>&lt;Null&gt;</v>
      </c>
      <c r="M418" t="str">
        <f t="shared" si="200"/>
        <v>&lt;Null&gt;</v>
      </c>
      <c r="N418" t="str">
        <f t="shared" si="201"/>
        <v>&lt;Null&gt;</v>
      </c>
      <c r="O418" t="str">
        <f t="shared" si="202"/>
        <v/>
      </c>
      <c r="P418">
        <f t="shared" si="212"/>
        <v>6501000</v>
      </c>
      <c r="Q418" t="str">
        <f t="shared" si="203"/>
        <v/>
      </c>
      <c r="R418">
        <f t="shared" si="213"/>
        <v>0</v>
      </c>
      <c r="S418" t="str">
        <f t="shared" si="204"/>
        <v/>
      </c>
      <c r="T418">
        <f t="shared" si="214"/>
        <v>0</v>
      </c>
      <c r="U418" t="str">
        <f t="shared" si="215"/>
        <v>NA</v>
      </c>
      <c r="V418">
        <f t="shared" si="216"/>
        <v>0</v>
      </c>
      <c r="W418" t="str">
        <f t="shared" si="217"/>
        <v>NA</v>
      </c>
      <c r="X418">
        <f t="shared" si="218"/>
        <v>0</v>
      </c>
      <c r="Y418" t="str">
        <f t="shared" si="205"/>
        <v>NA</v>
      </c>
      <c r="Z418" t="str">
        <f t="shared" si="206"/>
        <v>NA</v>
      </c>
      <c r="AA418" t="str">
        <f t="shared" si="207"/>
        <v>NA</v>
      </c>
      <c r="AB418" t="str">
        <f t="shared" si="208"/>
        <v>NA</v>
      </c>
      <c r="AC418" s="9" t="str">
        <f t="shared" si="219"/>
        <v>NA</v>
      </c>
      <c r="AD418" s="9">
        <f t="shared" si="220"/>
        <v>0</v>
      </c>
      <c r="AE418" s="9" t="str">
        <f t="shared" si="221"/>
        <v>NA</v>
      </c>
      <c r="AF418" s="9">
        <f t="shared" si="222"/>
        <v>0</v>
      </c>
      <c r="AG418" s="9" t="str">
        <f t="shared" si="223"/>
        <v>NA</v>
      </c>
      <c r="AH418" s="9">
        <f t="shared" si="224"/>
        <v>0</v>
      </c>
      <c r="AI418" s="9" t="str">
        <f t="shared" si="225"/>
        <v>NA</v>
      </c>
      <c r="AJ418" s="9">
        <f t="shared" si="226"/>
        <v>0</v>
      </c>
      <c r="AK418" t="str">
        <f t="shared" si="227"/>
        <v>NA</v>
      </c>
      <c r="AL418" t="str">
        <f t="shared" si="228"/>
        <v>NA</v>
      </c>
      <c r="AM418" t="str">
        <f t="shared" si="229"/>
        <v>NA</v>
      </c>
      <c r="AN418" t="str">
        <f t="shared" si="230"/>
        <v>NA</v>
      </c>
      <c r="AO418">
        <f t="shared" si="209"/>
        <v>0</v>
      </c>
      <c r="AP418">
        <f t="shared" si="210"/>
        <v>0</v>
      </c>
      <c r="AQ418" t="str">
        <f t="shared" si="211"/>
        <v>Method not applicable - confined aquifer</v>
      </c>
    </row>
    <row r="419" spans="1:43" x14ac:dyDescent="0.25">
      <c r="A419">
        <v>50</v>
      </c>
      <c r="B419">
        <v>25657783.743299998</v>
      </c>
      <c r="C419" t="str">
        <f>VLOOKUP(A419,'A1. Aquifer Attributes'!A:H,8,FALSE)</f>
        <v>Confined</v>
      </c>
      <c r="D419" t="str">
        <f>VLOOKUP(A419,'A3. BGCZ'!A:C,3,FALSE)</f>
        <v>CWH</v>
      </c>
      <c r="E419" t="str">
        <f>VLOOKUP(A419,'A2. Low Flow Zone'!A:C,3,FALSE)</f>
        <v>Coast Mountains</v>
      </c>
      <c r="F419">
        <f>IFERROR(VLOOKUP(A419,'R1. GW Use'!A:H,8,FALSE),"&lt;Null&gt;")</f>
        <v>258346</v>
      </c>
      <c r="G419" t="str">
        <f>IFERROR(VLOOKUP(A419,'R2. Recharge'!A:I,8,FALSE)*B419,"&lt;Null&gt;")</f>
        <v>&lt;Null&gt;</v>
      </c>
      <c r="H419" t="str">
        <f>IFERROR(VLOOKUP(A419,'R2. Recharge'!A:K,10,FALSE)*B419,"&lt;Null&gt;")</f>
        <v>&lt;Null&gt;</v>
      </c>
      <c r="I419" t="str">
        <f>IFERROR(VLOOKUP(A419,'R3. GW E'!A:C,2,FALSE)*B419,"&lt;Null&gt;")</f>
        <v>&lt;Null&gt;</v>
      </c>
      <c r="J419" t="str">
        <f>IFERROR(VLOOKUP(A419,'R3. GW E'!A:E,4,FALSE)*B419,"&lt;Null&gt;")</f>
        <v>&lt;Null&gt;</v>
      </c>
      <c r="K419" t="str">
        <f t="shared" si="198"/>
        <v>&lt;Null&gt;</v>
      </c>
      <c r="L419" t="str">
        <f t="shared" si="199"/>
        <v>&lt;Null&gt;</v>
      </c>
      <c r="M419" t="str">
        <f t="shared" si="200"/>
        <v>&lt;Null&gt;</v>
      </c>
      <c r="N419" t="str">
        <f t="shared" si="201"/>
        <v>&lt;Null&gt;</v>
      </c>
      <c r="O419" t="str">
        <f t="shared" si="202"/>
        <v/>
      </c>
      <c r="P419">
        <f t="shared" si="212"/>
        <v>258000</v>
      </c>
      <c r="Q419" t="str">
        <f t="shared" si="203"/>
        <v/>
      </c>
      <c r="R419">
        <f t="shared" si="213"/>
        <v>0</v>
      </c>
      <c r="S419" t="str">
        <f t="shared" si="204"/>
        <v/>
      </c>
      <c r="T419">
        <f t="shared" si="214"/>
        <v>0</v>
      </c>
      <c r="U419" t="str">
        <f t="shared" si="215"/>
        <v>NA</v>
      </c>
      <c r="V419">
        <f t="shared" si="216"/>
        <v>0</v>
      </c>
      <c r="W419" t="str">
        <f t="shared" si="217"/>
        <v>NA</v>
      </c>
      <c r="X419">
        <f t="shared" si="218"/>
        <v>0</v>
      </c>
      <c r="Y419" t="str">
        <f t="shared" si="205"/>
        <v>NA</v>
      </c>
      <c r="Z419" t="str">
        <f t="shared" si="206"/>
        <v>NA</v>
      </c>
      <c r="AA419" t="str">
        <f t="shared" si="207"/>
        <v>NA</v>
      </c>
      <c r="AB419" t="str">
        <f t="shared" si="208"/>
        <v>NA</v>
      </c>
      <c r="AC419" s="9" t="str">
        <f t="shared" si="219"/>
        <v>NA</v>
      </c>
      <c r="AD419" s="9">
        <f t="shared" si="220"/>
        <v>0</v>
      </c>
      <c r="AE419" s="9" t="str">
        <f t="shared" si="221"/>
        <v>NA</v>
      </c>
      <c r="AF419" s="9">
        <f t="shared" si="222"/>
        <v>0</v>
      </c>
      <c r="AG419" s="9" t="str">
        <f t="shared" si="223"/>
        <v>NA</v>
      </c>
      <c r="AH419" s="9">
        <f t="shared" si="224"/>
        <v>0</v>
      </c>
      <c r="AI419" s="9" t="str">
        <f t="shared" si="225"/>
        <v>NA</v>
      </c>
      <c r="AJ419" s="9">
        <f t="shared" si="226"/>
        <v>0</v>
      </c>
      <c r="AK419" t="str">
        <f t="shared" si="227"/>
        <v>NA</v>
      </c>
      <c r="AL419" t="str">
        <f t="shared" si="228"/>
        <v>NA</v>
      </c>
      <c r="AM419" t="str">
        <f t="shared" si="229"/>
        <v>NA</v>
      </c>
      <c r="AN419" t="str">
        <f t="shared" si="230"/>
        <v>NA</v>
      </c>
      <c r="AO419">
        <f t="shared" si="209"/>
        <v>0</v>
      </c>
      <c r="AP419">
        <f t="shared" si="210"/>
        <v>0</v>
      </c>
      <c r="AQ419" t="str">
        <f t="shared" si="211"/>
        <v>Method not applicable - confined aquifer</v>
      </c>
    </row>
    <row r="420" spans="1:43" x14ac:dyDescent="0.25">
      <c r="A420">
        <v>51</v>
      </c>
      <c r="B420">
        <v>11287884.783199999</v>
      </c>
      <c r="C420" t="str">
        <f>VLOOKUP(A420,'A1. Aquifer Attributes'!A:H,8,FALSE)</f>
        <v>Confined</v>
      </c>
      <c r="D420" t="str">
        <f>VLOOKUP(A420,'A3. BGCZ'!A:C,3,FALSE)</f>
        <v>CWH</v>
      </c>
      <c r="E420" t="str">
        <f>VLOOKUP(A420,'A2. Low Flow Zone'!A:C,3,FALSE)</f>
        <v>Coast Mountains</v>
      </c>
      <c r="F420">
        <f>IFERROR(VLOOKUP(A420,'R1. GW Use'!A:H,8,FALSE),"&lt;Null&gt;")</f>
        <v>73584</v>
      </c>
      <c r="G420" t="str">
        <f>IFERROR(VLOOKUP(A420,'R2. Recharge'!A:I,8,FALSE)*B420,"&lt;Null&gt;")</f>
        <v>&lt;Null&gt;</v>
      </c>
      <c r="H420" t="str">
        <f>IFERROR(VLOOKUP(A420,'R2. Recharge'!A:K,10,FALSE)*B420,"&lt;Null&gt;")</f>
        <v>&lt;Null&gt;</v>
      </c>
      <c r="I420" t="str">
        <f>IFERROR(VLOOKUP(A420,'R3. GW E'!A:C,2,FALSE)*B420,"&lt;Null&gt;")</f>
        <v>&lt;Null&gt;</v>
      </c>
      <c r="J420" t="str">
        <f>IFERROR(VLOOKUP(A420,'R3. GW E'!A:E,4,FALSE)*B420,"&lt;Null&gt;")</f>
        <v>&lt;Null&gt;</v>
      </c>
      <c r="K420" t="str">
        <f t="shared" si="198"/>
        <v>&lt;Null&gt;</v>
      </c>
      <c r="L420" t="str">
        <f t="shared" si="199"/>
        <v>&lt;Null&gt;</v>
      </c>
      <c r="M420" t="str">
        <f t="shared" si="200"/>
        <v>&lt;Null&gt;</v>
      </c>
      <c r="N420" t="str">
        <f t="shared" si="201"/>
        <v>&lt;Null&gt;</v>
      </c>
      <c r="O420" t="str">
        <f t="shared" si="202"/>
        <v/>
      </c>
      <c r="P420">
        <f t="shared" si="212"/>
        <v>74000</v>
      </c>
      <c r="Q420" t="str">
        <f t="shared" si="203"/>
        <v/>
      </c>
      <c r="R420">
        <f t="shared" si="213"/>
        <v>0</v>
      </c>
      <c r="S420" t="str">
        <f t="shared" si="204"/>
        <v/>
      </c>
      <c r="T420">
        <f t="shared" si="214"/>
        <v>0</v>
      </c>
      <c r="U420" t="str">
        <f t="shared" si="215"/>
        <v>NA</v>
      </c>
      <c r="V420">
        <f t="shared" si="216"/>
        <v>0</v>
      </c>
      <c r="W420" t="str">
        <f t="shared" si="217"/>
        <v>NA</v>
      </c>
      <c r="X420">
        <f t="shared" si="218"/>
        <v>0</v>
      </c>
      <c r="Y420" t="str">
        <f t="shared" si="205"/>
        <v>NA</v>
      </c>
      <c r="Z420" t="str">
        <f t="shared" si="206"/>
        <v>NA</v>
      </c>
      <c r="AA420" t="str">
        <f t="shared" si="207"/>
        <v>NA</v>
      </c>
      <c r="AB420" t="str">
        <f t="shared" si="208"/>
        <v>NA</v>
      </c>
      <c r="AC420" s="9" t="str">
        <f t="shared" si="219"/>
        <v>NA</v>
      </c>
      <c r="AD420" s="9">
        <f t="shared" si="220"/>
        <v>0</v>
      </c>
      <c r="AE420" s="9" t="str">
        <f t="shared" si="221"/>
        <v>NA</v>
      </c>
      <c r="AF420" s="9">
        <f t="shared" si="222"/>
        <v>0</v>
      </c>
      <c r="AG420" s="9" t="str">
        <f t="shared" si="223"/>
        <v>NA</v>
      </c>
      <c r="AH420" s="9">
        <f t="shared" si="224"/>
        <v>0</v>
      </c>
      <c r="AI420" s="9" t="str">
        <f t="shared" si="225"/>
        <v>NA</v>
      </c>
      <c r="AJ420" s="9">
        <f t="shared" si="226"/>
        <v>0</v>
      </c>
      <c r="AK420" t="str">
        <f t="shared" si="227"/>
        <v>NA</v>
      </c>
      <c r="AL420" t="str">
        <f t="shared" si="228"/>
        <v>NA</v>
      </c>
      <c r="AM420" t="str">
        <f t="shared" si="229"/>
        <v>NA</v>
      </c>
      <c r="AN420" t="str">
        <f t="shared" si="230"/>
        <v>NA</v>
      </c>
      <c r="AO420">
        <f t="shared" si="209"/>
        <v>0</v>
      </c>
      <c r="AP420">
        <f t="shared" si="210"/>
        <v>0</v>
      </c>
      <c r="AQ420" t="str">
        <f t="shared" si="211"/>
        <v>Method not applicable - confined aquifer</v>
      </c>
    </row>
    <row r="421" spans="1:43" x14ac:dyDescent="0.25">
      <c r="A421">
        <v>52</v>
      </c>
      <c r="B421">
        <v>44027203.552299999</v>
      </c>
      <c r="C421" t="str">
        <f>VLOOKUP(A421,'A1. Aquifer Attributes'!A:H,8,FALSE)</f>
        <v>Confined</v>
      </c>
      <c r="D421" t="str">
        <f>VLOOKUP(A421,'A3. BGCZ'!A:C,3,FALSE)</f>
        <v>CDF</v>
      </c>
      <c r="E421" t="str">
        <f>VLOOKUP(A421,'A2. Low Flow Zone'!A:C,3,FALSE)</f>
        <v>Coast Mountains</v>
      </c>
      <c r="F421">
        <f>IFERROR(VLOOKUP(A421,'R1. GW Use'!A:H,8,FALSE),"&lt;Null&gt;")</f>
        <v>2043097</v>
      </c>
      <c r="G421" t="str">
        <f>IFERROR(VLOOKUP(A421,'R2. Recharge'!A:I,8,FALSE)*B421,"&lt;Null&gt;")</f>
        <v>&lt;Null&gt;</v>
      </c>
      <c r="H421" t="str">
        <f>IFERROR(VLOOKUP(A421,'R2. Recharge'!A:K,10,FALSE)*B421,"&lt;Null&gt;")</f>
        <v>&lt;Null&gt;</v>
      </c>
      <c r="I421" t="str">
        <f>IFERROR(VLOOKUP(A421,'R3. GW E'!A:C,2,FALSE)*B421,"&lt;Null&gt;")</f>
        <v>&lt;Null&gt;</v>
      </c>
      <c r="J421" t="str">
        <f>IFERROR(VLOOKUP(A421,'R3. GW E'!A:E,4,FALSE)*B421,"&lt;Null&gt;")</f>
        <v>&lt;Null&gt;</v>
      </c>
      <c r="K421" t="str">
        <f t="shared" si="198"/>
        <v>&lt;Null&gt;</v>
      </c>
      <c r="L421" t="str">
        <f t="shared" si="199"/>
        <v>&lt;Null&gt;</v>
      </c>
      <c r="M421" t="str">
        <f t="shared" si="200"/>
        <v>&lt;Null&gt;</v>
      </c>
      <c r="N421" t="str">
        <f t="shared" si="201"/>
        <v>&lt;Null&gt;</v>
      </c>
      <c r="O421" t="str">
        <f t="shared" si="202"/>
        <v/>
      </c>
      <c r="P421">
        <f t="shared" si="212"/>
        <v>2043000</v>
      </c>
      <c r="Q421" t="str">
        <f t="shared" si="203"/>
        <v/>
      </c>
      <c r="R421">
        <f t="shared" si="213"/>
        <v>0</v>
      </c>
      <c r="S421" t="str">
        <f t="shared" si="204"/>
        <v/>
      </c>
      <c r="T421">
        <f t="shared" si="214"/>
        <v>0</v>
      </c>
      <c r="U421" t="str">
        <f t="shared" si="215"/>
        <v>NA</v>
      </c>
      <c r="V421">
        <f t="shared" si="216"/>
        <v>0</v>
      </c>
      <c r="W421" t="str">
        <f t="shared" si="217"/>
        <v>NA</v>
      </c>
      <c r="X421">
        <f t="shared" si="218"/>
        <v>0</v>
      </c>
      <c r="Y421" t="str">
        <f t="shared" si="205"/>
        <v>NA</v>
      </c>
      <c r="Z421" t="str">
        <f t="shared" si="206"/>
        <v>NA</v>
      </c>
      <c r="AA421" t="str">
        <f t="shared" si="207"/>
        <v>NA</v>
      </c>
      <c r="AB421" t="str">
        <f t="shared" si="208"/>
        <v>NA</v>
      </c>
      <c r="AC421" s="9" t="str">
        <f t="shared" si="219"/>
        <v>NA</v>
      </c>
      <c r="AD421" s="9">
        <f t="shared" si="220"/>
        <v>0</v>
      </c>
      <c r="AE421" s="9" t="str">
        <f t="shared" si="221"/>
        <v>NA</v>
      </c>
      <c r="AF421" s="9">
        <f t="shared" si="222"/>
        <v>0</v>
      </c>
      <c r="AG421" s="9" t="str">
        <f t="shared" si="223"/>
        <v>NA</v>
      </c>
      <c r="AH421" s="9">
        <f t="shared" si="224"/>
        <v>0</v>
      </c>
      <c r="AI421" s="9" t="str">
        <f t="shared" si="225"/>
        <v>NA</v>
      </c>
      <c r="AJ421" s="9">
        <f t="shared" si="226"/>
        <v>0</v>
      </c>
      <c r="AK421" t="str">
        <f t="shared" si="227"/>
        <v>NA</v>
      </c>
      <c r="AL421" t="str">
        <f t="shared" si="228"/>
        <v>NA</v>
      </c>
      <c r="AM421" t="str">
        <f t="shared" si="229"/>
        <v>NA</v>
      </c>
      <c r="AN421" t="str">
        <f t="shared" si="230"/>
        <v>NA</v>
      </c>
      <c r="AO421">
        <f t="shared" si="209"/>
        <v>0</v>
      </c>
      <c r="AP421">
        <f t="shared" si="210"/>
        <v>0</v>
      </c>
      <c r="AQ421" t="str">
        <f t="shared" si="211"/>
        <v>Method not applicable - confined aquifer</v>
      </c>
    </row>
    <row r="422" spans="1:43" x14ac:dyDescent="0.25">
      <c r="A422">
        <v>53</v>
      </c>
      <c r="B422">
        <v>18342339.954799999</v>
      </c>
      <c r="C422" t="str">
        <f>VLOOKUP(A422,'A1. Aquifer Attributes'!A:H,8,FALSE)</f>
        <v>Confined</v>
      </c>
      <c r="D422" t="str">
        <f>VLOOKUP(A422,'A3. BGCZ'!A:C,3,FALSE)</f>
        <v>CDF</v>
      </c>
      <c r="E422" t="str">
        <f>VLOOKUP(A422,'A2. Low Flow Zone'!A:C,3,FALSE)</f>
        <v>Coast Mountains</v>
      </c>
      <c r="F422">
        <f>IFERROR(VLOOKUP(A422,'R1. GW Use'!A:H,8,FALSE),"&lt;Null&gt;")</f>
        <v>345440</v>
      </c>
      <c r="G422" t="str">
        <f>IFERROR(VLOOKUP(A422,'R2. Recharge'!A:I,8,FALSE)*B422,"&lt;Null&gt;")</f>
        <v>&lt;Null&gt;</v>
      </c>
      <c r="H422" t="str">
        <f>IFERROR(VLOOKUP(A422,'R2. Recharge'!A:K,10,FALSE)*B422,"&lt;Null&gt;")</f>
        <v>&lt;Null&gt;</v>
      </c>
      <c r="I422" t="str">
        <f>IFERROR(VLOOKUP(A422,'R3. GW E'!A:C,2,FALSE)*B422,"&lt;Null&gt;")</f>
        <v>&lt;Null&gt;</v>
      </c>
      <c r="J422" t="str">
        <f>IFERROR(VLOOKUP(A422,'R3. GW E'!A:E,4,FALSE)*B422,"&lt;Null&gt;")</f>
        <v>&lt;Null&gt;</v>
      </c>
      <c r="K422" t="str">
        <f t="shared" si="198"/>
        <v>&lt;Null&gt;</v>
      </c>
      <c r="L422" t="str">
        <f t="shared" si="199"/>
        <v>&lt;Null&gt;</v>
      </c>
      <c r="M422" t="str">
        <f t="shared" si="200"/>
        <v>&lt;Null&gt;</v>
      </c>
      <c r="N422" t="str">
        <f t="shared" si="201"/>
        <v>&lt;Null&gt;</v>
      </c>
      <c r="O422" t="str">
        <f t="shared" si="202"/>
        <v/>
      </c>
      <c r="P422">
        <f t="shared" si="212"/>
        <v>345000</v>
      </c>
      <c r="Q422" t="str">
        <f t="shared" si="203"/>
        <v/>
      </c>
      <c r="R422">
        <f t="shared" si="213"/>
        <v>0</v>
      </c>
      <c r="S422" t="str">
        <f t="shared" si="204"/>
        <v/>
      </c>
      <c r="T422">
        <f t="shared" si="214"/>
        <v>0</v>
      </c>
      <c r="U422" t="str">
        <f t="shared" si="215"/>
        <v>NA</v>
      </c>
      <c r="V422">
        <f t="shared" si="216"/>
        <v>0</v>
      </c>
      <c r="W422" t="str">
        <f t="shared" si="217"/>
        <v>NA</v>
      </c>
      <c r="X422">
        <f t="shared" si="218"/>
        <v>0</v>
      </c>
      <c r="Y422" t="str">
        <f t="shared" si="205"/>
        <v>NA</v>
      </c>
      <c r="Z422" t="str">
        <f t="shared" si="206"/>
        <v>NA</v>
      </c>
      <c r="AA422" t="str">
        <f t="shared" si="207"/>
        <v>NA</v>
      </c>
      <c r="AB422" t="str">
        <f t="shared" si="208"/>
        <v>NA</v>
      </c>
      <c r="AC422" s="9" t="str">
        <f t="shared" si="219"/>
        <v>NA</v>
      </c>
      <c r="AD422" s="9">
        <f t="shared" si="220"/>
        <v>0</v>
      </c>
      <c r="AE422" s="9" t="str">
        <f t="shared" si="221"/>
        <v>NA</v>
      </c>
      <c r="AF422" s="9">
        <f t="shared" si="222"/>
        <v>0</v>
      </c>
      <c r="AG422" s="9" t="str">
        <f t="shared" si="223"/>
        <v>NA</v>
      </c>
      <c r="AH422" s="9">
        <f t="shared" si="224"/>
        <v>0</v>
      </c>
      <c r="AI422" s="9" t="str">
        <f t="shared" si="225"/>
        <v>NA</v>
      </c>
      <c r="AJ422" s="9">
        <f t="shared" si="226"/>
        <v>0</v>
      </c>
      <c r="AK422" t="str">
        <f t="shared" si="227"/>
        <v>NA</v>
      </c>
      <c r="AL422" t="str">
        <f t="shared" si="228"/>
        <v>NA</v>
      </c>
      <c r="AM422" t="str">
        <f t="shared" si="229"/>
        <v>NA</v>
      </c>
      <c r="AN422" t="str">
        <f t="shared" si="230"/>
        <v>NA</v>
      </c>
      <c r="AO422">
        <f t="shared" si="209"/>
        <v>0</v>
      </c>
      <c r="AP422">
        <f t="shared" si="210"/>
        <v>0</v>
      </c>
      <c r="AQ422" t="str">
        <f t="shared" si="211"/>
        <v>Method not applicable - confined aquifer</v>
      </c>
    </row>
    <row r="423" spans="1:43" x14ac:dyDescent="0.25">
      <c r="A423">
        <v>54</v>
      </c>
      <c r="B423">
        <v>2637267.5413700002</v>
      </c>
      <c r="C423" t="str">
        <f>VLOOKUP(A423,'A1. Aquifer Attributes'!A:H,8,FALSE)</f>
        <v>Confined</v>
      </c>
      <c r="D423" t="str">
        <f>VLOOKUP(A423,'A3. BGCZ'!A:C,3,FALSE)</f>
        <v>CDF</v>
      </c>
      <c r="E423" t="str">
        <f>VLOOKUP(A423,'A2. Low Flow Zone'!A:C,3,FALSE)</f>
        <v>Coast Mountains</v>
      </c>
      <c r="F423">
        <f>IFERROR(VLOOKUP(A423,'R1. GW Use'!A:H,8,FALSE),"&lt;Null&gt;")</f>
        <v>8376</v>
      </c>
      <c r="G423" t="str">
        <f>IFERROR(VLOOKUP(A423,'R2. Recharge'!A:I,8,FALSE)*B423,"&lt;Null&gt;")</f>
        <v>&lt;Null&gt;</v>
      </c>
      <c r="H423" t="str">
        <f>IFERROR(VLOOKUP(A423,'R2. Recharge'!A:K,10,FALSE)*B423,"&lt;Null&gt;")</f>
        <v>&lt;Null&gt;</v>
      </c>
      <c r="I423" t="str">
        <f>IFERROR(VLOOKUP(A423,'R3. GW E'!A:C,2,FALSE)*B423,"&lt;Null&gt;")</f>
        <v>&lt;Null&gt;</v>
      </c>
      <c r="J423" t="str">
        <f>IFERROR(VLOOKUP(A423,'R3. GW E'!A:E,4,FALSE)*B423,"&lt;Null&gt;")</f>
        <v>&lt;Null&gt;</v>
      </c>
      <c r="K423" t="str">
        <f t="shared" si="198"/>
        <v>&lt;Null&gt;</v>
      </c>
      <c r="L423" t="str">
        <f t="shared" si="199"/>
        <v>&lt;Null&gt;</v>
      </c>
      <c r="M423" t="str">
        <f t="shared" si="200"/>
        <v>&lt;Null&gt;</v>
      </c>
      <c r="N423" t="str">
        <f t="shared" si="201"/>
        <v>&lt;Null&gt;</v>
      </c>
      <c r="O423" t="str">
        <f t="shared" si="202"/>
        <v/>
      </c>
      <c r="P423">
        <f t="shared" si="212"/>
        <v>8000</v>
      </c>
      <c r="Q423" t="str">
        <f t="shared" si="203"/>
        <v/>
      </c>
      <c r="R423">
        <f t="shared" si="213"/>
        <v>0</v>
      </c>
      <c r="S423" t="str">
        <f t="shared" si="204"/>
        <v/>
      </c>
      <c r="T423">
        <f t="shared" si="214"/>
        <v>0</v>
      </c>
      <c r="U423" t="str">
        <f t="shared" si="215"/>
        <v>NA</v>
      </c>
      <c r="V423">
        <f t="shared" si="216"/>
        <v>0</v>
      </c>
      <c r="W423" t="str">
        <f t="shared" si="217"/>
        <v>NA</v>
      </c>
      <c r="X423">
        <f t="shared" si="218"/>
        <v>0</v>
      </c>
      <c r="Y423" t="str">
        <f t="shared" si="205"/>
        <v>NA</v>
      </c>
      <c r="Z423" t="str">
        <f t="shared" si="206"/>
        <v>NA</v>
      </c>
      <c r="AA423" t="str">
        <f t="shared" si="207"/>
        <v>NA</v>
      </c>
      <c r="AB423" t="str">
        <f t="shared" si="208"/>
        <v>NA</v>
      </c>
      <c r="AC423" s="9" t="str">
        <f t="shared" si="219"/>
        <v>NA</v>
      </c>
      <c r="AD423" s="9">
        <f t="shared" si="220"/>
        <v>0</v>
      </c>
      <c r="AE423" s="9" t="str">
        <f t="shared" si="221"/>
        <v>NA</v>
      </c>
      <c r="AF423" s="9">
        <f t="shared" si="222"/>
        <v>0</v>
      </c>
      <c r="AG423" s="9" t="str">
        <f t="shared" si="223"/>
        <v>NA</v>
      </c>
      <c r="AH423" s="9">
        <f t="shared" si="224"/>
        <v>0</v>
      </c>
      <c r="AI423" s="9" t="str">
        <f t="shared" si="225"/>
        <v>NA</v>
      </c>
      <c r="AJ423" s="9">
        <f t="shared" si="226"/>
        <v>0</v>
      </c>
      <c r="AK423" t="str">
        <f t="shared" si="227"/>
        <v>NA</v>
      </c>
      <c r="AL423" t="str">
        <f t="shared" si="228"/>
        <v>NA</v>
      </c>
      <c r="AM423" t="str">
        <f t="shared" si="229"/>
        <v>NA</v>
      </c>
      <c r="AN423" t="str">
        <f t="shared" si="230"/>
        <v>NA</v>
      </c>
      <c r="AO423">
        <f t="shared" si="209"/>
        <v>0</v>
      </c>
      <c r="AP423">
        <f t="shared" si="210"/>
        <v>0</v>
      </c>
      <c r="AQ423" t="str">
        <f t="shared" si="211"/>
        <v>Method not applicable - confined aquifer</v>
      </c>
    </row>
    <row r="424" spans="1:43" x14ac:dyDescent="0.25">
      <c r="A424">
        <v>55</v>
      </c>
      <c r="B424">
        <v>20107755.044300001</v>
      </c>
      <c r="C424" t="str">
        <f>VLOOKUP(A424,'A1. Aquifer Attributes'!A:H,8,FALSE)</f>
        <v>Confined</v>
      </c>
      <c r="D424" t="str">
        <f>VLOOKUP(A424,'A3. BGCZ'!A:C,3,FALSE)</f>
        <v>CDF</v>
      </c>
      <c r="E424" t="str">
        <f>VLOOKUP(A424,'A2. Low Flow Zone'!A:C,3,FALSE)</f>
        <v>Coast Mountains</v>
      </c>
      <c r="F424">
        <f>IFERROR(VLOOKUP(A424,'R1. GW Use'!A:H,8,FALSE),"&lt;Null&gt;")</f>
        <v>74963</v>
      </c>
      <c r="G424" t="str">
        <f>IFERROR(VLOOKUP(A424,'R2. Recharge'!A:I,8,FALSE)*B424,"&lt;Null&gt;")</f>
        <v>&lt;Null&gt;</v>
      </c>
      <c r="H424" t="str">
        <f>IFERROR(VLOOKUP(A424,'R2. Recharge'!A:K,10,FALSE)*B424,"&lt;Null&gt;")</f>
        <v>&lt;Null&gt;</v>
      </c>
      <c r="I424" t="str">
        <f>IFERROR(VLOOKUP(A424,'R3. GW E'!A:C,2,FALSE)*B424,"&lt;Null&gt;")</f>
        <v>&lt;Null&gt;</v>
      </c>
      <c r="J424" t="str">
        <f>IFERROR(VLOOKUP(A424,'R3. GW E'!A:E,4,FALSE)*B424,"&lt;Null&gt;")</f>
        <v>&lt;Null&gt;</v>
      </c>
      <c r="K424" t="str">
        <f t="shared" si="198"/>
        <v>&lt;Null&gt;</v>
      </c>
      <c r="L424" t="str">
        <f t="shared" si="199"/>
        <v>&lt;Null&gt;</v>
      </c>
      <c r="M424" t="str">
        <f t="shared" si="200"/>
        <v>&lt;Null&gt;</v>
      </c>
      <c r="N424" t="str">
        <f t="shared" si="201"/>
        <v>&lt;Null&gt;</v>
      </c>
      <c r="O424" t="str">
        <f t="shared" si="202"/>
        <v/>
      </c>
      <c r="P424">
        <f t="shared" si="212"/>
        <v>75000</v>
      </c>
      <c r="Q424" t="str">
        <f t="shared" si="203"/>
        <v/>
      </c>
      <c r="R424">
        <f t="shared" si="213"/>
        <v>0</v>
      </c>
      <c r="S424" t="str">
        <f t="shared" si="204"/>
        <v/>
      </c>
      <c r="T424">
        <f t="shared" si="214"/>
        <v>0</v>
      </c>
      <c r="U424" t="str">
        <f t="shared" si="215"/>
        <v>NA</v>
      </c>
      <c r="V424">
        <f t="shared" si="216"/>
        <v>0</v>
      </c>
      <c r="W424" t="str">
        <f t="shared" si="217"/>
        <v>NA</v>
      </c>
      <c r="X424">
        <f t="shared" si="218"/>
        <v>0</v>
      </c>
      <c r="Y424" t="str">
        <f t="shared" si="205"/>
        <v>NA</v>
      </c>
      <c r="Z424" t="str">
        <f t="shared" si="206"/>
        <v>NA</v>
      </c>
      <c r="AA424" t="str">
        <f t="shared" si="207"/>
        <v>NA</v>
      </c>
      <c r="AB424" t="str">
        <f t="shared" si="208"/>
        <v>NA</v>
      </c>
      <c r="AC424" s="9" t="str">
        <f t="shared" si="219"/>
        <v>NA</v>
      </c>
      <c r="AD424" s="9">
        <f t="shared" si="220"/>
        <v>0</v>
      </c>
      <c r="AE424" s="9" t="str">
        <f t="shared" si="221"/>
        <v>NA</v>
      </c>
      <c r="AF424" s="9">
        <f t="shared" si="222"/>
        <v>0</v>
      </c>
      <c r="AG424" s="9" t="str">
        <f t="shared" si="223"/>
        <v>NA</v>
      </c>
      <c r="AH424" s="9">
        <f t="shared" si="224"/>
        <v>0</v>
      </c>
      <c r="AI424" s="9" t="str">
        <f t="shared" si="225"/>
        <v>NA</v>
      </c>
      <c r="AJ424" s="9">
        <f t="shared" si="226"/>
        <v>0</v>
      </c>
      <c r="AK424" t="str">
        <f t="shared" si="227"/>
        <v>NA</v>
      </c>
      <c r="AL424" t="str">
        <f t="shared" si="228"/>
        <v>NA</v>
      </c>
      <c r="AM424" t="str">
        <f t="shared" si="229"/>
        <v>NA</v>
      </c>
      <c r="AN424" t="str">
        <f t="shared" si="230"/>
        <v>NA</v>
      </c>
      <c r="AO424">
        <f t="shared" si="209"/>
        <v>0</v>
      </c>
      <c r="AP424">
        <f t="shared" si="210"/>
        <v>0</v>
      </c>
      <c r="AQ424" t="str">
        <f t="shared" si="211"/>
        <v>Method not applicable - confined aquifer</v>
      </c>
    </row>
    <row r="425" spans="1:43" x14ac:dyDescent="0.25">
      <c r="A425">
        <v>56</v>
      </c>
      <c r="B425">
        <v>1657808.68713</v>
      </c>
      <c r="C425" t="str">
        <f>VLOOKUP(A425,'A1. Aquifer Attributes'!A:H,8,FALSE)</f>
        <v>Confined</v>
      </c>
      <c r="D425" t="str">
        <f>VLOOKUP(A425,'A3. BGCZ'!A:C,3,FALSE)</f>
        <v>CWH</v>
      </c>
      <c r="E425" t="str">
        <f>VLOOKUP(A425,'A2. Low Flow Zone'!A:C,3,FALSE)</f>
        <v>Coast Mountains</v>
      </c>
      <c r="F425">
        <f>IFERROR(VLOOKUP(A425,'R1. GW Use'!A:H,8,FALSE),"&lt;Null&gt;")</f>
        <v>3030757</v>
      </c>
      <c r="G425" t="str">
        <f>IFERROR(VLOOKUP(A425,'R2. Recharge'!A:I,8,FALSE)*B425,"&lt;Null&gt;")</f>
        <v>&lt;Null&gt;</v>
      </c>
      <c r="H425" t="str">
        <f>IFERROR(VLOOKUP(A425,'R2. Recharge'!A:K,10,FALSE)*B425,"&lt;Null&gt;")</f>
        <v>&lt;Null&gt;</v>
      </c>
      <c r="I425" t="str">
        <f>IFERROR(VLOOKUP(A425,'R3. GW E'!A:C,2,FALSE)*B425,"&lt;Null&gt;")</f>
        <v>&lt;Null&gt;</v>
      </c>
      <c r="J425" t="str">
        <f>IFERROR(VLOOKUP(A425,'R3. GW E'!A:E,4,FALSE)*B425,"&lt;Null&gt;")</f>
        <v>&lt;Null&gt;</v>
      </c>
      <c r="K425" t="str">
        <f t="shared" si="198"/>
        <v>&lt;Null&gt;</v>
      </c>
      <c r="L425" t="str">
        <f t="shared" si="199"/>
        <v>&lt;Null&gt;</v>
      </c>
      <c r="M425" t="str">
        <f t="shared" si="200"/>
        <v>&lt;Null&gt;</v>
      </c>
      <c r="N425" t="str">
        <f t="shared" si="201"/>
        <v>&lt;Null&gt;</v>
      </c>
      <c r="O425" t="str">
        <f t="shared" si="202"/>
        <v/>
      </c>
      <c r="P425">
        <f t="shared" si="212"/>
        <v>3031000</v>
      </c>
      <c r="Q425" t="str">
        <f t="shared" si="203"/>
        <v/>
      </c>
      <c r="R425">
        <f t="shared" si="213"/>
        <v>0</v>
      </c>
      <c r="S425" t="str">
        <f t="shared" si="204"/>
        <v/>
      </c>
      <c r="T425">
        <f t="shared" si="214"/>
        <v>0</v>
      </c>
      <c r="U425" t="str">
        <f t="shared" si="215"/>
        <v>NA</v>
      </c>
      <c r="V425">
        <f t="shared" si="216"/>
        <v>0</v>
      </c>
      <c r="W425" t="str">
        <f t="shared" si="217"/>
        <v>NA</v>
      </c>
      <c r="X425">
        <f t="shared" si="218"/>
        <v>0</v>
      </c>
      <c r="Y425" t="str">
        <f t="shared" si="205"/>
        <v>NA</v>
      </c>
      <c r="Z425" t="str">
        <f t="shared" si="206"/>
        <v>NA</v>
      </c>
      <c r="AA425" t="str">
        <f t="shared" si="207"/>
        <v>NA</v>
      </c>
      <c r="AB425" t="str">
        <f t="shared" si="208"/>
        <v>NA</v>
      </c>
      <c r="AC425" s="9" t="str">
        <f t="shared" si="219"/>
        <v>NA</v>
      </c>
      <c r="AD425" s="9">
        <f t="shared" si="220"/>
        <v>0</v>
      </c>
      <c r="AE425" s="9" t="str">
        <f t="shared" si="221"/>
        <v>NA</v>
      </c>
      <c r="AF425" s="9">
        <f t="shared" si="222"/>
        <v>0</v>
      </c>
      <c r="AG425" s="9" t="str">
        <f t="shared" si="223"/>
        <v>NA</v>
      </c>
      <c r="AH425" s="9">
        <f t="shared" si="224"/>
        <v>0</v>
      </c>
      <c r="AI425" s="9" t="str">
        <f t="shared" si="225"/>
        <v>NA</v>
      </c>
      <c r="AJ425" s="9">
        <f t="shared" si="226"/>
        <v>0</v>
      </c>
      <c r="AK425" t="str">
        <f t="shared" si="227"/>
        <v>NA</v>
      </c>
      <c r="AL425" t="str">
        <f t="shared" si="228"/>
        <v>NA</v>
      </c>
      <c r="AM425" t="str">
        <f t="shared" si="229"/>
        <v>NA</v>
      </c>
      <c r="AN425" t="str">
        <f t="shared" si="230"/>
        <v>NA</v>
      </c>
      <c r="AO425">
        <f t="shared" si="209"/>
        <v>0</v>
      </c>
      <c r="AP425">
        <f t="shared" si="210"/>
        <v>0</v>
      </c>
      <c r="AQ425" t="str">
        <f t="shared" si="211"/>
        <v>Method not applicable - confined aquifer</v>
      </c>
    </row>
    <row r="426" spans="1:43" x14ac:dyDescent="0.25">
      <c r="A426">
        <v>57</v>
      </c>
      <c r="B426">
        <v>40222415.875600003</v>
      </c>
      <c r="C426" t="str">
        <f>VLOOKUP(A426,'A1. Aquifer Attributes'!A:H,8,FALSE)</f>
        <v>Confined</v>
      </c>
      <c r="D426" t="str">
        <f>VLOOKUP(A426,'A3. BGCZ'!A:C,3,FALSE)</f>
        <v>CDF</v>
      </c>
      <c r="E426" t="str">
        <f>VLOOKUP(A426,'A2. Low Flow Zone'!A:C,3,FALSE)</f>
        <v>Coast Mountains</v>
      </c>
      <c r="F426">
        <f>IFERROR(VLOOKUP(A426,'R1. GW Use'!A:H,8,FALSE),"&lt;Null&gt;")</f>
        <v>3946179</v>
      </c>
      <c r="G426" t="str">
        <f>IFERROR(VLOOKUP(A426,'R2. Recharge'!A:I,8,FALSE)*B426,"&lt;Null&gt;")</f>
        <v>&lt;Null&gt;</v>
      </c>
      <c r="H426" t="str">
        <f>IFERROR(VLOOKUP(A426,'R2. Recharge'!A:K,10,FALSE)*B426,"&lt;Null&gt;")</f>
        <v>&lt;Null&gt;</v>
      </c>
      <c r="I426" t="str">
        <f>IFERROR(VLOOKUP(A426,'R3. GW E'!A:C,2,FALSE)*B426,"&lt;Null&gt;")</f>
        <v>&lt;Null&gt;</v>
      </c>
      <c r="J426" t="str">
        <f>IFERROR(VLOOKUP(A426,'R3. GW E'!A:E,4,FALSE)*B426,"&lt;Null&gt;")</f>
        <v>&lt;Null&gt;</v>
      </c>
      <c r="K426" t="str">
        <f t="shared" si="198"/>
        <v>&lt;Null&gt;</v>
      </c>
      <c r="L426" t="str">
        <f t="shared" si="199"/>
        <v>&lt;Null&gt;</v>
      </c>
      <c r="M426" t="str">
        <f t="shared" si="200"/>
        <v>&lt;Null&gt;</v>
      </c>
      <c r="N426" t="str">
        <f t="shared" si="201"/>
        <v>&lt;Null&gt;</v>
      </c>
      <c r="O426" t="str">
        <f t="shared" si="202"/>
        <v/>
      </c>
      <c r="P426">
        <f t="shared" si="212"/>
        <v>3946000</v>
      </c>
      <c r="Q426" t="str">
        <f t="shared" si="203"/>
        <v/>
      </c>
      <c r="R426">
        <f t="shared" si="213"/>
        <v>0</v>
      </c>
      <c r="S426" t="str">
        <f t="shared" si="204"/>
        <v/>
      </c>
      <c r="T426">
        <f t="shared" si="214"/>
        <v>0</v>
      </c>
      <c r="U426" t="str">
        <f t="shared" si="215"/>
        <v>NA</v>
      </c>
      <c r="V426">
        <f t="shared" si="216"/>
        <v>0</v>
      </c>
      <c r="W426" t="str">
        <f t="shared" si="217"/>
        <v>NA</v>
      </c>
      <c r="X426">
        <f t="shared" si="218"/>
        <v>0</v>
      </c>
      <c r="Y426" t="str">
        <f t="shared" si="205"/>
        <v>NA</v>
      </c>
      <c r="Z426" t="str">
        <f t="shared" si="206"/>
        <v>NA</v>
      </c>
      <c r="AA426" t="str">
        <f t="shared" si="207"/>
        <v>NA</v>
      </c>
      <c r="AB426" t="str">
        <f t="shared" si="208"/>
        <v>NA</v>
      </c>
      <c r="AC426" s="9" t="str">
        <f t="shared" si="219"/>
        <v>NA</v>
      </c>
      <c r="AD426" s="9">
        <f t="shared" si="220"/>
        <v>0</v>
      </c>
      <c r="AE426" s="9" t="str">
        <f t="shared" si="221"/>
        <v>NA</v>
      </c>
      <c r="AF426" s="9">
        <f t="shared" si="222"/>
        <v>0</v>
      </c>
      <c r="AG426" s="9" t="str">
        <f t="shared" si="223"/>
        <v>NA</v>
      </c>
      <c r="AH426" s="9">
        <f t="shared" si="224"/>
        <v>0</v>
      </c>
      <c r="AI426" s="9" t="str">
        <f t="shared" si="225"/>
        <v>NA</v>
      </c>
      <c r="AJ426" s="9">
        <f t="shared" si="226"/>
        <v>0</v>
      </c>
      <c r="AK426" t="str">
        <f t="shared" si="227"/>
        <v>NA</v>
      </c>
      <c r="AL426" t="str">
        <f t="shared" si="228"/>
        <v>NA</v>
      </c>
      <c r="AM426" t="str">
        <f t="shared" si="229"/>
        <v>NA</v>
      </c>
      <c r="AN426" t="str">
        <f t="shared" si="230"/>
        <v>NA</v>
      </c>
      <c r="AO426">
        <f t="shared" si="209"/>
        <v>0</v>
      </c>
      <c r="AP426">
        <f t="shared" si="210"/>
        <v>0</v>
      </c>
      <c r="AQ426" t="str">
        <f t="shared" si="211"/>
        <v>Method not applicable - confined aquifer</v>
      </c>
    </row>
    <row r="427" spans="1:43" x14ac:dyDescent="0.25">
      <c r="A427">
        <v>58</v>
      </c>
      <c r="B427">
        <v>216002978.264</v>
      </c>
      <c r="C427" t="str">
        <f>VLOOKUP(A427,'A1. Aquifer Attributes'!A:H,8,FALSE)</f>
        <v>Confined</v>
      </c>
      <c r="D427" t="str">
        <f>VLOOKUP(A427,'A3. BGCZ'!A:C,3,FALSE)</f>
        <v>CWH</v>
      </c>
      <c r="E427" t="str">
        <f>VLOOKUP(A427,'A2. Low Flow Zone'!A:C,3,FALSE)</f>
        <v>Coast Mountains</v>
      </c>
      <c r="F427">
        <f>IFERROR(VLOOKUP(A427,'R1. GW Use'!A:H,8,FALSE),"&lt;Null&gt;")</f>
        <v>5817125</v>
      </c>
      <c r="G427" t="str">
        <f>IFERROR(VLOOKUP(A427,'R2. Recharge'!A:I,8,FALSE)*B427,"&lt;Null&gt;")</f>
        <v>&lt;Null&gt;</v>
      </c>
      <c r="H427" t="str">
        <f>IFERROR(VLOOKUP(A427,'R2. Recharge'!A:K,10,FALSE)*B427,"&lt;Null&gt;")</f>
        <v>&lt;Null&gt;</v>
      </c>
      <c r="I427" t="str">
        <f>IFERROR(VLOOKUP(A427,'R3. GW E'!A:C,2,FALSE)*B427,"&lt;Null&gt;")</f>
        <v>&lt;Null&gt;</v>
      </c>
      <c r="J427" t="str">
        <f>IFERROR(VLOOKUP(A427,'R3. GW E'!A:E,4,FALSE)*B427,"&lt;Null&gt;")</f>
        <v>&lt;Null&gt;</v>
      </c>
      <c r="K427" t="str">
        <f t="shared" si="198"/>
        <v>&lt;Null&gt;</v>
      </c>
      <c r="L427" t="str">
        <f t="shared" si="199"/>
        <v>&lt;Null&gt;</v>
      </c>
      <c r="M427" t="str">
        <f t="shared" si="200"/>
        <v>&lt;Null&gt;</v>
      </c>
      <c r="N427" t="str">
        <f t="shared" si="201"/>
        <v>&lt;Null&gt;</v>
      </c>
      <c r="O427" t="str">
        <f t="shared" si="202"/>
        <v/>
      </c>
      <c r="P427">
        <f t="shared" si="212"/>
        <v>5817000</v>
      </c>
      <c r="Q427" t="str">
        <f t="shared" si="203"/>
        <v/>
      </c>
      <c r="R427">
        <f t="shared" si="213"/>
        <v>0</v>
      </c>
      <c r="S427" t="str">
        <f t="shared" si="204"/>
        <v/>
      </c>
      <c r="T427">
        <f t="shared" si="214"/>
        <v>0</v>
      </c>
      <c r="U427" t="str">
        <f t="shared" si="215"/>
        <v>NA</v>
      </c>
      <c r="V427">
        <f t="shared" si="216"/>
        <v>0</v>
      </c>
      <c r="W427" t="str">
        <f t="shared" si="217"/>
        <v>NA</v>
      </c>
      <c r="X427">
        <f t="shared" si="218"/>
        <v>0</v>
      </c>
      <c r="Y427" t="str">
        <f t="shared" si="205"/>
        <v>NA</v>
      </c>
      <c r="Z427" t="str">
        <f t="shared" si="206"/>
        <v>NA</v>
      </c>
      <c r="AA427" t="str">
        <f t="shared" si="207"/>
        <v>NA</v>
      </c>
      <c r="AB427" t="str">
        <f t="shared" si="208"/>
        <v>NA</v>
      </c>
      <c r="AC427" s="9" t="str">
        <f t="shared" si="219"/>
        <v>NA</v>
      </c>
      <c r="AD427" s="9">
        <f t="shared" si="220"/>
        <v>0</v>
      </c>
      <c r="AE427" s="9" t="str">
        <f t="shared" si="221"/>
        <v>NA</v>
      </c>
      <c r="AF427" s="9">
        <f t="shared" si="222"/>
        <v>0</v>
      </c>
      <c r="AG427" s="9" t="str">
        <f t="shared" si="223"/>
        <v>NA</v>
      </c>
      <c r="AH427" s="9">
        <f t="shared" si="224"/>
        <v>0</v>
      </c>
      <c r="AI427" s="9" t="str">
        <f t="shared" si="225"/>
        <v>NA</v>
      </c>
      <c r="AJ427" s="9">
        <f t="shared" si="226"/>
        <v>0</v>
      </c>
      <c r="AK427" t="str">
        <f t="shared" si="227"/>
        <v>NA</v>
      </c>
      <c r="AL427" t="str">
        <f t="shared" si="228"/>
        <v>NA</v>
      </c>
      <c r="AM427" t="str">
        <f t="shared" si="229"/>
        <v>NA</v>
      </c>
      <c r="AN427" t="str">
        <f t="shared" si="230"/>
        <v>NA</v>
      </c>
      <c r="AO427">
        <f t="shared" si="209"/>
        <v>0</v>
      </c>
      <c r="AP427">
        <f t="shared" si="210"/>
        <v>0</v>
      </c>
      <c r="AQ427" t="str">
        <f t="shared" si="211"/>
        <v>Method not applicable - confined aquifer</v>
      </c>
    </row>
    <row r="428" spans="1:43" x14ac:dyDescent="0.25">
      <c r="A428">
        <v>59</v>
      </c>
      <c r="B428">
        <v>35253913.701200001</v>
      </c>
      <c r="C428" t="str">
        <f>VLOOKUP(A428,'A1. Aquifer Attributes'!A:H,8,FALSE)</f>
        <v>Confined</v>
      </c>
      <c r="D428" t="str">
        <f>VLOOKUP(A428,'A3. BGCZ'!A:C,3,FALSE)</f>
        <v>CWH</v>
      </c>
      <c r="E428" t="str">
        <f>VLOOKUP(A428,'A2. Low Flow Zone'!A:C,3,FALSE)</f>
        <v>Coast Mountains</v>
      </c>
      <c r="F428">
        <f>IFERROR(VLOOKUP(A428,'R1. GW Use'!A:H,8,FALSE),"&lt;Null&gt;")</f>
        <v>97959</v>
      </c>
      <c r="G428" t="str">
        <f>IFERROR(VLOOKUP(A428,'R2. Recharge'!A:I,8,FALSE)*B428,"&lt;Null&gt;")</f>
        <v>&lt;Null&gt;</v>
      </c>
      <c r="H428" t="str">
        <f>IFERROR(VLOOKUP(A428,'R2. Recharge'!A:K,10,FALSE)*B428,"&lt;Null&gt;")</f>
        <v>&lt;Null&gt;</v>
      </c>
      <c r="I428" t="str">
        <f>IFERROR(VLOOKUP(A428,'R3. GW E'!A:C,2,FALSE)*B428,"&lt;Null&gt;")</f>
        <v>&lt;Null&gt;</v>
      </c>
      <c r="J428" t="str">
        <f>IFERROR(VLOOKUP(A428,'R3. GW E'!A:E,4,FALSE)*B428,"&lt;Null&gt;")</f>
        <v>&lt;Null&gt;</v>
      </c>
      <c r="K428" t="str">
        <f t="shared" si="198"/>
        <v>&lt;Null&gt;</v>
      </c>
      <c r="L428" t="str">
        <f t="shared" si="199"/>
        <v>&lt;Null&gt;</v>
      </c>
      <c r="M428" t="str">
        <f t="shared" si="200"/>
        <v>&lt;Null&gt;</v>
      </c>
      <c r="N428" t="str">
        <f t="shared" si="201"/>
        <v>&lt;Null&gt;</v>
      </c>
      <c r="O428" t="str">
        <f t="shared" si="202"/>
        <v/>
      </c>
      <c r="P428">
        <f t="shared" si="212"/>
        <v>98000</v>
      </c>
      <c r="Q428" t="str">
        <f t="shared" si="203"/>
        <v/>
      </c>
      <c r="R428">
        <f t="shared" si="213"/>
        <v>0</v>
      </c>
      <c r="S428" t="str">
        <f t="shared" si="204"/>
        <v/>
      </c>
      <c r="T428">
        <f t="shared" si="214"/>
        <v>0</v>
      </c>
      <c r="U428" t="str">
        <f t="shared" si="215"/>
        <v>NA</v>
      </c>
      <c r="V428">
        <f t="shared" si="216"/>
        <v>0</v>
      </c>
      <c r="W428" t="str">
        <f t="shared" si="217"/>
        <v>NA</v>
      </c>
      <c r="X428">
        <f t="shared" si="218"/>
        <v>0</v>
      </c>
      <c r="Y428" t="str">
        <f t="shared" si="205"/>
        <v>NA</v>
      </c>
      <c r="Z428" t="str">
        <f t="shared" si="206"/>
        <v>NA</v>
      </c>
      <c r="AA428" t="str">
        <f t="shared" si="207"/>
        <v>NA</v>
      </c>
      <c r="AB428" t="str">
        <f t="shared" si="208"/>
        <v>NA</v>
      </c>
      <c r="AC428" s="9" t="str">
        <f t="shared" si="219"/>
        <v>NA</v>
      </c>
      <c r="AD428" s="9">
        <f t="shared" si="220"/>
        <v>0</v>
      </c>
      <c r="AE428" s="9" t="str">
        <f t="shared" si="221"/>
        <v>NA</v>
      </c>
      <c r="AF428" s="9">
        <f t="shared" si="222"/>
        <v>0</v>
      </c>
      <c r="AG428" s="9" t="str">
        <f t="shared" si="223"/>
        <v>NA</v>
      </c>
      <c r="AH428" s="9">
        <f t="shared" si="224"/>
        <v>0</v>
      </c>
      <c r="AI428" s="9" t="str">
        <f t="shared" si="225"/>
        <v>NA</v>
      </c>
      <c r="AJ428" s="9">
        <f t="shared" si="226"/>
        <v>0</v>
      </c>
      <c r="AK428" t="str">
        <f t="shared" si="227"/>
        <v>NA</v>
      </c>
      <c r="AL428" t="str">
        <f t="shared" si="228"/>
        <v>NA</v>
      </c>
      <c r="AM428" t="str">
        <f t="shared" si="229"/>
        <v>NA</v>
      </c>
      <c r="AN428" t="str">
        <f t="shared" si="230"/>
        <v>NA</v>
      </c>
      <c r="AO428">
        <f t="shared" si="209"/>
        <v>0</v>
      </c>
      <c r="AP428">
        <f t="shared" si="210"/>
        <v>0</v>
      </c>
      <c r="AQ428" t="str">
        <f t="shared" si="211"/>
        <v>Method not applicable - confined aquifer</v>
      </c>
    </row>
    <row r="429" spans="1:43" x14ac:dyDescent="0.25">
      <c r="A429">
        <v>60</v>
      </c>
      <c r="B429">
        <v>13765181.4637</v>
      </c>
      <c r="C429" t="str">
        <f>VLOOKUP(A429,'A1. Aquifer Attributes'!A:H,8,FALSE)</f>
        <v>Confined</v>
      </c>
      <c r="D429" t="str">
        <f>VLOOKUP(A429,'A3. BGCZ'!A:C,3,FALSE)</f>
        <v>CWH</v>
      </c>
      <c r="E429" t="str">
        <f>VLOOKUP(A429,'A2. Low Flow Zone'!A:C,3,FALSE)</f>
        <v>Coast Mountains</v>
      </c>
      <c r="F429">
        <f>IFERROR(VLOOKUP(A429,'R1. GW Use'!A:H,8,FALSE),"&lt;Null&gt;")</f>
        <v>31540</v>
      </c>
      <c r="G429" t="str">
        <f>IFERROR(VLOOKUP(A429,'R2. Recharge'!A:I,8,FALSE)*B429,"&lt;Null&gt;")</f>
        <v>&lt;Null&gt;</v>
      </c>
      <c r="H429" t="str">
        <f>IFERROR(VLOOKUP(A429,'R2. Recharge'!A:K,10,FALSE)*B429,"&lt;Null&gt;")</f>
        <v>&lt;Null&gt;</v>
      </c>
      <c r="I429" t="str">
        <f>IFERROR(VLOOKUP(A429,'R3. GW E'!A:C,2,FALSE)*B429,"&lt;Null&gt;")</f>
        <v>&lt;Null&gt;</v>
      </c>
      <c r="J429" t="str">
        <f>IFERROR(VLOOKUP(A429,'R3. GW E'!A:E,4,FALSE)*B429,"&lt;Null&gt;")</f>
        <v>&lt;Null&gt;</v>
      </c>
      <c r="K429" t="str">
        <f t="shared" si="198"/>
        <v>&lt;Null&gt;</v>
      </c>
      <c r="L429" t="str">
        <f t="shared" si="199"/>
        <v>&lt;Null&gt;</v>
      </c>
      <c r="M429" t="str">
        <f t="shared" si="200"/>
        <v>&lt;Null&gt;</v>
      </c>
      <c r="N429" t="str">
        <f t="shared" si="201"/>
        <v>&lt;Null&gt;</v>
      </c>
      <c r="O429" t="str">
        <f t="shared" si="202"/>
        <v/>
      </c>
      <c r="P429">
        <f t="shared" si="212"/>
        <v>32000</v>
      </c>
      <c r="Q429" t="str">
        <f t="shared" si="203"/>
        <v/>
      </c>
      <c r="R429">
        <f t="shared" si="213"/>
        <v>0</v>
      </c>
      <c r="S429" t="str">
        <f t="shared" si="204"/>
        <v/>
      </c>
      <c r="T429">
        <f t="shared" si="214"/>
        <v>0</v>
      </c>
      <c r="U429" t="str">
        <f t="shared" si="215"/>
        <v>NA</v>
      </c>
      <c r="V429">
        <f t="shared" si="216"/>
        <v>0</v>
      </c>
      <c r="W429" t="str">
        <f t="shared" si="217"/>
        <v>NA</v>
      </c>
      <c r="X429">
        <f t="shared" si="218"/>
        <v>0</v>
      </c>
      <c r="Y429" t="str">
        <f t="shared" si="205"/>
        <v>NA</v>
      </c>
      <c r="Z429" t="str">
        <f t="shared" si="206"/>
        <v>NA</v>
      </c>
      <c r="AA429" t="str">
        <f t="shared" si="207"/>
        <v>NA</v>
      </c>
      <c r="AB429" t="str">
        <f t="shared" si="208"/>
        <v>NA</v>
      </c>
      <c r="AC429" s="9" t="str">
        <f t="shared" si="219"/>
        <v>NA</v>
      </c>
      <c r="AD429" s="9">
        <f t="shared" si="220"/>
        <v>0</v>
      </c>
      <c r="AE429" s="9" t="str">
        <f t="shared" si="221"/>
        <v>NA</v>
      </c>
      <c r="AF429" s="9">
        <f t="shared" si="222"/>
        <v>0</v>
      </c>
      <c r="AG429" s="9" t="str">
        <f t="shared" si="223"/>
        <v>NA</v>
      </c>
      <c r="AH429" s="9">
        <f t="shared" si="224"/>
        <v>0</v>
      </c>
      <c r="AI429" s="9" t="str">
        <f t="shared" si="225"/>
        <v>NA</v>
      </c>
      <c r="AJ429" s="9">
        <f t="shared" si="226"/>
        <v>0</v>
      </c>
      <c r="AK429" t="str">
        <f t="shared" si="227"/>
        <v>NA</v>
      </c>
      <c r="AL429" t="str">
        <f t="shared" si="228"/>
        <v>NA</v>
      </c>
      <c r="AM429" t="str">
        <f t="shared" si="229"/>
        <v>NA</v>
      </c>
      <c r="AN429" t="str">
        <f t="shared" si="230"/>
        <v>NA</v>
      </c>
      <c r="AO429">
        <f t="shared" si="209"/>
        <v>0</v>
      </c>
      <c r="AP429">
        <f t="shared" si="210"/>
        <v>0</v>
      </c>
      <c r="AQ429" t="str">
        <f t="shared" si="211"/>
        <v>Method not applicable - confined aquifer</v>
      </c>
    </row>
    <row r="430" spans="1:43" x14ac:dyDescent="0.25">
      <c r="A430">
        <v>61</v>
      </c>
      <c r="B430">
        <v>137377304.70699999</v>
      </c>
      <c r="C430" t="str">
        <f>VLOOKUP(A430,'A1. Aquifer Attributes'!A:H,8,FALSE)</f>
        <v>Confined</v>
      </c>
      <c r="D430" t="str">
        <f>VLOOKUP(A430,'A3. BGCZ'!A:C,3,FALSE)</f>
        <v>CWH</v>
      </c>
      <c r="E430" t="str">
        <f>VLOOKUP(A430,'A2. Low Flow Zone'!A:C,3,FALSE)</f>
        <v>Coast Mountains</v>
      </c>
      <c r="F430">
        <f>IFERROR(VLOOKUP(A430,'R1. GW Use'!A:H,8,FALSE),"&lt;Null&gt;")</f>
        <v>6113714</v>
      </c>
      <c r="G430" t="str">
        <f>IFERROR(VLOOKUP(A430,'R2. Recharge'!A:I,8,FALSE)*B430,"&lt;Null&gt;")</f>
        <v>&lt;Null&gt;</v>
      </c>
      <c r="H430" t="str">
        <f>IFERROR(VLOOKUP(A430,'R2. Recharge'!A:K,10,FALSE)*B430,"&lt;Null&gt;")</f>
        <v>&lt;Null&gt;</v>
      </c>
      <c r="I430" t="str">
        <f>IFERROR(VLOOKUP(A430,'R3. GW E'!A:C,2,FALSE)*B430,"&lt;Null&gt;")</f>
        <v>&lt;Null&gt;</v>
      </c>
      <c r="J430" t="str">
        <f>IFERROR(VLOOKUP(A430,'R3. GW E'!A:E,4,FALSE)*B430,"&lt;Null&gt;")</f>
        <v>&lt;Null&gt;</v>
      </c>
      <c r="K430" t="str">
        <f t="shared" si="198"/>
        <v>&lt;Null&gt;</v>
      </c>
      <c r="L430" t="str">
        <f t="shared" si="199"/>
        <v>&lt;Null&gt;</v>
      </c>
      <c r="M430" t="str">
        <f t="shared" si="200"/>
        <v>&lt;Null&gt;</v>
      </c>
      <c r="N430" t="str">
        <f t="shared" si="201"/>
        <v>&lt;Null&gt;</v>
      </c>
      <c r="O430" t="str">
        <f t="shared" si="202"/>
        <v/>
      </c>
      <c r="P430">
        <f t="shared" si="212"/>
        <v>6114000</v>
      </c>
      <c r="Q430" t="str">
        <f t="shared" si="203"/>
        <v/>
      </c>
      <c r="R430">
        <f t="shared" si="213"/>
        <v>0</v>
      </c>
      <c r="S430" t="str">
        <f t="shared" si="204"/>
        <v/>
      </c>
      <c r="T430">
        <f t="shared" si="214"/>
        <v>0</v>
      </c>
      <c r="U430" t="str">
        <f t="shared" si="215"/>
        <v>NA</v>
      </c>
      <c r="V430">
        <f t="shared" si="216"/>
        <v>0</v>
      </c>
      <c r="W430" t="str">
        <f t="shared" si="217"/>
        <v>NA</v>
      </c>
      <c r="X430">
        <f t="shared" si="218"/>
        <v>0</v>
      </c>
      <c r="Y430" t="str">
        <f t="shared" si="205"/>
        <v>NA</v>
      </c>
      <c r="Z430" t="str">
        <f t="shared" si="206"/>
        <v>NA</v>
      </c>
      <c r="AA430" t="str">
        <f t="shared" si="207"/>
        <v>NA</v>
      </c>
      <c r="AB430" t="str">
        <f t="shared" si="208"/>
        <v>NA</v>
      </c>
      <c r="AC430" s="9" t="str">
        <f t="shared" si="219"/>
        <v>NA</v>
      </c>
      <c r="AD430" s="9">
        <f t="shared" si="220"/>
        <v>0</v>
      </c>
      <c r="AE430" s="9" t="str">
        <f t="shared" si="221"/>
        <v>NA</v>
      </c>
      <c r="AF430" s="9">
        <f t="shared" si="222"/>
        <v>0</v>
      </c>
      <c r="AG430" s="9" t="str">
        <f t="shared" si="223"/>
        <v>NA</v>
      </c>
      <c r="AH430" s="9">
        <f t="shared" si="224"/>
        <v>0</v>
      </c>
      <c r="AI430" s="9" t="str">
        <f t="shared" si="225"/>
        <v>NA</v>
      </c>
      <c r="AJ430" s="9">
        <f t="shared" si="226"/>
        <v>0</v>
      </c>
      <c r="AK430" t="str">
        <f t="shared" si="227"/>
        <v>NA</v>
      </c>
      <c r="AL430" t="str">
        <f t="shared" si="228"/>
        <v>NA</v>
      </c>
      <c r="AM430" t="str">
        <f t="shared" si="229"/>
        <v>NA</v>
      </c>
      <c r="AN430" t="str">
        <f t="shared" si="230"/>
        <v>NA</v>
      </c>
      <c r="AO430">
        <f t="shared" si="209"/>
        <v>0</v>
      </c>
      <c r="AP430">
        <f t="shared" si="210"/>
        <v>0</v>
      </c>
      <c r="AQ430" t="str">
        <f t="shared" si="211"/>
        <v>Method not applicable - confined aquifer</v>
      </c>
    </row>
    <row r="431" spans="1:43" x14ac:dyDescent="0.25">
      <c r="A431">
        <v>62</v>
      </c>
      <c r="B431">
        <v>6779755.7794399997</v>
      </c>
      <c r="C431" t="str">
        <f>VLOOKUP(A431,'A1. Aquifer Attributes'!A:H,8,FALSE)</f>
        <v>Confined</v>
      </c>
      <c r="D431" t="str">
        <f>VLOOKUP(A431,'A3. BGCZ'!A:C,3,FALSE)</f>
        <v>CDF</v>
      </c>
      <c r="E431" t="str">
        <f>VLOOKUP(A431,'A2. Low Flow Zone'!A:C,3,FALSE)</f>
        <v>Georgia Basin</v>
      </c>
      <c r="F431">
        <f>IFERROR(VLOOKUP(A431,'R1. GW Use'!A:H,8,FALSE),"&lt;Null&gt;")</f>
        <v>22525</v>
      </c>
      <c r="G431" t="str">
        <f>IFERROR(VLOOKUP(A431,'R2. Recharge'!A:I,8,FALSE)*B431,"&lt;Null&gt;")</f>
        <v>&lt;Null&gt;</v>
      </c>
      <c r="H431" t="str">
        <f>IFERROR(VLOOKUP(A431,'R2. Recharge'!A:K,10,FALSE)*B431,"&lt;Null&gt;")</f>
        <v>&lt;Null&gt;</v>
      </c>
      <c r="I431" t="str">
        <f>IFERROR(VLOOKUP(A431,'R3. GW E'!A:C,2,FALSE)*B431,"&lt;Null&gt;")</f>
        <v>&lt;Null&gt;</v>
      </c>
      <c r="J431" t="str">
        <f>IFERROR(VLOOKUP(A431,'R3. GW E'!A:E,4,FALSE)*B431,"&lt;Null&gt;")</f>
        <v>&lt;Null&gt;</v>
      </c>
      <c r="K431" t="str">
        <f t="shared" si="198"/>
        <v>&lt;Null&gt;</v>
      </c>
      <c r="L431" t="str">
        <f t="shared" si="199"/>
        <v>&lt;Null&gt;</v>
      </c>
      <c r="M431" t="str">
        <f t="shared" si="200"/>
        <v>&lt;Null&gt;</v>
      </c>
      <c r="N431" t="str">
        <f t="shared" si="201"/>
        <v>&lt;Null&gt;</v>
      </c>
      <c r="O431" t="str">
        <f t="shared" si="202"/>
        <v/>
      </c>
      <c r="P431">
        <f t="shared" si="212"/>
        <v>23000</v>
      </c>
      <c r="Q431" t="str">
        <f t="shared" si="203"/>
        <v/>
      </c>
      <c r="R431">
        <f t="shared" si="213"/>
        <v>0</v>
      </c>
      <c r="S431" t="str">
        <f t="shared" si="204"/>
        <v/>
      </c>
      <c r="T431">
        <f t="shared" si="214"/>
        <v>0</v>
      </c>
      <c r="U431" t="str">
        <f t="shared" si="215"/>
        <v>NA</v>
      </c>
      <c r="V431">
        <f t="shared" si="216"/>
        <v>0</v>
      </c>
      <c r="W431" t="str">
        <f t="shared" si="217"/>
        <v>NA</v>
      </c>
      <c r="X431">
        <f t="shared" si="218"/>
        <v>0</v>
      </c>
      <c r="Y431" t="str">
        <f t="shared" si="205"/>
        <v>NA</v>
      </c>
      <c r="Z431" t="str">
        <f t="shared" si="206"/>
        <v>NA</v>
      </c>
      <c r="AA431" t="str">
        <f t="shared" si="207"/>
        <v>NA</v>
      </c>
      <c r="AB431" t="str">
        <f t="shared" si="208"/>
        <v>NA</v>
      </c>
      <c r="AC431" s="9" t="str">
        <f t="shared" si="219"/>
        <v>NA</v>
      </c>
      <c r="AD431" s="9">
        <f t="shared" si="220"/>
        <v>0</v>
      </c>
      <c r="AE431" s="9" t="str">
        <f t="shared" si="221"/>
        <v>NA</v>
      </c>
      <c r="AF431" s="9">
        <f t="shared" si="222"/>
        <v>0</v>
      </c>
      <c r="AG431" s="9" t="str">
        <f t="shared" si="223"/>
        <v>NA</v>
      </c>
      <c r="AH431" s="9">
        <f t="shared" si="224"/>
        <v>0</v>
      </c>
      <c r="AI431" s="9" t="str">
        <f t="shared" si="225"/>
        <v>NA</v>
      </c>
      <c r="AJ431" s="9">
        <f t="shared" si="226"/>
        <v>0</v>
      </c>
      <c r="AK431" t="str">
        <f t="shared" si="227"/>
        <v>NA</v>
      </c>
      <c r="AL431" t="str">
        <f t="shared" si="228"/>
        <v>NA</v>
      </c>
      <c r="AM431" t="str">
        <f t="shared" si="229"/>
        <v>NA</v>
      </c>
      <c r="AN431" t="str">
        <f t="shared" si="230"/>
        <v>NA</v>
      </c>
      <c r="AO431">
        <f t="shared" si="209"/>
        <v>0</v>
      </c>
      <c r="AP431">
        <f t="shared" si="210"/>
        <v>0</v>
      </c>
      <c r="AQ431" t="str">
        <f t="shared" si="211"/>
        <v>Method not applicable - confined aquifer</v>
      </c>
    </row>
    <row r="432" spans="1:43" x14ac:dyDescent="0.25">
      <c r="A432">
        <v>75</v>
      </c>
      <c r="B432">
        <v>1391139.90381</v>
      </c>
      <c r="C432" t="str">
        <f>VLOOKUP(A432,'A1. Aquifer Attributes'!A:H,8,FALSE)</f>
        <v>Confined</v>
      </c>
      <c r="D432" t="str">
        <f>VLOOKUP(A432,'A3. BGCZ'!A:C,3,FALSE)</f>
        <v>BG</v>
      </c>
      <c r="E432" t="str">
        <f>VLOOKUP(A432,'A2. Low Flow Zone'!A:C,3,FALSE)</f>
        <v>South Interior</v>
      </c>
      <c r="F432">
        <f>IFERROR(VLOOKUP(A432,'R1. GW Use'!A:H,8,FALSE),"&lt;Null&gt;")</f>
        <v>49985</v>
      </c>
      <c r="G432" t="str">
        <f>IFERROR(VLOOKUP(A432,'R2. Recharge'!A:I,8,FALSE)*B432,"&lt;Null&gt;")</f>
        <v>&lt;Null&gt;</v>
      </c>
      <c r="H432" t="str">
        <f>IFERROR(VLOOKUP(A432,'R2. Recharge'!A:K,10,FALSE)*B432,"&lt;Null&gt;")</f>
        <v>&lt;Null&gt;</v>
      </c>
      <c r="I432" t="str">
        <f>IFERROR(VLOOKUP(A432,'R3. GW E'!A:C,2,FALSE)*B432,"&lt;Null&gt;")</f>
        <v>&lt;Null&gt;</v>
      </c>
      <c r="J432" t="str">
        <f>IFERROR(VLOOKUP(A432,'R3. GW E'!A:E,4,FALSE)*B432,"&lt;Null&gt;")</f>
        <v>&lt;Null&gt;</v>
      </c>
      <c r="K432" t="str">
        <f t="shared" si="198"/>
        <v>&lt;Null&gt;</v>
      </c>
      <c r="L432" t="str">
        <f t="shared" si="199"/>
        <v>&lt;Null&gt;</v>
      </c>
      <c r="M432" t="str">
        <f t="shared" si="200"/>
        <v>&lt;Null&gt;</v>
      </c>
      <c r="N432" t="str">
        <f t="shared" si="201"/>
        <v>&lt;Null&gt;</v>
      </c>
      <c r="O432" t="str">
        <f t="shared" si="202"/>
        <v/>
      </c>
      <c r="P432">
        <f t="shared" si="212"/>
        <v>50000</v>
      </c>
      <c r="Q432" t="str">
        <f t="shared" si="203"/>
        <v/>
      </c>
      <c r="R432">
        <f t="shared" si="213"/>
        <v>0</v>
      </c>
      <c r="S432" t="str">
        <f t="shared" si="204"/>
        <v/>
      </c>
      <c r="T432">
        <f t="shared" si="214"/>
        <v>0</v>
      </c>
      <c r="U432" t="str">
        <f t="shared" si="215"/>
        <v>NA</v>
      </c>
      <c r="V432">
        <f t="shared" si="216"/>
        <v>0</v>
      </c>
      <c r="W432" t="str">
        <f t="shared" si="217"/>
        <v>NA</v>
      </c>
      <c r="X432">
        <f t="shared" si="218"/>
        <v>0</v>
      </c>
      <c r="Y432" t="str">
        <f t="shared" si="205"/>
        <v>NA</v>
      </c>
      <c r="Z432" t="str">
        <f t="shared" si="206"/>
        <v>NA</v>
      </c>
      <c r="AA432" t="str">
        <f t="shared" si="207"/>
        <v>NA</v>
      </c>
      <c r="AB432" t="str">
        <f t="shared" si="208"/>
        <v>NA</v>
      </c>
      <c r="AC432" s="9" t="str">
        <f t="shared" si="219"/>
        <v>NA</v>
      </c>
      <c r="AD432" s="9">
        <f t="shared" si="220"/>
        <v>0</v>
      </c>
      <c r="AE432" s="9" t="str">
        <f t="shared" si="221"/>
        <v>NA</v>
      </c>
      <c r="AF432" s="9">
        <f t="shared" si="222"/>
        <v>0</v>
      </c>
      <c r="AG432" s="9" t="str">
        <f t="shared" si="223"/>
        <v>NA</v>
      </c>
      <c r="AH432" s="9">
        <f t="shared" si="224"/>
        <v>0</v>
      </c>
      <c r="AI432" s="9" t="str">
        <f t="shared" si="225"/>
        <v>NA</v>
      </c>
      <c r="AJ432" s="9">
        <f t="shared" si="226"/>
        <v>0</v>
      </c>
      <c r="AK432" t="str">
        <f t="shared" si="227"/>
        <v>NA</v>
      </c>
      <c r="AL432" t="str">
        <f t="shared" si="228"/>
        <v>NA</v>
      </c>
      <c r="AM432" t="str">
        <f t="shared" si="229"/>
        <v>NA</v>
      </c>
      <c r="AN432" t="str">
        <f t="shared" si="230"/>
        <v>NA</v>
      </c>
      <c r="AO432">
        <f t="shared" si="209"/>
        <v>0</v>
      </c>
      <c r="AP432">
        <f t="shared" si="210"/>
        <v>0</v>
      </c>
      <c r="AQ432" t="str">
        <f t="shared" si="211"/>
        <v>Method not applicable - confined aquifer</v>
      </c>
    </row>
    <row r="433" spans="1:43" x14ac:dyDescent="0.25">
      <c r="A433">
        <v>77</v>
      </c>
      <c r="B433">
        <v>3583306.3018700001</v>
      </c>
      <c r="C433" t="str">
        <f>VLOOKUP(A433,'A1. Aquifer Attributes'!A:H,8,FALSE)</f>
        <v>Confined</v>
      </c>
      <c r="D433" t="str">
        <f>VLOOKUP(A433,'A3. BGCZ'!A:C,3,FALSE)</f>
        <v>PP</v>
      </c>
      <c r="E433" t="str">
        <f>VLOOKUP(A433,'A2. Low Flow Zone'!A:C,3,FALSE)</f>
        <v>South Interior</v>
      </c>
      <c r="F433">
        <f>IFERROR(VLOOKUP(A433,'R1. GW Use'!A:H,8,FALSE),"&lt;Null&gt;")</f>
        <v>21711</v>
      </c>
      <c r="G433" t="str">
        <f>IFERROR(VLOOKUP(A433,'R2. Recharge'!A:I,8,FALSE)*B433,"&lt;Null&gt;")</f>
        <v>&lt;Null&gt;</v>
      </c>
      <c r="H433" t="str">
        <f>IFERROR(VLOOKUP(A433,'R2. Recharge'!A:K,10,FALSE)*B433,"&lt;Null&gt;")</f>
        <v>&lt;Null&gt;</v>
      </c>
      <c r="I433" t="str">
        <f>IFERROR(VLOOKUP(A433,'R3. GW E'!A:C,2,FALSE)*B433,"&lt;Null&gt;")</f>
        <v>&lt;Null&gt;</v>
      </c>
      <c r="J433" t="str">
        <f>IFERROR(VLOOKUP(A433,'R3. GW E'!A:E,4,FALSE)*B433,"&lt;Null&gt;")</f>
        <v>&lt;Null&gt;</v>
      </c>
      <c r="K433" t="str">
        <f t="shared" si="198"/>
        <v>&lt;Null&gt;</v>
      </c>
      <c r="L433" t="str">
        <f t="shared" si="199"/>
        <v>&lt;Null&gt;</v>
      </c>
      <c r="M433" t="str">
        <f t="shared" si="200"/>
        <v>&lt;Null&gt;</v>
      </c>
      <c r="N433" t="str">
        <f t="shared" si="201"/>
        <v>&lt;Null&gt;</v>
      </c>
      <c r="O433" t="str">
        <f t="shared" si="202"/>
        <v/>
      </c>
      <c r="P433">
        <f t="shared" si="212"/>
        <v>22000</v>
      </c>
      <c r="Q433" t="str">
        <f t="shared" si="203"/>
        <v/>
      </c>
      <c r="R433">
        <f t="shared" si="213"/>
        <v>0</v>
      </c>
      <c r="S433" t="str">
        <f t="shared" si="204"/>
        <v/>
      </c>
      <c r="T433">
        <f t="shared" si="214"/>
        <v>0</v>
      </c>
      <c r="U433" t="str">
        <f t="shared" si="215"/>
        <v>NA</v>
      </c>
      <c r="V433">
        <f t="shared" si="216"/>
        <v>0</v>
      </c>
      <c r="W433" t="str">
        <f t="shared" si="217"/>
        <v>NA</v>
      </c>
      <c r="X433">
        <f t="shared" si="218"/>
        <v>0</v>
      </c>
      <c r="Y433" t="str">
        <f t="shared" si="205"/>
        <v>NA</v>
      </c>
      <c r="Z433" t="str">
        <f t="shared" si="206"/>
        <v>NA</v>
      </c>
      <c r="AA433" t="str">
        <f t="shared" si="207"/>
        <v>NA</v>
      </c>
      <c r="AB433" t="str">
        <f t="shared" si="208"/>
        <v>NA</v>
      </c>
      <c r="AC433" s="9" t="str">
        <f t="shared" si="219"/>
        <v>NA</v>
      </c>
      <c r="AD433" s="9">
        <f t="shared" si="220"/>
        <v>0</v>
      </c>
      <c r="AE433" s="9" t="str">
        <f t="shared" si="221"/>
        <v>NA</v>
      </c>
      <c r="AF433" s="9">
        <f t="shared" si="222"/>
        <v>0</v>
      </c>
      <c r="AG433" s="9" t="str">
        <f t="shared" si="223"/>
        <v>NA</v>
      </c>
      <c r="AH433" s="9">
        <f t="shared" si="224"/>
        <v>0</v>
      </c>
      <c r="AI433" s="9" t="str">
        <f t="shared" si="225"/>
        <v>NA</v>
      </c>
      <c r="AJ433" s="9">
        <f t="shared" si="226"/>
        <v>0</v>
      </c>
      <c r="AK433" t="str">
        <f t="shared" si="227"/>
        <v>NA</v>
      </c>
      <c r="AL433" t="str">
        <f t="shared" si="228"/>
        <v>NA</v>
      </c>
      <c r="AM433" t="str">
        <f t="shared" si="229"/>
        <v>NA</v>
      </c>
      <c r="AN433" t="str">
        <f t="shared" si="230"/>
        <v>NA</v>
      </c>
      <c r="AO433">
        <f t="shared" si="209"/>
        <v>0</v>
      </c>
      <c r="AP433">
        <f t="shared" si="210"/>
        <v>0</v>
      </c>
      <c r="AQ433" t="str">
        <f t="shared" si="211"/>
        <v>Method not applicable - confined aquifer</v>
      </c>
    </row>
    <row r="434" spans="1:43" x14ac:dyDescent="0.25">
      <c r="A434">
        <v>80</v>
      </c>
      <c r="B434">
        <v>1338450.25544</v>
      </c>
      <c r="C434" t="str">
        <f>VLOOKUP(A434,'A1. Aquifer Attributes'!A:H,8,FALSE)</f>
        <v>Confined</v>
      </c>
      <c r="D434" t="str">
        <f>VLOOKUP(A434,'A3. BGCZ'!A:C,3,FALSE)</f>
        <v>BG</v>
      </c>
      <c r="E434" t="str">
        <f>VLOOKUP(A434,'A2. Low Flow Zone'!A:C,3,FALSE)</f>
        <v>South Interior</v>
      </c>
      <c r="F434">
        <f>IFERROR(VLOOKUP(A434,'R1. GW Use'!A:H,8,FALSE),"&lt;Null&gt;")</f>
        <v>5063</v>
      </c>
      <c r="G434" t="str">
        <f>IFERROR(VLOOKUP(A434,'R2. Recharge'!A:I,8,FALSE)*B434,"&lt;Null&gt;")</f>
        <v>&lt;Null&gt;</v>
      </c>
      <c r="H434" t="str">
        <f>IFERROR(VLOOKUP(A434,'R2. Recharge'!A:K,10,FALSE)*B434,"&lt;Null&gt;")</f>
        <v>&lt;Null&gt;</v>
      </c>
      <c r="I434" t="str">
        <f>IFERROR(VLOOKUP(A434,'R3. GW E'!A:C,2,FALSE)*B434,"&lt;Null&gt;")</f>
        <v>&lt;Null&gt;</v>
      </c>
      <c r="J434" t="str">
        <f>IFERROR(VLOOKUP(A434,'R3. GW E'!A:E,4,FALSE)*B434,"&lt;Null&gt;")</f>
        <v>&lt;Null&gt;</v>
      </c>
      <c r="K434" t="str">
        <f t="shared" si="198"/>
        <v>&lt;Null&gt;</v>
      </c>
      <c r="L434" t="str">
        <f t="shared" si="199"/>
        <v>&lt;Null&gt;</v>
      </c>
      <c r="M434" t="str">
        <f t="shared" si="200"/>
        <v>&lt;Null&gt;</v>
      </c>
      <c r="N434" t="str">
        <f t="shared" si="201"/>
        <v>&lt;Null&gt;</v>
      </c>
      <c r="O434" t="str">
        <f t="shared" si="202"/>
        <v/>
      </c>
      <c r="P434">
        <f t="shared" si="212"/>
        <v>5000</v>
      </c>
      <c r="Q434" t="str">
        <f t="shared" si="203"/>
        <v/>
      </c>
      <c r="R434">
        <f t="shared" si="213"/>
        <v>0</v>
      </c>
      <c r="S434" t="str">
        <f t="shared" si="204"/>
        <v/>
      </c>
      <c r="T434">
        <f t="shared" si="214"/>
        <v>0</v>
      </c>
      <c r="U434" t="str">
        <f t="shared" si="215"/>
        <v>NA</v>
      </c>
      <c r="V434">
        <f t="shared" si="216"/>
        <v>0</v>
      </c>
      <c r="W434" t="str">
        <f t="shared" si="217"/>
        <v>NA</v>
      </c>
      <c r="X434">
        <f t="shared" si="218"/>
        <v>0</v>
      </c>
      <c r="Y434" t="str">
        <f t="shared" si="205"/>
        <v>NA</v>
      </c>
      <c r="Z434" t="str">
        <f t="shared" si="206"/>
        <v>NA</v>
      </c>
      <c r="AA434" t="str">
        <f t="shared" si="207"/>
        <v>NA</v>
      </c>
      <c r="AB434" t="str">
        <f t="shared" si="208"/>
        <v>NA</v>
      </c>
      <c r="AC434" s="9" t="str">
        <f t="shared" si="219"/>
        <v>NA</v>
      </c>
      <c r="AD434" s="9">
        <f t="shared" si="220"/>
        <v>0</v>
      </c>
      <c r="AE434" s="9" t="str">
        <f t="shared" si="221"/>
        <v>NA</v>
      </c>
      <c r="AF434" s="9">
        <f t="shared" si="222"/>
        <v>0</v>
      </c>
      <c r="AG434" s="9" t="str">
        <f t="shared" si="223"/>
        <v>NA</v>
      </c>
      <c r="AH434" s="9">
        <f t="shared" si="224"/>
        <v>0</v>
      </c>
      <c r="AI434" s="9" t="str">
        <f t="shared" si="225"/>
        <v>NA</v>
      </c>
      <c r="AJ434" s="9">
        <f t="shared" si="226"/>
        <v>0</v>
      </c>
      <c r="AK434" t="str">
        <f t="shared" si="227"/>
        <v>NA</v>
      </c>
      <c r="AL434" t="str">
        <f t="shared" si="228"/>
        <v>NA</v>
      </c>
      <c r="AM434" t="str">
        <f t="shared" si="229"/>
        <v>NA</v>
      </c>
      <c r="AN434" t="str">
        <f t="shared" si="230"/>
        <v>NA</v>
      </c>
      <c r="AO434">
        <f t="shared" si="209"/>
        <v>0</v>
      </c>
      <c r="AP434">
        <f t="shared" si="210"/>
        <v>0</v>
      </c>
      <c r="AQ434" t="str">
        <f t="shared" si="211"/>
        <v>Method not applicable - confined aquifer</v>
      </c>
    </row>
    <row r="435" spans="1:43" x14ac:dyDescent="0.25">
      <c r="A435">
        <v>81</v>
      </c>
      <c r="B435">
        <v>6611272.6558100004</v>
      </c>
      <c r="C435" t="str">
        <f>VLOOKUP(A435,'A1. Aquifer Attributes'!A:H,8,FALSE)</f>
        <v>Confined</v>
      </c>
      <c r="D435" t="str">
        <f>VLOOKUP(A435,'A3. BGCZ'!A:C,3,FALSE)</f>
        <v>SBS</v>
      </c>
      <c r="E435" t="str">
        <f>VLOOKUP(A435,'A2. Low Flow Zone'!A:C,3,FALSE)</f>
        <v>South Interior</v>
      </c>
      <c r="F435">
        <f>IFERROR(VLOOKUP(A435,'R1. GW Use'!A:H,8,FALSE),"&lt;Null&gt;")</f>
        <v>16474</v>
      </c>
      <c r="G435" t="str">
        <f>IFERROR(VLOOKUP(A435,'R2. Recharge'!A:I,8,FALSE)*B435,"&lt;Null&gt;")</f>
        <v>&lt;Null&gt;</v>
      </c>
      <c r="H435" t="str">
        <f>IFERROR(VLOOKUP(A435,'R2. Recharge'!A:K,10,FALSE)*B435,"&lt;Null&gt;")</f>
        <v>&lt;Null&gt;</v>
      </c>
      <c r="I435" t="str">
        <f>IFERROR(VLOOKUP(A435,'R3. GW E'!A:C,2,FALSE)*B435,"&lt;Null&gt;")</f>
        <v>&lt;Null&gt;</v>
      </c>
      <c r="J435" t="str">
        <f>IFERROR(VLOOKUP(A435,'R3. GW E'!A:E,4,FALSE)*B435,"&lt;Null&gt;")</f>
        <v>&lt;Null&gt;</v>
      </c>
      <c r="K435" t="str">
        <f t="shared" si="198"/>
        <v>&lt;Null&gt;</v>
      </c>
      <c r="L435" t="str">
        <f t="shared" si="199"/>
        <v>&lt;Null&gt;</v>
      </c>
      <c r="M435" t="str">
        <f t="shared" si="200"/>
        <v>&lt;Null&gt;</v>
      </c>
      <c r="N435" t="str">
        <f t="shared" si="201"/>
        <v>&lt;Null&gt;</v>
      </c>
      <c r="O435" t="str">
        <f t="shared" si="202"/>
        <v/>
      </c>
      <c r="P435">
        <f t="shared" si="212"/>
        <v>16000</v>
      </c>
      <c r="Q435" t="str">
        <f t="shared" si="203"/>
        <v/>
      </c>
      <c r="R435">
        <f t="shared" si="213"/>
        <v>0</v>
      </c>
      <c r="S435" t="str">
        <f t="shared" si="204"/>
        <v/>
      </c>
      <c r="T435">
        <f t="shared" si="214"/>
        <v>0</v>
      </c>
      <c r="U435" t="str">
        <f t="shared" si="215"/>
        <v>NA</v>
      </c>
      <c r="V435">
        <f t="shared" si="216"/>
        <v>0</v>
      </c>
      <c r="W435" t="str">
        <f t="shared" si="217"/>
        <v>NA</v>
      </c>
      <c r="X435">
        <f t="shared" si="218"/>
        <v>0</v>
      </c>
      <c r="Y435" t="str">
        <f t="shared" si="205"/>
        <v>NA</v>
      </c>
      <c r="Z435" t="str">
        <f t="shared" si="206"/>
        <v>NA</v>
      </c>
      <c r="AA435" t="str">
        <f t="shared" si="207"/>
        <v>NA</v>
      </c>
      <c r="AB435" t="str">
        <f t="shared" si="208"/>
        <v>NA</v>
      </c>
      <c r="AC435" s="9" t="str">
        <f t="shared" si="219"/>
        <v>NA</v>
      </c>
      <c r="AD435" s="9">
        <f t="shared" si="220"/>
        <v>0</v>
      </c>
      <c r="AE435" s="9" t="str">
        <f t="shared" si="221"/>
        <v>NA</v>
      </c>
      <c r="AF435" s="9">
        <f t="shared" si="222"/>
        <v>0</v>
      </c>
      <c r="AG435" s="9" t="str">
        <f t="shared" si="223"/>
        <v>NA</v>
      </c>
      <c r="AH435" s="9">
        <f t="shared" si="224"/>
        <v>0</v>
      </c>
      <c r="AI435" s="9" t="str">
        <f t="shared" si="225"/>
        <v>NA</v>
      </c>
      <c r="AJ435" s="9">
        <f t="shared" si="226"/>
        <v>0</v>
      </c>
      <c r="AK435" t="str">
        <f t="shared" si="227"/>
        <v>NA</v>
      </c>
      <c r="AL435" t="str">
        <f t="shared" si="228"/>
        <v>NA</v>
      </c>
      <c r="AM435" t="str">
        <f t="shared" si="229"/>
        <v>NA</v>
      </c>
      <c r="AN435" t="str">
        <f t="shared" si="230"/>
        <v>NA</v>
      </c>
      <c r="AO435">
        <f t="shared" si="209"/>
        <v>0</v>
      </c>
      <c r="AP435">
        <f t="shared" si="210"/>
        <v>0</v>
      </c>
      <c r="AQ435" t="str">
        <f t="shared" si="211"/>
        <v>Method not applicable - confined aquifer</v>
      </c>
    </row>
    <row r="436" spans="1:43" x14ac:dyDescent="0.25">
      <c r="A436">
        <v>82</v>
      </c>
      <c r="B436">
        <v>1972629.7961899999</v>
      </c>
      <c r="C436" t="str">
        <f>VLOOKUP(A436,'A1. Aquifer Attributes'!A:H,8,FALSE)</f>
        <v>Confined</v>
      </c>
      <c r="D436" t="str">
        <f>VLOOKUP(A436,'A3. BGCZ'!A:C,3,FALSE)</f>
        <v>SBS</v>
      </c>
      <c r="E436" t="str">
        <f>VLOOKUP(A436,'A2. Low Flow Zone'!A:C,3,FALSE)</f>
        <v>South Interior</v>
      </c>
      <c r="F436">
        <f>IFERROR(VLOOKUP(A436,'R1. GW Use'!A:H,8,FALSE),"&lt;Null&gt;")</f>
        <v>8237</v>
      </c>
      <c r="G436" t="str">
        <f>IFERROR(VLOOKUP(A436,'R2. Recharge'!A:I,8,FALSE)*B436,"&lt;Null&gt;")</f>
        <v>&lt;Null&gt;</v>
      </c>
      <c r="H436" t="str">
        <f>IFERROR(VLOOKUP(A436,'R2. Recharge'!A:K,10,FALSE)*B436,"&lt;Null&gt;")</f>
        <v>&lt;Null&gt;</v>
      </c>
      <c r="I436" t="str">
        <f>IFERROR(VLOOKUP(A436,'R3. GW E'!A:C,2,FALSE)*B436,"&lt;Null&gt;")</f>
        <v>&lt;Null&gt;</v>
      </c>
      <c r="J436" t="str">
        <f>IFERROR(VLOOKUP(A436,'R3. GW E'!A:E,4,FALSE)*B436,"&lt;Null&gt;")</f>
        <v>&lt;Null&gt;</v>
      </c>
      <c r="K436" t="str">
        <f t="shared" si="198"/>
        <v>&lt;Null&gt;</v>
      </c>
      <c r="L436" t="str">
        <f t="shared" si="199"/>
        <v>&lt;Null&gt;</v>
      </c>
      <c r="M436" t="str">
        <f t="shared" si="200"/>
        <v>&lt;Null&gt;</v>
      </c>
      <c r="N436" t="str">
        <f t="shared" si="201"/>
        <v>&lt;Null&gt;</v>
      </c>
      <c r="O436" t="str">
        <f t="shared" si="202"/>
        <v/>
      </c>
      <c r="P436">
        <f t="shared" si="212"/>
        <v>8000</v>
      </c>
      <c r="Q436" t="str">
        <f t="shared" si="203"/>
        <v/>
      </c>
      <c r="R436">
        <f t="shared" si="213"/>
        <v>0</v>
      </c>
      <c r="S436" t="str">
        <f t="shared" si="204"/>
        <v/>
      </c>
      <c r="T436">
        <f t="shared" si="214"/>
        <v>0</v>
      </c>
      <c r="U436" t="str">
        <f t="shared" si="215"/>
        <v>NA</v>
      </c>
      <c r="V436">
        <f t="shared" si="216"/>
        <v>0</v>
      </c>
      <c r="W436" t="str">
        <f t="shared" si="217"/>
        <v>NA</v>
      </c>
      <c r="X436">
        <f t="shared" si="218"/>
        <v>0</v>
      </c>
      <c r="Y436" t="str">
        <f t="shared" si="205"/>
        <v>NA</v>
      </c>
      <c r="Z436" t="str">
        <f t="shared" si="206"/>
        <v>NA</v>
      </c>
      <c r="AA436" t="str">
        <f t="shared" si="207"/>
        <v>NA</v>
      </c>
      <c r="AB436" t="str">
        <f t="shared" si="208"/>
        <v>NA</v>
      </c>
      <c r="AC436" s="9" t="str">
        <f t="shared" si="219"/>
        <v>NA</v>
      </c>
      <c r="AD436" s="9">
        <f t="shared" si="220"/>
        <v>0</v>
      </c>
      <c r="AE436" s="9" t="str">
        <f t="shared" si="221"/>
        <v>NA</v>
      </c>
      <c r="AF436" s="9">
        <f t="shared" si="222"/>
        <v>0</v>
      </c>
      <c r="AG436" s="9" t="str">
        <f t="shared" si="223"/>
        <v>NA</v>
      </c>
      <c r="AH436" s="9">
        <f t="shared" si="224"/>
        <v>0</v>
      </c>
      <c r="AI436" s="9" t="str">
        <f t="shared" si="225"/>
        <v>NA</v>
      </c>
      <c r="AJ436" s="9">
        <f t="shared" si="226"/>
        <v>0</v>
      </c>
      <c r="AK436" t="str">
        <f t="shared" si="227"/>
        <v>NA</v>
      </c>
      <c r="AL436" t="str">
        <f t="shared" si="228"/>
        <v>NA</v>
      </c>
      <c r="AM436" t="str">
        <f t="shared" si="229"/>
        <v>NA</v>
      </c>
      <c r="AN436" t="str">
        <f t="shared" si="230"/>
        <v>NA</v>
      </c>
      <c r="AO436">
        <f t="shared" si="209"/>
        <v>0</v>
      </c>
      <c r="AP436">
        <f t="shared" si="210"/>
        <v>0</v>
      </c>
      <c r="AQ436" t="str">
        <f t="shared" si="211"/>
        <v>Method not applicable - confined aquifer</v>
      </c>
    </row>
    <row r="437" spans="1:43" x14ac:dyDescent="0.25">
      <c r="A437">
        <v>83</v>
      </c>
      <c r="B437">
        <v>7733290.5964400005</v>
      </c>
      <c r="C437" t="str">
        <f>VLOOKUP(A437,'A1. Aquifer Attributes'!A:H,8,FALSE)</f>
        <v>Confined</v>
      </c>
      <c r="D437" t="str">
        <f>VLOOKUP(A437,'A3. BGCZ'!A:C,3,FALSE)</f>
        <v>SBS</v>
      </c>
      <c r="E437" t="str">
        <f>VLOOKUP(A437,'A2. Low Flow Zone'!A:C,3,FALSE)</f>
        <v>South Interior</v>
      </c>
      <c r="F437">
        <f>IFERROR(VLOOKUP(A437,'R1. GW Use'!A:H,8,FALSE),"&lt;Null&gt;")</f>
        <v>26358</v>
      </c>
      <c r="G437" t="str">
        <f>IFERROR(VLOOKUP(A437,'R2. Recharge'!A:I,8,FALSE)*B437,"&lt;Null&gt;")</f>
        <v>&lt;Null&gt;</v>
      </c>
      <c r="H437" t="str">
        <f>IFERROR(VLOOKUP(A437,'R2. Recharge'!A:K,10,FALSE)*B437,"&lt;Null&gt;")</f>
        <v>&lt;Null&gt;</v>
      </c>
      <c r="I437" t="str">
        <f>IFERROR(VLOOKUP(A437,'R3. GW E'!A:C,2,FALSE)*B437,"&lt;Null&gt;")</f>
        <v>&lt;Null&gt;</v>
      </c>
      <c r="J437" t="str">
        <f>IFERROR(VLOOKUP(A437,'R3. GW E'!A:E,4,FALSE)*B437,"&lt;Null&gt;")</f>
        <v>&lt;Null&gt;</v>
      </c>
      <c r="K437" t="str">
        <f t="shared" si="198"/>
        <v>&lt;Null&gt;</v>
      </c>
      <c r="L437" t="str">
        <f t="shared" si="199"/>
        <v>&lt;Null&gt;</v>
      </c>
      <c r="M437" t="str">
        <f t="shared" si="200"/>
        <v>&lt;Null&gt;</v>
      </c>
      <c r="N437" t="str">
        <f t="shared" si="201"/>
        <v>&lt;Null&gt;</v>
      </c>
      <c r="O437" t="str">
        <f t="shared" si="202"/>
        <v/>
      </c>
      <c r="P437">
        <f t="shared" si="212"/>
        <v>26000</v>
      </c>
      <c r="Q437" t="str">
        <f t="shared" si="203"/>
        <v/>
      </c>
      <c r="R437">
        <f t="shared" si="213"/>
        <v>0</v>
      </c>
      <c r="S437" t="str">
        <f t="shared" si="204"/>
        <v/>
      </c>
      <c r="T437">
        <f t="shared" si="214"/>
        <v>0</v>
      </c>
      <c r="U437" t="str">
        <f t="shared" si="215"/>
        <v>NA</v>
      </c>
      <c r="V437">
        <f t="shared" si="216"/>
        <v>0</v>
      </c>
      <c r="W437" t="str">
        <f t="shared" si="217"/>
        <v>NA</v>
      </c>
      <c r="X437">
        <f t="shared" si="218"/>
        <v>0</v>
      </c>
      <c r="Y437" t="str">
        <f t="shared" si="205"/>
        <v>NA</v>
      </c>
      <c r="Z437" t="str">
        <f t="shared" si="206"/>
        <v>NA</v>
      </c>
      <c r="AA437" t="str">
        <f t="shared" si="207"/>
        <v>NA</v>
      </c>
      <c r="AB437" t="str">
        <f t="shared" si="208"/>
        <v>NA</v>
      </c>
      <c r="AC437" s="9" t="str">
        <f t="shared" si="219"/>
        <v>NA</v>
      </c>
      <c r="AD437" s="9">
        <f t="shared" si="220"/>
        <v>0</v>
      </c>
      <c r="AE437" s="9" t="str">
        <f t="shared" si="221"/>
        <v>NA</v>
      </c>
      <c r="AF437" s="9">
        <f t="shared" si="222"/>
        <v>0</v>
      </c>
      <c r="AG437" s="9" t="str">
        <f t="shared" si="223"/>
        <v>NA</v>
      </c>
      <c r="AH437" s="9">
        <f t="shared" si="224"/>
        <v>0</v>
      </c>
      <c r="AI437" s="9" t="str">
        <f t="shared" si="225"/>
        <v>NA</v>
      </c>
      <c r="AJ437" s="9">
        <f t="shared" si="226"/>
        <v>0</v>
      </c>
      <c r="AK437" t="str">
        <f t="shared" si="227"/>
        <v>NA</v>
      </c>
      <c r="AL437" t="str">
        <f t="shared" si="228"/>
        <v>NA</v>
      </c>
      <c r="AM437" t="str">
        <f t="shared" si="229"/>
        <v>NA</v>
      </c>
      <c r="AN437" t="str">
        <f t="shared" si="230"/>
        <v>NA</v>
      </c>
      <c r="AO437">
        <f t="shared" si="209"/>
        <v>0</v>
      </c>
      <c r="AP437">
        <f t="shared" si="210"/>
        <v>0</v>
      </c>
      <c r="AQ437" t="str">
        <f t="shared" si="211"/>
        <v>Method not applicable - confined aquifer</v>
      </c>
    </row>
    <row r="438" spans="1:43" x14ac:dyDescent="0.25">
      <c r="A438">
        <v>84</v>
      </c>
      <c r="B438">
        <v>4875827.48587</v>
      </c>
      <c r="C438" t="str">
        <f>VLOOKUP(A438,'A1. Aquifer Attributes'!A:H,8,FALSE)</f>
        <v>Confined</v>
      </c>
      <c r="D438" t="str">
        <f>VLOOKUP(A438,'A3. BGCZ'!A:C,3,FALSE)</f>
        <v>SBS</v>
      </c>
      <c r="E438" t="str">
        <f>VLOOKUP(A438,'A2. Low Flow Zone'!A:C,3,FALSE)</f>
        <v>South Interior</v>
      </c>
      <c r="F438">
        <f>IFERROR(VLOOKUP(A438,'R1. GW Use'!A:H,8,FALSE),"&lt;Null&gt;")</f>
        <v>75778</v>
      </c>
      <c r="G438" t="str">
        <f>IFERROR(VLOOKUP(A438,'R2. Recharge'!A:I,8,FALSE)*B438,"&lt;Null&gt;")</f>
        <v>&lt;Null&gt;</v>
      </c>
      <c r="H438" t="str">
        <f>IFERROR(VLOOKUP(A438,'R2. Recharge'!A:K,10,FALSE)*B438,"&lt;Null&gt;")</f>
        <v>&lt;Null&gt;</v>
      </c>
      <c r="I438" t="str">
        <f>IFERROR(VLOOKUP(A438,'R3. GW E'!A:C,2,FALSE)*B438,"&lt;Null&gt;")</f>
        <v>&lt;Null&gt;</v>
      </c>
      <c r="J438" t="str">
        <f>IFERROR(VLOOKUP(A438,'R3. GW E'!A:E,4,FALSE)*B438,"&lt;Null&gt;")</f>
        <v>&lt;Null&gt;</v>
      </c>
      <c r="K438" t="str">
        <f t="shared" si="198"/>
        <v>&lt;Null&gt;</v>
      </c>
      <c r="L438" t="str">
        <f t="shared" si="199"/>
        <v>&lt;Null&gt;</v>
      </c>
      <c r="M438" t="str">
        <f t="shared" si="200"/>
        <v>&lt;Null&gt;</v>
      </c>
      <c r="N438" t="str">
        <f t="shared" si="201"/>
        <v>&lt;Null&gt;</v>
      </c>
      <c r="O438" t="str">
        <f t="shared" si="202"/>
        <v/>
      </c>
      <c r="P438">
        <f t="shared" si="212"/>
        <v>76000</v>
      </c>
      <c r="Q438" t="str">
        <f t="shared" si="203"/>
        <v/>
      </c>
      <c r="R438">
        <f t="shared" si="213"/>
        <v>0</v>
      </c>
      <c r="S438" t="str">
        <f t="shared" si="204"/>
        <v/>
      </c>
      <c r="T438">
        <f t="shared" si="214"/>
        <v>0</v>
      </c>
      <c r="U438" t="str">
        <f t="shared" si="215"/>
        <v>NA</v>
      </c>
      <c r="V438">
        <f t="shared" si="216"/>
        <v>0</v>
      </c>
      <c r="W438" t="str">
        <f t="shared" si="217"/>
        <v>NA</v>
      </c>
      <c r="X438">
        <f t="shared" si="218"/>
        <v>0</v>
      </c>
      <c r="Y438" t="str">
        <f t="shared" si="205"/>
        <v>NA</v>
      </c>
      <c r="Z438" t="str">
        <f t="shared" si="206"/>
        <v>NA</v>
      </c>
      <c r="AA438" t="str">
        <f t="shared" si="207"/>
        <v>NA</v>
      </c>
      <c r="AB438" t="str">
        <f t="shared" si="208"/>
        <v>NA</v>
      </c>
      <c r="AC438" s="9" t="str">
        <f t="shared" si="219"/>
        <v>NA</v>
      </c>
      <c r="AD438" s="9">
        <f t="shared" si="220"/>
        <v>0</v>
      </c>
      <c r="AE438" s="9" t="str">
        <f t="shared" si="221"/>
        <v>NA</v>
      </c>
      <c r="AF438" s="9">
        <f t="shared" si="222"/>
        <v>0</v>
      </c>
      <c r="AG438" s="9" t="str">
        <f t="shared" si="223"/>
        <v>NA</v>
      </c>
      <c r="AH438" s="9">
        <f t="shared" si="224"/>
        <v>0</v>
      </c>
      <c r="AI438" s="9" t="str">
        <f t="shared" si="225"/>
        <v>NA</v>
      </c>
      <c r="AJ438" s="9">
        <f t="shared" si="226"/>
        <v>0</v>
      </c>
      <c r="AK438" t="str">
        <f t="shared" si="227"/>
        <v>NA</v>
      </c>
      <c r="AL438" t="str">
        <f t="shared" si="228"/>
        <v>NA</v>
      </c>
      <c r="AM438" t="str">
        <f t="shared" si="229"/>
        <v>NA</v>
      </c>
      <c r="AN438" t="str">
        <f t="shared" si="230"/>
        <v>NA</v>
      </c>
      <c r="AO438">
        <f t="shared" si="209"/>
        <v>0</v>
      </c>
      <c r="AP438">
        <f t="shared" si="210"/>
        <v>0</v>
      </c>
      <c r="AQ438" t="str">
        <f t="shared" si="211"/>
        <v>Method not applicable - confined aquifer</v>
      </c>
    </row>
    <row r="439" spans="1:43" x14ac:dyDescent="0.25">
      <c r="A439">
        <v>85</v>
      </c>
      <c r="B439">
        <v>25404798.498500001</v>
      </c>
      <c r="C439" t="str">
        <f>VLOOKUP(A439,'A1. Aquifer Attributes'!A:H,8,FALSE)</f>
        <v>Confined</v>
      </c>
      <c r="D439" t="str">
        <f>VLOOKUP(A439,'A3. BGCZ'!A:C,3,FALSE)</f>
        <v>SBS</v>
      </c>
      <c r="E439" t="str">
        <f>VLOOKUP(A439,'A2. Low Flow Zone'!A:C,3,FALSE)</f>
        <v>South Interior</v>
      </c>
      <c r="F439">
        <f>IFERROR(VLOOKUP(A439,'R1. GW Use'!A:H,8,FALSE),"&lt;Null&gt;")</f>
        <v>102989</v>
      </c>
      <c r="G439" t="str">
        <f>IFERROR(VLOOKUP(A439,'R2. Recharge'!A:I,8,FALSE)*B439,"&lt;Null&gt;")</f>
        <v>&lt;Null&gt;</v>
      </c>
      <c r="H439" t="str">
        <f>IFERROR(VLOOKUP(A439,'R2. Recharge'!A:K,10,FALSE)*B439,"&lt;Null&gt;")</f>
        <v>&lt;Null&gt;</v>
      </c>
      <c r="I439" t="str">
        <f>IFERROR(VLOOKUP(A439,'R3. GW E'!A:C,2,FALSE)*B439,"&lt;Null&gt;")</f>
        <v>&lt;Null&gt;</v>
      </c>
      <c r="J439" t="str">
        <f>IFERROR(VLOOKUP(A439,'R3. GW E'!A:E,4,FALSE)*B439,"&lt;Null&gt;")</f>
        <v>&lt;Null&gt;</v>
      </c>
      <c r="K439" t="str">
        <f t="shared" si="198"/>
        <v>&lt;Null&gt;</v>
      </c>
      <c r="L439" t="str">
        <f t="shared" si="199"/>
        <v>&lt;Null&gt;</v>
      </c>
      <c r="M439" t="str">
        <f t="shared" si="200"/>
        <v>&lt;Null&gt;</v>
      </c>
      <c r="N439" t="str">
        <f t="shared" si="201"/>
        <v>&lt;Null&gt;</v>
      </c>
      <c r="O439" t="str">
        <f t="shared" si="202"/>
        <v/>
      </c>
      <c r="P439">
        <f t="shared" si="212"/>
        <v>103000</v>
      </c>
      <c r="Q439" t="str">
        <f t="shared" si="203"/>
        <v/>
      </c>
      <c r="R439">
        <f t="shared" si="213"/>
        <v>0</v>
      </c>
      <c r="S439" t="str">
        <f t="shared" si="204"/>
        <v/>
      </c>
      <c r="T439">
        <f t="shared" si="214"/>
        <v>0</v>
      </c>
      <c r="U439" t="str">
        <f t="shared" si="215"/>
        <v>NA</v>
      </c>
      <c r="V439">
        <f t="shared" si="216"/>
        <v>0</v>
      </c>
      <c r="W439" t="str">
        <f t="shared" si="217"/>
        <v>NA</v>
      </c>
      <c r="X439">
        <f t="shared" si="218"/>
        <v>0</v>
      </c>
      <c r="Y439" t="str">
        <f t="shared" si="205"/>
        <v>NA</v>
      </c>
      <c r="Z439" t="str">
        <f t="shared" si="206"/>
        <v>NA</v>
      </c>
      <c r="AA439" t="str">
        <f t="shared" si="207"/>
        <v>NA</v>
      </c>
      <c r="AB439" t="str">
        <f t="shared" si="208"/>
        <v>NA</v>
      </c>
      <c r="AC439" s="9" t="str">
        <f t="shared" si="219"/>
        <v>NA</v>
      </c>
      <c r="AD439" s="9">
        <f t="shared" si="220"/>
        <v>0</v>
      </c>
      <c r="AE439" s="9" t="str">
        <f t="shared" si="221"/>
        <v>NA</v>
      </c>
      <c r="AF439" s="9">
        <f t="shared" si="222"/>
        <v>0</v>
      </c>
      <c r="AG439" s="9" t="str">
        <f t="shared" si="223"/>
        <v>NA</v>
      </c>
      <c r="AH439" s="9">
        <f t="shared" si="224"/>
        <v>0</v>
      </c>
      <c r="AI439" s="9" t="str">
        <f t="shared" si="225"/>
        <v>NA</v>
      </c>
      <c r="AJ439" s="9">
        <f t="shared" si="226"/>
        <v>0</v>
      </c>
      <c r="AK439" t="str">
        <f t="shared" si="227"/>
        <v>NA</v>
      </c>
      <c r="AL439" t="str">
        <f t="shared" si="228"/>
        <v>NA</v>
      </c>
      <c r="AM439" t="str">
        <f t="shared" si="229"/>
        <v>NA</v>
      </c>
      <c r="AN439" t="str">
        <f t="shared" si="230"/>
        <v>NA</v>
      </c>
      <c r="AO439">
        <f t="shared" si="209"/>
        <v>0</v>
      </c>
      <c r="AP439">
        <f t="shared" si="210"/>
        <v>0</v>
      </c>
      <c r="AQ439" t="str">
        <f t="shared" si="211"/>
        <v>Method not applicable - confined aquifer</v>
      </c>
    </row>
    <row r="440" spans="1:43" x14ac:dyDescent="0.25">
      <c r="A440">
        <v>86</v>
      </c>
      <c r="B440">
        <v>142797338.47600001</v>
      </c>
      <c r="C440" t="str">
        <f>VLOOKUP(A440,'A1. Aquifer Attributes'!A:H,8,FALSE)</f>
        <v>Confined</v>
      </c>
      <c r="D440" t="str">
        <f>VLOOKUP(A440,'A3. BGCZ'!A:C,3,FALSE)</f>
        <v>SBS</v>
      </c>
      <c r="E440" t="str">
        <f>VLOOKUP(A440,'A2. Low Flow Zone'!A:C,3,FALSE)</f>
        <v>South Interior</v>
      </c>
      <c r="F440">
        <f>IFERROR(VLOOKUP(A440,'R1. GW Use'!A:H,8,FALSE),"&lt;Null&gt;")</f>
        <v>520511</v>
      </c>
      <c r="G440" t="str">
        <f>IFERROR(VLOOKUP(A440,'R2. Recharge'!A:I,8,FALSE)*B440,"&lt;Null&gt;")</f>
        <v>&lt;Null&gt;</v>
      </c>
      <c r="H440" t="str">
        <f>IFERROR(VLOOKUP(A440,'R2. Recharge'!A:K,10,FALSE)*B440,"&lt;Null&gt;")</f>
        <v>&lt;Null&gt;</v>
      </c>
      <c r="I440" t="str">
        <f>IFERROR(VLOOKUP(A440,'R3. GW E'!A:C,2,FALSE)*B440,"&lt;Null&gt;")</f>
        <v>&lt;Null&gt;</v>
      </c>
      <c r="J440" t="str">
        <f>IFERROR(VLOOKUP(A440,'R3. GW E'!A:E,4,FALSE)*B440,"&lt;Null&gt;")</f>
        <v>&lt;Null&gt;</v>
      </c>
      <c r="K440" t="str">
        <f t="shared" si="198"/>
        <v>&lt;Null&gt;</v>
      </c>
      <c r="L440" t="str">
        <f t="shared" si="199"/>
        <v>&lt;Null&gt;</v>
      </c>
      <c r="M440" t="str">
        <f t="shared" si="200"/>
        <v>&lt;Null&gt;</v>
      </c>
      <c r="N440" t="str">
        <f t="shared" si="201"/>
        <v>&lt;Null&gt;</v>
      </c>
      <c r="O440" t="str">
        <f t="shared" si="202"/>
        <v/>
      </c>
      <c r="P440">
        <f t="shared" si="212"/>
        <v>521000</v>
      </c>
      <c r="Q440" t="str">
        <f t="shared" si="203"/>
        <v/>
      </c>
      <c r="R440">
        <f t="shared" si="213"/>
        <v>0</v>
      </c>
      <c r="S440" t="str">
        <f t="shared" si="204"/>
        <v/>
      </c>
      <c r="T440">
        <f t="shared" si="214"/>
        <v>0</v>
      </c>
      <c r="U440" t="str">
        <f t="shared" si="215"/>
        <v>NA</v>
      </c>
      <c r="V440">
        <f t="shared" si="216"/>
        <v>0</v>
      </c>
      <c r="W440" t="str">
        <f t="shared" si="217"/>
        <v>NA</v>
      </c>
      <c r="X440">
        <f t="shared" si="218"/>
        <v>0</v>
      </c>
      <c r="Y440" t="str">
        <f t="shared" si="205"/>
        <v>NA</v>
      </c>
      <c r="Z440" t="str">
        <f t="shared" si="206"/>
        <v>NA</v>
      </c>
      <c r="AA440" t="str">
        <f t="shared" si="207"/>
        <v>NA</v>
      </c>
      <c r="AB440" t="str">
        <f t="shared" si="208"/>
        <v>NA</v>
      </c>
      <c r="AC440" s="9" t="str">
        <f t="shared" si="219"/>
        <v>NA</v>
      </c>
      <c r="AD440" s="9">
        <f t="shared" si="220"/>
        <v>0</v>
      </c>
      <c r="AE440" s="9" t="str">
        <f t="shared" si="221"/>
        <v>NA</v>
      </c>
      <c r="AF440" s="9">
        <f t="shared" si="222"/>
        <v>0</v>
      </c>
      <c r="AG440" s="9" t="str">
        <f t="shared" si="223"/>
        <v>NA</v>
      </c>
      <c r="AH440" s="9">
        <f t="shared" si="224"/>
        <v>0</v>
      </c>
      <c r="AI440" s="9" t="str">
        <f t="shared" si="225"/>
        <v>NA</v>
      </c>
      <c r="AJ440" s="9">
        <f t="shared" si="226"/>
        <v>0</v>
      </c>
      <c r="AK440" t="str">
        <f t="shared" si="227"/>
        <v>NA</v>
      </c>
      <c r="AL440" t="str">
        <f t="shared" si="228"/>
        <v>NA</v>
      </c>
      <c r="AM440" t="str">
        <f t="shared" si="229"/>
        <v>NA</v>
      </c>
      <c r="AN440" t="str">
        <f t="shared" si="230"/>
        <v>NA</v>
      </c>
      <c r="AO440">
        <f t="shared" si="209"/>
        <v>0</v>
      </c>
      <c r="AP440">
        <f t="shared" si="210"/>
        <v>0</v>
      </c>
      <c r="AQ440" t="str">
        <f t="shared" si="211"/>
        <v>Method not applicable - confined aquifer</v>
      </c>
    </row>
    <row r="441" spans="1:43" x14ac:dyDescent="0.25">
      <c r="A441">
        <v>87</v>
      </c>
      <c r="B441">
        <v>12432008.868899999</v>
      </c>
      <c r="C441" t="str">
        <f>VLOOKUP(A441,'A1. Aquifer Attributes'!A:H,8,FALSE)</f>
        <v>Confined</v>
      </c>
      <c r="D441" t="str">
        <f>VLOOKUP(A441,'A3. BGCZ'!A:C,3,FALSE)</f>
        <v>SBS</v>
      </c>
      <c r="E441" t="str">
        <f>VLOOKUP(A441,'A2. Low Flow Zone'!A:C,3,FALSE)</f>
        <v>South Interior</v>
      </c>
      <c r="F441">
        <f>IFERROR(VLOOKUP(A441,'R1. GW Use'!A:H,8,FALSE),"&lt;Null&gt;")</f>
        <v>201752</v>
      </c>
      <c r="G441" t="str">
        <f>IFERROR(VLOOKUP(A441,'R2. Recharge'!A:I,8,FALSE)*B441,"&lt;Null&gt;")</f>
        <v>&lt;Null&gt;</v>
      </c>
      <c r="H441" t="str">
        <f>IFERROR(VLOOKUP(A441,'R2. Recharge'!A:K,10,FALSE)*B441,"&lt;Null&gt;")</f>
        <v>&lt;Null&gt;</v>
      </c>
      <c r="I441" t="str">
        <f>IFERROR(VLOOKUP(A441,'R3. GW E'!A:C,2,FALSE)*B441,"&lt;Null&gt;")</f>
        <v>&lt;Null&gt;</v>
      </c>
      <c r="J441" t="str">
        <f>IFERROR(VLOOKUP(A441,'R3. GW E'!A:E,4,FALSE)*B441,"&lt;Null&gt;")</f>
        <v>&lt;Null&gt;</v>
      </c>
      <c r="K441" t="str">
        <f t="shared" si="198"/>
        <v>&lt;Null&gt;</v>
      </c>
      <c r="L441" t="str">
        <f t="shared" si="199"/>
        <v>&lt;Null&gt;</v>
      </c>
      <c r="M441" t="str">
        <f t="shared" si="200"/>
        <v>&lt;Null&gt;</v>
      </c>
      <c r="N441" t="str">
        <f t="shared" si="201"/>
        <v>&lt;Null&gt;</v>
      </c>
      <c r="O441" t="str">
        <f t="shared" si="202"/>
        <v/>
      </c>
      <c r="P441">
        <f t="shared" si="212"/>
        <v>202000</v>
      </c>
      <c r="Q441" t="str">
        <f t="shared" si="203"/>
        <v/>
      </c>
      <c r="R441">
        <f t="shared" si="213"/>
        <v>0</v>
      </c>
      <c r="S441" t="str">
        <f t="shared" si="204"/>
        <v/>
      </c>
      <c r="T441">
        <f t="shared" si="214"/>
        <v>0</v>
      </c>
      <c r="U441" t="str">
        <f t="shared" si="215"/>
        <v>NA</v>
      </c>
      <c r="V441">
        <f t="shared" si="216"/>
        <v>0</v>
      </c>
      <c r="W441" t="str">
        <f t="shared" si="217"/>
        <v>NA</v>
      </c>
      <c r="X441">
        <f t="shared" si="218"/>
        <v>0</v>
      </c>
      <c r="Y441" t="str">
        <f t="shared" si="205"/>
        <v>NA</v>
      </c>
      <c r="Z441" t="str">
        <f t="shared" si="206"/>
        <v>NA</v>
      </c>
      <c r="AA441" t="str">
        <f t="shared" si="207"/>
        <v>NA</v>
      </c>
      <c r="AB441" t="str">
        <f t="shared" si="208"/>
        <v>NA</v>
      </c>
      <c r="AC441" s="9" t="str">
        <f t="shared" si="219"/>
        <v>NA</v>
      </c>
      <c r="AD441" s="9">
        <f t="shared" si="220"/>
        <v>0</v>
      </c>
      <c r="AE441" s="9" t="str">
        <f t="shared" si="221"/>
        <v>NA</v>
      </c>
      <c r="AF441" s="9">
        <f t="shared" si="222"/>
        <v>0</v>
      </c>
      <c r="AG441" s="9" t="str">
        <f t="shared" si="223"/>
        <v>NA</v>
      </c>
      <c r="AH441" s="9">
        <f t="shared" si="224"/>
        <v>0</v>
      </c>
      <c r="AI441" s="9" t="str">
        <f t="shared" si="225"/>
        <v>NA</v>
      </c>
      <c r="AJ441" s="9">
        <f t="shared" si="226"/>
        <v>0</v>
      </c>
      <c r="AK441" t="str">
        <f t="shared" si="227"/>
        <v>NA</v>
      </c>
      <c r="AL441" t="str">
        <f t="shared" si="228"/>
        <v>NA</v>
      </c>
      <c r="AM441" t="str">
        <f t="shared" si="229"/>
        <v>NA</v>
      </c>
      <c r="AN441" t="str">
        <f t="shared" si="230"/>
        <v>NA</v>
      </c>
      <c r="AO441">
        <f t="shared" si="209"/>
        <v>0</v>
      </c>
      <c r="AP441">
        <f t="shared" si="210"/>
        <v>0</v>
      </c>
      <c r="AQ441" t="str">
        <f t="shared" si="211"/>
        <v>Method not applicable - confined aquifer</v>
      </c>
    </row>
    <row r="442" spans="1:43" x14ac:dyDescent="0.25">
      <c r="A442">
        <v>88</v>
      </c>
      <c r="B442">
        <v>7708918.7621600004</v>
      </c>
      <c r="C442" t="str">
        <f>VLOOKUP(A442,'A1. Aquifer Attributes'!A:H,8,FALSE)</f>
        <v>Confined</v>
      </c>
      <c r="D442" t="str">
        <f>VLOOKUP(A442,'A3. BGCZ'!A:C,3,FALSE)</f>
        <v>SBS</v>
      </c>
      <c r="E442" t="str">
        <f>VLOOKUP(A442,'A2. Low Flow Zone'!A:C,3,FALSE)</f>
        <v>South Interior</v>
      </c>
      <c r="F442">
        <f>IFERROR(VLOOKUP(A442,'R1. GW Use'!A:H,8,FALSE),"&lt;Null&gt;")</f>
        <v>2515</v>
      </c>
      <c r="G442" t="str">
        <f>IFERROR(VLOOKUP(A442,'R2. Recharge'!A:I,8,FALSE)*B442,"&lt;Null&gt;")</f>
        <v>&lt;Null&gt;</v>
      </c>
      <c r="H442" t="str">
        <f>IFERROR(VLOOKUP(A442,'R2. Recharge'!A:K,10,FALSE)*B442,"&lt;Null&gt;")</f>
        <v>&lt;Null&gt;</v>
      </c>
      <c r="I442" t="str">
        <f>IFERROR(VLOOKUP(A442,'R3. GW E'!A:C,2,FALSE)*B442,"&lt;Null&gt;")</f>
        <v>&lt;Null&gt;</v>
      </c>
      <c r="J442" t="str">
        <f>IFERROR(VLOOKUP(A442,'R3. GW E'!A:E,4,FALSE)*B442,"&lt;Null&gt;")</f>
        <v>&lt;Null&gt;</v>
      </c>
      <c r="K442" t="str">
        <f t="shared" si="198"/>
        <v>&lt;Null&gt;</v>
      </c>
      <c r="L442" t="str">
        <f t="shared" si="199"/>
        <v>&lt;Null&gt;</v>
      </c>
      <c r="M442" t="str">
        <f t="shared" si="200"/>
        <v>&lt;Null&gt;</v>
      </c>
      <c r="N442" t="str">
        <f t="shared" si="201"/>
        <v>&lt;Null&gt;</v>
      </c>
      <c r="O442" t="str">
        <f t="shared" si="202"/>
        <v/>
      </c>
      <c r="P442">
        <f t="shared" si="212"/>
        <v>3000</v>
      </c>
      <c r="Q442" t="str">
        <f t="shared" si="203"/>
        <v/>
      </c>
      <c r="R442">
        <f t="shared" si="213"/>
        <v>0</v>
      </c>
      <c r="S442" t="str">
        <f t="shared" si="204"/>
        <v/>
      </c>
      <c r="T442">
        <f t="shared" si="214"/>
        <v>0</v>
      </c>
      <c r="U442" t="str">
        <f t="shared" si="215"/>
        <v>NA</v>
      </c>
      <c r="V442">
        <f t="shared" si="216"/>
        <v>0</v>
      </c>
      <c r="W442" t="str">
        <f t="shared" si="217"/>
        <v>NA</v>
      </c>
      <c r="X442">
        <f t="shared" si="218"/>
        <v>0</v>
      </c>
      <c r="Y442" t="str">
        <f t="shared" si="205"/>
        <v>NA</v>
      </c>
      <c r="Z442" t="str">
        <f t="shared" si="206"/>
        <v>NA</v>
      </c>
      <c r="AA442" t="str">
        <f t="shared" si="207"/>
        <v>NA</v>
      </c>
      <c r="AB442" t="str">
        <f t="shared" si="208"/>
        <v>NA</v>
      </c>
      <c r="AC442" s="9" t="str">
        <f t="shared" si="219"/>
        <v>NA</v>
      </c>
      <c r="AD442" s="9">
        <f t="shared" si="220"/>
        <v>0</v>
      </c>
      <c r="AE442" s="9" t="str">
        <f t="shared" si="221"/>
        <v>NA</v>
      </c>
      <c r="AF442" s="9">
        <f t="shared" si="222"/>
        <v>0</v>
      </c>
      <c r="AG442" s="9" t="str">
        <f t="shared" si="223"/>
        <v>NA</v>
      </c>
      <c r="AH442" s="9">
        <f t="shared" si="224"/>
        <v>0</v>
      </c>
      <c r="AI442" s="9" t="str">
        <f t="shared" si="225"/>
        <v>NA</v>
      </c>
      <c r="AJ442" s="9">
        <f t="shared" si="226"/>
        <v>0</v>
      </c>
      <c r="AK442" t="str">
        <f t="shared" si="227"/>
        <v>NA</v>
      </c>
      <c r="AL442" t="str">
        <f t="shared" si="228"/>
        <v>NA</v>
      </c>
      <c r="AM442" t="str">
        <f t="shared" si="229"/>
        <v>NA</v>
      </c>
      <c r="AN442" t="str">
        <f t="shared" si="230"/>
        <v>NA</v>
      </c>
      <c r="AO442">
        <f t="shared" si="209"/>
        <v>0</v>
      </c>
      <c r="AP442">
        <f t="shared" si="210"/>
        <v>0</v>
      </c>
      <c r="AQ442" t="str">
        <f t="shared" si="211"/>
        <v>Method not applicable - confined aquifer</v>
      </c>
    </row>
    <row r="443" spans="1:43" x14ac:dyDescent="0.25">
      <c r="A443">
        <v>89</v>
      </c>
      <c r="B443">
        <v>7536416.6665000003</v>
      </c>
      <c r="C443" t="str">
        <f>VLOOKUP(A443,'A1. Aquifer Attributes'!A:H,8,FALSE)</f>
        <v>Confined</v>
      </c>
      <c r="D443" t="str">
        <f>VLOOKUP(A443,'A3. BGCZ'!A:C,3,FALSE)</f>
        <v>SBS</v>
      </c>
      <c r="E443" t="str">
        <f>VLOOKUP(A443,'A2. Low Flow Zone'!A:C,3,FALSE)</f>
        <v>South Interior</v>
      </c>
      <c r="F443">
        <f>IFERROR(VLOOKUP(A443,'R1. GW Use'!A:H,8,FALSE),"&lt;Null&gt;")</f>
        <v>212026</v>
      </c>
      <c r="G443" t="str">
        <f>IFERROR(VLOOKUP(A443,'R2. Recharge'!A:I,8,FALSE)*B443,"&lt;Null&gt;")</f>
        <v>&lt;Null&gt;</v>
      </c>
      <c r="H443" t="str">
        <f>IFERROR(VLOOKUP(A443,'R2. Recharge'!A:K,10,FALSE)*B443,"&lt;Null&gt;")</f>
        <v>&lt;Null&gt;</v>
      </c>
      <c r="I443" t="str">
        <f>IFERROR(VLOOKUP(A443,'R3. GW E'!A:C,2,FALSE)*B443,"&lt;Null&gt;")</f>
        <v>&lt;Null&gt;</v>
      </c>
      <c r="J443" t="str">
        <f>IFERROR(VLOOKUP(A443,'R3. GW E'!A:E,4,FALSE)*B443,"&lt;Null&gt;")</f>
        <v>&lt;Null&gt;</v>
      </c>
      <c r="K443" t="str">
        <f t="shared" si="198"/>
        <v>&lt;Null&gt;</v>
      </c>
      <c r="L443" t="str">
        <f t="shared" si="199"/>
        <v>&lt;Null&gt;</v>
      </c>
      <c r="M443" t="str">
        <f t="shared" si="200"/>
        <v>&lt;Null&gt;</v>
      </c>
      <c r="N443" t="str">
        <f t="shared" si="201"/>
        <v>&lt;Null&gt;</v>
      </c>
      <c r="O443" t="str">
        <f t="shared" si="202"/>
        <v/>
      </c>
      <c r="P443">
        <f t="shared" si="212"/>
        <v>212000</v>
      </c>
      <c r="Q443" t="str">
        <f t="shared" si="203"/>
        <v/>
      </c>
      <c r="R443">
        <f t="shared" si="213"/>
        <v>0</v>
      </c>
      <c r="S443" t="str">
        <f t="shared" si="204"/>
        <v/>
      </c>
      <c r="T443">
        <f t="shared" si="214"/>
        <v>0</v>
      </c>
      <c r="U443" t="str">
        <f t="shared" si="215"/>
        <v>NA</v>
      </c>
      <c r="V443">
        <f t="shared" si="216"/>
        <v>0</v>
      </c>
      <c r="W443" t="str">
        <f t="shared" si="217"/>
        <v>NA</v>
      </c>
      <c r="X443">
        <f t="shared" si="218"/>
        <v>0</v>
      </c>
      <c r="Y443" t="str">
        <f t="shared" si="205"/>
        <v>NA</v>
      </c>
      <c r="Z443" t="str">
        <f t="shared" si="206"/>
        <v>NA</v>
      </c>
      <c r="AA443" t="str">
        <f t="shared" si="207"/>
        <v>NA</v>
      </c>
      <c r="AB443" t="str">
        <f t="shared" si="208"/>
        <v>NA</v>
      </c>
      <c r="AC443" s="9" t="str">
        <f t="shared" si="219"/>
        <v>NA</v>
      </c>
      <c r="AD443" s="9">
        <f t="shared" si="220"/>
        <v>0</v>
      </c>
      <c r="AE443" s="9" t="str">
        <f t="shared" si="221"/>
        <v>NA</v>
      </c>
      <c r="AF443" s="9">
        <f t="shared" si="222"/>
        <v>0</v>
      </c>
      <c r="AG443" s="9" t="str">
        <f t="shared" si="223"/>
        <v>NA</v>
      </c>
      <c r="AH443" s="9">
        <f t="shared" si="224"/>
        <v>0</v>
      </c>
      <c r="AI443" s="9" t="str">
        <f t="shared" si="225"/>
        <v>NA</v>
      </c>
      <c r="AJ443" s="9">
        <f t="shared" si="226"/>
        <v>0</v>
      </c>
      <c r="AK443" t="str">
        <f t="shared" si="227"/>
        <v>NA</v>
      </c>
      <c r="AL443" t="str">
        <f t="shared" si="228"/>
        <v>NA</v>
      </c>
      <c r="AM443" t="str">
        <f t="shared" si="229"/>
        <v>NA</v>
      </c>
      <c r="AN443" t="str">
        <f t="shared" si="230"/>
        <v>NA</v>
      </c>
      <c r="AO443">
        <f t="shared" si="209"/>
        <v>0</v>
      </c>
      <c r="AP443">
        <f t="shared" si="210"/>
        <v>0</v>
      </c>
      <c r="AQ443" t="str">
        <f t="shared" si="211"/>
        <v>Method not applicable - confined aquifer</v>
      </c>
    </row>
    <row r="444" spans="1:43" x14ac:dyDescent="0.25">
      <c r="A444">
        <v>90</v>
      </c>
      <c r="B444">
        <v>46663351.970799997</v>
      </c>
      <c r="C444" t="str">
        <f>VLOOKUP(A444,'A1. Aquifer Attributes'!A:H,8,FALSE)</f>
        <v>Confined</v>
      </c>
      <c r="D444" t="str">
        <f>VLOOKUP(A444,'A3. BGCZ'!A:C,3,FALSE)</f>
        <v>SBS</v>
      </c>
      <c r="E444" t="str">
        <f>VLOOKUP(A444,'A2. Low Flow Zone'!A:C,3,FALSE)</f>
        <v>South Interior</v>
      </c>
      <c r="F444">
        <f>IFERROR(VLOOKUP(A444,'R1. GW Use'!A:H,8,FALSE),"&lt;Null&gt;")</f>
        <v>249960</v>
      </c>
      <c r="G444" t="str">
        <f>IFERROR(VLOOKUP(A444,'R2. Recharge'!A:I,8,FALSE)*B444,"&lt;Null&gt;")</f>
        <v>&lt;Null&gt;</v>
      </c>
      <c r="H444" t="str">
        <f>IFERROR(VLOOKUP(A444,'R2. Recharge'!A:K,10,FALSE)*B444,"&lt;Null&gt;")</f>
        <v>&lt;Null&gt;</v>
      </c>
      <c r="I444" t="str">
        <f>IFERROR(VLOOKUP(A444,'R3. GW E'!A:C,2,FALSE)*B444,"&lt;Null&gt;")</f>
        <v>&lt;Null&gt;</v>
      </c>
      <c r="J444" t="str">
        <f>IFERROR(VLOOKUP(A444,'R3. GW E'!A:E,4,FALSE)*B444,"&lt;Null&gt;")</f>
        <v>&lt;Null&gt;</v>
      </c>
      <c r="K444" t="str">
        <f t="shared" si="198"/>
        <v>&lt;Null&gt;</v>
      </c>
      <c r="L444" t="str">
        <f t="shared" si="199"/>
        <v>&lt;Null&gt;</v>
      </c>
      <c r="M444" t="str">
        <f t="shared" si="200"/>
        <v>&lt;Null&gt;</v>
      </c>
      <c r="N444" t="str">
        <f t="shared" si="201"/>
        <v>&lt;Null&gt;</v>
      </c>
      <c r="O444" t="str">
        <f t="shared" si="202"/>
        <v/>
      </c>
      <c r="P444">
        <f t="shared" si="212"/>
        <v>250000</v>
      </c>
      <c r="Q444" t="str">
        <f t="shared" si="203"/>
        <v/>
      </c>
      <c r="R444">
        <f t="shared" si="213"/>
        <v>0</v>
      </c>
      <c r="S444" t="str">
        <f t="shared" si="204"/>
        <v/>
      </c>
      <c r="T444">
        <f t="shared" si="214"/>
        <v>0</v>
      </c>
      <c r="U444" t="str">
        <f t="shared" si="215"/>
        <v>NA</v>
      </c>
      <c r="V444">
        <f t="shared" si="216"/>
        <v>0</v>
      </c>
      <c r="W444" t="str">
        <f t="shared" si="217"/>
        <v>NA</v>
      </c>
      <c r="X444">
        <f t="shared" si="218"/>
        <v>0</v>
      </c>
      <c r="Y444" t="str">
        <f t="shared" si="205"/>
        <v>NA</v>
      </c>
      <c r="Z444" t="str">
        <f t="shared" si="206"/>
        <v>NA</v>
      </c>
      <c r="AA444" t="str">
        <f t="shared" si="207"/>
        <v>NA</v>
      </c>
      <c r="AB444" t="str">
        <f t="shared" si="208"/>
        <v>NA</v>
      </c>
      <c r="AC444" s="9" t="str">
        <f t="shared" si="219"/>
        <v>NA</v>
      </c>
      <c r="AD444" s="9">
        <f t="shared" si="220"/>
        <v>0</v>
      </c>
      <c r="AE444" s="9" t="str">
        <f t="shared" si="221"/>
        <v>NA</v>
      </c>
      <c r="AF444" s="9">
        <f t="shared" si="222"/>
        <v>0</v>
      </c>
      <c r="AG444" s="9" t="str">
        <f t="shared" si="223"/>
        <v>NA</v>
      </c>
      <c r="AH444" s="9">
        <f t="shared" si="224"/>
        <v>0</v>
      </c>
      <c r="AI444" s="9" t="str">
        <f t="shared" si="225"/>
        <v>NA</v>
      </c>
      <c r="AJ444" s="9">
        <f t="shared" si="226"/>
        <v>0</v>
      </c>
      <c r="AK444" t="str">
        <f t="shared" si="227"/>
        <v>NA</v>
      </c>
      <c r="AL444" t="str">
        <f t="shared" si="228"/>
        <v>NA</v>
      </c>
      <c r="AM444" t="str">
        <f t="shared" si="229"/>
        <v>NA</v>
      </c>
      <c r="AN444" t="str">
        <f t="shared" si="230"/>
        <v>NA</v>
      </c>
      <c r="AO444">
        <f t="shared" si="209"/>
        <v>0</v>
      </c>
      <c r="AP444">
        <f t="shared" si="210"/>
        <v>0</v>
      </c>
      <c r="AQ444" t="str">
        <f t="shared" si="211"/>
        <v>Method not applicable - confined aquifer</v>
      </c>
    </row>
    <row r="445" spans="1:43" x14ac:dyDescent="0.25">
      <c r="A445">
        <v>91</v>
      </c>
      <c r="B445">
        <v>4614885.1874399995</v>
      </c>
      <c r="C445" t="str">
        <f>VLOOKUP(A445,'A1. Aquifer Attributes'!A:H,8,FALSE)</f>
        <v>Confined</v>
      </c>
      <c r="D445" t="str">
        <f>VLOOKUP(A445,'A3. BGCZ'!A:C,3,FALSE)</f>
        <v>SBS</v>
      </c>
      <c r="E445" t="str">
        <f>VLOOKUP(A445,'A2. Low Flow Zone'!A:C,3,FALSE)</f>
        <v>South Interior</v>
      </c>
      <c r="F445">
        <f>IFERROR(VLOOKUP(A445,'R1. GW Use'!A:H,8,FALSE),"&lt;Null&gt;")</f>
        <v>31300</v>
      </c>
      <c r="G445" t="str">
        <f>IFERROR(VLOOKUP(A445,'R2. Recharge'!A:I,8,FALSE)*B445,"&lt;Null&gt;")</f>
        <v>&lt;Null&gt;</v>
      </c>
      <c r="H445" t="str">
        <f>IFERROR(VLOOKUP(A445,'R2. Recharge'!A:K,10,FALSE)*B445,"&lt;Null&gt;")</f>
        <v>&lt;Null&gt;</v>
      </c>
      <c r="I445" t="str">
        <f>IFERROR(VLOOKUP(A445,'R3. GW E'!A:C,2,FALSE)*B445,"&lt;Null&gt;")</f>
        <v>&lt;Null&gt;</v>
      </c>
      <c r="J445" t="str">
        <f>IFERROR(VLOOKUP(A445,'R3. GW E'!A:E,4,FALSE)*B445,"&lt;Null&gt;")</f>
        <v>&lt;Null&gt;</v>
      </c>
      <c r="K445" t="str">
        <f t="shared" si="198"/>
        <v>&lt;Null&gt;</v>
      </c>
      <c r="L445" t="str">
        <f t="shared" si="199"/>
        <v>&lt;Null&gt;</v>
      </c>
      <c r="M445" t="str">
        <f t="shared" si="200"/>
        <v>&lt;Null&gt;</v>
      </c>
      <c r="N445" t="str">
        <f t="shared" si="201"/>
        <v>&lt;Null&gt;</v>
      </c>
      <c r="O445" t="str">
        <f t="shared" si="202"/>
        <v/>
      </c>
      <c r="P445">
        <f t="shared" si="212"/>
        <v>31000</v>
      </c>
      <c r="Q445" t="str">
        <f t="shared" si="203"/>
        <v/>
      </c>
      <c r="R445">
        <f t="shared" si="213"/>
        <v>0</v>
      </c>
      <c r="S445" t="str">
        <f t="shared" si="204"/>
        <v/>
      </c>
      <c r="T445">
        <f t="shared" si="214"/>
        <v>0</v>
      </c>
      <c r="U445" t="str">
        <f t="shared" si="215"/>
        <v>NA</v>
      </c>
      <c r="V445">
        <f t="shared" si="216"/>
        <v>0</v>
      </c>
      <c r="W445" t="str">
        <f t="shared" si="217"/>
        <v>NA</v>
      </c>
      <c r="X445">
        <f t="shared" si="218"/>
        <v>0</v>
      </c>
      <c r="Y445" t="str">
        <f t="shared" si="205"/>
        <v>NA</v>
      </c>
      <c r="Z445" t="str">
        <f t="shared" si="206"/>
        <v>NA</v>
      </c>
      <c r="AA445" t="str">
        <f t="shared" si="207"/>
        <v>NA</v>
      </c>
      <c r="AB445" t="str">
        <f t="shared" si="208"/>
        <v>NA</v>
      </c>
      <c r="AC445" s="9" t="str">
        <f t="shared" si="219"/>
        <v>NA</v>
      </c>
      <c r="AD445" s="9">
        <f t="shared" si="220"/>
        <v>0</v>
      </c>
      <c r="AE445" s="9" t="str">
        <f t="shared" si="221"/>
        <v>NA</v>
      </c>
      <c r="AF445" s="9">
        <f t="shared" si="222"/>
        <v>0</v>
      </c>
      <c r="AG445" s="9" t="str">
        <f t="shared" si="223"/>
        <v>NA</v>
      </c>
      <c r="AH445" s="9">
        <f t="shared" si="224"/>
        <v>0</v>
      </c>
      <c r="AI445" s="9" t="str">
        <f t="shared" si="225"/>
        <v>NA</v>
      </c>
      <c r="AJ445" s="9">
        <f t="shared" si="226"/>
        <v>0</v>
      </c>
      <c r="AK445" t="str">
        <f t="shared" si="227"/>
        <v>NA</v>
      </c>
      <c r="AL445" t="str">
        <f t="shared" si="228"/>
        <v>NA</v>
      </c>
      <c r="AM445" t="str">
        <f t="shared" si="229"/>
        <v>NA</v>
      </c>
      <c r="AN445" t="str">
        <f t="shared" si="230"/>
        <v>NA</v>
      </c>
      <c r="AO445">
        <f t="shared" si="209"/>
        <v>0</v>
      </c>
      <c r="AP445">
        <f t="shared" si="210"/>
        <v>0</v>
      </c>
      <c r="AQ445" t="str">
        <f t="shared" si="211"/>
        <v>Method not applicable - confined aquifer</v>
      </c>
    </row>
    <row r="446" spans="1:43" x14ac:dyDescent="0.25">
      <c r="A446">
        <v>93</v>
      </c>
      <c r="B446">
        <v>29689224.285799999</v>
      </c>
      <c r="C446" t="str">
        <f>VLOOKUP(A446,'A1. Aquifer Attributes'!A:H,8,FALSE)</f>
        <v>Confined</v>
      </c>
      <c r="D446" t="str">
        <f>VLOOKUP(A446,'A3. BGCZ'!A:C,3,FALSE)</f>
        <v>SBS</v>
      </c>
      <c r="E446" t="str">
        <f>VLOOKUP(A446,'A2. Low Flow Zone'!A:C,3,FALSE)</f>
        <v>South Interior</v>
      </c>
      <c r="F446">
        <f>IFERROR(VLOOKUP(A446,'R1. GW Use'!A:H,8,FALSE),"&lt;Null&gt;")</f>
        <v>183544</v>
      </c>
      <c r="G446" t="str">
        <f>IFERROR(VLOOKUP(A446,'R2. Recharge'!A:I,8,FALSE)*B446,"&lt;Null&gt;")</f>
        <v>&lt;Null&gt;</v>
      </c>
      <c r="H446" t="str">
        <f>IFERROR(VLOOKUP(A446,'R2. Recharge'!A:K,10,FALSE)*B446,"&lt;Null&gt;")</f>
        <v>&lt;Null&gt;</v>
      </c>
      <c r="I446" t="str">
        <f>IFERROR(VLOOKUP(A446,'R3. GW E'!A:C,2,FALSE)*B446,"&lt;Null&gt;")</f>
        <v>&lt;Null&gt;</v>
      </c>
      <c r="J446" t="str">
        <f>IFERROR(VLOOKUP(A446,'R3. GW E'!A:E,4,FALSE)*B446,"&lt;Null&gt;")</f>
        <v>&lt;Null&gt;</v>
      </c>
      <c r="K446" t="str">
        <f t="shared" si="198"/>
        <v>&lt;Null&gt;</v>
      </c>
      <c r="L446" t="str">
        <f t="shared" si="199"/>
        <v>&lt;Null&gt;</v>
      </c>
      <c r="M446" t="str">
        <f t="shared" si="200"/>
        <v>&lt;Null&gt;</v>
      </c>
      <c r="N446" t="str">
        <f t="shared" si="201"/>
        <v>&lt;Null&gt;</v>
      </c>
      <c r="O446" t="str">
        <f t="shared" si="202"/>
        <v/>
      </c>
      <c r="P446">
        <f t="shared" si="212"/>
        <v>184000</v>
      </c>
      <c r="Q446" t="str">
        <f t="shared" si="203"/>
        <v/>
      </c>
      <c r="R446">
        <f t="shared" si="213"/>
        <v>0</v>
      </c>
      <c r="S446" t="str">
        <f t="shared" si="204"/>
        <v/>
      </c>
      <c r="T446">
        <f t="shared" si="214"/>
        <v>0</v>
      </c>
      <c r="U446" t="str">
        <f t="shared" si="215"/>
        <v>NA</v>
      </c>
      <c r="V446">
        <f t="shared" si="216"/>
        <v>0</v>
      </c>
      <c r="W446" t="str">
        <f t="shared" si="217"/>
        <v>NA</v>
      </c>
      <c r="X446">
        <f t="shared" si="218"/>
        <v>0</v>
      </c>
      <c r="Y446" t="str">
        <f t="shared" si="205"/>
        <v>NA</v>
      </c>
      <c r="Z446" t="str">
        <f t="shared" si="206"/>
        <v>NA</v>
      </c>
      <c r="AA446" t="str">
        <f t="shared" si="207"/>
        <v>NA</v>
      </c>
      <c r="AB446" t="str">
        <f t="shared" si="208"/>
        <v>NA</v>
      </c>
      <c r="AC446" s="9" t="str">
        <f t="shared" si="219"/>
        <v>NA</v>
      </c>
      <c r="AD446" s="9">
        <f t="shared" si="220"/>
        <v>0</v>
      </c>
      <c r="AE446" s="9" t="str">
        <f t="shared" si="221"/>
        <v>NA</v>
      </c>
      <c r="AF446" s="9">
        <f t="shared" si="222"/>
        <v>0</v>
      </c>
      <c r="AG446" s="9" t="str">
        <f t="shared" si="223"/>
        <v>NA</v>
      </c>
      <c r="AH446" s="9">
        <f t="shared" si="224"/>
        <v>0</v>
      </c>
      <c r="AI446" s="9" t="str">
        <f t="shared" si="225"/>
        <v>NA</v>
      </c>
      <c r="AJ446" s="9">
        <f t="shared" si="226"/>
        <v>0</v>
      </c>
      <c r="AK446" t="str">
        <f t="shared" si="227"/>
        <v>NA</v>
      </c>
      <c r="AL446" t="str">
        <f t="shared" si="228"/>
        <v>NA</v>
      </c>
      <c r="AM446" t="str">
        <f t="shared" si="229"/>
        <v>NA</v>
      </c>
      <c r="AN446" t="str">
        <f t="shared" si="230"/>
        <v>NA</v>
      </c>
      <c r="AO446">
        <f t="shared" si="209"/>
        <v>0</v>
      </c>
      <c r="AP446">
        <f t="shared" si="210"/>
        <v>0</v>
      </c>
      <c r="AQ446" t="str">
        <f t="shared" si="211"/>
        <v>Method not applicable - confined aquifer</v>
      </c>
    </row>
    <row r="447" spans="1:43" x14ac:dyDescent="0.25">
      <c r="A447">
        <v>98</v>
      </c>
      <c r="B447">
        <v>94756520.072600007</v>
      </c>
      <c r="C447" t="str">
        <f>VLOOKUP(A447,'A1. Aquifer Attributes'!A:H,8,FALSE)</f>
        <v>Confined</v>
      </c>
      <c r="D447" t="str">
        <f>VLOOKUP(A447,'A3. BGCZ'!A:C,3,FALSE)</f>
        <v>IDF</v>
      </c>
      <c r="E447" t="str">
        <f>VLOOKUP(A447,'A2. Low Flow Zone'!A:C,3,FALSE)</f>
        <v>Southeast Mountains</v>
      </c>
      <c r="F447">
        <f>IFERROR(VLOOKUP(A447,'R1. GW Use'!A:H,8,FALSE),"&lt;Null&gt;")</f>
        <v>179365</v>
      </c>
      <c r="G447" t="str">
        <f>IFERROR(VLOOKUP(A447,'R2. Recharge'!A:I,8,FALSE)*B447,"&lt;Null&gt;")</f>
        <v>&lt;Null&gt;</v>
      </c>
      <c r="H447" t="str">
        <f>IFERROR(VLOOKUP(A447,'R2. Recharge'!A:K,10,FALSE)*B447,"&lt;Null&gt;")</f>
        <v>&lt;Null&gt;</v>
      </c>
      <c r="I447" t="str">
        <f>IFERROR(VLOOKUP(A447,'R3. GW E'!A:C,2,FALSE)*B447,"&lt;Null&gt;")</f>
        <v>&lt;Null&gt;</v>
      </c>
      <c r="J447" t="str">
        <f>IFERROR(VLOOKUP(A447,'R3. GW E'!A:E,4,FALSE)*B447,"&lt;Null&gt;")</f>
        <v>&lt;Null&gt;</v>
      </c>
      <c r="K447" t="str">
        <f t="shared" si="198"/>
        <v>&lt;Null&gt;</v>
      </c>
      <c r="L447" t="str">
        <f t="shared" si="199"/>
        <v>&lt;Null&gt;</v>
      </c>
      <c r="M447" t="str">
        <f t="shared" si="200"/>
        <v>&lt;Null&gt;</v>
      </c>
      <c r="N447" t="str">
        <f t="shared" si="201"/>
        <v>&lt;Null&gt;</v>
      </c>
      <c r="O447" t="str">
        <f t="shared" si="202"/>
        <v/>
      </c>
      <c r="P447">
        <f t="shared" si="212"/>
        <v>179000</v>
      </c>
      <c r="Q447" t="str">
        <f t="shared" si="203"/>
        <v/>
      </c>
      <c r="R447">
        <f t="shared" si="213"/>
        <v>0</v>
      </c>
      <c r="S447" t="str">
        <f t="shared" si="204"/>
        <v/>
      </c>
      <c r="T447">
        <f t="shared" si="214"/>
        <v>0</v>
      </c>
      <c r="U447" t="str">
        <f t="shared" si="215"/>
        <v>NA</v>
      </c>
      <c r="V447">
        <f t="shared" si="216"/>
        <v>0</v>
      </c>
      <c r="W447" t="str">
        <f t="shared" si="217"/>
        <v>NA</v>
      </c>
      <c r="X447">
        <f t="shared" si="218"/>
        <v>0</v>
      </c>
      <c r="Y447" t="str">
        <f t="shared" si="205"/>
        <v>NA</v>
      </c>
      <c r="Z447" t="str">
        <f t="shared" si="206"/>
        <v>NA</v>
      </c>
      <c r="AA447" t="str">
        <f t="shared" si="207"/>
        <v>NA</v>
      </c>
      <c r="AB447" t="str">
        <f t="shared" si="208"/>
        <v>NA</v>
      </c>
      <c r="AC447" s="9" t="str">
        <f t="shared" si="219"/>
        <v>NA</v>
      </c>
      <c r="AD447" s="9">
        <f t="shared" si="220"/>
        <v>0</v>
      </c>
      <c r="AE447" s="9" t="str">
        <f t="shared" si="221"/>
        <v>NA</v>
      </c>
      <c r="AF447" s="9">
        <f t="shared" si="222"/>
        <v>0</v>
      </c>
      <c r="AG447" s="9" t="str">
        <f t="shared" si="223"/>
        <v>NA</v>
      </c>
      <c r="AH447" s="9">
        <f t="shared" si="224"/>
        <v>0</v>
      </c>
      <c r="AI447" s="9" t="str">
        <f t="shared" si="225"/>
        <v>NA</v>
      </c>
      <c r="AJ447" s="9">
        <f t="shared" si="226"/>
        <v>0</v>
      </c>
      <c r="AK447" t="str">
        <f t="shared" si="227"/>
        <v>NA</v>
      </c>
      <c r="AL447" t="str">
        <f t="shared" si="228"/>
        <v>NA</v>
      </c>
      <c r="AM447" t="str">
        <f t="shared" si="229"/>
        <v>NA</v>
      </c>
      <c r="AN447" t="str">
        <f t="shared" si="230"/>
        <v>NA</v>
      </c>
      <c r="AO447">
        <f t="shared" si="209"/>
        <v>0</v>
      </c>
      <c r="AP447">
        <f t="shared" si="210"/>
        <v>0</v>
      </c>
      <c r="AQ447" t="str">
        <f t="shared" si="211"/>
        <v>Method not applicable - confined aquifer</v>
      </c>
    </row>
    <row r="448" spans="1:43" x14ac:dyDescent="0.25">
      <c r="A448">
        <v>99</v>
      </c>
      <c r="B448">
        <v>2837281.3718699999</v>
      </c>
      <c r="C448" t="str">
        <f>VLOOKUP(A448,'A1. Aquifer Attributes'!A:H,8,FALSE)</f>
        <v>Confined</v>
      </c>
      <c r="D448" t="str">
        <f>VLOOKUP(A448,'A3. BGCZ'!A:C,3,FALSE)</f>
        <v>IDF</v>
      </c>
      <c r="E448" t="str">
        <f>VLOOKUP(A448,'A2. Low Flow Zone'!A:C,3,FALSE)</f>
        <v>Southeast Mountains</v>
      </c>
      <c r="F448">
        <f>IFERROR(VLOOKUP(A448,'R1. GW Use'!A:H,8,FALSE),"&lt;Null&gt;")</f>
        <v>0</v>
      </c>
      <c r="G448" t="str">
        <f>IFERROR(VLOOKUP(A448,'R2. Recharge'!A:I,8,FALSE)*B448,"&lt;Null&gt;")</f>
        <v>&lt;Null&gt;</v>
      </c>
      <c r="H448" t="str">
        <f>IFERROR(VLOOKUP(A448,'R2. Recharge'!A:K,10,FALSE)*B448,"&lt;Null&gt;")</f>
        <v>&lt;Null&gt;</v>
      </c>
      <c r="I448" t="str">
        <f>IFERROR(VLOOKUP(A448,'R3. GW E'!A:C,2,FALSE)*B448,"&lt;Null&gt;")</f>
        <v>&lt;Null&gt;</v>
      </c>
      <c r="J448" t="str">
        <f>IFERROR(VLOOKUP(A448,'R3. GW E'!A:E,4,FALSE)*B448,"&lt;Null&gt;")</f>
        <v>&lt;Null&gt;</v>
      </c>
      <c r="K448" t="str">
        <f t="shared" si="198"/>
        <v>&lt;Null&gt;</v>
      </c>
      <c r="L448" t="str">
        <f t="shared" si="199"/>
        <v>&lt;Null&gt;</v>
      </c>
      <c r="M448" t="str">
        <f t="shared" si="200"/>
        <v>&lt;Null&gt;</v>
      </c>
      <c r="N448" t="str">
        <f t="shared" si="201"/>
        <v>&lt;Null&gt;</v>
      </c>
      <c r="O448" t="str">
        <f t="shared" si="202"/>
        <v/>
      </c>
      <c r="P448">
        <f t="shared" si="212"/>
        <v>0</v>
      </c>
      <c r="Q448" t="str">
        <f t="shared" si="203"/>
        <v/>
      </c>
      <c r="R448">
        <f t="shared" si="213"/>
        <v>0</v>
      </c>
      <c r="S448" t="str">
        <f t="shared" si="204"/>
        <v/>
      </c>
      <c r="T448">
        <f t="shared" si="214"/>
        <v>0</v>
      </c>
      <c r="U448" t="str">
        <f t="shared" si="215"/>
        <v>NA</v>
      </c>
      <c r="V448">
        <f t="shared" si="216"/>
        <v>0</v>
      </c>
      <c r="W448" t="str">
        <f t="shared" si="217"/>
        <v>NA</v>
      </c>
      <c r="X448">
        <f t="shared" si="218"/>
        <v>0</v>
      </c>
      <c r="Y448" t="str">
        <f t="shared" si="205"/>
        <v>NA</v>
      </c>
      <c r="Z448" t="str">
        <f t="shared" si="206"/>
        <v>NA</v>
      </c>
      <c r="AA448" t="str">
        <f t="shared" si="207"/>
        <v>NA</v>
      </c>
      <c r="AB448" t="str">
        <f t="shared" si="208"/>
        <v>NA</v>
      </c>
      <c r="AC448" s="9" t="str">
        <f t="shared" si="219"/>
        <v>NA</v>
      </c>
      <c r="AD448" s="9">
        <f t="shared" si="220"/>
        <v>0</v>
      </c>
      <c r="AE448" s="9" t="str">
        <f t="shared" si="221"/>
        <v>NA</v>
      </c>
      <c r="AF448" s="9">
        <f t="shared" si="222"/>
        <v>0</v>
      </c>
      <c r="AG448" s="9" t="str">
        <f t="shared" si="223"/>
        <v>NA</v>
      </c>
      <c r="AH448" s="9">
        <f t="shared" si="224"/>
        <v>0</v>
      </c>
      <c r="AI448" s="9" t="str">
        <f t="shared" si="225"/>
        <v>NA</v>
      </c>
      <c r="AJ448" s="9">
        <f t="shared" si="226"/>
        <v>0</v>
      </c>
      <c r="AK448" t="str">
        <f t="shared" si="227"/>
        <v>NA</v>
      </c>
      <c r="AL448" t="str">
        <f t="shared" si="228"/>
        <v>NA</v>
      </c>
      <c r="AM448" t="str">
        <f t="shared" si="229"/>
        <v>NA</v>
      </c>
      <c r="AN448" t="str">
        <f t="shared" si="230"/>
        <v>NA</v>
      </c>
      <c r="AO448">
        <f t="shared" si="209"/>
        <v>0</v>
      </c>
      <c r="AP448">
        <f t="shared" si="210"/>
        <v>0</v>
      </c>
      <c r="AQ448" t="str">
        <f t="shared" si="211"/>
        <v>Method not applicable - confined aquifer</v>
      </c>
    </row>
    <row r="449" spans="1:43" x14ac:dyDescent="0.25">
      <c r="A449">
        <v>100</v>
      </c>
      <c r="B449">
        <v>6303525.7525599999</v>
      </c>
      <c r="C449" t="str">
        <f>VLOOKUP(A449,'A1. Aquifer Attributes'!A:H,8,FALSE)</f>
        <v>Confined</v>
      </c>
      <c r="D449" t="str">
        <f>VLOOKUP(A449,'A3. BGCZ'!A:C,3,FALSE)</f>
        <v>IDF</v>
      </c>
      <c r="E449" t="str">
        <f>VLOOKUP(A449,'A2. Low Flow Zone'!A:C,3,FALSE)</f>
        <v>Southeast Mountains</v>
      </c>
      <c r="F449">
        <f>IFERROR(VLOOKUP(A449,'R1. GW Use'!A:H,8,FALSE),"&lt;Null&gt;")</f>
        <v>59605</v>
      </c>
      <c r="G449" t="str">
        <f>IFERROR(VLOOKUP(A449,'R2. Recharge'!A:I,8,FALSE)*B449,"&lt;Null&gt;")</f>
        <v>&lt;Null&gt;</v>
      </c>
      <c r="H449" t="str">
        <f>IFERROR(VLOOKUP(A449,'R2. Recharge'!A:K,10,FALSE)*B449,"&lt;Null&gt;")</f>
        <v>&lt;Null&gt;</v>
      </c>
      <c r="I449" t="str">
        <f>IFERROR(VLOOKUP(A449,'R3. GW E'!A:C,2,FALSE)*B449,"&lt;Null&gt;")</f>
        <v>&lt;Null&gt;</v>
      </c>
      <c r="J449" t="str">
        <f>IFERROR(VLOOKUP(A449,'R3. GW E'!A:E,4,FALSE)*B449,"&lt;Null&gt;")</f>
        <v>&lt;Null&gt;</v>
      </c>
      <c r="K449" t="str">
        <f t="shared" si="198"/>
        <v>&lt;Null&gt;</v>
      </c>
      <c r="L449" t="str">
        <f t="shared" si="199"/>
        <v>&lt;Null&gt;</v>
      </c>
      <c r="M449" t="str">
        <f t="shared" si="200"/>
        <v>&lt;Null&gt;</v>
      </c>
      <c r="N449" t="str">
        <f t="shared" si="201"/>
        <v>&lt;Null&gt;</v>
      </c>
      <c r="O449" t="str">
        <f t="shared" si="202"/>
        <v/>
      </c>
      <c r="P449">
        <f t="shared" si="212"/>
        <v>60000</v>
      </c>
      <c r="Q449" t="str">
        <f t="shared" si="203"/>
        <v/>
      </c>
      <c r="R449">
        <f t="shared" si="213"/>
        <v>0</v>
      </c>
      <c r="S449" t="str">
        <f t="shared" si="204"/>
        <v/>
      </c>
      <c r="T449">
        <f t="shared" si="214"/>
        <v>0</v>
      </c>
      <c r="U449" t="str">
        <f t="shared" si="215"/>
        <v>NA</v>
      </c>
      <c r="V449">
        <f t="shared" si="216"/>
        <v>0</v>
      </c>
      <c r="W449" t="str">
        <f t="shared" si="217"/>
        <v>NA</v>
      </c>
      <c r="X449">
        <f t="shared" si="218"/>
        <v>0</v>
      </c>
      <c r="Y449" t="str">
        <f t="shared" si="205"/>
        <v>NA</v>
      </c>
      <c r="Z449" t="str">
        <f t="shared" si="206"/>
        <v>NA</v>
      </c>
      <c r="AA449" t="str">
        <f t="shared" si="207"/>
        <v>NA</v>
      </c>
      <c r="AB449" t="str">
        <f t="shared" si="208"/>
        <v>NA</v>
      </c>
      <c r="AC449" s="9" t="str">
        <f t="shared" si="219"/>
        <v>NA</v>
      </c>
      <c r="AD449" s="9">
        <f t="shared" si="220"/>
        <v>0</v>
      </c>
      <c r="AE449" s="9" t="str">
        <f t="shared" si="221"/>
        <v>NA</v>
      </c>
      <c r="AF449" s="9">
        <f t="shared" si="222"/>
        <v>0</v>
      </c>
      <c r="AG449" s="9" t="str">
        <f t="shared" si="223"/>
        <v>NA</v>
      </c>
      <c r="AH449" s="9">
        <f t="shared" si="224"/>
        <v>0</v>
      </c>
      <c r="AI449" s="9" t="str">
        <f t="shared" si="225"/>
        <v>NA</v>
      </c>
      <c r="AJ449" s="9">
        <f t="shared" si="226"/>
        <v>0</v>
      </c>
      <c r="AK449" t="str">
        <f t="shared" si="227"/>
        <v>NA</v>
      </c>
      <c r="AL449" t="str">
        <f t="shared" si="228"/>
        <v>NA</v>
      </c>
      <c r="AM449" t="str">
        <f t="shared" si="229"/>
        <v>NA</v>
      </c>
      <c r="AN449" t="str">
        <f t="shared" si="230"/>
        <v>NA</v>
      </c>
      <c r="AO449">
        <f t="shared" si="209"/>
        <v>0</v>
      </c>
      <c r="AP449">
        <f t="shared" si="210"/>
        <v>0</v>
      </c>
      <c r="AQ449" t="str">
        <f t="shared" si="211"/>
        <v>Method not applicable - confined aquifer</v>
      </c>
    </row>
    <row r="450" spans="1:43" x14ac:dyDescent="0.25">
      <c r="A450">
        <v>101</v>
      </c>
      <c r="B450">
        <v>582482.80356200004</v>
      </c>
      <c r="C450" t="str">
        <f>VLOOKUP(A450,'A1. Aquifer Attributes'!A:H,8,FALSE)</f>
        <v>Confined</v>
      </c>
      <c r="D450" t="str">
        <f>VLOOKUP(A450,'A3. BGCZ'!A:C,3,FALSE)</f>
        <v>IDF</v>
      </c>
      <c r="E450" t="str">
        <f>VLOOKUP(A450,'A2. Low Flow Zone'!A:C,3,FALSE)</f>
        <v>Southeast Mountains</v>
      </c>
      <c r="F450">
        <f>IFERROR(VLOOKUP(A450,'R1. GW Use'!A:H,8,FALSE),"&lt;Null&gt;")</f>
        <v>0</v>
      </c>
      <c r="G450" t="str">
        <f>IFERROR(VLOOKUP(A450,'R2. Recharge'!A:I,8,FALSE)*B450,"&lt;Null&gt;")</f>
        <v>&lt;Null&gt;</v>
      </c>
      <c r="H450" t="str">
        <f>IFERROR(VLOOKUP(A450,'R2. Recharge'!A:K,10,FALSE)*B450,"&lt;Null&gt;")</f>
        <v>&lt;Null&gt;</v>
      </c>
      <c r="I450" t="str">
        <f>IFERROR(VLOOKUP(A450,'R3. GW E'!A:C,2,FALSE)*B450,"&lt;Null&gt;")</f>
        <v>&lt;Null&gt;</v>
      </c>
      <c r="J450" t="str">
        <f>IFERROR(VLOOKUP(A450,'R3. GW E'!A:E,4,FALSE)*B450,"&lt;Null&gt;")</f>
        <v>&lt;Null&gt;</v>
      </c>
      <c r="K450" t="str">
        <f t="shared" ref="K450:K513" si="231">IFERROR(G450-I450,"&lt;Null&gt;")</f>
        <v>&lt;Null&gt;</v>
      </c>
      <c r="L450" t="str">
        <f t="shared" ref="L450:L513" si="232">IFERROR(H450-I450,"&lt;Null&gt;")</f>
        <v>&lt;Null&gt;</v>
      </c>
      <c r="M450" t="str">
        <f t="shared" ref="M450:M513" si="233">IFERROR(G450-J450,"&lt;Null&gt;")</f>
        <v>&lt;Null&gt;</v>
      </c>
      <c r="N450" t="str">
        <f t="shared" ref="N450:N513" si="234">IFERROR(H450-J450,"&lt;Null&gt;")</f>
        <v>&lt;Null&gt;</v>
      </c>
      <c r="O450" t="str">
        <f t="shared" ref="O450:O513" si="235">IF(P450&lt;&gt;"&lt;Null&gt;",IF(F450&lt;0,"",IF(AND(OR(P450=0,P450=1000),F450&lt;&gt;0,F450&lt;1000),"&lt;1000","")),"NA")</f>
        <v/>
      </c>
      <c r="P450">
        <f t="shared" si="212"/>
        <v>0</v>
      </c>
      <c r="Q450" t="str">
        <f t="shared" ref="Q450:Q513" si="236">IF(R450&lt;&gt;"&lt;Null&gt;",IF(G450&lt;0,"",IF(AND(OR(R450=0,R450=1000),G450&lt;&gt;0,G450&lt;1000),"&lt;1000","")),"NA")</f>
        <v/>
      </c>
      <c r="R450">
        <f t="shared" si="213"/>
        <v>0</v>
      </c>
      <c r="S450" t="str">
        <f t="shared" ref="S450:S513" si="237">IF(T450&lt;&gt;"&lt;Null&gt;",IF(H450&lt;0,"",IF(AND(OR(T450=0,T450=1000),H450&lt;&gt;0,H450&lt;1000),"&lt;1000","")),"NA")</f>
        <v/>
      </c>
      <c r="T450">
        <f t="shared" si="214"/>
        <v>0</v>
      </c>
      <c r="U450" t="str">
        <f t="shared" si="215"/>
        <v>NA</v>
      </c>
      <c r="V450">
        <f t="shared" si="216"/>
        <v>0</v>
      </c>
      <c r="W450" t="str">
        <f t="shared" si="217"/>
        <v>NA</v>
      </c>
      <c r="X450">
        <f t="shared" si="218"/>
        <v>0</v>
      </c>
      <c r="Y450" t="str">
        <f t="shared" ref="Y450:Y513" si="238">IFERROR(IF(K450&lt;0,"NA",$F450/K450),"NA")</f>
        <v>NA</v>
      </c>
      <c r="Z450" t="str">
        <f t="shared" ref="Z450:Z513" si="239">IFERROR(IF(L450&lt;0,"NA",$F450/L450),"NA")</f>
        <v>NA</v>
      </c>
      <c r="AA450" t="str">
        <f t="shared" ref="AA450:AA513" si="240">IFERROR(IF(M450&lt;0,"NA",$F450/M450),"NA")</f>
        <v>NA</v>
      </c>
      <c r="AB450" t="str">
        <f t="shared" ref="AB450:AB513" si="241">IFERROR(IF(N450&lt;0,"NA",$F450/N450),"NA")</f>
        <v>NA</v>
      </c>
      <c r="AC450" s="9" t="str">
        <f t="shared" si="219"/>
        <v>NA</v>
      </c>
      <c r="AD450" s="9">
        <f t="shared" si="220"/>
        <v>0</v>
      </c>
      <c r="AE450" s="9" t="str">
        <f t="shared" si="221"/>
        <v>NA</v>
      </c>
      <c r="AF450" s="9">
        <f t="shared" si="222"/>
        <v>0</v>
      </c>
      <c r="AG450" s="9" t="str">
        <f t="shared" si="223"/>
        <v>NA</v>
      </c>
      <c r="AH450" s="9">
        <f t="shared" si="224"/>
        <v>0</v>
      </c>
      <c r="AI450" s="9" t="str">
        <f t="shared" si="225"/>
        <v>NA</v>
      </c>
      <c r="AJ450" s="9">
        <f t="shared" si="226"/>
        <v>0</v>
      </c>
      <c r="AK450" t="str">
        <f t="shared" si="227"/>
        <v>NA</v>
      </c>
      <c r="AL450" t="str">
        <f t="shared" si="228"/>
        <v>NA</v>
      </c>
      <c r="AM450" t="str">
        <f t="shared" si="229"/>
        <v>NA</v>
      </c>
      <c r="AN450" t="str">
        <f t="shared" si="230"/>
        <v>NA</v>
      </c>
      <c r="AO450">
        <f t="shared" ref="AO450:AO513" si="242">COUNTIF(AK450:AN450,"stressed")</f>
        <v>0</v>
      </c>
      <c r="AP450">
        <f t="shared" ref="AP450:AP513" si="243">4 - COUNTIF(AK450:AN450,"NA")</f>
        <v>0</v>
      </c>
      <c r="AQ450" t="str">
        <f t="shared" ref="AQ450:AQ513" si="244">IF(C450="Confined","Method not applicable - confined aquifer",IF(AND(K450&lt;0,L450&lt;0,M450&lt;0,N450&lt;0),"Method not applicable - low modelled groundwater availability",IF(AND(AO450=0,AP450=0),"Method not applicaple - no derived E values",IF(AO450=AP450,"More stressed (high certainty)",IF(AO450=0,"Less stressed","More stressed (less certainty)")))))</f>
        <v>Method not applicable - confined aquifer</v>
      </c>
    </row>
    <row r="451" spans="1:43" x14ac:dyDescent="0.25">
      <c r="A451">
        <v>102</v>
      </c>
      <c r="B451">
        <v>15148741.345899999</v>
      </c>
      <c r="C451" t="str">
        <f>VLOOKUP(A451,'A1. Aquifer Attributes'!A:H,8,FALSE)</f>
        <v>Confined</v>
      </c>
      <c r="D451" t="str">
        <f>VLOOKUP(A451,'A3. BGCZ'!A:C,3,FALSE)</f>
        <v>IDF</v>
      </c>
      <c r="E451" t="str">
        <f>VLOOKUP(A451,'A2. Low Flow Zone'!A:C,3,FALSE)</f>
        <v>South Interior</v>
      </c>
      <c r="F451">
        <f>IFERROR(VLOOKUP(A451,'R1. GW Use'!A:H,8,FALSE),"&lt;Null&gt;")</f>
        <v>550063</v>
      </c>
      <c r="G451" t="str">
        <f>IFERROR(VLOOKUP(A451,'R2. Recharge'!A:I,8,FALSE)*B451,"&lt;Null&gt;")</f>
        <v>&lt;Null&gt;</v>
      </c>
      <c r="H451" t="str">
        <f>IFERROR(VLOOKUP(A451,'R2. Recharge'!A:K,10,FALSE)*B451,"&lt;Null&gt;")</f>
        <v>&lt;Null&gt;</v>
      </c>
      <c r="I451" t="str">
        <f>IFERROR(VLOOKUP(A451,'R3. GW E'!A:C,2,FALSE)*B451,"&lt;Null&gt;")</f>
        <v>&lt;Null&gt;</v>
      </c>
      <c r="J451" t="str">
        <f>IFERROR(VLOOKUP(A451,'R3. GW E'!A:E,4,FALSE)*B451,"&lt;Null&gt;")</f>
        <v>&lt;Null&gt;</v>
      </c>
      <c r="K451" t="str">
        <f t="shared" si="231"/>
        <v>&lt;Null&gt;</v>
      </c>
      <c r="L451" t="str">
        <f t="shared" si="232"/>
        <v>&lt;Null&gt;</v>
      </c>
      <c r="M451" t="str">
        <f t="shared" si="233"/>
        <v>&lt;Null&gt;</v>
      </c>
      <c r="N451" t="str">
        <f t="shared" si="234"/>
        <v>&lt;Null&gt;</v>
      </c>
      <c r="O451" t="str">
        <f t="shared" si="235"/>
        <v/>
      </c>
      <c r="P451">
        <f t="shared" ref="P451:P514" si="245">IFERROR(ROUND(F451,-3), 0)</f>
        <v>550000</v>
      </c>
      <c r="Q451" t="str">
        <f t="shared" si="236"/>
        <v/>
      </c>
      <c r="R451">
        <f t="shared" ref="R451:R514" si="246">IFERROR(IF(G451&lt;=0,0,IF(G451&lt;1000,1000,ROUND(G451,-3))),0)</f>
        <v>0</v>
      </c>
      <c r="S451" t="str">
        <f t="shared" si="237"/>
        <v/>
      </c>
      <c r="T451">
        <f t="shared" ref="T451:T514" si="247">IFERROR(IF(H451&lt;=0,0,IF(H451&lt;1000,1000,ROUND(H451,-3))),0)</f>
        <v>0</v>
      </c>
      <c r="U451" t="str">
        <f t="shared" ref="U451:U514" si="248">IF(I451&lt;&gt;"&lt;Null&gt;",IF(I451&lt;0,"",IF(AND(OR(V451=0,V451=1000),I451&lt;&gt;0,I451&lt;1000),"&lt;1000","")),"NA")</f>
        <v>NA</v>
      </c>
      <c r="V451">
        <f t="shared" ref="V451:V514" si="249">IFERROR(IF(I451&lt;=0,0,IF(I451&lt;1000,1000,ROUND(I451,-3))),0)</f>
        <v>0</v>
      </c>
      <c r="W451" t="str">
        <f t="shared" ref="W451:W514" si="250">IF(J451&lt;&gt;"&lt;Null&gt;",IF(J451&lt;0,"",IF(AND(OR(X451=0,X451=1000),J451&lt;&gt;0,J451&lt;1000),"&lt;1000","")),"NA")</f>
        <v>NA</v>
      </c>
      <c r="X451">
        <f t="shared" ref="X451:X514" si="251">IFERROR(IF(J451&lt;=0,0,IF(J451&lt;1000,1000,ROUND(J451,-3))),0)</f>
        <v>0</v>
      </c>
      <c r="Y451" t="str">
        <f t="shared" si="238"/>
        <v>NA</v>
      </c>
      <c r="Z451" t="str">
        <f t="shared" si="239"/>
        <v>NA</v>
      </c>
      <c r="AA451" t="str">
        <f t="shared" si="240"/>
        <v>NA</v>
      </c>
      <c r="AB451" t="str">
        <f t="shared" si="241"/>
        <v>NA</v>
      </c>
      <c r="AC451" s="9" t="str">
        <f t="shared" ref="AC451:AC514" si="252">IF(Y451="NA","NA",IF(AND(AD451=0,Y451&lt;&gt;0),"&lt;0.1",""))</f>
        <v>NA</v>
      </c>
      <c r="AD451" s="9">
        <f t="shared" ref="AD451:AD514" si="253">IFERROR(IF(Y451&lt;0,"&lt;Null&gt;",ROUND(Y451,1)),0)</f>
        <v>0</v>
      </c>
      <c r="AE451" s="9" t="str">
        <f t="shared" ref="AE451:AE514" si="254">IF(Z451="NA","NA",IF(AND(AF451=0,Z451&lt;&gt;0),"&lt;0.1",""))</f>
        <v>NA</v>
      </c>
      <c r="AF451" s="9">
        <f t="shared" ref="AF451:AF514" si="255">IFERROR(IF(Z451&lt;0,"&lt;Null&gt;",ROUND(Z451,1)),0)</f>
        <v>0</v>
      </c>
      <c r="AG451" s="9" t="str">
        <f t="shared" ref="AG451:AG514" si="256">IF(AA451="NA","NA",IF(AND(AH451=0,AA451&lt;&gt;0),"&lt;0.1",""))</f>
        <v>NA</v>
      </c>
      <c r="AH451" s="9">
        <f t="shared" ref="AH451:AH514" si="257">IFERROR(IF(AA451&lt;0,"&lt;Null&gt;",ROUND(AA451,1)),0)</f>
        <v>0</v>
      </c>
      <c r="AI451" s="9" t="str">
        <f t="shared" ref="AI451:AI514" si="258">IF(AB451="NA","NA",IF(AND(AJ451=0,AB451&lt;&gt;0),"&lt;0.1",""))</f>
        <v>NA</v>
      </c>
      <c r="AJ451" s="9">
        <f t="shared" ref="AJ451:AJ514" si="259">IFERROR(IF(AB451&lt;0,"&lt;Null&gt;",ROUND(AB451,1)),0)</f>
        <v>0</v>
      </c>
      <c r="AK451" t="str">
        <f t="shared" ref="AK451:AK514" si="260">IF(AC451="NA","NA",IF(AD451&gt;1,"stressed",""))</f>
        <v>NA</v>
      </c>
      <c r="AL451" t="str">
        <f t="shared" ref="AL451:AL514" si="261">IF(AE451="NA","NA",IF(AF451&gt;1,"stressed",""))</f>
        <v>NA</v>
      </c>
      <c r="AM451" t="str">
        <f t="shared" ref="AM451:AM514" si="262">IF(AG451="NA","NA",IF(AH451&gt;1,"stressed",""))</f>
        <v>NA</v>
      </c>
      <c r="AN451" t="str">
        <f t="shared" ref="AN451:AN514" si="263">IF(AI451="NA","NA",IF(AJ451&gt;1,"stressed",""))</f>
        <v>NA</v>
      </c>
      <c r="AO451">
        <f t="shared" si="242"/>
        <v>0</v>
      </c>
      <c r="AP451">
        <f t="shared" si="243"/>
        <v>0</v>
      </c>
      <c r="AQ451" t="str">
        <f t="shared" si="244"/>
        <v>Method not applicable - confined aquifer</v>
      </c>
    </row>
    <row r="452" spans="1:43" x14ac:dyDescent="0.25">
      <c r="A452">
        <v>104</v>
      </c>
      <c r="B452">
        <v>1036188.18725</v>
      </c>
      <c r="C452" t="str">
        <f>VLOOKUP(A452,'A1. Aquifer Attributes'!A:H,8,FALSE)</f>
        <v>Confined</v>
      </c>
      <c r="D452" t="str">
        <f>VLOOKUP(A452,'A3. BGCZ'!A:C,3,FALSE)</f>
        <v>IDF</v>
      </c>
      <c r="E452" t="str">
        <f>VLOOKUP(A452,'A2. Low Flow Zone'!A:C,3,FALSE)</f>
        <v>South Interior</v>
      </c>
      <c r="F452">
        <f>IFERROR(VLOOKUP(A452,'R1. GW Use'!A:H,8,FALSE),"&lt;Null&gt;")</f>
        <v>5087</v>
      </c>
      <c r="G452" t="str">
        <f>IFERROR(VLOOKUP(A452,'R2. Recharge'!A:I,8,FALSE)*B452,"&lt;Null&gt;")</f>
        <v>&lt;Null&gt;</v>
      </c>
      <c r="H452" t="str">
        <f>IFERROR(VLOOKUP(A452,'R2. Recharge'!A:K,10,FALSE)*B452,"&lt;Null&gt;")</f>
        <v>&lt;Null&gt;</v>
      </c>
      <c r="I452" t="str">
        <f>IFERROR(VLOOKUP(A452,'R3. GW E'!A:C,2,FALSE)*B452,"&lt;Null&gt;")</f>
        <v>&lt;Null&gt;</v>
      </c>
      <c r="J452" t="str">
        <f>IFERROR(VLOOKUP(A452,'R3. GW E'!A:E,4,FALSE)*B452,"&lt;Null&gt;")</f>
        <v>&lt;Null&gt;</v>
      </c>
      <c r="K452" t="str">
        <f t="shared" si="231"/>
        <v>&lt;Null&gt;</v>
      </c>
      <c r="L452" t="str">
        <f t="shared" si="232"/>
        <v>&lt;Null&gt;</v>
      </c>
      <c r="M452" t="str">
        <f t="shared" si="233"/>
        <v>&lt;Null&gt;</v>
      </c>
      <c r="N452" t="str">
        <f t="shared" si="234"/>
        <v>&lt;Null&gt;</v>
      </c>
      <c r="O452" t="str">
        <f t="shared" si="235"/>
        <v/>
      </c>
      <c r="P452">
        <f t="shared" si="245"/>
        <v>5000</v>
      </c>
      <c r="Q452" t="str">
        <f t="shared" si="236"/>
        <v/>
      </c>
      <c r="R452">
        <f t="shared" si="246"/>
        <v>0</v>
      </c>
      <c r="S452" t="str">
        <f t="shared" si="237"/>
        <v/>
      </c>
      <c r="T452">
        <f t="shared" si="247"/>
        <v>0</v>
      </c>
      <c r="U452" t="str">
        <f t="shared" si="248"/>
        <v>NA</v>
      </c>
      <c r="V452">
        <f t="shared" si="249"/>
        <v>0</v>
      </c>
      <c r="W452" t="str">
        <f t="shared" si="250"/>
        <v>NA</v>
      </c>
      <c r="X452">
        <f t="shared" si="251"/>
        <v>0</v>
      </c>
      <c r="Y452" t="str">
        <f t="shared" si="238"/>
        <v>NA</v>
      </c>
      <c r="Z452" t="str">
        <f t="shared" si="239"/>
        <v>NA</v>
      </c>
      <c r="AA452" t="str">
        <f t="shared" si="240"/>
        <v>NA</v>
      </c>
      <c r="AB452" t="str">
        <f t="shared" si="241"/>
        <v>NA</v>
      </c>
      <c r="AC452" s="9" t="str">
        <f t="shared" si="252"/>
        <v>NA</v>
      </c>
      <c r="AD452" s="9">
        <f t="shared" si="253"/>
        <v>0</v>
      </c>
      <c r="AE452" s="9" t="str">
        <f t="shared" si="254"/>
        <v>NA</v>
      </c>
      <c r="AF452" s="9">
        <f t="shared" si="255"/>
        <v>0</v>
      </c>
      <c r="AG452" s="9" t="str">
        <f t="shared" si="256"/>
        <v>NA</v>
      </c>
      <c r="AH452" s="9">
        <f t="shared" si="257"/>
        <v>0</v>
      </c>
      <c r="AI452" s="9" t="str">
        <f t="shared" si="258"/>
        <v>NA</v>
      </c>
      <c r="AJ452" s="9">
        <f t="shared" si="259"/>
        <v>0</v>
      </c>
      <c r="AK452" t="str">
        <f t="shared" si="260"/>
        <v>NA</v>
      </c>
      <c r="AL452" t="str">
        <f t="shared" si="261"/>
        <v>NA</v>
      </c>
      <c r="AM452" t="str">
        <f t="shared" si="262"/>
        <v>NA</v>
      </c>
      <c r="AN452" t="str">
        <f t="shared" si="263"/>
        <v>NA</v>
      </c>
      <c r="AO452">
        <f t="shared" si="242"/>
        <v>0</v>
      </c>
      <c r="AP452">
        <f t="shared" si="243"/>
        <v>0</v>
      </c>
      <c r="AQ452" t="str">
        <f t="shared" si="244"/>
        <v>Method not applicable - confined aquifer</v>
      </c>
    </row>
    <row r="453" spans="1:43" x14ac:dyDescent="0.25">
      <c r="A453">
        <v>105</v>
      </c>
      <c r="B453">
        <v>1651256.24975</v>
      </c>
      <c r="C453" t="str">
        <f>VLOOKUP(A453,'A1. Aquifer Attributes'!A:H,8,FALSE)</f>
        <v>Confined</v>
      </c>
      <c r="D453" t="str">
        <f>VLOOKUP(A453,'A3. BGCZ'!A:C,3,FALSE)</f>
        <v>IDF</v>
      </c>
      <c r="E453" t="str">
        <f>VLOOKUP(A453,'A2. Low Flow Zone'!A:C,3,FALSE)</f>
        <v>South Interior</v>
      </c>
      <c r="F453">
        <f>IFERROR(VLOOKUP(A453,'R1. GW Use'!A:H,8,FALSE),"&lt;Null&gt;")</f>
        <v>91612</v>
      </c>
      <c r="G453" t="str">
        <f>IFERROR(VLOOKUP(A453,'R2. Recharge'!A:I,8,FALSE)*B453,"&lt;Null&gt;")</f>
        <v>&lt;Null&gt;</v>
      </c>
      <c r="H453" t="str">
        <f>IFERROR(VLOOKUP(A453,'R2. Recharge'!A:K,10,FALSE)*B453,"&lt;Null&gt;")</f>
        <v>&lt;Null&gt;</v>
      </c>
      <c r="I453" t="str">
        <f>IFERROR(VLOOKUP(A453,'R3. GW E'!A:C,2,FALSE)*B453,"&lt;Null&gt;")</f>
        <v>&lt;Null&gt;</v>
      </c>
      <c r="J453" t="str">
        <f>IFERROR(VLOOKUP(A453,'R3. GW E'!A:E,4,FALSE)*B453,"&lt;Null&gt;")</f>
        <v>&lt;Null&gt;</v>
      </c>
      <c r="K453" t="str">
        <f t="shared" si="231"/>
        <v>&lt;Null&gt;</v>
      </c>
      <c r="L453" t="str">
        <f t="shared" si="232"/>
        <v>&lt;Null&gt;</v>
      </c>
      <c r="M453" t="str">
        <f t="shared" si="233"/>
        <v>&lt;Null&gt;</v>
      </c>
      <c r="N453" t="str">
        <f t="shared" si="234"/>
        <v>&lt;Null&gt;</v>
      </c>
      <c r="O453" t="str">
        <f t="shared" si="235"/>
        <v/>
      </c>
      <c r="P453">
        <f t="shared" si="245"/>
        <v>92000</v>
      </c>
      <c r="Q453" t="str">
        <f t="shared" si="236"/>
        <v/>
      </c>
      <c r="R453">
        <f t="shared" si="246"/>
        <v>0</v>
      </c>
      <c r="S453" t="str">
        <f t="shared" si="237"/>
        <v/>
      </c>
      <c r="T453">
        <f t="shared" si="247"/>
        <v>0</v>
      </c>
      <c r="U453" t="str">
        <f t="shared" si="248"/>
        <v>NA</v>
      </c>
      <c r="V453">
        <f t="shared" si="249"/>
        <v>0</v>
      </c>
      <c r="W453" t="str">
        <f t="shared" si="250"/>
        <v>NA</v>
      </c>
      <c r="X453">
        <f t="shared" si="251"/>
        <v>0</v>
      </c>
      <c r="Y453" t="str">
        <f t="shared" si="238"/>
        <v>NA</v>
      </c>
      <c r="Z453" t="str">
        <f t="shared" si="239"/>
        <v>NA</v>
      </c>
      <c r="AA453" t="str">
        <f t="shared" si="240"/>
        <v>NA</v>
      </c>
      <c r="AB453" t="str">
        <f t="shared" si="241"/>
        <v>NA</v>
      </c>
      <c r="AC453" s="9" t="str">
        <f t="shared" si="252"/>
        <v>NA</v>
      </c>
      <c r="AD453" s="9">
        <f t="shared" si="253"/>
        <v>0</v>
      </c>
      <c r="AE453" s="9" t="str">
        <f t="shared" si="254"/>
        <v>NA</v>
      </c>
      <c r="AF453" s="9">
        <f t="shared" si="255"/>
        <v>0</v>
      </c>
      <c r="AG453" s="9" t="str">
        <f t="shared" si="256"/>
        <v>NA</v>
      </c>
      <c r="AH453" s="9">
        <f t="shared" si="257"/>
        <v>0</v>
      </c>
      <c r="AI453" s="9" t="str">
        <f t="shared" si="258"/>
        <v>NA</v>
      </c>
      <c r="AJ453" s="9">
        <f t="shared" si="259"/>
        <v>0</v>
      </c>
      <c r="AK453" t="str">
        <f t="shared" si="260"/>
        <v>NA</v>
      </c>
      <c r="AL453" t="str">
        <f t="shared" si="261"/>
        <v>NA</v>
      </c>
      <c r="AM453" t="str">
        <f t="shared" si="262"/>
        <v>NA</v>
      </c>
      <c r="AN453" t="str">
        <f t="shared" si="263"/>
        <v>NA</v>
      </c>
      <c r="AO453">
        <f t="shared" si="242"/>
        <v>0</v>
      </c>
      <c r="AP453">
        <f t="shared" si="243"/>
        <v>0</v>
      </c>
      <c r="AQ453" t="str">
        <f t="shared" si="244"/>
        <v>Method not applicable - confined aquifer</v>
      </c>
    </row>
    <row r="454" spans="1:43" x14ac:dyDescent="0.25">
      <c r="A454">
        <v>106</v>
      </c>
      <c r="B454">
        <v>16881250.972600002</v>
      </c>
      <c r="C454" t="str">
        <f>VLOOKUP(A454,'A1. Aquifer Attributes'!A:H,8,FALSE)</f>
        <v>Confined</v>
      </c>
      <c r="D454" t="str">
        <f>VLOOKUP(A454,'A3. BGCZ'!A:C,3,FALSE)</f>
        <v>IDF</v>
      </c>
      <c r="E454" t="str">
        <f>VLOOKUP(A454,'A2. Low Flow Zone'!A:C,3,FALSE)</f>
        <v>South Interior</v>
      </c>
      <c r="F454">
        <f>IFERROR(VLOOKUP(A454,'R1. GW Use'!A:H,8,FALSE),"&lt;Null&gt;")</f>
        <v>1955646</v>
      </c>
      <c r="G454" t="str">
        <f>IFERROR(VLOOKUP(A454,'R2. Recharge'!A:I,8,FALSE)*B454,"&lt;Null&gt;")</f>
        <v>&lt;Null&gt;</v>
      </c>
      <c r="H454" t="str">
        <f>IFERROR(VLOOKUP(A454,'R2. Recharge'!A:K,10,FALSE)*B454,"&lt;Null&gt;")</f>
        <v>&lt;Null&gt;</v>
      </c>
      <c r="I454" t="str">
        <f>IFERROR(VLOOKUP(A454,'R3. GW E'!A:C,2,FALSE)*B454,"&lt;Null&gt;")</f>
        <v>&lt;Null&gt;</v>
      </c>
      <c r="J454" t="str">
        <f>IFERROR(VLOOKUP(A454,'R3. GW E'!A:E,4,FALSE)*B454,"&lt;Null&gt;")</f>
        <v>&lt;Null&gt;</v>
      </c>
      <c r="K454" t="str">
        <f t="shared" si="231"/>
        <v>&lt;Null&gt;</v>
      </c>
      <c r="L454" t="str">
        <f t="shared" si="232"/>
        <v>&lt;Null&gt;</v>
      </c>
      <c r="M454" t="str">
        <f t="shared" si="233"/>
        <v>&lt;Null&gt;</v>
      </c>
      <c r="N454" t="str">
        <f t="shared" si="234"/>
        <v>&lt;Null&gt;</v>
      </c>
      <c r="O454" t="str">
        <f t="shared" si="235"/>
        <v/>
      </c>
      <c r="P454">
        <f t="shared" si="245"/>
        <v>1956000</v>
      </c>
      <c r="Q454" t="str">
        <f t="shared" si="236"/>
        <v/>
      </c>
      <c r="R454">
        <f t="shared" si="246"/>
        <v>0</v>
      </c>
      <c r="S454" t="str">
        <f t="shared" si="237"/>
        <v/>
      </c>
      <c r="T454">
        <f t="shared" si="247"/>
        <v>0</v>
      </c>
      <c r="U454" t="str">
        <f t="shared" si="248"/>
        <v>NA</v>
      </c>
      <c r="V454">
        <f t="shared" si="249"/>
        <v>0</v>
      </c>
      <c r="W454" t="str">
        <f t="shared" si="250"/>
        <v>NA</v>
      </c>
      <c r="X454">
        <f t="shared" si="251"/>
        <v>0</v>
      </c>
      <c r="Y454" t="str">
        <f t="shared" si="238"/>
        <v>NA</v>
      </c>
      <c r="Z454" t="str">
        <f t="shared" si="239"/>
        <v>NA</v>
      </c>
      <c r="AA454" t="str">
        <f t="shared" si="240"/>
        <v>NA</v>
      </c>
      <c r="AB454" t="str">
        <f t="shared" si="241"/>
        <v>NA</v>
      </c>
      <c r="AC454" s="9" t="str">
        <f t="shared" si="252"/>
        <v>NA</v>
      </c>
      <c r="AD454" s="9">
        <f t="shared" si="253"/>
        <v>0</v>
      </c>
      <c r="AE454" s="9" t="str">
        <f t="shared" si="254"/>
        <v>NA</v>
      </c>
      <c r="AF454" s="9">
        <f t="shared" si="255"/>
        <v>0</v>
      </c>
      <c r="AG454" s="9" t="str">
        <f t="shared" si="256"/>
        <v>NA</v>
      </c>
      <c r="AH454" s="9">
        <f t="shared" si="257"/>
        <v>0</v>
      </c>
      <c r="AI454" s="9" t="str">
        <f t="shared" si="258"/>
        <v>NA</v>
      </c>
      <c r="AJ454" s="9">
        <f t="shared" si="259"/>
        <v>0</v>
      </c>
      <c r="AK454" t="str">
        <f t="shared" si="260"/>
        <v>NA</v>
      </c>
      <c r="AL454" t="str">
        <f t="shared" si="261"/>
        <v>NA</v>
      </c>
      <c r="AM454" t="str">
        <f t="shared" si="262"/>
        <v>NA</v>
      </c>
      <c r="AN454" t="str">
        <f t="shared" si="263"/>
        <v>NA</v>
      </c>
      <c r="AO454">
        <f t="shared" si="242"/>
        <v>0</v>
      </c>
      <c r="AP454">
        <f t="shared" si="243"/>
        <v>0</v>
      </c>
      <c r="AQ454" t="str">
        <f t="shared" si="244"/>
        <v>Method not applicable - confined aquifer</v>
      </c>
    </row>
    <row r="455" spans="1:43" x14ac:dyDescent="0.25">
      <c r="A455">
        <v>107</v>
      </c>
      <c r="B455">
        <v>21439799.249299999</v>
      </c>
      <c r="C455" t="str">
        <f>VLOOKUP(A455,'A1. Aquifer Attributes'!A:H,8,FALSE)</f>
        <v>Confined</v>
      </c>
      <c r="D455" t="str">
        <f>VLOOKUP(A455,'A3. BGCZ'!A:C,3,FALSE)</f>
        <v>IDF</v>
      </c>
      <c r="E455" t="str">
        <f>VLOOKUP(A455,'A2. Low Flow Zone'!A:C,3,FALSE)</f>
        <v>Southeast Mountains</v>
      </c>
      <c r="F455">
        <f>IFERROR(VLOOKUP(A455,'R1. GW Use'!A:H,8,FALSE),"&lt;Null&gt;")</f>
        <v>235076</v>
      </c>
      <c r="G455" t="str">
        <f>IFERROR(VLOOKUP(A455,'R2. Recharge'!A:I,8,FALSE)*B455,"&lt;Null&gt;")</f>
        <v>&lt;Null&gt;</v>
      </c>
      <c r="H455" t="str">
        <f>IFERROR(VLOOKUP(A455,'R2. Recharge'!A:K,10,FALSE)*B455,"&lt;Null&gt;")</f>
        <v>&lt;Null&gt;</v>
      </c>
      <c r="I455" t="str">
        <f>IFERROR(VLOOKUP(A455,'R3. GW E'!A:C,2,FALSE)*B455,"&lt;Null&gt;")</f>
        <v>&lt;Null&gt;</v>
      </c>
      <c r="J455" t="str">
        <f>IFERROR(VLOOKUP(A455,'R3. GW E'!A:E,4,FALSE)*B455,"&lt;Null&gt;")</f>
        <v>&lt;Null&gt;</v>
      </c>
      <c r="K455" t="str">
        <f t="shared" si="231"/>
        <v>&lt;Null&gt;</v>
      </c>
      <c r="L455" t="str">
        <f t="shared" si="232"/>
        <v>&lt;Null&gt;</v>
      </c>
      <c r="M455" t="str">
        <f t="shared" si="233"/>
        <v>&lt;Null&gt;</v>
      </c>
      <c r="N455" t="str">
        <f t="shared" si="234"/>
        <v>&lt;Null&gt;</v>
      </c>
      <c r="O455" t="str">
        <f t="shared" si="235"/>
        <v/>
      </c>
      <c r="P455">
        <f t="shared" si="245"/>
        <v>235000</v>
      </c>
      <c r="Q455" t="str">
        <f t="shared" si="236"/>
        <v/>
      </c>
      <c r="R455">
        <f t="shared" si="246"/>
        <v>0</v>
      </c>
      <c r="S455" t="str">
        <f t="shared" si="237"/>
        <v/>
      </c>
      <c r="T455">
        <f t="shared" si="247"/>
        <v>0</v>
      </c>
      <c r="U455" t="str">
        <f t="shared" si="248"/>
        <v>NA</v>
      </c>
      <c r="V455">
        <f t="shared" si="249"/>
        <v>0</v>
      </c>
      <c r="W455" t="str">
        <f t="shared" si="250"/>
        <v>NA</v>
      </c>
      <c r="X455">
        <f t="shared" si="251"/>
        <v>0</v>
      </c>
      <c r="Y455" t="str">
        <f t="shared" si="238"/>
        <v>NA</v>
      </c>
      <c r="Z455" t="str">
        <f t="shared" si="239"/>
        <v>NA</v>
      </c>
      <c r="AA455" t="str">
        <f t="shared" si="240"/>
        <v>NA</v>
      </c>
      <c r="AB455" t="str">
        <f t="shared" si="241"/>
        <v>NA</v>
      </c>
      <c r="AC455" s="9" t="str">
        <f t="shared" si="252"/>
        <v>NA</v>
      </c>
      <c r="AD455" s="9">
        <f t="shared" si="253"/>
        <v>0</v>
      </c>
      <c r="AE455" s="9" t="str">
        <f t="shared" si="254"/>
        <v>NA</v>
      </c>
      <c r="AF455" s="9">
        <f t="shared" si="255"/>
        <v>0</v>
      </c>
      <c r="AG455" s="9" t="str">
        <f t="shared" si="256"/>
        <v>NA</v>
      </c>
      <c r="AH455" s="9">
        <f t="shared" si="257"/>
        <v>0</v>
      </c>
      <c r="AI455" s="9" t="str">
        <f t="shared" si="258"/>
        <v>NA</v>
      </c>
      <c r="AJ455" s="9">
        <f t="shared" si="259"/>
        <v>0</v>
      </c>
      <c r="AK455" t="str">
        <f t="shared" si="260"/>
        <v>NA</v>
      </c>
      <c r="AL455" t="str">
        <f t="shared" si="261"/>
        <v>NA</v>
      </c>
      <c r="AM455" t="str">
        <f t="shared" si="262"/>
        <v>NA</v>
      </c>
      <c r="AN455" t="str">
        <f t="shared" si="263"/>
        <v>NA</v>
      </c>
      <c r="AO455">
        <f t="shared" si="242"/>
        <v>0</v>
      </c>
      <c r="AP455">
        <f t="shared" si="243"/>
        <v>0</v>
      </c>
      <c r="AQ455" t="str">
        <f t="shared" si="244"/>
        <v>Method not applicable - confined aquifer</v>
      </c>
    </row>
    <row r="456" spans="1:43" x14ac:dyDescent="0.25">
      <c r="A456">
        <v>109</v>
      </c>
      <c r="B456">
        <v>27084785.473099999</v>
      </c>
      <c r="C456" t="str">
        <f>VLOOKUP(A456,'A1. Aquifer Attributes'!A:H,8,FALSE)</f>
        <v>Confined</v>
      </c>
      <c r="D456" t="str">
        <f>VLOOKUP(A456,'A3. BGCZ'!A:C,3,FALSE)</f>
        <v>IDF</v>
      </c>
      <c r="E456" t="str">
        <f>VLOOKUP(A456,'A2. Low Flow Zone'!A:C,3,FALSE)</f>
        <v>Southeast Mountains</v>
      </c>
      <c r="F456">
        <f>IFERROR(VLOOKUP(A456,'R1. GW Use'!A:H,8,FALSE),"&lt;Null&gt;")</f>
        <v>1155381</v>
      </c>
      <c r="G456" t="str">
        <f>IFERROR(VLOOKUP(A456,'R2. Recharge'!A:I,8,FALSE)*B456,"&lt;Null&gt;")</f>
        <v>&lt;Null&gt;</v>
      </c>
      <c r="H456" t="str">
        <f>IFERROR(VLOOKUP(A456,'R2. Recharge'!A:K,10,FALSE)*B456,"&lt;Null&gt;")</f>
        <v>&lt;Null&gt;</v>
      </c>
      <c r="I456" t="str">
        <f>IFERROR(VLOOKUP(A456,'R3. GW E'!A:C,2,FALSE)*B456,"&lt;Null&gt;")</f>
        <v>&lt;Null&gt;</v>
      </c>
      <c r="J456" t="str">
        <f>IFERROR(VLOOKUP(A456,'R3. GW E'!A:E,4,FALSE)*B456,"&lt;Null&gt;")</f>
        <v>&lt;Null&gt;</v>
      </c>
      <c r="K456" t="str">
        <f t="shared" si="231"/>
        <v>&lt;Null&gt;</v>
      </c>
      <c r="L456" t="str">
        <f t="shared" si="232"/>
        <v>&lt;Null&gt;</v>
      </c>
      <c r="M456" t="str">
        <f t="shared" si="233"/>
        <v>&lt;Null&gt;</v>
      </c>
      <c r="N456" t="str">
        <f t="shared" si="234"/>
        <v>&lt;Null&gt;</v>
      </c>
      <c r="O456" t="str">
        <f t="shared" si="235"/>
        <v/>
      </c>
      <c r="P456">
        <f t="shared" si="245"/>
        <v>1155000</v>
      </c>
      <c r="Q456" t="str">
        <f t="shared" si="236"/>
        <v/>
      </c>
      <c r="R456">
        <f t="shared" si="246"/>
        <v>0</v>
      </c>
      <c r="S456" t="str">
        <f t="shared" si="237"/>
        <v/>
      </c>
      <c r="T456">
        <f t="shared" si="247"/>
        <v>0</v>
      </c>
      <c r="U456" t="str">
        <f t="shared" si="248"/>
        <v>NA</v>
      </c>
      <c r="V456">
        <f t="shared" si="249"/>
        <v>0</v>
      </c>
      <c r="W456" t="str">
        <f t="shared" si="250"/>
        <v>NA</v>
      </c>
      <c r="X456">
        <f t="shared" si="251"/>
        <v>0</v>
      </c>
      <c r="Y456" t="str">
        <f t="shared" si="238"/>
        <v>NA</v>
      </c>
      <c r="Z456" t="str">
        <f t="shared" si="239"/>
        <v>NA</v>
      </c>
      <c r="AA456" t="str">
        <f t="shared" si="240"/>
        <v>NA</v>
      </c>
      <c r="AB456" t="str">
        <f t="shared" si="241"/>
        <v>NA</v>
      </c>
      <c r="AC456" s="9" t="str">
        <f t="shared" si="252"/>
        <v>NA</v>
      </c>
      <c r="AD456" s="9">
        <f t="shared" si="253"/>
        <v>0</v>
      </c>
      <c r="AE456" s="9" t="str">
        <f t="shared" si="254"/>
        <v>NA</v>
      </c>
      <c r="AF456" s="9">
        <f t="shared" si="255"/>
        <v>0</v>
      </c>
      <c r="AG456" s="9" t="str">
        <f t="shared" si="256"/>
        <v>NA</v>
      </c>
      <c r="AH456" s="9">
        <f t="shared" si="257"/>
        <v>0</v>
      </c>
      <c r="AI456" s="9" t="str">
        <f t="shared" si="258"/>
        <v>NA</v>
      </c>
      <c r="AJ456" s="9">
        <f t="shared" si="259"/>
        <v>0</v>
      </c>
      <c r="AK456" t="str">
        <f t="shared" si="260"/>
        <v>NA</v>
      </c>
      <c r="AL456" t="str">
        <f t="shared" si="261"/>
        <v>NA</v>
      </c>
      <c r="AM456" t="str">
        <f t="shared" si="262"/>
        <v>NA</v>
      </c>
      <c r="AN456" t="str">
        <f t="shared" si="263"/>
        <v>NA</v>
      </c>
      <c r="AO456">
        <f t="shared" si="242"/>
        <v>0</v>
      </c>
      <c r="AP456">
        <f t="shared" si="243"/>
        <v>0</v>
      </c>
      <c r="AQ456" t="str">
        <f t="shared" si="244"/>
        <v>Method not applicable - confined aquifer</v>
      </c>
    </row>
    <row r="457" spans="1:43" x14ac:dyDescent="0.25">
      <c r="A457">
        <v>110</v>
      </c>
      <c r="B457">
        <v>13485997.1404</v>
      </c>
      <c r="C457" t="str">
        <f>VLOOKUP(A457,'A1. Aquifer Attributes'!A:H,8,FALSE)</f>
        <v>Confined</v>
      </c>
      <c r="D457" t="str">
        <f>VLOOKUP(A457,'A3. BGCZ'!A:C,3,FALSE)</f>
        <v>IDF</v>
      </c>
      <c r="E457" t="str">
        <f>VLOOKUP(A457,'A2. Low Flow Zone'!A:C,3,FALSE)</f>
        <v>Southeast Mountains</v>
      </c>
      <c r="F457">
        <f>IFERROR(VLOOKUP(A457,'R1. GW Use'!A:H,8,FALSE),"&lt;Null&gt;")</f>
        <v>47821</v>
      </c>
      <c r="G457" t="str">
        <f>IFERROR(VLOOKUP(A457,'R2. Recharge'!A:I,8,FALSE)*B457,"&lt;Null&gt;")</f>
        <v>&lt;Null&gt;</v>
      </c>
      <c r="H457" t="str">
        <f>IFERROR(VLOOKUP(A457,'R2. Recharge'!A:K,10,FALSE)*B457,"&lt;Null&gt;")</f>
        <v>&lt;Null&gt;</v>
      </c>
      <c r="I457" t="str">
        <f>IFERROR(VLOOKUP(A457,'R3. GW E'!A:C,2,FALSE)*B457,"&lt;Null&gt;")</f>
        <v>&lt;Null&gt;</v>
      </c>
      <c r="J457" t="str">
        <f>IFERROR(VLOOKUP(A457,'R3. GW E'!A:E,4,FALSE)*B457,"&lt;Null&gt;")</f>
        <v>&lt;Null&gt;</v>
      </c>
      <c r="K457" t="str">
        <f t="shared" si="231"/>
        <v>&lt;Null&gt;</v>
      </c>
      <c r="L457" t="str">
        <f t="shared" si="232"/>
        <v>&lt;Null&gt;</v>
      </c>
      <c r="M457" t="str">
        <f t="shared" si="233"/>
        <v>&lt;Null&gt;</v>
      </c>
      <c r="N457" t="str">
        <f t="shared" si="234"/>
        <v>&lt;Null&gt;</v>
      </c>
      <c r="O457" t="str">
        <f t="shared" si="235"/>
        <v/>
      </c>
      <c r="P457">
        <f t="shared" si="245"/>
        <v>48000</v>
      </c>
      <c r="Q457" t="str">
        <f t="shared" si="236"/>
        <v/>
      </c>
      <c r="R457">
        <f t="shared" si="246"/>
        <v>0</v>
      </c>
      <c r="S457" t="str">
        <f t="shared" si="237"/>
        <v/>
      </c>
      <c r="T457">
        <f t="shared" si="247"/>
        <v>0</v>
      </c>
      <c r="U457" t="str">
        <f t="shared" si="248"/>
        <v>NA</v>
      </c>
      <c r="V457">
        <f t="shared" si="249"/>
        <v>0</v>
      </c>
      <c r="W457" t="str">
        <f t="shared" si="250"/>
        <v>NA</v>
      </c>
      <c r="X457">
        <f t="shared" si="251"/>
        <v>0</v>
      </c>
      <c r="Y457" t="str">
        <f t="shared" si="238"/>
        <v>NA</v>
      </c>
      <c r="Z457" t="str">
        <f t="shared" si="239"/>
        <v>NA</v>
      </c>
      <c r="AA457" t="str">
        <f t="shared" si="240"/>
        <v>NA</v>
      </c>
      <c r="AB457" t="str">
        <f t="shared" si="241"/>
        <v>NA</v>
      </c>
      <c r="AC457" s="9" t="str">
        <f t="shared" si="252"/>
        <v>NA</v>
      </c>
      <c r="AD457" s="9">
        <f t="shared" si="253"/>
        <v>0</v>
      </c>
      <c r="AE457" s="9" t="str">
        <f t="shared" si="254"/>
        <v>NA</v>
      </c>
      <c r="AF457" s="9">
        <f t="shared" si="255"/>
        <v>0</v>
      </c>
      <c r="AG457" s="9" t="str">
        <f t="shared" si="256"/>
        <v>NA</v>
      </c>
      <c r="AH457" s="9">
        <f t="shared" si="257"/>
        <v>0</v>
      </c>
      <c r="AI457" s="9" t="str">
        <f t="shared" si="258"/>
        <v>NA</v>
      </c>
      <c r="AJ457" s="9">
        <f t="shared" si="259"/>
        <v>0</v>
      </c>
      <c r="AK457" t="str">
        <f t="shared" si="260"/>
        <v>NA</v>
      </c>
      <c r="AL457" t="str">
        <f t="shared" si="261"/>
        <v>NA</v>
      </c>
      <c r="AM457" t="str">
        <f t="shared" si="262"/>
        <v>NA</v>
      </c>
      <c r="AN457" t="str">
        <f t="shared" si="263"/>
        <v>NA</v>
      </c>
      <c r="AO457">
        <f t="shared" si="242"/>
        <v>0</v>
      </c>
      <c r="AP457">
        <f t="shared" si="243"/>
        <v>0</v>
      </c>
      <c r="AQ457" t="str">
        <f t="shared" si="244"/>
        <v>Method not applicable - confined aquifer</v>
      </c>
    </row>
    <row r="458" spans="1:43" x14ac:dyDescent="0.25">
      <c r="A458">
        <v>112</v>
      </c>
      <c r="B458">
        <v>2712645.0866899998</v>
      </c>
      <c r="C458" t="str">
        <f>VLOOKUP(A458,'A1. Aquifer Attributes'!A:H,8,FALSE)</f>
        <v>Confined</v>
      </c>
      <c r="D458" t="str">
        <f>VLOOKUP(A458,'A3. BGCZ'!A:C,3,FALSE)</f>
        <v>IDF</v>
      </c>
      <c r="E458" t="str">
        <f>VLOOKUP(A458,'A2. Low Flow Zone'!A:C,3,FALSE)</f>
        <v>Southeast Mountains</v>
      </c>
      <c r="F458">
        <f>IFERROR(VLOOKUP(A458,'R1. GW Use'!A:H,8,FALSE),"&lt;Null&gt;")</f>
        <v>16846</v>
      </c>
      <c r="G458" t="str">
        <f>IFERROR(VLOOKUP(A458,'R2. Recharge'!A:I,8,FALSE)*B458,"&lt;Null&gt;")</f>
        <v>&lt;Null&gt;</v>
      </c>
      <c r="H458" t="str">
        <f>IFERROR(VLOOKUP(A458,'R2. Recharge'!A:K,10,FALSE)*B458,"&lt;Null&gt;")</f>
        <v>&lt;Null&gt;</v>
      </c>
      <c r="I458" t="str">
        <f>IFERROR(VLOOKUP(A458,'R3. GW E'!A:C,2,FALSE)*B458,"&lt;Null&gt;")</f>
        <v>&lt;Null&gt;</v>
      </c>
      <c r="J458" t="str">
        <f>IFERROR(VLOOKUP(A458,'R3. GW E'!A:E,4,FALSE)*B458,"&lt;Null&gt;")</f>
        <v>&lt;Null&gt;</v>
      </c>
      <c r="K458" t="str">
        <f t="shared" si="231"/>
        <v>&lt;Null&gt;</v>
      </c>
      <c r="L458" t="str">
        <f t="shared" si="232"/>
        <v>&lt;Null&gt;</v>
      </c>
      <c r="M458" t="str">
        <f t="shared" si="233"/>
        <v>&lt;Null&gt;</v>
      </c>
      <c r="N458" t="str">
        <f t="shared" si="234"/>
        <v>&lt;Null&gt;</v>
      </c>
      <c r="O458" t="str">
        <f t="shared" si="235"/>
        <v/>
      </c>
      <c r="P458">
        <f t="shared" si="245"/>
        <v>17000</v>
      </c>
      <c r="Q458" t="str">
        <f t="shared" si="236"/>
        <v/>
      </c>
      <c r="R458">
        <f t="shared" si="246"/>
        <v>0</v>
      </c>
      <c r="S458" t="str">
        <f t="shared" si="237"/>
        <v/>
      </c>
      <c r="T458">
        <f t="shared" si="247"/>
        <v>0</v>
      </c>
      <c r="U458" t="str">
        <f t="shared" si="248"/>
        <v>NA</v>
      </c>
      <c r="V458">
        <f t="shared" si="249"/>
        <v>0</v>
      </c>
      <c r="W458" t="str">
        <f t="shared" si="250"/>
        <v>NA</v>
      </c>
      <c r="X458">
        <f t="shared" si="251"/>
        <v>0</v>
      </c>
      <c r="Y458" t="str">
        <f t="shared" si="238"/>
        <v>NA</v>
      </c>
      <c r="Z458" t="str">
        <f t="shared" si="239"/>
        <v>NA</v>
      </c>
      <c r="AA458" t="str">
        <f t="shared" si="240"/>
        <v>NA</v>
      </c>
      <c r="AB458" t="str">
        <f t="shared" si="241"/>
        <v>NA</v>
      </c>
      <c r="AC458" s="9" t="str">
        <f t="shared" si="252"/>
        <v>NA</v>
      </c>
      <c r="AD458" s="9">
        <f t="shared" si="253"/>
        <v>0</v>
      </c>
      <c r="AE458" s="9" t="str">
        <f t="shared" si="254"/>
        <v>NA</v>
      </c>
      <c r="AF458" s="9">
        <f t="shared" si="255"/>
        <v>0</v>
      </c>
      <c r="AG458" s="9" t="str">
        <f t="shared" si="256"/>
        <v>NA</v>
      </c>
      <c r="AH458" s="9">
        <f t="shared" si="257"/>
        <v>0</v>
      </c>
      <c r="AI458" s="9" t="str">
        <f t="shared" si="258"/>
        <v>NA</v>
      </c>
      <c r="AJ458" s="9">
        <f t="shared" si="259"/>
        <v>0</v>
      </c>
      <c r="AK458" t="str">
        <f t="shared" si="260"/>
        <v>NA</v>
      </c>
      <c r="AL458" t="str">
        <f t="shared" si="261"/>
        <v>NA</v>
      </c>
      <c r="AM458" t="str">
        <f t="shared" si="262"/>
        <v>NA</v>
      </c>
      <c r="AN458" t="str">
        <f t="shared" si="263"/>
        <v>NA</v>
      </c>
      <c r="AO458">
        <f t="shared" si="242"/>
        <v>0</v>
      </c>
      <c r="AP458">
        <f t="shared" si="243"/>
        <v>0</v>
      </c>
      <c r="AQ458" t="str">
        <f t="shared" si="244"/>
        <v>Method not applicable - confined aquifer</v>
      </c>
    </row>
    <row r="459" spans="1:43" x14ac:dyDescent="0.25">
      <c r="A459">
        <v>113</v>
      </c>
      <c r="B459">
        <v>13480776.1831</v>
      </c>
      <c r="C459" t="str">
        <f>VLOOKUP(A459,'A1. Aquifer Attributes'!A:H,8,FALSE)</f>
        <v>Confined</v>
      </c>
      <c r="D459" t="str">
        <f>VLOOKUP(A459,'A3. BGCZ'!A:C,3,FALSE)</f>
        <v>IDF</v>
      </c>
      <c r="E459" t="str">
        <f>VLOOKUP(A459,'A2. Low Flow Zone'!A:C,3,FALSE)</f>
        <v>Southeast Mountains</v>
      </c>
      <c r="F459">
        <f>IFERROR(VLOOKUP(A459,'R1. GW Use'!A:H,8,FALSE),"&lt;Null&gt;")</f>
        <v>418508</v>
      </c>
      <c r="G459" t="str">
        <f>IFERROR(VLOOKUP(A459,'R2. Recharge'!A:I,8,FALSE)*B459,"&lt;Null&gt;")</f>
        <v>&lt;Null&gt;</v>
      </c>
      <c r="H459" t="str">
        <f>IFERROR(VLOOKUP(A459,'R2. Recharge'!A:K,10,FALSE)*B459,"&lt;Null&gt;")</f>
        <v>&lt;Null&gt;</v>
      </c>
      <c r="I459" t="str">
        <f>IFERROR(VLOOKUP(A459,'R3. GW E'!A:C,2,FALSE)*B459,"&lt;Null&gt;")</f>
        <v>&lt;Null&gt;</v>
      </c>
      <c r="J459" t="str">
        <f>IFERROR(VLOOKUP(A459,'R3. GW E'!A:E,4,FALSE)*B459,"&lt;Null&gt;")</f>
        <v>&lt;Null&gt;</v>
      </c>
      <c r="K459" t="str">
        <f t="shared" si="231"/>
        <v>&lt;Null&gt;</v>
      </c>
      <c r="L459" t="str">
        <f t="shared" si="232"/>
        <v>&lt;Null&gt;</v>
      </c>
      <c r="M459" t="str">
        <f t="shared" si="233"/>
        <v>&lt;Null&gt;</v>
      </c>
      <c r="N459" t="str">
        <f t="shared" si="234"/>
        <v>&lt;Null&gt;</v>
      </c>
      <c r="O459" t="str">
        <f t="shared" si="235"/>
        <v/>
      </c>
      <c r="P459">
        <f t="shared" si="245"/>
        <v>419000</v>
      </c>
      <c r="Q459" t="str">
        <f t="shared" si="236"/>
        <v/>
      </c>
      <c r="R459">
        <f t="shared" si="246"/>
        <v>0</v>
      </c>
      <c r="S459" t="str">
        <f t="shared" si="237"/>
        <v/>
      </c>
      <c r="T459">
        <f t="shared" si="247"/>
        <v>0</v>
      </c>
      <c r="U459" t="str">
        <f t="shared" si="248"/>
        <v>NA</v>
      </c>
      <c r="V459">
        <f t="shared" si="249"/>
        <v>0</v>
      </c>
      <c r="W459" t="str">
        <f t="shared" si="250"/>
        <v>NA</v>
      </c>
      <c r="X459">
        <f t="shared" si="251"/>
        <v>0</v>
      </c>
      <c r="Y459" t="str">
        <f t="shared" si="238"/>
        <v>NA</v>
      </c>
      <c r="Z459" t="str">
        <f t="shared" si="239"/>
        <v>NA</v>
      </c>
      <c r="AA459" t="str">
        <f t="shared" si="240"/>
        <v>NA</v>
      </c>
      <c r="AB459" t="str">
        <f t="shared" si="241"/>
        <v>NA</v>
      </c>
      <c r="AC459" s="9" t="str">
        <f t="shared" si="252"/>
        <v>NA</v>
      </c>
      <c r="AD459" s="9">
        <f t="shared" si="253"/>
        <v>0</v>
      </c>
      <c r="AE459" s="9" t="str">
        <f t="shared" si="254"/>
        <v>NA</v>
      </c>
      <c r="AF459" s="9">
        <f t="shared" si="255"/>
        <v>0</v>
      </c>
      <c r="AG459" s="9" t="str">
        <f t="shared" si="256"/>
        <v>NA</v>
      </c>
      <c r="AH459" s="9">
        <f t="shared" si="257"/>
        <v>0</v>
      </c>
      <c r="AI459" s="9" t="str">
        <f t="shared" si="258"/>
        <v>NA</v>
      </c>
      <c r="AJ459" s="9">
        <f t="shared" si="259"/>
        <v>0</v>
      </c>
      <c r="AK459" t="str">
        <f t="shared" si="260"/>
        <v>NA</v>
      </c>
      <c r="AL459" t="str">
        <f t="shared" si="261"/>
        <v>NA</v>
      </c>
      <c r="AM459" t="str">
        <f t="shared" si="262"/>
        <v>NA</v>
      </c>
      <c r="AN459" t="str">
        <f t="shared" si="263"/>
        <v>NA</v>
      </c>
      <c r="AO459">
        <f t="shared" si="242"/>
        <v>0</v>
      </c>
      <c r="AP459">
        <f t="shared" si="243"/>
        <v>0</v>
      </c>
      <c r="AQ459" t="str">
        <f t="shared" si="244"/>
        <v>Method not applicable - confined aquifer</v>
      </c>
    </row>
    <row r="460" spans="1:43" x14ac:dyDescent="0.25">
      <c r="A460">
        <v>122</v>
      </c>
      <c r="B460">
        <v>20441602.4443</v>
      </c>
      <c r="C460" t="str">
        <f>VLOOKUP(A460,'A1. Aquifer Attributes'!A:H,8,FALSE)</f>
        <v>Confined</v>
      </c>
      <c r="D460" t="str">
        <f>VLOOKUP(A460,'A3. BGCZ'!A:C,3,FALSE)</f>
        <v>SBS</v>
      </c>
      <c r="E460" t="str">
        <f>VLOOKUP(A460,'A2. Low Flow Zone'!A:C,3,FALSE)</f>
        <v>South Interior</v>
      </c>
      <c r="F460">
        <f>IFERROR(VLOOKUP(A460,'R1. GW Use'!A:H,8,FALSE),"&lt;Null&gt;")</f>
        <v>34037</v>
      </c>
      <c r="G460" t="str">
        <f>IFERROR(VLOOKUP(A460,'R2. Recharge'!A:I,8,FALSE)*B460,"&lt;Null&gt;")</f>
        <v>&lt;Null&gt;</v>
      </c>
      <c r="H460" t="str">
        <f>IFERROR(VLOOKUP(A460,'R2. Recharge'!A:K,10,FALSE)*B460,"&lt;Null&gt;")</f>
        <v>&lt;Null&gt;</v>
      </c>
      <c r="I460" t="str">
        <f>IFERROR(VLOOKUP(A460,'R3. GW E'!A:C,2,FALSE)*B460,"&lt;Null&gt;")</f>
        <v>&lt;Null&gt;</v>
      </c>
      <c r="J460" t="str">
        <f>IFERROR(VLOOKUP(A460,'R3. GW E'!A:E,4,FALSE)*B460,"&lt;Null&gt;")</f>
        <v>&lt;Null&gt;</v>
      </c>
      <c r="K460" t="str">
        <f t="shared" si="231"/>
        <v>&lt;Null&gt;</v>
      </c>
      <c r="L460" t="str">
        <f t="shared" si="232"/>
        <v>&lt;Null&gt;</v>
      </c>
      <c r="M460" t="str">
        <f t="shared" si="233"/>
        <v>&lt;Null&gt;</v>
      </c>
      <c r="N460" t="str">
        <f t="shared" si="234"/>
        <v>&lt;Null&gt;</v>
      </c>
      <c r="O460" t="str">
        <f t="shared" si="235"/>
        <v/>
      </c>
      <c r="P460">
        <f t="shared" si="245"/>
        <v>34000</v>
      </c>
      <c r="Q460" t="str">
        <f t="shared" si="236"/>
        <v/>
      </c>
      <c r="R460">
        <f t="shared" si="246"/>
        <v>0</v>
      </c>
      <c r="S460" t="str">
        <f t="shared" si="237"/>
        <v/>
      </c>
      <c r="T460">
        <f t="shared" si="247"/>
        <v>0</v>
      </c>
      <c r="U460" t="str">
        <f t="shared" si="248"/>
        <v>NA</v>
      </c>
      <c r="V460">
        <f t="shared" si="249"/>
        <v>0</v>
      </c>
      <c r="W460" t="str">
        <f t="shared" si="250"/>
        <v>NA</v>
      </c>
      <c r="X460">
        <f t="shared" si="251"/>
        <v>0</v>
      </c>
      <c r="Y460" t="str">
        <f t="shared" si="238"/>
        <v>NA</v>
      </c>
      <c r="Z460" t="str">
        <f t="shared" si="239"/>
        <v>NA</v>
      </c>
      <c r="AA460" t="str">
        <f t="shared" si="240"/>
        <v>NA</v>
      </c>
      <c r="AB460" t="str">
        <f t="shared" si="241"/>
        <v>NA</v>
      </c>
      <c r="AC460" s="9" t="str">
        <f t="shared" si="252"/>
        <v>NA</v>
      </c>
      <c r="AD460" s="9">
        <f t="shared" si="253"/>
        <v>0</v>
      </c>
      <c r="AE460" s="9" t="str">
        <f t="shared" si="254"/>
        <v>NA</v>
      </c>
      <c r="AF460" s="9">
        <f t="shared" si="255"/>
        <v>0</v>
      </c>
      <c r="AG460" s="9" t="str">
        <f t="shared" si="256"/>
        <v>NA</v>
      </c>
      <c r="AH460" s="9">
        <f t="shared" si="257"/>
        <v>0</v>
      </c>
      <c r="AI460" s="9" t="str">
        <f t="shared" si="258"/>
        <v>NA</v>
      </c>
      <c r="AJ460" s="9">
        <f t="shared" si="259"/>
        <v>0</v>
      </c>
      <c r="AK460" t="str">
        <f t="shared" si="260"/>
        <v>NA</v>
      </c>
      <c r="AL460" t="str">
        <f t="shared" si="261"/>
        <v>NA</v>
      </c>
      <c r="AM460" t="str">
        <f t="shared" si="262"/>
        <v>NA</v>
      </c>
      <c r="AN460" t="str">
        <f t="shared" si="263"/>
        <v>NA</v>
      </c>
      <c r="AO460">
        <f t="shared" si="242"/>
        <v>0</v>
      </c>
      <c r="AP460">
        <f t="shared" si="243"/>
        <v>0</v>
      </c>
      <c r="AQ460" t="str">
        <f t="shared" si="244"/>
        <v>Method not applicable - confined aquifer</v>
      </c>
    </row>
    <row r="461" spans="1:43" x14ac:dyDescent="0.25">
      <c r="A461">
        <v>124</v>
      </c>
      <c r="B461">
        <v>6545679074.4300003</v>
      </c>
      <c r="C461" t="str">
        <f>VLOOKUP(A461,'A1. Aquifer Attributes'!A:H,8,FALSE)</f>
        <v>Confined</v>
      </c>
      <c r="D461" t="str">
        <f>VLOOKUP(A461,'A3. BGCZ'!A:C,3,FALSE)</f>
        <v>IDF</v>
      </c>
      <c r="E461" t="str">
        <f>VLOOKUP(A461,'A2. Low Flow Zone'!A:C,3,FALSE)</f>
        <v>Southeast Mountains</v>
      </c>
      <c r="F461">
        <f>IFERROR(VLOOKUP(A461,'R1. GW Use'!A:H,8,FALSE),"&lt;Null&gt;")</f>
        <v>5379296</v>
      </c>
      <c r="G461" t="str">
        <f>IFERROR(VLOOKUP(A461,'R2. Recharge'!A:I,8,FALSE)*B461,"&lt;Null&gt;")</f>
        <v>&lt;Null&gt;</v>
      </c>
      <c r="H461" t="str">
        <f>IFERROR(VLOOKUP(A461,'R2. Recharge'!A:K,10,FALSE)*B461,"&lt;Null&gt;")</f>
        <v>&lt;Null&gt;</v>
      </c>
      <c r="I461" t="str">
        <f>IFERROR(VLOOKUP(A461,'R3. GW E'!A:C,2,FALSE)*B461,"&lt;Null&gt;")</f>
        <v>&lt;Null&gt;</v>
      </c>
      <c r="J461" t="str">
        <f>IFERROR(VLOOKUP(A461,'R3. GW E'!A:E,4,FALSE)*B461,"&lt;Null&gt;")</f>
        <v>&lt;Null&gt;</v>
      </c>
      <c r="K461" t="str">
        <f t="shared" si="231"/>
        <v>&lt;Null&gt;</v>
      </c>
      <c r="L461" t="str">
        <f t="shared" si="232"/>
        <v>&lt;Null&gt;</v>
      </c>
      <c r="M461" t="str">
        <f t="shared" si="233"/>
        <v>&lt;Null&gt;</v>
      </c>
      <c r="N461" t="str">
        <f t="shared" si="234"/>
        <v>&lt;Null&gt;</v>
      </c>
      <c r="O461" t="str">
        <f t="shared" si="235"/>
        <v/>
      </c>
      <c r="P461">
        <f t="shared" si="245"/>
        <v>5379000</v>
      </c>
      <c r="Q461" t="str">
        <f t="shared" si="236"/>
        <v/>
      </c>
      <c r="R461">
        <f t="shared" si="246"/>
        <v>0</v>
      </c>
      <c r="S461" t="str">
        <f t="shared" si="237"/>
        <v/>
      </c>
      <c r="T461">
        <f t="shared" si="247"/>
        <v>0</v>
      </c>
      <c r="U461" t="str">
        <f t="shared" si="248"/>
        <v>NA</v>
      </c>
      <c r="V461">
        <f t="shared" si="249"/>
        <v>0</v>
      </c>
      <c r="W461" t="str">
        <f t="shared" si="250"/>
        <v>NA</v>
      </c>
      <c r="X461">
        <f t="shared" si="251"/>
        <v>0</v>
      </c>
      <c r="Y461" t="str">
        <f t="shared" si="238"/>
        <v>NA</v>
      </c>
      <c r="Z461" t="str">
        <f t="shared" si="239"/>
        <v>NA</v>
      </c>
      <c r="AA461" t="str">
        <f t="shared" si="240"/>
        <v>NA</v>
      </c>
      <c r="AB461" t="str">
        <f t="shared" si="241"/>
        <v>NA</v>
      </c>
      <c r="AC461" s="9" t="str">
        <f t="shared" si="252"/>
        <v>NA</v>
      </c>
      <c r="AD461" s="9">
        <f t="shared" si="253"/>
        <v>0</v>
      </c>
      <c r="AE461" s="9" t="str">
        <f t="shared" si="254"/>
        <v>NA</v>
      </c>
      <c r="AF461" s="9">
        <f t="shared" si="255"/>
        <v>0</v>
      </c>
      <c r="AG461" s="9" t="str">
        <f t="shared" si="256"/>
        <v>NA</v>
      </c>
      <c r="AH461" s="9">
        <f t="shared" si="257"/>
        <v>0</v>
      </c>
      <c r="AI461" s="9" t="str">
        <f t="shared" si="258"/>
        <v>NA</v>
      </c>
      <c r="AJ461" s="9">
        <f t="shared" si="259"/>
        <v>0</v>
      </c>
      <c r="AK461" t="str">
        <f t="shared" si="260"/>
        <v>NA</v>
      </c>
      <c r="AL461" t="str">
        <f t="shared" si="261"/>
        <v>NA</v>
      </c>
      <c r="AM461" t="str">
        <f t="shared" si="262"/>
        <v>NA</v>
      </c>
      <c r="AN461" t="str">
        <f t="shared" si="263"/>
        <v>NA</v>
      </c>
      <c r="AO461">
        <f t="shared" si="242"/>
        <v>0</v>
      </c>
      <c r="AP461">
        <f t="shared" si="243"/>
        <v>0</v>
      </c>
      <c r="AQ461" t="str">
        <f t="shared" si="244"/>
        <v>Method not applicable - confined aquifer</v>
      </c>
    </row>
    <row r="462" spans="1:43" x14ac:dyDescent="0.25">
      <c r="A462">
        <v>126</v>
      </c>
      <c r="B462">
        <v>250647087.796</v>
      </c>
      <c r="C462" t="str">
        <f>VLOOKUP(A462,'A1. Aquifer Attributes'!A:H,8,FALSE)</f>
        <v>Confined</v>
      </c>
      <c r="D462" t="str">
        <f>VLOOKUP(A462,'A3. BGCZ'!A:C,3,FALSE)</f>
        <v>IDF</v>
      </c>
      <c r="E462" t="str">
        <f>VLOOKUP(A462,'A2. Low Flow Zone'!A:C,3,FALSE)</f>
        <v>South Interior</v>
      </c>
      <c r="F462">
        <f>IFERROR(VLOOKUP(A462,'R1. GW Use'!A:H,8,FALSE),"&lt;Null&gt;")</f>
        <v>105772</v>
      </c>
      <c r="G462" t="str">
        <f>IFERROR(VLOOKUP(A462,'R2. Recharge'!A:I,8,FALSE)*B462,"&lt;Null&gt;")</f>
        <v>&lt;Null&gt;</v>
      </c>
      <c r="H462" t="str">
        <f>IFERROR(VLOOKUP(A462,'R2. Recharge'!A:K,10,FALSE)*B462,"&lt;Null&gt;")</f>
        <v>&lt;Null&gt;</v>
      </c>
      <c r="I462" t="str">
        <f>IFERROR(VLOOKUP(A462,'R3. GW E'!A:C,2,FALSE)*B462,"&lt;Null&gt;")</f>
        <v>&lt;Null&gt;</v>
      </c>
      <c r="J462" t="str">
        <f>IFERROR(VLOOKUP(A462,'R3. GW E'!A:E,4,FALSE)*B462,"&lt;Null&gt;")</f>
        <v>&lt;Null&gt;</v>
      </c>
      <c r="K462" t="str">
        <f t="shared" si="231"/>
        <v>&lt;Null&gt;</v>
      </c>
      <c r="L462" t="str">
        <f t="shared" si="232"/>
        <v>&lt;Null&gt;</v>
      </c>
      <c r="M462" t="str">
        <f t="shared" si="233"/>
        <v>&lt;Null&gt;</v>
      </c>
      <c r="N462" t="str">
        <f t="shared" si="234"/>
        <v>&lt;Null&gt;</v>
      </c>
      <c r="O462" t="str">
        <f t="shared" si="235"/>
        <v/>
      </c>
      <c r="P462">
        <f t="shared" si="245"/>
        <v>106000</v>
      </c>
      <c r="Q462" t="str">
        <f t="shared" si="236"/>
        <v/>
      </c>
      <c r="R462">
        <f t="shared" si="246"/>
        <v>0</v>
      </c>
      <c r="S462" t="str">
        <f t="shared" si="237"/>
        <v/>
      </c>
      <c r="T462">
        <f t="shared" si="247"/>
        <v>0</v>
      </c>
      <c r="U462" t="str">
        <f t="shared" si="248"/>
        <v>NA</v>
      </c>
      <c r="V462">
        <f t="shared" si="249"/>
        <v>0</v>
      </c>
      <c r="W462" t="str">
        <f t="shared" si="250"/>
        <v>NA</v>
      </c>
      <c r="X462">
        <f t="shared" si="251"/>
        <v>0</v>
      </c>
      <c r="Y462" t="str">
        <f t="shared" si="238"/>
        <v>NA</v>
      </c>
      <c r="Z462" t="str">
        <f t="shared" si="239"/>
        <v>NA</v>
      </c>
      <c r="AA462" t="str">
        <f t="shared" si="240"/>
        <v>NA</v>
      </c>
      <c r="AB462" t="str">
        <f t="shared" si="241"/>
        <v>NA</v>
      </c>
      <c r="AC462" s="9" t="str">
        <f t="shared" si="252"/>
        <v>NA</v>
      </c>
      <c r="AD462" s="9">
        <f t="shared" si="253"/>
        <v>0</v>
      </c>
      <c r="AE462" s="9" t="str">
        <f t="shared" si="254"/>
        <v>NA</v>
      </c>
      <c r="AF462" s="9">
        <f t="shared" si="255"/>
        <v>0</v>
      </c>
      <c r="AG462" s="9" t="str">
        <f t="shared" si="256"/>
        <v>NA</v>
      </c>
      <c r="AH462" s="9">
        <f t="shared" si="257"/>
        <v>0</v>
      </c>
      <c r="AI462" s="9" t="str">
        <f t="shared" si="258"/>
        <v>NA</v>
      </c>
      <c r="AJ462" s="9">
        <f t="shared" si="259"/>
        <v>0</v>
      </c>
      <c r="AK462" t="str">
        <f t="shared" si="260"/>
        <v>NA</v>
      </c>
      <c r="AL462" t="str">
        <f t="shared" si="261"/>
        <v>NA</v>
      </c>
      <c r="AM462" t="str">
        <f t="shared" si="262"/>
        <v>NA</v>
      </c>
      <c r="AN462" t="str">
        <f t="shared" si="263"/>
        <v>NA</v>
      </c>
      <c r="AO462">
        <f t="shared" si="242"/>
        <v>0</v>
      </c>
      <c r="AP462">
        <f t="shared" si="243"/>
        <v>0</v>
      </c>
      <c r="AQ462" t="str">
        <f t="shared" si="244"/>
        <v>Method not applicable - confined aquifer</v>
      </c>
    </row>
    <row r="463" spans="1:43" x14ac:dyDescent="0.25">
      <c r="A463">
        <v>127</v>
      </c>
      <c r="B463">
        <v>17120462.969799999</v>
      </c>
      <c r="C463" t="str">
        <f>VLOOKUP(A463,'A1. Aquifer Attributes'!A:H,8,FALSE)</f>
        <v>Confined</v>
      </c>
      <c r="D463" t="str">
        <f>VLOOKUP(A463,'A3. BGCZ'!A:C,3,FALSE)</f>
        <v>IDF</v>
      </c>
      <c r="E463" t="str">
        <f>VLOOKUP(A463,'A2. Low Flow Zone'!A:C,3,FALSE)</f>
        <v>South Interior</v>
      </c>
      <c r="F463">
        <f>IFERROR(VLOOKUP(A463,'R1. GW Use'!A:H,8,FALSE),"&lt;Null&gt;")</f>
        <v>3321</v>
      </c>
      <c r="G463" t="str">
        <f>IFERROR(VLOOKUP(A463,'R2. Recharge'!A:I,8,FALSE)*B463,"&lt;Null&gt;")</f>
        <v>&lt;Null&gt;</v>
      </c>
      <c r="H463" t="str">
        <f>IFERROR(VLOOKUP(A463,'R2. Recharge'!A:K,10,FALSE)*B463,"&lt;Null&gt;")</f>
        <v>&lt;Null&gt;</v>
      </c>
      <c r="I463" t="str">
        <f>IFERROR(VLOOKUP(A463,'R3. GW E'!A:C,2,FALSE)*B463,"&lt;Null&gt;")</f>
        <v>&lt;Null&gt;</v>
      </c>
      <c r="J463" t="str">
        <f>IFERROR(VLOOKUP(A463,'R3. GW E'!A:E,4,FALSE)*B463,"&lt;Null&gt;")</f>
        <v>&lt;Null&gt;</v>
      </c>
      <c r="K463" t="str">
        <f t="shared" si="231"/>
        <v>&lt;Null&gt;</v>
      </c>
      <c r="L463" t="str">
        <f t="shared" si="232"/>
        <v>&lt;Null&gt;</v>
      </c>
      <c r="M463" t="str">
        <f t="shared" si="233"/>
        <v>&lt;Null&gt;</v>
      </c>
      <c r="N463" t="str">
        <f t="shared" si="234"/>
        <v>&lt;Null&gt;</v>
      </c>
      <c r="O463" t="str">
        <f t="shared" si="235"/>
        <v/>
      </c>
      <c r="P463">
        <f t="shared" si="245"/>
        <v>3000</v>
      </c>
      <c r="Q463" t="str">
        <f t="shared" si="236"/>
        <v/>
      </c>
      <c r="R463">
        <f t="shared" si="246"/>
        <v>0</v>
      </c>
      <c r="S463" t="str">
        <f t="shared" si="237"/>
        <v/>
      </c>
      <c r="T463">
        <f t="shared" si="247"/>
        <v>0</v>
      </c>
      <c r="U463" t="str">
        <f t="shared" si="248"/>
        <v>NA</v>
      </c>
      <c r="V463">
        <f t="shared" si="249"/>
        <v>0</v>
      </c>
      <c r="W463" t="str">
        <f t="shared" si="250"/>
        <v>NA</v>
      </c>
      <c r="X463">
        <f t="shared" si="251"/>
        <v>0</v>
      </c>
      <c r="Y463" t="str">
        <f t="shared" si="238"/>
        <v>NA</v>
      </c>
      <c r="Z463" t="str">
        <f t="shared" si="239"/>
        <v>NA</v>
      </c>
      <c r="AA463" t="str">
        <f t="shared" si="240"/>
        <v>NA</v>
      </c>
      <c r="AB463" t="str">
        <f t="shared" si="241"/>
        <v>NA</v>
      </c>
      <c r="AC463" s="9" t="str">
        <f t="shared" si="252"/>
        <v>NA</v>
      </c>
      <c r="AD463" s="9">
        <f t="shared" si="253"/>
        <v>0</v>
      </c>
      <c r="AE463" s="9" t="str">
        <f t="shared" si="254"/>
        <v>NA</v>
      </c>
      <c r="AF463" s="9">
        <f t="shared" si="255"/>
        <v>0</v>
      </c>
      <c r="AG463" s="9" t="str">
        <f t="shared" si="256"/>
        <v>NA</v>
      </c>
      <c r="AH463" s="9">
        <f t="shared" si="257"/>
        <v>0</v>
      </c>
      <c r="AI463" s="9" t="str">
        <f t="shared" si="258"/>
        <v>NA</v>
      </c>
      <c r="AJ463" s="9">
        <f t="shared" si="259"/>
        <v>0</v>
      </c>
      <c r="AK463" t="str">
        <f t="shared" si="260"/>
        <v>NA</v>
      </c>
      <c r="AL463" t="str">
        <f t="shared" si="261"/>
        <v>NA</v>
      </c>
      <c r="AM463" t="str">
        <f t="shared" si="262"/>
        <v>NA</v>
      </c>
      <c r="AN463" t="str">
        <f t="shared" si="263"/>
        <v>NA</v>
      </c>
      <c r="AO463">
        <f t="shared" si="242"/>
        <v>0</v>
      </c>
      <c r="AP463">
        <f t="shared" si="243"/>
        <v>0</v>
      </c>
      <c r="AQ463" t="str">
        <f t="shared" si="244"/>
        <v>Method not applicable - confined aquifer</v>
      </c>
    </row>
    <row r="464" spans="1:43" x14ac:dyDescent="0.25">
      <c r="A464">
        <v>128</v>
      </c>
      <c r="B464">
        <v>5719915.2931199996</v>
      </c>
      <c r="C464" t="str">
        <f>VLOOKUP(A464,'A1. Aquifer Attributes'!A:H,8,FALSE)</f>
        <v>Confined</v>
      </c>
      <c r="D464" t="str">
        <f>VLOOKUP(A464,'A3. BGCZ'!A:C,3,FALSE)</f>
        <v>IDF</v>
      </c>
      <c r="E464" t="str">
        <f>VLOOKUP(A464,'A2. Low Flow Zone'!A:C,3,FALSE)</f>
        <v>South Interior</v>
      </c>
      <c r="F464">
        <f>IFERROR(VLOOKUP(A464,'R1. GW Use'!A:H,8,FALSE),"&lt;Null&gt;")</f>
        <v>30301</v>
      </c>
      <c r="G464" t="str">
        <f>IFERROR(VLOOKUP(A464,'R2. Recharge'!A:I,8,FALSE)*B464,"&lt;Null&gt;")</f>
        <v>&lt;Null&gt;</v>
      </c>
      <c r="H464" t="str">
        <f>IFERROR(VLOOKUP(A464,'R2. Recharge'!A:K,10,FALSE)*B464,"&lt;Null&gt;")</f>
        <v>&lt;Null&gt;</v>
      </c>
      <c r="I464" t="str">
        <f>IFERROR(VLOOKUP(A464,'R3. GW E'!A:C,2,FALSE)*B464,"&lt;Null&gt;")</f>
        <v>&lt;Null&gt;</v>
      </c>
      <c r="J464" t="str">
        <f>IFERROR(VLOOKUP(A464,'R3. GW E'!A:E,4,FALSE)*B464,"&lt;Null&gt;")</f>
        <v>&lt;Null&gt;</v>
      </c>
      <c r="K464" t="str">
        <f t="shared" si="231"/>
        <v>&lt;Null&gt;</v>
      </c>
      <c r="L464" t="str">
        <f t="shared" si="232"/>
        <v>&lt;Null&gt;</v>
      </c>
      <c r="M464" t="str">
        <f t="shared" si="233"/>
        <v>&lt;Null&gt;</v>
      </c>
      <c r="N464" t="str">
        <f t="shared" si="234"/>
        <v>&lt;Null&gt;</v>
      </c>
      <c r="O464" t="str">
        <f t="shared" si="235"/>
        <v/>
      </c>
      <c r="P464">
        <f t="shared" si="245"/>
        <v>30000</v>
      </c>
      <c r="Q464" t="str">
        <f t="shared" si="236"/>
        <v/>
      </c>
      <c r="R464">
        <f t="shared" si="246"/>
        <v>0</v>
      </c>
      <c r="S464" t="str">
        <f t="shared" si="237"/>
        <v/>
      </c>
      <c r="T464">
        <f t="shared" si="247"/>
        <v>0</v>
      </c>
      <c r="U464" t="str">
        <f t="shared" si="248"/>
        <v>NA</v>
      </c>
      <c r="V464">
        <f t="shared" si="249"/>
        <v>0</v>
      </c>
      <c r="W464" t="str">
        <f t="shared" si="250"/>
        <v>NA</v>
      </c>
      <c r="X464">
        <f t="shared" si="251"/>
        <v>0</v>
      </c>
      <c r="Y464" t="str">
        <f t="shared" si="238"/>
        <v>NA</v>
      </c>
      <c r="Z464" t="str">
        <f t="shared" si="239"/>
        <v>NA</v>
      </c>
      <c r="AA464" t="str">
        <f t="shared" si="240"/>
        <v>NA</v>
      </c>
      <c r="AB464" t="str">
        <f t="shared" si="241"/>
        <v>NA</v>
      </c>
      <c r="AC464" s="9" t="str">
        <f t="shared" si="252"/>
        <v>NA</v>
      </c>
      <c r="AD464" s="9">
        <f t="shared" si="253"/>
        <v>0</v>
      </c>
      <c r="AE464" s="9" t="str">
        <f t="shared" si="254"/>
        <v>NA</v>
      </c>
      <c r="AF464" s="9">
        <f t="shared" si="255"/>
        <v>0</v>
      </c>
      <c r="AG464" s="9" t="str">
        <f t="shared" si="256"/>
        <v>NA</v>
      </c>
      <c r="AH464" s="9">
        <f t="shared" si="257"/>
        <v>0</v>
      </c>
      <c r="AI464" s="9" t="str">
        <f t="shared" si="258"/>
        <v>NA</v>
      </c>
      <c r="AJ464" s="9">
        <f t="shared" si="259"/>
        <v>0</v>
      </c>
      <c r="AK464" t="str">
        <f t="shared" si="260"/>
        <v>NA</v>
      </c>
      <c r="AL464" t="str">
        <f t="shared" si="261"/>
        <v>NA</v>
      </c>
      <c r="AM464" t="str">
        <f t="shared" si="262"/>
        <v>NA</v>
      </c>
      <c r="AN464" t="str">
        <f t="shared" si="263"/>
        <v>NA</v>
      </c>
      <c r="AO464">
        <f t="shared" si="242"/>
        <v>0</v>
      </c>
      <c r="AP464">
        <f t="shared" si="243"/>
        <v>0</v>
      </c>
      <c r="AQ464" t="str">
        <f t="shared" si="244"/>
        <v>Method not applicable - confined aquifer</v>
      </c>
    </row>
    <row r="465" spans="1:43" x14ac:dyDescent="0.25">
      <c r="A465">
        <v>129</v>
      </c>
      <c r="B465">
        <v>1175256.92175</v>
      </c>
      <c r="C465" t="str">
        <f>VLOOKUP(A465,'A1. Aquifer Attributes'!A:H,8,FALSE)</f>
        <v>Confined</v>
      </c>
      <c r="D465" t="str">
        <f>VLOOKUP(A465,'A3. BGCZ'!A:C,3,FALSE)</f>
        <v>IDF</v>
      </c>
      <c r="E465" t="str">
        <f>VLOOKUP(A465,'A2. Low Flow Zone'!A:C,3,FALSE)</f>
        <v>South Interior</v>
      </c>
      <c r="F465">
        <f>IFERROR(VLOOKUP(A465,'R1. GW Use'!A:H,8,FALSE),"&lt;Null&gt;")</f>
        <v>10377</v>
      </c>
      <c r="G465" t="str">
        <f>IFERROR(VLOOKUP(A465,'R2. Recharge'!A:I,8,FALSE)*B465,"&lt;Null&gt;")</f>
        <v>&lt;Null&gt;</v>
      </c>
      <c r="H465" t="str">
        <f>IFERROR(VLOOKUP(A465,'R2. Recharge'!A:K,10,FALSE)*B465,"&lt;Null&gt;")</f>
        <v>&lt;Null&gt;</v>
      </c>
      <c r="I465" t="str">
        <f>IFERROR(VLOOKUP(A465,'R3. GW E'!A:C,2,FALSE)*B465,"&lt;Null&gt;")</f>
        <v>&lt;Null&gt;</v>
      </c>
      <c r="J465" t="str">
        <f>IFERROR(VLOOKUP(A465,'R3. GW E'!A:E,4,FALSE)*B465,"&lt;Null&gt;")</f>
        <v>&lt;Null&gt;</v>
      </c>
      <c r="K465" t="str">
        <f t="shared" si="231"/>
        <v>&lt;Null&gt;</v>
      </c>
      <c r="L465" t="str">
        <f t="shared" si="232"/>
        <v>&lt;Null&gt;</v>
      </c>
      <c r="M465" t="str">
        <f t="shared" si="233"/>
        <v>&lt;Null&gt;</v>
      </c>
      <c r="N465" t="str">
        <f t="shared" si="234"/>
        <v>&lt;Null&gt;</v>
      </c>
      <c r="O465" t="str">
        <f t="shared" si="235"/>
        <v/>
      </c>
      <c r="P465">
        <f t="shared" si="245"/>
        <v>10000</v>
      </c>
      <c r="Q465" t="str">
        <f t="shared" si="236"/>
        <v/>
      </c>
      <c r="R465">
        <f t="shared" si="246"/>
        <v>0</v>
      </c>
      <c r="S465" t="str">
        <f t="shared" si="237"/>
        <v/>
      </c>
      <c r="T465">
        <f t="shared" si="247"/>
        <v>0</v>
      </c>
      <c r="U465" t="str">
        <f t="shared" si="248"/>
        <v>NA</v>
      </c>
      <c r="V465">
        <f t="shared" si="249"/>
        <v>0</v>
      </c>
      <c r="W465" t="str">
        <f t="shared" si="250"/>
        <v>NA</v>
      </c>
      <c r="X465">
        <f t="shared" si="251"/>
        <v>0</v>
      </c>
      <c r="Y465" t="str">
        <f t="shared" si="238"/>
        <v>NA</v>
      </c>
      <c r="Z465" t="str">
        <f t="shared" si="239"/>
        <v>NA</v>
      </c>
      <c r="AA465" t="str">
        <f t="shared" si="240"/>
        <v>NA</v>
      </c>
      <c r="AB465" t="str">
        <f t="shared" si="241"/>
        <v>NA</v>
      </c>
      <c r="AC465" s="9" t="str">
        <f t="shared" si="252"/>
        <v>NA</v>
      </c>
      <c r="AD465" s="9">
        <f t="shared" si="253"/>
        <v>0</v>
      </c>
      <c r="AE465" s="9" t="str">
        <f t="shared" si="254"/>
        <v>NA</v>
      </c>
      <c r="AF465" s="9">
        <f t="shared" si="255"/>
        <v>0</v>
      </c>
      <c r="AG465" s="9" t="str">
        <f t="shared" si="256"/>
        <v>NA</v>
      </c>
      <c r="AH465" s="9">
        <f t="shared" si="257"/>
        <v>0</v>
      </c>
      <c r="AI465" s="9" t="str">
        <f t="shared" si="258"/>
        <v>NA</v>
      </c>
      <c r="AJ465" s="9">
        <f t="shared" si="259"/>
        <v>0</v>
      </c>
      <c r="AK465" t="str">
        <f t="shared" si="260"/>
        <v>NA</v>
      </c>
      <c r="AL465" t="str">
        <f t="shared" si="261"/>
        <v>NA</v>
      </c>
      <c r="AM465" t="str">
        <f t="shared" si="262"/>
        <v>NA</v>
      </c>
      <c r="AN465" t="str">
        <f t="shared" si="263"/>
        <v>NA</v>
      </c>
      <c r="AO465">
        <f t="shared" si="242"/>
        <v>0</v>
      </c>
      <c r="AP465">
        <f t="shared" si="243"/>
        <v>0</v>
      </c>
      <c r="AQ465" t="str">
        <f t="shared" si="244"/>
        <v>Method not applicable - confined aquifer</v>
      </c>
    </row>
    <row r="466" spans="1:43" x14ac:dyDescent="0.25">
      <c r="A466">
        <v>130</v>
      </c>
      <c r="B466">
        <v>9326615.9719999991</v>
      </c>
      <c r="C466" t="str">
        <f>VLOOKUP(A466,'A1. Aquifer Attributes'!A:H,8,FALSE)</f>
        <v>Confined</v>
      </c>
      <c r="D466" t="str">
        <f>VLOOKUP(A466,'A3. BGCZ'!A:C,3,FALSE)</f>
        <v>SBS</v>
      </c>
      <c r="E466" t="str">
        <f>VLOOKUP(A466,'A2. Low Flow Zone'!A:C,3,FALSE)</f>
        <v>South Interior</v>
      </c>
      <c r="F466">
        <f>IFERROR(VLOOKUP(A466,'R1. GW Use'!A:H,8,FALSE),"&lt;Null&gt;")</f>
        <v>94806</v>
      </c>
      <c r="G466" t="str">
        <f>IFERROR(VLOOKUP(A466,'R2. Recharge'!A:I,8,FALSE)*B466,"&lt;Null&gt;")</f>
        <v>&lt;Null&gt;</v>
      </c>
      <c r="H466" t="str">
        <f>IFERROR(VLOOKUP(A466,'R2. Recharge'!A:K,10,FALSE)*B466,"&lt;Null&gt;")</f>
        <v>&lt;Null&gt;</v>
      </c>
      <c r="I466" t="str">
        <f>IFERROR(VLOOKUP(A466,'R3. GW E'!A:C,2,FALSE)*B466,"&lt;Null&gt;")</f>
        <v>&lt;Null&gt;</v>
      </c>
      <c r="J466" t="str">
        <f>IFERROR(VLOOKUP(A466,'R3. GW E'!A:E,4,FALSE)*B466,"&lt;Null&gt;")</f>
        <v>&lt;Null&gt;</v>
      </c>
      <c r="K466" t="str">
        <f t="shared" si="231"/>
        <v>&lt;Null&gt;</v>
      </c>
      <c r="L466" t="str">
        <f t="shared" si="232"/>
        <v>&lt;Null&gt;</v>
      </c>
      <c r="M466" t="str">
        <f t="shared" si="233"/>
        <v>&lt;Null&gt;</v>
      </c>
      <c r="N466" t="str">
        <f t="shared" si="234"/>
        <v>&lt;Null&gt;</v>
      </c>
      <c r="O466" t="str">
        <f t="shared" si="235"/>
        <v/>
      </c>
      <c r="P466">
        <f t="shared" si="245"/>
        <v>95000</v>
      </c>
      <c r="Q466" t="str">
        <f t="shared" si="236"/>
        <v/>
      </c>
      <c r="R466">
        <f t="shared" si="246"/>
        <v>0</v>
      </c>
      <c r="S466" t="str">
        <f t="shared" si="237"/>
        <v/>
      </c>
      <c r="T466">
        <f t="shared" si="247"/>
        <v>0</v>
      </c>
      <c r="U466" t="str">
        <f t="shared" si="248"/>
        <v>NA</v>
      </c>
      <c r="V466">
        <f t="shared" si="249"/>
        <v>0</v>
      </c>
      <c r="W466" t="str">
        <f t="shared" si="250"/>
        <v>NA</v>
      </c>
      <c r="X466">
        <f t="shared" si="251"/>
        <v>0</v>
      </c>
      <c r="Y466" t="str">
        <f t="shared" si="238"/>
        <v>NA</v>
      </c>
      <c r="Z466" t="str">
        <f t="shared" si="239"/>
        <v>NA</v>
      </c>
      <c r="AA466" t="str">
        <f t="shared" si="240"/>
        <v>NA</v>
      </c>
      <c r="AB466" t="str">
        <f t="shared" si="241"/>
        <v>NA</v>
      </c>
      <c r="AC466" s="9" t="str">
        <f t="shared" si="252"/>
        <v>NA</v>
      </c>
      <c r="AD466" s="9">
        <f t="shared" si="253"/>
        <v>0</v>
      </c>
      <c r="AE466" s="9" t="str">
        <f t="shared" si="254"/>
        <v>NA</v>
      </c>
      <c r="AF466" s="9">
        <f t="shared" si="255"/>
        <v>0</v>
      </c>
      <c r="AG466" s="9" t="str">
        <f t="shared" si="256"/>
        <v>NA</v>
      </c>
      <c r="AH466" s="9">
        <f t="shared" si="257"/>
        <v>0</v>
      </c>
      <c r="AI466" s="9" t="str">
        <f t="shared" si="258"/>
        <v>NA</v>
      </c>
      <c r="AJ466" s="9">
        <f t="shared" si="259"/>
        <v>0</v>
      </c>
      <c r="AK466" t="str">
        <f t="shared" si="260"/>
        <v>NA</v>
      </c>
      <c r="AL466" t="str">
        <f t="shared" si="261"/>
        <v>NA</v>
      </c>
      <c r="AM466" t="str">
        <f t="shared" si="262"/>
        <v>NA</v>
      </c>
      <c r="AN466" t="str">
        <f t="shared" si="263"/>
        <v>NA</v>
      </c>
      <c r="AO466">
        <f t="shared" si="242"/>
        <v>0</v>
      </c>
      <c r="AP466">
        <f t="shared" si="243"/>
        <v>0</v>
      </c>
      <c r="AQ466" t="str">
        <f t="shared" si="244"/>
        <v>Method not applicable - confined aquifer</v>
      </c>
    </row>
    <row r="467" spans="1:43" x14ac:dyDescent="0.25">
      <c r="A467">
        <v>131</v>
      </c>
      <c r="B467">
        <v>9961439.6587499995</v>
      </c>
      <c r="C467" t="str">
        <f>VLOOKUP(A467,'A1. Aquifer Attributes'!A:H,8,FALSE)</f>
        <v>Confined</v>
      </c>
      <c r="D467" t="str">
        <f>VLOOKUP(A467,'A3. BGCZ'!A:C,3,FALSE)</f>
        <v>IDF</v>
      </c>
      <c r="E467" t="str">
        <f>VLOOKUP(A467,'A2. Low Flow Zone'!A:C,3,FALSE)</f>
        <v>South Interior</v>
      </c>
      <c r="F467">
        <f>IFERROR(VLOOKUP(A467,'R1. GW Use'!A:H,8,FALSE),"&lt;Null&gt;")</f>
        <v>21584</v>
      </c>
      <c r="G467" t="str">
        <f>IFERROR(VLOOKUP(A467,'R2. Recharge'!A:I,8,FALSE)*B467,"&lt;Null&gt;")</f>
        <v>&lt;Null&gt;</v>
      </c>
      <c r="H467" t="str">
        <f>IFERROR(VLOOKUP(A467,'R2. Recharge'!A:K,10,FALSE)*B467,"&lt;Null&gt;")</f>
        <v>&lt;Null&gt;</v>
      </c>
      <c r="I467" t="str">
        <f>IFERROR(VLOOKUP(A467,'R3. GW E'!A:C,2,FALSE)*B467,"&lt;Null&gt;")</f>
        <v>&lt;Null&gt;</v>
      </c>
      <c r="J467" t="str">
        <f>IFERROR(VLOOKUP(A467,'R3. GW E'!A:E,4,FALSE)*B467,"&lt;Null&gt;")</f>
        <v>&lt;Null&gt;</v>
      </c>
      <c r="K467" t="str">
        <f t="shared" si="231"/>
        <v>&lt;Null&gt;</v>
      </c>
      <c r="L467" t="str">
        <f t="shared" si="232"/>
        <v>&lt;Null&gt;</v>
      </c>
      <c r="M467" t="str">
        <f t="shared" si="233"/>
        <v>&lt;Null&gt;</v>
      </c>
      <c r="N467" t="str">
        <f t="shared" si="234"/>
        <v>&lt;Null&gt;</v>
      </c>
      <c r="O467" t="str">
        <f t="shared" si="235"/>
        <v/>
      </c>
      <c r="P467">
        <f t="shared" si="245"/>
        <v>22000</v>
      </c>
      <c r="Q467" t="str">
        <f t="shared" si="236"/>
        <v/>
      </c>
      <c r="R467">
        <f t="shared" si="246"/>
        <v>0</v>
      </c>
      <c r="S467" t="str">
        <f t="shared" si="237"/>
        <v/>
      </c>
      <c r="T467">
        <f t="shared" si="247"/>
        <v>0</v>
      </c>
      <c r="U467" t="str">
        <f t="shared" si="248"/>
        <v>NA</v>
      </c>
      <c r="V467">
        <f t="shared" si="249"/>
        <v>0</v>
      </c>
      <c r="W467" t="str">
        <f t="shared" si="250"/>
        <v>NA</v>
      </c>
      <c r="X467">
        <f t="shared" si="251"/>
        <v>0</v>
      </c>
      <c r="Y467" t="str">
        <f t="shared" si="238"/>
        <v>NA</v>
      </c>
      <c r="Z467" t="str">
        <f t="shared" si="239"/>
        <v>NA</v>
      </c>
      <c r="AA467" t="str">
        <f t="shared" si="240"/>
        <v>NA</v>
      </c>
      <c r="AB467" t="str">
        <f t="shared" si="241"/>
        <v>NA</v>
      </c>
      <c r="AC467" s="9" t="str">
        <f t="shared" si="252"/>
        <v>NA</v>
      </c>
      <c r="AD467" s="9">
        <f t="shared" si="253"/>
        <v>0</v>
      </c>
      <c r="AE467" s="9" t="str">
        <f t="shared" si="254"/>
        <v>NA</v>
      </c>
      <c r="AF467" s="9">
        <f t="shared" si="255"/>
        <v>0</v>
      </c>
      <c r="AG467" s="9" t="str">
        <f t="shared" si="256"/>
        <v>NA</v>
      </c>
      <c r="AH467" s="9">
        <f t="shared" si="257"/>
        <v>0</v>
      </c>
      <c r="AI467" s="9" t="str">
        <f t="shared" si="258"/>
        <v>NA</v>
      </c>
      <c r="AJ467" s="9">
        <f t="shared" si="259"/>
        <v>0</v>
      </c>
      <c r="AK467" t="str">
        <f t="shared" si="260"/>
        <v>NA</v>
      </c>
      <c r="AL467" t="str">
        <f t="shared" si="261"/>
        <v>NA</v>
      </c>
      <c r="AM467" t="str">
        <f t="shared" si="262"/>
        <v>NA</v>
      </c>
      <c r="AN467" t="str">
        <f t="shared" si="263"/>
        <v>NA</v>
      </c>
      <c r="AO467">
        <f t="shared" si="242"/>
        <v>0</v>
      </c>
      <c r="AP467">
        <f t="shared" si="243"/>
        <v>0</v>
      </c>
      <c r="AQ467" t="str">
        <f t="shared" si="244"/>
        <v>Method not applicable - confined aquifer</v>
      </c>
    </row>
    <row r="468" spans="1:43" x14ac:dyDescent="0.25">
      <c r="A468">
        <v>132</v>
      </c>
      <c r="B468">
        <v>22865093.9991</v>
      </c>
      <c r="C468" t="str">
        <f>VLOOKUP(A468,'A1. Aquifer Attributes'!A:H,8,FALSE)</f>
        <v>Confined</v>
      </c>
      <c r="D468" t="str">
        <f>VLOOKUP(A468,'A3. BGCZ'!A:C,3,FALSE)</f>
        <v>IDF</v>
      </c>
      <c r="E468" t="str">
        <f>VLOOKUP(A468,'A2. Low Flow Zone'!A:C,3,FALSE)</f>
        <v>South Interior</v>
      </c>
      <c r="F468">
        <f>IFERROR(VLOOKUP(A468,'R1. GW Use'!A:H,8,FALSE),"&lt;Null&gt;")</f>
        <v>77204</v>
      </c>
      <c r="G468" t="str">
        <f>IFERROR(VLOOKUP(A468,'R2. Recharge'!A:I,8,FALSE)*B468,"&lt;Null&gt;")</f>
        <v>&lt;Null&gt;</v>
      </c>
      <c r="H468" t="str">
        <f>IFERROR(VLOOKUP(A468,'R2. Recharge'!A:K,10,FALSE)*B468,"&lt;Null&gt;")</f>
        <v>&lt;Null&gt;</v>
      </c>
      <c r="I468" t="str">
        <f>IFERROR(VLOOKUP(A468,'R3. GW E'!A:C,2,FALSE)*B468,"&lt;Null&gt;")</f>
        <v>&lt;Null&gt;</v>
      </c>
      <c r="J468" t="str">
        <f>IFERROR(VLOOKUP(A468,'R3. GW E'!A:E,4,FALSE)*B468,"&lt;Null&gt;")</f>
        <v>&lt;Null&gt;</v>
      </c>
      <c r="K468" t="str">
        <f t="shared" si="231"/>
        <v>&lt;Null&gt;</v>
      </c>
      <c r="L468" t="str">
        <f t="shared" si="232"/>
        <v>&lt;Null&gt;</v>
      </c>
      <c r="M468" t="str">
        <f t="shared" si="233"/>
        <v>&lt;Null&gt;</v>
      </c>
      <c r="N468" t="str">
        <f t="shared" si="234"/>
        <v>&lt;Null&gt;</v>
      </c>
      <c r="O468" t="str">
        <f t="shared" si="235"/>
        <v/>
      </c>
      <c r="P468">
        <f t="shared" si="245"/>
        <v>77000</v>
      </c>
      <c r="Q468" t="str">
        <f t="shared" si="236"/>
        <v/>
      </c>
      <c r="R468">
        <f t="shared" si="246"/>
        <v>0</v>
      </c>
      <c r="S468" t="str">
        <f t="shared" si="237"/>
        <v/>
      </c>
      <c r="T468">
        <f t="shared" si="247"/>
        <v>0</v>
      </c>
      <c r="U468" t="str">
        <f t="shared" si="248"/>
        <v>NA</v>
      </c>
      <c r="V468">
        <f t="shared" si="249"/>
        <v>0</v>
      </c>
      <c r="W468" t="str">
        <f t="shared" si="250"/>
        <v>NA</v>
      </c>
      <c r="X468">
        <f t="shared" si="251"/>
        <v>0</v>
      </c>
      <c r="Y468" t="str">
        <f t="shared" si="238"/>
        <v>NA</v>
      </c>
      <c r="Z468" t="str">
        <f t="shared" si="239"/>
        <v>NA</v>
      </c>
      <c r="AA468" t="str">
        <f t="shared" si="240"/>
        <v>NA</v>
      </c>
      <c r="AB468" t="str">
        <f t="shared" si="241"/>
        <v>NA</v>
      </c>
      <c r="AC468" s="9" t="str">
        <f t="shared" si="252"/>
        <v>NA</v>
      </c>
      <c r="AD468" s="9">
        <f t="shared" si="253"/>
        <v>0</v>
      </c>
      <c r="AE468" s="9" t="str">
        <f t="shared" si="254"/>
        <v>NA</v>
      </c>
      <c r="AF468" s="9">
        <f t="shared" si="255"/>
        <v>0</v>
      </c>
      <c r="AG468" s="9" t="str">
        <f t="shared" si="256"/>
        <v>NA</v>
      </c>
      <c r="AH468" s="9">
        <f t="shared" si="257"/>
        <v>0</v>
      </c>
      <c r="AI468" s="9" t="str">
        <f t="shared" si="258"/>
        <v>NA</v>
      </c>
      <c r="AJ468" s="9">
        <f t="shared" si="259"/>
        <v>0</v>
      </c>
      <c r="AK468" t="str">
        <f t="shared" si="260"/>
        <v>NA</v>
      </c>
      <c r="AL468" t="str">
        <f t="shared" si="261"/>
        <v>NA</v>
      </c>
      <c r="AM468" t="str">
        <f t="shared" si="262"/>
        <v>NA</v>
      </c>
      <c r="AN468" t="str">
        <f t="shared" si="263"/>
        <v>NA</v>
      </c>
      <c r="AO468">
        <f t="shared" si="242"/>
        <v>0</v>
      </c>
      <c r="AP468">
        <f t="shared" si="243"/>
        <v>0</v>
      </c>
      <c r="AQ468" t="str">
        <f t="shared" si="244"/>
        <v>Method not applicable - confined aquifer</v>
      </c>
    </row>
    <row r="469" spans="1:43" x14ac:dyDescent="0.25">
      <c r="A469">
        <v>133</v>
      </c>
      <c r="B469">
        <v>16529776.7744</v>
      </c>
      <c r="C469" t="str">
        <f>VLOOKUP(A469,'A1. Aquifer Attributes'!A:H,8,FALSE)</f>
        <v>Confined</v>
      </c>
      <c r="D469" t="str">
        <f>VLOOKUP(A469,'A3. BGCZ'!A:C,3,FALSE)</f>
        <v>BG</v>
      </c>
      <c r="E469" t="str">
        <f>VLOOKUP(A469,'A2. Low Flow Zone'!A:C,3,FALSE)</f>
        <v>South Interior</v>
      </c>
      <c r="F469">
        <f>IFERROR(VLOOKUP(A469,'R1. GW Use'!A:H,8,FALSE),"&lt;Null&gt;")</f>
        <v>56678</v>
      </c>
      <c r="G469" t="str">
        <f>IFERROR(VLOOKUP(A469,'R2. Recharge'!A:I,8,FALSE)*B469,"&lt;Null&gt;")</f>
        <v>&lt;Null&gt;</v>
      </c>
      <c r="H469" t="str">
        <f>IFERROR(VLOOKUP(A469,'R2. Recharge'!A:K,10,FALSE)*B469,"&lt;Null&gt;")</f>
        <v>&lt;Null&gt;</v>
      </c>
      <c r="I469" t="str">
        <f>IFERROR(VLOOKUP(A469,'R3. GW E'!A:C,2,FALSE)*B469,"&lt;Null&gt;")</f>
        <v>&lt;Null&gt;</v>
      </c>
      <c r="J469" t="str">
        <f>IFERROR(VLOOKUP(A469,'R3. GW E'!A:E,4,FALSE)*B469,"&lt;Null&gt;")</f>
        <v>&lt;Null&gt;</v>
      </c>
      <c r="K469" t="str">
        <f t="shared" si="231"/>
        <v>&lt;Null&gt;</v>
      </c>
      <c r="L469" t="str">
        <f t="shared" si="232"/>
        <v>&lt;Null&gt;</v>
      </c>
      <c r="M469" t="str">
        <f t="shared" si="233"/>
        <v>&lt;Null&gt;</v>
      </c>
      <c r="N469" t="str">
        <f t="shared" si="234"/>
        <v>&lt;Null&gt;</v>
      </c>
      <c r="O469" t="str">
        <f t="shared" si="235"/>
        <v/>
      </c>
      <c r="P469">
        <f t="shared" si="245"/>
        <v>57000</v>
      </c>
      <c r="Q469" t="str">
        <f t="shared" si="236"/>
        <v/>
      </c>
      <c r="R469">
        <f t="shared" si="246"/>
        <v>0</v>
      </c>
      <c r="S469" t="str">
        <f t="shared" si="237"/>
        <v/>
      </c>
      <c r="T469">
        <f t="shared" si="247"/>
        <v>0</v>
      </c>
      <c r="U469" t="str">
        <f t="shared" si="248"/>
        <v>NA</v>
      </c>
      <c r="V469">
        <f t="shared" si="249"/>
        <v>0</v>
      </c>
      <c r="W469" t="str">
        <f t="shared" si="250"/>
        <v>NA</v>
      </c>
      <c r="X469">
        <f t="shared" si="251"/>
        <v>0</v>
      </c>
      <c r="Y469" t="str">
        <f t="shared" si="238"/>
        <v>NA</v>
      </c>
      <c r="Z469" t="str">
        <f t="shared" si="239"/>
        <v>NA</v>
      </c>
      <c r="AA469" t="str">
        <f t="shared" si="240"/>
        <v>NA</v>
      </c>
      <c r="AB469" t="str">
        <f t="shared" si="241"/>
        <v>NA</v>
      </c>
      <c r="AC469" s="9" t="str">
        <f t="shared" si="252"/>
        <v>NA</v>
      </c>
      <c r="AD469" s="9">
        <f t="shared" si="253"/>
        <v>0</v>
      </c>
      <c r="AE469" s="9" t="str">
        <f t="shared" si="254"/>
        <v>NA</v>
      </c>
      <c r="AF469" s="9">
        <f t="shared" si="255"/>
        <v>0</v>
      </c>
      <c r="AG469" s="9" t="str">
        <f t="shared" si="256"/>
        <v>NA</v>
      </c>
      <c r="AH469" s="9">
        <f t="shared" si="257"/>
        <v>0</v>
      </c>
      <c r="AI469" s="9" t="str">
        <f t="shared" si="258"/>
        <v>NA</v>
      </c>
      <c r="AJ469" s="9">
        <f t="shared" si="259"/>
        <v>0</v>
      </c>
      <c r="AK469" t="str">
        <f t="shared" si="260"/>
        <v>NA</v>
      </c>
      <c r="AL469" t="str">
        <f t="shared" si="261"/>
        <v>NA</v>
      </c>
      <c r="AM469" t="str">
        <f t="shared" si="262"/>
        <v>NA</v>
      </c>
      <c r="AN469" t="str">
        <f t="shared" si="263"/>
        <v>NA</v>
      </c>
      <c r="AO469">
        <f t="shared" si="242"/>
        <v>0</v>
      </c>
      <c r="AP469">
        <f t="shared" si="243"/>
        <v>0</v>
      </c>
      <c r="AQ469" t="str">
        <f t="shared" si="244"/>
        <v>Method not applicable - confined aquifer</v>
      </c>
    </row>
    <row r="470" spans="1:43" x14ac:dyDescent="0.25">
      <c r="A470">
        <v>135</v>
      </c>
      <c r="B470">
        <v>9995192.3509400003</v>
      </c>
      <c r="C470" t="str">
        <f>VLOOKUP(A470,'A1. Aquifer Attributes'!A:H,8,FALSE)</f>
        <v>Confined</v>
      </c>
      <c r="D470" t="str">
        <f>VLOOKUP(A470,'A3. BGCZ'!A:C,3,FALSE)</f>
        <v>BG</v>
      </c>
      <c r="E470" t="str">
        <f>VLOOKUP(A470,'A2. Low Flow Zone'!A:C,3,FALSE)</f>
        <v>South Interior</v>
      </c>
      <c r="F470">
        <f>IFERROR(VLOOKUP(A470,'R1. GW Use'!A:H,8,FALSE),"&lt;Null&gt;")</f>
        <v>478289</v>
      </c>
      <c r="G470" t="str">
        <f>IFERROR(VLOOKUP(A470,'R2. Recharge'!A:I,8,FALSE)*B470,"&lt;Null&gt;")</f>
        <v>&lt;Null&gt;</v>
      </c>
      <c r="H470" t="str">
        <f>IFERROR(VLOOKUP(A470,'R2. Recharge'!A:K,10,FALSE)*B470,"&lt;Null&gt;")</f>
        <v>&lt;Null&gt;</v>
      </c>
      <c r="I470" t="str">
        <f>IFERROR(VLOOKUP(A470,'R3. GW E'!A:C,2,FALSE)*B470,"&lt;Null&gt;")</f>
        <v>&lt;Null&gt;</v>
      </c>
      <c r="J470" t="str">
        <f>IFERROR(VLOOKUP(A470,'R3. GW E'!A:E,4,FALSE)*B470,"&lt;Null&gt;")</f>
        <v>&lt;Null&gt;</v>
      </c>
      <c r="K470" t="str">
        <f t="shared" si="231"/>
        <v>&lt;Null&gt;</v>
      </c>
      <c r="L470" t="str">
        <f t="shared" si="232"/>
        <v>&lt;Null&gt;</v>
      </c>
      <c r="M470" t="str">
        <f t="shared" si="233"/>
        <v>&lt;Null&gt;</v>
      </c>
      <c r="N470" t="str">
        <f t="shared" si="234"/>
        <v>&lt;Null&gt;</v>
      </c>
      <c r="O470" t="str">
        <f t="shared" si="235"/>
        <v/>
      </c>
      <c r="P470">
        <f t="shared" si="245"/>
        <v>478000</v>
      </c>
      <c r="Q470" t="str">
        <f t="shared" si="236"/>
        <v/>
      </c>
      <c r="R470">
        <f t="shared" si="246"/>
        <v>0</v>
      </c>
      <c r="S470" t="str">
        <f t="shared" si="237"/>
        <v/>
      </c>
      <c r="T470">
        <f t="shared" si="247"/>
        <v>0</v>
      </c>
      <c r="U470" t="str">
        <f t="shared" si="248"/>
        <v>NA</v>
      </c>
      <c r="V470">
        <f t="shared" si="249"/>
        <v>0</v>
      </c>
      <c r="W470" t="str">
        <f t="shared" si="250"/>
        <v>NA</v>
      </c>
      <c r="X470">
        <f t="shared" si="251"/>
        <v>0</v>
      </c>
      <c r="Y470" t="str">
        <f t="shared" si="238"/>
        <v>NA</v>
      </c>
      <c r="Z470" t="str">
        <f t="shared" si="239"/>
        <v>NA</v>
      </c>
      <c r="AA470" t="str">
        <f t="shared" si="240"/>
        <v>NA</v>
      </c>
      <c r="AB470" t="str">
        <f t="shared" si="241"/>
        <v>NA</v>
      </c>
      <c r="AC470" s="9" t="str">
        <f t="shared" si="252"/>
        <v>NA</v>
      </c>
      <c r="AD470" s="9">
        <f t="shared" si="253"/>
        <v>0</v>
      </c>
      <c r="AE470" s="9" t="str">
        <f t="shared" si="254"/>
        <v>NA</v>
      </c>
      <c r="AF470" s="9">
        <f t="shared" si="255"/>
        <v>0</v>
      </c>
      <c r="AG470" s="9" t="str">
        <f t="shared" si="256"/>
        <v>NA</v>
      </c>
      <c r="AH470" s="9">
        <f t="shared" si="257"/>
        <v>0</v>
      </c>
      <c r="AI470" s="9" t="str">
        <f t="shared" si="258"/>
        <v>NA</v>
      </c>
      <c r="AJ470" s="9">
        <f t="shared" si="259"/>
        <v>0</v>
      </c>
      <c r="AK470" t="str">
        <f t="shared" si="260"/>
        <v>NA</v>
      </c>
      <c r="AL470" t="str">
        <f t="shared" si="261"/>
        <v>NA</v>
      </c>
      <c r="AM470" t="str">
        <f t="shared" si="262"/>
        <v>NA</v>
      </c>
      <c r="AN470" t="str">
        <f t="shared" si="263"/>
        <v>NA</v>
      </c>
      <c r="AO470">
        <f t="shared" si="242"/>
        <v>0</v>
      </c>
      <c r="AP470">
        <f t="shared" si="243"/>
        <v>0</v>
      </c>
      <c r="AQ470" t="str">
        <f t="shared" si="244"/>
        <v>Method not applicable - confined aquifer</v>
      </c>
    </row>
    <row r="471" spans="1:43" x14ac:dyDescent="0.25">
      <c r="A471">
        <v>137</v>
      </c>
      <c r="B471">
        <v>1093004.37081</v>
      </c>
      <c r="C471" t="str">
        <f>VLOOKUP(A471,'A1. Aquifer Attributes'!A:H,8,FALSE)</f>
        <v>Confined</v>
      </c>
      <c r="D471" t="str">
        <f>VLOOKUP(A471,'A3. BGCZ'!A:C,3,FALSE)</f>
        <v>IDF</v>
      </c>
      <c r="E471" t="str">
        <f>VLOOKUP(A471,'A2. Low Flow Zone'!A:C,3,FALSE)</f>
        <v>South Interior</v>
      </c>
      <c r="F471">
        <f>IFERROR(VLOOKUP(A471,'R1. GW Use'!A:H,8,FALSE),"&lt;Null&gt;")</f>
        <v>2490</v>
      </c>
      <c r="G471" t="str">
        <f>IFERROR(VLOOKUP(A471,'R2. Recharge'!A:I,8,FALSE)*B471,"&lt;Null&gt;")</f>
        <v>&lt;Null&gt;</v>
      </c>
      <c r="H471" t="str">
        <f>IFERROR(VLOOKUP(A471,'R2. Recharge'!A:K,10,FALSE)*B471,"&lt;Null&gt;")</f>
        <v>&lt;Null&gt;</v>
      </c>
      <c r="I471" t="str">
        <f>IFERROR(VLOOKUP(A471,'R3. GW E'!A:C,2,FALSE)*B471,"&lt;Null&gt;")</f>
        <v>&lt;Null&gt;</v>
      </c>
      <c r="J471" t="str">
        <f>IFERROR(VLOOKUP(A471,'R3. GW E'!A:E,4,FALSE)*B471,"&lt;Null&gt;")</f>
        <v>&lt;Null&gt;</v>
      </c>
      <c r="K471" t="str">
        <f t="shared" si="231"/>
        <v>&lt;Null&gt;</v>
      </c>
      <c r="L471" t="str">
        <f t="shared" si="232"/>
        <v>&lt;Null&gt;</v>
      </c>
      <c r="M471" t="str">
        <f t="shared" si="233"/>
        <v>&lt;Null&gt;</v>
      </c>
      <c r="N471" t="str">
        <f t="shared" si="234"/>
        <v>&lt;Null&gt;</v>
      </c>
      <c r="O471" t="str">
        <f t="shared" si="235"/>
        <v/>
      </c>
      <c r="P471">
        <f t="shared" si="245"/>
        <v>2000</v>
      </c>
      <c r="Q471" t="str">
        <f t="shared" si="236"/>
        <v/>
      </c>
      <c r="R471">
        <f t="shared" si="246"/>
        <v>0</v>
      </c>
      <c r="S471" t="str">
        <f t="shared" si="237"/>
        <v/>
      </c>
      <c r="T471">
        <f t="shared" si="247"/>
        <v>0</v>
      </c>
      <c r="U471" t="str">
        <f t="shared" si="248"/>
        <v>NA</v>
      </c>
      <c r="V471">
        <f t="shared" si="249"/>
        <v>0</v>
      </c>
      <c r="W471" t="str">
        <f t="shared" si="250"/>
        <v>NA</v>
      </c>
      <c r="X471">
        <f t="shared" si="251"/>
        <v>0</v>
      </c>
      <c r="Y471" t="str">
        <f t="shared" si="238"/>
        <v>NA</v>
      </c>
      <c r="Z471" t="str">
        <f t="shared" si="239"/>
        <v>NA</v>
      </c>
      <c r="AA471" t="str">
        <f t="shared" si="240"/>
        <v>NA</v>
      </c>
      <c r="AB471" t="str">
        <f t="shared" si="241"/>
        <v>NA</v>
      </c>
      <c r="AC471" s="9" t="str">
        <f t="shared" si="252"/>
        <v>NA</v>
      </c>
      <c r="AD471" s="9">
        <f t="shared" si="253"/>
        <v>0</v>
      </c>
      <c r="AE471" s="9" t="str">
        <f t="shared" si="254"/>
        <v>NA</v>
      </c>
      <c r="AF471" s="9">
        <f t="shared" si="255"/>
        <v>0</v>
      </c>
      <c r="AG471" s="9" t="str">
        <f t="shared" si="256"/>
        <v>NA</v>
      </c>
      <c r="AH471" s="9">
        <f t="shared" si="257"/>
        <v>0</v>
      </c>
      <c r="AI471" s="9" t="str">
        <f t="shared" si="258"/>
        <v>NA</v>
      </c>
      <c r="AJ471" s="9">
        <f t="shared" si="259"/>
        <v>0</v>
      </c>
      <c r="AK471" t="str">
        <f t="shared" si="260"/>
        <v>NA</v>
      </c>
      <c r="AL471" t="str">
        <f t="shared" si="261"/>
        <v>NA</v>
      </c>
      <c r="AM471" t="str">
        <f t="shared" si="262"/>
        <v>NA</v>
      </c>
      <c r="AN471" t="str">
        <f t="shared" si="263"/>
        <v>NA</v>
      </c>
      <c r="AO471">
        <f t="shared" si="242"/>
        <v>0</v>
      </c>
      <c r="AP471">
        <f t="shared" si="243"/>
        <v>0</v>
      </c>
      <c r="AQ471" t="str">
        <f t="shared" si="244"/>
        <v>Method not applicable - confined aquifer</v>
      </c>
    </row>
    <row r="472" spans="1:43" x14ac:dyDescent="0.25">
      <c r="A472">
        <v>138</v>
      </c>
      <c r="B472">
        <v>770646.708063</v>
      </c>
      <c r="C472" t="str">
        <f>VLOOKUP(A472,'A1. Aquifer Attributes'!A:H,8,FALSE)</f>
        <v>Confined</v>
      </c>
      <c r="D472" t="str">
        <f>VLOOKUP(A472,'A3. BGCZ'!A:C,3,FALSE)</f>
        <v>IDF</v>
      </c>
      <c r="E472" t="str">
        <f>VLOOKUP(A472,'A2. Low Flow Zone'!A:C,3,FALSE)</f>
        <v>South Interior</v>
      </c>
      <c r="F472">
        <f>IFERROR(VLOOKUP(A472,'R1. GW Use'!A:H,8,FALSE),"&lt;Null&gt;")</f>
        <v>71935</v>
      </c>
      <c r="G472" t="str">
        <f>IFERROR(VLOOKUP(A472,'R2. Recharge'!A:I,8,FALSE)*B472,"&lt;Null&gt;")</f>
        <v>&lt;Null&gt;</v>
      </c>
      <c r="H472" t="str">
        <f>IFERROR(VLOOKUP(A472,'R2. Recharge'!A:K,10,FALSE)*B472,"&lt;Null&gt;")</f>
        <v>&lt;Null&gt;</v>
      </c>
      <c r="I472" t="str">
        <f>IFERROR(VLOOKUP(A472,'R3. GW E'!A:C,2,FALSE)*B472,"&lt;Null&gt;")</f>
        <v>&lt;Null&gt;</v>
      </c>
      <c r="J472" t="str">
        <f>IFERROR(VLOOKUP(A472,'R3. GW E'!A:E,4,FALSE)*B472,"&lt;Null&gt;")</f>
        <v>&lt;Null&gt;</v>
      </c>
      <c r="K472" t="str">
        <f t="shared" si="231"/>
        <v>&lt;Null&gt;</v>
      </c>
      <c r="L472" t="str">
        <f t="shared" si="232"/>
        <v>&lt;Null&gt;</v>
      </c>
      <c r="M472" t="str">
        <f t="shared" si="233"/>
        <v>&lt;Null&gt;</v>
      </c>
      <c r="N472" t="str">
        <f t="shared" si="234"/>
        <v>&lt;Null&gt;</v>
      </c>
      <c r="O472" t="str">
        <f t="shared" si="235"/>
        <v/>
      </c>
      <c r="P472">
        <f t="shared" si="245"/>
        <v>72000</v>
      </c>
      <c r="Q472" t="str">
        <f t="shared" si="236"/>
        <v/>
      </c>
      <c r="R472">
        <f t="shared" si="246"/>
        <v>0</v>
      </c>
      <c r="S472" t="str">
        <f t="shared" si="237"/>
        <v/>
      </c>
      <c r="T472">
        <f t="shared" si="247"/>
        <v>0</v>
      </c>
      <c r="U472" t="str">
        <f t="shared" si="248"/>
        <v>NA</v>
      </c>
      <c r="V472">
        <f t="shared" si="249"/>
        <v>0</v>
      </c>
      <c r="W472" t="str">
        <f t="shared" si="250"/>
        <v>NA</v>
      </c>
      <c r="X472">
        <f t="shared" si="251"/>
        <v>0</v>
      </c>
      <c r="Y472" t="str">
        <f t="shared" si="238"/>
        <v>NA</v>
      </c>
      <c r="Z472" t="str">
        <f t="shared" si="239"/>
        <v>NA</v>
      </c>
      <c r="AA472" t="str">
        <f t="shared" si="240"/>
        <v>NA</v>
      </c>
      <c r="AB472" t="str">
        <f t="shared" si="241"/>
        <v>NA</v>
      </c>
      <c r="AC472" s="9" t="str">
        <f t="shared" si="252"/>
        <v>NA</v>
      </c>
      <c r="AD472" s="9">
        <f t="shared" si="253"/>
        <v>0</v>
      </c>
      <c r="AE472" s="9" t="str">
        <f t="shared" si="254"/>
        <v>NA</v>
      </c>
      <c r="AF472" s="9">
        <f t="shared" si="255"/>
        <v>0</v>
      </c>
      <c r="AG472" s="9" t="str">
        <f t="shared" si="256"/>
        <v>NA</v>
      </c>
      <c r="AH472" s="9">
        <f t="shared" si="257"/>
        <v>0</v>
      </c>
      <c r="AI472" s="9" t="str">
        <f t="shared" si="258"/>
        <v>NA</v>
      </c>
      <c r="AJ472" s="9">
        <f t="shared" si="259"/>
        <v>0</v>
      </c>
      <c r="AK472" t="str">
        <f t="shared" si="260"/>
        <v>NA</v>
      </c>
      <c r="AL472" t="str">
        <f t="shared" si="261"/>
        <v>NA</v>
      </c>
      <c r="AM472" t="str">
        <f t="shared" si="262"/>
        <v>NA</v>
      </c>
      <c r="AN472" t="str">
        <f t="shared" si="263"/>
        <v>NA</v>
      </c>
      <c r="AO472">
        <f t="shared" si="242"/>
        <v>0</v>
      </c>
      <c r="AP472">
        <f t="shared" si="243"/>
        <v>0</v>
      </c>
      <c r="AQ472" t="str">
        <f t="shared" si="244"/>
        <v>Method not applicable - confined aquifer</v>
      </c>
    </row>
    <row r="473" spans="1:43" x14ac:dyDescent="0.25">
      <c r="A473">
        <v>139</v>
      </c>
      <c r="B473">
        <v>2134810.8925000001</v>
      </c>
      <c r="C473" t="str">
        <f>VLOOKUP(A473,'A1. Aquifer Attributes'!A:H,8,FALSE)</f>
        <v>Confined</v>
      </c>
      <c r="D473" t="str">
        <f>VLOOKUP(A473,'A3. BGCZ'!A:C,3,FALSE)</f>
        <v>IDF</v>
      </c>
      <c r="E473" t="str">
        <f>VLOOKUP(A473,'A2. Low Flow Zone'!A:C,3,FALSE)</f>
        <v>South Interior</v>
      </c>
      <c r="F473">
        <f>IFERROR(VLOOKUP(A473,'R1. GW Use'!A:H,8,FALSE),"&lt;Null&gt;")</f>
        <v>50640</v>
      </c>
      <c r="G473" t="str">
        <f>IFERROR(VLOOKUP(A473,'R2. Recharge'!A:I,8,FALSE)*B473,"&lt;Null&gt;")</f>
        <v>&lt;Null&gt;</v>
      </c>
      <c r="H473" t="str">
        <f>IFERROR(VLOOKUP(A473,'R2. Recharge'!A:K,10,FALSE)*B473,"&lt;Null&gt;")</f>
        <v>&lt;Null&gt;</v>
      </c>
      <c r="I473" t="str">
        <f>IFERROR(VLOOKUP(A473,'R3. GW E'!A:C,2,FALSE)*B473,"&lt;Null&gt;")</f>
        <v>&lt;Null&gt;</v>
      </c>
      <c r="J473" t="str">
        <f>IFERROR(VLOOKUP(A473,'R3. GW E'!A:E,4,FALSE)*B473,"&lt;Null&gt;")</f>
        <v>&lt;Null&gt;</v>
      </c>
      <c r="K473" t="str">
        <f t="shared" si="231"/>
        <v>&lt;Null&gt;</v>
      </c>
      <c r="L473" t="str">
        <f t="shared" si="232"/>
        <v>&lt;Null&gt;</v>
      </c>
      <c r="M473" t="str">
        <f t="shared" si="233"/>
        <v>&lt;Null&gt;</v>
      </c>
      <c r="N473" t="str">
        <f t="shared" si="234"/>
        <v>&lt;Null&gt;</v>
      </c>
      <c r="O473" t="str">
        <f t="shared" si="235"/>
        <v/>
      </c>
      <c r="P473">
        <f t="shared" si="245"/>
        <v>51000</v>
      </c>
      <c r="Q473" t="str">
        <f t="shared" si="236"/>
        <v/>
      </c>
      <c r="R473">
        <f t="shared" si="246"/>
        <v>0</v>
      </c>
      <c r="S473" t="str">
        <f t="shared" si="237"/>
        <v/>
      </c>
      <c r="T473">
        <f t="shared" si="247"/>
        <v>0</v>
      </c>
      <c r="U473" t="str">
        <f t="shared" si="248"/>
        <v>NA</v>
      </c>
      <c r="V473">
        <f t="shared" si="249"/>
        <v>0</v>
      </c>
      <c r="W473" t="str">
        <f t="shared" si="250"/>
        <v>NA</v>
      </c>
      <c r="X473">
        <f t="shared" si="251"/>
        <v>0</v>
      </c>
      <c r="Y473" t="str">
        <f t="shared" si="238"/>
        <v>NA</v>
      </c>
      <c r="Z473" t="str">
        <f t="shared" si="239"/>
        <v>NA</v>
      </c>
      <c r="AA473" t="str">
        <f t="shared" si="240"/>
        <v>NA</v>
      </c>
      <c r="AB473" t="str">
        <f t="shared" si="241"/>
        <v>NA</v>
      </c>
      <c r="AC473" s="9" t="str">
        <f t="shared" si="252"/>
        <v>NA</v>
      </c>
      <c r="AD473" s="9">
        <f t="shared" si="253"/>
        <v>0</v>
      </c>
      <c r="AE473" s="9" t="str">
        <f t="shared" si="254"/>
        <v>NA</v>
      </c>
      <c r="AF473" s="9">
        <f t="shared" si="255"/>
        <v>0</v>
      </c>
      <c r="AG473" s="9" t="str">
        <f t="shared" si="256"/>
        <v>NA</v>
      </c>
      <c r="AH473" s="9">
        <f t="shared" si="257"/>
        <v>0</v>
      </c>
      <c r="AI473" s="9" t="str">
        <f t="shared" si="258"/>
        <v>NA</v>
      </c>
      <c r="AJ473" s="9">
        <f t="shared" si="259"/>
        <v>0</v>
      </c>
      <c r="AK473" t="str">
        <f t="shared" si="260"/>
        <v>NA</v>
      </c>
      <c r="AL473" t="str">
        <f t="shared" si="261"/>
        <v>NA</v>
      </c>
      <c r="AM473" t="str">
        <f t="shared" si="262"/>
        <v>NA</v>
      </c>
      <c r="AN473" t="str">
        <f t="shared" si="263"/>
        <v>NA</v>
      </c>
      <c r="AO473">
        <f t="shared" si="242"/>
        <v>0</v>
      </c>
      <c r="AP473">
        <f t="shared" si="243"/>
        <v>0</v>
      </c>
      <c r="AQ473" t="str">
        <f t="shared" si="244"/>
        <v>Method not applicable - confined aquifer</v>
      </c>
    </row>
    <row r="474" spans="1:43" x14ac:dyDescent="0.25">
      <c r="A474">
        <v>140</v>
      </c>
      <c r="B474">
        <v>2554787.8790600002</v>
      </c>
      <c r="C474" t="str">
        <f>VLOOKUP(A474,'A1. Aquifer Attributes'!A:H,8,FALSE)</f>
        <v>Confined</v>
      </c>
      <c r="D474" t="str">
        <f>VLOOKUP(A474,'A3. BGCZ'!A:C,3,FALSE)</f>
        <v>IDF</v>
      </c>
      <c r="E474" t="str">
        <f>VLOOKUP(A474,'A2. Low Flow Zone'!A:C,3,FALSE)</f>
        <v>South Interior</v>
      </c>
      <c r="F474">
        <f>IFERROR(VLOOKUP(A474,'R1. GW Use'!A:H,8,FALSE),"&lt;Null&gt;")</f>
        <v>43238</v>
      </c>
      <c r="G474" t="str">
        <f>IFERROR(VLOOKUP(A474,'R2. Recharge'!A:I,8,FALSE)*B474,"&lt;Null&gt;")</f>
        <v>&lt;Null&gt;</v>
      </c>
      <c r="H474" t="str">
        <f>IFERROR(VLOOKUP(A474,'R2. Recharge'!A:K,10,FALSE)*B474,"&lt;Null&gt;")</f>
        <v>&lt;Null&gt;</v>
      </c>
      <c r="I474" t="str">
        <f>IFERROR(VLOOKUP(A474,'R3. GW E'!A:C,2,FALSE)*B474,"&lt;Null&gt;")</f>
        <v>&lt;Null&gt;</v>
      </c>
      <c r="J474" t="str">
        <f>IFERROR(VLOOKUP(A474,'R3. GW E'!A:E,4,FALSE)*B474,"&lt;Null&gt;")</f>
        <v>&lt;Null&gt;</v>
      </c>
      <c r="K474" t="str">
        <f t="shared" si="231"/>
        <v>&lt;Null&gt;</v>
      </c>
      <c r="L474" t="str">
        <f t="shared" si="232"/>
        <v>&lt;Null&gt;</v>
      </c>
      <c r="M474" t="str">
        <f t="shared" si="233"/>
        <v>&lt;Null&gt;</v>
      </c>
      <c r="N474" t="str">
        <f t="shared" si="234"/>
        <v>&lt;Null&gt;</v>
      </c>
      <c r="O474" t="str">
        <f t="shared" si="235"/>
        <v/>
      </c>
      <c r="P474">
        <f t="shared" si="245"/>
        <v>43000</v>
      </c>
      <c r="Q474" t="str">
        <f t="shared" si="236"/>
        <v/>
      </c>
      <c r="R474">
        <f t="shared" si="246"/>
        <v>0</v>
      </c>
      <c r="S474" t="str">
        <f t="shared" si="237"/>
        <v/>
      </c>
      <c r="T474">
        <f t="shared" si="247"/>
        <v>0</v>
      </c>
      <c r="U474" t="str">
        <f t="shared" si="248"/>
        <v>NA</v>
      </c>
      <c r="V474">
        <f t="shared" si="249"/>
        <v>0</v>
      </c>
      <c r="W474" t="str">
        <f t="shared" si="250"/>
        <v>NA</v>
      </c>
      <c r="X474">
        <f t="shared" si="251"/>
        <v>0</v>
      </c>
      <c r="Y474" t="str">
        <f t="shared" si="238"/>
        <v>NA</v>
      </c>
      <c r="Z474" t="str">
        <f t="shared" si="239"/>
        <v>NA</v>
      </c>
      <c r="AA474" t="str">
        <f t="shared" si="240"/>
        <v>NA</v>
      </c>
      <c r="AB474" t="str">
        <f t="shared" si="241"/>
        <v>NA</v>
      </c>
      <c r="AC474" s="9" t="str">
        <f t="shared" si="252"/>
        <v>NA</v>
      </c>
      <c r="AD474" s="9">
        <f t="shared" si="253"/>
        <v>0</v>
      </c>
      <c r="AE474" s="9" t="str">
        <f t="shared" si="254"/>
        <v>NA</v>
      </c>
      <c r="AF474" s="9">
        <f t="shared" si="255"/>
        <v>0</v>
      </c>
      <c r="AG474" s="9" t="str">
        <f t="shared" si="256"/>
        <v>NA</v>
      </c>
      <c r="AH474" s="9">
        <f t="shared" si="257"/>
        <v>0</v>
      </c>
      <c r="AI474" s="9" t="str">
        <f t="shared" si="258"/>
        <v>NA</v>
      </c>
      <c r="AJ474" s="9">
        <f t="shared" si="259"/>
        <v>0</v>
      </c>
      <c r="AK474" t="str">
        <f t="shared" si="260"/>
        <v>NA</v>
      </c>
      <c r="AL474" t="str">
        <f t="shared" si="261"/>
        <v>NA</v>
      </c>
      <c r="AM474" t="str">
        <f t="shared" si="262"/>
        <v>NA</v>
      </c>
      <c r="AN474" t="str">
        <f t="shared" si="263"/>
        <v>NA</v>
      </c>
      <c r="AO474">
        <f t="shared" si="242"/>
        <v>0</v>
      </c>
      <c r="AP474">
        <f t="shared" si="243"/>
        <v>0</v>
      </c>
      <c r="AQ474" t="str">
        <f t="shared" si="244"/>
        <v>Method not applicable - confined aquifer</v>
      </c>
    </row>
    <row r="475" spans="1:43" x14ac:dyDescent="0.25">
      <c r="A475">
        <v>141</v>
      </c>
      <c r="B475">
        <v>18119701.686999999</v>
      </c>
      <c r="C475" t="str">
        <f>VLOOKUP(A475,'A1. Aquifer Attributes'!A:H,8,FALSE)</f>
        <v>Confined</v>
      </c>
      <c r="D475" t="str">
        <f>VLOOKUP(A475,'A3. BGCZ'!A:C,3,FALSE)</f>
        <v>IDF</v>
      </c>
      <c r="E475" t="str">
        <f>VLOOKUP(A475,'A2. Low Flow Zone'!A:C,3,FALSE)</f>
        <v>South Interior</v>
      </c>
      <c r="F475">
        <f>IFERROR(VLOOKUP(A475,'R1. GW Use'!A:H,8,FALSE),"&lt;Null&gt;")</f>
        <v>131087</v>
      </c>
      <c r="G475" t="str">
        <f>IFERROR(VLOOKUP(A475,'R2. Recharge'!A:I,8,FALSE)*B475,"&lt;Null&gt;")</f>
        <v>&lt;Null&gt;</v>
      </c>
      <c r="H475" t="str">
        <f>IFERROR(VLOOKUP(A475,'R2. Recharge'!A:K,10,FALSE)*B475,"&lt;Null&gt;")</f>
        <v>&lt;Null&gt;</v>
      </c>
      <c r="I475" t="str">
        <f>IFERROR(VLOOKUP(A475,'R3. GW E'!A:C,2,FALSE)*B475,"&lt;Null&gt;")</f>
        <v>&lt;Null&gt;</v>
      </c>
      <c r="J475" t="str">
        <f>IFERROR(VLOOKUP(A475,'R3. GW E'!A:E,4,FALSE)*B475,"&lt;Null&gt;")</f>
        <v>&lt;Null&gt;</v>
      </c>
      <c r="K475" t="str">
        <f t="shared" si="231"/>
        <v>&lt;Null&gt;</v>
      </c>
      <c r="L475" t="str">
        <f t="shared" si="232"/>
        <v>&lt;Null&gt;</v>
      </c>
      <c r="M475" t="str">
        <f t="shared" si="233"/>
        <v>&lt;Null&gt;</v>
      </c>
      <c r="N475" t="str">
        <f t="shared" si="234"/>
        <v>&lt;Null&gt;</v>
      </c>
      <c r="O475" t="str">
        <f t="shared" si="235"/>
        <v/>
      </c>
      <c r="P475">
        <f t="shared" si="245"/>
        <v>131000</v>
      </c>
      <c r="Q475" t="str">
        <f t="shared" si="236"/>
        <v/>
      </c>
      <c r="R475">
        <f t="shared" si="246"/>
        <v>0</v>
      </c>
      <c r="S475" t="str">
        <f t="shared" si="237"/>
        <v/>
      </c>
      <c r="T475">
        <f t="shared" si="247"/>
        <v>0</v>
      </c>
      <c r="U475" t="str">
        <f t="shared" si="248"/>
        <v>NA</v>
      </c>
      <c r="V475">
        <f t="shared" si="249"/>
        <v>0</v>
      </c>
      <c r="W475" t="str">
        <f t="shared" si="250"/>
        <v>NA</v>
      </c>
      <c r="X475">
        <f t="shared" si="251"/>
        <v>0</v>
      </c>
      <c r="Y475" t="str">
        <f t="shared" si="238"/>
        <v>NA</v>
      </c>
      <c r="Z475" t="str">
        <f t="shared" si="239"/>
        <v>NA</v>
      </c>
      <c r="AA475" t="str">
        <f t="shared" si="240"/>
        <v>NA</v>
      </c>
      <c r="AB475" t="str">
        <f t="shared" si="241"/>
        <v>NA</v>
      </c>
      <c r="AC475" s="9" t="str">
        <f t="shared" si="252"/>
        <v>NA</v>
      </c>
      <c r="AD475" s="9">
        <f t="shared" si="253"/>
        <v>0</v>
      </c>
      <c r="AE475" s="9" t="str">
        <f t="shared" si="254"/>
        <v>NA</v>
      </c>
      <c r="AF475" s="9">
        <f t="shared" si="255"/>
        <v>0</v>
      </c>
      <c r="AG475" s="9" t="str">
        <f t="shared" si="256"/>
        <v>NA</v>
      </c>
      <c r="AH475" s="9">
        <f t="shared" si="257"/>
        <v>0</v>
      </c>
      <c r="AI475" s="9" t="str">
        <f t="shared" si="258"/>
        <v>NA</v>
      </c>
      <c r="AJ475" s="9">
        <f t="shared" si="259"/>
        <v>0</v>
      </c>
      <c r="AK475" t="str">
        <f t="shared" si="260"/>
        <v>NA</v>
      </c>
      <c r="AL475" t="str">
        <f t="shared" si="261"/>
        <v>NA</v>
      </c>
      <c r="AM475" t="str">
        <f t="shared" si="262"/>
        <v>NA</v>
      </c>
      <c r="AN475" t="str">
        <f t="shared" si="263"/>
        <v>NA</v>
      </c>
      <c r="AO475">
        <f t="shared" si="242"/>
        <v>0</v>
      </c>
      <c r="AP475">
        <f t="shared" si="243"/>
        <v>0</v>
      </c>
      <c r="AQ475" t="str">
        <f t="shared" si="244"/>
        <v>Method not applicable - confined aquifer</v>
      </c>
    </row>
    <row r="476" spans="1:43" x14ac:dyDescent="0.25">
      <c r="A476">
        <v>142</v>
      </c>
      <c r="B476">
        <v>1582093.4963100001</v>
      </c>
      <c r="C476" t="str">
        <f>VLOOKUP(A476,'A1. Aquifer Attributes'!A:H,8,FALSE)</f>
        <v>Confined</v>
      </c>
      <c r="D476" t="str">
        <f>VLOOKUP(A476,'A3. BGCZ'!A:C,3,FALSE)</f>
        <v>IDF</v>
      </c>
      <c r="E476" t="str">
        <f>VLOOKUP(A476,'A2. Low Flow Zone'!A:C,3,FALSE)</f>
        <v>South Interior</v>
      </c>
      <c r="F476">
        <f>IFERROR(VLOOKUP(A476,'R1. GW Use'!A:H,8,FALSE),"&lt;Null&gt;")</f>
        <v>3986</v>
      </c>
      <c r="G476" t="str">
        <f>IFERROR(VLOOKUP(A476,'R2. Recharge'!A:I,8,FALSE)*B476,"&lt;Null&gt;")</f>
        <v>&lt;Null&gt;</v>
      </c>
      <c r="H476" t="str">
        <f>IFERROR(VLOOKUP(A476,'R2. Recharge'!A:K,10,FALSE)*B476,"&lt;Null&gt;")</f>
        <v>&lt;Null&gt;</v>
      </c>
      <c r="I476" t="str">
        <f>IFERROR(VLOOKUP(A476,'R3. GW E'!A:C,2,FALSE)*B476,"&lt;Null&gt;")</f>
        <v>&lt;Null&gt;</v>
      </c>
      <c r="J476" t="str">
        <f>IFERROR(VLOOKUP(A476,'R3. GW E'!A:E,4,FALSE)*B476,"&lt;Null&gt;")</f>
        <v>&lt;Null&gt;</v>
      </c>
      <c r="K476" t="str">
        <f t="shared" si="231"/>
        <v>&lt;Null&gt;</v>
      </c>
      <c r="L476" t="str">
        <f t="shared" si="232"/>
        <v>&lt;Null&gt;</v>
      </c>
      <c r="M476" t="str">
        <f t="shared" si="233"/>
        <v>&lt;Null&gt;</v>
      </c>
      <c r="N476" t="str">
        <f t="shared" si="234"/>
        <v>&lt;Null&gt;</v>
      </c>
      <c r="O476" t="str">
        <f t="shared" si="235"/>
        <v/>
      </c>
      <c r="P476">
        <f t="shared" si="245"/>
        <v>4000</v>
      </c>
      <c r="Q476" t="str">
        <f t="shared" si="236"/>
        <v/>
      </c>
      <c r="R476">
        <f t="shared" si="246"/>
        <v>0</v>
      </c>
      <c r="S476" t="str">
        <f t="shared" si="237"/>
        <v/>
      </c>
      <c r="T476">
        <f t="shared" si="247"/>
        <v>0</v>
      </c>
      <c r="U476" t="str">
        <f t="shared" si="248"/>
        <v>NA</v>
      </c>
      <c r="V476">
        <f t="shared" si="249"/>
        <v>0</v>
      </c>
      <c r="W476" t="str">
        <f t="shared" si="250"/>
        <v>NA</v>
      </c>
      <c r="X476">
        <f t="shared" si="251"/>
        <v>0</v>
      </c>
      <c r="Y476" t="str">
        <f t="shared" si="238"/>
        <v>NA</v>
      </c>
      <c r="Z476" t="str">
        <f t="shared" si="239"/>
        <v>NA</v>
      </c>
      <c r="AA476" t="str">
        <f t="shared" si="240"/>
        <v>NA</v>
      </c>
      <c r="AB476" t="str">
        <f t="shared" si="241"/>
        <v>NA</v>
      </c>
      <c r="AC476" s="9" t="str">
        <f t="shared" si="252"/>
        <v>NA</v>
      </c>
      <c r="AD476" s="9">
        <f t="shared" si="253"/>
        <v>0</v>
      </c>
      <c r="AE476" s="9" t="str">
        <f t="shared" si="254"/>
        <v>NA</v>
      </c>
      <c r="AF476" s="9">
        <f t="shared" si="255"/>
        <v>0</v>
      </c>
      <c r="AG476" s="9" t="str">
        <f t="shared" si="256"/>
        <v>NA</v>
      </c>
      <c r="AH476" s="9">
        <f t="shared" si="257"/>
        <v>0</v>
      </c>
      <c r="AI476" s="9" t="str">
        <f t="shared" si="258"/>
        <v>NA</v>
      </c>
      <c r="AJ476" s="9">
        <f t="shared" si="259"/>
        <v>0</v>
      </c>
      <c r="AK476" t="str">
        <f t="shared" si="260"/>
        <v>NA</v>
      </c>
      <c r="AL476" t="str">
        <f t="shared" si="261"/>
        <v>NA</v>
      </c>
      <c r="AM476" t="str">
        <f t="shared" si="262"/>
        <v>NA</v>
      </c>
      <c r="AN476" t="str">
        <f t="shared" si="263"/>
        <v>NA</v>
      </c>
      <c r="AO476">
        <f t="shared" si="242"/>
        <v>0</v>
      </c>
      <c r="AP476">
        <f t="shared" si="243"/>
        <v>0</v>
      </c>
      <c r="AQ476" t="str">
        <f t="shared" si="244"/>
        <v>Method not applicable - confined aquifer</v>
      </c>
    </row>
    <row r="477" spans="1:43" x14ac:dyDescent="0.25">
      <c r="A477">
        <v>143</v>
      </c>
      <c r="B477">
        <v>846316.99912499997</v>
      </c>
      <c r="C477" t="str">
        <f>VLOOKUP(A477,'A1. Aquifer Attributes'!A:H,8,FALSE)</f>
        <v>Confined</v>
      </c>
      <c r="D477" t="str">
        <f>VLOOKUP(A477,'A3. BGCZ'!A:C,3,FALSE)</f>
        <v>IDF</v>
      </c>
      <c r="E477" t="str">
        <f>VLOOKUP(A477,'A2. Low Flow Zone'!A:C,3,FALSE)</f>
        <v>South Interior</v>
      </c>
      <c r="F477">
        <f>IFERROR(VLOOKUP(A477,'R1. GW Use'!A:H,8,FALSE),"&lt;Null&gt;")</f>
        <v>5664</v>
      </c>
      <c r="G477" t="str">
        <f>IFERROR(VLOOKUP(A477,'R2. Recharge'!A:I,8,FALSE)*B477,"&lt;Null&gt;")</f>
        <v>&lt;Null&gt;</v>
      </c>
      <c r="H477" t="str">
        <f>IFERROR(VLOOKUP(A477,'R2. Recharge'!A:K,10,FALSE)*B477,"&lt;Null&gt;")</f>
        <v>&lt;Null&gt;</v>
      </c>
      <c r="I477" t="str">
        <f>IFERROR(VLOOKUP(A477,'R3. GW E'!A:C,2,FALSE)*B477,"&lt;Null&gt;")</f>
        <v>&lt;Null&gt;</v>
      </c>
      <c r="J477" t="str">
        <f>IFERROR(VLOOKUP(A477,'R3. GW E'!A:E,4,FALSE)*B477,"&lt;Null&gt;")</f>
        <v>&lt;Null&gt;</v>
      </c>
      <c r="K477" t="str">
        <f t="shared" si="231"/>
        <v>&lt;Null&gt;</v>
      </c>
      <c r="L477" t="str">
        <f t="shared" si="232"/>
        <v>&lt;Null&gt;</v>
      </c>
      <c r="M477" t="str">
        <f t="shared" si="233"/>
        <v>&lt;Null&gt;</v>
      </c>
      <c r="N477" t="str">
        <f t="shared" si="234"/>
        <v>&lt;Null&gt;</v>
      </c>
      <c r="O477" t="str">
        <f t="shared" si="235"/>
        <v/>
      </c>
      <c r="P477">
        <f t="shared" si="245"/>
        <v>6000</v>
      </c>
      <c r="Q477" t="str">
        <f t="shared" si="236"/>
        <v/>
      </c>
      <c r="R477">
        <f t="shared" si="246"/>
        <v>0</v>
      </c>
      <c r="S477" t="str">
        <f t="shared" si="237"/>
        <v/>
      </c>
      <c r="T477">
        <f t="shared" si="247"/>
        <v>0</v>
      </c>
      <c r="U477" t="str">
        <f t="shared" si="248"/>
        <v>NA</v>
      </c>
      <c r="V477">
        <f t="shared" si="249"/>
        <v>0</v>
      </c>
      <c r="W477" t="str">
        <f t="shared" si="250"/>
        <v>NA</v>
      </c>
      <c r="X477">
        <f t="shared" si="251"/>
        <v>0</v>
      </c>
      <c r="Y477" t="str">
        <f t="shared" si="238"/>
        <v>NA</v>
      </c>
      <c r="Z477" t="str">
        <f t="shared" si="239"/>
        <v>NA</v>
      </c>
      <c r="AA477" t="str">
        <f t="shared" si="240"/>
        <v>NA</v>
      </c>
      <c r="AB477" t="str">
        <f t="shared" si="241"/>
        <v>NA</v>
      </c>
      <c r="AC477" s="9" t="str">
        <f t="shared" si="252"/>
        <v>NA</v>
      </c>
      <c r="AD477" s="9">
        <f t="shared" si="253"/>
        <v>0</v>
      </c>
      <c r="AE477" s="9" t="str">
        <f t="shared" si="254"/>
        <v>NA</v>
      </c>
      <c r="AF477" s="9">
        <f t="shared" si="255"/>
        <v>0</v>
      </c>
      <c r="AG477" s="9" t="str">
        <f t="shared" si="256"/>
        <v>NA</v>
      </c>
      <c r="AH477" s="9">
        <f t="shared" si="257"/>
        <v>0</v>
      </c>
      <c r="AI477" s="9" t="str">
        <f t="shared" si="258"/>
        <v>NA</v>
      </c>
      <c r="AJ477" s="9">
        <f t="shared" si="259"/>
        <v>0</v>
      </c>
      <c r="AK477" t="str">
        <f t="shared" si="260"/>
        <v>NA</v>
      </c>
      <c r="AL477" t="str">
        <f t="shared" si="261"/>
        <v>NA</v>
      </c>
      <c r="AM477" t="str">
        <f t="shared" si="262"/>
        <v>NA</v>
      </c>
      <c r="AN477" t="str">
        <f t="shared" si="263"/>
        <v>NA</v>
      </c>
      <c r="AO477">
        <f t="shared" si="242"/>
        <v>0</v>
      </c>
      <c r="AP477">
        <f t="shared" si="243"/>
        <v>0</v>
      </c>
      <c r="AQ477" t="str">
        <f t="shared" si="244"/>
        <v>Method not applicable - confined aquifer</v>
      </c>
    </row>
    <row r="478" spans="1:43" x14ac:dyDescent="0.25">
      <c r="A478">
        <v>144</v>
      </c>
      <c r="B478">
        <v>356437.28131300001</v>
      </c>
      <c r="C478" t="str">
        <f>VLOOKUP(A478,'A1. Aquifer Attributes'!A:H,8,FALSE)</f>
        <v>Confined</v>
      </c>
      <c r="D478" t="str">
        <f>VLOOKUP(A478,'A3. BGCZ'!A:C,3,FALSE)</f>
        <v>IDF</v>
      </c>
      <c r="E478" t="str">
        <f>VLOOKUP(A478,'A2. Low Flow Zone'!A:C,3,FALSE)</f>
        <v>South Interior</v>
      </c>
      <c r="F478">
        <f>IFERROR(VLOOKUP(A478,'R1. GW Use'!A:H,8,FALSE),"&lt;Null&gt;")</f>
        <v>1346222</v>
      </c>
      <c r="G478" t="str">
        <f>IFERROR(VLOOKUP(A478,'R2. Recharge'!A:I,8,FALSE)*B478,"&lt;Null&gt;")</f>
        <v>&lt;Null&gt;</v>
      </c>
      <c r="H478" t="str">
        <f>IFERROR(VLOOKUP(A478,'R2. Recharge'!A:K,10,FALSE)*B478,"&lt;Null&gt;")</f>
        <v>&lt;Null&gt;</v>
      </c>
      <c r="I478" t="str">
        <f>IFERROR(VLOOKUP(A478,'R3. GW E'!A:C,2,FALSE)*B478,"&lt;Null&gt;")</f>
        <v>&lt;Null&gt;</v>
      </c>
      <c r="J478" t="str">
        <f>IFERROR(VLOOKUP(A478,'R3. GW E'!A:E,4,FALSE)*B478,"&lt;Null&gt;")</f>
        <v>&lt;Null&gt;</v>
      </c>
      <c r="K478" t="str">
        <f t="shared" si="231"/>
        <v>&lt;Null&gt;</v>
      </c>
      <c r="L478" t="str">
        <f t="shared" si="232"/>
        <v>&lt;Null&gt;</v>
      </c>
      <c r="M478" t="str">
        <f t="shared" si="233"/>
        <v>&lt;Null&gt;</v>
      </c>
      <c r="N478" t="str">
        <f t="shared" si="234"/>
        <v>&lt;Null&gt;</v>
      </c>
      <c r="O478" t="str">
        <f t="shared" si="235"/>
        <v/>
      </c>
      <c r="P478">
        <f t="shared" si="245"/>
        <v>1346000</v>
      </c>
      <c r="Q478" t="str">
        <f t="shared" si="236"/>
        <v/>
      </c>
      <c r="R478">
        <f t="shared" si="246"/>
        <v>0</v>
      </c>
      <c r="S478" t="str">
        <f t="shared" si="237"/>
        <v/>
      </c>
      <c r="T478">
        <f t="shared" si="247"/>
        <v>0</v>
      </c>
      <c r="U478" t="str">
        <f t="shared" si="248"/>
        <v>NA</v>
      </c>
      <c r="V478">
        <f t="shared" si="249"/>
        <v>0</v>
      </c>
      <c r="W478" t="str">
        <f t="shared" si="250"/>
        <v>NA</v>
      </c>
      <c r="X478">
        <f t="shared" si="251"/>
        <v>0</v>
      </c>
      <c r="Y478" t="str">
        <f t="shared" si="238"/>
        <v>NA</v>
      </c>
      <c r="Z478" t="str">
        <f t="shared" si="239"/>
        <v>NA</v>
      </c>
      <c r="AA478" t="str">
        <f t="shared" si="240"/>
        <v>NA</v>
      </c>
      <c r="AB478" t="str">
        <f t="shared" si="241"/>
        <v>NA</v>
      </c>
      <c r="AC478" s="9" t="str">
        <f t="shared" si="252"/>
        <v>NA</v>
      </c>
      <c r="AD478" s="9">
        <f t="shared" si="253"/>
        <v>0</v>
      </c>
      <c r="AE478" s="9" t="str">
        <f t="shared" si="254"/>
        <v>NA</v>
      </c>
      <c r="AF478" s="9">
        <f t="shared" si="255"/>
        <v>0</v>
      </c>
      <c r="AG478" s="9" t="str">
        <f t="shared" si="256"/>
        <v>NA</v>
      </c>
      <c r="AH478" s="9">
        <f t="shared" si="257"/>
        <v>0</v>
      </c>
      <c r="AI478" s="9" t="str">
        <f t="shared" si="258"/>
        <v>NA</v>
      </c>
      <c r="AJ478" s="9">
        <f t="shared" si="259"/>
        <v>0</v>
      </c>
      <c r="AK478" t="str">
        <f t="shared" si="260"/>
        <v>NA</v>
      </c>
      <c r="AL478" t="str">
        <f t="shared" si="261"/>
        <v>NA</v>
      </c>
      <c r="AM478" t="str">
        <f t="shared" si="262"/>
        <v>NA</v>
      </c>
      <c r="AN478" t="str">
        <f t="shared" si="263"/>
        <v>NA</v>
      </c>
      <c r="AO478">
        <f t="shared" si="242"/>
        <v>0</v>
      </c>
      <c r="AP478">
        <f t="shared" si="243"/>
        <v>0</v>
      </c>
      <c r="AQ478" t="str">
        <f t="shared" si="244"/>
        <v>Method not applicable - confined aquifer</v>
      </c>
    </row>
    <row r="479" spans="1:43" x14ac:dyDescent="0.25">
      <c r="A479">
        <v>145</v>
      </c>
      <c r="B479">
        <v>1056100.62319</v>
      </c>
      <c r="C479" t="str">
        <f>VLOOKUP(A479,'A1. Aquifer Attributes'!A:H,8,FALSE)</f>
        <v>Confined</v>
      </c>
      <c r="D479" t="str">
        <f>VLOOKUP(A479,'A3. BGCZ'!A:C,3,FALSE)</f>
        <v>IDF</v>
      </c>
      <c r="E479" t="str">
        <f>VLOOKUP(A479,'A2. Low Flow Zone'!A:C,3,FALSE)</f>
        <v>South Interior</v>
      </c>
      <c r="F479">
        <f>IFERROR(VLOOKUP(A479,'R1. GW Use'!A:H,8,FALSE),"&lt;Null&gt;")</f>
        <v>6641</v>
      </c>
      <c r="G479" t="str">
        <f>IFERROR(VLOOKUP(A479,'R2. Recharge'!A:I,8,FALSE)*B479,"&lt;Null&gt;")</f>
        <v>&lt;Null&gt;</v>
      </c>
      <c r="H479" t="str">
        <f>IFERROR(VLOOKUP(A479,'R2. Recharge'!A:K,10,FALSE)*B479,"&lt;Null&gt;")</f>
        <v>&lt;Null&gt;</v>
      </c>
      <c r="I479" t="str">
        <f>IFERROR(VLOOKUP(A479,'R3. GW E'!A:C,2,FALSE)*B479,"&lt;Null&gt;")</f>
        <v>&lt;Null&gt;</v>
      </c>
      <c r="J479" t="str">
        <f>IFERROR(VLOOKUP(A479,'R3. GW E'!A:E,4,FALSE)*B479,"&lt;Null&gt;")</f>
        <v>&lt;Null&gt;</v>
      </c>
      <c r="K479" t="str">
        <f t="shared" si="231"/>
        <v>&lt;Null&gt;</v>
      </c>
      <c r="L479" t="str">
        <f t="shared" si="232"/>
        <v>&lt;Null&gt;</v>
      </c>
      <c r="M479" t="str">
        <f t="shared" si="233"/>
        <v>&lt;Null&gt;</v>
      </c>
      <c r="N479" t="str">
        <f t="shared" si="234"/>
        <v>&lt;Null&gt;</v>
      </c>
      <c r="O479" t="str">
        <f t="shared" si="235"/>
        <v/>
      </c>
      <c r="P479">
        <f t="shared" si="245"/>
        <v>7000</v>
      </c>
      <c r="Q479" t="str">
        <f t="shared" si="236"/>
        <v/>
      </c>
      <c r="R479">
        <f t="shared" si="246"/>
        <v>0</v>
      </c>
      <c r="S479" t="str">
        <f t="shared" si="237"/>
        <v/>
      </c>
      <c r="T479">
        <f t="shared" si="247"/>
        <v>0</v>
      </c>
      <c r="U479" t="str">
        <f t="shared" si="248"/>
        <v>NA</v>
      </c>
      <c r="V479">
        <f t="shared" si="249"/>
        <v>0</v>
      </c>
      <c r="W479" t="str">
        <f t="shared" si="250"/>
        <v>NA</v>
      </c>
      <c r="X479">
        <f t="shared" si="251"/>
        <v>0</v>
      </c>
      <c r="Y479" t="str">
        <f t="shared" si="238"/>
        <v>NA</v>
      </c>
      <c r="Z479" t="str">
        <f t="shared" si="239"/>
        <v>NA</v>
      </c>
      <c r="AA479" t="str">
        <f t="shared" si="240"/>
        <v>NA</v>
      </c>
      <c r="AB479" t="str">
        <f t="shared" si="241"/>
        <v>NA</v>
      </c>
      <c r="AC479" s="9" t="str">
        <f t="shared" si="252"/>
        <v>NA</v>
      </c>
      <c r="AD479" s="9">
        <f t="shared" si="253"/>
        <v>0</v>
      </c>
      <c r="AE479" s="9" t="str">
        <f t="shared" si="254"/>
        <v>NA</v>
      </c>
      <c r="AF479" s="9">
        <f t="shared" si="255"/>
        <v>0</v>
      </c>
      <c r="AG479" s="9" t="str">
        <f t="shared" si="256"/>
        <v>NA</v>
      </c>
      <c r="AH479" s="9">
        <f t="shared" si="257"/>
        <v>0</v>
      </c>
      <c r="AI479" s="9" t="str">
        <f t="shared" si="258"/>
        <v>NA</v>
      </c>
      <c r="AJ479" s="9">
        <f t="shared" si="259"/>
        <v>0</v>
      </c>
      <c r="AK479" t="str">
        <f t="shared" si="260"/>
        <v>NA</v>
      </c>
      <c r="AL479" t="str">
        <f t="shared" si="261"/>
        <v>NA</v>
      </c>
      <c r="AM479" t="str">
        <f t="shared" si="262"/>
        <v>NA</v>
      </c>
      <c r="AN479" t="str">
        <f t="shared" si="263"/>
        <v>NA</v>
      </c>
      <c r="AO479">
        <f t="shared" si="242"/>
        <v>0</v>
      </c>
      <c r="AP479">
        <f t="shared" si="243"/>
        <v>0</v>
      </c>
      <c r="AQ479" t="str">
        <f t="shared" si="244"/>
        <v>Method not applicable - confined aquifer</v>
      </c>
    </row>
    <row r="480" spans="1:43" x14ac:dyDescent="0.25">
      <c r="A480">
        <v>146</v>
      </c>
      <c r="B480">
        <v>2952184.6283800001</v>
      </c>
      <c r="C480" t="str">
        <f>VLOOKUP(A480,'A1. Aquifer Attributes'!A:H,8,FALSE)</f>
        <v>Confined</v>
      </c>
      <c r="D480" t="str">
        <f>VLOOKUP(A480,'A3. BGCZ'!A:C,3,FALSE)</f>
        <v>IDF</v>
      </c>
      <c r="E480" t="str">
        <f>VLOOKUP(A480,'A2. Low Flow Zone'!A:C,3,FALSE)</f>
        <v>South Interior</v>
      </c>
      <c r="F480">
        <f>IFERROR(VLOOKUP(A480,'R1. GW Use'!A:H,8,FALSE),"&lt;Null&gt;")</f>
        <v>2769753</v>
      </c>
      <c r="G480" t="str">
        <f>IFERROR(VLOOKUP(A480,'R2. Recharge'!A:I,8,FALSE)*B480,"&lt;Null&gt;")</f>
        <v>&lt;Null&gt;</v>
      </c>
      <c r="H480" t="str">
        <f>IFERROR(VLOOKUP(A480,'R2. Recharge'!A:K,10,FALSE)*B480,"&lt;Null&gt;")</f>
        <v>&lt;Null&gt;</v>
      </c>
      <c r="I480" t="str">
        <f>IFERROR(VLOOKUP(A480,'R3. GW E'!A:C,2,FALSE)*B480,"&lt;Null&gt;")</f>
        <v>&lt;Null&gt;</v>
      </c>
      <c r="J480" t="str">
        <f>IFERROR(VLOOKUP(A480,'R3. GW E'!A:E,4,FALSE)*B480,"&lt;Null&gt;")</f>
        <v>&lt;Null&gt;</v>
      </c>
      <c r="K480" t="str">
        <f t="shared" si="231"/>
        <v>&lt;Null&gt;</v>
      </c>
      <c r="L480" t="str">
        <f t="shared" si="232"/>
        <v>&lt;Null&gt;</v>
      </c>
      <c r="M480" t="str">
        <f t="shared" si="233"/>
        <v>&lt;Null&gt;</v>
      </c>
      <c r="N480" t="str">
        <f t="shared" si="234"/>
        <v>&lt;Null&gt;</v>
      </c>
      <c r="O480" t="str">
        <f t="shared" si="235"/>
        <v/>
      </c>
      <c r="P480">
        <f t="shared" si="245"/>
        <v>2770000</v>
      </c>
      <c r="Q480" t="str">
        <f t="shared" si="236"/>
        <v/>
      </c>
      <c r="R480">
        <f t="shared" si="246"/>
        <v>0</v>
      </c>
      <c r="S480" t="str">
        <f t="shared" si="237"/>
        <v/>
      </c>
      <c r="T480">
        <f t="shared" si="247"/>
        <v>0</v>
      </c>
      <c r="U480" t="str">
        <f t="shared" si="248"/>
        <v>NA</v>
      </c>
      <c r="V480">
        <f t="shared" si="249"/>
        <v>0</v>
      </c>
      <c r="W480" t="str">
        <f t="shared" si="250"/>
        <v>NA</v>
      </c>
      <c r="X480">
        <f t="shared" si="251"/>
        <v>0</v>
      </c>
      <c r="Y480" t="str">
        <f t="shared" si="238"/>
        <v>NA</v>
      </c>
      <c r="Z480" t="str">
        <f t="shared" si="239"/>
        <v>NA</v>
      </c>
      <c r="AA480" t="str">
        <f t="shared" si="240"/>
        <v>NA</v>
      </c>
      <c r="AB480" t="str">
        <f t="shared" si="241"/>
        <v>NA</v>
      </c>
      <c r="AC480" s="9" t="str">
        <f t="shared" si="252"/>
        <v>NA</v>
      </c>
      <c r="AD480" s="9">
        <f t="shared" si="253"/>
        <v>0</v>
      </c>
      <c r="AE480" s="9" t="str">
        <f t="shared" si="254"/>
        <v>NA</v>
      </c>
      <c r="AF480" s="9">
        <f t="shared" si="255"/>
        <v>0</v>
      </c>
      <c r="AG480" s="9" t="str">
        <f t="shared" si="256"/>
        <v>NA</v>
      </c>
      <c r="AH480" s="9">
        <f t="shared" si="257"/>
        <v>0</v>
      </c>
      <c r="AI480" s="9" t="str">
        <f t="shared" si="258"/>
        <v>NA</v>
      </c>
      <c r="AJ480" s="9">
        <f t="shared" si="259"/>
        <v>0</v>
      </c>
      <c r="AK480" t="str">
        <f t="shared" si="260"/>
        <v>NA</v>
      </c>
      <c r="AL480" t="str">
        <f t="shared" si="261"/>
        <v>NA</v>
      </c>
      <c r="AM480" t="str">
        <f t="shared" si="262"/>
        <v>NA</v>
      </c>
      <c r="AN480" t="str">
        <f t="shared" si="263"/>
        <v>NA</v>
      </c>
      <c r="AO480">
        <f t="shared" si="242"/>
        <v>0</v>
      </c>
      <c r="AP480">
        <f t="shared" si="243"/>
        <v>0</v>
      </c>
      <c r="AQ480" t="str">
        <f t="shared" si="244"/>
        <v>Method not applicable - confined aquifer</v>
      </c>
    </row>
    <row r="481" spans="1:43" x14ac:dyDescent="0.25">
      <c r="A481">
        <v>147</v>
      </c>
      <c r="B481">
        <v>426197.186437</v>
      </c>
      <c r="C481" t="str">
        <f>VLOOKUP(A481,'A1. Aquifer Attributes'!A:H,8,FALSE)</f>
        <v>Confined</v>
      </c>
      <c r="D481" t="str">
        <f>VLOOKUP(A481,'A3. BGCZ'!A:C,3,FALSE)</f>
        <v>IDF</v>
      </c>
      <c r="E481" t="str">
        <f>VLOOKUP(A481,'A2. Low Flow Zone'!A:C,3,FALSE)</f>
        <v>South Interior</v>
      </c>
      <c r="F481">
        <f>IFERROR(VLOOKUP(A481,'R1. GW Use'!A:H,8,FALSE),"&lt;Null&gt;")</f>
        <v>34867</v>
      </c>
      <c r="G481" t="str">
        <f>IFERROR(VLOOKUP(A481,'R2. Recharge'!A:I,8,FALSE)*B481,"&lt;Null&gt;")</f>
        <v>&lt;Null&gt;</v>
      </c>
      <c r="H481" t="str">
        <f>IFERROR(VLOOKUP(A481,'R2. Recharge'!A:K,10,FALSE)*B481,"&lt;Null&gt;")</f>
        <v>&lt;Null&gt;</v>
      </c>
      <c r="I481" t="str">
        <f>IFERROR(VLOOKUP(A481,'R3. GW E'!A:C,2,FALSE)*B481,"&lt;Null&gt;")</f>
        <v>&lt;Null&gt;</v>
      </c>
      <c r="J481" t="str">
        <f>IFERROR(VLOOKUP(A481,'R3. GW E'!A:E,4,FALSE)*B481,"&lt;Null&gt;")</f>
        <v>&lt;Null&gt;</v>
      </c>
      <c r="K481" t="str">
        <f t="shared" si="231"/>
        <v>&lt;Null&gt;</v>
      </c>
      <c r="L481" t="str">
        <f t="shared" si="232"/>
        <v>&lt;Null&gt;</v>
      </c>
      <c r="M481" t="str">
        <f t="shared" si="233"/>
        <v>&lt;Null&gt;</v>
      </c>
      <c r="N481" t="str">
        <f t="shared" si="234"/>
        <v>&lt;Null&gt;</v>
      </c>
      <c r="O481" t="str">
        <f t="shared" si="235"/>
        <v/>
      </c>
      <c r="P481">
        <f t="shared" si="245"/>
        <v>35000</v>
      </c>
      <c r="Q481" t="str">
        <f t="shared" si="236"/>
        <v/>
      </c>
      <c r="R481">
        <f t="shared" si="246"/>
        <v>0</v>
      </c>
      <c r="S481" t="str">
        <f t="shared" si="237"/>
        <v/>
      </c>
      <c r="T481">
        <f t="shared" si="247"/>
        <v>0</v>
      </c>
      <c r="U481" t="str">
        <f t="shared" si="248"/>
        <v>NA</v>
      </c>
      <c r="V481">
        <f t="shared" si="249"/>
        <v>0</v>
      </c>
      <c r="W481" t="str">
        <f t="shared" si="250"/>
        <v>NA</v>
      </c>
      <c r="X481">
        <f t="shared" si="251"/>
        <v>0</v>
      </c>
      <c r="Y481" t="str">
        <f t="shared" si="238"/>
        <v>NA</v>
      </c>
      <c r="Z481" t="str">
        <f t="shared" si="239"/>
        <v>NA</v>
      </c>
      <c r="AA481" t="str">
        <f t="shared" si="240"/>
        <v>NA</v>
      </c>
      <c r="AB481" t="str">
        <f t="shared" si="241"/>
        <v>NA</v>
      </c>
      <c r="AC481" s="9" t="str">
        <f t="shared" si="252"/>
        <v>NA</v>
      </c>
      <c r="AD481" s="9">
        <f t="shared" si="253"/>
        <v>0</v>
      </c>
      <c r="AE481" s="9" t="str">
        <f t="shared" si="254"/>
        <v>NA</v>
      </c>
      <c r="AF481" s="9">
        <f t="shared" si="255"/>
        <v>0</v>
      </c>
      <c r="AG481" s="9" t="str">
        <f t="shared" si="256"/>
        <v>NA</v>
      </c>
      <c r="AH481" s="9">
        <f t="shared" si="257"/>
        <v>0</v>
      </c>
      <c r="AI481" s="9" t="str">
        <f t="shared" si="258"/>
        <v>NA</v>
      </c>
      <c r="AJ481" s="9">
        <f t="shared" si="259"/>
        <v>0</v>
      </c>
      <c r="AK481" t="str">
        <f t="shared" si="260"/>
        <v>NA</v>
      </c>
      <c r="AL481" t="str">
        <f t="shared" si="261"/>
        <v>NA</v>
      </c>
      <c r="AM481" t="str">
        <f t="shared" si="262"/>
        <v>NA</v>
      </c>
      <c r="AN481" t="str">
        <f t="shared" si="263"/>
        <v>NA</v>
      </c>
      <c r="AO481">
        <f t="shared" si="242"/>
        <v>0</v>
      </c>
      <c r="AP481">
        <f t="shared" si="243"/>
        <v>0</v>
      </c>
      <c r="AQ481" t="str">
        <f t="shared" si="244"/>
        <v>Method not applicable - confined aquifer</v>
      </c>
    </row>
    <row r="482" spans="1:43" x14ac:dyDescent="0.25">
      <c r="A482">
        <v>148</v>
      </c>
      <c r="B482">
        <v>30734119.028499998</v>
      </c>
      <c r="C482" t="str">
        <f>VLOOKUP(A482,'A1. Aquifer Attributes'!A:H,8,FALSE)</f>
        <v>Confined</v>
      </c>
      <c r="D482" t="str">
        <f>VLOOKUP(A482,'A3. BGCZ'!A:C,3,FALSE)</f>
        <v>IDF</v>
      </c>
      <c r="E482" t="str">
        <f>VLOOKUP(A482,'A2. Low Flow Zone'!A:C,3,FALSE)</f>
        <v>South Interior</v>
      </c>
      <c r="F482">
        <f>IFERROR(VLOOKUP(A482,'R1. GW Use'!A:H,8,FALSE),"&lt;Null&gt;")</f>
        <v>316631</v>
      </c>
      <c r="G482" t="str">
        <f>IFERROR(VLOOKUP(A482,'R2. Recharge'!A:I,8,FALSE)*B482,"&lt;Null&gt;")</f>
        <v>&lt;Null&gt;</v>
      </c>
      <c r="H482" t="str">
        <f>IFERROR(VLOOKUP(A482,'R2. Recharge'!A:K,10,FALSE)*B482,"&lt;Null&gt;")</f>
        <v>&lt;Null&gt;</v>
      </c>
      <c r="I482" t="str">
        <f>IFERROR(VLOOKUP(A482,'R3. GW E'!A:C,2,FALSE)*B482,"&lt;Null&gt;")</f>
        <v>&lt;Null&gt;</v>
      </c>
      <c r="J482" t="str">
        <f>IFERROR(VLOOKUP(A482,'R3. GW E'!A:E,4,FALSE)*B482,"&lt;Null&gt;")</f>
        <v>&lt;Null&gt;</v>
      </c>
      <c r="K482" t="str">
        <f t="shared" si="231"/>
        <v>&lt;Null&gt;</v>
      </c>
      <c r="L482" t="str">
        <f t="shared" si="232"/>
        <v>&lt;Null&gt;</v>
      </c>
      <c r="M482" t="str">
        <f t="shared" si="233"/>
        <v>&lt;Null&gt;</v>
      </c>
      <c r="N482" t="str">
        <f t="shared" si="234"/>
        <v>&lt;Null&gt;</v>
      </c>
      <c r="O482" t="str">
        <f t="shared" si="235"/>
        <v/>
      </c>
      <c r="P482">
        <f t="shared" si="245"/>
        <v>317000</v>
      </c>
      <c r="Q482" t="str">
        <f t="shared" si="236"/>
        <v/>
      </c>
      <c r="R482">
        <f t="shared" si="246"/>
        <v>0</v>
      </c>
      <c r="S482" t="str">
        <f t="shared" si="237"/>
        <v/>
      </c>
      <c r="T482">
        <f t="shared" si="247"/>
        <v>0</v>
      </c>
      <c r="U482" t="str">
        <f t="shared" si="248"/>
        <v>NA</v>
      </c>
      <c r="V482">
        <f t="shared" si="249"/>
        <v>0</v>
      </c>
      <c r="W482" t="str">
        <f t="shared" si="250"/>
        <v>NA</v>
      </c>
      <c r="X482">
        <f t="shared" si="251"/>
        <v>0</v>
      </c>
      <c r="Y482" t="str">
        <f t="shared" si="238"/>
        <v>NA</v>
      </c>
      <c r="Z482" t="str">
        <f t="shared" si="239"/>
        <v>NA</v>
      </c>
      <c r="AA482" t="str">
        <f t="shared" si="240"/>
        <v>NA</v>
      </c>
      <c r="AB482" t="str">
        <f t="shared" si="241"/>
        <v>NA</v>
      </c>
      <c r="AC482" s="9" t="str">
        <f t="shared" si="252"/>
        <v>NA</v>
      </c>
      <c r="AD482" s="9">
        <f t="shared" si="253"/>
        <v>0</v>
      </c>
      <c r="AE482" s="9" t="str">
        <f t="shared" si="254"/>
        <v>NA</v>
      </c>
      <c r="AF482" s="9">
        <f t="shared" si="255"/>
        <v>0</v>
      </c>
      <c r="AG482" s="9" t="str">
        <f t="shared" si="256"/>
        <v>NA</v>
      </c>
      <c r="AH482" s="9">
        <f t="shared" si="257"/>
        <v>0</v>
      </c>
      <c r="AI482" s="9" t="str">
        <f t="shared" si="258"/>
        <v>NA</v>
      </c>
      <c r="AJ482" s="9">
        <f t="shared" si="259"/>
        <v>0</v>
      </c>
      <c r="AK482" t="str">
        <f t="shared" si="260"/>
        <v>NA</v>
      </c>
      <c r="AL482" t="str">
        <f t="shared" si="261"/>
        <v>NA</v>
      </c>
      <c r="AM482" t="str">
        <f t="shared" si="262"/>
        <v>NA</v>
      </c>
      <c r="AN482" t="str">
        <f t="shared" si="263"/>
        <v>NA</v>
      </c>
      <c r="AO482">
        <f t="shared" si="242"/>
        <v>0</v>
      </c>
      <c r="AP482">
        <f t="shared" si="243"/>
        <v>0</v>
      </c>
      <c r="AQ482" t="str">
        <f t="shared" si="244"/>
        <v>Method not applicable - confined aquifer</v>
      </c>
    </row>
    <row r="483" spans="1:43" x14ac:dyDescent="0.25">
      <c r="A483">
        <v>149</v>
      </c>
      <c r="B483">
        <v>6794182.3596200002</v>
      </c>
      <c r="C483" t="str">
        <f>VLOOKUP(A483,'A1. Aquifer Attributes'!A:H,8,FALSE)</f>
        <v>Confined</v>
      </c>
      <c r="D483" t="str">
        <f>VLOOKUP(A483,'A3. BGCZ'!A:C,3,FALSE)</f>
        <v>IDF</v>
      </c>
      <c r="E483" t="str">
        <f>VLOOKUP(A483,'A2. Low Flow Zone'!A:C,3,FALSE)</f>
        <v>South Interior</v>
      </c>
      <c r="F483">
        <f>IFERROR(VLOOKUP(A483,'R1. GW Use'!A:H,8,FALSE),"&lt;Null&gt;")</f>
        <v>15773</v>
      </c>
      <c r="G483" t="str">
        <f>IFERROR(VLOOKUP(A483,'R2. Recharge'!A:I,8,FALSE)*B483,"&lt;Null&gt;")</f>
        <v>&lt;Null&gt;</v>
      </c>
      <c r="H483" t="str">
        <f>IFERROR(VLOOKUP(A483,'R2. Recharge'!A:K,10,FALSE)*B483,"&lt;Null&gt;")</f>
        <v>&lt;Null&gt;</v>
      </c>
      <c r="I483" t="str">
        <f>IFERROR(VLOOKUP(A483,'R3. GW E'!A:C,2,FALSE)*B483,"&lt;Null&gt;")</f>
        <v>&lt;Null&gt;</v>
      </c>
      <c r="J483" t="str">
        <f>IFERROR(VLOOKUP(A483,'R3. GW E'!A:E,4,FALSE)*B483,"&lt;Null&gt;")</f>
        <v>&lt;Null&gt;</v>
      </c>
      <c r="K483" t="str">
        <f t="shared" si="231"/>
        <v>&lt;Null&gt;</v>
      </c>
      <c r="L483" t="str">
        <f t="shared" si="232"/>
        <v>&lt;Null&gt;</v>
      </c>
      <c r="M483" t="str">
        <f t="shared" si="233"/>
        <v>&lt;Null&gt;</v>
      </c>
      <c r="N483" t="str">
        <f t="shared" si="234"/>
        <v>&lt;Null&gt;</v>
      </c>
      <c r="O483" t="str">
        <f t="shared" si="235"/>
        <v/>
      </c>
      <c r="P483">
        <f t="shared" si="245"/>
        <v>16000</v>
      </c>
      <c r="Q483" t="str">
        <f t="shared" si="236"/>
        <v/>
      </c>
      <c r="R483">
        <f t="shared" si="246"/>
        <v>0</v>
      </c>
      <c r="S483" t="str">
        <f t="shared" si="237"/>
        <v/>
      </c>
      <c r="T483">
        <f t="shared" si="247"/>
        <v>0</v>
      </c>
      <c r="U483" t="str">
        <f t="shared" si="248"/>
        <v>NA</v>
      </c>
      <c r="V483">
        <f t="shared" si="249"/>
        <v>0</v>
      </c>
      <c r="W483" t="str">
        <f t="shared" si="250"/>
        <v>NA</v>
      </c>
      <c r="X483">
        <f t="shared" si="251"/>
        <v>0</v>
      </c>
      <c r="Y483" t="str">
        <f t="shared" si="238"/>
        <v>NA</v>
      </c>
      <c r="Z483" t="str">
        <f t="shared" si="239"/>
        <v>NA</v>
      </c>
      <c r="AA483" t="str">
        <f t="shared" si="240"/>
        <v>NA</v>
      </c>
      <c r="AB483" t="str">
        <f t="shared" si="241"/>
        <v>NA</v>
      </c>
      <c r="AC483" s="9" t="str">
        <f t="shared" si="252"/>
        <v>NA</v>
      </c>
      <c r="AD483" s="9">
        <f t="shared" si="253"/>
        <v>0</v>
      </c>
      <c r="AE483" s="9" t="str">
        <f t="shared" si="254"/>
        <v>NA</v>
      </c>
      <c r="AF483" s="9">
        <f t="shared" si="255"/>
        <v>0</v>
      </c>
      <c r="AG483" s="9" t="str">
        <f t="shared" si="256"/>
        <v>NA</v>
      </c>
      <c r="AH483" s="9">
        <f t="shared" si="257"/>
        <v>0</v>
      </c>
      <c r="AI483" s="9" t="str">
        <f t="shared" si="258"/>
        <v>NA</v>
      </c>
      <c r="AJ483" s="9">
        <f t="shared" si="259"/>
        <v>0</v>
      </c>
      <c r="AK483" t="str">
        <f t="shared" si="260"/>
        <v>NA</v>
      </c>
      <c r="AL483" t="str">
        <f t="shared" si="261"/>
        <v>NA</v>
      </c>
      <c r="AM483" t="str">
        <f t="shared" si="262"/>
        <v>NA</v>
      </c>
      <c r="AN483" t="str">
        <f t="shared" si="263"/>
        <v>NA</v>
      </c>
      <c r="AO483">
        <f t="shared" si="242"/>
        <v>0</v>
      </c>
      <c r="AP483">
        <f t="shared" si="243"/>
        <v>0</v>
      </c>
      <c r="AQ483" t="str">
        <f t="shared" si="244"/>
        <v>Method not applicable - confined aquifer</v>
      </c>
    </row>
    <row r="484" spans="1:43" x14ac:dyDescent="0.25">
      <c r="A484">
        <v>150</v>
      </c>
      <c r="B484">
        <v>1011986.66062</v>
      </c>
      <c r="C484" t="str">
        <f>VLOOKUP(A484,'A1. Aquifer Attributes'!A:H,8,FALSE)</f>
        <v>Confined</v>
      </c>
      <c r="D484" t="str">
        <f>VLOOKUP(A484,'A3. BGCZ'!A:C,3,FALSE)</f>
        <v>IDF</v>
      </c>
      <c r="E484" t="str">
        <f>VLOOKUP(A484,'A2. Low Flow Zone'!A:C,3,FALSE)</f>
        <v>South Interior</v>
      </c>
      <c r="F484">
        <f>IFERROR(VLOOKUP(A484,'R1. GW Use'!A:H,8,FALSE),"&lt;Null&gt;")</f>
        <v>10792</v>
      </c>
      <c r="G484" t="str">
        <f>IFERROR(VLOOKUP(A484,'R2. Recharge'!A:I,8,FALSE)*B484,"&lt;Null&gt;")</f>
        <v>&lt;Null&gt;</v>
      </c>
      <c r="H484" t="str">
        <f>IFERROR(VLOOKUP(A484,'R2. Recharge'!A:K,10,FALSE)*B484,"&lt;Null&gt;")</f>
        <v>&lt;Null&gt;</v>
      </c>
      <c r="I484" t="str">
        <f>IFERROR(VLOOKUP(A484,'R3. GW E'!A:C,2,FALSE)*B484,"&lt;Null&gt;")</f>
        <v>&lt;Null&gt;</v>
      </c>
      <c r="J484" t="str">
        <f>IFERROR(VLOOKUP(A484,'R3. GW E'!A:E,4,FALSE)*B484,"&lt;Null&gt;")</f>
        <v>&lt;Null&gt;</v>
      </c>
      <c r="K484" t="str">
        <f t="shared" si="231"/>
        <v>&lt;Null&gt;</v>
      </c>
      <c r="L484" t="str">
        <f t="shared" si="232"/>
        <v>&lt;Null&gt;</v>
      </c>
      <c r="M484" t="str">
        <f t="shared" si="233"/>
        <v>&lt;Null&gt;</v>
      </c>
      <c r="N484" t="str">
        <f t="shared" si="234"/>
        <v>&lt;Null&gt;</v>
      </c>
      <c r="O484" t="str">
        <f t="shared" si="235"/>
        <v/>
      </c>
      <c r="P484">
        <f t="shared" si="245"/>
        <v>11000</v>
      </c>
      <c r="Q484" t="str">
        <f t="shared" si="236"/>
        <v/>
      </c>
      <c r="R484">
        <f t="shared" si="246"/>
        <v>0</v>
      </c>
      <c r="S484" t="str">
        <f t="shared" si="237"/>
        <v/>
      </c>
      <c r="T484">
        <f t="shared" si="247"/>
        <v>0</v>
      </c>
      <c r="U484" t="str">
        <f t="shared" si="248"/>
        <v>NA</v>
      </c>
      <c r="V484">
        <f t="shared" si="249"/>
        <v>0</v>
      </c>
      <c r="W484" t="str">
        <f t="shared" si="250"/>
        <v>NA</v>
      </c>
      <c r="X484">
        <f t="shared" si="251"/>
        <v>0</v>
      </c>
      <c r="Y484" t="str">
        <f t="shared" si="238"/>
        <v>NA</v>
      </c>
      <c r="Z484" t="str">
        <f t="shared" si="239"/>
        <v>NA</v>
      </c>
      <c r="AA484" t="str">
        <f t="shared" si="240"/>
        <v>NA</v>
      </c>
      <c r="AB484" t="str">
        <f t="shared" si="241"/>
        <v>NA</v>
      </c>
      <c r="AC484" s="9" t="str">
        <f t="shared" si="252"/>
        <v>NA</v>
      </c>
      <c r="AD484" s="9">
        <f t="shared" si="253"/>
        <v>0</v>
      </c>
      <c r="AE484" s="9" t="str">
        <f t="shared" si="254"/>
        <v>NA</v>
      </c>
      <c r="AF484" s="9">
        <f t="shared" si="255"/>
        <v>0</v>
      </c>
      <c r="AG484" s="9" t="str">
        <f t="shared" si="256"/>
        <v>NA</v>
      </c>
      <c r="AH484" s="9">
        <f t="shared" si="257"/>
        <v>0</v>
      </c>
      <c r="AI484" s="9" t="str">
        <f t="shared" si="258"/>
        <v>NA</v>
      </c>
      <c r="AJ484" s="9">
        <f t="shared" si="259"/>
        <v>0</v>
      </c>
      <c r="AK484" t="str">
        <f t="shared" si="260"/>
        <v>NA</v>
      </c>
      <c r="AL484" t="str">
        <f t="shared" si="261"/>
        <v>NA</v>
      </c>
      <c r="AM484" t="str">
        <f t="shared" si="262"/>
        <v>NA</v>
      </c>
      <c r="AN484" t="str">
        <f t="shared" si="263"/>
        <v>NA</v>
      </c>
      <c r="AO484">
        <f t="shared" si="242"/>
        <v>0</v>
      </c>
      <c r="AP484">
        <f t="shared" si="243"/>
        <v>0</v>
      </c>
      <c r="AQ484" t="str">
        <f t="shared" si="244"/>
        <v>Method not applicable - confined aquifer</v>
      </c>
    </row>
    <row r="485" spans="1:43" x14ac:dyDescent="0.25">
      <c r="A485">
        <v>151</v>
      </c>
      <c r="B485">
        <v>1430319.9604400001</v>
      </c>
      <c r="C485" t="str">
        <f>VLOOKUP(A485,'A1. Aquifer Attributes'!A:H,8,FALSE)</f>
        <v>Confined</v>
      </c>
      <c r="D485" t="str">
        <f>VLOOKUP(A485,'A3. BGCZ'!A:C,3,FALSE)</f>
        <v>IDF</v>
      </c>
      <c r="E485" t="str">
        <f>VLOOKUP(A485,'A2. Low Flow Zone'!A:C,3,FALSE)</f>
        <v>South Interior</v>
      </c>
      <c r="F485">
        <f>IFERROR(VLOOKUP(A485,'R1. GW Use'!A:H,8,FALSE),"&lt;Null&gt;")</f>
        <v>29056</v>
      </c>
      <c r="G485" t="str">
        <f>IFERROR(VLOOKUP(A485,'R2. Recharge'!A:I,8,FALSE)*B485,"&lt;Null&gt;")</f>
        <v>&lt;Null&gt;</v>
      </c>
      <c r="H485" t="str">
        <f>IFERROR(VLOOKUP(A485,'R2. Recharge'!A:K,10,FALSE)*B485,"&lt;Null&gt;")</f>
        <v>&lt;Null&gt;</v>
      </c>
      <c r="I485" t="str">
        <f>IFERROR(VLOOKUP(A485,'R3. GW E'!A:C,2,FALSE)*B485,"&lt;Null&gt;")</f>
        <v>&lt;Null&gt;</v>
      </c>
      <c r="J485" t="str">
        <f>IFERROR(VLOOKUP(A485,'R3. GW E'!A:E,4,FALSE)*B485,"&lt;Null&gt;")</f>
        <v>&lt;Null&gt;</v>
      </c>
      <c r="K485" t="str">
        <f t="shared" si="231"/>
        <v>&lt;Null&gt;</v>
      </c>
      <c r="L485" t="str">
        <f t="shared" si="232"/>
        <v>&lt;Null&gt;</v>
      </c>
      <c r="M485" t="str">
        <f t="shared" si="233"/>
        <v>&lt;Null&gt;</v>
      </c>
      <c r="N485" t="str">
        <f t="shared" si="234"/>
        <v>&lt;Null&gt;</v>
      </c>
      <c r="O485" t="str">
        <f t="shared" si="235"/>
        <v/>
      </c>
      <c r="P485">
        <f t="shared" si="245"/>
        <v>29000</v>
      </c>
      <c r="Q485" t="str">
        <f t="shared" si="236"/>
        <v/>
      </c>
      <c r="R485">
        <f t="shared" si="246"/>
        <v>0</v>
      </c>
      <c r="S485" t="str">
        <f t="shared" si="237"/>
        <v/>
      </c>
      <c r="T485">
        <f t="shared" si="247"/>
        <v>0</v>
      </c>
      <c r="U485" t="str">
        <f t="shared" si="248"/>
        <v>NA</v>
      </c>
      <c r="V485">
        <f t="shared" si="249"/>
        <v>0</v>
      </c>
      <c r="W485" t="str">
        <f t="shared" si="250"/>
        <v>NA</v>
      </c>
      <c r="X485">
        <f t="shared" si="251"/>
        <v>0</v>
      </c>
      <c r="Y485" t="str">
        <f t="shared" si="238"/>
        <v>NA</v>
      </c>
      <c r="Z485" t="str">
        <f t="shared" si="239"/>
        <v>NA</v>
      </c>
      <c r="AA485" t="str">
        <f t="shared" si="240"/>
        <v>NA</v>
      </c>
      <c r="AB485" t="str">
        <f t="shared" si="241"/>
        <v>NA</v>
      </c>
      <c r="AC485" s="9" t="str">
        <f t="shared" si="252"/>
        <v>NA</v>
      </c>
      <c r="AD485" s="9">
        <f t="shared" si="253"/>
        <v>0</v>
      </c>
      <c r="AE485" s="9" t="str">
        <f t="shared" si="254"/>
        <v>NA</v>
      </c>
      <c r="AF485" s="9">
        <f t="shared" si="255"/>
        <v>0</v>
      </c>
      <c r="AG485" s="9" t="str">
        <f t="shared" si="256"/>
        <v>NA</v>
      </c>
      <c r="AH485" s="9">
        <f t="shared" si="257"/>
        <v>0</v>
      </c>
      <c r="AI485" s="9" t="str">
        <f t="shared" si="258"/>
        <v>NA</v>
      </c>
      <c r="AJ485" s="9">
        <f t="shared" si="259"/>
        <v>0</v>
      </c>
      <c r="AK485" t="str">
        <f t="shared" si="260"/>
        <v>NA</v>
      </c>
      <c r="AL485" t="str">
        <f t="shared" si="261"/>
        <v>NA</v>
      </c>
      <c r="AM485" t="str">
        <f t="shared" si="262"/>
        <v>NA</v>
      </c>
      <c r="AN485" t="str">
        <f t="shared" si="263"/>
        <v>NA</v>
      </c>
      <c r="AO485">
        <f t="shared" si="242"/>
        <v>0</v>
      </c>
      <c r="AP485">
        <f t="shared" si="243"/>
        <v>0</v>
      </c>
      <c r="AQ485" t="str">
        <f t="shared" si="244"/>
        <v>Method not applicable - confined aquifer</v>
      </c>
    </row>
    <row r="486" spans="1:43" x14ac:dyDescent="0.25">
      <c r="A486">
        <v>152</v>
      </c>
      <c r="B486">
        <v>323125.62943700003</v>
      </c>
      <c r="C486" t="str">
        <f>VLOOKUP(A486,'A1. Aquifer Attributes'!A:H,8,FALSE)</f>
        <v>Confined</v>
      </c>
      <c r="D486" t="str">
        <f>VLOOKUP(A486,'A3. BGCZ'!A:C,3,FALSE)</f>
        <v>IDF</v>
      </c>
      <c r="E486" t="str">
        <f>VLOOKUP(A486,'A2. Low Flow Zone'!A:C,3,FALSE)</f>
        <v>South Interior</v>
      </c>
      <c r="F486">
        <f>IFERROR(VLOOKUP(A486,'R1. GW Use'!A:H,8,FALSE),"&lt;Null&gt;")</f>
        <v>9132</v>
      </c>
      <c r="G486" t="str">
        <f>IFERROR(VLOOKUP(A486,'R2. Recharge'!A:I,8,FALSE)*B486,"&lt;Null&gt;")</f>
        <v>&lt;Null&gt;</v>
      </c>
      <c r="H486" t="str">
        <f>IFERROR(VLOOKUP(A486,'R2. Recharge'!A:K,10,FALSE)*B486,"&lt;Null&gt;")</f>
        <v>&lt;Null&gt;</v>
      </c>
      <c r="I486" t="str">
        <f>IFERROR(VLOOKUP(A486,'R3. GW E'!A:C,2,FALSE)*B486,"&lt;Null&gt;")</f>
        <v>&lt;Null&gt;</v>
      </c>
      <c r="J486" t="str">
        <f>IFERROR(VLOOKUP(A486,'R3. GW E'!A:E,4,FALSE)*B486,"&lt;Null&gt;")</f>
        <v>&lt;Null&gt;</v>
      </c>
      <c r="K486" t="str">
        <f t="shared" si="231"/>
        <v>&lt;Null&gt;</v>
      </c>
      <c r="L486" t="str">
        <f t="shared" si="232"/>
        <v>&lt;Null&gt;</v>
      </c>
      <c r="M486" t="str">
        <f t="shared" si="233"/>
        <v>&lt;Null&gt;</v>
      </c>
      <c r="N486" t="str">
        <f t="shared" si="234"/>
        <v>&lt;Null&gt;</v>
      </c>
      <c r="O486" t="str">
        <f t="shared" si="235"/>
        <v/>
      </c>
      <c r="P486">
        <f t="shared" si="245"/>
        <v>9000</v>
      </c>
      <c r="Q486" t="str">
        <f t="shared" si="236"/>
        <v/>
      </c>
      <c r="R486">
        <f t="shared" si="246"/>
        <v>0</v>
      </c>
      <c r="S486" t="str">
        <f t="shared" si="237"/>
        <v/>
      </c>
      <c r="T486">
        <f t="shared" si="247"/>
        <v>0</v>
      </c>
      <c r="U486" t="str">
        <f t="shared" si="248"/>
        <v>NA</v>
      </c>
      <c r="V486">
        <f t="shared" si="249"/>
        <v>0</v>
      </c>
      <c r="W486" t="str">
        <f t="shared" si="250"/>
        <v>NA</v>
      </c>
      <c r="X486">
        <f t="shared" si="251"/>
        <v>0</v>
      </c>
      <c r="Y486" t="str">
        <f t="shared" si="238"/>
        <v>NA</v>
      </c>
      <c r="Z486" t="str">
        <f t="shared" si="239"/>
        <v>NA</v>
      </c>
      <c r="AA486" t="str">
        <f t="shared" si="240"/>
        <v>NA</v>
      </c>
      <c r="AB486" t="str">
        <f t="shared" si="241"/>
        <v>NA</v>
      </c>
      <c r="AC486" s="9" t="str">
        <f t="shared" si="252"/>
        <v>NA</v>
      </c>
      <c r="AD486" s="9">
        <f t="shared" si="253"/>
        <v>0</v>
      </c>
      <c r="AE486" s="9" t="str">
        <f t="shared" si="254"/>
        <v>NA</v>
      </c>
      <c r="AF486" s="9">
        <f t="shared" si="255"/>
        <v>0</v>
      </c>
      <c r="AG486" s="9" t="str">
        <f t="shared" si="256"/>
        <v>NA</v>
      </c>
      <c r="AH486" s="9">
        <f t="shared" si="257"/>
        <v>0</v>
      </c>
      <c r="AI486" s="9" t="str">
        <f t="shared" si="258"/>
        <v>NA</v>
      </c>
      <c r="AJ486" s="9">
        <f t="shared" si="259"/>
        <v>0</v>
      </c>
      <c r="AK486" t="str">
        <f t="shared" si="260"/>
        <v>NA</v>
      </c>
      <c r="AL486" t="str">
        <f t="shared" si="261"/>
        <v>NA</v>
      </c>
      <c r="AM486" t="str">
        <f t="shared" si="262"/>
        <v>NA</v>
      </c>
      <c r="AN486" t="str">
        <f t="shared" si="263"/>
        <v>NA</v>
      </c>
      <c r="AO486">
        <f t="shared" si="242"/>
        <v>0</v>
      </c>
      <c r="AP486">
        <f t="shared" si="243"/>
        <v>0</v>
      </c>
      <c r="AQ486" t="str">
        <f t="shared" si="244"/>
        <v>Method not applicable - confined aquifer</v>
      </c>
    </row>
    <row r="487" spans="1:43" x14ac:dyDescent="0.25">
      <c r="A487">
        <v>153</v>
      </c>
      <c r="B487">
        <v>3754682.6768100001</v>
      </c>
      <c r="C487" t="str">
        <f>VLOOKUP(A487,'A1. Aquifer Attributes'!A:H,8,FALSE)</f>
        <v>Confined</v>
      </c>
      <c r="D487" t="str">
        <f>VLOOKUP(A487,'A3. BGCZ'!A:C,3,FALSE)</f>
        <v>IDF</v>
      </c>
      <c r="E487" t="str">
        <f>VLOOKUP(A487,'A2. Low Flow Zone'!A:C,3,FALSE)</f>
        <v>South Interior</v>
      </c>
      <c r="F487">
        <f>IFERROR(VLOOKUP(A487,'R1. GW Use'!A:H,8,FALSE),"&lt;Null&gt;")</f>
        <v>5811</v>
      </c>
      <c r="G487" t="str">
        <f>IFERROR(VLOOKUP(A487,'R2. Recharge'!A:I,8,FALSE)*B487,"&lt;Null&gt;")</f>
        <v>&lt;Null&gt;</v>
      </c>
      <c r="H487" t="str">
        <f>IFERROR(VLOOKUP(A487,'R2. Recharge'!A:K,10,FALSE)*B487,"&lt;Null&gt;")</f>
        <v>&lt;Null&gt;</v>
      </c>
      <c r="I487" t="str">
        <f>IFERROR(VLOOKUP(A487,'R3. GW E'!A:C,2,FALSE)*B487,"&lt;Null&gt;")</f>
        <v>&lt;Null&gt;</v>
      </c>
      <c r="J487" t="str">
        <f>IFERROR(VLOOKUP(A487,'R3. GW E'!A:E,4,FALSE)*B487,"&lt;Null&gt;")</f>
        <v>&lt;Null&gt;</v>
      </c>
      <c r="K487" t="str">
        <f t="shared" si="231"/>
        <v>&lt;Null&gt;</v>
      </c>
      <c r="L487" t="str">
        <f t="shared" si="232"/>
        <v>&lt;Null&gt;</v>
      </c>
      <c r="M487" t="str">
        <f t="shared" si="233"/>
        <v>&lt;Null&gt;</v>
      </c>
      <c r="N487" t="str">
        <f t="shared" si="234"/>
        <v>&lt;Null&gt;</v>
      </c>
      <c r="O487" t="str">
        <f t="shared" si="235"/>
        <v/>
      </c>
      <c r="P487">
        <f t="shared" si="245"/>
        <v>6000</v>
      </c>
      <c r="Q487" t="str">
        <f t="shared" si="236"/>
        <v/>
      </c>
      <c r="R487">
        <f t="shared" si="246"/>
        <v>0</v>
      </c>
      <c r="S487" t="str">
        <f t="shared" si="237"/>
        <v/>
      </c>
      <c r="T487">
        <f t="shared" si="247"/>
        <v>0</v>
      </c>
      <c r="U487" t="str">
        <f t="shared" si="248"/>
        <v>NA</v>
      </c>
      <c r="V487">
        <f t="shared" si="249"/>
        <v>0</v>
      </c>
      <c r="W487" t="str">
        <f t="shared" si="250"/>
        <v>NA</v>
      </c>
      <c r="X487">
        <f t="shared" si="251"/>
        <v>0</v>
      </c>
      <c r="Y487" t="str">
        <f t="shared" si="238"/>
        <v>NA</v>
      </c>
      <c r="Z487" t="str">
        <f t="shared" si="239"/>
        <v>NA</v>
      </c>
      <c r="AA487" t="str">
        <f t="shared" si="240"/>
        <v>NA</v>
      </c>
      <c r="AB487" t="str">
        <f t="shared" si="241"/>
        <v>NA</v>
      </c>
      <c r="AC487" s="9" t="str">
        <f t="shared" si="252"/>
        <v>NA</v>
      </c>
      <c r="AD487" s="9">
        <f t="shared" si="253"/>
        <v>0</v>
      </c>
      <c r="AE487" s="9" t="str">
        <f t="shared" si="254"/>
        <v>NA</v>
      </c>
      <c r="AF487" s="9">
        <f t="shared" si="255"/>
        <v>0</v>
      </c>
      <c r="AG487" s="9" t="str">
        <f t="shared" si="256"/>
        <v>NA</v>
      </c>
      <c r="AH487" s="9">
        <f t="shared" si="257"/>
        <v>0</v>
      </c>
      <c r="AI487" s="9" t="str">
        <f t="shared" si="258"/>
        <v>NA</v>
      </c>
      <c r="AJ487" s="9">
        <f t="shared" si="259"/>
        <v>0</v>
      </c>
      <c r="AK487" t="str">
        <f t="shared" si="260"/>
        <v>NA</v>
      </c>
      <c r="AL487" t="str">
        <f t="shared" si="261"/>
        <v>NA</v>
      </c>
      <c r="AM487" t="str">
        <f t="shared" si="262"/>
        <v>NA</v>
      </c>
      <c r="AN487" t="str">
        <f t="shared" si="263"/>
        <v>NA</v>
      </c>
      <c r="AO487">
        <f t="shared" si="242"/>
        <v>0</v>
      </c>
      <c r="AP487">
        <f t="shared" si="243"/>
        <v>0</v>
      </c>
      <c r="AQ487" t="str">
        <f t="shared" si="244"/>
        <v>Method not applicable - confined aquifer</v>
      </c>
    </row>
    <row r="488" spans="1:43" x14ac:dyDescent="0.25">
      <c r="A488">
        <v>154</v>
      </c>
      <c r="B488">
        <v>35134815.682300001</v>
      </c>
      <c r="C488" t="str">
        <f>VLOOKUP(A488,'A1. Aquifer Attributes'!A:H,8,FALSE)</f>
        <v>Confined</v>
      </c>
      <c r="D488" t="str">
        <f>VLOOKUP(A488,'A3. BGCZ'!A:C,3,FALSE)</f>
        <v>CWH</v>
      </c>
      <c r="E488" t="str">
        <f>VLOOKUP(A488,'A2. Low Flow Zone'!A:C,3,FALSE)</f>
        <v>Coast Mountains</v>
      </c>
      <c r="F488">
        <f>IFERROR(VLOOKUP(A488,'R1. GW Use'!A:H,8,FALSE),"&lt;Null&gt;")</f>
        <v>138057</v>
      </c>
      <c r="G488" t="str">
        <f>IFERROR(VLOOKUP(A488,'R2. Recharge'!A:I,8,FALSE)*B488,"&lt;Null&gt;")</f>
        <v>&lt;Null&gt;</v>
      </c>
      <c r="H488" t="str">
        <f>IFERROR(VLOOKUP(A488,'R2. Recharge'!A:K,10,FALSE)*B488,"&lt;Null&gt;")</f>
        <v>&lt;Null&gt;</v>
      </c>
      <c r="I488" t="str">
        <f>IFERROR(VLOOKUP(A488,'R3. GW E'!A:C,2,FALSE)*B488,"&lt;Null&gt;")</f>
        <v>&lt;Null&gt;</v>
      </c>
      <c r="J488" t="str">
        <f>IFERROR(VLOOKUP(A488,'R3. GW E'!A:E,4,FALSE)*B488,"&lt;Null&gt;")</f>
        <v>&lt;Null&gt;</v>
      </c>
      <c r="K488" t="str">
        <f t="shared" si="231"/>
        <v>&lt;Null&gt;</v>
      </c>
      <c r="L488" t="str">
        <f t="shared" si="232"/>
        <v>&lt;Null&gt;</v>
      </c>
      <c r="M488" t="str">
        <f t="shared" si="233"/>
        <v>&lt;Null&gt;</v>
      </c>
      <c r="N488" t="str">
        <f t="shared" si="234"/>
        <v>&lt;Null&gt;</v>
      </c>
      <c r="O488" t="str">
        <f t="shared" si="235"/>
        <v/>
      </c>
      <c r="P488">
        <f t="shared" si="245"/>
        <v>138000</v>
      </c>
      <c r="Q488" t="str">
        <f t="shared" si="236"/>
        <v/>
      </c>
      <c r="R488">
        <f t="shared" si="246"/>
        <v>0</v>
      </c>
      <c r="S488" t="str">
        <f t="shared" si="237"/>
        <v/>
      </c>
      <c r="T488">
        <f t="shared" si="247"/>
        <v>0</v>
      </c>
      <c r="U488" t="str">
        <f t="shared" si="248"/>
        <v>NA</v>
      </c>
      <c r="V488">
        <f t="shared" si="249"/>
        <v>0</v>
      </c>
      <c r="W488" t="str">
        <f t="shared" si="250"/>
        <v>NA</v>
      </c>
      <c r="X488">
        <f t="shared" si="251"/>
        <v>0</v>
      </c>
      <c r="Y488" t="str">
        <f t="shared" si="238"/>
        <v>NA</v>
      </c>
      <c r="Z488" t="str">
        <f t="shared" si="239"/>
        <v>NA</v>
      </c>
      <c r="AA488" t="str">
        <f t="shared" si="240"/>
        <v>NA</v>
      </c>
      <c r="AB488" t="str">
        <f t="shared" si="241"/>
        <v>NA</v>
      </c>
      <c r="AC488" s="9" t="str">
        <f t="shared" si="252"/>
        <v>NA</v>
      </c>
      <c r="AD488" s="9">
        <f t="shared" si="253"/>
        <v>0</v>
      </c>
      <c r="AE488" s="9" t="str">
        <f t="shared" si="254"/>
        <v>NA</v>
      </c>
      <c r="AF488" s="9">
        <f t="shared" si="255"/>
        <v>0</v>
      </c>
      <c r="AG488" s="9" t="str">
        <f t="shared" si="256"/>
        <v>NA</v>
      </c>
      <c r="AH488" s="9">
        <f t="shared" si="257"/>
        <v>0</v>
      </c>
      <c r="AI488" s="9" t="str">
        <f t="shared" si="258"/>
        <v>NA</v>
      </c>
      <c r="AJ488" s="9">
        <f t="shared" si="259"/>
        <v>0</v>
      </c>
      <c r="AK488" t="str">
        <f t="shared" si="260"/>
        <v>NA</v>
      </c>
      <c r="AL488" t="str">
        <f t="shared" si="261"/>
        <v>NA</v>
      </c>
      <c r="AM488" t="str">
        <f t="shared" si="262"/>
        <v>NA</v>
      </c>
      <c r="AN488" t="str">
        <f t="shared" si="263"/>
        <v>NA</v>
      </c>
      <c r="AO488">
        <f t="shared" si="242"/>
        <v>0</v>
      </c>
      <c r="AP488">
        <f t="shared" si="243"/>
        <v>0</v>
      </c>
      <c r="AQ488" t="str">
        <f t="shared" si="244"/>
        <v>Method not applicable - confined aquifer</v>
      </c>
    </row>
    <row r="489" spans="1:43" x14ac:dyDescent="0.25">
      <c r="A489">
        <v>155</v>
      </c>
      <c r="B489">
        <v>1238578.88888</v>
      </c>
      <c r="C489" t="str">
        <f>VLOOKUP(A489,'A1. Aquifer Attributes'!A:H,8,FALSE)</f>
        <v>Confined</v>
      </c>
      <c r="D489" t="str">
        <f>VLOOKUP(A489,'A3. BGCZ'!A:C,3,FALSE)</f>
        <v>CDF</v>
      </c>
      <c r="E489" t="str">
        <f>VLOOKUP(A489,'A2. Low Flow Zone'!A:C,3,FALSE)</f>
        <v>Georgia Basin</v>
      </c>
      <c r="F489">
        <f>IFERROR(VLOOKUP(A489,'R1. GW Use'!A:H,8,FALSE),"&lt;Null&gt;")</f>
        <v>1505054</v>
      </c>
      <c r="G489" t="str">
        <f>IFERROR(VLOOKUP(A489,'R2. Recharge'!A:I,8,FALSE)*B489,"&lt;Null&gt;")</f>
        <v>&lt;Null&gt;</v>
      </c>
      <c r="H489" t="str">
        <f>IFERROR(VLOOKUP(A489,'R2. Recharge'!A:K,10,FALSE)*B489,"&lt;Null&gt;")</f>
        <v>&lt;Null&gt;</v>
      </c>
      <c r="I489" t="str">
        <f>IFERROR(VLOOKUP(A489,'R3. GW E'!A:C,2,FALSE)*B489,"&lt;Null&gt;")</f>
        <v>&lt;Null&gt;</v>
      </c>
      <c r="J489" t="str">
        <f>IFERROR(VLOOKUP(A489,'R3. GW E'!A:E,4,FALSE)*B489,"&lt;Null&gt;")</f>
        <v>&lt;Null&gt;</v>
      </c>
      <c r="K489" t="str">
        <f t="shared" si="231"/>
        <v>&lt;Null&gt;</v>
      </c>
      <c r="L489" t="str">
        <f t="shared" si="232"/>
        <v>&lt;Null&gt;</v>
      </c>
      <c r="M489" t="str">
        <f t="shared" si="233"/>
        <v>&lt;Null&gt;</v>
      </c>
      <c r="N489" t="str">
        <f t="shared" si="234"/>
        <v>&lt;Null&gt;</v>
      </c>
      <c r="O489" t="str">
        <f t="shared" si="235"/>
        <v/>
      </c>
      <c r="P489">
        <f t="shared" si="245"/>
        <v>1505000</v>
      </c>
      <c r="Q489" t="str">
        <f t="shared" si="236"/>
        <v/>
      </c>
      <c r="R489">
        <f t="shared" si="246"/>
        <v>0</v>
      </c>
      <c r="S489" t="str">
        <f t="shared" si="237"/>
        <v/>
      </c>
      <c r="T489">
        <f t="shared" si="247"/>
        <v>0</v>
      </c>
      <c r="U489" t="str">
        <f t="shared" si="248"/>
        <v>NA</v>
      </c>
      <c r="V489">
        <f t="shared" si="249"/>
        <v>0</v>
      </c>
      <c r="W489" t="str">
        <f t="shared" si="250"/>
        <v>NA</v>
      </c>
      <c r="X489">
        <f t="shared" si="251"/>
        <v>0</v>
      </c>
      <c r="Y489" t="str">
        <f t="shared" si="238"/>
        <v>NA</v>
      </c>
      <c r="Z489" t="str">
        <f t="shared" si="239"/>
        <v>NA</v>
      </c>
      <c r="AA489" t="str">
        <f t="shared" si="240"/>
        <v>NA</v>
      </c>
      <c r="AB489" t="str">
        <f t="shared" si="241"/>
        <v>NA</v>
      </c>
      <c r="AC489" s="9" t="str">
        <f t="shared" si="252"/>
        <v>NA</v>
      </c>
      <c r="AD489" s="9">
        <f t="shared" si="253"/>
        <v>0</v>
      </c>
      <c r="AE489" s="9" t="str">
        <f t="shared" si="254"/>
        <v>NA</v>
      </c>
      <c r="AF489" s="9">
        <f t="shared" si="255"/>
        <v>0</v>
      </c>
      <c r="AG489" s="9" t="str">
        <f t="shared" si="256"/>
        <v>NA</v>
      </c>
      <c r="AH489" s="9">
        <f t="shared" si="257"/>
        <v>0</v>
      </c>
      <c r="AI489" s="9" t="str">
        <f t="shared" si="258"/>
        <v>NA</v>
      </c>
      <c r="AJ489" s="9">
        <f t="shared" si="259"/>
        <v>0</v>
      </c>
      <c r="AK489" t="str">
        <f t="shared" si="260"/>
        <v>NA</v>
      </c>
      <c r="AL489" t="str">
        <f t="shared" si="261"/>
        <v>NA</v>
      </c>
      <c r="AM489" t="str">
        <f t="shared" si="262"/>
        <v>NA</v>
      </c>
      <c r="AN489" t="str">
        <f t="shared" si="263"/>
        <v>NA</v>
      </c>
      <c r="AO489">
        <f t="shared" si="242"/>
        <v>0</v>
      </c>
      <c r="AP489">
        <f t="shared" si="243"/>
        <v>0</v>
      </c>
      <c r="AQ489" t="str">
        <f t="shared" si="244"/>
        <v>Method not applicable - confined aquifer</v>
      </c>
    </row>
    <row r="490" spans="1:43" x14ac:dyDescent="0.25">
      <c r="A490">
        <v>156</v>
      </c>
      <c r="B490">
        <v>3516748.2860599998</v>
      </c>
      <c r="C490" t="str">
        <f>VLOOKUP(A490,'A1. Aquifer Attributes'!A:H,8,FALSE)</f>
        <v>Confined</v>
      </c>
      <c r="D490" t="str">
        <f>VLOOKUP(A490,'A3. BGCZ'!A:C,3,FALSE)</f>
        <v>CDF</v>
      </c>
      <c r="E490" t="str">
        <f>VLOOKUP(A490,'A2. Low Flow Zone'!A:C,3,FALSE)</f>
        <v>Georgia Basin</v>
      </c>
      <c r="F490">
        <f>IFERROR(VLOOKUP(A490,'R1. GW Use'!A:H,8,FALSE),"&lt;Null&gt;")</f>
        <v>61280</v>
      </c>
      <c r="G490" t="str">
        <f>IFERROR(VLOOKUP(A490,'R2. Recharge'!A:I,8,FALSE)*B490,"&lt;Null&gt;")</f>
        <v>&lt;Null&gt;</v>
      </c>
      <c r="H490" t="str">
        <f>IFERROR(VLOOKUP(A490,'R2. Recharge'!A:K,10,FALSE)*B490,"&lt;Null&gt;")</f>
        <v>&lt;Null&gt;</v>
      </c>
      <c r="I490" t="str">
        <f>IFERROR(VLOOKUP(A490,'R3. GW E'!A:C,2,FALSE)*B490,"&lt;Null&gt;")</f>
        <v>&lt;Null&gt;</v>
      </c>
      <c r="J490" t="str">
        <f>IFERROR(VLOOKUP(A490,'R3. GW E'!A:E,4,FALSE)*B490,"&lt;Null&gt;")</f>
        <v>&lt;Null&gt;</v>
      </c>
      <c r="K490" t="str">
        <f t="shared" si="231"/>
        <v>&lt;Null&gt;</v>
      </c>
      <c r="L490" t="str">
        <f t="shared" si="232"/>
        <v>&lt;Null&gt;</v>
      </c>
      <c r="M490" t="str">
        <f t="shared" si="233"/>
        <v>&lt;Null&gt;</v>
      </c>
      <c r="N490" t="str">
        <f t="shared" si="234"/>
        <v>&lt;Null&gt;</v>
      </c>
      <c r="O490" t="str">
        <f t="shared" si="235"/>
        <v/>
      </c>
      <c r="P490">
        <f t="shared" si="245"/>
        <v>61000</v>
      </c>
      <c r="Q490" t="str">
        <f t="shared" si="236"/>
        <v/>
      </c>
      <c r="R490">
        <f t="shared" si="246"/>
        <v>0</v>
      </c>
      <c r="S490" t="str">
        <f t="shared" si="237"/>
        <v/>
      </c>
      <c r="T490">
        <f t="shared" si="247"/>
        <v>0</v>
      </c>
      <c r="U490" t="str">
        <f t="shared" si="248"/>
        <v>NA</v>
      </c>
      <c r="V490">
        <f t="shared" si="249"/>
        <v>0</v>
      </c>
      <c r="W490" t="str">
        <f t="shared" si="250"/>
        <v>NA</v>
      </c>
      <c r="X490">
        <f t="shared" si="251"/>
        <v>0</v>
      </c>
      <c r="Y490" t="str">
        <f t="shared" si="238"/>
        <v>NA</v>
      </c>
      <c r="Z490" t="str">
        <f t="shared" si="239"/>
        <v>NA</v>
      </c>
      <c r="AA490" t="str">
        <f t="shared" si="240"/>
        <v>NA</v>
      </c>
      <c r="AB490" t="str">
        <f t="shared" si="241"/>
        <v>NA</v>
      </c>
      <c r="AC490" s="9" t="str">
        <f t="shared" si="252"/>
        <v>NA</v>
      </c>
      <c r="AD490" s="9">
        <f t="shared" si="253"/>
        <v>0</v>
      </c>
      <c r="AE490" s="9" t="str">
        <f t="shared" si="254"/>
        <v>NA</v>
      </c>
      <c r="AF490" s="9">
        <f t="shared" si="255"/>
        <v>0</v>
      </c>
      <c r="AG490" s="9" t="str">
        <f t="shared" si="256"/>
        <v>NA</v>
      </c>
      <c r="AH490" s="9">
        <f t="shared" si="257"/>
        <v>0</v>
      </c>
      <c r="AI490" s="9" t="str">
        <f t="shared" si="258"/>
        <v>NA</v>
      </c>
      <c r="AJ490" s="9">
        <f t="shared" si="259"/>
        <v>0</v>
      </c>
      <c r="AK490" t="str">
        <f t="shared" si="260"/>
        <v>NA</v>
      </c>
      <c r="AL490" t="str">
        <f t="shared" si="261"/>
        <v>NA</v>
      </c>
      <c r="AM490" t="str">
        <f t="shared" si="262"/>
        <v>NA</v>
      </c>
      <c r="AN490" t="str">
        <f t="shared" si="263"/>
        <v>NA</v>
      </c>
      <c r="AO490">
        <f t="shared" si="242"/>
        <v>0</v>
      </c>
      <c r="AP490">
        <f t="shared" si="243"/>
        <v>0</v>
      </c>
      <c r="AQ490" t="str">
        <f t="shared" si="244"/>
        <v>Method not applicable - confined aquifer</v>
      </c>
    </row>
    <row r="491" spans="1:43" x14ac:dyDescent="0.25">
      <c r="A491">
        <v>157</v>
      </c>
      <c r="B491">
        <v>3416491.1634999998</v>
      </c>
      <c r="C491" t="str">
        <f>VLOOKUP(A491,'A1. Aquifer Attributes'!A:H,8,FALSE)</f>
        <v>Confined</v>
      </c>
      <c r="D491" t="str">
        <f>VLOOKUP(A491,'A3. BGCZ'!A:C,3,FALSE)</f>
        <v>CDF</v>
      </c>
      <c r="E491" t="str">
        <f>VLOOKUP(A491,'A2. Low Flow Zone'!A:C,3,FALSE)</f>
        <v>Georgia Basin</v>
      </c>
      <c r="F491">
        <f>IFERROR(VLOOKUP(A491,'R1. GW Use'!A:H,8,FALSE),"&lt;Null&gt;")</f>
        <v>28036</v>
      </c>
      <c r="G491" t="str">
        <f>IFERROR(VLOOKUP(A491,'R2. Recharge'!A:I,8,FALSE)*B491,"&lt;Null&gt;")</f>
        <v>&lt;Null&gt;</v>
      </c>
      <c r="H491" t="str">
        <f>IFERROR(VLOOKUP(A491,'R2. Recharge'!A:K,10,FALSE)*B491,"&lt;Null&gt;")</f>
        <v>&lt;Null&gt;</v>
      </c>
      <c r="I491" t="str">
        <f>IFERROR(VLOOKUP(A491,'R3. GW E'!A:C,2,FALSE)*B491,"&lt;Null&gt;")</f>
        <v>&lt;Null&gt;</v>
      </c>
      <c r="J491" t="str">
        <f>IFERROR(VLOOKUP(A491,'R3. GW E'!A:E,4,FALSE)*B491,"&lt;Null&gt;")</f>
        <v>&lt;Null&gt;</v>
      </c>
      <c r="K491" t="str">
        <f t="shared" si="231"/>
        <v>&lt;Null&gt;</v>
      </c>
      <c r="L491" t="str">
        <f t="shared" si="232"/>
        <v>&lt;Null&gt;</v>
      </c>
      <c r="M491" t="str">
        <f t="shared" si="233"/>
        <v>&lt;Null&gt;</v>
      </c>
      <c r="N491" t="str">
        <f t="shared" si="234"/>
        <v>&lt;Null&gt;</v>
      </c>
      <c r="O491" t="str">
        <f t="shared" si="235"/>
        <v/>
      </c>
      <c r="P491">
        <f t="shared" si="245"/>
        <v>28000</v>
      </c>
      <c r="Q491" t="str">
        <f t="shared" si="236"/>
        <v/>
      </c>
      <c r="R491">
        <f t="shared" si="246"/>
        <v>0</v>
      </c>
      <c r="S491" t="str">
        <f t="shared" si="237"/>
        <v/>
      </c>
      <c r="T491">
        <f t="shared" si="247"/>
        <v>0</v>
      </c>
      <c r="U491" t="str">
        <f t="shared" si="248"/>
        <v>NA</v>
      </c>
      <c r="V491">
        <f t="shared" si="249"/>
        <v>0</v>
      </c>
      <c r="W491" t="str">
        <f t="shared" si="250"/>
        <v>NA</v>
      </c>
      <c r="X491">
        <f t="shared" si="251"/>
        <v>0</v>
      </c>
      <c r="Y491" t="str">
        <f t="shared" si="238"/>
        <v>NA</v>
      </c>
      <c r="Z491" t="str">
        <f t="shared" si="239"/>
        <v>NA</v>
      </c>
      <c r="AA491" t="str">
        <f t="shared" si="240"/>
        <v>NA</v>
      </c>
      <c r="AB491" t="str">
        <f t="shared" si="241"/>
        <v>NA</v>
      </c>
      <c r="AC491" s="9" t="str">
        <f t="shared" si="252"/>
        <v>NA</v>
      </c>
      <c r="AD491" s="9">
        <f t="shared" si="253"/>
        <v>0</v>
      </c>
      <c r="AE491" s="9" t="str">
        <f t="shared" si="254"/>
        <v>NA</v>
      </c>
      <c r="AF491" s="9">
        <f t="shared" si="255"/>
        <v>0</v>
      </c>
      <c r="AG491" s="9" t="str">
        <f t="shared" si="256"/>
        <v>NA</v>
      </c>
      <c r="AH491" s="9">
        <f t="shared" si="257"/>
        <v>0</v>
      </c>
      <c r="AI491" s="9" t="str">
        <f t="shared" si="258"/>
        <v>NA</v>
      </c>
      <c r="AJ491" s="9">
        <f t="shared" si="259"/>
        <v>0</v>
      </c>
      <c r="AK491" t="str">
        <f t="shared" si="260"/>
        <v>NA</v>
      </c>
      <c r="AL491" t="str">
        <f t="shared" si="261"/>
        <v>NA</v>
      </c>
      <c r="AM491" t="str">
        <f t="shared" si="262"/>
        <v>NA</v>
      </c>
      <c r="AN491" t="str">
        <f t="shared" si="263"/>
        <v>NA</v>
      </c>
      <c r="AO491">
        <f t="shared" si="242"/>
        <v>0</v>
      </c>
      <c r="AP491">
        <f t="shared" si="243"/>
        <v>0</v>
      </c>
      <c r="AQ491" t="str">
        <f t="shared" si="244"/>
        <v>Method not applicable - confined aquifer</v>
      </c>
    </row>
    <row r="492" spans="1:43" x14ac:dyDescent="0.25">
      <c r="A492">
        <v>160</v>
      </c>
      <c r="B492">
        <v>8873806.8298899997</v>
      </c>
      <c r="C492" t="str">
        <f>VLOOKUP(A492,'A1. Aquifer Attributes'!A:H,8,FALSE)</f>
        <v>Confined</v>
      </c>
      <c r="D492" t="str">
        <f>VLOOKUP(A492,'A3. BGCZ'!A:C,3,FALSE)</f>
        <v>CDF</v>
      </c>
      <c r="E492" t="str">
        <f>VLOOKUP(A492,'A2. Low Flow Zone'!A:C,3,FALSE)</f>
        <v>Georgia Basin</v>
      </c>
      <c r="F492">
        <f>IFERROR(VLOOKUP(A492,'R1. GW Use'!A:H,8,FALSE),"&lt;Null&gt;")</f>
        <v>38768</v>
      </c>
      <c r="G492" t="str">
        <f>IFERROR(VLOOKUP(A492,'R2. Recharge'!A:I,8,FALSE)*B492,"&lt;Null&gt;")</f>
        <v>&lt;Null&gt;</v>
      </c>
      <c r="H492" t="str">
        <f>IFERROR(VLOOKUP(A492,'R2. Recharge'!A:K,10,FALSE)*B492,"&lt;Null&gt;")</f>
        <v>&lt;Null&gt;</v>
      </c>
      <c r="I492" t="str">
        <f>IFERROR(VLOOKUP(A492,'R3. GW E'!A:C,2,FALSE)*B492,"&lt;Null&gt;")</f>
        <v>&lt;Null&gt;</v>
      </c>
      <c r="J492" t="str">
        <f>IFERROR(VLOOKUP(A492,'R3. GW E'!A:E,4,FALSE)*B492,"&lt;Null&gt;")</f>
        <v>&lt;Null&gt;</v>
      </c>
      <c r="K492" t="str">
        <f t="shared" si="231"/>
        <v>&lt;Null&gt;</v>
      </c>
      <c r="L492" t="str">
        <f t="shared" si="232"/>
        <v>&lt;Null&gt;</v>
      </c>
      <c r="M492" t="str">
        <f t="shared" si="233"/>
        <v>&lt;Null&gt;</v>
      </c>
      <c r="N492" t="str">
        <f t="shared" si="234"/>
        <v>&lt;Null&gt;</v>
      </c>
      <c r="O492" t="str">
        <f t="shared" si="235"/>
        <v/>
      </c>
      <c r="P492">
        <f t="shared" si="245"/>
        <v>39000</v>
      </c>
      <c r="Q492" t="str">
        <f t="shared" si="236"/>
        <v/>
      </c>
      <c r="R492">
        <f t="shared" si="246"/>
        <v>0</v>
      </c>
      <c r="S492" t="str">
        <f t="shared" si="237"/>
        <v/>
      </c>
      <c r="T492">
        <f t="shared" si="247"/>
        <v>0</v>
      </c>
      <c r="U492" t="str">
        <f t="shared" si="248"/>
        <v>NA</v>
      </c>
      <c r="V492">
        <f t="shared" si="249"/>
        <v>0</v>
      </c>
      <c r="W492" t="str">
        <f t="shared" si="250"/>
        <v>NA</v>
      </c>
      <c r="X492">
        <f t="shared" si="251"/>
        <v>0</v>
      </c>
      <c r="Y492" t="str">
        <f t="shared" si="238"/>
        <v>NA</v>
      </c>
      <c r="Z492" t="str">
        <f t="shared" si="239"/>
        <v>NA</v>
      </c>
      <c r="AA492" t="str">
        <f t="shared" si="240"/>
        <v>NA</v>
      </c>
      <c r="AB492" t="str">
        <f t="shared" si="241"/>
        <v>NA</v>
      </c>
      <c r="AC492" s="9" t="str">
        <f t="shared" si="252"/>
        <v>NA</v>
      </c>
      <c r="AD492" s="9">
        <f t="shared" si="253"/>
        <v>0</v>
      </c>
      <c r="AE492" s="9" t="str">
        <f t="shared" si="254"/>
        <v>NA</v>
      </c>
      <c r="AF492" s="9">
        <f t="shared" si="255"/>
        <v>0</v>
      </c>
      <c r="AG492" s="9" t="str">
        <f t="shared" si="256"/>
        <v>NA</v>
      </c>
      <c r="AH492" s="9">
        <f t="shared" si="257"/>
        <v>0</v>
      </c>
      <c r="AI492" s="9" t="str">
        <f t="shared" si="258"/>
        <v>NA</v>
      </c>
      <c r="AJ492" s="9">
        <f t="shared" si="259"/>
        <v>0</v>
      </c>
      <c r="AK492" t="str">
        <f t="shared" si="260"/>
        <v>NA</v>
      </c>
      <c r="AL492" t="str">
        <f t="shared" si="261"/>
        <v>NA</v>
      </c>
      <c r="AM492" t="str">
        <f t="shared" si="262"/>
        <v>NA</v>
      </c>
      <c r="AN492" t="str">
        <f t="shared" si="263"/>
        <v>NA</v>
      </c>
      <c r="AO492">
        <f t="shared" si="242"/>
        <v>0</v>
      </c>
      <c r="AP492">
        <f t="shared" si="243"/>
        <v>0</v>
      </c>
      <c r="AQ492" t="str">
        <f t="shared" si="244"/>
        <v>Method not applicable - confined aquifer</v>
      </c>
    </row>
    <row r="493" spans="1:43" x14ac:dyDescent="0.25">
      <c r="A493">
        <v>163</v>
      </c>
      <c r="B493">
        <v>1641567.3940000001</v>
      </c>
      <c r="C493" t="str">
        <f>VLOOKUP(A493,'A1. Aquifer Attributes'!A:H,8,FALSE)</f>
        <v>Confined</v>
      </c>
      <c r="D493" t="str">
        <f>VLOOKUP(A493,'A3. BGCZ'!A:C,3,FALSE)</f>
        <v>CDF</v>
      </c>
      <c r="E493" t="str">
        <f>VLOOKUP(A493,'A2. Low Flow Zone'!A:C,3,FALSE)</f>
        <v>Georgia Basin</v>
      </c>
      <c r="F493">
        <f>IFERROR(VLOOKUP(A493,'R1. GW Use'!A:H,8,FALSE),"&lt;Null&gt;")</f>
        <v>12130</v>
      </c>
      <c r="G493" t="str">
        <f>IFERROR(VLOOKUP(A493,'R2. Recharge'!A:I,8,FALSE)*B493,"&lt;Null&gt;")</f>
        <v>&lt;Null&gt;</v>
      </c>
      <c r="H493" t="str">
        <f>IFERROR(VLOOKUP(A493,'R2. Recharge'!A:K,10,FALSE)*B493,"&lt;Null&gt;")</f>
        <v>&lt;Null&gt;</v>
      </c>
      <c r="I493" t="str">
        <f>IFERROR(VLOOKUP(A493,'R3. GW E'!A:C,2,FALSE)*B493,"&lt;Null&gt;")</f>
        <v>&lt;Null&gt;</v>
      </c>
      <c r="J493" t="str">
        <f>IFERROR(VLOOKUP(A493,'R3. GW E'!A:E,4,FALSE)*B493,"&lt;Null&gt;")</f>
        <v>&lt;Null&gt;</v>
      </c>
      <c r="K493" t="str">
        <f t="shared" si="231"/>
        <v>&lt;Null&gt;</v>
      </c>
      <c r="L493" t="str">
        <f t="shared" si="232"/>
        <v>&lt;Null&gt;</v>
      </c>
      <c r="M493" t="str">
        <f t="shared" si="233"/>
        <v>&lt;Null&gt;</v>
      </c>
      <c r="N493" t="str">
        <f t="shared" si="234"/>
        <v>&lt;Null&gt;</v>
      </c>
      <c r="O493" t="str">
        <f t="shared" si="235"/>
        <v/>
      </c>
      <c r="P493">
        <f t="shared" si="245"/>
        <v>12000</v>
      </c>
      <c r="Q493" t="str">
        <f t="shared" si="236"/>
        <v/>
      </c>
      <c r="R493">
        <f t="shared" si="246"/>
        <v>0</v>
      </c>
      <c r="S493" t="str">
        <f t="shared" si="237"/>
        <v/>
      </c>
      <c r="T493">
        <f t="shared" si="247"/>
        <v>0</v>
      </c>
      <c r="U493" t="str">
        <f t="shared" si="248"/>
        <v>NA</v>
      </c>
      <c r="V493">
        <f t="shared" si="249"/>
        <v>0</v>
      </c>
      <c r="W493" t="str">
        <f t="shared" si="250"/>
        <v>NA</v>
      </c>
      <c r="X493">
        <f t="shared" si="251"/>
        <v>0</v>
      </c>
      <c r="Y493" t="str">
        <f t="shared" si="238"/>
        <v>NA</v>
      </c>
      <c r="Z493" t="str">
        <f t="shared" si="239"/>
        <v>NA</v>
      </c>
      <c r="AA493" t="str">
        <f t="shared" si="240"/>
        <v>NA</v>
      </c>
      <c r="AB493" t="str">
        <f t="shared" si="241"/>
        <v>NA</v>
      </c>
      <c r="AC493" s="9" t="str">
        <f t="shared" si="252"/>
        <v>NA</v>
      </c>
      <c r="AD493" s="9">
        <f t="shared" si="253"/>
        <v>0</v>
      </c>
      <c r="AE493" s="9" t="str">
        <f t="shared" si="254"/>
        <v>NA</v>
      </c>
      <c r="AF493" s="9">
        <f t="shared" si="255"/>
        <v>0</v>
      </c>
      <c r="AG493" s="9" t="str">
        <f t="shared" si="256"/>
        <v>NA</v>
      </c>
      <c r="AH493" s="9">
        <f t="shared" si="257"/>
        <v>0</v>
      </c>
      <c r="AI493" s="9" t="str">
        <f t="shared" si="258"/>
        <v>NA</v>
      </c>
      <c r="AJ493" s="9">
        <f t="shared" si="259"/>
        <v>0</v>
      </c>
      <c r="AK493" t="str">
        <f t="shared" si="260"/>
        <v>NA</v>
      </c>
      <c r="AL493" t="str">
        <f t="shared" si="261"/>
        <v>NA</v>
      </c>
      <c r="AM493" t="str">
        <f t="shared" si="262"/>
        <v>NA</v>
      </c>
      <c r="AN493" t="str">
        <f t="shared" si="263"/>
        <v>NA</v>
      </c>
      <c r="AO493">
        <f t="shared" si="242"/>
        <v>0</v>
      </c>
      <c r="AP493">
        <f t="shared" si="243"/>
        <v>0</v>
      </c>
      <c r="AQ493" t="str">
        <f t="shared" si="244"/>
        <v>Method not applicable - confined aquifer</v>
      </c>
    </row>
    <row r="494" spans="1:43" x14ac:dyDescent="0.25">
      <c r="A494">
        <v>164</v>
      </c>
      <c r="B494">
        <v>6251208.7733899998</v>
      </c>
      <c r="C494" t="str">
        <f>VLOOKUP(A494,'A1. Aquifer Attributes'!A:H,8,FALSE)</f>
        <v>Confined</v>
      </c>
      <c r="D494" t="str">
        <f>VLOOKUP(A494,'A3. BGCZ'!A:C,3,FALSE)</f>
        <v>CWH</v>
      </c>
      <c r="E494" t="str">
        <f>VLOOKUP(A494,'A2. Low Flow Zone'!A:C,3,FALSE)</f>
        <v>Georgia Basin</v>
      </c>
      <c r="F494">
        <f>IFERROR(VLOOKUP(A494,'R1. GW Use'!A:H,8,FALSE),"&lt;Null&gt;")</f>
        <v>69682</v>
      </c>
      <c r="G494" t="str">
        <f>IFERROR(VLOOKUP(A494,'R2. Recharge'!A:I,8,FALSE)*B494,"&lt;Null&gt;")</f>
        <v>&lt;Null&gt;</v>
      </c>
      <c r="H494" t="str">
        <f>IFERROR(VLOOKUP(A494,'R2. Recharge'!A:K,10,FALSE)*B494,"&lt;Null&gt;")</f>
        <v>&lt;Null&gt;</v>
      </c>
      <c r="I494" t="str">
        <f>IFERROR(VLOOKUP(A494,'R3. GW E'!A:C,2,FALSE)*B494,"&lt;Null&gt;")</f>
        <v>&lt;Null&gt;</v>
      </c>
      <c r="J494" t="str">
        <f>IFERROR(VLOOKUP(A494,'R3. GW E'!A:E,4,FALSE)*B494,"&lt;Null&gt;")</f>
        <v>&lt;Null&gt;</v>
      </c>
      <c r="K494" t="str">
        <f t="shared" si="231"/>
        <v>&lt;Null&gt;</v>
      </c>
      <c r="L494" t="str">
        <f t="shared" si="232"/>
        <v>&lt;Null&gt;</v>
      </c>
      <c r="M494" t="str">
        <f t="shared" si="233"/>
        <v>&lt;Null&gt;</v>
      </c>
      <c r="N494" t="str">
        <f t="shared" si="234"/>
        <v>&lt;Null&gt;</v>
      </c>
      <c r="O494" t="str">
        <f t="shared" si="235"/>
        <v/>
      </c>
      <c r="P494">
        <f t="shared" si="245"/>
        <v>70000</v>
      </c>
      <c r="Q494" t="str">
        <f t="shared" si="236"/>
        <v/>
      </c>
      <c r="R494">
        <f t="shared" si="246"/>
        <v>0</v>
      </c>
      <c r="S494" t="str">
        <f t="shared" si="237"/>
        <v/>
      </c>
      <c r="T494">
        <f t="shared" si="247"/>
        <v>0</v>
      </c>
      <c r="U494" t="str">
        <f t="shared" si="248"/>
        <v>NA</v>
      </c>
      <c r="V494">
        <f t="shared" si="249"/>
        <v>0</v>
      </c>
      <c r="W494" t="str">
        <f t="shared" si="250"/>
        <v>NA</v>
      </c>
      <c r="X494">
        <f t="shared" si="251"/>
        <v>0</v>
      </c>
      <c r="Y494" t="str">
        <f t="shared" si="238"/>
        <v>NA</v>
      </c>
      <c r="Z494" t="str">
        <f t="shared" si="239"/>
        <v>NA</v>
      </c>
      <c r="AA494" t="str">
        <f t="shared" si="240"/>
        <v>NA</v>
      </c>
      <c r="AB494" t="str">
        <f t="shared" si="241"/>
        <v>NA</v>
      </c>
      <c r="AC494" s="9" t="str">
        <f t="shared" si="252"/>
        <v>NA</v>
      </c>
      <c r="AD494" s="9">
        <f t="shared" si="253"/>
        <v>0</v>
      </c>
      <c r="AE494" s="9" t="str">
        <f t="shared" si="254"/>
        <v>NA</v>
      </c>
      <c r="AF494" s="9">
        <f t="shared" si="255"/>
        <v>0</v>
      </c>
      <c r="AG494" s="9" t="str">
        <f t="shared" si="256"/>
        <v>NA</v>
      </c>
      <c r="AH494" s="9">
        <f t="shared" si="257"/>
        <v>0</v>
      </c>
      <c r="AI494" s="9" t="str">
        <f t="shared" si="258"/>
        <v>NA</v>
      </c>
      <c r="AJ494" s="9">
        <f t="shared" si="259"/>
        <v>0</v>
      </c>
      <c r="AK494" t="str">
        <f t="shared" si="260"/>
        <v>NA</v>
      </c>
      <c r="AL494" t="str">
        <f t="shared" si="261"/>
        <v>NA</v>
      </c>
      <c r="AM494" t="str">
        <f t="shared" si="262"/>
        <v>NA</v>
      </c>
      <c r="AN494" t="str">
        <f t="shared" si="263"/>
        <v>NA</v>
      </c>
      <c r="AO494">
        <f t="shared" si="242"/>
        <v>0</v>
      </c>
      <c r="AP494">
        <f t="shared" si="243"/>
        <v>0</v>
      </c>
      <c r="AQ494" t="str">
        <f t="shared" si="244"/>
        <v>Method not applicable - confined aquifer</v>
      </c>
    </row>
    <row r="495" spans="1:43" x14ac:dyDescent="0.25">
      <c r="A495">
        <v>165</v>
      </c>
      <c r="B495">
        <v>17440730.899099998</v>
      </c>
      <c r="C495" t="str">
        <f>VLOOKUP(A495,'A1. Aquifer Attributes'!A:H,8,FALSE)</f>
        <v>Confined</v>
      </c>
      <c r="D495" t="str">
        <f>VLOOKUP(A495,'A3. BGCZ'!A:C,3,FALSE)</f>
        <v>CDF</v>
      </c>
      <c r="E495" t="str">
        <f>VLOOKUP(A495,'A2. Low Flow Zone'!A:C,3,FALSE)</f>
        <v>Georgia Basin</v>
      </c>
      <c r="F495">
        <f>IFERROR(VLOOKUP(A495,'R1. GW Use'!A:H,8,FALSE),"&lt;Null&gt;")</f>
        <v>305621</v>
      </c>
      <c r="G495" t="str">
        <f>IFERROR(VLOOKUP(A495,'R2. Recharge'!A:I,8,FALSE)*B495,"&lt;Null&gt;")</f>
        <v>&lt;Null&gt;</v>
      </c>
      <c r="H495" t="str">
        <f>IFERROR(VLOOKUP(A495,'R2. Recharge'!A:K,10,FALSE)*B495,"&lt;Null&gt;")</f>
        <v>&lt;Null&gt;</v>
      </c>
      <c r="I495" t="str">
        <f>IFERROR(VLOOKUP(A495,'R3. GW E'!A:C,2,FALSE)*B495,"&lt;Null&gt;")</f>
        <v>&lt;Null&gt;</v>
      </c>
      <c r="J495" t="str">
        <f>IFERROR(VLOOKUP(A495,'R3. GW E'!A:E,4,FALSE)*B495,"&lt;Null&gt;")</f>
        <v>&lt;Null&gt;</v>
      </c>
      <c r="K495" t="str">
        <f t="shared" si="231"/>
        <v>&lt;Null&gt;</v>
      </c>
      <c r="L495" t="str">
        <f t="shared" si="232"/>
        <v>&lt;Null&gt;</v>
      </c>
      <c r="M495" t="str">
        <f t="shared" si="233"/>
        <v>&lt;Null&gt;</v>
      </c>
      <c r="N495" t="str">
        <f t="shared" si="234"/>
        <v>&lt;Null&gt;</v>
      </c>
      <c r="O495" t="str">
        <f t="shared" si="235"/>
        <v/>
      </c>
      <c r="P495">
        <f t="shared" si="245"/>
        <v>306000</v>
      </c>
      <c r="Q495" t="str">
        <f t="shared" si="236"/>
        <v/>
      </c>
      <c r="R495">
        <f t="shared" si="246"/>
        <v>0</v>
      </c>
      <c r="S495" t="str">
        <f t="shared" si="237"/>
        <v/>
      </c>
      <c r="T495">
        <f t="shared" si="247"/>
        <v>0</v>
      </c>
      <c r="U495" t="str">
        <f t="shared" si="248"/>
        <v>NA</v>
      </c>
      <c r="V495">
        <f t="shared" si="249"/>
        <v>0</v>
      </c>
      <c r="W495" t="str">
        <f t="shared" si="250"/>
        <v>NA</v>
      </c>
      <c r="X495">
        <f t="shared" si="251"/>
        <v>0</v>
      </c>
      <c r="Y495" t="str">
        <f t="shared" si="238"/>
        <v>NA</v>
      </c>
      <c r="Z495" t="str">
        <f t="shared" si="239"/>
        <v>NA</v>
      </c>
      <c r="AA495" t="str">
        <f t="shared" si="240"/>
        <v>NA</v>
      </c>
      <c r="AB495" t="str">
        <f t="shared" si="241"/>
        <v>NA</v>
      </c>
      <c r="AC495" s="9" t="str">
        <f t="shared" si="252"/>
        <v>NA</v>
      </c>
      <c r="AD495" s="9">
        <f t="shared" si="253"/>
        <v>0</v>
      </c>
      <c r="AE495" s="9" t="str">
        <f t="shared" si="254"/>
        <v>NA</v>
      </c>
      <c r="AF495" s="9">
        <f t="shared" si="255"/>
        <v>0</v>
      </c>
      <c r="AG495" s="9" t="str">
        <f t="shared" si="256"/>
        <v>NA</v>
      </c>
      <c r="AH495" s="9">
        <f t="shared" si="257"/>
        <v>0</v>
      </c>
      <c r="AI495" s="9" t="str">
        <f t="shared" si="258"/>
        <v>NA</v>
      </c>
      <c r="AJ495" s="9">
        <f t="shared" si="259"/>
        <v>0</v>
      </c>
      <c r="AK495" t="str">
        <f t="shared" si="260"/>
        <v>NA</v>
      </c>
      <c r="AL495" t="str">
        <f t="shared" si="261"/>
        <v>NA</v>
      </c>
      <c r="AM495" t="str">
        <f t="shared" si="262"/>
        <v>NA</v>
      </c>
      <c r="AN495" t="str">
        <f t="shared" si="263"/>
        <v>NA</v>
      </c>
      <c r="AO495">
        <f t="shared" si="242"/>
        <v>0</v>
      </c>
      <c r="AP495">
        <f t="shared" si="243"/>
        <v>0</v>
      </c>
      <c r="AQ495" t="str">
        <f t="shared" si="244"/>
        <v>Method not applicable - confined aquifer</v>
      </c>
    </row>
    <row r="496" spans="1:43" x14ac:dyDescent="0.25">
      <c r="A496">
        <v>166</v>
      </c>
      <c r="B496">
        <v>12022840.6105</v>
      </c>
      <c r="C496" t="str">
        <f>VLOOKUP(A496,'A1. Aquifer Attributes'!A:H,8,FALSE)</f>
        <v>Confined</v>
      </c>
      <c r="D496" t="str">
        <f>VLOOKUP(A496,'A3. BGCZ'!A:C,3,FALSE)</f>
        <v>CDF</v>
      </c>
      <c r="E496" t="str">
        <f>VLOOKUP(A496,'A2. Low Flow Zone'!A:C,3,FALSE)</f>
        <v>Georgia Basin</v>
      </c>
      <c r="F496">
        <f>IFERROR(VLOOKUP(A496,'R1. GW Use'!A:H,8,FALSE),"&lt;Null&gt;")</f>
        <v>354197</v>
      </c>
      <c r="G496" t="str">
        <f>IFERROR(VLOOKUP(A496,'R2. Recharge'!A:I,8,FALSE)*B496,"&lt;Null&gt;")</f>
        <v>&lt;Null&gt;</v>
      </c>
      <c r="H496" t="str">
        <f>IFERROR(VLOOKUP(A496,'R2. Recharge'!A:K,10,FALSE)*B496,"&lt;Null&gt;")</f>
        <v>&lt;Null&gt;</v>
      </c>
      <c r="I496" t="str">
        <f>IFERROR(VLOOKUP(A496,'R3. GW E'!A:C,2,FALSE)*B496,"&lt;Null&gt;")</f>
        <v>&lt;Null&gt;</v>
      </c>
      <c r="J496" t="str">
        <f>IFERROR(VLOOKUP(A496,'R3. GW E'!A:E,4,FALSE)*B496,"&lt;Null&gt;")</f>
        <v>&lt;Null&gt;</v>
      </c>
      <c r="K496" t="str">
        <f t="shared" si="231"/>
        <v>&lt;Null&gt;</v>
      </c>
      <c r="L496" t="str">
        <f t="shared" si="232"/>
        <v>&lt;Null&gt;</v>
      </c>
      <c r="M496" t="str">
        <f t="shared" si="233"/>
        <v>&lt;Null&gt;</v>
      </c>
      <c r="N496" t="str">
        <f t="shared" si="234"/>
        <v>&lt;Null&gt;</v>
      </c>
      <c r="O496" t="str">
        <f t="shared" si="235"/>
        <v/>
      </c>
      <c r="P496">
        <f t="shared" si="245"/>
        <v>354000</v>
      </c>
      <c r="Q496" t="str">
        <f t="shared" si="236"/>
        <v/>
      </c>
      <c r="R496">
        <f t="shared" si="246"/>
        <v>0</v>
      </c>
      <c r="S496" t="str">
        <f t="shared" si="237"/>
        <v/>
      </c>
      <c r="T496">
        <f t="shared" si="247"/>
        <v>0</v>
      </c>
      <c r="U496" t="str">
        <f t="shared" si="248"/>
        <v>NA</v>
      </c>
      <c r="V496">
        <f t="shared" si="249"/>
        <v>0</v>
      </c>
      <c r="W496" t="str">
        <f t="shared" si="250"/>
        <v>NA</v>
      </c>
      <c r="X496">
        <f t="shared" si="251"/>
        <v>0</v>
      </c>
      <c r="Y496" t="str">
        <f t="shared" si="238"/>
        <v>NA</v>
      </c>
      <c r="Z496" t="str">
        <f t="shared" si="239"/>
        <v>NA</v>
      </c>
      <c r="AA496" t="str">
        <f t="shared" si="240"/>
        <v>NA</v>
      </c>
      <c r="AB496" t="str">
        <f t="shared" si="241"/>
        <v>NA</v>
      </c>
      <c r="AC496" s="9" t="str">
        <f t="shared" si="252"/>
        <v>NA</v>
      </c>
      <c r="AD496" s="9">
        <f t="shared" si="253"/>
        <v>0</v>
      </c>
      <c r="AE496" s="9" t="str">
        <f t="shared" si="254"/>
        <v>NA</v>
      </c>
      <c r="AF496" s="9">
        <f t="shared" si="255"/>
        <v>0</v>
      </c>
      <c r="AG496" s="9" t="str">
        <f t="shared" si="256"/>
        <v>NA</v>
      </c>
      <c r="AH496" s="9">
        <f t="shared" si="257"/>
        <v>0</v>
      </c>
      <c r="AI496" s="9" t="str">
        <f t="shared" si="258"/>
        <v>NA</v>
      </c>
      <c r="AJ496" s="9">
        <f t="shared" si="259"/>
        <v>0</v>
      </c>
      <c r="AK496" t="str">
        <f t="shared" si="260"/>
        <v>NA</v>
      </c>
      <c r="AL496" t="str">
        <f t="shared" si="261"/>
        <v>NA</v>
      </c>
      <c r="AM496" t="str">
        <f t="shared" si="262"/>
        <v>NA</v>
      </c>
      <c r="AN496" t="str">
        <f t="shared" si="263"/>
        <v>NA</v>
      </c>
      <c r="AO496">
        <f t="shared" si="242"/>
        <v>0</v>
      </c>
      <c r="AP496">
        <f t="shared" si="243"/>
        <v>0</v>
      </c>
      <c r="AQ496" t="str">
        <f t="shared" si="244"/>
        <v>Method not applicable - confined aquifer</v>
      </c>
    </row>
    <row r="497" spans="1:43" x14ac:dyDescent="0.25">
      <c r="A497">
        <v>167</v>
      </c>
      <c r="B497">
        <v>14631778.122</v>
      </c>
      <c r="C497" t="str">
        <f>VLOOKUP(A497,'A1. Aquifer Attributes'!A:H,8,FALSE)</f>
        <v>Confined</v>
      </c>
      <c r="D497" t="str">
        <f>VLOOKUP(A497,'A3. BGCZ'!A:C,3,FALSE)</f>
        <v>CWH</v>
      </c>
      <c r="E497" t="str">
        <f>VLOOKUP(A497,'A2. Low Flow Zone'!A:C,3,FALSE)</f>
        <v>Georgia Basin</v>
      </c>
      <c r="F497">
        <f>IFERROR(VLOOKUP(A497,'R1. GW Use'!A:H,8,FALSE),"&lt;Null&gt;")</f>
        <v>514145</v>
      </c>
      <c r="G497" t="str">
        <f>IFERROR(VLOOKUP(A497,'R2. Recharge'!A:I,8,FALSE)*B497,"&lt;Null&gt;")</f>
        <v>&lt;Null&gt;</v>
      </c>
      <c r="H497" t="str">
        <f>IFERROR(VLOOKUP(A497,'R2. Recharge'!A:K,10,FALSE)*B497,"&lt;Null&gt;")</f>
        <v>&lt;Null&gt;</v>
      </c>
      <c r="I497" t="str">
        <f>IFERROR(VLOOKUP(A497,'R3. GW E'!A:C,2,FALSE)*B497,"&lt;Null&gt;")</f>
        <v>&lt;Null&gt;</v>
      </c>
      <c r="J497" t="str">
        <f>IFERROR(VLOOKUP(A497,'R3. GW E'!A:E,4,FALSE)*B497,"&lt;Null&gt;")</f>
        <v>&lt;Null&gt;</v>
      </c>
      <c r="K497" t="str">
        <f t="shared" si="231"/>
        <v>&lt;Null&gt;</v>
      </c>
      <c r="L497" t="str">
        <f t="shared" si="232"/>
        <v>&lt;Null&gt;</v>
      </c>
      <c r="M497" t="str">
        <f t="shared" si="233"/>
        <v>&lt;Null&gt;</v>
      </c>
      <c r="N497" t="str">
        <f t="shared" si="234"/>
        <v>&lt;Null&gt;</v>
      </c>
      <c r="O497" t="str">
        <f t="shared" si="235"/>
        <v/>
      </c>
      <c r="P497">
        <f t="shared" si="245"/>
        <v>514000</v>
      </c>
      <c r="Q497" t="str">
        <f t="shared" si="236"/>
        <v/>
      </c>
      <c r="R497">
        <f t="shared" si="246"/>
        <v>0</v>
      </c>
      <c r="S497" t="str">
        <f t="shared" si="237"/>
        <v/>
      </c>
      <c r="T497">
        <f t="shared" si="247"/>
        <v>0</v>
      </c>
      <c r="U497" t="str">
        <f t="shared" si="248"/>
        <v>NA</v>
      </c>
      <c r="V497">
        <f t="shared" si="249"/>
        <v>0</v>
      </c>
      <c r="W497" t="str">
        <f t="shared" si="250"/>
        <v>NA</v>
      </c>
      <c r="X497">
        <f t="shared" si="251"/>
        <v>0</v>
      </c>
      <c r="Y497" t="str">
        <f t="shared" si="238"/>
        <v>NA</v>
      </c>
      <c r="Z497" t="str">
        <f t="shared" si="239"/>
        <v>NA</v>
      </c>
      <c r="AA497" t="str">
        <f t="shared" si="240"/>
        <v>NA</v>
      </c>
      <c r="AB497" t="str">
        <f t="shared" si="241"/>
        <v>NA</v>
      </c>
      <c r="AC497" s="9" t="str">
        <f t="shared" si="252"/>
        <v>NA</v>
      </c>
      <c r="AD497" s="9">
        <f t="shared" si="253"/>
        <v>0</v>
      </c>
      <c r="AE497" s="9" t="str">
        <f t="shared" si="254"/>
        <v>NA</v>
      </c>
      <c r="AF497" s="9">
        <f t="shared" si="255"/>
        <v>0</v>
      </c>
      <c r="AG497" s="9" t="str">
        <f t="shared" si="256"/>
        <v>NA</v>
      </c>
      <c r="AH497" s="9">
        <f t="shared" si="257"/>
        <v>0</v>
      </c>
      <c r="AI497" s="9" t="str">
        <f t="shared" si="258"/>
        <v>NA</v>
      </c>
      <c r="AJ497" s="9">
        <f t="shared" si="259"/>
        <v>0</v>
      </c>
      <c r="AK497" t="str">
        <f t="shared" si="260"/>
        <v>NA</v>
      </c>
      <c r="AL497" t="str">
        <f t="shared" si="261"/>
        <v>NA</v>
      </c>
      <c r="AM497" t="str">
        <f t="shared" si="262"/>
        <v>NA</v>
      </c>
      <c r="AN497" t="str">
        <f t="shared" si="263"/>
        <v>NA</v>
      </c>
      <c r="AO497">
        <f t="shared" si="242"/>
        <v>0</v>
      </c>
      <c r="AP497">
        <f t="shared" si="243"/>
        <v>0</v>
      </c>
      <c r="AQ497" t="str">
        <f t="shared" si="244"/>
        <v>Method not applicable - confined aquifer</v>
      </c>
    </row>
    <row r="498" spans="1:43" x14ac:dyDescent="0.25">
      <c r="A498">
        <v>169</v>
      </c>
      <c r="B498">
        <v>9940291.0954999998</v>
      </c>
      <c r="C498" t="str">
        <f>VLOOKUP(A498,'A1. Aquifer Attributes'!A:H,8,FALSE)</f>
        <v>Confined</v>
      </c>
      <c r="D498" t="str">
        <f>VLOOKUP(A498,'A3. BGCZ'!A:C,3,FALSE)</f>
        <v>CDF</v>
      </c>
      <c r="E498" t="str">
        <f>VLOOKUP(A498,'A2. Low Flow Zone'!A:C,3,FALSE)</f>
        <v>Georgia Basin</v>
      </c>
      <c r="F498">
        <f>IFERROR(VLOOKUP(A498,'R1. GW Use'!A:H,8,FALSE),"&lt;Null&gt;")</f>
        <v>261116</v>
      </c>
      <c r="G498" t="str">
        <f>IFERROR(VLOOKUP(A498,'R2. Recharge'!A:I,8,FALSE)*B498,"&lt;Null&gt;")</f>
        <v>&lt;Null&gt;</v>
      </c>
      <c r="H498" t="str">
        <f>IFERROR(VLOOKUP(A498,'R2. Recharge'!A:K,10,FALSE)*B498,"&lt;Null&gt;")</f>
        <v>&lt;Null&gt;</v>
      </c>
      <c r="I498" t="str">
        <f>IFERROR(VLOOKUP(A498,'R3. GW E'!A:C,2,FALSE)*B498,"&lt;Null&gt;")</f>
        <v>&lt;Null&gt;</v>
      </c>
      <c r="J498" t="str">
        <f>IFERROR(VLOOKUP(A498,'R3. GW E'!A:E,4,FALSE)*B498,"&lt;Null&gt;")</f>
        <v>&lt;Null&gt;</v>
      </c>
      <c r="K498" t="str">
        <f t="shared" si="231"/>
        <v>&lt;Null&gt;</v>
      </c>
      <c r="L498" t="str">
        <f t="shared" si="232"/>
        <v>&lt;Null&gt;</v>
      </c>
      <c r="M498" t="str">
        <f t="shared" si="233"/>
        <v>&lt;Null&gt;</v>
      </c>
      <c r="N498" t="str">
        <f t="shared" si="234"/>
        <v>&lt;Null&gt;</v>
      </c>
      <c r="O498" t="str">
        <f t="shared" si="235"/>
        <v/>
      </c>
      <c r="P498">
        <f t="shared" si="245"/>
        <v>261000</v>
      </c>
      <c r="Q498" t="str">
        <f t="shared" si="236"/>
        <v/>
      </c>
      <c r="R498">
        <f t="shared" si="246"/>
        <v>0</v>
      </c>
      <c r="S498" t="str">
        <f t="shared" si="237"/>
        <v/>
      </c>
      <c r="T498">
        <f t="shared" si="247"/>
        <v>0</v>
      </c>
      <c r="U498" t="str">
        <f t="shared" si="248"/>
        <v>NA</v>
      </c>
      <c r="V498">
        <f t="shared" si="249"/>
        <v>0</v>
      </c>
      <c r="W498" t="str">
        <f t="shared" si="250"/>
        <v>NA</v>
      </c>
      <c r="X498">
        <f t="shared" si="251"/>
        <v>0</v>
      </c>
      <c r="Y498" t="str">
        <f t="shared" si="238"/>
        <v>NA</v>
      </c>
      <c r="Z498" t="str">
        <f t="shared" si="239"/>
        <v>NA</v>
      </c>
      <c r="AA498" t="str">
        <f t="shared" si="240"/>
        <v>NA</v>
      </c>
      <c r="AB498" t="str">
        <f t="shared" si="241"/>
        <v>NA</v>
      </c>
      <c r="AC498" s="9" t="str">
        <f t="shared" si="252"/>
        <v>NA</v>
      </c>
      <c r="AD498" s="9">
        <f t="shared" si="253"/>
        <v>0</v>
      </c>
      <c r="AE498" s="9" t="str">
        <f t="shared" si="254"/>
        <v>NA</v>
      </c>
      <c r="AF498" s="9">
        <f t="shared" si="255"/>
        <v>0</v>
      </c>
      <c r="AG498" s="9" t="str">
        <f t="shared" si="256"/>
        <v>NA</v>
      </c>
      <c r="AH498" s="9">
        <f t="shared" si="257"/>
        <v>0</v>
      </c>
      <c r="AI498" s="9" t="str">
        <f t="shared" si="258"/>
        <v>NA</v>
      </c>
      <c r="AJ498" s="9">
        <f t="shared" si="259"/>
        <v>0</v>
      </c>
      <c r="AK498" t="str">
        <f t="shared" si="260"/>
        <v>NA</v>
      </c>
      <c r="AL498" t="str">
        <f t="shared" si="261"/>
        <v>NA</v>
      </c>
      <c r="AM498" t="str">
        <f t="shared" si="262"/>
        <v>NA</v>
      </c>
      <c r="AN498" t="str">
        <f t="shared" si="263"/>
        <v>NA</v>
      </c>
      <c r="AO498">
        <f t="shared" si="242"/>
        <v>0</v>
      </c>
      <c r="AP498">
        <f t="shared" si="243"/>
        <v>0</v>
      </c>
      <c r="AQ498" t="str">
        <f t="shared" si="244"/>
        <v>Method not applicable - confined aquifer</v>
      </c>
    </row>
    <row r="499" spans="1:43" x14ac:dyDescent="0.25">
      <c r="A499">
        <v>170</v>
      </c>
      <c r="B499">
        <v>1924097.878</v>
      </c>
      <c r="C499" t="str">
        <f>VLOOKUP(A499,'A1. Aquifer Attributes'!A:H,8,FALSE)</f>
        <v>Confined</v>
      </c>
      <c r="D499" t="str">
        <f>VLOOKUP(A499,'A3. BGCZ'!A:C,3,FALSE)</f>
        <v>CDF</v>
      </c>
      <c r="E499" t="str">
        <f>VLOOKUP(A499,'A2. Low Flow Zone'!A:C,3,FALSE)</f>
        <v>Georgia Basin</v>
      </c>
      <c r="F499">
        <f>IFERROR(VLOOKUP(A499,'R1. GW Use'!A:H,8,FALSE),"&lt;Null&gt;")</f>
        <v>102678</v>
      </c>
      <c r="G499" t="str">
        <f>IFERROR(VLOOKUP(A499,'R2. Recharge'!A:I,8,FALSE)*B499,"&lt;Null&gt;")</f>
        <v>&lt;Null&gt;</v>
      </c>
      <c r="H499" t="str">
        <f>IFERROR(VLOOKUP(A499,'R2. Recharge'!A:K,10,FALSE)*B499,"&lt;Null&gt;")</f>
        <v>&lt;Null&gt;</v>
      </c>
      <c r="I499" t="str">
        <f>IFERROR(VLOOKUP(A499,'R3. GW E'!A:C,2,FALSE)*B499,"&lt;Null&gt;")</f>
        <v>&lt;Null&gt;</v>
      </c>
      <c r="J499" t="str">
        <f>IFERROR(VLOOKUP(A499,'R3. GW E'!A:E,4,FALSE)*B499,"&lt;Null&gt;")</f>
        <v>&lt;Null&gt;</v>
      </c>
      <c r="K499" t="str">
        <f t="shared" si="231"/>
        <v>&lt;Null&gt;</v>
      </c>
      <c r="L499" t="str">
        <f t="shared" si="232"/>
        <v>&lt;Null&gt;</v>
      </c>
      <c r="M499" t="str">
        <f t="shared" si="233"/>
        <v>&lt;Null&gt;</v>
      </c>
      <c r="N499" t="str">
        <f t="shared" si="234"/>
        <v>&lt;Null&gt;</v>
      </c>
      <c r="O499" t="str">
        <f t="shared" si="235"/>
        <v/>
      </c>
      <c r="P499">
        <f t="shared" si="245"/>
        <v>103000</v>
      </c>
      <c r="Q499" t="str">
        <f t="shared" si="236"/>
        <v/>
      </c>
      <c r="R499">
        <f t="shared" si="246"/>
        <v>0</v>
      </c>
      <c r="S499" t="str">
        <f t="shared" si="237"/>
        <v/>
      </c>
      <c r="T499">
        <f t="shared" si="247"/>
        <v>0</v>
      </c>
      <c r="U499" t="str">
        <f t="shared" si="248"/>
        <v>NA</v>
      </c>
      <c r="V499">
        <f t="shared" si="249"/>
        <v>0</v>
      </c>
      <c r="W499" t="str">
        <f t="shared" si="250"/>
        <v>NA</v>
      </c>
      <c r="X499">
        <f t="shared" si="251"/>
        <v>0</v>
      </c>
      <c r="Y499" t="str">
        <f t="shared" si="238"/>
        <v>NA</v>
      </c>
      <c r="Z499" t="str">
        <f t="shared" si="239"/>
        <v>NA</v>
      </c>
      <c r="AA499" t="str">
        <f t="shared" si="240"/>
        <v>NA</v>
      </c>
      <c r="AB499" t="str">
        <f t="shared" si="241"/>
        <v>NA</v>
      </c>
      <c r="AC499" s="9" t="str">
        <f t="shared" si="252"/>
        <v>NA</v>
      </c>
      <c r="AD499" s="9">
        <f t="shared" si="253"/>
        <v>0</v>
      </c>
      <c r="AE499" s="9" t="str">
        <f t="shared" si="254"/>
        <v>NA</v>
      </c>
      <c r="AF499" s="9">
        <f t="shared" si="255"/>
        <v>0</v>
      </c>
      <c r="AG499" s="9" t="str">
        <f t="shared" si="256"/>
        <v>NA</v>
      </c>
      <c r="AH499" s="9">
        <f t="shared" si="257"/>
        <v>0</v>
      </c>
      <c r="AI499" s="9" t="str">
        <f t="shared" si="258"/>
        <v>NA</v>
      </c>
      <c r="AJ499" s="9">
        <f t="shared" si="259"/>
        <v>0</v>
      </c>
      <c r="AK499" t="str">
        <f t="shared" si="260"/>
        <v>NA</v>
      </c>
      <c r="AL499" t="str">
        <f t="shared" si="261"/>
        <v>NA</v>
      </c>
      <c r="AM499" t="str">
        <f t="shared" si="262"/>
        <v>NA</v>
      </c>
      <c r="AN499" t="str">
        <f t="shared" si="263"/>
        <v>NA</v>
      </c>
      <c r="AO499">
        <f t="shared" si="242"/>
        <v>0</v>
      </c>
      <c r="AP499">
        <f t="shared" si="243"/>
        <v>0</v>
      </c>
      <c r="AQ499" t="str">
        <f t="shared" si="244"/>
        <v>Method not applicable - confined aquifer</v>
      </c>
    </row>
    <row r="500" spans="1:43" x14ac:dyDescent="0.25">
      <c r="A500">
        <v>171</v>
      </c>
      <c r="B500">
        <v>14534825.0635</v>
      </c>
      <c r="C500" t="str">
        <f>VLOOKUP(A500,'A1. Aquifer Attributes'!A:H,8,FALSE)</f>
        <v>Confined</v>
      </c>
      <c r="D500" t="str">
        <f>VLOOKUP(A500,'A3. BGCZ'!A:C,3,FALSE)</f>
        <v>CDF</v>
      </c>
      <c r="E500" t="str">
        <f>VLOOKUP(A500,'A2. Low Flow Zone'!A:C,3,FALSE)</f>
        <v>Georgia Basin</v>
      </c>
      <c r="F500">
        <f>IFERROR(VLOOKUP(A500,'R1. GW Use'!A:H,8,FALSE),"&lt;Null&gt;")</f>
        <v>492421</v>
      </c>
      <c r="G500" t="str">
        <f>IFERROR(VLOOKUP(A500,'R2. Recharge'!A:I,8,FALSE)*B500,"&lt;Null&gt;")</f>
        <v>&lt;Null&gt;</v>
      </c>
      <c r="H500" t="str">
        <f>IFERROR(VLOOKUP(A500,'R2. Recharge'!A:K,10,FALSE)*B500,"&lt;Null&gt;")</f>
        <v>&lt;Null&gt;</v>
      </c>
      <c r="I500" t="str">
        <f>IFERROR(VLOOKUP(A500,'R3. GW E'!A:C,2,FALSE)*B500,"&lt;Null&gt;")</f>
        <v>&lt;Null&gt;</v>
      </c>
      <c r="J500" t="str">
        <f>IFERROR(VLOOKUP(A500,'R3. GW E'!A:E,4,FALSE)*B500,"&lt;Null&gt;")</f>
        <v>&lt;Null&gt;</v>
      </c>
      <c r="K500" t="str">
        <f t="shared" si="231"/>
        <v>&lt;Null&gt;</v>
      </c>
      <c r="L500" t="str">
        <f t="shared" si="232"/>
        <v>&lt;Null&gt;</v>
      </c>
      <c r="M500" t="str">
        <f t="shared" si="233"/>
        <v>&lt;Null&gt;</v>
      </c>
      <c r="N500" t="str">
        <f t="shared" si="234"/>
        <v>&lt;Null&gt;</v>
      </c>
      <c r="O500" t="str">
        <f t="shared" si="235"/>
        <v/>
      </c>
      <c r="P500">
        <f t="shared" si="245"/>
        <v>492000</v>
      </c>
      <c r="Q500" t="str">
        <f t="shared" si="236"/>
        <v/>
      </c>
      <c r="R500">
        <f t="shared" si="246"/>
        <v>0</v>
      </c>
      <c r="S500" t="str">
        <f t="shared" si="237"/>
        <v/>
      </c>
      <c r="T500">
        <f t="shared" si="247"/>
        <v>0</v>
      </c>
      <c r="U500" t="str">
        <f t="shared" si="248"/>
        <v>NA</v>
      </c>
      <c r="V500">
        <f t="shared" si="249"/>
        <v>0</v>
      </c>
      <c r="W500" t="str">
        <f t="shared" si="250"/>
        <v>NA</v>
      </c>
      <c r="X500">
        <f t="shared" si="251"/>
        <v>0</v>
      </c>
      <c r="Y500" t="str">
        <f t="shared" si="238"/>
        <v>NA</v>
      </c>
      <c r="Z500" t="str">
        <f t="shared" si="239"/>
        <v>NA</v>
      </c>
      <c r="AA500" t="str">
        <f t="shared" si="240"/>
        <v>NA</v>
      </c>
      <c r="AB500" t="str">
        <f t="shared" si="241"/>
        <v>NA</v>
      </c>
      <c r="AC500" s="9" t="str">
        <f t="shared" si="252"/>
        <v>NA</v>
      </c>
      <c r="AD500" s="9">
        <f t="shared" si="253"/>
        <v>0</v>
      </c>
      <c r="AE500" s="9" t="str">
        <f t="shared" si="254"/>
        <v>NA</v>
      </c>
      <c r="AF500" s="9">
        <f t="shared" si="255"/>
        <v>0</v>
      </c>
      <c r="AG500" s="9" t="str">
        <f t="shared" si="256"/>
        <v>NA</v>
      </c>
      <c r="AH500" s="9">
        <f t="shared" si="257"/>
        <v>0</v>
      </c>
      <c r="AI500" s="9" t="str">
        <f t="shared" si="258"/>
        <v>NA</v>
      </c>
      <c r="AJ500" s="9">
        <f t="shared" si="259"/>
        <v>0</v>
      </c>
      <c r="AK500" t="str">
        <f t="shared" si="260"/>
        <v>NA</v>
      </c>
      <c r="AL500" t="str">
        <f t="shared" si="261"/>
        <v>NA</v>
      </c>
      <c r="AM500" t="str">
        <f t="shared" si="262"/>
        <v>NA</v>
      </c>
      <c r="AN500" t="str">
        <f t="shared" si="263"/>
        <v>NA</v>
      </c>
      <c r="AO500">
        <f t="shared" si="242"/>
        <v>0</v>
      </c>
      <c r="AP500">
        <f t="shared" si="243"/>
        <v>0</v>
      </c>
      <c r="AQ500" t="str">
        <f t="shared" si="244"/>
        <v>Method not applicable - confined aquifer</v>
      </c>
    </row>
    <row r="501" spans="1:43" x14ac:dyDescent="0.25">
      <c r="A501">
        <v>174</v>
      </c>
      <c r="B501">
        <v>1475365.9879999999</v>
      </c>
      <c r="C501" t="str">
        <f>VLOOKUP(A501,'A1. Aquifer Attributes'!A:H,8,FALSE)</f>
        <v>Confined</v>
      </c>
      <c r="D501" t="str">
        <f>VLOOKUP(A501,'A3. BGCZ'!A:C,3,FALSE)</f>
        <v>CDF</v>
      </c>
      <c r="E501" t="str">
        <f>VLOOKUP(A501,'A2. Low Flow Zone'!A:C,3,FALSE)</f>
        <v>Georgia Basin</v>
      </c>
      <c r="F501">
        <f>IFERROR(VLOOKUP(A501,'R1. GW Use'!A:H,8,FALSE),"&lt;Null&gt;")</f>
        <v>10511</v>
      </c>
      <c r="G501" t="str">
        <f>IFERROR(VLOOKUP(A501,'R2. Recharge'!A:I,8,FALSE)*B501,"&lt;Null&gt;")</f>
        <v>&lt;Null&gt;</v>
      </c>
      <c r="H501" t="str">
        <f>IFERROR(VLOOKUP(A501,'R2. Recharge'!A:K,10,FALSE)*B501,"&lt;Null&gt;")</f>
        <v>&lt;Null&gt;</v>
      </c>
      <c r="I501" t="str">
        <f>IFERROR(VLOOKUP(A501,'R3. GW E'!A:C,2,FALSE)*B501,"&lt;Null&gt;")</f>
        <v>&lt;Null&gt;</v>
      </c>
      <c r="J501" t="str">
        <f>IFERROR(VLOOKUP(A501,'R3. GW E'!A:E,4,FALSE)*B501,"&lt;Null&gt;")</f>
        <v>&lt;Null&gt;</v>
      </c>
      <c r="K501" t="str">
        <f t="shared" si="231"/>
        <v>&lt;Null&gt;</v>
      </c>
      <c r="L501" t="str">
        <f t="shared" si="232"/>
        <v>&lt;Null&gt;</v>
      </c>
      <c r="M501" t="str">
        <f t="shared" si="233"/>
        <v>&lt;Null&gt;</v>
      </c>
      <c r="N501" t="str">
        <f t="shared" si="234"/>
        <v>&lt;Null&gt;</v>
      </c>
      <c r="O501" t="str">
        <f t="shared" si="235"/>
        <v/>
      </c>
      <c r="P501">
        <f t="shared" si="245"/>
        <v>11000</v>
      </c>
      <c r="Q501" t="str">
        <f t="shared" si="236"/>
        <v/>
      </c>
      <c r="R501">
        <f t="shared" si="246"/>
        <v>0</v>
      </c>
      <c r="S501" t="str">
        <f t="shared" si="237"/>
        <v/>
      </c>
      <c r="T501">
        <f t="shared" si="247"/>
        <v>0</v>
      </c>
      <c r="U501" t="str">
        <f t="shared" si="248"/>
        <v>NA</v>
      </c>
      <c r="V501">
        <f t="shared" si="249"/>
        <v>0</v>
      </c>
      <c r="W501" t="str">
        <f t="shared" si="250"/>
        <v>NA</v>
      </c>
      <c r="X501">
        <f t="shared" si="251"/>
        <v>0</v>
      </c>
      <c r="Y501" t="str">
        <f t="shared" si="238"/>
        <v>NA</v>
      </c>
      <c r="Z501" t="str">
        <f t="shared" si="239"/>
        <v>NA</v>
      </c>
      <c r="AA501" t="str">
        <f t="shared" si="240"/>
        <v>NA</v>
      </c>
      <c r="AB501" t="str">
        <f t="shared" si="241"/>
        <v>NA</v>
      </c>
      <c r="AC501" s="9" t="str">
        <f t="shared" si="252"/>
        <v>NA</v>
      </c>
      <c r="AD501" s="9">
        <f t="shared" si="253"/>
        <v>0</v>
      </c>
      <c r="AE501" s="9" t="str">
        <f t="shared" si="254"/>
        <v>NA</v>
      </c>
      <c r="AF501" s="9">
        <f t="shared" si="255"/>
        <v>0</v>
      </c>
      <c r="AG501" s="9" t="str">
        <f t="shared" si="256"/>
        <v>NA</v>
      </c>
      <c r="AH501" s="9">
        <f t="shared" si="257"/>
        <v>0</v>
      </c>
      <c r="AI501" s="9" t="str">
        <f t="shared" si="258"/>
        <v>NA</v>
      </c>
      <c r="AJ501" s="9">
        <f t="shared" si="259"/>
        <v>0</v>
      </c>
      <c r="AK501" t="str">
        <f t="shared" si="260"/>
        <v>NA</v>
      </c>
      <c r="AL501" t="str">
        <f t="shared" si="261"/>
        <v>NA</v>
      </c>
      <c r="AM501" t="str">
        <f t="shared" si="262"/>
        <v>NA</v>
      </c>
      <c r="AN501" t="str">
        <f t="shared" si="263"/>
        <v>NA</v>
      </c>
      <c r="AO501">
        <f t="shared" si="242"/>
        <v>0</v>
      </c>
      <c r="AP501">
        <f t="shared" si="243"/>
        <v>0</v>
      </c>
      <c r="AQ501" t="str">
        <f t="shared" si="244"/>
        <v>Method not applicable - confined aquifer</v>
      </c>
    </row>
    <row r="502" spans="1:43" x14ac:dyDescent="0.25">
      <c r="A502">
        <v>175</v>
      </c>
      <c r="B502">
        <v>42912115.7355</v>
      </c>
      <c r="C502" t="str">
        <f>VLOOKUP(A502,'A1. Aquifer Attributes'!A:H,8,FALSE)</f>
        <v>Confined</v>
      </c>
      <c r="D502" t="str">
        <f>VLOOKUP(A502,'A3. BGCZ'!A:C,3,FALSE)</f>
        <v>CDF</v>
      </c>
      <c r="E502" t="str">
        <f>VLOOKUP(A502,'A2. Low Flow Zone'!A:C,3,FALSE)</f>
        <v>Georgia Basin</v>
      </c>
      <c r="F502">
        <f>IFERROR(VLOOKUP(A502,'R1. GW Use'!A:H,8,FALSE),"&lt;Null&gt;")</f>
        <v>946420</v>
      </c>
      <c r="G502" t="str">
        <f>IFERROR(VLOOKUP(A502,'R2. Recharge'!A:I,8,FALSE)*B502,"&lt;Null&gt;")</f>
        <v>&lt;Null&gt;</v>
      </c>
      <c r="H502" t="str">
        <f>IFERROR(VLOOKUP(A502,'R2. Recharge'!A:K,10,FALSE)*B502,"&lt;Null&gt;")</f>
        <v>&lt;Null&gt;</v>
      </c>
      <c r="I502" t="str">
        <f>IFERROR(VLOOKUP(A502,'R3. GW E'!A:C,2,FALSE)*B502,"&lt;Null&gt;")</f>
        <v>&lt;Null&gt;</v>
      </c>
      <c r="J502" t="str">
        <f>IFERROR(VLOOKUP(A502,'R3. GW E'!A:E,4,FALSE)*B502,"&lt;Null&gt;")</f>
        <v>&lt;Null&gt;</v>
      </c>
      <c r="K502" t="str">
        <f t="shared" si="231"/>
        <v>&lt;Null&gt;</v>
      </c>
      <c r="L502" t="str">
        <f t="shared" si="232"/>
        <v>&lt;Null&gt;</v>
      </c>
      <c r="M502" t="str">
        <f t="shared" si="233"/>
        <v>&lt;Null&gt;</v>
      </c>
      <c r="N502" t="str">
        <f t="shared" si="234"/>
        <v>&lt;Null&gt;</v>
      </c>
      <c r="O502" t="str">
        <f t="shared" si="235"/>
        <v/>
      </c>
      <c r="P502">
        <f t="shared" si="245"/>
        <v>946000</v>
      </c>
      <c r="Q502" t="str">
        <f t="shared" si="236"/>
        <v/>
      </c>
      <c r="R502">
        <f t="shared" si="246"/>
        <v>0</v>
      </c>
      <c r="S502" t="str">
        <f t="shared" si="237"/>
        <v/>
      </c>
      <c r="T502">
        <f t="shared" si="247"/>
        <v>0</v>
      </c>
      <c r="U502" t="str">
        <f t="shared" si="248"/>
        <v>NA</v>
      </c>
      <c r="V502">
        <f t="shared" si="249"/>
        <v>0</v>
      </c>
      <c r="W502" t="str">
        <f t="shared" si="250"/>
        <v>NA</v>
      </c>
      <c r="X502">
        <f t="shared" si="251"/>
        <v>0</v>
      </c>
      <c r="Y502" t="str">
        <f t="shared" si="238"/>
        <v>NA</v>
      </c>
      <c r="Z502" t="str">
        <f t="shared" si="239"/>
        <v>NA</v>
      </c>
      <c r="AA502" t="str">
        <f t="shared" si="240"/>
        <v>NA</v>
      </c>
      <c r="AB502" t="str">
        <f t="shared" si="241"/>
        <v>NA</v>
      </c>
      <c r="AC502" s="9" t="str">
        <f t="shared" si="252"/>
        <v>NA</v>
      </c>
      <c r="AD502" s="9">
        <f t="shared" si="253"/>
        <v>0</v>
      </c>
      <c r="AE502" s="9" t="str">
        <f t="shared" si="254"/>
        <v>NA</v>
      </c>
      <c r="AF502" s="9">
        <f t="shared" si="255"/>
        <v>0</v>
      </c>
      <c r="AG502" s="9" t="str">
        <f t="shared" si="256"/>
        <v>NA</v>
      </c>
      <c r="AH502" s="9">
        <f t="shared" si="257"/>
        <v>0</v>
      </c>
      <c r="AI502" s="9" t="str">
        <f t="shared" si="258"/>
        <v>NA</v>
      </c>
      <c r="AJ502" s="9">
        <f t="shared" si="259"/>
        <v>0</v>
      </c>
      <c r="AK502" t="str">
        <f t="shared" si="260"/>
        <v>NA</v>
      </c>
      <c r="AL502" t="str">
        <f t="shared" si="261"/>
        <v>NA</v>
      </c>
      <c r="AM502" t="str">
        <f t="shared" si="262"/>
        <v>NA</v>
      </c>
      <c r="AN502" t="str">
        <f t="shared" si="263"/>
        <v>NA</v>
      </c>
      <c r="AO502">
        <f t="shared" si="242"/>
        <v>0</v>
      </c>
      <c r="AP502">
        <f t="shared" si="243"/>
        <v>0</v>
      </c>
      <c r="AQ502" t="str">
        <f t="shared" si="244"/>
        <v>Method not applicable - confined aquifer</v>
      </c>
    </row>
    <row r="503" spans="1:43" x14ac:dyDescent="0.25">
      <c r="A503">
        <v>178</v>
      </c>
      <c r="B503">
        <v>17892203.8697</v>
      </c>
      <c r="C503" t="str">
        <f>VLOOKUP(A503,'A1. Aquifer Attributes'!A:H,8,FALSE)</f>
        <v>Confined</v>
      </c>
      <c r="D503" t="str">
        <f>VLOOKUP(A503,'A3. BGCZ'!A:C,3,FALSE)</f>
        <v>CWH</v>
      </c>
      <c r="E503" t="str">
        <f>VLOOKUP(A503,'A2. Low Flow Zone'!A:C,3,FALSE)</f>
        <v>Vancouver Island</v>
      </c>
      <c r="F503">
        <f>IFERROR(VLOOKUP(A503,'R1. GW Use'!A:H,8,FALSE),"&lt;Null&gt;")</f>
        <v>75355</v>
      </c>
      <c r="G503" t="str">
        <f>IFERROR(VLOOKUP(A503,'R2. Recharge'!A:I,8,FALSE)*B503,"&lt;Null&gt;")</f>
        <v>&lt;Null&gt;</v>
      </c>
      <c r="H503" t="str">
        <f>IFERROR(VLOOKUP(A503,'R2. Recharge'!A:K,10,FALSE)*B503,"&lt;Null&gt;")</f>
        <v>&lt;Null&gt;</v>
      </c>
      <c r="I503" t="str">
        <f>IFERROR(VLOOKUP(A503,'R3. GW E'!A:C,2,FALSE)*B503,"&lt;Null&gt;")</f>
        <v>&lt;Null&gt;</v>
      </c>
      <c r="J503" t="str">
        <f>IFERROR(VLOOKUP(A503,'R3. GW E'!A:E,4,FALSE)*B503,"&lt;Null&gt;")</f>
        <v>&lt;Null&gt;</v>
      </c>
      <c r="K503" t="str">
        <f t="shared" si="231"/>
        <v>&lt;Null&gt;</v>
      </c>
      <c r="L503" t="str">
        <f t="shared" si="232"/>
        <v>&lt;Null&gt;</v>
      </c>
      <c r="M503" t="str">
        <f t="shared" si="233"/>
        <v>&lt;Null&gt;</v>
      </c>
      <c r="N503" t="str">
        <f t="shared" si="234"/>
        <v>&lt;Null&gt;</v>
      </c>
      <c r="O503" t="str">
        <f t="shared" si="235"/>
        <v/>
      </c>
      <c r="P503">
        <f t="shared" si="245"/>
        <v>75000</v>
      </c>
      <c r="Q503" t="str">
        <f t="shared" si="236"/>
        <v/>
      </c>
      <c r="R503">
        <f t="shared" si="246"/>
        <v>0</v>
      </c>
      <c r="S503" t="str">
        <f t="shared" si="237"/>
        <v/>
      </c>
      <c r="T503">
        <f t="shared" si="247"/>
        <v>0</v>
      </c>
      <c r="U503" t="str">
        <f t="shared" si="248"/>
        <v>NA</v>
      </c>
      <c r="V503">
        <f t="shared" si="249"/>
        <v>0</v>
      </c>
      <c r="W503" t="str">
        <f t="shared" si="250"/>
        <v>NA</v>
      </c>
      <c r="X503">
        <f t="shared" si="251"/>
        <v>0</v>
      </c>
      <c r="Y503" t="str">
        <f t="shared" si="238"/>
        <v>NA</v>
      </c>
      <c r="Z503" t="str">
        <f t="shared" si="239"/>
        <v>NA</v>
      </c>
      <c r="AA503" t="str">
        <f t="shared" si="240"/>
        <v>NA</v>
      </c>
      <c r="AB503" t="str">
        <f t="shared" si="241"/>
        <v>NA</v>
      </c>
      <c r="AC503" s="9" t="str">
        <f t="shared" si="252"/>
        <v>NA</v>
      </c>
      <c r="AD503" s="9">
        <f t="shared" si="253"/>
        <v>0</v>
      </c>
      <c r="AE503" s="9" t="str">
        <f t="shared" si="254"/>
        <v>NA</v>
      </c>
      <c r="AF503" s="9">
        <f t="shared" si="255"/>
        <v>0</v>
      </c>
      <c r="AG503" s="9" t="str">
        <f t="shared" si="256"/>
        <v>NA</v>
      </c>
      <c r="AH503" s="9">
        <f t="shared" si="257"/>
        <v>0</v>
      </c>
      <c r="AI503" s="9" t="str">
        <f t="shared" si="258"/>
        <v>NA</v>
      </c>
      <c r="AJ503" s="9">
        <f t="shared" si="259"/>
        <v>0</v>
      </c>
      <c r="AK503" t="str">
        <f t="shared" si="260"/>
        <v>NA</v>
      </c>
      <c r="AL503" t="str">
        <f t="shared" si="261"/>
        <v>NA</v>
      </c>
      <c r="AM503" t="str">
        <f t="shared" si="262"/>
        <v>NA</v>
      </c>
      <c r="AN503" t="str">
        <f t="shared" si="263"/>
        <v>NA</v>
      </c>
      <c r="AO503">
        <f t="shared" si="242"/>
        <v>0</v>
      </c>
      <c r="AP503">
        <f t="shared" si="243"/>
        <v>0</v>
      </c>
      <c r="AQ503" t="str">
        <f t="shared" si="244"/>
        <v>Method not applicable - confined aquifer</v>
      </c>
    </row>
    <row r="504" spans="1:43" x14ac:dyDescent="0.25">
      <c r="A504">
        <v>180</v>
      </c>
      <c r="B504">
        <v>8419517.9645000007</v>
      </c>
      <c r="C504" t="str">
        <f>VLOOKUP(A504,'A1. Aquifer Attributes'!A:H,8,FALSE)</f>
        <v>Confined</v>
      </c>
      <c r="D504" t="str">
        <f>VLOOKUP(A504,'A3. BGCZ'!A:C,3,FALSE)</f>
        <v>CDF</v>
      </c>
      <c r="E504" t="str">
        <f>VLOOKUP(A504,'A2. Low Flow Zone'!A:C,3,FALSE)</f>
        <v>Georgia Basin</v>
      </c>
      <c r="F504">
        <f>IFERROR(VLOOKUP(A504,'R1. GW Use'!A:H,8,FALSE),"&lt;Null&gt;")</f>
        <v>237980</v>
      </c>
      <c r="G504" t="str">
        <f>IFERROR(VLOOKUP(A504,'R2. Recharge'!A:I,8,FALSE)*B504,"&lt;Null&gt;")</f>
        <v>&lt;Null&gt;</v>
      </c>
      <c r="H504" t="str">
        <f>IFERROR(VLOOKUP(A504,'R2. Recharge'!A:K,10,FALSE)*B504,"&lt;Null&gt;")</f>
        <v>&lt;Null&gt;</v>
      </c>
      <c r="I504" t="str">
        <f>IFERROR(VLOOKUP(A504,'R3. GW E'!A:C,2,FALSE)*B504,"&lt;Null&gt;")</f>
        <v>&lt;Null&gt;</v>
      </c>
      <c r="J504" t="str">
        <f>IFERROR(VLOOKUP(A504,'R3. GW E'!A:E,4,FALSE)*B504,"&lt;Null&gt;")</f>
        <v>&lt;Null&gt;</v>
      </c>
      <c r="K504" t="str">
        <f t="shared" si="231"/>
        <v>&lt;Null&gt;</v>
      </c>
      <c r="L504" t="str">
        <f t="shared" si="232"/>
        <v>&lt;Null&gt;</v>
      </c>
      <c r="M504" t="str">
        <f t="shared" si="233"/>
        <v>&lt;Null&gt;</v>
      </c>
      <c r="N504" t="str">
        <f t="shared" si="234"/>
        <v>&lt;Null&gt;</v>
      </c>
      <c r="O504" t="str">
        <f t="shared" si="235"/>
        <v/>
      </c>
      <c r="P504">
        <f t="shared" si="245"/>
        <v>238000</v>
      </c>
      <c r="Q504" t="str">
        <f t="shared" si="236"/>
        <v/>
      </c>
      <c r="R504">
        <f t="shared" si="246"/>
        <v>0</v>
      </c>
      <c r="S504" t="str">
        <f t="shared" si="237"/>
        <v/>
      </c>
      <c r="T504">
        <f t="shared" si="247"/>
        <v>0</v>
      </c>
      <c r="U504" t="str">
        <f t="shared" si="248"/>
        <v>NA</v>
      </c>
      <c r="V504">
        <f t="shared" si="249"/>
        <v>0</v>
      </c>
      <c r="W504" t="str">
        <f t="shared" si="250"/>
        <v>NA</v>
      </c>
      <c r="X504">
        <f t="shared" si="251"/>
        <v>0</v>
      </c>
      <c r="Y504" t="str">
        <f t="shared" si="238"/>
        <v>NA</v>
      </c>
      <c r="Z504" t="str">
        <f t="shared" si="239"/>
        <v>NA</v>
      </c>
      <c r="AA504" t="str">
        <f t="shared" si="240"/>
        <v>NA</v>
      </c>
      <c r="AB504" t="str">
        <f t="shared" si="241"/>
        <v>NA</v>
      </c>
      <c r="AC504" s="9" t="str">
        <f t="shared" si="252"/>
        <v>NA</v>
      </c>
      <c r="AD504" s="9">
        <f t="shared" si="253"/>
        <v>0</v>
      </c>
      <c r="AE504" s="9" t="str">
        <f t="shared" si="254"/>
        <v>NA</v>
      </c>
      <c r="AF504" s="9">
        <f t="shared" si="255"/>
        <v>0</v>
      </c>
      <c r="AG504" s="9" t="str">
        <f t="shared" si="256"/>
        <v>NA</v>
      </c>
      <c r="AH504" s="9">
        <f t="shared" si="257"/>
        <v>0</v>
      </c>
      <c r="AI504" s="9" t="str">
        <f t="shared" si="258"/>
        <v>NA</v>
      </c>
      <c r="AJ504" s="9">
        <f t="shared" si="259"/>
        <v>0</v>
      </c>
      <c r="AK504" t="str">
        <f t="shared" si="260"/>
        <v>NA</v>
      </c>
      <c r="AL504" t="str">
        <f t="shared" si="261"/>
        <v>NA</v>
      </c>
      <c r="AM504" t="str">
        <f t="shared" si="262"/>
        <v>NA</v>
      </c>
      <c r="AN504" t="str">
        <f t="shared" si="263"/>
        <v>NA</v>
      </c>
      <c r="AO504">
        <f t="shared" si="242"/>
        <v>0</v>
      </c>
      <c r="AP504">
        <f t="shared" si="243"/>
        <v>0</v>
      </c>
      <c r="AQ504" t="str">
        <f t="shared" si="244"/>
        <v>Method not applicable - confined aquifer</v>
      </c>
    </row>
    <row r="505" spans="1:43" x14ac:dyDescent="0.25">
      <c r="A505">
        <v>181</v>
      </c>
      <c r="B505">
        <v>1268338.9129999999</v>
      </c>
      <c r="C505" t="str">
        <f>VLOOKUP(A505,'A1. Aquifer Attributes'!A:H,8,FALSE)</f>
        <v>Confined</v>
      </c>
      <c r="D505" t="str">
        <f>VLOOKUP(A505,'A3. BGCZ'!A:C,3,FALSE)</f>
        <v>CDF</v>
      </c>
      <c r="E505" t="str">
        <f>VLOOKUP(A505,'A2. Low Flow Zone'!A:C,3,FALSE)</f>
        <v>Georgia Basin</v>
      </c>
      <c r="F505">
        <f>IFERROR(VLOOKUP(A505,'R1. GW Use'!A:H,8,FALSE),"&lt;Null&gt;")</f>
        <v>58386</v>
      </c>
      <c r="G505" t="str">
        <f>IFERROR(VLOOKUP(A505,'R2. Recharge'!A:I,8,FALSE)*B505,"&lt;Null&gt;")</f>
        <v>&lt;Null&gt;</v>
      </c>
      <c r="H505" t="str">
        <f>IFERROR(VLOOKUP(A505,'R2. Recharge'!A:K,10,FALSE)*B505,"&lt;Null&gt;")</f>
        <v>&lt;Null&gt;</v>
      </c>
      <c r="I505" t="str">
        <f>IFERROR(VLOOKUP(A505,'R3. GW E'!A:C,2,FALSE)*B505,"&lt;Null&gt;")</f>
        <v>&lt;Null&gt;</v>
      </c>
      <c r="J505" t="str">
        <f>IFERROR(VLOOKUP(A505,'R3. GW E'!A:E,4,FALSE)*B505,"&lt;Null&gt;")</f>
        <v>&lt;Null&gt;</v>
      </c>
      <c r="K505" t="str">
        <f t="shared" si="231"/>
        <v>&lt;Null&gt;</v>
      </c>
      <c r="L505" t="str">
        <f t="shared" si="232"/>
        <v>&lt;Null&gt;</v>
      </c>
      <c r="M505" t="str">
        <f t="shared" si="233"/>
        <v>&lt;Null&gt;</v>
      </c>
      <c r="N505" t="str">
        <f t="shared" si="234"/>
        <v>&lt;Null&gt;</v>
      </c>
      <c r="O505" t="str">
        <f t="shared" si="235"/>
        <v/>
      </c>
      <c r="P505">
        <f t="shared" si="245"/>
        <v>58000</v>
      </c>
      <c r="Q505" t="str">
        <f t="shared" si="236"/>
        <v/>
      </c>
      <c r="R505">
        <f t="shared" si="246"/>
        <v>0</v>
      </c>
      <c r="S505" t="str">
        <f t="shared" si="237"/>
        <v/>
      </c>
      <c r="T505">
        <f t="shared" si="247"/>
        <v>0</v>
      </c>
      <c r="U505" t="str">
        <f t="shared" si="248"/>
        <v>NA</v>
      </c>
      <c r="V505">
        <f t="shared" si="249"/>
        <v>0</v>
      </c>
      <c r="W505" t="str">
        <f t="shared" si="250"/>
        <v>NA</v>
      </c>
      <c r="X505">
        <f t="shared" si="251"/>
        <v>0</v>
      </c>
      <c r="Y505" t="str">
        <f t="shared" si="238"/>
        <v>NA</v>
      </c>
      <c r="Z505" t="str">
        <f t="shared" si="239"/>
        <v>NA</v>
      </c>
      <c r="AA505" t="str">
        <f t="shared" si="240"/>
        <v>NA</v>
      </c>
      <c r="AB505" t="str">
        <f t="shared" si="241"/>
        <v>NA</v>
      </c>
      <c r="AC505" s="9" t="str">
        <f t="shared" si="252"/>
        <v>NA</v>
      </c>
      <c r="AD505" s="9">
        <f t="shared" si="253"/>
        <v>0</v>
      </c>
      <c r="AE505" s="9" t="str">
        <f t="shared" si="254"/>
        <v>NA</v>
      </c>
      <c r="AF505" s="9">
        <f t="shared" si="255"/>
        <v>0</v>
      </c>
      <c r="AG505" s="9" t="str">
        <f t="shared" si="256"/>
        <v>NA</v>
      </c>
      <c r="AH505" s="9">
        <f t="shared" si="257"/>
        <v>0</v>
      </c>
      <c r="AI505" s="9" t="str">
        <f t="shared" si="258"/>
        <v>NA</v>
      </c>
      <c r="AJ505" s="9">
        <f t="shared" si="259"/>
        <v>0</v>
      </c>
      <c r="AK505" t="str">
        <f t="shared" si="260"/>
        <v>NA</v>
      </c>
      <c r="AL505" t="str">
        <f t="shared" si="261"/>
        <v>NA</v>
      </c>
      <c r="AM505" t="str">
        <f t="shared" si="262"/>
        <v>NA</v>
      </c>
      <c r="AN505" t="str">
        <f t="shared" si="263"/>
        <v>NA</v>
      </c>
      <c r="AO505">
        <f t="shared" si="242"/>
        <v>0</v>
      </c>
      <c r="AP505">
        <f t="shared" si="243"/>
        <v>0</v>
      </c>
      <c r="AQ505" t="str">
        <f t="shared" si="244"/>
        <v>Method not applicable - confined aquifer</v>
      </c>
    </row>
    <row r="506" spans="1:43" x14ac:dyDescent="0.25">
      <c r="A506">
        <v>182</v>
      </c>
      <c r="B506">
        <v>31642751.579</v>
      </c>
      <c r="C506" t="str">
        <f>VLOOKUP(A506,'A1. Aquifer Attributes'!A:H,8,FALSE)</f>
        <v>Confined</v>
      </c>
      <c r="D506" t="str">
        <f>VLOOKUP(A506,'A3. BGCZ'!A:C,3,FALSE)</f>
        <v>CWH</v>
      </c>
      <c r="E506" t="str">
        <f>VLOOKUP(A506,'A2. Low Flow Zone'!A:C,3,FALSE)</f>
        <v>Georgia Basin</v>
      </c>
      <c r="F506">
        <f>IFERROR(VLOOKUP(A506,'R1. GW Use'!A:H,8,FALSE),"&lt;Null&gt;")</f>
        <v>243345</v>
      </c>
      <c r="G506" t="str">
        <f>IFERROR(VLOOKUP(A506,'R2. Recharge'!A:I,8,FALSE)*B506,"&lt;Null&gt;")</f>
        <v>&lt;Null&gt;</v>
      </c>
      <c r="H506" t="str">
        <f>IFERROR(VLOOKUP(A506,'R2. Recharge'!A:K,10,FALSE)*B506,"&lt;Null&gt;")</f>
        <v>&lt;Null&gt;</v>
      </c>
      <c r="I506" t="str">
        <f>IFERROR(VLOOKUP(A506,'R3. GW E'!A:C,2,FALSE)*B506,"&lt;Null&gt;")</f>
        <v>&lt;Null&gt;</v>
      </c>
      <c r="J506" t="str">
        <f>IFERROR(VLOOKUP(A506,'R3. GW E'!A:E,4,FALSE)*B506,"&lt;Null&gt;")</f>
        <v>&lt;Null&gt;</v>
      </c>
      <c r="K506" t="str">
        <f t="shared" si="231"/>
        <v>&lt;Null&gt;</v>
      </c>
      <c r="L506" t="str">
        <f t="shared" si="232"/>
        <v>&lt;Null&gt;</v>
      </c>
      <c r="M506" t="str">
        <f t="shared" si="233"/>
        <v>&lt;Null&gt;</v>
      </c>
      <c r="N506" t="str">
        <f t="shared" si="234"/>
        <v>&lt;Null&gt;</v>
      </c>
      <c r="O506" t="str">
        <f t="shared" si="235"/>
        <v/>
      </c>
      <c r="P506">
        <f t="shared" si="245"/>
        <v>243000</v>
      </c>
      <c r="Q506" t="str">
        <f t="shared" si="236"/>
        <v/>
      </c>
      <c r="R506">
        <f t="shared" si="246"/>
        <v>0</v>
      </c>
      <c r="S506" t="str">
        <f t="shared" si="237"/>
        <v/>
      </c>
      <c r="T506">
        <f t="shared" si="247"/>
        <v>0</v>
      </c>
      <c r="U506" t="str">
        <f t="shared" si="248"/>
        <v>NA</v>
      </c>
      <c r="V506">
        <f t="shared" si="249"/>
        <v>0</v>
      </c>
      <c r="W506" t="str">
        <f t="shared" si="250"/>
        <v>NA</v>
      </c>
      <c r="X506">
        <f t="shared" si="251"/>
        <v>0</v>
      </c>
      <c r="Y506" t="str">
        <f t="shared" si="238"/>
        <v>NA</v>
      </c>
      <c r="Z506" t="str">
        <f t="shared" si="239"/>
        <v>NA</v>
      </c>
      <c r="AA506" t="str">
        <f t="shared" si="240"/>
        <v>NA</v>
      </c>
      <c r="AB506" t="str">
        <f t="shared" si="241"/>
        <v>NA</v>
      </c>
      <c r="AC506" s="9" t="str">
        <f t="shared" si="252"/>
        <v>NA</v>
      </c>
      <c r="AD506" s="9">
        <f t="shared" si="253"/>
        <v>0</v>
      </c>
      <c r="AE506" s="9" t="str">
        <f t="shared" si="254"/>
        <v>NA</v>
      </c>
      <c r="AF506" s="9">
        <f t="shared" si="255"/>
        <v>0</v>
      </c>
      <c r="AG506" s="9" t="str">
        <f t="shared" si="256"/>
        <v>NA</v>
      </c>
      <c r="AH506" s="9">
        <f t="shared" si="257"/>
        <v>0</v>
      </c>
      <c r="AI506" s="9" t="str">
        <f t="shared" si="258"/>
        <v>NA</v>
      </c>
      <c r="AJ506" s="9">
        <f t="shared" si="259"/>
        <v>0</v>
      </c>
      <c r="AK506" t="str">
        <f t="shared" si="260"/>
        <v>NA</v>
      </c>
      <c r="AL506" t="str">
        <f t="shared" si="261"/>
        <v>NA</v>
      </c>
      <c r="AM506" t="str">
        <f t="shared" si="262"/>
        <v>NA</v>
      </c>
      <c r="AN506" t="str">
        <f t="shared" si="263"/>
        <v>NA</v>
      </c>
      <c r="AO506">
        <f t="shared" si="242"/>
        <v>0</v>
      </c>
      <c r="AP506">
        <f t="shared" si="243"/>
        <v>0</v>
      </c>
      <c r="AQ506" t="str">
        <f t="shared" si="244"/>
        <v>Method not applicable - confined aquifer</v>
      </c>
    </row>
    <row r="507" spans="1:43" x14ac:dyDescent="0.25">
      <c r="A507">
        <v>183</v>
      </c>
      <c r="B507">
        <v>6280813.6189999999</v>
      </c>
      <c r="C507" t="str">
        <f>VLOOKUP(A507,'A1. Aquifer Attributes'!A:H,8,FALSE)</f>
        <v>Confined</v>
      </c>
      <c r="D507" t="str">
        <f>VLOOKUP(A507,'A3. BGCZ'!A:C,3,FALSE)</f>
        <v>CDF</v>
      </c>
      <c r="E507" t="str">
        <f>VLOOKUP(A507,'A2. Low Flow Zone'!A:C,3,FALSE)</f>
        <v>Georgia Basin</v>
      </c>
      <c r="F507">
        <f>IFERROR(VLOOKUP(A507,'R1. GW Use'!A:H,8,FALSE),"&lt;Null&gt;")</f>
        <v>108440</v>
      </c>
      <c r="G507" t="str">
        <f>IFERROR(VLOOKUP(A507,'R2. Recharge'!A:I,8,FALSE)*B507,"&lt;Null&gt;")</f>
        <v>&lt;Null&gt;</v>
      </c>
      <c r="H507" t="str">
        <f>IFERROR(VLOOKUP(A507,'R2. Recharge'!A:K,10,FALSE)*B507,"&lt;Null&gt;")</f>
        <v>&lt;Null&gt;</v>
      </c>
      <c r="I507" t="str">
        <f>IFERROR(VLOOKUP(A507,'R3. GW E'!A:C,2,FALSE)*B507,"&lt;Null&gt;")</f>
        <v>&lt;Null&gt;</v>
      </c>
      <c r="J507" t="str">
        <f>IFERROR(VLOOKUP(A507,'R3. GW E'!A:E,4,FALSE)*B507,"&lt;Null&gt;")</f>
        <v>&lt;Null&gt;</v>
      </c>
      <c r="K507" t="str">
        <f t="shared" si="231"/>
        <v>&lt;Null&gt;</v>
      </c>
      <c r="L507" t="str">
        <f t="shared" si="232"/>
        <v>&lt;Null&gt;</v>
      </c>
      <c r="M507" t="str">
        <f t="shared" si="233"/>
        <v>&lt;Null&gt;</v>
      </c>
      <c r="N507" t="str">
        <f t="shared" si="234"/>
        <v>&lt;Null&gt;</v>
      </c>
      <c r="O507" t="str">
        <f t="shared" si="235"/>
        <v/>
      </c>
      <c r="P507">
        <f t="shared" si="245"/>
        <v>108000</v>
      </c>
      <c r="Q507" t="str">
        <f t="shared" si="236"/>
        <v/>
      </c>
      <c r="R507">
        <f t="shared" si="246"/>
        <v>0</v>
      </c>
      <c r="S507" t="str">
        <f t="shared" si="237"/>
        <v/>
      </c>
      <c r="T507">
        <f t="shared" si="247"/>
        <v>0</v>
      </c>
      <c r="U507" t="str">
        <f t="shared" si="248"/>
        <v>NA</v>
      </c>
      <c r="V507">
        <f t="shared" si="249"/>
        <v>0</v>
      </c>
      <c r="W507" t="str">
        <f t="shared" si="250"/>
        <v>NA</v>
      </c>
      <c r="X507">
        <f t="shared" si="251"/>
        <v>0</v>
      </c>
      <c r="Y507" t="str">
        <f t="shared" si="238"/>
        <v>NA</v>
      </c>
      <c r="Z507" t="str">
        <f t="shared" si="239"/>
        <v>NA</v>
      </c>
      <c r="AA507" t="str">
        <f t="shared" si="240"/>
        <v>NA</v>
      </c>
      <c r="AB507" t="str">
        <f t="shared" si="241"/>
        <v>NA</v>
      </c>
      <c r="AC507" s="9" t="str">
        <f t="shared" si="252"/>
        <v>NA</v>
      </c>
      <c r="AD507" s="9">
        <f t="shared" si="253"/>
        <v>0</v>
      </c>
      <c r="AE507" s="9" t="str">
        <f t="shared" si="254"/>
        <v>NA</v>
      </c>
      <c r="AF507" s="9">
        <f t="shared" si="255"/>
        <v>0</v>
      </c>
      <c r="AG507" s="9" t="str">
        <f t="shared" si="256"/>
        <v>NA</v>
      </c>
      <c r="AH507" s="9">
        <f t="shared" si="257"/>
        <v>0</v>
      </c>
      <c r="AI507" s="9" t="str">
        <f t="shared" si="258"/>
        <v>NA</v>
      </c>
      <c r="AJ507" s="9">
        <f t="shared" si="259"/>
        <v>0</v>
      </c>
      <c r="AK507" t="str">
        <f t="shared" si="260"/>
        <v>NA</v>
      </c>
      <c r="AL507" t="str">
        <f t="shared" si="261"/>
        <v>NA</v>
      </c>
      <c r="AM507" t="str">
        <f t="shared" si="262"/>
        <v>NA</v>
      </c>
      <c r="AN507" t="str">
        <f t="shared" si="263"/>
        <v>NA</v>
      </c>
      <c r="AO507">
        <f t="shared" si="242"/>
        <v>0</v>
      </c>
      <c r="AP507">
        <f t="shared" si="243"/>
        <v>0</v>
      </c>
      <c r="AQ507" t="str">
        <f t="shared" si="244"/>
        <v>Method not applicable - confined aquifer</v>
      </c>
    </row>
    <row r="508" spans="1:43" x14ac:dyDescent="0.25">
      <c r="A508">
        <v>185</v>
      </c>
      <c r="B508">
        <v>14919520.105</v>
      </c>
      <c r="C508" t="str">
        <f>VLOOKUP(A508,'A1. Aquifer Attributes'!A:H,8,FALSE)</f>
        <v>Confined</v>
      </c>
      <c r="D508" t="str">
        <f>VLOOKUP(A508,'A3. BGCZ'!A:C,3,FALSE)</f>
        <v>CDF</v>
      </c>
      <c r="E508" t="str">
        <f>VLOOKUP(A508,'A2. Low Flow Zone'!A:C,3,FALSE)</f>
        <v>Georgia Basin</v>
      </c>
      <c r="F508">
        <f>IFERROR(VLOOKUP(A508,'R1. GW Use'!A:H,8,FALSE),"&lt;Null&gt;")</f>
        <v>412103</v>
      </c>
      <c r="G508" t="str">
        <f>IFERROR(VLOOKUP(A508,'R2. Recharge'!A:I,8,FALSE)*B508,"&lt;Null&gt;")</f>
        <v>&lt;Null&gt;</v>
      </c>
      <c r="H508" t="str">
        <f>IFERROR(VLOOKUP(A508,'R2. Recharge'!A:K,10,FALSE)*B508,"&lt;Null&gt;")</f>
        <v>&lt;Null&gt;</v>
      </c>
      <c r="I508" t="str">
        <f>IFERROR(VLOOKUP(A508,'R3. GW E'!A:C,2,FALSE)*B508,"&lt;Null&gt;")</f>
        <v>&lt;Null&gt;</v>
      </c>
      <c r="J508" t="str">
        <f>IFERROR(VLOOKUP(A508,'R3. GW E'!A:E,4,FALSE)*B508,"&lt;Null&gt;")</f>
        <v>&lt;Null&gt;</v>
      </c>
      <c r="K508" t="str">
        <f t="shared" si="231"/>
        <v>&lt;Null&gt;</v>
      </c>
      <c r="L508" t="str">
        <f t="shared" si="232"/>
        <v>&lt;Null&gt;</v>
      </c>
      <c r="M508" t="str">
        <f t="shared" si="233"/>
        <v>&lt;Null&gt;</v>
      </c>
      <c r="N508" t="str">
        <f t="shared" si="234"/>
        <v>&lt;Null&gt;</v>
      </c>
      <c r="O508" t="str">
        <f t="shared" si="235"/>
        <v/>
      </c>
      <c r="P508">
        <f t="shared" si="245"/>
        <v>412000</v>
      </c>
      <c r="Q508" t="str">
        <f t="shared" si="236"/>
        <v/>
      </c>
      <c r="R508">
        <f t="shared" si="246"/>
        <v>0</v>
      </c>
      <c r="S508" t="str">
        <f t="shared" si="237"/>
        <v/>
      </c>
      <c r="T508">
        <f t="shared" si="247"/>
        <v>0</v>
      </c>
      <c r="U508" t="str">
        <f t="shared" si="248"/>
        <v>NA</v>
      </c>
      <c r="V508">
        <f t="shared" si="249"/>
        <v>0</v>
      </c>
      <c r="W508" t="str">
        <f t="shared" si="250"/>
        <v>NA</v>
      </c>
      <c r="X508">
        <f t="shared" si="251"/>
        <v>0</v>
      </c>
      <c r="Y508" t="str">
        <f t="shared" si="238"/>
        <v>NA</v>
      </c>
      <c r="Z508" t="str">
        <f t="shared" si="239"/>
        <v>NA</v>
      </c>
      <c r="AA508" t="str">
        <f t="shared" si="240"/>
        <v>NA</v>
      </c>
      <c r="AB508" t="str">
        <f t="shared" si="241"/>
        <v>NA</v>
      </c>
      <c r="AC508" s="9" t="str">
        <f t="shared" si="252"/>
        <v>NA</v>
      </c>
      <c r="AD508" s="9">
        <f t="shared" si="253"/>
        <v>0</v>
      </c>
      <c r="AE508" s="9" t="str">
        <f t="shared" si="254"/>
        <v>NA</v>
      </c>
      <c r="AF508" s="9">
        <f t="shared" si="255"/>
        <v>0</v>
      </c>
      <c r="AG508" s="9" t="str">
        <f t="shared" si="256"/>
        <v>NA</v>
      </c>
      <c r="AH508" s="9">
        <f t="shared" si="257"/>
        <v>0</v>
      </c>
      <c r="AI508" s="9" t="str">
        <f t="shared" si="258"/>
        <v>NA</v>
      </c>
      <c r="AJ508" s="9">
        <f t="shared" si="259"/>
        <v>0</v>
      </c>
      <c r="AK508" t="str">
        <f t="shared" si="260"/>
        <v>NA</v>
      </c>
      <c r="AL508" t="str">
        <f t="shared" si="261"/>
        <v>NA</v>
      </c>
      <c r="AM508" t="str">
        <f t="shared" si="262"/>
        <v>NA</v>
      </c>
      <c r="AN508" t="str">
        <f t="shared" si="263"/>
        <v>NA</v>
      </c>
      <c r="AO508">
        <f t="shared" si="242"/>
        <v>0</v>
      </c>
      <c r="AP508">
        <f t="shared" si="243"/>
        <v>0</v>
      </c>
      <c r="AQ508" t="str">
        <f t="shared" si="244"/>
        <v>Method not applicable - confined aquifer</v>
      </c>
    </row>
    <row r="509" spans="1:43" x14ac:dyDescent="0.25">
      <c r="A509">
        <v>188</v>
      </c>
      <c r="B509">
        <v>8671183.7469999995</v>
      </c>
      <c r="C509" t="str">
        <f>VLOOKUP(A509,'A1. Aquifer Attributes'!A:H,8,FALSE)</f>
        <v>Confined</v>
      </c>
      <c r="D509" t="str">
        <f>VLOOKUP(A509,'A3. BGCZ'!A:C,3,FALSE)</f>
        <v>CDF</v>
      </c>
      <c r="E509" t="str">
        <f>VLOOKUP(A509,'A2. Low Flow Zone'!A:C,3,FALSE)</f>
        <v>Georgia Basin</v>
      </c>
      <c r="F509">
        <f>IFERROR(VLOOKUP(A509,'R1. GW Use'!A:H,8,FALSE),"&lt;Null&gt;")</f>
        <v>1990570</v>
      </c>
      <c r="G509" t="str">
        <f>IFERROR(VLOOKUP(A509,'R2. Recharge'!A:I,8,FALSE)*B509,"&lt;Null&gt;")</f>
        <v>&lt;Null&gt;</v>
      </c>
      <c r="H509" t="str">
        <f>IFERROR(VLOOKUP(A509,'R2. Recharge'!A:K,10,FALSE)*B509,"&lt;Null&gt;")</f>
        <v>&lt;Null&gt;</v>
      </c>
      <c r="I509" t="str">
        <f>IFERROR(VLOOKUP(A509,'R3. GW E'!A:C,2,FALSE)*B509,"&lt;Null&gt;")</f>
        <v>&lt;Null&gt;</v>
      </c>
      <c r="J509" t="str">
        <f>IFERROR(VLOOKUP(A509,'R3. GW E'!A:E,4,FALSE)*B509,"&lt;Null&gt;")</f>
        <v>&lt;Null&gt;</v>
      </c>
      <c r="K509" t="str">
        <f t="shared" si="231"/>
        <v>&lt;Null&gt;</v>
      </c>
      <c r="L509" t="str">
        <f t="shared" si="232"/>
        <v>&lt;Null&gt;</v>
      </c>
      <c r="M509" t="str">
        <f t="shared" si="233"/>
        <v>&lt;Null&gt;</v>
      </c>
      <c r="N509" t="str">
        <f t="shared" si="234"/>
        <v>&lt;Null&gt;</v>
      </c>
      <c r="O509" t="str">
        <f t="shared" si="235"/>
        <v/>
      </c>
      <c r="P509">
        <f t="shared" si="245"/>
        <v>1991000</v>
      </c>
      <c r="Q509" t="str">
        <f t="shared" si="236"/>
        <v/>
      </c>
      <c r="R509">
        <f t="shared" si="246"/>
        <v>0</v>
      </c>
      <c r="S509" t="str">
        <f t="shared" si="237"/>
        <v/>
      </c>
      <c r="T509">
        <f t="shared" si="247"/>
        <v>0</v>
      </c>
      <c r="U509" t="str">
        <f t="shared" si="248"/>
        <v>NA</v>
      </c>
      <c r="V509">
        <f t="shared" si="249"/>
        <v>0</v>
      </c>
      <c r="W509" t="str">
        <f t="shared" si="250"/>
        <v>NA</v>
      </c>
      <c r="X509">
        <f t="shared" si="251"/>
        <v>0</v>
      </c>
      <c r="Y509" t="str">
        <f t="shared" si="238"/>
        <v>NA</v>
      </c>
      <c r="Z509" t="str">
        <f t="shared" si="239"/>
        <v>NA</v>
      </c>
      <c r="AA509" t="str">
        <f t="shared" si="240"/>
        <v>NA</v>
      </c>
      <c r="AB509" t="str">
        <f t="shared" si="241"/>
        <v>NA</v>
      </c>
      <c r="AC509" s="9" t="str">
        <f t="shared" si="252"/>
        <v>NA</v>
      </c>
      <c r="AD509" s="9">
        <f t="shared" si="253"/>
        <v>0</v>
      </c>
      <c r="AE509" s="9" t="str">
        <f t="shared" si="254"/>
        <v>NA</v>
      </c>
      <c r="AF509" s="9">
        <f t="shared" si="255"/>
        <v>0</v>
      </c>
      <c r="AG509" s="9" t="str">
        <f t="shared" si="256"/>
        <v>NA</v>
      </c>
      <c r="AH509" s="9">
        <f t="shared" si="257"/>
        <v>0</v>
      </c>
      <c r="AI509" s="9" t="str">
        <f t="shared" si="258"/>
        <v>NA</v>
      </c>
      <c r="AJ509" s="9">
        <f t="shared" si="259"/>
        <v>0</v>
      </c>
      <c r="AK509" t="str">
        <f t="shared" si="260"/>
        <v>NA</v>
      </c>
      <c r="AL509" t="str">
        <f t="shared" si="261"/>
        <v>NA</v>
      </c>
      <c r="AM509" t="str">
        <f t="shared" si="262"/>
        <v>NA</v>
      </c>
      <c r="AN509" t="str">
        <f t="shared" si="263"/>
        <v>NA</v>
      </c>
      <c r="AO509">
        <f t="shared" si="242"/>
        <v>0</v>
      </c>
      <c r="AP509">
        <f t="shared" si="243"/>
        <v>0</v>
      </c>
      <c r="AQ509" t="str">
        <f t="shared" si="244"/>
        <v>Method not applicable - confined aquifer</v>
      </c>
    </row>
    <row r="510" spans="1:43" x14ac:dyDescent="0.25">
      <c r="A510">
        <v>192</v>
      </c>
      <c r="B510">
        <v>8909719.1427299995</v>
      </c>
      <c r="C510" t="str">
        <f>VLOOKUP(A510,'A1. Aquifer Attributes'!A:H,8,FALSE)</f>
        <v>Confined</v>
      </c>
      <c r="D510" t="str">
        <f>VLOOKUP(A510,'A3. BGCZ'!A:C,3,FALSE)</f>
        <v>CWH</v>
      </c>
      <c r="E510" t="str">
        <f>VLOOKUP(A510,'A2. Low Flow Zone'!A:C,3,FALSE)</f>
        <v>Vancouver Island</v>
      </c>
      <c r="F510">
        <f>IFERROR(VLOOKUP(A510,'R1. GW Use'!A:H,8,FALSE),"&lt;Null&gt;")</f>
        <v>26052</v>
      </c>
      <c r="G510" t="str">
        <f>IFERROR(VLOOKUP(A510,'R2. Recharge'!A:I,8,FALSE)*B510,"&lt;Null&gt;")</f>
        <v>&lt;Null&gt;</v>
      </c>
      <c r="H510" t="str">
        <f>IFERROR(VLOOKUP(A510,'R2. Recharge'!A:K,10,FALSE)*B510,"&lt;Null&gt;")</f>
        <v>&lt;Null&gt;</v>
      </c>
      <c r="I510" t="str">
        <f>IFERROR(VLOOKUP(A510,'R3. GW E'!A:C,2,FALSE)*B510,"&lt;Null&gt;")</f>
        <v>&lt;Null&gt;</v>
      </c>
      <c r="J510" t="str">
        <f>IFERROR(VLOOKUP(A510,'R3. GW E'!A:E,4,FALSE)*B510,"&lt;Null&gt;")</f>
        <v>&lt;Null&gt;</v>
      </c>
      <c r="K510" t="str">
        <f t="shared" si="231"/>
        <v>&lt;Null&gt;</v>
      </c>
      <c r="L510" t="str">
        <f t="shared" si="232"/>
        <v>&lt;Null&gt;</v>
      </c>
      <c r="M510" t="str">
        <f t="shared" si="233"/>
        <v>&lt;Null&gt;</v>
      </c>
      <c r="N510" t="str">
        <f t="shared" si="234"/>
        <v>&lt;Null&gt;</v>
      </c>
      <c r="O510" t="str">
        <f t="shared" si="235"/>
        <v/>
      </c>
      <c r="P510">
        <f t="shared" si="245"/>
        <v>26000</v>
      </c>
      <c r="Q510" t="str">
        <f t="shared" si="236"/>
        <v/>
      </c>
      <c r="R510">
        <f t="shared" si="246"/>
        <v>0</v>
      </c>
      <c r="S510" t="str">
        <f t="shared" si="237"/>
        <v/>
      </c>
      <c r="T510">
        <f t="shared" si="247"/>
        <v>0</v>
      </c>
      <c r="U510" t="str">
        <f t="shared" si="248"/>
        <v>NA</v>
      </c>
      <c r="V510">
        <f t="shared" si="249"/>
        <v>0</v>
      </c>
      <c r="W510" t="str">
        <f t="shared" si="250"/>
        <v>NA</v>
      </c>
      <c r="X510">
        <f t="shared" si="251"/>
        <v>0</v>
      </c>
      <c r="Y510" t="str">
        <f t="shared" si="238"/>
        <v>NA</v>
      </c>
      <c r="Z510" t="str">
        <f t="shared" si="239"/>
        <v>NA</v>
      </c>
      <c r="AA510" t="str">
        <f t="shared" si="240"/>
        <v>NA</v>
      </c>
      <c r="AB510" t="str">
        <f t="shared" si="241"/>
        <v>NA</v>
      </c>
      <c r="AC510" s="9" t="str">
        <f t="shared" si="252"/>
        <v>NA</v>
      </c>
      <c r="AD510" s="9">
        <f t="shared" si="253"/>
        <v>0</v>
      </c>
      <c r="AE510" s="9" t="str">
        <f t="shared" si="254"/>
        <v>NA</v>
      </c>
      <c r="AF510" s="9">
        <f t="shared" si="255"/>
        <v>0</v>
      </c>
      <c r="AG510" s="9" t="str">
        <f t="shared" si="256"/>
        <v>NA</v>
      </c>
      <c r="AH510" s="9">
        <f t="shared" si="257"/>
        <v>0</v>
      </c>
      <c r="AI510" s="9" t="str">
        <f t="shared" si="258"/>
        <v>NA</v>
      </c>
      <c r="AJ510" s="9">
        <f t="shared" si="259"/>
        <v>0</v>
      </c>
      <c r="AK510" t="str">
        <f t="shared" si="260"/>
        <v>NA</v>
      </c>
      <c r="AL510" t="str">
        <f t="shared" si="261"/>
        <v>NA</v>
      </c>
      <c r="AM510" t="str">
        <f t="shared" si="262"/>
        <v>NA</v>
      </c>
      <c r="AN510" t="str">
        <f t="shared" si="263"/>
        <v>NA</v>
      </c>
      <c r="AO510">
        <f t="shared" si="242"/>
        <v>0</v>
      </c>
      <c r="AP510">
        <f t="shared" si="243"/>
        <v>0</v>
      </c>
      <c r="AQ510" t="str">
        <f t="shared" si="244"/>
        <v>Method not applicable - confined aquifer</v>
      </c>
    </row>
    <row r="511" spans="1:43" x14ac:dyDescent="0.25">
      <c r="A511">
        <v>195</v>
      </c>
      <c r="B511">
        <v>530574.03125</v>
      </c>
      <c r="C511" t="str">
        <f>VLOOKUP(A511,'A1. Aquifer Attributes'!A:H,8,FALSE)</f>
        <v>Confined</v>
      </c>
      <c r="D511" t="str">
        <f>VLOOKUP(A511,'A3. BGCZ'!A:C,3,FALSE)</f>
        <v>BG</v>
      </c>
      <c r="E511" t="str">
        <f>VLOOKUP(A511,'A2. Low Flow Zone'!A:C,3,FALSE)</f>
        <v>South Interior</v>
      </c>
      <c r="F511">
        <f>IFERROR(VLOOKUP(A511,'R1. GW Use'!A:H,8,FALSE),"&lt;Null&gt;")</f>
        <v>144157</v>
      </c>
      <c r="G511" t="str">
        <f>IFERROR(VLOOKUP(A511,'R2. Recharge'!A:I,8,FALSE)*B511,"&lt;Null&gt;")</f>
        <v>&lt;Null&gt;</v>
      </c>
      <c r="H511" t="str">
        <f>IFERROR(VLOOKUP(A511,'R2. Recharge'!A:K,10,FALSE)*B511,"&lt;Null&gt;")</f>
        <v>&lt;Null&gt;</v>
      </c>
      <c r="I511" t="str">
        <f>IFERROR(VLOOKUP(A511,'R3. GW E'!A:C,2,FALSE)*B511,"&lt;Null&gt;")</f>
        <v>&lt;Null&gt;</v>
      </c>
      <c r="J511" t="str">
        <f>IFERROR(VLOOKUP(A511,'R3. GW E'!A:E,4,FALSE)*B511,"&lt;Null&gt;")</f>
        <v>&lt;Null&gt;</v>
      </c>
      <c r="K511" t="str">
        <f t="shared" si="231"/>
        <v>&lt;Null&gt;</v>
      </c>
      <c r="L511" t="str">
        <f t="shared" si="232"/>
        <v>&lt;Null&gt;</v>
      </c>
      <c r="M511" t="str">
        <f t="shared" si="233"/>
        <v>&lt;Null&gt;</v>
      </c>
      <c r="N511" t="str">
        <f t="shared" si="234"/>
        <v>&lt;Null&gt;</v>
      </c>
      <c r="O511" t="str">
        <f t="shared" si="235"/>
        <v/>
      </c>
      <c r="P511">
        <f t="shared" si="245"/>
        <v>144000</v>
      </c>
      <c r="Q511" t="str">
        <f t="shared" si="236"/>
        <v/>
      </c>
      <c r="R511">
        <f t="shared" si="246"/>
        <v>0</v>
      </c>
      <c r="S511" t="str">
        <f t="shared" si="237"/>
        <v/>
      </c>
      <c r="T511">
        <f t="shared" si="247"/>
        <v>0</v>
      </c>
      <c r="U511" t="str">
        <f t="shared" si="248"/>
        <v>NA</v>
      </c>
      <c r="V511">
        <f t="shared" si="249"/>
        <v>0</v>
      </c>
      <c r="W511" t="str">
        <f t="shared" si="250"/>
        <v>NA</v>
      </c>
      <c r="X511">
        <f t="shared" si="251"/>
        <v>0</v>
      </c>
      <c r="Y511" t="str">
        <f t="shared" si="238"/>
        <v>NA</v>
      </c>
      <c r="Z511" t="str">
        <f t="shared" si="239"/>
        <v>NA</v>
      </c>
      <c r="AA511" t="str">
        <f t="shared" si="240"/>
        <v>NA</v>
      </c>
      <c r="AB511" t="str">
        <f t="shared" si="241"/>
        <v>NA</v>
      </c>
      <c r="AC511" s="9" t="str">
        <f t="shared" si="252"/>
        <v>NA</v>
      </c>
      <c r="AD511" s="9">
        <f t="shared" si="253"/>
        <v>0</v>
      </c>
      <c r="AE511" s="9" t="str">
        <f t="shared" si="254"/>
        <v>NA</v>
      </c>
      <c r="AF511" s="9">
        <f t="shared" si="255"/>
        <v>0</v>
      </c>
      <c r="AG511" s="9" t="str">
        <f t="shared" si="256"/>
        <v>NA</v>
      </c>
      <c r="AH511" s="9">
        <f t="shared" si="257"/>
        <v>0</v>
      </c>
      <c r="AI511" s="9" t="str">
        <f t="shared" si="258"/>
        <v>NA</v>
      </c>
      <c r="AJ511" s="9">
        <f t="shared" si="259"/>
        <v>0</v>
      </c>
      <c r="AK511" t="str">
        <f t="shared" si="260"/>
        <v>NA</v>
      </c>
      <c r="AL511" t="str">
        <f t="shared" si="261"/>
        <v>NA</v>
      </c>
      <c r="AM511" t="str">
        <f t="shared" si="262"/>
        <v>NA</v>
      </c>
      <c r="AN511" t="str">
        <f t="shared" si="263"/>
        <v>NA</v>
      </c>
      <c r="AO511">
        <f t="shared" si="242"/>
        <v>0</v>
      </c>
      <c r="AP511">
        <f t="shared" si="243"/>
        <v>0</v>
      </c>
      <c r="AQ511" t="str">
        <f t="shared" si="244"/>
        <v>Method not applicable - confined aquifer</v>
      </c>
    </row>
    <row r="512" spans="1:43" x14ac:dyDescent="0.25">
      <c r="A512">
        <v>196</v>
      </c>
      <c r="B512">
        <v>45982977.211499996</v>
      </c>
      <c r="C512" t="str">
        <f>VLOOKUP(A512,'A1. Aquifer Attributes'!A:H,8,FALSE)</f>
        <v>Confined</v>
      </c>
      <c r="D512" t="str">
        <f>VLOOKUP(A512,'A3. BGCZ'!A:C,3,FALSE)</f>
        <v>CDF</v>
      </c>
      <c r="E512" t="str">
        <f>VLOOKUP(A512,'A2. Low Flow Zone'!A:C,3,FALSE)</f>
        <v>Georgia Basin</v>
      </c>
      <c r="F512">
        <f>IFERROR(VLOOKUP(A512,'R1. GW Use'!A:H,8,FALSE),"&lt;Null&gt;")</f>
        <v>672904</v>
      </c>
      <c r="G512" t="str">
        <f>IFERROR(VLOOKUP(A512,'R2. Recharge'!A:I,8,FALSE)*B512,"&lt;Null&gt;")</f>
        <v>&lt;Null&gt;</v>
      </c>
      <c r="H512" t="str">
        <f>IFERROR(VLOOKUP(A512,'R2. Recharge'!A:K,10,FALSE)*B512,"&lt;Null&gt;")</f>
        <v>&lt;Null&gt;</v>
      </c>
      <c r="I512" t="str">
        <f>IFERROR(VLOOKUP(A512,'R3. GW E'!A:C,2,FALSE)*B512,"&lt;Null&gt;")</f>
        <v>&lt;Null&gt;</v>
      </c>
      <c r="J512" t="str">
        <f>IFERROR(VLOOKUP(A512,'R3. GW E'!A:E,4,FALSE)*B512,"&lt;Null&gt;")</f>
        <v>&lt;Null&gt;</v>
      </c>
      <c r="K512" t="str">
        <f t="shared" si="231"/>
        <v>&lt;Null&gt;</v>
      </c>
      <c r="L512" t="str">
        <f t="shared" si="232"/>
        <v>&lt;Null&gt;</v>
      </c>
      <c r="M512" t="str">
        <f t="shared" si="233"/>
        <v>&lt;Null&gt;</v>
      </c>
      <c r="N512" t="str">
        <f t="shared" si="234"/>
        <v>&lt;Null&gt;</v>
      </c>
      <c r="O512" t="str">
        <f t="shared" si="235"/>
        <v/>
      </c>
      <c r="P512">
        <f t="shared" si="245"/>
        <v>673000</v>
      </c>
      <c r="Q512" t="str">
        <f t="shared" si="236"/>
        <v/>
      </c>
      <c r="R512">
        <f t="shared" si="246"/>
        <v>0</v>
      </c>
      <c r="S512" t="str">
        <f t="shared" si="237"/>
        <v/>
      </c>
      <c r="T512">
        <f t="shared" si="247"/>
        <v>0</v>
      </c>
      <c r="U512" t="str">
        <f t="shared" si="248"/>
        <v>NA</v>
      </c>
      <c r="V512">
        <f t="shared" si="249"/>
        <v>0</v>
      </c>
      <c r="W512" t="str">
        <f t="shared" si="250"/>
        <v>NA</v>
      </c>
      <c r="X512">
        <f t="shared" si="251"/>
        <v>0</v>
      </c>
      <c r="Y512" t="str">
        <f t="shared" si="238"/>
        <v>NA</v>
      </c>
      <c r="Z512" t="str">
        <f t="shared" si="239"/>
        <v>NA</v>
      </c>
      <c r="AA512" t="str">
        <f t="shared" si="240"/>
        <v>NA</v>
      </c>
      <c r="AB512" t="str">
        <f t="shared" si="241"/>
        <v>NA</v>
      </c>
      <c r="AC512" s="9" t="str">
        <f t="shared" si="252"/>
        <v>NA</v>
      </c>
      <c r="AD512" s="9">
        <f t="shared" si="253"/>
        <v>0</v>
      </c>
      <c r="AE512" s="9" t="str">
        <f t="shared" si="254"/>
        <v>NA</v>
      </c>
      <c r="AF512" s="9">
        <f t="shared" si="255"/>
        <v>0</v>
      </c>
      <c r="AG512" s="9" t="str">
        <f t="shared" si="256"/>
        <v>NA</v>
      </c>
      <c r="AH512" s="9">
        <f t="shared" si="257"/>
        <v>0</v>
      </c>
      <c r="AI512" s="9" t="str">
        <f t="shared" si="258"/>
        <v>NA</v>
      </c>
      <c r="AJ512" s="9">
        <f t="shared" si="259"/>
        <v>0</v>
      </c>
      <c r="AK512" t="str">
        <f t="shared" si="260"/>
        <v>NA</v>
      </c>
      <c r="AL512" t="str">
        <f t="shared" si="261"/>
        <v>NA</v>
      </c>
      <c r="AM512" t="str">
        <f t="shared" si="262"/>
        <v>NA</v>
      </c>
      <c r="AN512" t="str">
        <f t="shared" si="263"/>
        <v>NA</v>
      </c>
      <c r="AO512">
        <f t="shared" si="242"/>
        <v>0</v>
      </c>
      <c r="AP512">
        <f t="shared" si="243"/>
        <v>0</v>
      </c>
      <c r="AQ512" t="str">
        <f t="shared" si="244"/>
        <v>Method not applicable - confined aquifer</v>
      </c>
    </row>
    <row r="513" spans="1:43" x14ac:dyDescent="0.25">
      <c r="A513">
        <v>197</v>
      </c>
      <c r="B513">
        <v>39478023.5669</v>
      </c>
      <c r="C513" t="str">
        <f>VLOOKUP(A513,'A1. Aquifer Attributes'!A:H,8,FALSE)</f>
        <v>Confined</v>
      </c>
      <c r="D513" t="str">
        <f>VLOOKUP(A513,'A3. BGCZ'!A:C,3,FALSE)</f>
        <v>CDF</v>
      </c>
      <c r="E513" t="str">
        <f>VLOOKUP(A513,'A2. Low Flow Zone'!A:C,3,FALSE)</f>
        <v>Georgia Basin</v>
      </c>
      <c r="F513">
        <f>IFERROR(VLOOKUP(A513,'R1. GW Use'!A:H,8,FALSE),"&lt;Null&gt;")</f>
        <v>3407780</v>
      </c>
      <c r="G513" t="str">
        <f>IFERROR(VLOOKUP(A513,'R2. Recharge'!A:I,8,FALSE)*B513,"&lt;Null&gt;")</f>
        <v>&lt;Null&gt;</v>
      </c>
      <c r="H513" t="str">
        <f>IFERROR(VLOOKUP(A513,'R2. Recharge'!A:K,10,FALSE)*B513,"&lt;Null&gt;")</f>
        <v>&lt;Null&gt;</v>
      </c>
      <c r="I513" t="str">
        <f>IFERROR(VLOOKUP(A513,'R3. GW E'!A:C,2,FALSE)*B513,"&lt;Null&gt;")</f>
        <v>&lt;Null&gt;</v>
      </c>
      <c r="J513" t="str">
        <f>IFERROR(VLOOKUP(A513,'R3. GW E'!A:E,4,FALSE)*B513,"&lt;Null&gt;")</f>
        <v>&lt;Null&gt;</v>
      </c>
      <c r="K513" t="str">
        <f t="shared" si="231"/>
        <v>&lt;Null&gt;</v>
      </c>
      <c r="L513" t="str">
        <f t="shared" si="232"/>
        <v>&lt;Null&gt;</v>
      </c>
      <c r="M513" t="str">
        <f t="shared" si="233"/>
        <v>&lt;Null&gt;</v>
      </c>
      <c r="N513" t="str">
        <f t="shared" si="234"/>
        <v>&lt;Null&gt;</v>
      </c>
      <c r="O513" t="str">
        <f t="shared" si="235"/>
        <v/>
      </c>
      <c r="P513">
        <f t="shared" si="245"/>
        <v>3408000</v>
      </c>
      <c r="Q513" t="str">
        <f t="shared" si="236"/>
        <v/>
      </c>
      <c r="R513">
        <f t="shared" si="246"/>
        <v>0</v>
      </c>
      <c r="S513" t="str">
        <f t="shared" si="237"/>
        <v/>
      </c>
      <c r="T513">
        <f t="shared" si="247"/>
        <v>0</v>
      </c>
      <c r="U513" t="str">
        <f t="shared" si="248"/>
        <v>NA</v>
      </c>
      <c r="V513">
        <f t="shared" si="249"/>
        <v>0</v>
      </c>
      <c r="W513" t="str">
        <f t="shared" si="250"/>
        <v>NA</v>
      </c>
      <c r="X513">
        <f t="shared" si="251"/>
        <v>0</v>
      </c>
      <c r="Y513" t="str">
        <f t="shared" si="238"/>
        <v>NA</v>
      </c>
      <c r="Z513" t="str">
        <f t="shared" si="239"/>
        <v>NA</v>
      </c>
      <c r="AA513" t="str">
        <f t="shared" si="240"/>
        <v>NA</v>
      </c>
      <c r="AB513" t="str">
        <f t="shared" si="241"/>
        <v>NA</v>
      </c>
      <c r="AC513" s="9" t="str">
        <f t="shared" si="252"/>
        <v>NA</v>
      </c>
      <c r="AD513" s="9">
        <f t="shared" si="253"/>
        <v>0</v>
      </c>
      <c r="AE513" s="9" t="str">
        <f t="shared" si="254"/>
        <v>NA</v>
      </c>
      <c r="AF513" s="9">
        <f t="shared" si="255"/>
        <v>0</v>
      </c>
      <c r="AG513" s="9" t="str">
        <f t="shared" si="256"/>
        <v>NA</v>
      </c>
      <c r="AH513" s="9">
        <f t="shared" si="257"/>
        <v>0</v>
      </c>
      <c r="AI513" s="9" t="str">
        <f t="shared" si="258"/>
        <v>NA</v>
      </c>
      <c r="AJ513" s="9">
        <f t="shared" si="259"/>
        <v>0</v>
      </c>
      <c r="AK513" t="str">
        <f t="shared" si="260"/>
        <v>NA</v>
      </c>
      <c r="AL513" t="str">
        <f t="shared" si="261"/>
        <v>NA</v>
      </c>
      <c r="AM513" t="str">
        <f t="shared" si="262"/>
        <v>NA</v>
      </c>
      <c r="AN513" t="str">
        <f t="shared" si="263"/>
        <v>NA</v>
      </c>
      <c r="AO513">
        <f t="shared" si="242"/>
        <v>0</v>
      </c>
      <c r="AP513">
        <f t="shared" si="243"/>
        <v>0</v>
      </c>
      <c r="AQ513" t="str">
        <f t="shared" si="244"/>
        <v>Method not applicable - confined aquifer</v>
      </c>
    </row>
    <row r="514" spans="1:43" x14ac:dyDescent="0.25">
      <c r="A514">
        <v>198</v>
      </c>
      <c r="B514">
        <v>6182206.3105600001</v>
      </c>
      <c r="C514" t="str">
        <f>VLOOKUP(A514,'A1. Aquifer Attributes'!A:H,8,FALSE)</f>
        <v>Confined</v>
      </c>
      <c r="D514" t="str">
        <f>VLOOKUP(A514,'A3. BGCZ'!A:C,3,FALSE)</f>
        <v>CDF</v>
      </c>
      <c r="E514" t="str">
        <f>VLOOKUP(A514,'A2. Low Flow Zone'!A:C,3,FALSE)</f>
        <v>Georgia Basin</v>
      </c>
      <c r="F514">
        <f>IFERROR(VLOOKUP(A514,'R1. GW Use'!A:H,8,FALSE),"&lt;Null&gt;")</f>
        <v>50716</v>
      </c>
      <c r="G514" t="str">
        <f>IFERROR(VLOOKUP(A514,'R2. Recharge'!A:I,8,FALSE)*B514,"&lt;Null&gt;")</f>
        <v>&lt;Null&gt;</v>
      </c>
      <c r="H514" t="str">
        <f>IFERROR(VLOOKUP(A514,'R2. Recharge'!A:K,10,FALSE)*B514,"&lt;Null&gt;")</f>
        <v>&lt;Null&gt;</v>
      </c>
      <c r="I514" t="str">
        <f>IFERROR(VLOOKUP(A514,'R3. GW E'!A:C,2,FALSE)*B514,"&lt;Null&gt;")</f>
        <v>&lt;Null&gt;</v>
      </c>
      <c r="J514" t="str">
        <f>IFERROR(VLOOKUP(A514,'R3. GW E'!A:E,4,FALSE)*B514,"&lt;Null&gt;")</f>
        <v>&lt;Null&gt;</v>
      </c>
      <c r="K514" t="str">
        <f t="shared" ref="K514:K577" si="264">IFERROR(G514-I514,"&lt;Null&gt;")</f>
        <v>&lt;Null&gt;</v>
      </c>
      <c r="L514" t="str">
        <f t="shared" ref="L514:L577" si="265">IFERROR(H514-I514,"&lt;Null&gt;")</f>
        <v>&lt;Null&gt;</v>
      </c>
      <c r="M514" t="str">
        <f t="shared" ref="M514:M577" si="266">IFERROR(G514-J514,"&lt;Null&gt;")</f>
        <v>&lt;Null&gt;</v>
      </c>
      <c r="N514" t="str">
        <f t="shared" ref="N514:N577" si="267">IFERROR(H514-J514,"&lt;Null&gt;")</f>
        <v>&lt;Null&gt;</v>
      </c>
      <c r="O514" t="str">
        <f t="shared" ref="O514:O577" si="268">IF(P514&lt;&gt;"&lt;Null&gt;",IF(F514&lt;0,"",IF(AND(OR(P514=0,P514=1000),F514&lt;&gt;0,F514&lt;1000),"&lt;1000","")),"NA")</f>
        <v/>
      </c>
      <c r="P514">
        <f t="shared" si="245"/>
        <v>51000</v>
      </c>
      <c r="Q514" t="str">
        <f t="shared" ref="Q514:Q577" si="269">IF(R514&lt;&gt;"&lt;Null&gt;",IF(G514&lt;0,"",IF(AND(OR(R514=0,R514=1000),G514&lt;&gt;0,G514&lt;1000),"&lt;1000","")),"NA")</f>
        <v/>
      </c>
      <c r="R514">
        <f t="shared" si="246"/>
        <v>0</v>
      </c>
      <c r="S514" t="str">
        <f t="shared" ref="S514:S577" si="270">IF(T514&lt;&gt;"&lt;Null&gt;",IF(H514&lt;0,"",IF(AND(OR(T514=0,T514=1000),H514&lt;&gt;0,H514&lt;1000),"&lt;1000","")),"NA")</f>
        <v/>
      </c>
      <c r="T514">
        <f t="shared" si="247"/>
        <v>0</v>
      </c>
      <c r="U514" t="str">
        <f t="shared" si="248"/>
        <v>NA</v>
      </c>
      <c r="V514">
        <f t="shared" si="249"/>
        <v>0</v>
      </c>
      <c r="W514" t="str">
        <f t="shared" si="250"/>
        <v>NA</v>
      </c>
      <c r="X514">
        <f t="shared" si="251"/>
        <v>0</v>
      </c>
      <c r="Y514" t="str">
        <f t="shared" ref="Y514:Y577" si="271">IFERROR(IF(K514&lt;0,"NA",$F514/K514),"NA")</f>
        <v>NA</v>
      </c>
      <c r="Z514" t="str">
        <f t="shared" ref="Z514:Z577" si="272">IFERROR(IF(L514&lt;0,"NA",$F514/L514),"NA")</f>
        <v>NA</v>
      </c>
      <c r="AA514" t="str">
        <f t="shared" ref="AA514:AA577" si="273">IFERROR(IF(M514&lt;0,"NA",$F514/M514),"NA")</f>
        <v>NA</v>
      </c>
      <c r="AB514" t="str">
        <f t="shared" ref="AB514:AB577" si="274">IFERROR(IF(N514&lt;0,"NA",$F514/N514),"NA")</f>
        <v>NA</v>
      </c>
      <c r="AC514" s="9" t="str">
        <f t="shared" si="252"/>
        <v>NA</v>
      </c>
      <c r="AD514" s="9">
        <f t="shared" si="253"/>
        <v>0</v>
      </c>
      <c r="AE514" s="9" t="str">
        <f t="shared" si="254"/>
        <v>NA</v>
      </c>
      <c r="AF514" s="9">
        <f t="shared" si="255"/>
        <v>0</v>
      </c>
      <c r="AG514" s="9" t="str">
        <f t="shared" si="256"/>
        <v>NA</v>
      </c>
      <c r="AH514" s="9">
        <f t="shared" si="257"/>
        <v>0</v>
      </c>
      <c r="AI514" s="9" t="str">
        <f t="shared" si="258"/>
        <v>NA</v>
      </c>
      <c r="AJ514" s="9">
        <f t="shared" si="259"/>
        <v>0</v>
      </c>
      <c r="AK514" t="str">
        <f t="shared" si="260"/>
        <v>NA</v>
      </c>
      <c r="AL514" t="str">
        <f t="shared" si="261"/>
        <v>NA</v>
      </c>
      <c r="AM514" t="str">
        <f t="shared" si="262"/>
        <v>NA</v>
      </c>
      <c r="AN514" t="str">
        <f t="shared" si="263"/>
        <v>NA</v>
      </c>
      <c r="AO514">
        <f t="shared" ref="AO514:AO577" si="275">COUNTIF(AK514:AN514,"stressed")</f>
        <v>0</v>
      </c>
      <c r="AP514">
        <f t="shared" ref="AP514:AP577" si="276">4 - COUNTIF(AK514:AN514,"NA")</f>
        <v>0</v>
      </c>
      <c r="AQ514" t="str">
        <f t="shared" ref="AQ514:AQ577" si="277">IF(C514="Confined","Method not applicable - confined aquifer",IF(AND(K514&lt;0,L514&lt;0,M514&lt;0,N514&lt;0),"Method not applicable - low modelled groundwater availability",IF(AND(AO514=0,AP514=0),"Method not applicaple - no derived E values",IF(AO514=AP514,"More stressed (high certainty)",IF(AO514=0,"Less stressed","More stressed (less certainty)")))))</f>
        <v>Method not applicable - confined aquifer</v>
      </c>
    </row>
    <row r="515" spans="1:43" x14ac:dyDescent="0.25">
      <c r="A515">
        <v>199</v>
      </c>
      <c r="B515">
        <v>3395549.97175</v>
      </c>
      <c r="C515" t="str">
        <f>VLOOKUP(A515,'A1. Aquifer Attributes'!A:H,8,FALSE)</f>
        <v>Confined</v>
      </c>
      <c r="D515" t="str">
        <f>VLOOKUP(A515,'A3. BGCZ'!A:C,3,FALSE)</f>
        <v>CDF</v>
      </c>
      <c r="E515" t="str">
        <f>VLOOKUP(A515,'A2. Low Flow Zone'!A:C,3,FALSE)</f>
        <v>Georgia Basin</v>
      </c>
      <c r="F515">
        <f>IFERROR(VLOOKUP(A515,'R1. GW Use'!A:H,8,FALSE),"&lt;Null&gt;")</f>
        <v>209929</v>
      </c>
      <c r="G515" t="str">
        <f>IFERROR(VLOOKUP(A515,'R2. Recharge'!A:I,8,FALSE)*B515,"&lt;Null&gt;")</f>
        <v>&lt;Null&gt;</v>
      </c>
      <c r="H515" t="str">
        <f>IFERROR(VLOOKUP(A515,'R2. Recharge'!A:K,10,FALSE)*B515,"&lt;Null&gt;")</f>
        <v>&lt;Null&gt;</v>
      </c>
      <c r="I515" t="str">
        <f>IFERROR(VLOOKUP(A515,'R3. GW E'!A:C,2,FALSE)*B515,"&lt;Null&gt;")</f>
        <v>&lt;Null&gt;</v>
      </c>
      <c r="J515" t="str">
        <f>IFERROR(VLOOKUP(A515,'R3. GW E'!A:E,4,FALSE)*B515,"&lt;Null&gt;")</f>
        <v>&lt;Null&gt;</v>
      </c>
      <c r="K515" t="str">
        <f t="shared" si="264"/>
        <v>&lt;Null&gt;</v>
      </c>
      <c r="L515" t="str">
        <f t="shared" si="265"/>
        <v>&lt;Null&gt;</v>
      </c>
      <c r="M515" t="str">
        <f t="shared" si="266"/>
        <v>&lt;Null&gt;</v>
      </c>
      <c r="N515" t="str">
        <f t="shared" si="267"/>
        <v>&lt;Null&gt;</v>
      </c>
      <c r="O515" t="str">
        <f t="shared" si="268"/>
        <v/>
      </c>
      <c r="P515">
        <f t="shared" ref="P515:P578" si="278">IFERROR(ROUND(F515,-3), 0)</f>
        <v>210000</v>
      </c>
      <c r="Q515" t="str">
        <f t="shared" si="269"/>
        <v/>
      </c>
      <c r="R515">
        <f t="shared" ref="R515:R578" si="279">IFERROR(IF(G515&lt;=0,0,IF(G515&lt;1000,1000,ROUND(G515,-3))),0)</f>
        <v>0</v>
      </c>
      <c r="S515" t="str">
        <f t="shared" si="270"/>
        <v/>
      </c>
      <c r="T515">
        <f t="shared" ref="T515:T578" si="280">IFERROR(IF(H515&lt;=0,0,IF(H515&lt;1000,1000,ROUND(H515,-3))),0)</f>
        <v>0</v>
      </c>
      <c r="U515" t="str">
        <f t="shared" ref="U515:U578" si="281">IF(I515&lt;&gt;"&lt;Null&gt;",IF(I515&lt;0,"",IF(AND(OR(V515=0,V515=1000),I515&lt;&gt;0,I515&lt;1000),"&lt;1000","")),"NA")</f>
        <v>NA</v>
      </c>
      <c r="V515">
        <f t="shared" ref="V515:V578" si="282">IFERROR(IF(I515&lt;=0,0,IF(I515&lt;1000,1000,ROUND(I515,-3))),0)</f>
        <v>0</v>
      </c>
      <c r="W515" t="str">
        <f t="shared" ref="W515:W578" si="283">IF(J515&lt;&gt;"&lt;Null&gt;",IF(J515&lt;0,"",IF(AND(OR(X515=0,X515=1000),J515&lt;&gt;0,J515&lt;1000),"&lt;1000","")),"NA")</f>
        <v>NA</v>
      </c>
      <c r="X515">
        <f t="shared" ref="X515:X578" si="284">IFERROR(IF(J515&lt;=0,0,IF(J515&lt;1000,1000,ROUND(J515,-3))),0)</f>
        <v>0</v>
      </c>
      <c r="Y515" t="str">
        <f t="shared" si="271"/>
        <v>NA</v>
      </c>
      <c r="Z515" t="str">
        <f t="shared" si="272"/>
        <v>NA</v>
      </c>
      <c r="AA515" t="str">
        <f t="shared" si="273"/>
        <v>NA</v>
      </c>
      <c r="AB515" t="str">
        <f t="shared" si="274"/>
        <v>NA</v>
      </c>
      <c r="AC515" s="9" t="str">
        <f t="shared" ref="AC515:AC578" si="285">IF(Y515="NA","NA",IF(AND(AD515=0,Y515&lt;&gt;0),"&lt;0.1",""))</f>
        <v>NA</v>
      </c>
      <c r="AD515" s="9">
        <f t="shared" ref="AD515:AD578" si="286">IFERROR(IF(Y515&lt;0,"&lt;Null&gt;",ROUND(Y515,1)),0)</f>
        <v>0</v>
      </c>
      <c r="AE515" s="9" t="str">
        <f t="shared" ref="AE515:AE578" si="287">IF(Z515="NA","NA",IF(AND(AF515=0,Z515&lt;&gt;0),"&lt;0.1",""))</f>
        <v>NA</v>
      </c>
      <c r="AF515" s="9">
        <f t="shared" ref="AF515:AF578" si="288">IFERROR(IF(Z515&lt;0,"&lt;Null&gt;",ROUND(Z515,1)),0)</f>
        <v>0</v>
      </c>
      <c r="AG515" s="9" t="str">
        <f t="shared" ref="AG515:AG578" si="289">IF(AA515="NA","NA",IF(AND(AH515=0,AA515&lt;&gt;0),"&lt;0.1",""))</f>
        <v>NA</v>
      </c>
      <c r="AH515" s="9">
        <f t="shared" ref="AH515:AH578" si="290">IFERROR(IF(AA515&lt;0,"&lt;Null&gt;",ROUND(AA515,1)),0)</f>
        <v>0</v>
      </c>
      <c r="AI515" s="9" t="str">
        <f t="shared" ref="AI515:AI578" si="291">IF(AB515="NA","NA",IF(AND(AJ515=0,AB515&lt;&gt;0),"&lt;0.1",""))</f>
        <v>NA</v>
      </c>
      <c r="AJ515" s="9">
        <f t="shared" ref="AJ515:AJ578" si="292">IFERROR(IF(AB515&lt;0,"&lt;Null&gt;",ROUND(AB515,1)),0)</f>
        <v>0</v>
      </c>
      <c r="AK515" t="str">
        <f t="shared" ref="AK515:AK578" si="293">IF(AC515="NA","NA",IF(AD515&gt;1,"stressed",""))</f>
        <v>NA</v>
      </c>
      <c r="AL515" t="str">
        <f t="shared" ref="AL515:AL578" si="294">IF(AE515="NA","NA",IF(AF515&gt;1,"stressed",""))</f>
        <v>NA</v>
      </c>
      <c r="AM515" t="str">
        <f t="shared" ref="AM515:AM578" si="295">IF(AG515="NA","NA",IF(AH515&gt;1,"stressed",""))</f>
        <v>NA</v>
      </c>
      <c r="AN515" t="str">
        <f t="shared" ref="AN515:AN578" si="296">IF(AI515="NA","NA",IF(AJ515&gt;1,"stressed",""))</f>
        <v>NA</v>
      </c>
      <c r="AO515">
        <f t="shared" si="275"/>
        <v>0</v>
      </c>
      <c r="AP515">
        <f t="shared" si="276"/>
        <v>0</v>
      </c>
      <c r="AQ515" t="str">
        <f t="shared" si="277"/>
        <v>Method not applicable - confined aquifer</v>
      </c>
    </row>
    <row r="516" spans="1:43" x14ac:dyDescent="0.25">
      <c r="A516">
        <v>200</v>
      </c>
      <c r="B516">
        <v>26939892.027600002</v>
      </c>
      <c r="C516" t="str">
        <f>VLOOKUP(A516,'A1. Aquifer Attributes'!A:H,8,FALSE)</f>
        <v>Confined</v>
      </c>
      <c r="D516" t="str">
        <f>VLOOKUP(A516,'A3. BGCZ'!A:C,3,FALSE)</f>
        <v>CWH</v>
      </c>
      <c r="E516" t="str">
        <f>VLOOKUP(A516,'A2. Low Flow Zone'!A:C,3,FALSE)</f>
        <v>Georgia Basin</v>
      </c>
      <c r="F516">
        <f>IFERROR(VLOOKUP(A516,'R1. GW Use'!A:H,8,FALSE),"&lt;Null&gt;")</f>
        <v>96398</v>
      </c>
      <c r="G516" t="str">
        <f>IFERROR(VLOOKUP(A516,'R2. Recharge'!A:I,8,FALSE)*B516,"&lt;Null&gt;")</f>
        <v>&lt;Null&gt;</v>
      </c>
      <c r="H516" t="str">
        <f>IFERROR(VLOOKUP(A516,'R2. Recharge'!A:K,10,FALSE)*B516,"&lt;Null&gt;")</f>
        <v>&lt;Null&gt;</v>
      </c>
      <c r="I516" t="str">
        <f>IFERROR(VLOOKUP(A516,'R3. GW E'!A:C,2,FALSE)*B516,"&lt;Null&gt;")</f>
        <v>&lt;Null&gt;</v>
      </c>
      <c r="J516" t="str">
        <f>IFERROR(VLOOKUP(A516,'R3. GW E'!A:E,4,FALSE)*B516,"&lt;Null&gt;")</f>
        <v>&lt;Null&gt;</v>
      </c>
      <c r="K516" t="str">
        <f t="shared" si="264"/>
        <v>&lt;Null&gt;</v>
      </c>
      <c r="L516" t="str">
        <f t="shared" si="265"/>
        <v>&lt;Null&gt;</v>
      </c>
      <c r="M516" t="str">
        <f t="shared" si="266"/>
        <v>&lt;Null&gt;</v>
      </c>
      <c r="N516" t="str">
        <f t="shared" si="267"/>
        <v>&lt;Null&gt;</v>
      </c>
      <c r="O516" t="str">
        <f t="shared" si="268"/>
        <v/>
      </c>
      <c r="P516">
        <f t="shared" si="278"/>
        <v>96000</v>
      </c>
      <c r="Q516" t="str">
        <f t="shared" si="269"/>
        <v/>
      </c>
      <c r="R516">
        <f t="shared" si="279"/>
        <v>0</v>
      </c>
      <c r="S516" t="str">
        <f t="shared" si="270"/>
        <v/>
      </c>
      <c r="T516">
        <f t="shared" si="280"/>
        <v>0</v>
      </c>
      <c r="U516" t="str">
        <f t="shared" si="281"/>
        <v>NA</v>
      </c>
      <c r="V516">
        <f t="shared" si="282"/>
        <v>0</v>
      </c>
      <c r="W516" t="str">
        <f t="shared" si="283"/>
        <v>NA</v>
      </c>
      <c r="X516">
        <f t="shared" si="284"/>
        <v>0</v>
      </c>
      <c r="Y516" t="str">
        <f t="shared" si="271"/>
        <v>NA</v>
      </c>
      <c r="Z516" t="str">
        <f t="shared" si="272"/>
        <v>NA</v>
      </c>
      <c r="AA516" t="str">
        <f t="shared" si="273"/>
        <v>NA</v>
      </c>
      <c r="AB516" t="str">
        <f t="shared" si="274"/>
        <v>NA</v>
      </c>
      <c r="AC516" s="9" t="str">
        <f t="shared" si="285"/>
        <v>NA</v>
      </c>
      <c r="AD516" s="9">
        <f t="shared" si="286"/>
        <v>0</v>
      </c>
      <c r="AE516" s="9" t="str">
        <f t="shared" si="287"/>
        <v>NA</v>
      </c>
      <c r="AF516" s="9">
        <f t="shared" si="288"/>
        <v>0</v>
      </c>
      <c r="AG516" s="9" t="str">
        <f t="shared" si="289"/>
        <v>NA</v>
      </c>
      <c r="AH516" s="9">
        <f t="shared" si="290"/>
        <v>0</v>
      </c>
      <c r="AI516" s="9" t="str">
        <f t="shared" si="291"/>
        <v>NA</v>
      </c>
      <c r="AJ516" s="9">
        <f t="shared" si="292"/>
        <v>0</v>
      </c>
      <c r="AK516" t="str">
        <f t="shared" si="293"/>
        <v>NA</v>
      </c>
      <c r="AL516" t="str">
        <f t="shared" si="294"/>
        <v>NA</v>
      </c>
      <c r="AM516" t="str">
        <f t="shared" si="295"/>
        <v>NA</v>
      </c>
      <c r="AN516" t="str">
        <f t="shared" si="296"/>
        <v>NA</v>
      </c>
      <c r="AO516">
        <f t="shared" si="275"/>
        <v>0</v>
      </c>
      <c r="AP516">
        <f t="shared" si="276"/>
        <v>0</v>
      </c>
      <c r="AQ516" t="str">
        <f t="shared" si="277"/>
        <v>Method not applicable - confined aquifer</v>
      </c>
    </row>
    <row r="517" spans="1:43" x14ac:dyDescent="0.25">
      <c r="A517">
        <v>201</v>
      </c>
      <c r="B517">
        <v>2112633.0502499999</v>
      </c>
      <c r="C517" t="str">
        <f>VLOOKUP(A517,'A1. Aquifer Attributes'!A:H,8,FALSE)</f>
        <v>Confined</v>
      </c>
      <c r="D517" t="str">
        <f>VLOOKUP(A517,'A3. BGCZ'!A:C,3,FALSE)</f>
        <v>CDF</v>
      </c>
      <c r="E517" t="str">
        <f>VLOOKUP(A517,'A2. Low Flow Zone'!A:C,3,FALSE)</f>
        <v>Georgia Basin</v>
      </c>
      <c r="F517">
        <f>IFERROR(VLOOKUP(A517,'R1. GW Use'!A:H,8,FALSE),"&lt;Null&gt;")</f>
        <v>46354</v>
      </c>
      <c r="G517" t="str">
        <f>IFERROR(VLOOKUP(A517,'R2. Recharge'!A:I,8,FALSE)*B517,"&lt;Null&gt;")</f>
        <v>&lt;Null&gt;</v>
      </c>
      <c r="H517" t="str">
        <f>IFERROR(VLOOKUP(A517,'R2. Recharge'!A:K,10,FALSE)*B517,"&lt;Null&gt;")</f>
        <v>&lt;Null&gt;</v>
      </c>
      <c r="I517" t="str">
        <f>IFERROR(VLOOKUP(A517,'R3. GW E'!A:C,2,FALSE)*B517,"&lt;Null&gt;")</f>
        <v>&lt;Null&gt;</v>
      </c>
      <c r="J517" t="str">
        <f>IFERROR(VLOOKUP(A517,'R3. GW E'!A:E,4,FALSE)*B517,"&lt;Null&gt;")</f>
        <v>&lt;Null&gt;</v>
      </c>
      <c r="K517" t="str">
        <f t="shared" si="264"/>
        <v>&lt;Null&gt;</v>
      </c>
      <c r="L517" t="str">
        <f t="shared" si="265"/>
        <v>&lt;Null&gt;</v>
      </c>
      <c r="M517" t="str">
        <f t="shared" si="266"/>
        <v>&lt;Null&gt;</v>
      </c>
      <c r="N517" t="str">
        <f t="shared" si="267"/>
        <v>&lt;Null&gt;</v>
      </c>
      <c r="O517" t="str">
        <f t="shared" si="268"/>
        <v/>
      </c>
      <c r="P517">
        <f t="shared" si="278"/>
        <v>46000</v>
      </c>
      <c r="Q517" t="str">
        <f t="shared" si="269"/>
        <v/>
      </c>
      <c r="R517">
        <f t="shared" si="279"/>
        <v>0</v>
      </c>
      <c r="S517" t="str">
        <f t="shared" si="270"/>
        <v/>
      </c>
      <c r="T517">
        <f t="shared" si="280"/>
        <v>0</v>
      </c>
      <c r="U517" t="str">
        <f t="shared" si="281"/>
        <v>NA</v>
      </c>
      <c r="V517">
        <f t="shared" si="282"/>
        <v>0</v>
      </c>
      <c r="W517" t="str">
        <f t="shared" si="283"/>
        <v>NA</v>
      </c>
      <c r="X517">
        <f t="shared" si="284"/>
        <v>0</v>
      </c>
      <c r="Y517" t="str">
        <f t="shared" si="271"/>
        <v>NA</v>
      </c>
      <c r="Z517" t="str">
        <f t="shared" si="272"/>
        <v>NA</v>
      </c>
      <c r="AA517" t="str">
        <f t="shared" si="273"/>
        <v>NA</v>
      </c>
      <c r="AB517" t="str">
        <f t="shared" si="274"/>
        <v>NA</v>
      </c>
      <c r="AC517" s="9" t="str">
        <f t="shared" si="285"/>
        <v>NA</v>
      </c>
      <c r="AD517" s="9">
        <f t="shared" si="286"/>
        <v>0</v>
      </c>
      <c r="AE517" s="9" t="str">
        <f t="shared" si="287"/>
        <v>NA</v>
      </c>
      <c r="AF517" s="9">
        <f t="shared" si="288"/>
        <v>0</v>
      </c>
      <c r="AG517" s="9" t="str">
        <f t="shared" si="289"/>
        <v>NA</v>
      </c>
      <c r="AH517" s="9">
        <f t="shared" si="290"/>
        <v>0</v>
      </c>
      <c r="AI517" s="9" t="str">
        <f t="shared" si="291"/>
        <v>NA</v>
      </c>
      <c r="AJ517" s="9">
        <f t="shared" si="292"/>
        <v>0</v>
      </c>
      <c r="AK517" t="str">
        <f t="shared" si="293"/>
        <v>NA</v>
      </c>
      <c r="AL517" t="str">
        <f t="shared" si="294"/>
        <v>NA</v>
      </c>
      <c r="AM517" t="str">
        <f t="shared" si="295"/>
        <v>NA</v>
      </c>
      <c r="AN517" t="str">
        <f t="shared" si="296"/>
        <v>NA</v>
      </c>
      <c r="AO517">
        <f t="shared" si="275"/>
        <v>0</v>
      </c>
      <c r="AP517">
        <f t="shared" si="276"/>
        <v>0</v>
      </c>
      <c r="AQ517" t="str">
        <f t="shared" si="277"/>
        <v>Method not applicable - confined aquifer</v>
      </c>
    </row>
    <row r="518" spans="1:43" x14ac:dyDescent="0.25">
      <c r="A518">
        <v>202</v>
      </c>
      <c r="B518">
        <v>20997051.578899998</v>
      </c>
      <c r="C518" t="str">
        <f>VLOOKUP(A518,'A1. Aquifer Attributes'!A:H,8,FALSE)</f>
        <v>Confined</v>
      </c>
      <c r="D518" t="str">
        <f>VLOOKUP(A518,'A3. BGCZ'!A:C,3,FALSE)</f>
        <v>CDF</v>
      </c>
      <c r="E518" t="str">
        <f>VLOOKUP(A518,'A2. Low Flow Zone'!A:C,3,FALSE)</f>
        <v>Georgia Basin</v>
      </c>
      <c r="F518">
        <f>IFERROR(VLOOKUP(A518,'R1. GW Use'!A:H,8,FALSE),"&lt;Null&gt;")</f>
        <v>266997</v>
      </c>
      <c r="G518" t="str">
        <f>IFERROR(VLOOKUP(A518,'R2. Recharge'!A:I,8,FALSE)*B518,"&lt;Null&gt;")</f>
        <v>&lt;Null&gt;</v>
      </c>
      <c r="H518" t="str">
        <f>IFERROR(VLOOKUP(A518,'R2. Recharge'!A:K,10,FALSE)*B518,"&lt;Null&gt;")</f>
        <v>&lt;Null&gt;</v>
      </c>
      <c r="I518" t="str">
        <f>IFERROR(VLOOKUP(A518,'R3. GW E'!A:C,2,FALSE)*B518,"&lt;Null&gt;")</f>
        <v>&lt;Null&gt;</v>
      </c>
      <c r="J518" t="str">
        <f>IFERROR(VLOOKUP(A518,'R3. GW E'!A:E,4,FALSE)*B518,"&lt;Null&gt;")</f>
        <v>&lt;Null&gt;</v>
      </c>
      <c r="K518" t="str">
        <f t="shared" si="264"/>
        <v>&lt;Null&gt;</v>
      </c>
      <c r="L518" t="str">
        <f t="shared" si="265"/>
        <v>&lt;Null&gt;</v>
      </c>
      <c r="M518" t="str">
        <f t="shared" si="266"/>
        <v>&lt;Null&gt;</v>
      </c>
      <c r="N518" t="str">
        <f t="shared" si="267"/>
        <v>&lt;Null&gt;</v>
      </c>
      <c r="O518" t="str">
        <f t="shared" si="268"/>
        <v/>
      </c>
      <c r="P518">
        <f t="shared" si="278"/>
        <v>267000</v>
      </c>
      <c r="Q518" t="str">
        <f t="shared" si="269"/>
        <v/>
      </c>
      <c r="R518">
        <f t="shared" si="279"/>
        <v>0</v>
      </c>
      <c r="S518" t="str">
        <f t="shared" si="270"/>
        <v/>
      </c>
      <c r="T518">
        <f t="shared" si="280"/>
        <v>0</v>
      </c>
      <c r="U518" t="str">
        <f t="shared" si="281"/>
        <v>NA</v>
      </c>
      <c r="V518">
        <f t="shared" si="282"/>
        <v>0</v>
      </c>
      <c r="W518" t="str">
        <f t="shared" si="283"/>
        <v>NA</v>
      </c>
      <c r="X518">
        <f t="shared" si="284"/>
        <v>0</v>
      </c>
      <c r="Y518" t="str">
        <f t="shared" si="271"/>
        <v>NA</v>
      </c>
      <c r="Z518" t="str">
        <f t="shared" si="272"/>
        <v>NA</v>
      </c>
      <c r="AA518" t="str">
        <f t="shared" si="273"/>
        <v>NA</v>
      </c>
      <c r="AB518" t="str">
        <f t="shared" si="274"/>
        <v>NA</v>
      </c>
      <c r="AC518" s="9" t="str">
        <f t="shared" si="285"/>
        <v>NA</v>
      </c>
      <c r="AD518" s="9">
        <f t="shared" si="286"/>
        <v>0</v>
      </c>
      <c r="AE518" s="9" t="str">
        <f t="shared" si="287"/>
        <v>NA</v>
      </c>
      <c r="AF518" s="9">
        <f t="shared" si="288"/>
        <v>0</v>
      </c>
      <c r="AG518" s="9" t="str">
        <f t="shared" si="289"/>
        <v>NA</v>
      </c>
      <c r="AH518" s="9">
        <f t="shared" si="290"/>
        <v>0</v>
      </c>
      <c r="AI518" s="9" t="str">
        <f t="shared" si="291"/>
        <v>NA</v>
      </c>
      <c r="AJ518" s="9">
        <f t="shared" si="292"/>
        <v>0</v>
      </c>
      <c r="AK518" t="str">
        <f t="shared" si="293"/>
        <v>NA</v>
      </c>
      <c r="AL518" t="str">
        <f t="shared" si="294"/>
        <v>NA</v>
      </c>
      <c r="AM518" t="str">
        <f t="shared" si="295"/>
        <v>NA</v>
      </c>
      <c r="AN518" t="str">
        <f t="shared" si="296"/>
        <v>NA</v>
      </c>
      <c r="AO518">
        <f t="shared" si="275"/>
        <v>0</v>
      </c>
      <c r="AP518">
        <f t="shared" si="276"/>
        <v>0</v>
      </c>
      <c r="AQ518" t="str">
        <f t="shared" si="277"/>
        <v>Method not applicable - confined aquifer</v>
      </c>
    </row>
    <row r="519" spans="1:43" x14ac:dyDescent="0.25">
      <c r="A519">
        <v>204</v>
      </c>
      <c r="B519">
        <v>16579997.2182</v>
      </c>
      <c r="C519" t="str">
        <f>VLOOKUP(A519,'A1. Aquifer Attributes'!A:H,8,FALSE)</f>
        <v>Confined</v>
      </c>
      <c r="D519" t="str">
        <f>VLOOKUP(A519,'A3. BGCZ'!A:C,3,FALSE)</f>
        <v>CDF</v>
      </c>
      <c r="E519" t="str">
        <f>VLOOKUP(A519,'A2. Low Flow Zone'!A:C,3,FALSE)</f>
        <v>Georgia Basin</v>
      </c>
      <c r="F519">
        <f>IFERROR(VLOOKUP(A519,'R1. GW Use'!A:H,8,FALSE),"&lt;Null&gt;")</f>
        <v>537826</v>
      </c>
      <c r="G519" t="str">
        <f>IFERROR(VLOOKUP(A519,'R2. Recharge'!A:I,8,FALSE)*B519,"&lt;Null&gt;")</f>
        <v>&lt;Null&gt;</v>
      </c>
      <c r="H519" t="str">
        <f>IFERROR(VLOOKUP(A519,'R2. Recharge'!A:K,10,FALSE)*B519,"&lt;Null&gt;")</f>
        <v>&lt;Null&gt;</v>
      </c>
      <c r="I519" t="str">
        <f>IFERROR(VLOOKUP(A519,'R3. GW E'!A:C,2,FALSE)*B519,"&lt;Null&gt;")</f>
        <v>&lt;Null&gt;</v>
      </c>
      <c r="J519" t="str">
        <f>IFERROR(VLOOKUP(A519,'R3. GW E'!A:E,4,FALSE)*B519,"&lt;Null&gt;")</f>
        <v>&lt;Null&gt;</v>
      </c>
      <c r="K519" t="str">
        <f t="shared" si="264"/>
        <v>&lt;Null&gt;</v>
      </c>
      <c r="L519" t="str">
        <f t="shared" si="265"/>
        <v>&lt;Null&gt;</v>
      </c>
      <c r="M519" t="str">
        <f t="shared" si="266"/>
        <v>&lt;Null&gt;</v>
      </c>
      <c r="N519" t="str">
        <f t="shared" si="267"/>
        <v>&lt;Null&gt;</v>
      </c>
      <c r="O519" t="str">
        <f t="shared" si="268"/>
        <v/>
      </c>
      <c r="P519">
        <f t="shared" si="278"/>
        <v>538000</v>
      </c>
      <c r="Q519" t="str">
        <f t="shared" si="269"/>
        <v/>
      </c>
      <c r="R519">
        <f t="shared" si="279"/>
        <v>0</v>
      </c>
      <c r="S519" t="str">
        <f t="shared" si="270"/>
        <v/>
      </c>
      <c r="T519">
        <f t="shared" si="280"/>
        <v>0</v>
      </c>
      <c r="U519" t="str">
        <f t="shared" si="281"/>
        <v>NA</v>
      </c>
      <c r="V519">
        <f t="shared" si="282"/>
        <v>0</v>
      </c>
      <c r="W519" t="str">
        <f t="shared" si="283"/>
        <v>NA</v>
      </c>
      <c r="X519">
        <f t="shared" si="284"/>
        <v>0</v>
      </c>
      <c r="Y519" t="str">
        <f t="shared" si="271"/>
        <v>NA</v>
      </c>
      <c r="Z519" t="str">
        <f t="shared" si="272"/>
        <v>NA</v>
      </c>
      <c r="AA519" t="str">
        <f t="shared" si="273"/>
        <v>NA</v>
      </c>
      <c r="AB519" t="str">
        <f t="shared" si="274"/>
        <v>NA</v>
      </c>
      <c r="AC519" s="9" t="str">
        <f t="shared" si="285"/>
        <v>NA</v>
      </c>
      <c r="AD519" s="9">
        <f t="shared" si="286"/>
        <v>0</v>
      </c>
      <c r="AE519" s="9" t="str">
        <f t="shared" si="287"/>
        <v>NA</v>
      </c>
      <c r="AF519" s="9">
        <f t="shared" si="288"/>
        <v>0</v>
      </c>
      <c r="AG519" s="9" t="str">
        <f t="shared" si="289"/>
        <v>NA</v>
      </c>
      <c r="AH519" s="9">
        <f t="shared" si="290"/>
        <v>0</v>
      </c>
      <c r="AI519" s="9" t="str">
        <f t="shared" si="291"/>
        <v>NA</v>
      </c>
      <c r="AJ519" s="9">
        <f t="shared" si="292"/>
        <v>0</v>
      </c>
      <c r="AK519" t="str">
        <f t="shared" si="293"/>
        <v>NA</v>
      </c>
      <c r="AL519" t="str">
        <f t="shared" si="294"/>
        <v>NA</v>
      </c>
      <c r="AM519" t="str">
        <f t="shared" si="295"/>
        <v>NA</v>
      </c>
      <c r="AN519" t="str">
        <f t="shared" si="296"/>
        <v>NA</v>
      </c>
      <c r="AO519">
        <f t="shared" si="275"/>
        <v>0</v>
      </c>
      <c r="AP519">
        <f t="shared" si="276"/>
        <v>0</v>
      </c>
      <c r="AQ519" t="str">
        <f t="shared" si="277"/>
        <v>Method not applicable - confined aquifer</v>
      </c>
    </row>
    <row r="520" spans="1:43" x14ac:dyDescent="0.25">
      <c r="A520">
        <v>205</v>
      </c>
      <c r="B520">
        <v>2728770.9345</v>
      </c>
      <c r="C520" t="str">
        <f>VLOOKUP(A520,'A1. Aquifer Attributes'!A:H,8,FALSE)</f>
        <v>Confined</v>
      </c>
      <c r="D520" t="str">
        <f>VLOOKUP(A520,'A3. BGCZ'!A:C,3,FALSE)</f>
        <v>CDF</v>
      </c>
      <c r="E520" t="str">
        <f>VLOOKUP(A520,'A2. Low Flow Zone'!A:C,3,FALSE)</f>
        <v>Georgia Basin</v>
      </c>
      <c r="F520">
        <f>IFERROR(VLOOKUP(A520,'R1. GW Use'!A:H,8,FALSE),"&lt;Null&gt;")</f>
        <v>102972</v>
      </c>
      <c r="G520" t="str">
        <f>IFERROR(VLOOKUP(A520,'R2. Recharge'!A:I,8,FALSE)*B520,"&lt;Null&gt;")</f>
        <v>&lt;Null&gt;</v>
      </c>
      <c r="H520" t="str">
        <f>IFERROR(VLOOKUP(A520,'R2. Recharge'!A:K,10,FALSE)*B520,"&lt;Null&gt;")</f>
        <v>&lt;Null&gt;</v>
      </c>
      <c r="I520" t="str">
        <f>IFERROR(VLOOKUP(A520,'R3. GW E'!A:C,2,FALSE)*B520,"&lt;Null&gt;")</f>
        <v>&lt;Null&gt;</v>
      </c>
      <c r="J520" t="str">
        <f>IFERROR(VLOOKUP(A520,'R3. GW E'!A:E,4,FALSE)*B520,"&lt;Null&gt;")</f>
        <v>&lt;Null&gt;</v>
      </c>
      <c r="K520" t="str">
        <f t="shared" si="264"/>
        <v>&lt;Null&gt;</v>
      </c>
      <c r="L520" t="str">
        <f t="shared" si="265"/>
        <v>&lt;Null&gt;</v>
      </c>
      <c r="M520" t="str">
        <f t="shared" si="266"/>
        <v>&lt;Null&gt;</v>
      </c>
      <c r="N520" t="str">
        <f t="shared" si="267"/>
        <v>&lt;Null&gt;</v>
      </c>
      <c r="O520" t="str">
        <f t="shared" si="268"/>
        <v/>
      </c>
      <c r="P520">
        <f t="shared" si="278"/>
        <v>103000</v>
      </c>
      <c r="Q520" t="str">
        <f t="shared" si="269"/>
        <v/>
      </c>
      <c r="R520">
        <f t="shared" si="279"/>
        <v>0</v>
      </c>
      <c r="S520" t="str">
        <f t="shared" si="270"/>
        <v/>
      </c>
      <c r="T520">
        <f t="shared" si="280"/>
        <v>0</v>
      </c>
      <c r="U520" t="str">
        <f t="shared" si="281"/>
        <v>NA</v>
      </c>
      <c r="V520">
        <f t="shared" si="282"/>
        <v>0</v>
      </c>
      <c r="W520" t="str">
        <f t="shared" si="283"/>
        <v>NA</v>
      </c>
      <c r="X520">
        <f t="shared" si="284"/>
        <v>0</v>
      </c>
      <c r="Y520" t="str">
        <f t="shared" si="271"/>
        <v>NA</v>
      </c>
      <c r="Z520" t="str">
        <f t="shared" si="272"/>
        <v>NA</v>
      </c>
      <c r="AA520" t="str">
        <f t="shared" si="273"/>
        <v>NA</v>
      </c>
      <c r="AB520" t="str">
        <f t="shared" si="274"/>
        <v>NA</v>
      </c>
      <c r="AC520" s="9" t="str">
        <f t="shared" si="285"/>
        <v>NA</v>
      </c>
      <c r="AD520" s="9">
        <f t="shared" si="286"/>
        <v>0</v>
      </c>
      <c r="AE520" s="9" t="str">
        <f t="shared" si="287"/>
        <v>NA</v>
      </c>
      <c r="AF520" s="9">
        <f t="shared" si="288"/>
        <v>0</v>
      </c>
      <c r="AG520" s="9" t="str">
        <f t="shared" si="289"/>
        <v>NA</v>
      </c>
      <c r="AH520" s="9">
        <f t="shared" si="290"/>
        <v>0</v>
      </c>
      <c r="AI520" s="9" t="str">
        <f t="shared" si="291"/>
        <v>NA</v>
      </c>
      <c r="AJ520" s="9">
        <f t="shared" si="292"/>
        <v>0</v>
      </c>
      <c r="AK520" t="str">
        <f t="shared" si="293"/>
        <v>NA</v>
      </c>
      <c r="AL520" t="str">
        <f t="shared" si="294"/>
        <v>NA</v>
      </c>
      <c r="AM520" t="str">
        <f t="shared" si="295"/>
        <v>NA</v>
      </c>
      <c r="AN520" t="str">
        <f t="shared" si="296"/>
        <v>NA</v>
      </c>
      <c r="AO520">
        <f t="shared" si="275"/>
        <v>0</v>
      </c>
      <c r="AP520">
        <f t="shared" si="276"/>
        <v>0</v>
      </c>
      <c r="AQ520" t="str">
        <f t="shared" si="277"/>
        <v>Method not applicable - confined aquifer</v>
      </c>
    </row>
    <row r="521" spans="1:43" x14ac:dyDescent="0.25">
      <c r="A521">
        <v>207</v>
      </c>
      <c r="B521">
        <v>25103738.921700001</v>
      </c>
      <c r="C521" t="str">
        <f>VLOOKUP(A521,'A1. Aquifer Attributes'!A:H,8,FALSE)</f>
        <v>Confined</v>
      </c>
      <c r="D521" t="str">
        <f>VLOOKUP(A521,'A3. BGCZ'!A:C,3,FALSE)</f>
        <v>CDF</v>
      </c>
      <c r="E521" t="str">
        <f>VLOOKUP(A521,'A2. Low Flow Zone'!A:C,3,FALSE)</f>
        <v>Georgia Basin</v>
      </c>
      <c r="F521">
        <f>IFERROR(VLOOKUP(A521,'R1. GW Use'!A:H,8,FALSE),"&lt;Null&gt;")</f>
        <v>415461</v>
      </c>
      <c r="G521" t="str">
        <f>IFERROR(VLOOKUP(A521,'R2. Recharge'!A:I,8,FALSE)*B521,"&lt;Null&gt;")</f>
        <v>&lt;Null&gt;</v>
      </c>
      <c r="H521" t="str">
        <f>IFERROR(VLOOKUP(A521,'R2. Recharge'!A:K,10,FALSE)*B521,"&lt;Null&gt;")</f>
        <v>&lt;Null&gt;</v>
      </c>
      <c r="I521" t="str">
        <f>IFERROR(VLOOKUP(A521,'R3. GW E'!A:C,2,FALSE)*B521,"&lt;Null&gt;")</f>
        <v>&lt;Null&gt;</v>
      </c>
      <c r="J521" t="str">
        <f>IFERROR(VLOOKUP(A521,'R3. GW E'!A:E,4,FALSE)*B521,"&lt;Null&gt;")</f>
        <v>&lt;Null&gt;</v>
      </c>
      <c r="K521" t="str">
        <f t="shared" si="264"/>
        <v>&lt;Null&gt;</v>
      </c>
      <c r="L521" t="str">
        <f t="shared" si="265"/>
        <v>&lt;Null&gt;</v>
      </c>
      <c r="M521" t="str">
        <f t="shared" si="266"/>
        <v>&lt;Null&gt;</v>
      </c>
      <c r="N521" t="str">
        <f t="shared" si="267"/>
        <v>&lt;Null&gt;</v>
      </c>
      <c r="O521" t="str">
        <f t="shared" si="268"/>
        <v/>
      </c>
      <c r="P521">
        <f t="shared" si="278"/>
        <v>415000</v>
      </c>
      <c r="Q521" t="str">
        <f t="shared" si="269"/>
        <v/>
      </c>
      <c r="R521">
        <f t="shared" si="279"/>
        <v>0</v>
      </c>
      <c r="S521" t="str">
        <f t="shared" si="270"/>
        <v/>
      </c>
      <c r="T521">
        <f t="shared" si="280"/>
        <v>0</v>
      </c>
      <c r="U521" t="str">
        <f t="shared" si="281"/>
        <v>NA</v>
      </c>
      <c r="V521">
        <f t="shared" si="282"/>
        <v>0</v>
      </c>
      <c r="W521" t="str">
        <f t="shared" si="283"/>
        <v>NA</v>
      </c>
      <c r="X521">
        <f t="shared" si="284"/>
        <v>0</v>
      </c>
      <c r="Y521" t="str">
        <f t="shared" si="271"/>
        <v>NA</v>
      </c>
      <c r="Z521" t="str">
        <f t="shared" si="272"/>
        <v>NA</v>
      </c>
      <c r="AA521" t="str">
        <f t="shared" si="273"/>
        <v>NA</v>
      </c>
      <c r="AB521" t="str">
        <f t="shared" si="274"/>
        <v>NA</v>
      </c>
      <c r="AC521" s="9" t="str">
        <f t="shared" si="285"/>
        <v>NA</v>
      </c>
      <c r="AD521" s="9">
        <f t="shared" si="286"/>
        <v>0</v>
      </c>
      <c r="AE521" s="9" t="str">
        <f t="shared" si="287"/>
        <v>NA</v>
      </c>
      <c r="AF521" s="9">
        <f t="shared" si="288"/>
        <v>0</v>
      </c>
      <c r="AG521" s="9" t="str">
        <f t="shared" si="289"/>
        <v>NA</v>
      </c>
      <c r="AH521" s="9">
        <f t="shared" si="290"/>
        <v>0</v>
      </c>
      <c r="AI521" s="9" t="str">
        <f t="shared" si="291"/>
        <v>NA</v>
      </c>
      <c r="AJ521" s="9">
        <f t="shared" si="292"/>
        <v>0</v>
      </c>
      <c r="AK521" t="str">
        <f t="shared" si="293"/>
        <v>NA</v>
      </c>
      <c r="AL521" t="str">
        <f t="shared" si="294"/>
        <v>NA</v>
      </c>
      <c r="AM521" t="str">
        <f t="shared" si="295"/>
        <v>NA</v>
      </c>
      <c r="AN521" t="str">
        <f t="shared" si="296"/>
        <v>NA</v>
      </c>
      <c r="AO521">
        <f t="shared" si="275"/>
        <v>0</v>
      </c>
      <c r="AP521">
        <f t="shared" si="276"/>
        <v>0</v>
      </c>
      <c r="AQ521" t="str">
        <f t="shared" si="277"/>
        <v>Method not applicable - confined aquifer</v>
      </c>
    </row>
    <row r="522" spans="1:43" x14ac:dyDescent="0.25">
      <c r="A522">
        <v>209</v>
      </c>
      <c r="B522">
        <v>10678383.449899999</v>
      </c>
      <c r="C522" t="str">
        <f>VLOOKUP(A522,'A1. Aquifer Attributes'!A:H,8,FALSE)</f>
        <v>Confined</v>
      </c>
      <c r="D522" t="str">
        <f>VLOOKUP(A522,'A3. BGCZ'!A:C,3,FALSE)</f>
        <v>CDF</v>
      </c>
      <c r="E522" t="str">
        <f>VLOOKUP(A522,'A2. Low Flow Zone'!A:C,3,FALSE)</f>
        <v>Georgia Basin</v>
      </c>
      <c r="F522">
        <f>IFERROR(VLOOKUP(A522,'R1. GW Use'!A:H,8,FALSE),"&lt;Null&gt;")</f>
        <v>188189</v>
      </c>
      <c r="G522" t="str">
        <f>IFERROR(VLOOKUP(A522,'R2. Recharge'!A:I,8,FALSE)*B522,"&lt;Null&gt;")</f>
        <v>&lt;Null&gt;</v>
      </c>
      <c r="H522" t="str">
        <f>IFERROR(VLOOKUP(A522,'R2. Recharge'!A:K,10,FALSE)*B522,"&lt;Null&gt;")</f>
        <v>&lt;Null&gt;</v>
      </c>
      <c r="I522" t="str">
        <f>IFERROR(VLOOKUP(A522,'R3. GW E'!A:C,2,FALSE)*B522,"&lt;Null&gt;")</f>
        <v>&lt;Null&gt;</v>
      </c>
      <c r="J522" t="str">
        <f>IFERROR(VLOOKUP(A522,'R3. GW E'!A:E,4,FALSE)*B522,"&lt;Null&gt;")</f>
        <v>&lt;Null&gt;</v>
      </c>
      <c r="K522" t="str">
        <f t="shared" si="264"/>
        <v>&lt;Null&gt;</v>
      </c>
      <c r="L522" t="str">
        <f t="shared" si="265"/>
        <v>&lt;Null&gt;</v>
      </c>
      <c r="M522" t="str">
        <f t="shared" si="266"/>
        <v>&lt;Null&gt;</v>
      </c>
      <c r="N522" t="str">
        <f t="shared" si="267"/>
        <v>&lt;Null&gt;</v>
      </c>
      <c r="O522" t="str">
        <f t="shared" si="268"/>
        <v/>
      </c>
      <c r="P522">
        <f t="shared" si="278"/>
        <v>188000</v>
      </c>
      <c r="Q522" t="str">
        <f t="shared" si="269"/>
        <v/>
      </c>
      <c r="R522">
        <f t="shared" si="279"/>
        <v>0</v>
      </c>
      <c r="S522" t="str">
        <f t="shared" si="270"/>
        <v/>
      </c>
      <c r="T522">
        <f t="shared" si="280"/>
        <v>0</v>
      </c>
      <c r="U522" t="str">
        <f t="shared" si="281"/>
        <v>NA</v>
      </c>
      <c r="V522">
        <f t="shared" si="282"/>
        <v>0</v>
      </c>
      <c r="W522" t="str">
        <f t="shared" si="283"/>
        <v>NA</v>
      </c>
      <c r="X522">
        <f t="shared" si="284"/>
        <v>0</v>
      </c>
      <c r="Y522" t="str">
        <f t="shared" si="271"/>
        <v>NA</v>
      </c>
      <c r="Z522" t="str">
        <f t="shared" si="272"/>
        <v>NA</v>
      </c>
      <c r="AA522" t="str">
        <f t="shared" si="273"/>
        <v>NA</v>
      </c>
      <c r="AB522" t="str">
        <f t="shared" si="274"/>
        <v>NA</v>
      </c>
      <c r="AC522" s="9" t="str">
        <f t="shared" si="285"/>
        <v>NA</v>
      </c>
      <c r="AD522" s="9">
        <f t="shared" si="286"/>
        <v>0</v>
      </c>
      <c r="AE522" s="9" t="str">
        <f t="shared" si="287"/>
        <v>NA</v>
      </c>
      <c r="AF522" s="9">
        <f t="shared" si="288"/>
        <v>0</v>
      </c>
      <c r="AG522" s="9" t="str">
        <f t="shared" si="289"/>
        <v>NA</v>
      </c>
      <c r="AH522" s="9">
        <f t="shared" si="290"/>
        <v>0</v>
      </c>
      <c r="AI522" s="9" t="str">
        <f t="shared" si="291"/>
        <v>NA</v>
      </c>
      <c r="AJ522" s="9">
        <f t="shared" si="292"/>
        <v>0</v>
      </c>
      <c r="AK522" t="str">
        <f t="shared" si="293"/>
        <v>NA</v>
      </c>
      <c r="AL522" t="str">
        <f t="shared" si="294"/>
        <v>NA</v>
      </c>
      <c r="AM522" t="str">
        <f t="shared" si="295"/>
        <v>NA</v>
      </c>
      <c r="AN522" t="str">
        <f t="shared" si="296"/>
        <v>NA</v>
      </c>
      <c r="AO522">
        <f t="shared" si="275"/>
        <v>0</v>
      </c>
      <c r="AP522">
        <f t="shared" si="276"/>
        <v>0</v>
      </c>
      <c r="AQ522" t="str">
        <f t="shared" si="277"/>
        <v>Method not applicable - confined aquifer</v>
      </c>
    </row>
    <row r="523" spans="1:43" x14ac:dyDescent="0.25">
      <c r="A523">
        <v>210</v>
      </c>
      <c r="B523">
        <v>5362661.2467099996</v>
      </c>
      <c r="C523" t="str">
        <f>VLOOKUP(A523,'A1. Aquifer Attributes'!A:H,8,FALSE)</f>
        <v>Confined</v>
      </c>
      <c r="D523" t="str">
        <f>VLOOKUP(A523,'A3. BGCZ'!A:C,3,FALSE)</f>
        <v>CDF</v>
      </c>
      <c r="E523" t="str">
        <f>VLOOKUP(A523,'A2. Low Flow Zone'!A:C,3,FALSE)</f>
        <v>Georgia Basin</v>
      </c>
      <c r="F523">
        <f>IFERROR(VLOOKUP(A523,'R1. GW Use'!A:H,8,FALSE),"&lt;Null&gt;")</f>
        <v>21898</v>
      </c>
      <c r="G523" t="str">
        <f>IFERROR(VLOOKUP(A523,'R2. Recharge'!A:I,8,FALSE)*B523,"&lt;Null&gt;")</f>
        <v>&lt;Null&gt;</v>
      </c>
      <c r="H523" t="str">
        <f>IFERROR(VLOOKUP(A523,'R2. Recharge'!A:K,10,FALSE)*B523,"&lt;Null&gt;")</f>
        <v>&lt;Null&gt;</v>
      </c>
      <c r="I523" t="str">
        <f>IFERROR(VLOOKUP(A523,'R3. GW E'!A:C,2,FALSE)*B523,"&lt;Null&gt;")</f>
        <v>&lt;Null&gt;</v>
      </c>
      <c r="J523" t="str">
        <f>IFERROR(VLOOKUP(A523,'R3. GW E'!A:E,4,FALSE)*B523,"&lt;Null&gt;")</f>
        <v>&lt;Null&gt;</v>
      </c>
      <c r="K523" t="str">
        <f t="shared" si="264"/>
        <v>&lt;Null&gt;</v>
      </c>
      <c r="L523" t="str">
        <f t="shared" si="265"/>
        <v>&lt;Null&gt;</v>
      </c>
      <c r="M523" t="str">
        <f t="shared" si="266"/>
        <v>&lt;Null&gt;</v>
      </c>
      <c r="N523" t="str">
        <f t="shared" si="267"/>
        <v>&lt;Null&gt;</v>
      </c>
      <c r="O523" t="str">
        <f t="shared" si="268"/>
        <v/>
      </c>
      <c r="P523">
        <f t="shared" si="278"/>
        <v>22000</v>
      </c>
      <c r="Q523" t="str">
        <f t="shared" si="269"/>
        <v/>
      </c>
      <c r="R523">
        <f t="shared" si="279"/>
        <v>0</v>
      </c>
      <c r="S523" t="str">
        <f t="shared" si="270"/>
        <v/>
      </c>
      <c r="T523">
        <f t="shared" si="280"/>
        <v>0</v>
      </c>
      <c r="U523" t="str">
        <f t="shared" si="281"/>
        <v>NA</v>
      </c>
      <c r="V523">
        <f t="shared" si="282"/>
        <v>0</v>
      </c>
      <c r="W523" t="str">
        <f t="shared" si="283"/>
        <v>NA</v>
      </c>
      <c r="X523">
        <f t="shared" si="284"/>
        <v>0</v>
      </c>
      <c r="Y523" t="str">
        <f t="shared" si="271"/>
        <v>NA</v>
      </c>
      <c r="Z523" t="str">
        <f t="shared" si="272"/>
        <v>NA</v>
      </c>
      <c r="AA523" t="str">
        <f t="shared" si="273"/>
        <v>NA</v>
      </c>
      <c r="AB523" t="str">
        <f t="shared" si="274"/>
        <v>NA</v>
      </c>
      <c r="AC523" s="9" t="str">
        <f t="shared" si="285"/>
        <v>NA</v>
      </c>
      <c r="AD523" s="9">
        <f t="shared" si="286"/>
        <v>0</v>
      </c>
      <c r="AE523" s="9" t="str">
        <f t="shared" si="287"/>
        <v>NA</v>
      </c>
      <c r="AF523" s="9">
        <f t="shared" si="288"/>
        <v>0</v>
      </c>
      <c r="AG523" s="9" t="str">
        <f t="shared" si="289"/>
        <v>NA</v>
      </c>
      <c r="AH523" s="9">
        <f t="shared" si="290"/>
        <v>0</v>
      </c>
      <c r="AI523" s="9" t="str">
        <f t="shared" si="291"/>
        <v>NA</v>
      </c>
      <c r="AJ523" s="9">
        <f t="shared" si="292"/>
        <v>0</v>
      </c>
      <c r="AK523" t="str">
        <f t="shared" si="293"/>
        <v>NA</v>
      </c>
      <c r="AL523" t="str">
        <f t="shared" si="294"/>
        <v>NA</v>
      </c>
      <c r="AM523" t="str">
        <f t="shared" si="295"/>
        <v>NA</v>
      </c>
      <c r="AN523" t="str">
        <f t="shared" si="296"/>
        <v>NA</v>
      </c>
      <c r="AO523">
        <f t="shared" si="275"/>
        <v>0</v>
      </c>
      <c r="AP523">
        <f t="shared" si="276"/>
        <v>0</v>
      </c>
      <c r="AQ523" t="str">
        <f t="shared" si="277"/>
        <v>Method not applicable - confined aquifer</v>
      </c>
    </row>
    <row r="524" spans="1:43" x14ac:dyDescent="0.25">
      <c r="A524">
        <v>211</v>
      </c>
      <c r="B524">
        <v>29574072.727499999</v>
      </c>
      <c r="C524" t="str">
        <f>VLOOKUP(A524,'A1. Aquifer Attributes'!A:H,8,FALSE)</f>
        <v>Confined</v>
      </c>
      <c r="D524" t="str">
        <f>VLOOKUP(A524,'A3. BGCZ'!A:C,3,FALSE)</f>
        <v>CWH</v>
      </c>
      <c r="E524" t="str">
        <f>VLOOKUP(A524,'A2. Low Flow Zone'!A:C,3,FALSE)</f>
        <v>Georgia Basin</v>
      </c>
      <c r="F524">
        <f>IFERROR(VLOOKUP(A524,'R1. GW Use'!A:H,8,FALSE),"&lt;Null&gt;")</f>
        <v>172766</v>
      </c>
      <c r="G524" t="str">
        <f>IFERROR(VLOOKUP(A524,'R2. Recharge'!A:I,8,FALSE)*B524,"&lt;Null&gt;")</f>
        <v>&lt;Null&gt;</v>
      </c>
      <c r="H524" t="str">
        <f>IFERROR(VLOOKUP(A524,'R2. Recharge'!A:K,10,FALSE)*B524,"&lt;Null&gt;")</f>
        <v>&lt;Null&gt;</v>
      </c>
      <c r="I524" t="str">
        <f>IFERROR(VLOOKUP(A524,'R3. GW E'!A:C,2,FALSE)*B524,"&lt;Null&gt;")</f>
        <v>&lt;Null&gt;</v>
      </c>
      <c r="J524" t="str">
        <f>IFERROR(VLOOKUP(A524,'R3. GW E'!A:E,4,FALSE)*B524,"&lt;Null&gt;")</f>
        <v>&lt;Null&gt;</v>
      </c>
      <c r="K524" t="str">
        <f t="shared" si="264"/>
        <v>&lt;Null&gt;</v>
      </c>
      <c r="L524" t="str">
        <f t="shared" si="265"/>
        <v>&lt;Null&gt;</v>
      </c>
      <c r="M524" t="str">
        <f t="shared" si="266"/>
        <v>&lt;Null&gt;</v>
      </c>
      <c r="N524" t="str">
        <f t="shared" si="267"/>
        <v>&lt;Null&gt;</v>
      </c>
      <c r="O524" t="str">
        <f t="shared" si="268"/>
        <v/>
      </c>
      <c r="P524">
        <f t="shared" si="278"/>
        <v>173000</v>
      </c>
      <c r="Q524" t="str">
        <f t="shared" si="269"/>
        <v/>
      </c>
      <c r="R524">
        <f t="shared" si="279"/>
        <v>0</v>
      </c>
      <c r="S524" t="str">
        <f t="shared" si="270"/>
        <v/>
      </c>
      <c r="T524">
        <f t="shared" si="280"/>
        <v>0</v>
      </c>
      <c r="U524" t="str">
        <f t="shared" si="281"/>
        <v>NA</v>
      </c>
      <c r="V524">
        <f t="shared" si="282"/>
        <v>0</v>
      </c>
      <c r="W524" t="str">
        <f t="shared" si="283"/>
        <v>NA</v>
      </c>
      <c r="X524">
        <f t="shared" si="284"/>
        <v>0</v>
      </c>
      <c r="Y524" t="str">
        <f t="shared" si="271"/>
        <v>NA</v>
      </c>
      <c r="Z524" t="str">
        <f t="shared" si="272"/>
        <v>NA</v>
      </c>
      <c r="AA524" t="str">
        <f t="shared" si="273"/>
        <v>NA</v>
      </c>
      <c r="AB524" t="str">
        <f t="shared" si="274"/>
        <v>NA</v>
      </c>
      <c r="AC524" s="9" t="str">
        <f t="shared" si="285"/>
        <v>NA</v>
      </c>
      <c r="AD524" s="9">
        <f t="shared" si="286"/>
        <v>0</v>
      </c>
      <c r="AE524" s="9" t="str">
        <f t="shared" si="287"/>
        <v>NA</v>
      </c>
      <c r="AF524" s="9">
        <f t="shared" si="288"/>
        <v>0</v>
      </c>
      <c r="AG524" s="9" t="str">
        <f t="shared" si="289"/>
        <v>NA</v>
      </c>
      <c r="AH524" s="9">
        <f t="shared" si="290"/>
        <v>0</v>
      </c>
      <c r="AI524" s="9" t="str">
        <f t="shared" si="291"/>
        <v>NA</v>
      </c>
      <c r="AJ524" s="9">
        <f t="shared" si="292"/>
        <v>0</v>
      </c>
      <c r="AK524" t="str">
        <f t="shared" si="293"/>
        <v>NA</v>
      </c>
      <c r="AL524" t="str">
        <f t="shared" si="294"/>
        <v>NA</v>
      </c>
      <c r="AM524" t="str">
        <f t="shared" si="295"/>
        <v>NA</v>
      </c>
      <c r="AN524" t="str">
        <f t="shared" si="296"/>
        <v>NA</v>
      </c>
      <c r="AO524">
        <f t="shared" si="275"/>
        <v>0</v>
      </c>
      <c r="AP524">
        <f t="shared" si="276"/>
        <v>0</v>
      </c>
      <c r="AQ524" t="str">
        <f t="shared" si="277"/>
        <v>Method not applicable - confined aquifer</v>
      </c>
    </row>
    <row r="525" spans="1:43" x14ac:dyDescent="0.25">
      <c r="A525">
        <v>212</v>
      </c>
      <c r="B525">
        <v>5907640.6056300001</v>
      </c>
      <c r="C525" t="str">
        <f>VLOOKUP(A525,'A1. Aquifer Attributes'!A:H,8,FALSE)</f>
        <v>Confined</v>
      </c>
      <c r="D525" t="str">
        <f>VLOOKUP(A525,'A3. BGCZ'!A:C,3,FALSE)</f>
        <v>CDF</v>
      </c>
      <c r="E525" t="str">
        <f>VLOOKUP(A525,'A2. Low Flow Zone'!A:C,3,FALSE)</f>
        <v>Georgia Basin</v>
      </c>
      <c r="F525">
        <f>IFERROR(VLOOKUP(A525,'R1. GW Use'!A:H,8,FALSE),"&lt;Null&gt;")</f>
        <v>17897</v>
      </c>
      <c r="G525" t="str">
        <f>IFERROR(VLOOKUP(A525,'R2. Recharge'!A:I,8,FALSE)*B525,"&lt;Null&gt;")</f>
        <v>&lt;Null&gt;</v>
      </c>
      <c r="H525" t="str">
        <f>IFERROR(VLOOKUP(A525,'R2. Recharge'!A:K,10,FALSE)*B525,"&lt;Null&gt;")</f>
        <v>&lt;Null&gt;</v>
      </c>
      <c r="I525" t="str">
        <f>IFERROR(VLOOKUP(A525,'R3. GW E'!A:C,2,FALSE)*B525,"&lt;Null&gt;")</f>
        <v>&lt;Null&gt;</v>
      </c>
      <c r="J525" t="str">
        <f>IFERROR(VLOOKUP(A525,'R3. GW E'!A:E,4,FALSE)*B525,"&lt;Null&gt;")</f>
        <v>&lt;Null&gt;</v>
      </c>
      <c r="K525" t="str">
        <f t="shared" si="264"/>
        <v>&lt;Null&gt;</v>
      </c>
      <c r="L525" t="str">
        <f t="shared" si="265"/>
        <v>&lt;Null&gt;</v>
      </c>
      <c r="M525" t="str">
        <f t="shared" si="266"/>
        <v>&lt;Null&gt;</v>
      </c>
      <c r="N525" t="str">
        <f t="shared" si="267"/>
        <v>&lt;Null&gt;</v>
      </c>
      <c r="O525" t="str">
        <f t="shared" si="268"/>
        <v/>
      </c>
      <c r="P525">
        <f t="shared" si="278"/>
        <v>18000</v>
      </c>
      <c r="Q525" t="str">
        <f t="shared" si="269"/>
        <v/>
      </c>
      <c r="R525">
        <f t="shared" si="279"/>
        <v>0</v>
      </c>
      <c r="S525" t="str">
        <f t="shared" si="270"/>
        <v/>
      </c>
      <c r="T525">
        <f t="shared" si="280"/>
        <v>0</v>
      </c>
      <c r="U525" t="str">
        <f t="shared" si="281"/>
        <v>NA</v>
      </c>
      <c r="V525">
        <f t="shared" si="282"/>
        <v>0</v>
      </c>
      <c r="W525" t="str">
        <f t="shared" si="283"/>
        <v>NA</v>
      </c>
      <c r="X525">
        <f t="shared" si="284"/>
        <v>0</v>
      </c>
      <c r="Y525" t="str">
        <f t="shared" si="271"/>
        <v>NA</v>
      </c>
      <c r="Z525" t="str">
        <f t="shared" si="272"/>
        <v>NA</v>
      </c>
      <c r="AA525" t="str">
        <f t="shared" si="273"/>
        <v>NA</v>
      </c>
      <c r="AB525" t="str">
        <f t="shared" si="274"/>
        <v>NA</v>
      </c>
      <c r="AC525" s="9" t="str">
        <f t="shared" si="285"/>
        <v>NA</v>
      </c>
      <c r="AD525" s="9">
        <f t="shared" si="286"/>
        <v>0</v>
      </c>
      <c r="AE525" s="9" t="str">
        <f t="shared" si="287"/>
        <v>NA</v>
      </c>
      <c r="AF525" s="9">
        <f t="shared" si="288"/>
        <v>0</v>
      </c>
      <c r="AG525" s="9" t="str">
        <f t="shared" si="289"/>
        <v>NA</v>
      </c>
      <c r="AH525" s="9">
        <f t="shared" si="290"/>
        <v>0</v>
      </c>
      <c r="AI525" s="9" t="str">
        <f t="shared" si="291"/>
        <v>NA</v>
      </c>
      <c r="AJ525" s="9">
        <f t="shared" si="292"/>
        <v>0</v>
      </c>
      <c r="AK525" t="str">
        <f t="shared" si="293"/>
        <v>NA</v>
      </c>
      <c r="AL525" t="str">
        <f t="shared" si="294"/>
        <v>NA</v>
      </c>
      <c r="AM525" t="str">
        <f t="shared" si="295"/>
        <v>NA</v>
      </c>
      <c r="AN525" t="str">
        <f t="shared" si="296"/>
        <v>NA</v>
      </c>
      <c r="AO525">
        <f t="shared" si="275"/>
        <v>0</v>
      </c>
      <c r="AP525">
        <f t="shared" si="276"/>
        <v>0</v>
      </c>
      <c r="AQ525" t="str">
        <f t="shared" si="277"/>
        <v>Method not applicable - confined aquifer</v>
      </c>
    </row>
    <row r="526" spans="1:43" x14ac:dyDescent="0.25">
      <c r="A526">
        <v>213</v>
      </c>
      <c r="B526">
        <v>41952576.491599999</v>
      </c>
      <c r="C526" t="str">
        <f>VLOOKUP(A526,'A1. Aquifer Attributes'!A:H,8,FALSE)</f>
        <v>Confined</v>
      </c>
      <c r="D526" t="str">
        <f>VLOOKUP(A526,'A3. BGCZ'!A:C,3,FALSE)</f>
        <v>CWH</v>
      </c>
      <c r="E526" t="str">
        <f>VLOOKUP(A526,'A2. Low Flow Zone'!A:C,3,FALSE)</f>
        <v>Georgia Basin</v>
      </c>
      <c r="F526">
        <f>IFERROR(VLOOKUP(A526,'R1. GW Use'!A:H,8,FALSE),"&lt;Null&gt;")</f>
        <v>339294</v>
      </c>
      <c r="G526" t="str">
        <f>IFERROR(VLOOKUP(A526,'R2. Recharge'!A:I,8,FALSE)*B526,"&lt;Null&gt;")</f>
        <v>&lt;Null&gt;</v>
      </c>
      <c r="H526" t="str">
        <f>IFERROR(VLOOKUP(A526,'R2. Recharge'!A:K,10,FALSE)*B526,"&lt;Null&gt;")</f>
        <v>&lt;Null&gt;</v>
      </c>
      <c r="I526" t="str">
        <f>IFERROR(VLOOKUP(A526,'R3. GW E'!A:C,2,FALSE)*B526,"&lt;Null&gt;")</f>
        <v>&lt;Null&gt;</v>
      </c>
      <c r="J526" t="str">
        <f>IFERROR(VLOOKUP(A526,'R3. GW E'!A:E,4,FALSE)*B526,"&lt;Null&gt;")</f>
        <v>&lt;Null&gt;</v>
      </c>
      <c r="K526" t="str">
        <f t="shared" si="264"/>
        <v>&lt;Null&gt;</v>
      </c>
      <c r="L526" t="str">
        <f t="shared" si="265"/>
        <v>&lt;Null&gt;</v>
      </c>
      <c r="M526" t="str">
        <f t="shared" si="266"/>
        <v>&lt;Null&gt;</v>
      </c>
      <c r="N526" t="str">
        <f t="shared" si="267"/>
        <v>&lt;Null&gt;</v>
      </c>
      <c r="O526" t="str">
        <f t="shared" si="268"/>
        <v/>
      </c>
      <c r="P526">
        <f t="shared" si="278"/>
        <v>339000</v>
      </c>
      <c r="Q526" t="str">
        <f t="shared" si="269"/>
        <v/>
      </c>
      <c r="R526">
        <f t="shared" si="279"/>
        <v>0</v>
      </c>
      <c r="S526" t="str">
        <f t="shared" si="270"/>
        <v/>
      </c>
      <c r="T526">
        <f t="shared" si="280"/>
        <v>0</v>
      </c>
      <c r="U526" t="str">
        <f t="shared" si="281"/>
        <v>NA</v>
      </c>
      <c r="V526">
        <f t="shared" si="282"/>
        <v>0</v>
      </c>
      <c r="W526" t="str">
        <f t="shared" si="283"/>
        <v>NA</v>
      </c>
      <c r="X526">
        <f t="shared" si="284"/>
        <v>0</v>
      </c>
      <c r="Y526" t="str">
        <f t="shared" si="271"/>
        <v>NA</v>
      </c>
      <c r="Z526" t="str">
        <f t="shared" si="272"/>
        <v>NA</v>
      </c>
      <c r="AA526" t="str">
        <f t="shared" si="273"/>
        <v>NA</v>
      </c>
      <c r="AB526" t="str">
        <f t="shared" si="274"/>
        <v>NA</v>
      </c>
      <c r="AC526" s="9" t="str">
        <f t="shared" si="285"/>
        <v>NA</v>
      </c>
      <c r="AD526" s="9">
        <f t="shared" si="286"/>
        <v>0</v>
      </c>
      <c r="AE526" s="9" t="str">
        <f t="shared" si="287"/>
        <v>NA</v>
      </c>
      <c r="AF526" s="9">
        <f t="shared" si="288"/>
        <v>0</v>
      </c>
      <c r="AG526" s="9" t="str">
        <f t="shared" si="289"/>
        <v>NA</v>
      </c>
      <c r="AH526" s="9">
        <f t="shared" si="290"/>
        <v>0</v>
      </c>
      <c r="AI526" s="9" t="str">
        <f t="shared" si="291"/>
        <v>NA</v>
      </c>
      <c r="AJ526" s="9">
        <f t="shared" si="292"/>
        <v>0</v>
      </c>
      <c r="AK526" t="str">
        <f t="shared" si="293"/>
        <v>NA</v>
      </c>
      <c r="AL526" t="str">
        <f t="shared" si="294"/>
        <v>NA</v>
      </c>
      <c r="AM526" t="str">
        <f t="shared" si="295"/>
        <v>NA</v>
      </c>
      <c r="AN526" t="str">
        <f t="shared" si="296"/>
        <v>NA</v>
      </c>
      <c r="AO526">
        <f t="shared" si="275"/>
        <v>0</v>
      </c>
      <c r="AP526">
        <f t="shared" si="276"/>
        <v>0</v>
      </c>
      <c r="AQ526" t="str">
        <f t="shared" si="277"/>
        <v>Method not applicable - confined aquifer</v>
      </c>
    </row>
    <row r="527" spans="1:43" x14ac:dyDescent="0.25">
      <c r="A527">
        <v>214</v>
      </c>
      <c r="B527">
        <v>30403123.467599999</v>
      </c>
      <c r="C527" t="str">
        <f>VLOOKUP(A527,'A1. Aquifer Attributes'!A:H,8,FALSE)</f>
        <v>Confined</v>
      </c>
      <c r="D527" t="str">
        <f>VLOOKUP(A527,'A3. BGCZ'!A:C,3,FALSE)</f>
        <v>CDF</v>
      </c>
      <c r="E527" t="str">
        <f>VLOOKUP(A527,'A2. Low Flow Zone'!A:C,3,FALSE)</f>
        <v>Georgia Basin</v>
      </c>
      <c r="F527">
        <f>IFERROR(VLOOKUP(A527,'R1. GW Use'!A:H,8,FALSE),"&lt;Null&gt;")</f>
        <v>25199</v>
      </c>
      <c r="G527" t="str">
        <f>IFERROR(VLOOKUP(A527,'R2. Recharge'!A:I,8,FALSE)*B527,"&lt;Null&gt;")</f>
        <v>&lt;Null&gt;</v>
      </c>
      <c r="H527" t="str">
        <f>IFERROR(VLOOKUP(A527,'R2. Recharge'!A:K,10,FALSE)*B527,"&lt;Null&gt;")</f>
        <v>&lt;Null&gt;</v>
      </c>
      <c r="I527" t="str">
        <f>IFERROR(VLOOKUP(A527,'R3. GW E'!A:C,2,FALSE)*B527,"&lt;Null&gt;")</f>
        <v>&lt;Null&gt;</v>
      </c>
      <c r="J527" t="str">
        <f>IFERROR(VLOOKUP(A527,'R3. GW E'!A:E,4,FALSE)*B527,"&lt;Null&gt;")</f>
        <v>&lt;Null&gt;</v>
      </c>
      <c r="K527" t="str">
        <f t="shared" si="264"/>
        <v>&lt;Null&gt;</v>
      </c>
      <c r="L527" t="str">
        <f t="shared" si="265"/>
        <v>&lt;Null&gt;</v>
      </c>
      <c r="M527" t="str">
        <f t="shared" si="266"/>
        <v>&lt;Null&gt;</v>
      </c>
      <c r="N527" t="str">
        <f t="shared" si="267"/>
        <v>&lt;Null&gt;</v>
      </c>
      <c r="O527" t="str">
        <f t="shared" si="268"/>
        <v/>
      </c>
      <c r="P527">
        <f t="shared" si="278"/>
        <v>25000</v>
      </c>
      <c r="Q527" t="str">
        <f t="shared" si="269"/>
        <v/>
      </c>
      <c r="R527">
        <f t="shared" si="279"/>
        <v>0</v>
      </c>
      <c r="S527" t="str">
        <f t="shared" si="270"/>
        <v/>
      </c>
      <c r="T527">
        <f t="shared" si="280"/>
        <v>0</v>
      </c>
      <c r="U527" t="str">
        <f t="shared" si="281"/>
        <v>NA</v>
      </c>
      <c r="V527">
        <f t="shared" si="282"/>
        <v>0</v>
      </c>
      <c r="W527" t="str">
        <f t="shared" si="283"/>
        <v>NA</v>
      </c>
      <c r="X527">
        <f t="shared" si="284"/>
        <v>0</v>
      </c>
      <c r="Y527" t="str">
        <f t="shared" si="271"/>
        <v>NA</v>
      </c>
      <c r="Z527" t="str">
        <f t="shared" si="272"/>
        <v>NA</v>
      </c>
      <c r="AA527" t="str">
        <f t="shared" si="273"/>
        <v>NA</v>
      </c>
      <c r="AB527" t="str">
        <f t="shared" si="274"/>
        <v>NA</v>
      </c>
      <c r="AC527" s="9" t="str">
        <f t="shared" si="285"/>
        <v>NA</v>
      </c>
      <c r="AD527" s="9">
        <f t="shared" si="286"/>
        <v>0</v>
      </c>
      <c r="AE527" s="9" t="str">
        <f t="shared" si="287"/>
        <v>NA</v>
      </c>
      <c r="AF527" s="9">
        <f t="shared" si="288"/>
        <v>0</v>
      </c>
      <c r="AG527" s="9" t="str">
        <f t="shared" si="289"/>
        <v>NA</v>
      </c>
      <c r="AH527" s="9">
        <f t="shared" si="290"/>
        <v>0</v>
      </c>
      <c r="AI527" s="9" t="str">
        <f t="shared" si="291"/>
        <v>NA</v>
      </c>
      <c r="AJ527" s="9">
        <f t="shared" si="292"/>
        <v>0</v>
      </c>
      <c r="AK527" t="str">
        <f t="shared" si="293"/>
        <v>NA</v>
      </c>
      <c r="AL527" t="str">
        <f t="shared" si="294"/>
        <v>NA</v>
      </c>
      <c r="AM527" t="str">
        <f t="shared" si="295"/>
        <v>NA</v>
      </c>
      <c r="AN527" t="str">
        <f t="shared" si="296"/>
        <v>NA</v>
      </c>
      <c r="AO527">
        <f t="shared" si="275"/>
        <v>0</v>
      </c>
      <c r="AP527">
        <f t="shared" si="276"/>
        <v>0</v>
      </c>
      <c r="AQ527" t="str">
        <f t="shared" si="277"/>
        <v>Method not applicable - confined aquifer</v>
      </c>
    </row>
    <row r="528" spans="1:43" x14ac:dyDescent="0.25">
      <c r="A528">
        <v>215</v>
      </c>
      <c r="B528">
        <v>14338783.7563</v>
      </c>
      <c r="C528" t="str">
        <f>VLOOKUP(A528,'A1. Aquifer Attributes'!A:H,8,FALSE)</f>
        <v>Confined</v>
      </c>
      <c r="D528" t="str">
        <f>VLOOKUP(A528,'A3. BGCZ'!A:C,3,FALSE)</f>
        <v>CDF</v>
      </c>
      <c r="E528" t="str">
        <f>VLOOKUP(A528,'A2. Low Flow Zone'!A:C,3,FALSE)</f>
        <v>Georgia Basin</v>
      </c>
      <c r="F528">
        <f>IFERROR(VLOOKUP(A528,'R1. GW Use'!A:H,8,FALSE),"&lt;Null&gt;")</f>
        <v>1029621</v>
      </c>
      <c r="G528" t="str">
        <f>IFERROR(VLOOKUP(A528,'R2. Recharge'!A:I,8,FALSE)*B528,"&lt;Null&gt;")</f>
        <v>&lt;Null&gt;</v>
      </c>
      <c r="H528" t="str">
        <f>IFERROR(VLOOKUP(A528,'R2. Recharge'!A:K,10,FALSE)*B528,"&lt;Null&gt;")</f>
        <v>&lt;Null&gt;</v>
      </c>
      <c r="I528" t="str">
        <f>IFERROR(VLOOKUP(A528,'R3. GW E'!A:C,2,FALSE)*B528,"&lt;Null&gt;")</f>
        <v>&lt;Null&gt;</v>
      </c>
      <c r="J528" t="str">
        <f>IFERROR(VLOOKUP(A528,'R3. GW E'!A:E,4,FALSE)*B528,"&lt;Null&gt;")</f>
        <v>&lt;Null&gt;</v>
      </c>
      <c r="K528" t="str">
        <f t="shared" si="264"/>
        <v>&lt;Null&gt;</v>
      </c>
      <c r="L528" t="str">
        <f t="shared" si="265"/>
        <v>&lt;Null&gt;</v>
      </c>
      <c r="M528" t="str">
        <f t="shared" si="266"/>
        <v>&lt;Null&gt;</v>
      </c>
      <c r="N528" t="str">
        <f t="shared" si="267"/>
        <v>&lt;Null&gt;</v>
      </c>
      <c r="O528" t="str">
        <f t="shared" si="268"/>
        <v/>
      </c>
      <c r="P528">
        <f t="shared" si="278"/>
        <v>1030000</v>
      </c>
      <c r="Q528" t="str">
        <f t="shared" si="269"/>
        <v/>
      </c>
      <c r="R528">
        <f t="shared" si="279"/>
        <v>0</v>
      </c>
      <c r="S528" t="str">
        <f t="shared" si="270"/>
        <v/>
      </c>
      <c r="T528">
        <f t="shared" si="280"/>
        <v>0</v>
      </c>
      <c r="U528" t="str">
        <f t="shared" si="281"/>
        <v>NA</v>
      </c>
      <c r="V528">
        <f t="shared" si="282"/>
        <v>0</v>
      </c>
      <c r="W528" t="str">
        <f t="shared" si="283"/>
        <v>NA</v>
      </c>
      <c r="X528">
        <f t="shared" si="284"/>
        <v>0</v>
      </c>
      <c r="Y528" t="str">
        <f t="shared" si="271"/>
        <v>NA</v>
      </c>
      <c r="Z528" t="str">
        <f t="shared" si="272"/>
        <v>NA</v>
      </c>
      <c r="AA528" t="str">
        <f t="shared" si="273"/>
        <v>NA</v>
      </c>
      <c r="AB528" t="str">
        <f t="shared" si="274"/>
        <v>NA</v>
      </c>
      <c r="AC528" s="9" t="str">
        <f t="shared" si="285"/>
        <v>NA</v>
      </c>
      <c r="AD528" s="9">
        <f t="shared" si="286"/>
        <v>0</v>
      </c>
      <c r="AE528" s="9" t="str">
        <f t="shared" si="287"/>
        <v>NA</v>
      </c>
      <c r="AF528" s="9">
        <f t="shared" si="288"/>
        <v>0</v>
      </c>
      <c r="AG528" s="9" t="str">
        <f t="shared" si="289"/>
        <v>NA</v>
      </c>
      <c r="AH528" s="9">
        <f t="shared" si="290"/>
        <v>0</v>
      </c>
      <c r="AI528" s="9" t="str">
        <f t="shared" si="291"/>
        <v>NA</v>
      </c>
      <c r="AJ528" s="9">
        <f t="shared" si="292"/>
        <v>0</v>
      </c>
      <c r="AK528" t="str">
        <f t="shared" si="293"/>
        <v>NA</v>
      </c>
      <c r="AL528" t="str">
        <f t="shared" si="294"/>
        <v>NA</v>
      </c>
      <c r="AM528" t="str">
        <f t="shared" si="295"/>
        <v>NA</v>
      </c>
      <c r="AN528" t="str">
        <f t="shared" si="296"/>
        <v>NA</v>
      </c>
      <c r="AO528">
        <f t="shared" si="275"/>
        <v>0</v>
      </c>
      <c r="AP528">
        <f t="shared" si="276"/>
        <v>0</v>
      </c>
      <c r="AQ528" t="str">
        <f t="shared" si="277"/>
        <v>Method not applicable - confined aquifer</v>
      </c>
    </row>
    <row r="529" spans="1:43" x14ac:dyDescent="0.25">
      <c r="A529">
        <v>216</v>
      </c>
      <c r="B529">
        <v>25481084.538600001</v>
      </c>
      <c r="C529" t="str">
        <f>VLOOKUP(A529,'A1. Aquifer Attributes'!A:H,8,FALSE)</f>
        <v>Confined</v>
      </c>
      <c r="D529" t="str">
        <f>VLOOKUP(A529,'A3. BGCZ'!A:C,3,FALSE)</f>
        <v>CDF</v>
      </c>
      <c r="E529" t="str">
        <f>VLOOKUP(A529,'A2. Low Flow Zone'!A:C,3,FALSE)</f>
        <v>Georgia Basin</v>
      </c>
      <c r="F529">
        <f>IFERROR(VLOOKUP(A529,'R1. GW Use'!A:H,8,FALSE),"&lt;Null&gt;")</f>
        <v>3296590</v>
      </c>
      <c r="G529" t="str">
        <f>IFERROR(VLOOKUP(A529,'R2. Recharge'!A:I,8,FALSE)*B529,"&lt;Null&gt;")</f>
        <v>&lt;Null&gt;</v>
      </c>
      <c r="H529" t="str">
        <f>IFERROR(VLOOKUP(A529,'R2. Recharge'!A:K,10,FALSE)*B529,"&lt;Null&gt;")</f>
        <v>&lt;Null&gt;</v>
      </c>
      <c r="I529" t="str">
        <f>IFERROR(VLOOKUP(A529,'R3. GW E'!A:C,2,FALSE)*B529,"&lt;Null&gt;")</f>
        <v>&lt;Null&gt;</v>
      </c>
      <c r="J529" t="str">
        <f>IFERROR(VLOOKUP(A529,'R3. GW E'!A:E,4,FALSE)*B529,"&lt;Null&gt;")</f>
        <v>&lt;Null&gt;</v>
      </c>
      <c r="K529" t="str">
        <f t="shared" si="264"/>
        <v>&lt;Null&gt;</v>
      </c>
      <c r="L529" t="str">
        <f t="shared" si="265"/>
        <v>&lt;Null&gt;</v>
      </c>
      <c r="M529" t="str">
        <f t="shared" si="266"/>
        <v>&lt;Null&gt;</v>
      </c>
      <c r="N529" t="str">
        <f t="shared" si="267"/>
        <v>&lt;Null&gt;</v>
      </c>
      <c r="O529" t="str">
        <f t="shared" si="268"/>
        <v/>
      </c>
      <c r="P529">
        <f t="shared" si="278"/>
        <v>3297000</v>
      </c>
      <c r="Q529" t="str">
        <f t="shared" si="269"/>
        <v/>
      </c>
      <c r="R529">
        <f t="shared" si="279"/>
        <v>0</v>
      </c>
      <c r="S529" t="str">
        <f t="shared" si="270"/>
        <v/>
      </c>
      <c r="T529">
        <f t="shared" si="280"/>
        <v>0</v>
      </c>
      <c r="U529" t="str">
        <f t="shared" si="281"/>
        <v>NA</v>
      </c>
      <c r="V529">
        <f t="shared" si="282"/>
        <v>0</v>
      </c>
      <c r="W529" t="str">
        <f t="shared" si="283"/>
        <v>NA</v>
      </c>
      <c r="X529">
        <f t="shared" si="284"/>
        <v>0</v>
      </c>
      <c r="Y529" t="str">
        <f t="shared" si="271"/>
        <v>NA</v>
      </c>
      <c r="Z529" t="str">
        <f t="shared" si="272"/>
        <v>NA</v>
      </c>
      <c r="AA529" t="str">
        <f t="shared" si="273"/>
        <v>NA</v>
      </c>
      <c r="AB529" t="str">
        <f t="shared" si="274"/>
        <v>NA</v>
      </c>
      <c r="AC529" s="9" t="str">
        <f t="shared" si="285"/>
        <v>NA</v>
      </c>
      <c r="AD529" s="9">
        <f t="shared" si="286"/>
        <v>0</v>
      </c>
      <c r="AE529" s="9" t="str">
        <f t="shared" si="287"/>
        <v>NA</v>
      </c>
      <c r="AF529" s="9">
        <f t="shared" si="288"/>
        <v>0</v>
      </c>
      <c r="AG529" s="9" t="str">
        <f t="shared" si="289"/>
        <v>NA</v>
      </c>
      <c r="AH529" s="9">
        <f t="shared" si="290"/>
        <v>0</v>
      </c>
      <c r="AI529" s="9" t="str">
        <f t="shared" si="291"/>
        <v>NA</v>
      </c>
      <c r="AJ529" s="9">
        <f t="shared" si="292"/>
        <v>0</v>
      </c>
      <c r="AK529" t="str">
        <f t="shared" si="293"/>
        <v>NA</v>
      </c>
      <c r="AL529" t="str">
        <f t="shared" si="294"/>
        <v>NA</v>
      </c>
      <c r="AM529" t="str">
        <f t="shared" si="295"/>
        <v>NA</v>
      </c>
      <c r="AN529" t="str">
        <f t="shared" si="296"/>
        <v>NA</v>
      </c>
      <c r="AO529">
        <f t="shared" si="275"/>
        <v>0</v>
      </c>
      <c r="AP529">
        <f t="shared" si="276"/>
        <v>0</v>
      </c>
      <c r="AQ529" t="str">
        <f t="shared" si="277"/>
        <v>Method not applicable - confined aquifer</v>
      </c>
    </row>
    <row r="530" spans="1:43" x14ac:dyDescent="0.25">
      <c r="A530">
        <v>217</v>
      </c>
      <c r="B530">
        <v>42014031.987599999</v>
      </c>
      <c r="C530" t="str">
        <f>VLOOKUP(A530,'A1. Aquifer Attributes'!A:H,8,FALSE)</f>
        <v>Confined</v>
      </c>
      <c r="D530" t="str">
        <f>VLOOKUP(A530,'A3. BGCZ'!A:C,3,FALSE)</f>
        <v>CDF</v>
      </c>
      <c r="E530" t="str">
        <f>VLOOKUP(A530,'A2. Low Flow Zone'!A:C,3,FALSE)</f>
        <v>Georgia Basin</v>
      </c>
      <c r="F530">
        <f>IFERROR(VLOOKUP(A530,'R1. GW Use'!A:H,8,FALSE),"&lt;Null&gt;")</f>
        <v>1206510</v>
      </c>
      <c r="G530" t="str">
        <f>IFERROR(VLOOKUP(A530,'R2. Recharge'!A:I,8,FALSE)*B530,"&lt;Null&gt;")</f>
        <v>&lt;Null&gt;</v>
      </c>
      <c r="H530" t="str">
        <f>IFERROR(VLOOKUP(A530,'R2. Recharge'!A:K,10,FALSE)*B530,"&lt;Null&gt;")</f>
        <v>&lt;Null&gt;</v>
      </c>
      <c r="I530" t="str">
        <f>IFERROR(VLOOKUP(A530,'R3. GW E'!A:C,2,FALSE)*B530,"&lt;Null&gt;")</f>
        <v>&lt;Null&gt;</v>
      </c>
      <c r="J530" t="str">
        <f>IFERROR(VLOOKUP(A530,'R3. GW E'!A:E,4,FALSE)*B530,"&lt;Null&gt;")</f>
        <v>&lt;Null&gt;</v>
      </c>
      <c r="K530" t="str">
        <f t="shared" si="264"/>
        <v>&lt;Null&gt;</v>
      </c>
      <c r="L530" t="str">
        <f t="shared" si="265"/>
        <v>&lt;Null&gt;</v>
      </c>
      <c r="M530" t="str">
        <f t="shared" si="266"/>
        <v>&lt;Null&gt;</v>
      </c>
      <c r="N530" t="str">
        <f t="shared" si="267"/>
        <v>&lt;Null&gt;</v>
      </c>
      <c r="O530" t="str">
        <f t="shared" si="268"/>
        <v/>
      </c>
      <c r="P530">
        <f t="shared" si="278"/>
        <v>1207000</v>
      </c>
      <c r="Q530" t="str">
        <f t="shared" si="269"/>
        <v/>
      </c>
      <c r="R530">
        <f t="shared" si="279"/>
        <v>0</v>
      </c>
      <c r="S530" t="str">
        <f t="shared" si="270"/>
        <v/>
      </c>
      <c r="T530">
        <f t="shared" si="280"/>
        <v>0</v>
      </c>
      <c r="U530" t="str">
        <f t="shared" si="281"/>
        <v>NA</v>
      </c>
      <c r="V530">
        <f t="shared" si="282"/>
        <v>0</v>
      </c>
      <c r="W530" t="str">
        <f t="shared" si="283"/>
        <v>NA</v>
      </c>
      <c r="X530">
        <f t="shared" si="284"/>
        <v>0</v>
      </c>
      <c r="Y530" t="str">
        <f t="shared" si="271"/>
        <v>NA</v>
      </c>
      <c r="Z530" t="str">
        <f t="shared" si="272"/>
        <v>NA</v>
      </c>
      <c r="AA530" t="str">
        <f t="shared" si="273"/>
        <v>NA</v>
      </c>
      <c r="AB530" t="str">
        <f t="shared" si="274"/>
        <v>NA</v>
      </c>
      <c r="AC530" s="9" t="str">
        <f t="shared" si="285"/>
        <v>NA</v>
      </c>
      <c r="AD530" s="9">
        <f t="shared" si="286"/>
        <v>0</v>
      </c>
      <c r="AE530" s="9" t="str">
        <f t="shared" si="287"/>
        <v>NA</v>
      </c>
      <c r="AF530" s="9">
        <f t="shared" si="288"/>
        <v>0</v>
      </c>
      <c r="AG530" s="9" t="str">
        <f t="shared" si="289"/>
        <v>NA</v>
      </c>
      <c r="AH530" s="9">
        <f t="shared" si="290"/>
        <v>0</v>
      </c>
      <c r="AI530" s="9" t="str">
        <f t="shared" si="291"/>
        <v>NA</v>
      </c>
      <c r="AJ530" s="9">
        <f t="shared" si="292"/>
        <v>0</v>
      </c>
      <c r="AK530" t="str">
        <f t="shared" si="293"/>
        <v>NA</v>
      </c>
      <c r="AL530" t="str">
        <f t="shared" si="294"/>
        <v>NA</v>
      </c>
      <c r="AM530" t="str">
        <f t="shared" si="295"/>
        <v>NA</v>
      </c>
      <c r="AN530" t="str">
        <f t="shared" si="296"/>
        <v>NA</v>
      </c>
      <c r="AO530">
        <f t="shared" si="275"/>
        <v>0</v>
      </c>
      <c r="AP530">
        <f t="shared" si="276"/>
        <v>0</v>
      </c>
      <c r="AQ530" t="str">
        <f t="shared" si="277"/>
        <v>Method not applicable - confined aquifer</v>
      </c>
    </row>
    <row r="531" spans="1:43" x14ac:dyDescent="0.25">
      <c r="A531">
        <v>218</v>
      </c>
      <c r="B531">
        <v>15778856.024</v>
      </c>
      <c r="C531" t="str">
        <f>VLOOKUP(A531,'A1. Aquifer Attributes'!A:H,8,FALSE)</f>
        <v>Confined</v>
      </c>
      <c r="D531" t="str">
        <f>VLOOKUP(A531,'A3. BGCZ'!A:C,3,FALSE)</f>
        <v>CDF</v>
      </c>
      <c r="E531" t="str">
        <f>VLOOKUP(A531,'A2. Low Flow Zone'!A:C,3,FALSE)</f>
        <v>Georgia Basin</v>
      </c>
      <c r="F531">
        <f>IFERROR(VLOOKUP(A531,'R1. GW Use'!A:H,8,FALSE),"&lt;Null&gt;")</f>
        <v>43871</v>
      </c>
      <c r="G531" t="str">
        <f>IFERROR(VLOOKUP(A531,'R2. Recharge'!A:I,8,FALSE)*B531,"&lt;Null&gt;")</f>
        <v>&lt;Null&gt;</v>
      </c>
      <c r="H531" t="str">
        <f>IFERROR(VLOOKUP(A531,'R2. Recharge'!A:K,10,FALSE)*B531,"&lt;Null&gt;")</f>
        <v>&lt;Null&gt;</v>
      </c>
      <c r="I531" t="str">
        <f>IFERROR(VLOOKUP(A531,'R3. GW E'!A:C,2,FALSE)*B531,"&lt;Null&gt;")</f>
        <v>&lt;Null&gt;</v>
      </c>
      <c r="J531" t="str">
        <f>IFERROR(VLOOKUP(A531,'R3. GW E'!A:E,4,FALSE)*B531,"&lt;Null&gt;")</f>
        <v>&lt;Null&gt;</v>
      </c>
      <c r="K531" t="str">
        <f t="shared" si="264"/>
        <v>&lt;Null&gt;</v>
      </c>
      <c r="L531" t="str">
        <f t="shared" si="265"/>
        <v>&lt;Null&gt;</v>
      </c>
      <c r="M531" t="str">
        <f t="shared" si="266"/>
        <v>&lt;Null&gt;</v>
      </c>
      <c r="N531" t="str">
        <f t="shared" si="267"/>
        <v>&lt;Null&gt;</v>
      </c>
      <c r="O531" t="str">
        <f t="shared" si="268"/>
        <v/>
      </c>
      <c r="P531">
        <f t="shared" si="278"/>
        <v>44000</v>
      </c>
      <c r="Q531" t="str">
        <f t="shared" si="269"/>
        <v/>
      </c>
      <c r="R531">
        <f t="shared" si="279"/>
        <v>0</v>
      </c>
      <c r="S531" t="str">
        <f t="shared" si="270"/>
        <v/>
      </c>
      <c r="T531">
        <f t="shared" si="280"/>
        <v>0</v>
      </c>
      <c r="U531" t="str">
        <f t="shared" si="281"/>
        <v>NA</v>
      </c>
      <c r="V531">
        <f t="shared" si="282"/>
        <v>0</v>
      </c>
      <c r="W531" t="str">
        <f t="shared" si="283"/>
        <v>NA</v>
      </c>
      <c r="X531">
        <f t="shared" si="284"/>
        <v>0</v>
      </c>
      <c r="Y531" t="str">
        <f t="shared" si="271"/>
        <v>NA</v>
      </c>
      <c r="Z531" t="str">
        <f t="shared" si="272"/>
        <v>NA</v>
      </c>
      <c r="AA531" t="str">
        <f t="shared" si="273"/>
        <v>NA</v>
      </c>
      <c r="AB531" t="str">
        <f t="shared" si="274"/>
        <v>NA</v>
      </c>
      <c r="AC531" s="9" t="str">
        <f t="shared" si="285"/>
        <v>NA</v>
      </c>
      <c r="AD531" s="9">
        <f t="shared" si="286"/>
        <v>0</v>
      </c>
      <c r="AE531" s="9" t="str">
        <f t="shared" si="287"/>
        <v>NA</v>
      </c>
      <c r="AF531" s="9">
        <f t="shared" si="288"/>
        <v>0</v>
      </c>
      <c r="AG531" s="9" t="str">
        <f t="shared" si="289"/>
        <v>NA</v>
      </c>
      <c r="AH531" s="9">
        <f t="shared" si="290"/>
        <v>0</v>
      </c>
      <c r="AI531" s="9" t="str">
        <f t="shared" si="291"/>
        <v>NA</v>
      </c>
      <c r="AJ531" s="9">
        <f t="shared" si="292"/>
        <v>0</v>
      </c>
      <c r="AK531" t="str">
        <f t="shared" si="293"/>
        <v>NA</v>
      </c>
      <c r="AL531" t="str">
        <f t="shared" si="294"/>
        <v>NA</v>
      </c>
      <c r="AM531" t="str">
        <f t="shared" si="295"/>
        <v>NA</v>
      </c>
      <c r="AN531" t="str">
        <f t="shared" si="296"/>
        <v>NA</v>
      </c>
      <c r="AO531">
        <f t="shared" si="275"/>
        <v>0</v>
      </c>
      <c r="AP531">
        <f t="shared" si="276"/>
        <v>0</v>
      </c>
      <c r="AQ531" t="str">
        <f t="shared" si="277"/>
        <v>Method not applicable - confined aquifer</v>
      </c>
    </row>
    <row r="532" spans="1:43" x14ac:dyDescent="0.25">
      <c r="A532">
        <v>219</v>
      </c>
      <c r="B532">
        <v>37785199.748599999</v>
      </c>
      <c r="C532" t="str">
        <f>VLOOKUP(A532,'A1. Aquifer Attributes'!A:H,8,FALSE)</f>
        <v>Confined</v>
      </c>
      <c r="D532" t="str">
        <f>VLOOKUP(A532,'A3. BGCZ'!A:C,3,FALSE)</f>
        <v>CDF</v>
      </c>
      <c r="E532" t="str">
        <f>VLOOKUP(A532,'A2. Low Flow Zone'!A:C,3,FALSE)</f>
        <v>Georgia Basin</v>
      </c>
      <c r="F532">
        <f>IFERROR(VLOOKUP(A532,'R1. GW Use'!A:H,8,FALSE),"&lt;Null&gt;")</f>
        <v>268794</v>
      </c>
      <c r="G532" t="str">
        <f>IFERROR(VLOOKUP(A532,'R2. Recharge'!A:I,8,FALSE)*B532,"&lt;Null&gt;")</f>
        <v>&lt;Null&gt;</v>
      </c>
      <c r="H532" t="str">
        <f>IFERROR(VLOOKUP(A532,'R2. Recharge'!A:K,10,FALSE)*B532,"&lt;Null&gt;")</f>
        <v>&lt;Null&gt;</v>
      </c>
      <c r="I532" t="str">
        <f>IFERROR(VLOOKUP(A532,'R3. GW E'!A:C,2,FALSE)*B532,"&lt;Null&gt;")</f>
        <v>&lt;Null&gt;</v>
      </c>
      <c r="J532" t="str">
        <f>IFERROR(VLOOKUP(A532,'R3. GW E'!A:E,4,FALSE)*B532,"&lt;Null&gt;")</f>
        <v>&lt;Null&gt;</v>
      </c>
      <c r="K532" t="str">
        <f t="shared" si="264"/>
        <v>&lt;Null&gt;</v>
      </c>
      <c r="L532" t="str">
        <f t="shared" si="265"/>
        <v>&lt;Null&gt;</v>
      </c>
      <c r="M532" t="str">
        <f t="shared" si="266"/>
        <v>&lt;Null&gt;</v>
      </c>
      <c r="N532" t="str">
        <f t="shared" si="267"/>
        <v>&lt;Null&gt;</v>
      </c>
      <c r="O532" t="str">
        <f t="shared" si="268"/>
        <v/>
      </c>
      <c r="P532">
        <f t="shared" si="278"/>
        <v>269000</v>
      </c>
      <c r="Q532" t="str">
        <f t="shared" si="269"/>
        <v/>
      </c>
      <c r="R532">
        <f t="shared" si="279"/>
        <v>0</v>
      </c>
      <c r="S532" t="str">
        <f t="shared" si="270"/>
        <v/>
      </c>
      <c r="T532">
        <f t="shared" si="280"/>
        <v>0</v>
      </c>
      <c r="U532" t="str">
        <f t="shared" si="281"/>
        <v>NA</v>
      </c>
      <c r="V532">
        <f t="shared" si="282"/>
        <v>0</v>
      </c>
      <c r="W532" t="str">
        <f t="shared" si="283"/>
        <v>NA</v>
      </c>
      <c r="X532">
        <f t="shared" si="284"/>
        <v>0</v>
      </c>
      <c r="Y532" t="str">
        <f t="shared" si="271"/>
        <v>NA</v>
      </c>
      <c r="Z532" t="str">
        <f t="shared" si="272"/>
        <v>NA</v>
      </c>
      <c r="AA532" t="str">
        <f t="shared" si="273"/>
        <v>NA</v>
      </c>
      <c r="AB532" t="str">
        <f t="shared" si="274"/>
        <v>NA</v>
      </c>
      <c r="AC532" s="9" t="str">
        <f t="shared" si="285"/>
        <v>NA</v>
      </c>
      <c r="AD532" s="9">
        <f t="shared" si="286"/>
        <v>0</v>
      </c>
      <c r="AE532" s="9" t="str">
        <f t="shared" si="287"/>
        <v>NA</v>
      </c>
      <c r="AF532" s="9">
        <f t="shared" si="288"/>
        <v>0</v>
      </c>
      <c r="AG532" s="9" t="str">
        <f t="shared" si="289"/>
        <v>NA</v>
      </c>
      <c r="AH532" s="9">
        <f t="shared" si="290"/>
        <v>0</v>
      </c>
      <c r="AI532" s="9" t="str">
        <f t="shared" si="291"/>
        <v>NA</v>
      </c>
      <c r="AJ532" s="9">
        <f t="shared" si="292"/>
        <v>0</v>
      </c>
      <c r="AK532" t="str">
        <f t="shared" si="293"/>
        <v>NA</v>
      </c>
      <c r="AL532" t="str">
        <f t="shared" si="294"/>
        <v>NA</v>
      </c>
      <c r="AM532" t="str">
        <f t="shared" si="295"/>
        <v>NA</v>
      </c>
      <c r="AN532" t="str">
        <f t="shared" si="296"/>
        <v>NA</v>
      </c>
      <c r="AO532">
        <f t="shared" si="275"/>
        <v>0</v>
      </c>
      <c r="AP532">
        <f t="shared" si="276"/>
        <v>0</v>
      </c>
      <c r="AQ532" t="str">
        <f t="shared" si="277"/>
        <v>Method not applicable - confined aquifer</v>
      </c>
    </row>
    <row r="533" spans="1:43" x14ac:dyDescent="0.25">
      <c r="A533">
        <v>220</v>
      </c>
      <c r="B533">
        <v>59235278.903300002</v>
      </c>
      <c r="C533" t="str">
        <f>VLOOKUP(A533,'A1. Aquifer Attributes'!A:H,8,FALSE)</f>
        <v>Confined</v>
      </c>
      <c r="D533" t="str">
        <f>VLOOKUP(A533,'A3. BGCZ'!A:C,3,FALSE)</f>
        <v>CDF</v>
      </c>
      <c r="E533" t="str">
        <f>VLOOKUP(A533,'A2. Low Flow Zone'!A:C,3,FALSE)</f>
        <v>Vancouver Island</v>
      </c>
      <c r="F533">
        <f>IFERROR(VLOOKUP(A533,'R1. GW Use'!A:H,8,FALSE),"&lt;Null&gt;")</f>
        <v>435170</v>
      </c>
      <c r="G533" t="str">
        <f>IFERROR(VLOOKUP(A533,'R2. Recharge'!A:I,8,FALSE)*B533,"&lt;Null&gt;")</f>
        <v>&lt;Null&gt;</v>
      </c>
      <c r="H533" t="str">
        <f>IFERROR(VLOOKUP(A533,'R2. Recharge'!A:K,10,FALSE)*B533,"&lt;Null&gt;")</f>
        <v>&lt;Null&gt;</v>
      </c>
      <c r="I533" t="str">
        <f>IFERROR(VLOOKUP(A533,'R3. GW E'!A:C,2,FALSE)*B533,"&lt;Null&gt;")</f>
        <v>&lt;Null&gt;</v>
      </c>
      <c r="J533" t="str">
        <f>IFERROR(VLOOKUP(A533,'R3. GW E'!A:E,4,FALSE)*B533,"&lt;Null&gt;")</f>
        <v>&lt;Null&gt;</v>
      </c>
      <c r="K533" t="str">
        <f t="shared" si="264"/>
        <v>&lt;Null&gt;</v>
      </c>
      <c r="L533" t="str">
        <f t="shared" si="265"/>
        <v>&lt;Null&gt;</v>
      </c>
      <c r="M533" t="str">
        <f t="shared" si="266"/>
        <v>&lt;Null&gt;</v>
      </c>
      <c r="N533" t="str">
        <f t="shared" si="267"/>
        <v>&lt;Null&gt;</v>
      </c>
      <c r="O533" t="str">
        <f t="shared" si="268"/>
        <v/>
      </c>
      <c r="P533">
        <f t="shared" si="278"/>
        <v>435000</v>
      </c>
      <c r="Q533" t="str">
        <f t="shared" si="269"/>
        <v/>
      </c>
      <c r="R533">
        <f t="shared" si="279"/>
        <v>0</v>
      </c>
      <c r="S533" t="str">
        <f t="shared" si="270"/>
        <v/>
      </c>
      <c r="T533">
        <f t="shared" si="280"/>
        <v>0</v>
      </c>
      <c r="U533" t="str">
        <f t="shared" si="281"/>
        <v>NA</v>
      </c>
      <c r="V533">
        <f t="shared" si="282"/>
        <v>0</v>
      </c>
      <c r="W533" t="str">
        <f t="shared" si="283"/>
        <v>NA</v>
      </c>
      <c r="X533">
        <f t="shared" si="284"/>
        <v>0</v>
      </c>
      <c r="Y533" t="str">
        <f t="shared" si="271"/>
        <v>NA</v>
      </c>
      <c r="Z533" t="str">
        <f t="shared" si="272"/>
        <v>NA</v>
      </c>
      <c r="AA533" t="str">
        <f t="shared" si="273"/>
        <v>NA</v>
      </c>
      <c r="AB533" t="str">
        <f t="shared" si="274"/>
        <v>NA</v>
      </c>
      <c r="AC533" s="9" t="str">
        <f t="shared" si="285"/>
        <v>NA</v>
      </c>
      <c r="AD533" s="9">
        <f t="shared" si="286"/>
        <v>0</v>
      </c>
      <c r="AE533" s="9" t="str">
        <f t="shared" si="287"/>
        <v>NA</v>
      </c>
      <c r="AF533" s="9">
        <f t="shared" si="288"/>
        <v>0</v>
      </c>
      <c r="AG533" s="9" t="str">
        <f t="shared" si="289"/>
        <v>NA</v>
      </c>
      <c r="AH533" s="9">
        <f t="shared" si="290"/>
        <v>0</v>
      </c>
      <c r="AI533" s="9" t="str">
        <f t="shared" si="291"/>
        <v>NA</v>
      </c>
      <c r="AJ533" s="9">
        <f t="shared" si="292"/>
        <v>0</v>
      </c>
      <c r="AK533" t="str">
        <f t="shared" si="293"/>
        <v>NA</v>
      </c>
      <c r="AL533" t="str">
        <f t="shared" si="294"/>
        <v>NA</v>
      </c>
      <c r="AM533" t="str">
        <f t="shared" si="295"/>
        <v>NA</v>
      </c>
      <c r="AN533" t="str">
        <f t="shared" si="296"/>
        <v>NA</v>
      </c>
      <c r="AO533">
        <f t="shared" si="275"/>
        <v>0</v>
      </c>
      <c r="AP533">
        <f t="shared" si="276"/>
        <v>0</v>
      </c>
      <c r="AQ533" t="str">
        <f t="shared" si="277"/>
        <v>Method not applicable - confined aquifer</v>
      </c>
    </row>
    <row r="534" spans="1:43" x14ac:dyDescent="0.25">
      <c r="A534">
        <v>222</v>
      </c>
      <c r="B534">
        <v>14731272.000399999</v>
      </c>
      <c r="C534" t="str">
        <f>VLOOKUP(A534,'A1. Aquifer Attributes'!A:H,8,FALSE)</f>
        <v>Confined</v>
      </c>
      <c r="D534" t="str">
        <f>VLOOKUP(A534,'A3. BGCZ'!A:C,3,FALSE)</f>
        <v>IDF</v>
      </c>
      <c r="E534" t="str">
        <f>VLOOKUP(A534,'A2. Low Flow Zone'!A:C,3,FALSE)</f>
        <v>Southeast Mountains</v>
      </c>
      <c r="F534">
        <f>IFERROR(VLOOKUP(A534,'R1. GW Use'!A:H,8,FALSE),"&lt;Null&gt;")</f>
        <v>209152</v>
      </c>
      <c r="G534" t="str">
        <f>IFERROR(VLOOKUP(A534,'R2. Recharge'!A:I,8,FALSE)*B534,"&lt;Null&gt;")</f>
        <v>&lt;Null&gt;</v>
      </c>
      <c r="H534" t="str">
        <f>IFERROR(VLOOKUP(A534,'R2. Recharge'!A:K,10,FALSE)*B534,"&lt;Null&gt;")</f>
        <v>&lt;Null&gt;</v>
      </c>
      <c r="I534" t="str">
        <f>IFERROR(VLOOKUP(A534,'R3. GW E'!A:C,2,FALSE)*B534,"&lt;Null&gt;")</f>
        <v>&lt;Null&gt;</v>
      </c>
      <c r="J534" t="str">
        <f>IFERROR(VLOOKUP(A534,'R3. GW E'!A:E,4,FALSE)*B534,"&lt;Null&gt;")</f>
        <v>&lt;Null&gt;</v>
      </c>
      <c r="K534" t="str">
        <f t="shared" si="264"/>
        <v>&lt;Null&gt;</v>
      </c>
      <c r="L534" t="str">
        <f t="shared" si="265"/>
        <v>&lt;Null&gt;</v>
      </c>
      <c r="M534" t="str">
        <f t="shared" si="266"/>
        <v>&lt;Null&gt;</v>
      </c>
      <c r="N534" t="str">
        <f t="shared" si="267"/>
        <v>&lt;Null&gt;</v>
      </c>
      <c r="O534" t="str">
        <f t="shared" si="268"/>
        <v/>
      </c>
      <c r="P534">
        <f t="shared" si="278"/>
        <v>209000</v>
      </c>
      <c r="Q534" t="str">
        <f t="shared" si="269"/>
        <v/>
      </c>
      <c r="R534">
        <f t="shared" si="279"/>
        <v>0</v>
      </c>
      <c r="S534" t="str">
        <f t="shared" si="270"/>
        <v/>
      </c>
      <c r="T534">
        <f t="shared" si="280"/>
        <v>0</v>
      </c>
      <c r="U534" t="str">
        <f t="shared" si="281"/>
        <v>NA</v>
      </c>
      <c r="V534">
        <f t="shared" si="282"/>
        <v>0</v>
      </c>
      <c r="W534" t="str">
        <f t="shared" si="283"/>
        <v>NA</v>
      </c>
      <c r="X534">
        <f t="shared" si="284"/>
        <v>0</v>
      </c>
      <c r="Y534" t="str">
        <f t="shared" si="271"/>
        <v>NA</v>
      </c>
      <c r="Z534" t="str">
        <f t="shared" si="272"/>
        <v>NA</v>
      </c>
      <c r="AA534" t="str">
        <f t="shared" si="273"/>
        <v>NA</v>
      </c>
      <c r="AB534" t="str">
        <f t="shared" si="274"/>
        <v>NA</v>
      </c>
      <c r="AC534" s="9" t="str">
        <f t="shared" si="285"/>
        <v>NA</v>
      </c>
      <c r="AD534" s="9">
        <f t="shared" si="286"/>
        <v>0</v>
      </c>
      <c r="AE534" s="9" t="str">
        <f t="shared" si="287"/>
        <v>NA</v>
      </c>
      <c r="AF534" s="9">
        <f t="shared" si="288"/>
        <v>0</v>
      </c>
      <c r="AG534" s="9" t="str">
        <f t="shared" si="289"/>
        <v>NA</v>
      </c>
      <c r="AH534" s="9">
        <f t="shared" si="290"/>
        <v>0</v>
      </c>
      <c r="AI534" s="9" t="str">
        <f t="shared" si="291"/>
        <v>NA</v>
      </c>
      <c r="AJ534" s="9">
        <f t="shared" si="292"/>
        <v>0</v>
      </c>
      <c r="AK534" t="str">
        <f t="shared" si="293"/>
        <v>NA</v>
      </c>
      <c r="AL534" t="str">
        <f t="shared" si="294"/>
        <v>NA</v>
      </c>
      <c r="AM534" t="str">
        <f t="shared" si="295"/>
        <v>NA</v>
      </c>
      <c r="AN534" t="str">
        <f t="shared" si="296"/>
        <v>NA</v>
      </c>
      <c r="AO534">
        <f t="shared" si="275"/>
        <v>0</v>
      </c>
      <c r="AP534">
        <f t="shared" si="276"/>
        <v>0</v>
      </c>
      <c r="AQ534" t="str">
        <f t="shared" si="277"/>
        <v>Method not applicable - confined aquifer</v>
      </c>
    </row>
    <row r="535" spans="1:43" x14ac:dyDescent="0.25">
      <c r="A535">
        <v>223</v>
      </c>
      <c r="B535">
        <v>13684625.533</v>
      </c>
      <c r="C535" t="str">
        <f>VLOOKUP(A535,'A1. Aquifer Attributes'!A:H,8,FALSE)</f>
        <v>Confined</v>
      </c>
      <c r="D535" t="str">
        <f>VLOOKUP(A535,'A3. BGCZ'!A:C,3,FALSE)</f>
        <v>ICH</v>
      </c>
      <c r="E535" t="str">
        <f>VLOOKUP(A535,'A2. Low Flow Zone'!A:C,3,FALSE)</f>
        <v>Southeast Mountains</v>
      </c>
      <c r="F535">
        <f>IFERROR(VLOOKUP(A535,'R1. GW Use'!A:H,8,FALSE),"&lt;Null&gt;")</f>
        <v>77716</v>
      </c>
      <c r="G535" t="str">
        <f>IFERROR(VLOOKUP(A535,'R2. Recharge'!A:I,8,FALSE)*B535,"&lt;Null&gt;")</f>
        <v>&lt;Null&gt;</v>
      </c>
      <c r="H535" t="str">
        <f>IFERROR(VLOOKUP(A535,'R2. Recharge'!A:K,10,FALSE)*B535,"&lt;Null&gt;")</f>
        <v>&lt;Null&gt;</v>
      </c>
      <c r="I535" t="str">
        <f>IFERROR(VLOOKUP(A535,'R3. GW E'!A:C,2,FALSE)*B535,"&lt;Null&gt;")</f>
        <v>&lt;Null&gt;</v>
      </c>
      <c r="J535" t="str">
        <f>IFERROR(VLOOKUP(A535,'R3. GW E'!A:E,4,FALSE)*B535,"&lt;Null&gt;")</f>
        <v>&lt;Null&gt;</v>
      </c>
      <c r="K535" t="str">
        <f t="shared" si="264"/>
        <v>&lt;Null&gt;</v>
      </c>
      <c r="L535" t="str">
        <f t="shared" si="265"/>
        <v>&lt;Null&gt;</v>
      </c>
      <c r="M535" t="str">
        <f t="shared" si="266"/>
        <v>&lt;Null&gt;</v>
      </c>
      <c r="N535" t="str">
        <f t="shared" si="267"/>
        <v>&lt;Null&gt;</v>
      </c>
      <c r="O535" t="str">
        <f t="shared" si="268"/>
        <v/>
      </c>
      <c r="P535">
        <f t="shared" si="278"/>
        <v>78000</v>
      </c>
      <c r="Q535" t="str">
        <f t="shared" si="269"/>
        <v/>
      </c>
      <c r="R535">
        <f t="shared" si="279"/>
        <v>0</v>
      </c>
      <c r="S535" t="str">
        <f t="shared" si="270"/>
        <v/>
      </c>
      <c r="T535">
        <f t="shared" si="280"/>
        <v>0</v>
      </c>
      <c r="U535" t="str">
        <f t="shared" si="281"/>
        <v>NA</v>
      </c>
      <c r="V535">
        <f t="shared" si="282"/>
        <v>0</v>
      </c>
      <c r="W535" t="str">
        <f t="shared" si="283"/>
        <v>NA</v>
      </c>
      <c r="X535">
        <f t="shared" si="284"/>
        <v>0</v>
      </c>
      <c r="Y535" t="str">
        <f t="shared" si="271"/>
        <v>NA</v>
      </c>
      <c r="Z535" t="str">
        <f t="shared" si="272"/>
        <v>NA</v>
      </c>
      <c r="AA535" t="str">
        <f t="shared" si="273"/>
        <v>NA</v>
      </c>
      <c r="AB535" t="str">
        <f t="shared" si="274"/>
        <v>NA</v>
      </c>
      <c r="AC535" s="9" t="str">
        <f t="shared" si="285"/>
        <v>NA</v>
      </c>
      <c r="AD535" s="9">
        <f t="shared" si="286"/>
        <v>0</v>
      </c>
      <c r="AE535" s="9" t="str">
        <f t="shared" si="287"/>
        <v>NA</v>
      </c>
      <c r="AF535" s="9">
        <f t="shared" si="288"/>
        <v>0</v>
      </c>
      <c r="AG535" s="9" t="str">
        <f t="shared" si="289"/>
        <v>NA</v>
      </c>
      <c r="AH535" s="9">
        <f t="shared" si="290"/>
        <v>0</v>
      </c>
      <c r="AI535" s="9" t="str">
        <f t="shared" si="291"/>
        <v>NA</v>
      </c>
      <c r="AJ535" s="9">
        <f t="shared" si="292"/>
        <v>0</v>
      </c>
      <c r="AK535" t="str">
        <f t="shared" si="293"/>
        <v>NA</v>
      </c>
      <c r="AL535" t="str">
        <f t="shared" si="294"/>
        <v>NA</v>
      </c>
      <c r="AM535" t="str">
        <f t="shared" si="295"/>
        <v>NA</v>
      </c>
      <c r="AN535" t="str">
        <f t="shared" si="296"/>
        <v>NA</v>
      </c>
      <c r="AO535">
        <f t="shared" si="275"/>
        <v>0</v>
      </c>
      <c r="AP535">
        <f t="shared" si="276"/>
        <v>0</v>
      </c>
      <c r="AQ535" t="str">
        <f t="shared" si="277"/>
        <v>Method not applicable - confined aquifer</v>
      </c>
    </row>
    <row r="536" spans="1:43" x14ac:dyDescent="0.25">
      <c r="A536">
        <v>224</v>
      </c>
      <c r="B536">
        <v>21485530.042100001</v>
      </c>
      <c r="C536" t="str">
        <f>VLOOKUP(A536,'A1. Aquifer Attributes'!A:H,8,FALSE)</f>
        <v>Confined</v>
      </c>
      <c r="D536" t="str">
        <f>VLOOKUP(A536,'A3. BGCZ'!A:C,3,FALSE)</f>
        <v>ICH</v>
      </c>
      <c r="E536" t="str">
        <f>VLOOKUP(A536,'A2. Low Flow Zone'!A:C,3,FALSE)</f>
        <v>Southeast Mountains</v>
      </c>
      <c r="F536">
        <f>IFERROR(VLOOKUP(A536,'R1. GW Use'!A:H,8,FALSE),"&lt;Null&gt;")</f>
        <v>42484</v>
      </c>
      <c r="G536" t="str">
        <f>IFERROR(VLOOKUP(A536,'R2. Recharge'!A:I,8,FALSE)*B536,"&lt;Null&gt;")</f>
        <v>&lt;Null&gt;</v>
      </c>
      <c r="H536" t="str">
        <f>IFERROR(VLOOKUP(A536,'R2. Recharge'!A:K,10,FALSE)*B536,"&lt;Null&gt;")</f>
        <v>&lt;Null&gt;</v>
      </c>
      <c r="I536" t="str">
        <f>IFERROR(VLOOKUP(A536,'R3. GW E'!A:C,2,FALSE)*B536,"&lt;Null&gt;")</f>
        <v>&lt;Null&gt;</v>
      </c>
      <c r="J536" t="str">
        <f>IFERROR(VLOOKUP(A536,'R3. GW E'!A:E,4,FALSE)*B536,"&lt;Null&gt;")</f>
        <v>&lt;Null&gt;</v>
      </c>
      <c r="K536" t="str">
        <f t="shared" si="264"/>
        <v>&lt;Null&gt;</v>
      </c>
      <c r="L536" t="str">
        <f t="shared" si="265"/>
        <v>&lt;Null&gt;</v>
      </c>
      <c r="M536" t="str">
        <f t="shared" si="266"/>
        <v>&lt;Null&gt;</v>
      </c>
      <c r="N536" t="str">
        <f t="shared" si="267"/>
        <v>&lt;Null&gt;</v>
      </c>
      <c r="O536" t="str">
        <f t="shared" si="268"/>
        <v/>
      </c>
      <c r="P536">
        <f t="shared" si="278"/>
        <v>42000</v>
      </c>
      <c r="Q536" t="str">
        <f t="shared" si="269"/>
        <v/>
      </c>
      <c r="R536">
        <f t="shared" si="279"/>
        <v>0</v>
      </c>
      <c r="S536" t="str">
        <f t="shared" si="270"/>
        <v/>
      </c>
      <c r="T536">
        <f t="shared" si="280"/>
        <v>0</v>
      </c>
      <c r="U536" t="str">
        <f t="shared" si="281"/>
        <v>NA</v>
      </c>
      <c r="V536">
        <f t="shared" si="282"/>
        <v>0</v>
      </c>
      <c r="W536" t="str">
        <f t="shared" si="283"/>
        <v>NA</v>
      </c>
      <c r="X536">
        <f t="shared" si="284"/>
        <v>0</v>
      </c>
      <c r="Y536" t="str">
        <f t="shared" si="271"/>
        <v>NA</v>
      </c>
      <c r="Z536" t="str">
        <f t="shared" si="272"/>
        <v>NA</v>
      </c>
      <c r="AA536" t="str">
        <f t="shared" si="273"/>
        <v>NA</v>
      </c>
      <c r="AB536" t="str">
        <f t="shared" si="274"/>
        <v>NA</v>
      </c>
      <c r="AC536" s="9" t="str">
        <f t="shared" si="285"/>
        <v>NA</v>
      </c>
      <c r="AD536" s="9">
        <f t="shared" si="286"/>
        <v>0</v>
      </c>
      <c r="AE536" s="9" t="str">
        <f t="shared" si="287"/>
        <v>NA</v>
      </c>
      <c r="AF536" s="9">
        <f t="shared" si="288"/>
        <v>0</v>
      </c>
      <c r="AG536" s="9" t="str">
        <f t="shared" si="289"/>
        <v>NA</v>
      </c>
      <c r="AH536" s="9">
        <f t="shared" si="290"/>
        <v>0</v>
      </c>
      <c r="AI536" s="9" t="str">
        <f t="shared" si="291"/>
        <v>NA</v>
      </c>
      <c r="AJ536" s="9">
        <f t="shared" si="292"/>
        <v>0</v>
      </c>
      <c r="AK536" t="str">
        <f t="shared" si="293"/>
        <v>NA</v>
      </c>
      <c r="AL536" t="str">
        <f t="shared" si="294"/>
        <v>NA</v>
      </c>
      <c r="AM536" t="str">
        <f t="shared" si="295"/>
        <v>NA</v>
      </c>
      <c r="AN536" t="str">
        <f t="shared" si="296"/>
        <v>NA</v>
      </c>
      <c r="AO536">
        <f t="shared" si="275"/>
        <v>0</v>
      </c>
      <c r="AP536">
        <f t="shared" si="276"/>
        <v>0</v>
      </c>
      <c r="AQ536" t="str">
        <f t="shared" si="277"/>
        <v>Method not applicable - confined aquifer</v>
      </c>
    </row>
    <row r="537" spans="1:43" x14ac:dyDescent="0.25">
      <c r="A537">
        <v>226</v>
      </c>
      <c r="B537">
        <v>74952668.565599993</v>
      </c>
      <c r="C537" t="str">
        <f>VLOOKUP(A537,'A1. Aquifer Attributes'!A:H,8,FALSE)</f>
        <v>Confined</v>
      </c>
      <c r="D537" t="str">
        <f>VLOOKUP(A537,'A3. BGCZ'!A:C,3,FALSE)</f>
        <v>ICH</v>
      </c>
      <c r="E537" t="str">
        <f>VLOOKUP(A537,'A2. Low Flow Zone'!A:C,3,FALSE)</f>
        <v>Southeast Mountains</v>
      </c>
      <c r="F537">
        <f>IFERROR(VLOOKUP(A537,'R1. GW Use'!A:H,8,FALSE),"&lt;Null&gt;")</f>
        <v>275434</v>
      </c>
      <c r="G537" t="str">
        <f>IFERROR(VLOOKUP(A537,'R2. Recharge'!A:I,8,FALSE)*B537,"&lt;Null&gt;")</f>
        <v>&lt;Null&gt;</v>
      </c>
      <c r="H537" t="str">
        <f>IFERROR(VLOOKUP(A537,'R2. Recharge'!A:K,10,FALSE)*B537,"&lt;Null&gt;")</f>
        <v>&lt;Null&gt;</v>
      </c>
      <c r="I537" t="str">
        <f>IFERROR(VLOOKUP(A537,'R3. GW E'!A:C,2,FALSE)*B537,"&lt;Null&gt;")</f>
        <v>&lt;Null&gt;</v>
      </c>
      <c r="J537" t="str">
        <f>IFERROR(VLOOKUP(A537,'R3. GW E'!A:E,4,FALSE)*B537,"&lt;Null&gt;")</f>
        <v>&lt;Null&gt;</v>
      </c>
      <c r="K537" t="str">
        <f t="shared" si="264"/>
        <v>&lt;Null&gt;</v>
      </c>
      <c r="L537" t="str">
        <f t="shared" si="265"/>
        <v>&lt;Null&gt;</v>
      </c>
      <c r="M537" t="str">
        <f t="shared" si="266"/>
        <v>&lt;Null&gt;</v>
      </c>
      <c r="N537" t="str">
        <f t="shared" si="267"/>
        <v>&lt;Null&gt;</v>
      </c>
      <c r="O537" t="str">
        <f t="shared" si="268"/>
        <v/>
      </c>
      <c r="P537">
        <f t="shared" si="278"/>
        <v>275000</v>
      </c>
      <c r="Q537" t="str">
        <f t="shared" si="269"/>
        <v/>
      </c>
      <c r="R537">
        <f t="shared" si="279"/>
        <v>0</v>
      </c>
      <c r="S537" t="str">
        <f t="shared" si="270"/>
        <v/>
      </c>
      <c r="T537">
        <f t="shared" si="280"/>
        <v>0</v>
      </c>
      <c r="U537" t="str">
        <f t="shared" si="281"/>
        <v>NA</v>
      </c>
      <c r="V537">
        <f t="shared" si="282"/>
        <v>0</v>
      </c>
      <c r="W537" t="str">
        <f t="shared" si="283"/>
        <v>NA</v>
      </c>
      <c r="X537">
        <f t="shared" si="284"/>
        <v>0</v>
      </c>
      <c r="Y537" t="str">
        <f t="shared" si="271"/>
        <v>NA</v>
      </c>
      <c r="Z537" t="str">
        <f t="shared" si="272"/>
        <v>NA</v>
      </c>
      <c r="AA537" t="str">
        <f t="shared" si="273"/>
        <v>NA</v>
      </c>
      <c r="AB537" t="str">
        <f t="shared" si="274"/>
        <v>NA</v>
      </c>
      <c r="AC537" s="9" t="str">
        <f t="shared" si="285"/>
        <v>NA</v>
      </c>
      <c r="AD537" s="9">
        <f t="shared" si="286"/>
        <v>0</v>
      </c>
      <c r="AE537" s="9" t="str">
        <f t="shared" si="287"/>
        <v>NA</v>
      </c>
      <c r="AF537" s="9">
        <f t="shared" si="288"/>
        <v>0</v>
      </c>
      <c r="AG537" s="9" t="str">
        <f t="shared" si="289"/>
        <v>NA</v>
      </c>
      <c r="AH537" s="9">
        <f t="shared" si="290"/>
        <v>0</v>
      </c>
      <c r="AI537" s="9" t="str">
        <f t="shared" si="291"/>
        <v>NA</v>
      </c>
      <c r="AJ537" s="9">
        <f t="shared" si="292"/>
        <v>0</v>
      </c>
      <c r="AK537" t="str">
        <f t="shared" si="293"/>
        <v>NA</v>
      </c>
      <c r="AL537" t="str">
        <f t="shared" si="294"/>
        <v>NA</v>
      </c>
      <c r="AM537" t="str">
        <f t="shared" si="295"/>
        <v>NA</v>
      </c>
      <c r="AN537" t="str">
        <f t="shared" si="296"/>
        <v>NA</v>
      </c>
      <c r="AO537">
        <f t="shared" si="275"/>
        <v>0</v>
      </c>
      <c r="AP537">
        <f t="shared" si="276"/>
        <v>0</v>
      </c>
      <c r="AQ537" t="str">
        <f t="shared" si="277"/>
        <v>Method not applicable - confined aquifer</v>
      </c>
    </row>
    <row r="538" spans="1:43" x14ac:dyDescent="0.25">
      <c r="A538">
        <v>227</v>
      </c>
      <c r="B538">
        <v>18766102.872200001</v>
      </c>
      <c r="C538" t="str">
        <f>VLOOKUP(A538,'A1. Aquifer Attributes'!A:H,8,FALSE)</f>
        <v>Confined</v>
      </c>
      <c r="D538" t="str">
        <f>VLOOKUP(A538,'A3. BGCZ'!A:C,3,FALSE)</f>
        <v>IDF</v>
      </c>
      <c r="E538" t="str">
        <f>VLOOKUP(A538,'A2. Low Flow Zone'!A:C,3,FALSE)</f>
        <v>Southeast Mountains</v>
      </c>
      <c r="F538">
        <f>IFERROR(VLOOKUP(A538,'R1. GW Use'!A:H,8,FALSE),"&lt;Null&gt;")</f>
        <v>58540</v>
      </c>
      <c r="G538" t="str">
        <f>IFERROR(VLOOKUP(A538,'R2. Recharge'!A:I,8,FALSE)*B538,"&lt;Null&gt;")</f>
        <v>&lt;Null&gt;</v>
      </c>
      <c r="H538" t="str">
        <f>IFERROR(VLOOKUP(A538,'R2. Recharge'!A:K,10,FALSE)*B538,"&lt;Null&gt;")</f>
        <v>&lt;Null&gt;</v>
      </c>
      <c r="I538" t="str">
        <f>IFERROR(VLOOKUP(A538,'R3. GW E'!A:C,2,FALSE)*B538,"&lt;Null&gt;")</f>
        <v>&lt;Null&gt;</v>
      </c>
      <c r="J538" t="str">
        <f>IFERROR(VLOOKUP(A538,'R3. GW E'!A:E,4,FALSE)*B538,"&lt;Null&gt;")</f>
        <v>&lt;Null&gt;</v>
      </c>
      <c r="K538" t="str">
        <f t="shared" si="264"/>
        <v>&lt;Null&gt;</v>
      </c>
      <c r="L538" t="str">
        <f t="shared" si="265"/>
        <v>&lt;Null&gt;</v>
      </c>
      <c r="M538" t="str">
        <f t="shared" si="266"/>
        <v>&lt;Null&gt;</v>
      </c>
      <c r="N538" t="str">
        <f t="shared" si="267"/>
        <v>&lt;Null&gt;</v>
      </c>
      <c r="O538" t="str">
        <f t="shared" si="268"/>
        <v/>
      </c>
      <c r="P538">
        <f t="shared" si="278"/>
        <v>59000</v>
      </c>
      <c r="Q538" t="str">
        <f t="shared" si="269"/>
        <v/>
      </c>
      <c r="R538">
        <f t="shared" si="279"/>
        <v>0</v>
      </c>
      <c r="S538" t="str">
        <f t="shared" si="270"/>
        <v/>
      </c>
      <c r="T538">
        <f t="shared" si="280"/>
        <v>0</v>
      </c>
      <c r="U538" t="str">
        <f t="shared" si="281"/>
        <v>NA</v>
      </c>
      <c r="V538">
        <f t="shared" si="282"/>
        <v>0</v>
      </c>
      <c r="W538" t="str">
        <f t="shared" si="283"/>
        <v>NA</v>
      </c>
      <c r="X538">
        <f t="shared" si="284"/>
        <v>0</v>
      </c>
      <c r="Y538" t="str">
        <f t="shared" si="271"/>
        <v>NA</v>
      </c>
      <c r="Z538" t="str">
        <f t="shared" si="272"/>
        <v>NA</v>
      </c>
      <c r="AA538" t="str">
        <f t="shared" si="273"/>
        <v>NA</v>
      </c>
      <c r="AB538" t="str">
        <f t="shared" si="274"/>
        <v>NA</v>
      </c>
      <c r="AC538" s="9" t="str">
        <f t="shared" si="285"/>
        <v>NA</v>
      </c>
      <c r="AD538" s="9">
        <f t="shared" si="286"/>
        <v>0</v>
      </c>
      <c r="AE538" s="9" t="str">
        <f t="shared" si="287"/>
        <v>NA</v>
      </c>
      <c r="AF538" s="9">
        <f t="shared" si="288"/>
        <v>0</v>
      </c>
      <c r="AG538" s="9" t="str">
        <f t="shared" si="289"/>
        <v>NA</v>
      </c>
      <c r="AH538" s="9">
        <f t="shared" si="290"/>
        <v>0</v>
      </c>
      <c r="AI538" s="9" t="str">
        <f t="shared" si="291"/>
        <v>NA</v>
      </c>
      <c r="AJ538" s="9">
        <f t="shared" si="292"/>
        <v>0</v>
      </c>
      <c r="AK538" t="str">
        <f t="shared" si="293"/>
        <v>NA</v>
      </c>
      <c r="AL538" t="str">
        <f t="shared" si="294"/>
        <v>NA</v>
      </c>
      <c r="AM538" t="str">
        <f t="shared" si="295"/>
        <v>NA</v>
      </c>
      <c r="AN538" t="str">
        <f t="shared" si="296"/>
        <v>NA</v>
      </c>
      <c r="AO538">
        <f t="shared" si="275"/>
        <v>0</v>
      </c>
      <c r="AP538">
        <f t="shared" si="276"/>
        <v>0</v>
      </c>
      <c r="AQ538" t="str">
        <f t="shared" si="277"/>
        <v>Method not applicable - confined aquifer</v>
      </c>
    </row>
    <row r="539" spans="1:43" x14ac:dyDescent="0.25">
      <c r="A539">
        <v>231</v>
      </c>
      <c r="B539">
        <v>6825455.2564399997</v>
      </c>
      <c r="C539" t="str">
        <f>VLOOKUP(A539,'A1. Aquifer Attributes'!A:H,8,FALSE)</f>
        <v>Confined</v>
      </c>
      <c r="D539" t="str">
        <f>VLOOKUP(A539,'A3. BGCZ'!A:C,3,FALSE)</f>
        <v>IDF</v>
      </c>
      <c r="E539" t="str">
        <f>VLOOKUP(A539,'A2. Low Flow Zone'!A:C,3,FALSE)</f>
        <v>Southeast Mountains</v>
      </c>
      <c r="F539">
        <f>IFERROR(VLOOKUP(A539,'R1. GW Use'!A:H,8,FALSE),"&lt;Null&gt;")</f>
        <v>313859</v>
      </c>
      <c r="G539" t="str">
        <f>IFERROR(VLOOKUP(A539,'R2. Recharge'!A:I,8,FALSE)*B539,"&lt;Null&gt;")</f>
        <v>&lt;Null&gt;</v>
      </c>
      <c r="H539" t="str">
        <f>IFERROR(VLOOKUP(A539,'R2. Recharge'!A:K,10,FALSE)*B539,"&lt;Null&gt;")</f>
        <v>&lt;Null&gt;</v>
      </c>
      <c r="I539" t="str">
        <f>IFERROR(VLOOKUP(A539,'R3. GW E'!A:C,2,FALSE)*B539,"&lt;Null&gt;")</f>
        <v>&lt;Null&gt;</v>
      </c>
      <c r="J539" t="str">
        <f>IFERROR(VLOOKUP(A539,'R3. GW E'!A:E,4,FALSE)*B539,"&lt;Null&gt;")</f>
        <v>&lt;Null&gt;</v>
      </c>
      <c r="K539" t="str">
        <f t="shared" si="264"/>
        <v>&lt;Null&gt;</v>
      </c>
      <c r="L539" t="str">
        <f t="shared" si="265"/>
        <v>&lt;Null&gt;</v>
      </c>
      <c r="M539" t="str">
        <f t="shared" si="266"/>
        <v>&lt;Null&gt;</v>
      </c>
      <c r="N539" t="str">
        <f t="shared" si="267"/>
        <v>&lt;Null&gt;</v>
      </c>
      <c r="O539" t="str">
        <f t="shared" si="268"/>
        <v/>
      </c>
      <c r="P539">
        <f t="shared" si="278"/>
        <v>314000</v>
      </c>
      <c r="Q539" t="str">
        <f t="shared" si="269"/>
        <v/>
      </c>
      <c r="R539">
        <f t="shared" si="279"/>
        <v>0</v>
      </c>
      <c r="S539" t="str">
        <f t="shared" si="270"/>
        <v/>
      </c>
      <c r="T539">
        <f t="shared" si="280"/>
        <v>0</v>
      </c>
      <c r="U539" t="str">
        <f t="shared" si="281"/>
        <v>NA</v>
      </c>
      <c r="V539">
        <f t="shared" si="282"/>
        <v>0</v>
      </c>
      <c r="W539" t="str">
        <f t="shared" si="283"/>
        <v>NA</v>
      </c>
      <c r="X539">
        <f t="shared" si="284"/>
        <v>0</v>
      </c>
      <c r="Y539" t="str">
        <f t="shared" si="271"/>
        <v>NA</v>
      </c>
      <c r="Z539" t="str">
        <f t="shared" si="272"/>
        <v>NA</v>
      </c>
      <c r="AA539" t="str">
        <f t="shared" si="273"/>
        <v>NA</v>
      </c>
      <c r="AB539" t="str">
        <f t="shared" si="274"/>
        <v>NA</v>
      </c>
      <c r="AC539" s="9" t="str">
        <f t="shared" si="285"/>
        <v>NA</v>
      </c>
      <c r="AD539" s="9">
        <f t="shared" si="286"/>
        <v>0</v>
      </c>
      <c r="AE539" s="9" t="str">
        <f t="shared" si="287"/>
        <v>NA</v>
      </c>
      <c r="AF539" s="9">
        <f t="shared" si="288"/>
        <v>0</v>
      </c>
      <c r="AG539" s="9" t="str">
        <f t="shared" si="289"/>
        <v>NA</v>
      </c>
      <c r="AH539" s="9">
        <f t="shared" si="290"/>
        <v>0</v>
      </c>
      <c r="AI539" s="9" t="str">
        <f t="shared" si="291"/>
        <v>NA</v>
      </c>
      <c r="AJ539" s="9">
        <f t="shared" si="292"/>
        <v>0</v>
      </c>
      <c r="AK539" t="str">
        <f t="shared" si="293"/>
        <v>NA</v>
      </c>
      <c r="AL539" t="str">
        <f t="shared" si="294"/>
        <v>NA</v>
      </c>
      <c r="AM539" t="str">
        <f t="shared" si="295"/>
        <v>NA</v>
      </c>
      <c r="AN539" t="str">
        <f t="shared" si="296"/>
        <v>NA</v>
      </c>
      <c r="AO539">
        <f t="shared" si="275"/>
        <v>0</v>
      </c>
      <c r="AP539">
        <f t="shared" si="276"/>
        <v>0</v>
      </c>
      <c r="AQ539" t="str">
        <f t="shared" si="277"/>
        <v>Method not applicable - confined aquifer</v>
      </c>
    </row>
    <row r="540" spans="1:43" x14ac:dyDescent="0.25">
      <c r="A540">
        <v>232</v>
      </c>
      <c r="B540">
        <v>33761575.970899999</v>
      </c>
      <c r="C540" t="str">
        <f>VLOOKUP(A540,'A1. Aquifer Attributes'!A:H,8,FALSE)</f>
        <v>Confined</v>
      </c>
      <c r="D540" t="str">
        <f>VLOOKUP(A540,'A3. BGCZ'!A:C,3,FALSE)</f>
        <v>IDF</v>
      </c>
      <c r="E540" t="str">
        <f>VLOOKUP(A540,'A2. Low Flow Zone'!A:C,3,FALSE)</f>
        <v>Southeast Mountains</v>
      </c>
      <c r="F540">
        <f>IFERROR(VLOOKUP(A540,'R1. GW Use'!A:H,8,FALSE),"&lt;Null&gt;")</f>
        <v>3068420</v>
      </c>
      <c r="G540" t="str">
        <f>IFERROR(VLOOKUP(A540,'R2. Recharge'!A:I,8,FALSE)*B540,"&lt;Null&gt;")</f>
        <v>&lt;Null&gt;</v>
      </c>
      <c r="H540" t="str">
        <f>IFERROR(VLOOKUP(A540,'R2. Recharge'!A:K,10,FALSE)*B540,"&lt;Null&gt;")</f>
        <v>&lt;Null&gt;</v>
      </c>
      <c r="I540" t="str">
        <f>IFERROR(VLOOKUP(A540,'R3. GW E'!A:C,2,FALSE)*B540,"&lt;Null&gt;")</f>
        <v>&lt;Null&gt;</v>
      </c>
      <c r="J540" t="str">
        <f>IFERROR(VLOOKUP(A540,'R3. GW E'!A:E,4,FALSE)*B540,"&lt;Null&gt;")</f>
        <v>&lt;Null&gt;</v>
      </c>
      <c r="K540" t="str">
        <f t="shared" si="264"/>
        <v>&lt;Null&gt;</v>
      </c>
      <c r="L540" t="str">
        <f t="shared" si="265"/>
        <v>&lt;Null&gt;</v>
      </c>
      <c r="M540" t="str">
        <f t="shared" si="266"/>
        <v>&lt;Null&gt;</v>
      </c>
      <c r="N540" t="str">
        <f t="shared" si="267"/>
        <v>&lt;Null&gt;</v>
      </c>
      <c r="O540" t="str">
        <f t="shared" si="268"/>
        <v/>
      </c>
      <c r="P540">
        <f t="shared" si="278"/>
        <v>3068000</v>
      </c>
      <c r="Q540" t="str">
        <f t="shared" si="269"/>
        <v/>
      </c>
      <c r="R540">
        <f t="shared" si="279"/>
        <v>0</v>
      </c>
      <c r="S540" t="str">
        <f t="shared" si="270"/>
        <v/>
      </c>
      <c r="T540">
        <f t="shared" si="280"/>
        <v>0</v>
      </c>
      <c r="U540" t="str">
        <f t="shared" si="281"/>
        <v>NA</v>
      </c>
      <c r="V540">
        <f t="shared" si="282"/>
        <v>0</v>
      </c>
      <c r="W540" t="str">
        <f t="shared" si="283"/>
        <v>NA</v>
      </c>
      <c r="X540">
        <f t="shared" si="284"/>
        <v>0</v>
      </c>
      <c r="Y540" t="str">
        <f t="shared" si="271"/>
        <v>NA</v>
      </c>
      <c r="Z540" t="str">
        <f t="shared" si="272"/>
        <v>NA</v>
      </c>
      <c r="AA540" t="str">
        <f t="shared" si="273"/>
        <v>NA</v>
      </c>
      <c r="AB540" t="str">
        <f t="shared" si="274"/>
        <v>NA</v>
      </c>
      <c r="AC540" s="9" t="str">
        <f t="shared" si="285"/>
        <v>NA</v>
      </c>
      <c r="AD540" s="9">
        <f t="shared" si="286"/>
        <v>0</v>
      </c>
      <c r="AE540" s="9" t="str">
        <f t="shared" si="287"/>
        <v>NA</v>
      </c>
      <c r="AF540" s="9">
        <f t="shared" si="288"/>
        <v>0</v>
      </c>
      <c r="AG540" s="9" t="str">
        <f t="shared" si="289"/>
        <v>NA</v>
      </c>
      <c r="AH540" s="9">
        <f t="shared" si="290"/>
        <v>0</v>
      </c>
      <c r="AI540" s="9" t="str">
        <f t="shared" si="291"/>
        <v>NA</v>
      </c>
      <c r="AJ540" s="9">
        <f t="shared" si="292"/>
        <v>0</v>
      </c>
      <c r="AK540" t="str">
        <f t="shared" si="293"/>
        <v>NA</v>
      </c>
      <c r="AL540" t="str">
        <f t="shared" si="294"/>
        <v>NA</v>
      </c>
      <c r="AM540" t="str">
        <f t="shared" si="295"/>
        <v>NA</v>
      </c>
      <c r="AN540" t="str">
        <f t="shared" si="296"/>
        <v>NA</v>
      </c>
      <c r="AO540">
        <f t="shared" si="275"/>
        <v>0</v>
      </c>
      <c r="AP540">
        <f t="shared" si="276"/>
        <v>0</v>
      </c>
      <c r="AQ540" t="str">
        <f t="shared" si="277"/>
        <v>Method not applicable - confined aquifer</v>
      </c>
    </row>
    <row r="541" spans="1:43" x14ac:dyDescent="0.25">
      <c r="A541">
        <v>233</v>
      </c>
      <c r="B541">
        <v>52411706.365900002</v>
      </c>
      <c r="C541" t="str">
        <f>VLOOKUP(A541,'A1. Aquifer Attributes'!A:H,8,FALSE)</f>
        <v>Confined</v>
      </c>
      <c r="D541" t="str">
        <f>VLOOKUP(A541,'A3. BGCZ'!A:C,3,FALSE)</f>
        <v>IDF</v>
      </c>
      <c r="E541" t="str">
        <f>VLOOKUP(A541,'A2. Low Flow Zone'!A:C,3,FALSE)</f>
        <v>Southeast Mountains</v>
      </c>
      <c r="F541">
        <f>IFERROR(VLOOKUP(A541,'R1. GW Use'!A:H,8,FALSE),"&lt;Null&gt;")</f>
        <v>114476</v>
      </c>
      <c r="G541" t="str">
        <f>IFERROR(VLOOKUP(A541,'R2. Recharge'!A:I,8,FALSE)*B541,"&lt;Null&gt;")</f>
        <v>&lt;Null&gt;</v>
      </c>
      <c r="H541" t="str">
        <f>IFERROR(VLOOKUP(A541,'R2. Recharge'!A:K,10,FALSE)*B541,"&lt;Null&gt;")</f>
        <v>&lt;Null&gt;</v>
      </c>
      <c r="I541" t="str">
        <f>IFERROR(VLOOKUP(A541,'R3. GW E'!A:C,2,FALSE)*B541,"&lt;Null&gt;")</f>
        <v>&lt;Null&gt;</v>
      </c>
      <c r="J541" t="str">
        <f>IFERROR(VLOOKUP(A541,'R3. GW E'!A:E,4,FALSE)*B541,"&lt;Null&gt;")</f>
        <v>&lt;Null&gt;</v>
      </c>
      <c r="K541" t="str">
        <f t="shared" si="264"/>
        <v>&lt;Null&gt;</v>
      </c>
      <c r="L541" t="str">
        <f t="shared" si="265"/>
        <v>&lt;Null&gt;</v>
      </c>
      <c r="M541" t="str">
        <f t="shared" si="266"/>
        <v>&lt;Null&gt;</v>
      </c>
      <c r="N541" t="str">
        <f t="shared" si="267"/>
        <v>&lt;Null&gt;</v>
      </c>
      <c r="O541" t="str">
        <f t="shared" si="268"/>
        <v/>
      </c>
      <c r="P541">
        <f t="shared" si="278"/>
        <v>114000</v>
      </c>
      <c r="Q541" t="str">
        <f t="shared" si="269"/>
        <v/>
      </c>
      <c r="R541">
        <f t="shared" si="279"/>
        <v>0</v>
      </c>
      <c r="S541" t="str">
        <f t="shared" si="270"/>
        <v/>
      </c>
      <c r="T541">
        <f t="shared" si="280"/>
        <v>0</v>
      </c>
      <c r="U541" t="str">
        <f t="shared" si="281"/>
        <v>NA</v>
      </c>
      <c r="V541">
        <f t="shared" si="282"/>
        <v>0</v>
      </c>
      <c r="W541" t="str">
        <f t="shared" si="283"/>
        <v>NA</v>
      </c>
      <c r="X541">
        <f t="shared" si="284"/>
        <v>0</v>
      </c>
      <c r="Y541" t="str">
        <f t="shared" si="271"/>
        <v>NA</v>
      </c>
      <c r="Z541" t="str">
        <f t="shared" si="272"/>
        <v>NA</v>
      </c>
      <c r="AA541" t="str">
        <f t="shared" si="273"/>
        <v>NA</v>
      </c>
      <c r="AB541" t="str">
        <f t="shared" si="274"/>
        <v>NA</v>
      </c>
      <c r="AC541" s="9" t="str">
        <f t="shared" si="285"/>
        <v>NA</v>
      </c>
      <c r="AD541" s="9">
        <f t="shared" si="286"/>
        <v>0</v>
      </c>
      <c r="AE541" s="9" t="str">
        <f t="shared" si="287"/>
        <v>NA</v>
      </c>
      <c r="AF541" s="9">
        <f t="shared" si="288"/>
        <v>0</v>
      </c>
      <c r="AG541" s="9" t="str">
        <f t="shared" si="289"/>
        <v>NA</v>
      </c>
      <c r="AH541" s="9">
        <f t="shared" si="290"/>
        <v>0</v>
      </c>
      <c r="AI541" s="9" t="str">
        <f t="shared" si="291"/>
        <v>NA</v>
      </c>
      <c r="AJ541" s="9">
        <f t="shared" si="292"/>
        <v>0</v>
      </c>
      <c r="AK541" t="str">
        <f t="shared" si="293"/>
        <v>NA</v>
      </c>
      <c r="AL541" t="str">
        <f t="shared" si="294"/>
        <v>NA</v>
      </c>
      <c r="AM541" t="str">
        <f t="shared" si="295"/>
        <v>NA</v>
      </c>
      <c r="AN541" t="str">
        <f t="shared" si="296"/>
        <v>NA</v>
      </c>
      <c r="AO541">
        <f t="shared" si="275"/>
        <v>0</v>
      </c>
      <c r="AP541">
        <f t="shared" si="276"/>
        <v>0</v>
      </c>
      <c r="AQ541" t="str">
        <f t="shared" si="277"/>
        <v>Method not applicable - confined aquifer</v>
      </c>
    </row>
    <row r="542" spans="1:43" x14ac:dyDescent="0.25">
      <c r="A542">
        <v>235</v>
      </c>
      <c r="B542">
        <v>2073903.24737</v>
      </c>
      <c r="C542" t="str">
        <f>VLOOKUP(A542,'A1. Aquifer Attributes'!A:H,8,FALSE)</f>
        <v>Confined</v>
      </c>
      <c r="D542" t="str">
        <f>VLOOKUP(A542,'A3. BGCZ'!A:C,3,FALSE)</f>
        <v>MS</v>
      </c>
      <c r="E542" t="str">
        <f>VLOOKUP(A542,'A2. Low Flow Zone'!A:C,3,FALSE)</f>
        <v>South Interior</v>
      </c>
      <c r="F542">
        <f>IFERROR(VLOOKUP(A542,'R1. GW Use'!A:H,8,FALSE),"&lt;Null&gt;")</f>
        <v>0</v>
      </c>
      <c r="G542" t="str">
        <f>IFERROR(VLOOKUP(A542,'R2. Recharge'!A:I,8,FALSE)*B542,"&lt;Null&gt;")</f>
        <v>&lt;Null&gt;</v>
      </c>
      <c r="H542" t="str">
        <f>IFERROR(VLOOKUP(A542,'R2. Recharge'!A:K,10,FALSE)*B542,"&lt;Null&gt;")</f>
        <v>&lt;Null&gt;</v>
      </c>
      <c r="I542" t="str">
        <f>IFERROR(VLOOKUP(A542,'R3. GW E'!A:C,2,FALSE)*B542,"&lt;Null&gt;")</f>
        <v>&lt;Null&gt;</v>
      </c>
      <c r="J542" t="str">
        <f>IFERROR(VLOOKUP(A542,'R3. GW E'!A:E,4,FALSE)*B542,"&lt;Null&gt;")</f>
        <v>&lt;Null&gt;</v>
      </c>
      <c r="K542" t="str">
        <f t="shared" si="264"/>
        <v>&lt;Null&gt;</v>
      </c>
      <c r="L542" t="str">
        <f t="shared" si="265"/>
        <v>&lt;Null&gt;</v>
      </c>
      <c r="M542" t="str">
        <f t="shared" si="266"/>
        <v>&lt;Null&gt;</v>
      </c>
      <c r="N542" t="str">
        <f t="shared" si="267"/>
        <v>&lt;Null&gt;</v>
      </c>
      <c r="O542" t="str">
        <f t="shared" si="268"/>
        <v/>
      </c>
      <c r="P542">
        <f t="shared" si="278"/>
        <v>0</v>
      </c>
      <c r="Q542" t="str">
        <f t="shared" si="269"/>
        <v/>
      </c>
      <c r="R542">
        <f t="shared" si="279"/>
        <v>0</v>
      </c>
      <c r="S542" t="str">
        <f t="shared" si="270"/>
        <v/>
      </c>
      <c r="T542">
        <f t="shared" si="280"/>
        <v>0</v>
      </c>
      <c r="U542" t="str">
        <f t="shared" si="281"/>
        <v>NA</v>
      </c>
      <c r="V542">
        <f t="shared" si="282"/>
        <v>0</v>
      </c>
      <c r="W542" t="str">
        <f t="shared" si="283"/>
        <v>NA</v>
      </c>
      <c r="X542">
        <f t="shared" si="284"/>
        <v>0</v>
      </c>
      <c r="Y542" t="str">
        <f t="shared" si="271"/>
        <v>NA</v>
      </c>
      <c r="Z542" t="str">
        <f t="shared" si="272"/>
        <v>NA</v>
      </c>
      <c r="AA542" t="str">
        <f t="shared" si="273"/>
        <v>NA</v>
      </c>
      <c r="AB542" t="str">
        <f t="shared" si="274"/>
        <v>NA</v>
      </c>
      <c r="AC542" s="9" t="str">
        <f t="shared" si="285"/>
        <v>NA</v>
      </c>
      <c r="AD542" s="9">
        <f t="shared" si="286"/>
        <v>0</v>
      </c>
      <c r="AE542" s="9" t="str">
        <f t="shared" si="287"/>
        <v>NA</v>
      </c>
      <c r="AF542" s="9">
        <f t="shared" si="288"/>
        <v>0</v>
      </c>
      <c r="AG542" s="9" t="str">
        <f t="shared" si="289"/>
        <v>NA</v>
      </c>
      <c r="AH542" s="9">
        <f t="shared" si="290"/>
        <v>0</v>
      </c>
      <c r="AI542" s="9" t="str">
        <f t="shared" si="291"/>
        <v>NA</v>
      </c>
      <c r="AJ542" s="9">
        <f t="shared" si="292"/>
        <v>0</v>
      </c>
      <c r="AK542" t="str">
        <f t="shared" si="293"/>
        <v>NA</v>
      </c>
      <c r="AL542" t="str">
        <f t="shared" si="294"/>
        <v>NA</v>
      </c>
      <c r="AM542" t="str">
        <f t="shared" si="295"/>
        <v>NA</v>
      </c>
      <c r="AN542" t="str">
        <f t="shared" si="296"/>
        <v>NA</v>
      </c>
      <c r="AO542">
        <f t="shared" si="275"/>
        <v>0</v>
      </c>
      <c r="AP542">
        <f t="shared" si="276"/>
        <v>0</v>
      </c>
      <c r="AQ542" t="str">
        <f t="shared" si="277"/>
        <v>Method not applicable - confined aquifer</v>
      </c>
    </row>
    <row r="543" spans="1:43" x14ac:dyDescent="0.25">
      <c r="A543">
        <v>239</v>
      </c>
      <c r="B543">
        <v>48932303.303599998</v>
      </c>
      <c r="C543" t="str">
        <f>VLOOKUP(A543,'A1. Aquifer Attributes'!A:H,8,FALSE)</f>
        <v>Confined</v>
      </c>
      <c r="D543" t="str">
        <f>VLOOKUP(A543,'A3. BGCZ'!A:C,3,FALSE)</f>
        <v>SBS</v>
      </c>
      <c r="E543" t="str">
        <f>VLOOKUP(A543,'A2. Low Flow Zone'!A:C,3,FALSE)</f>
        <v>South Interior</v>
      </c>
      <c r="F543">
        <f>IFERROR(VLOOKUP(A543,'R1. GW Use'!A:H,8,FALSE),"&lt;Null&gt;")</f>
        <v>70064</v>
      </c>
      <c r="G543" t="str">
        <f>IFERROR(VLOOKUP(A543,'R2. Recharge'!A:I,8,FALSE)*B543,"&lt;Null&gt;")</f>
        <v>&lt;Null&gt;</v>
      </c>
      <c r="H543" t="str">
        <f>IFERROR(VLOOKUP(A543,'R2. Recharge'!A:K,10,FALSE)*B543,"&lt;Null&gt;")</f>
        <v>&lt;Null&gt;</v>
      </c>
      <c r="I543" t="str">
        <f>IFERROR(VLOOKUP(A543,'R3. GW E'!A:C,2,FALSE)*B543,"&lt;Null&gt;")</f>
        <v>&lt;Null&gt;</v>
      </c>
      <c r="J543" t="str">
        <f>IFERROR(VLOOKUP(A543,'R3. GW E'!A:E,4,FALSE)*B543,"&lt;Null&gt;")</f>
        <v>&lt;Null&gt;</v>
      </c>
      <c r="K543" t="str">
        <f t="shared" si="264"/>
        <v>&lt;Null&gt;</v>
      </c>
      <c r="L543" t="str">
        <f t="shared" si="265"/>
        <v>&lt;Null&gt;</v>
      </c>
      <c r="M543" t="str">
        <f t="shared" si="266"/>
        <v>&lt;Null&gt;</v>
      </c>
      <c r="N543" t="str">
        <f t="shared" si="267"/>
        <v>&lt;Null&gt;</v>
      </c>
      <c r="O543" t="str">
        <f t="shared" si="268"/>
        <v/>
      </c>
      <c r="P543">
        <f t="shared" si="278"/>
        <v>70000</v>
      </c>
      <c r="Q543" t="str">
        <f t="shared" si="269"/>
        <v/>
      </c>
      <c r="R543">
        <f t="shared" si="279"/>
        <v>0</v>
      </c>
      <c r="S543" t="str">
        <f t="shared" si="270"/>
        <v/>
      </c>
      <c r="T543">
        <f t="shared" si="280"/>
        <v>0</v>
      </c>
      <c r="U543" t="str">
        <f t="shared" si="281"/>
        <v>NA</v>
      </c>
      <c r="V543">
        <f t="shared" si="282"/>
        <v>0</v>
      </c>
      <c r="W543" t="str">
        <f t="shared" si="283"/>
        <v>NA</v>
      </c>
      <c r="X543">
        <f t="shared" si="284"/>
        <v>0</v>
      </c>
      <c r="Y543" t="str">
        <f t="shared" si="271"/>
        <v>NA</v>
      </c>
      <c r="Z543" t="str">
        <f t="shared" si="272"/>
        <v>NA</v>
      </c>
      <c r="AA543" t="str">
        <f t="shared" si="273"/>
        <v>NA</v>
      </c>
      <c r="AB543" t="str">
        <f t="shared" si="274"/>
        <v>NA</v>
      </c>
      <c r="AC543" s="9" t="str">
        <f t="shared" si="285"/>
        <v>NA</v>
      </c>
      <c r="AD543" s="9">
        <f t="shared" si="286"/>
        <v>0</v>
      </c>
      <c r="AE543" s="9" t="str">
        <f t="shared" si="287"/>
        <v>NA</v>
      </c>
      <c r="AF543" s="9">
        <f t="shared" si="288"/>
        <v>0</v>
      </c>
      <c r="AG543" s="9" t="str">
        <f t="shared" si="289"/>
        <v>NA</v>
      </c>
      <c r="AH543" s="9">
        <f t="shared" si="290"/>
        <v>0</v>
      </c>
      <c r="AI543" s="9" t="str">
        <f t="shared" si="291"/>
        <v>NA</v>
      </c>
      <c r="AJ543" s="9">
        <f t="shared" si="292"/>
        <v>0</v>
      </c>
      <c r="AK543" t="str">
        <f t="shared" si="293"/>
        <v>NA</v>
      </c>
      <c r="AL543" t="str">
        <f t="shared" si="294"/>
        <v>NA</v>
      </c>
      <c r="AM543" t="str">
        <f t="shared" si="295"/>
        <v>NA</v>
      </c>
      <c r="AN543" t="str">
        <f t="shared" si="296"/>
        <v>NA</v>
      </c>
      <c r="AO543">
        <f t="shared" si="275"/>
        <v>0</v>
      </c>
      <c r="AP543">
        <f t="shared" si="276"/>
        <v>0</v>
      </c>
      <c r="AQ543" t="str">
        <f t="shared" si="277"/>
        <v>Method not applicable - confined aquifer</v>
      </c>
    </row>
    <row r="544" spans="1:43" x14ac:dyDescent="0.25">
      <c r="A544">
        <v>241</v>
      </c>
      <c r="B544">
        <v>15612740.8982</v>
      </c>
      <c r="C544" t="str">
        <f>VLOOKUP(A544,'A1. Aquifer Attributes'!A:H,8,FALSE)</f>
        <v>Confined</v>
      </c>
      <c r="D544" t="str">
        <f>VLOOKUP(A544,'A3. BGCZ'!A:C,3,FALSE)</f>
        <v>SBS</v>
      </c>
      <c r="E544" t="str">
        <f>VLOOKUP(A544,'A2. Low Flow Zone'!A:C,3,FALSE)</f>
        <v>South Interior</v>
      </c>
      <c r="F544">
        <f>IFERROR(VLOOKUP(A544,'R1. GW Use'!A:H,8,FALSE),"&lt;Null&gt;")</f>
        <v>14354</v>
      </c>
      <c r="G544" t="str">
        <f>IFERROR(VLOOKUP(A544,'R2. Recharge'!A:I,8,FALSE)*B544,"&lt;Null&gt;")</f>
        <v>&lt;Null&gt;</v>
      </c>
      <c r="H544" t="str">
        <f>IFERROR(VLOOKUP(A544,'R2. Recharge'!A:K,10,FALSE)*B544,"&lt;Null&gt;")</f>
        <v>&lt;Null&gt;</v>
      </c>
      <c r="I544" t="str">
        <f>IFERROR(VLOOKUP(A544,'R3. GW E'!A:C,2,FALSE)*B544,"&lt;Null&gt;")</f>
        <v>&lt;Null&gt;</v>
      </c>
      <c r="J544" t="str">
        <f>IFERROR(VLOOKUP(A544,'R3. GW E'!A:E,4,FALSE)*B544,"&lt;Null&gt;")</f>
        <v>&lt;Null&gt;</v>
      </c>
      <c r="K544" t="str">
        <f t="shared" si="264"/>
        <v>&lt;Null&gt;</v>
      </c>
      <c r="L544" t="str">
        <f t="shared" si="265"/>
        <v>&lt;Null&gt;</v>
      </c>
      <c r="M544" t="str">
        <f t="shared" si="266"/>
        <v>&lt;Null&gt;</v>
      </c>
      <c r="N544" t="str">
        <f t="shared" si="267"/>
        <v>&lt;Null&gt;</v>
      </c>
      <c r="O544" t="str">
        <f t="shared" si="268"/>
        <v/>
      </c>
      <c r="P544">
        <f t="shared" si="278"/>
        <v>14000</v>
      </c>
      <c r="Q544" t="str">
        <f t="shared" si="269"/>
        <v/>
      </c>
      <c r="R544">
        <f t="shared" si="279"/>
        <v>0</v>
      </c>
      <c r="S544" t="str">
        <f t="shared" si="270"/>
        <v/>
      </c>
      <c r="T544">
        <f t="shared" si="280"/>
        <v>0</v>
      </c>
      <c r="U544" t="str">
        <f t="shared" si="281"/>
        <v>NA</v>
      </c>
      <c r="V544">
        <f t="shared" si="282"/>
        <v>0</v>
      </c>
      <c r="W544" t="str">
        <f t="shared" si="283"/>
        <v>NA</v>
      </c>
      <c r="X544">
        <f t="shared" si="284"/>
        <v>0</v>
      </c>
      <c r="Y544" t="str">
        <f t="shared" si="271"/>
        <v>NA</v>
      </c>
      <c r="Z544" t="str">
        <f t="shared" si="272"/>
        <v>NA</v>
      </c>
      <c r="AA544" t="str">
        <f t="shared" si="273"/>
        <v>NA</v>
      </c>
      <c r="AB544" t="str">
        <f t="shared" si="274"/>
        <v>NA</v>
      </c>
      <c r="AC544" s="9" t="str">
        <f t="shared" si="285"/>
        <v>NA</v>
      </c>
      <c r="AD544" s="9">
        <f t="shared" si="286"/>
        <v>0</v>
      </c>
      <c r="AE544" s="9" t="str">
        <f t="shared" si="287"/>
        <v>NA</v>
      </c>
      <c r="AF544" s="9">
        <f t="shared" si="288"/>
        <v>0</v>
      </c>
      <c r="AG544" s="9" t="str">
        <f t="shared" si="289"/>
        <v>NA</v>
      </c>
      <c r="AH544" s="9">
        <f t="shared" si="290"/>
        <v>0</v>
      </c>
      <c r="AI544" s="9" t="str">
        <f t="shared" si="291"/>
        <v>NA</v>
      </c>
      <c r="AJ544" s="9">
        <f t="shared" si="292"/>
        <v>0</v>
      </c>
      <c r="AK544" t="str">
        <f t="shared" si="293"/>
        <v>NA</v>
      </c>
      <c r="AL544" t="str">
        <f t="shared" si="294"/>
        <v>NA</v>
      </c>
      <c r="AM544" t="str">
        <f t="shared" si="295"/>
        <v>NA</v>
      </c>
      <c r="AN544" t="str">
        <f t="shared" si="296"/>
        <v>NA</v>
      </c>
      <c r="AO544">
        <f t="shared" si="275"/>
        <v>0</v>
      </c>
      <c r="AP544">
        <f t="shared" si="276"/>
        <v>0</v>
      </c>
      <c r="AQ544" t="str">
        <f t="shared" si="277"/>
        <v>Method not applicable - confined aquifer</v>
      </c>
    </row>
    <row r="545" spans="1:43" x14ac:dyDescent="0.25">
      <c r="A545">
        <v>242</v>
      </c>
      <c r="B545">
        <v>332145678.60600001</v>
      </c>
      <c r="C545" t="str">
        <f>VLOOKUP(A545,'A1. Aquifer Attributes'!A:H,8,FALSE)</f>
        <v>Confined</v>
      </c>
      <c r="D545" t="str">
        <f>VLOOKUP(A545,'A3. BGCZ'!A:C,3,FALSE)</f>
        <v>SBS</v>
      </c>
      <c r="E545" t="str">
        <f>VLOOKUP(A545,'A2. Low Flow Zone'!A:C,3,FALSE)</f>
        <v>South Interior</v>
      </c>
      <c r="F545">
        <f>IFERROR(VLOOKUP(A545,'R1. GW Use'!A:H,8,FALSE),"&lt;Null&gt;")</f>
        <v>1081086</v>
      </c>
      <c r="G545" t="str">
        <f>IFERROR(VLOOKUP(A545,'R2. Recharge'!A:I,8,FALSE)*B545,"&lt;Null&gt;")</f>
        <v>&lt;Null&gt;</v>
      </c>
      <c r="H545" t="str">
        <f>IFERROR(VLOOKUP(A545,'R2. Recharge'!A:K,10,FALSE)*B545,"&lt;Null&gt;")</f>
        <v>&lt;Null&gt;</v>
      </c>
      <c r="I545" t="str">
        <f>IFERROR(VLOOKUP(A545,'R3. GW E'!A:C,2,FALSE)*B545,"&lt;Null&gt;")</f>
        <v>&lt;Null&gt;</v>
      </c>
      <c r="J545" t="str">
        <f>IFERROR(VLOOKUP(A545,'R3. GW E'!A:E,4,FALSE)*B545,"&lt;Null&gt;")</f>
        <v>&lt;Null&gt;</v>
      </c>
      <c r="K545" t="str">
        <f t="shared" si="264"/>
        <v>&lt;Null&gt;</v>
      </c>
      <c r="L545" t="str">
        <f t="shared" si="265"/>
        <v>&lt;Null&gt;</v>
      </c>
      <c r="M545" t="str">
        <f t="shared" si="266"/>
        <v>&lt;Null&gt;</v>
      </c>
      <c r="N545" t="str">
        <f t="shared" si="267"/>
        <v>&lt;Null&gt;</v>
      </c>
      <c r="O545" t="str">
        <f t="shared" si="268"/>
        <v/>
      </c>
      <c r="P545">
        <f t="shared" si="278"/>
        <v>1081000</v>
      </c>
      <c r="Q545" t="str">
        <f t="shared" si="269"/>
        <v/>
      </c>
      <c r="R545">
        <f t="shared" si="279"/>
        <v>0</v>
      </c>
      <c r="S545" t="str">
        <f t="shared" si="270"/>
        <v/>
      </c>
      <c r="T545">
        <f t="shared" si="280"/>
        <v>0</v>
      </c>
      <c r="U545" t="str">
        <f t="shared" si="281"/>
        <v>NA</v>
      </c>
      <c r="V545">
        <f t="shared" si="282"/>
        <v>0</v>
      </c>
      <c r="W545" t="str">
        <f t="shared" si="283"/>
        <v>NA</v>
      </c>
      <c r="X545">
        <f t="shared" si="284"/>
        <v>0</v>
      </c>
      <c r="Y545" t="str">
        <f t="shared" si="271"/>
        <v>NA</v>
      </c>
      <c r="Z545" t="str">
        <f t="shared" si="272"/>
        <v>NA</v>
      </c>
      <c r="AA545" t="str">
        <f t="shared" si="273"/>
        <v>NA</v>
      </c>
      <c r="AB545" t="str">
        <f t="shared" si="274"/>
        <v>NA</v>
      </c>
      <c r="AC545" s="9" t="str">
        <f t="shared" si="285"/>
        <v>NA</v>
      </c>
      <c r="AD545" s="9">
        <f t="shared" si="286"/>
        <v>0</v>
      </c>
      <c r="AE545" s="9" t="str">
        <f t="shared" si="287"/>
        <v>NA</v>
      </c>
      <c r="AF545" s="9">
        <f t="shared" si="288"/>
        <v>0</v>
      </c>
      <c r="AG545" s="9" t="str">
        <f t="shared" si="289"/>
        <v>NA</v>
      </c>
      <c r="AH545" s="9">
        <f t="shared" si="290"/>
        <v>0</v>
      </c>
      <c r="AI545" s="9" t="str">
        <f t="shared" si="291"/>
        <v>NA</v>
      </c>
      <c r="AJ545" s="9">
        <f t="shared" si="292"/>
        <v>0</v>
      </c>
      <c r="AK545" t="str">
        <f t="shared" si="293"/>
        <v>NA</v>
      </c>
      <c r="AL545" t="str">
        <f t="shared" si="294"/>
        <v>NA</v>
      </c>
      <c r="AM545" t="str">
        <f t="shared" si="295"/>
        <v>NA</v>
      </c>
      <c r="AN545" t="str">
        <f t="shared" si="296"/>
        <v>NA</v>
      </c>
      <c r="AO545">
        <f t="shared" si="275"/>
        <v>0</v>
      </c>
      <c r="AP545">
        <f t="shared" si="276"/>
        <v>0</v>
      </c>
      <c r="AQ545" t="str">
        <f t="shared" si="277"/>
        <v>Method not applicable - confined aquifer</v>
      </c>
    </row>
    <row r="546" spans="1:43" x14ac:dyDescent="0.25">
      <c r="A546">
        <v>243</v>
      </c>
      <c r="B546">
        <v>374991641.99400002</v>
      </c>
      <c r="C546" t="str">
        <f>VLOOKUP(A546,'A1. Aquifer Attributes'!A:H,8,FALSE)</f>
        <v>Confined</v>
      </c>
      <c r="D546" t="str">
        <f>VLOOKUP(A546,'A3. BGCZ'!A:C,3,FALSE)</f>
        <v>SBS</v>
      </c>
      <c r="E546" t="str">
        <f>VLOOKUP(A546,'A2. Low Flow Zone'!A:C,3,FALSE)</f>
        <v>South Interior</v>
      </c>
      <c r="F546">
        <f>IFERROR(VLOOKUP(A546,'R1. GW Use'!A:H,8,FALSE),"&lt;Null&gt;")</f>
        <v>551453</v>
      </c>
      <c r="G546" t="str">
        <f>IFERROR(VLOOKUP(A546,'R2. Recharge'!A:I,8,FALSE)*B546,"&lt;Null&gt;")</f>
        <v>&lt;Null&gt;</v>
      </c>
      <c r="H546" t="str">
        <f>IFERROR(VLOOKUP(A546,'R2. Recharge'!A:K,10,FALSE)*B546,"&lt;Null&gt;")</f>
        <v>&lt;Null&gt;</v>
      </c>
      <c r="I546" t="str">
        <f>IFERROR(VLOOKUP(A546,'R3. GW E'!A:C,2,FALSE)*B546,"&lt;Null&gt;")</f>
        <v>&lt;Null&gt;</v>
      </c>
      <c r="J546" t="str">
        <f>IFERROR(VLOOKUP(A546,'R3. GW E'!A:E,4,FALSE)*B546,"&lt;Null&gt;")</f>
        <v>&lt;Null&gt;</v>
      </c>
      <c r="K546" t="str">
        <f t="shared" si="264"/>
        <v>&lt;Null&gt;</v>
      </c>
      <c r="L546" t="str">
        <f t="shared" si="265"/>
        <v>&lt;Null&gt;</v>
      </c>
      <c r="M546" t="str">
        <f t="shared" si="266"/>
        <v>&lt;Null&gt;</v>
      </c>
      <c r="N546" t="str">
        <f t="shared" si="267"/>
        <v>&lt;Null&gt;</v>
      </c>
      <c r="O546" t="str">
        <f t="shared" si="268"/>
        <v/>
      </c>
      <c r="P546">
        <f t="shared" si="278"/>
        <v>551000</v>
      </c>
      <c r="Q546" t="str">
        <f t="shared" si="269"/>
        <v/>
      </c>
      <c r="R546">
        <f t="shared" si="279"/>
        <v>0</v>
      </c>
      <c r="S546" t="str">
        <f t="shared" si="270"/>
        <v/>
      </c>
      <c r="T546">
        <f t="shared" si="280"/>
        <v>0</v>
      </c>
      <c r="U546" t="str">
        <f t="shared" si="281"/>
        <v>NA</v>
      </c>
      <c r="V546">
        <f t="shared" si="282"/>
        <v>0</v>
      </c>
      <c r="W546" t="str">
        <f t="shared" si="283"/>
        <v>NA</v>
      </c>
      <c r="X546">
        <f t="shared" si="284"/>
        <v>0</v>
      </c>
      <c r="Y546" t="str">
        <f t="shared" si="271"/>
        <v>NA</v>
      </c>
      <c r="Z546" t="str">
        <f t="shared" si="272"/>
        <v>NA</v>
      </c>
      <c r="AA546" t="str">
        <f t="shared" si="273"/>
        <v>NA</v>
      </c>
      <c r="AB546" t="str">
        <f t="shared" si="274"/>
        <v>NA</v>
      </c>
      <c r="AC546" s="9" t="str">
        <f t="shared" si="285"/>
        <v>NA</v>
      </c>
      <c r="AD546" s="9">
        <f t="shared" si="286"/>
        <v>0</v>
      </c>
      <c r="AE546" s="9" t="str">
        <f t="shared" si="287"/>
        <v>NA</v>
      </c>
      <c r="AF546" s="9">
        <f t="shared" si="288"/>
        <v>0</v>
      </c>
      <c r="AG546" s="9" t="str">
        <f t="shared" si="289"/>
        <v>NA</v>
      </c>
      <c r="AH546" s="9">
        <f t="shared" si="290"/>
        <v>0</v>
      </c>
      <c r="AI546" s="9" t="str">
        <f t="shared" si="291"/>
        <v>NA</v>
      </c>
      <c r="AJ546" s="9">
        <f t="shared" si="292"/>
        <v>0</v>
      </c>
      <c r="AK546" t="str">
        <f t="shared" si="293"/>
        <v>NA</v>
      </c>
      <c r="AL546" t="str">
        <f t="shared" si="294"/>
        <v>NA</v>
      </c>
      <c r="AM546" t="str">
        <f t="shared" si="295"/>
        <v>NA</v>
      </c>
      <c r="AN546" t="str">
        <f t="shared" si="296"/>
        <v>NA</v>
      </c>
      <c r="AO546">
        <f t="shared" si="275"/>
        <v>0</v>
      </c>
      <c r="AP546">
        <f t="shared" si="276"/>
        <v>0</v>
      </c>
      <c r="AQ546" t="str">
        <f t="shared" si="277"/>
        <v>Method not applicable - confined aquifer</v>
      </c>
    </row>
    <row r="547" spans="1:43" x14ac:dyDescent="0.25">
      <c r="A547">
        <v>245</v>
      </c>
      <c r="B547">
        <v>18242525.3105</v>
      </c>
      <c r="C547" t="str">
        <f>VLOOKUP(A547,'A1. Aquifer Attributes'!A:H,8,FALSE)</f>
        <v>Confined</v>
      </c>
      <c r="D547" t="str">
        <f>VLOOKUP(A547,'A3. BGCZ'!A:C,3,FALSE)</f>
        <v>SBS</v>
      </c>
      <c r="E547" t="str">
        <f>VLOOKUP(A547,'A2. Low Flow Zone'!A:C,3,FALSE)</f>
        <v>South Interior</v>
      </c>
      <c r="F547">
        <f>IFERROR(VLOOKUP(A547,'R1. GW Use'!A:H,8,FALSE),"&lt;Null&gt;")</f>
        <v>30000</v>
      </c>
      <c r="G547" t="str">
        <f>IFERROR(VLOOKUP(A547,'R2. Recharge'!A:I,8,FALSE)*B547,"&lt;Null&gt;")</f>
        <v>&lt;Null&gt;</v>
      </c>
      <c r="H547" t="str">
        <f>IFERROR(VLOOKUP(A547,'R2. Recharge'!A:K,10,FALSE)*B547,"&lt;Null&gt;")</f>
        <v>&lt;Null&gt;</v>
      </c>
      <c r="I547" t="str">
        <f>IFERROR(VLOOKUP(A547,'R3. GW E'!A:C,2,FALSE)*B547,"&lt;Null&gt;")</f>
        <v>&lt;Null&gt;</v>
      </c>
      <c r="J547" t="str">
        <f>IFERROR(VLOOKUP(A547,'R3. GW E'!A:E,4,FALSE)*B547,"&lt;Null&gt;")</f>
        <v>&lt;Null&gt;</v>
      </c>
      <c r="K547" t="str">
        <f t="shared" si="264"/>
        <v>&lt;Null&gt;</v>
      </c>
      <c r="L547" t="str">
        <f t="shared" si="265"/>
        <v>&lt;Null&gt;</v>
      </c>
      <c r="M547" t="str">
        <f t="shared" si="266"/>
        <v>&lt;Null&gt;</v>
      </c>
      <c r="N547" t="str">
        <f t="shared" si="267"/>
        <v>&lt;Null&gt;</v>
      </c>
      <c r="O547" t="str">
        <f t="shared" si="268"/>
        <v/>
      </c>
      <c r="P547">
        <f t="shared" si="278"/>
        <v>30000</v>
      </c>
      <c r="Q547" t="str">
        <f t="shared" si="269"/>
        <v/>
      </c>
      <c r="R547">
        <f t="shared" si="279"/>
        <v>0</v>
      </c>
      <c r="S547" t="str">
        <f t="shared" si="270"/>
        <v/>
      </c>
      <c r="T547">
        <f t="shared" si="280"/>
        <v>0</v>
      </c>
      <c r="U547" t="str">
        <f t="shared" si="281"/>
        <v>NA</v>
      </c>
      <c r="V547">
        <f t="shared" si="282"/>
        <v>0</v>
      </c>
      <c r="W547" t="str">
        <f t="shared" si="283"/>
        <v>NA</v>
      </c>
      <c r="X547">
        <f t="shared" si="284"/>
        <v>0</v>
      </c>
      <c r="Y547" t="str">
        <f t="shared" si="271"/>
        <v>NA</v>
      </c>
      <c r="Z547" t="str">
        <f t="shared" si="272"/>
        <v>NA</v>
      </c>
      <c r="AA547" t="str">
        <f t="shared" si="273"/>
        <v>NA</v>
      </c>
      <c r="AB547" t="str">
        <f t="shared" si="274"/>
        <v>NA</v>
      </c>
      <c r="AC547" s="9" t="str">
        <f t="shared" si="285"/>
        <v>NA</v>
      </c>
      <c r="AD547" s="9">
        <f t="shared" si="286"/>
        <v>0</v>
      </c>
      <c r="AE547" s="9" t="str">
        <f t="shared" si="287"/>
        <v>NA</v>
      </c>
      <c r="AF547" s="9">
        <f t="shared" si="288"/>
        <v>0</v>
      </c>
      <c r="AG547" s="9" t="str">
        <f t="shared" si="289"/>
        <v>NA</v>
      </c>
      <c r="AH547" s="9">
        <f t="shared" si="290"/>
        <v>0</v>
      </c>
      <c r="AI547" s="9" t="str">
        <f t="shared" si="291"/>
        <v>NA</v>
      </c>
      <c r="AJ547" s="9">
        <f t="shared" si="292"/>
        <v>0</v>
      </c>
      <c r="AK547" t="str">
        <f t="shared" si="293"/>
        <v>NA</v>
      </c>
      <c r="AL547" t="str">
        <f t="shared" si="294"/>
        <v>NA</v>
      </c>
      <c r="AM547" t="str">
        <f t="shared" si="295"/>
        <v>NA</v>
      </c>
      <c r="AN547" t="str">
        <f t="shared" si="296"/>
        <v>NA</v>
      </c>
      <c r="AO547">
        <f t="shared" si="275"/>
        <v>0</v>
      </c>
      <c r="AP547">
        <f t="shared" si="276"/>
        <v>0</v>
      </c>
      <c r="AQ547" t="str">
        <f t="shared" si="277"/>
        <v>Method not applicable - confined aquifer</v>
      </c>
    </row>
    <row r="548" spans="1:43" x14ac:dyDescent="0.25">
      <c r="A548">
        <v>246</v>
      </c>
      <c r="B548">
        <v>184934010.27700001</v>
      </c>
      <c r="C548" t="str">
        <f>VLOOKUP(A548,'A1. Aquifer Attributes'!A:H,8,FALSE)</f>
        <v>Confined</v>
      </c>
      <c r="D548" t="str">
        <f>VLOOKUP(A548,'A3. BGCZ'!A:C,3,FALSE)</f>
        <v>SBS</v>
      </c>
      <c r="E548" t="str">
        <f>VLOOKUP(A548,'A2. Low Flow Zone'!A:C,3,FALSE)</f>
        <v>South Interior</v>
      </c>
      <c r="F548">
        <f>IFERROR(VLOOKUP(A548,'R1. GW Use'!A:H,8,FALSE),"&lt;Null&gt;")</f>
        <v>312533</v>
      </c>
      <c r="G548" t="str">
        <f>IFERROR(VLOOKUP(A548,'R2. Recharge'!A:I,8,FALSE)*B548,"&lt;Null&gt;")</f>
        <v>&lt;Null&gt;</v>
      </c>
      <c r="H548" t="str">
        <f>IFERROR(VLOOKUP(A548,'R2. Recharge'!A:K,10,FALSE)*B548,"&lt;Null&gt;")</f>
        <v>&lt;Null&gt;</v>
      </c>
      <c r="I548" t="str">
        <f>IFERROR(VLOOKUP(A548,'R3. GW E'!A:C,2,FALSE)*B548,"&lt;Null&gt;")</f>
        <v>&lt;Null&gt;</v>
      </c>
      <c r="J548" t="str">
        <f>IFERROR(VLOOKUP(A548,'R3. GW E'!A:E,4,FALSE)*B548,"&lt;Null&gt;")</f>
        <v>&lt;Null&gt;</v>
      </c>
      <c r="K548" t="str">
        <f t="shared" si="264"/>
        <v>&lt;Null&gt;</v>
      </c>
      <c r="L548" t="str">
        <f t="shared" si="265"/>
        <v>&lt;Null&gt;</v>
      </c>
      <c r="M548" t="str">
        <f t="shared" si="266"/>
        <v>&lt;Null&gt;</v>
      </c>
      <c r="N548" t="str">
        <f t="shared" si="267"/>
        <v>&lt;Null&gt;</v>
      </c>
      <c r="O548" t="str">
        <f t="shared" si="268"/>
        <v/>
      </c>
      <c r="P548">
        <f t="shared" si="278"/>
        <v>313000</v>
      </c>
      <c r="Q548" t="str">
        <f t="shared" si="269"/>
        <v/>
      </c>
      <c r="R548">
        <f t="shared" si="279"/>
        <v>0</v>
      </c>
      <c r="S548" t="str">
        <f t="shared" si="270"/>
        <v/>
      </c>
      <c r="T548">
        <f t="shared" si="280"/>
        <v>0</v>
      </c>
      <c r="U548" t="str">
        <f t="shared" si="281"/>
        <v>NA</v>
      </c>
      <c r="V548">
        <f t="shared" si="282"/>
        <v>0</v>
      </c>
      <c r="W548" t="str">
        <f t="shared" si="283"/>
        <v>NA</v>
      </c>
      <c r="X548">
        <f t="shared" si="284"/>
        <v>0</v>
      </c>
      <c r="Y548" t="str">
        <f t="shared" si="271"/>
        <v>NA</v>
      </c>
      <c r="Z548" t="str">
        <f t="shared" si="272"/>
        <v>NA</v>
      </c>
      <c r="AA548" t="str">
        <f t="shared" si="273"/>
        <v>NA</v>
      </c>
      <c r="AB548" t="str">
        <f t="shared" si="274"/>
        <v>NA</v>
      </c>
      <c r="AC548" s="9" t="str">
        <f t="shared" si="285"/>
        <v>NA</v>
      </c>
      <c r="AD548" s="9">
        <f t="shared" si="286"/>
        <v>0</v>
      </c>
      <c r="AE548" s="9" t="str">
        <f t="shared" si="287"/>
        <v>NA</v>
      </c>
      <c r="AF548" s="9">
        <f t="shared" si="288"/>
        <v>0</v>
      </c>
      <c r="AG548" s="9" t="str">
        <f t="shared" si="289"/>
        <v>NA</v>
      </c>
      <c r="AH548" s="9">
        <f t="shared" si="290"/>
        <v>0</v>
      </c>
      <c r="AI548" s="9" t="str">
        <f t="shared" si="291"/>
        <v>NA</v>
      </c>
      <c r="AJ548" s="9">
        <f t="shared" si="292"/>
        <v>0</v>
      </c>
      <c r="AK548" t="str">
        <f t="shared" si="293"/>
        <v>NA</v>
      </c>
      <c r="AL548" t="str">
        <f t="shared" si="294"/>
        <v>NA</v>
      </c>
      <c r="AM548" t="str">
        <f t="shared" si="295"/>
        <v>NA</v>
      </c>
      <c r="AN548" t="str">
        <f t="shared" si="296"/>
        <v>NA</v>
      </c>
      <c r="AO548">
        <f t="shared" si="275"/>
        <v>0</v>
      </c>
      <c r="AP548">
        <f t="shared" si="276"/>
        <v>0</v>
      </c>
      <c r="AQ548" t="str">
        <f t="shared" si="277"/>
        <v>Method not applicable - confined aquifer</v>
      </c>
    </row>
    <row r="549" spans="1:43" x14ac:dyDescent="0.25">
      <c r="A549">
        <v>247</v>
      </c>
      <c r="B549">
        <v>7038300.5648699999</v>
      </c>
      <c r="C549" t="str">
        <f>VLOOKUP(A549,'A1. Aquifer Attributes'!A:H,8,FALSE)</f>
        <v>Confined</v>
      </c>
      <c r="D549" t="str">
        <f>VLOOKUP(A549,'A3. BGCZ'!A:C,3,FALSE)</f>
        <v>SBS</v>
      </c>
      <c r="E549" t="str">
        <f>VLOOKUP(A549,'A2. Low Flow Zone'!A:C,3,FALSE)</f>
        <v>South Interior</v>
      </c>
      <c r="F549">
        <f>IFERROR(VLOOKUP(A549,'R1. GW Use'!A:H,8,FALSE),"&lt;Null&gt;")</f>
        <v>3870</v>
      </c>
      <c r="G549" t="str">
        <f>IFERROR(VLOOKUP(A549,'R2. Recharge'!A:I,8,FALSE)*B549,"&lt;Null&gt;")</f>
        <v>&lt;Null&gt;</v>
      </c>
      <c r="H549" t="str">
        <f>IFERROR(VLOOKUP(A549,'R2. Recharge'!A:K,10,FALSE)*B549,"&lt;Null&gt;")</f>
        <v>&lt;Null&gt;</v>
      </c>
      <c r="I549" t="str">
        <f>IFERROR(VLOOKUP(A549,'R3. GW E'!A:C,2,FALSE)*B549,"&lt;Null&gt;")</f>
        <v>&lt;Null&gt;</v>
      </c>
      <c r="J549" t="str">
        <f>IFERROR(VLOOKUP(A549,'R3. GW E'!A:E,4,FALSE)*B549,"&lt;Null&gt;")</f>
        <v>&lt;Null&gt;</v>
      </c>
      <c r="K549" t="str">
        <f t="shared" si="264"/>
        <v>&lt;Null&gt;</v>
      </c>
      <c r="L549" t="str">
        <f t="shared" si="265"/>
        <v>&lt;Null&gt;</v>
      </c>
      <c r="M549" t="str">
        <f t="shared" si="266"/>
        <v>&lt;Null&gt;</v>
      </c>
      <c r="N549" t="str">
        <f t="shared" si="267"/>
        <v>&lt;Null&gt;</v>
      </c>
      <c r="O549" t="str">
        <f t="shared" si="268"/>
        <v/>
      </c>
      <c r="P549">
        <f t="shared" si="278"/>
        <v>4000</v>
      </c>
      <c r="Q549" t="str">
        <f t="shared" si="269"/>
        <v/>
      </c>
      <c r="R549">
        <f t="shared" si="279"/>
        <v>0</v>
      </c>
      <c r="S549" t="str">
        <f t="shared" si="270"/>
        <v/>
      </c>
      <c r="T549">
        <f t="shared" si="280"/>
        <v>0</v>
      </c>
      <c r="U549" t="str">
        <f t="shared" si="281"/>
        <v>NA</v>
      </c>
      <c r="V549">
        <f t="shared" si="282"/>
        <v>0</v>
      </c>
      <c r="W549" t="str">
        <f t="shared" si="283"/>
        <v>NA</v>
      </c>
      <c r="X549">
        <f t="shared" si="284"/>
        <v>0</v>
      </c>
      <c r="Y549" t="str">
        <f t="shared" si="271"/>
        <v>NA</v>
      </c>
      <c r="Z549" t="str">
        <f t="shared" si="272"/>
        <v>NA</v>
      </c>
      <c r="AA549" t="str">
        <f t="shared" si="273"/>
        <v>NA</v>
      </c>
      <c r="AB549" t="str">
        <f t="shared" si="274"/>
        <v>NA</v>
      </c>
      <c r="AC549" s="9" t="str">
        <f t="shared" si="285"/>
        <v>NA</v>
      </c>
      <c r="AD549" s="9">
        <f t="shared" si="286"/>
        <v>0</v>
      </c>
      <c r="AE549" s="9" t="str">
        <f t="shared" si="287"/>
        <v>NA</v>
      </c>
      <c r="AF549" s="9">
        <f t="shared" si="288"/>
        <v>0</v>
      </c>
      <c r="AG549" s="9" t="str">
        <f t="shared" si="289"/>
        <v>NA</v>
      </c>
      <c r="AH549" s="9">
        <f t="shared" si="290"/>
        <v>0</v>
      </c>
      <c r="AI549" s="9" t="str">
        <f t="shared" si="291"/>
        <v>NA</v>
      </c>
      <c r="AJ549" s="9">
        <f t="shared" si="292"/>
        <v>0</v>
      </c>
      <c r="AK549" t="str">
        <f t="shared" si="293"/>
        <v>NA</v>
      </c>
      <c r="AL549" t="str">
        <f t="shared" si="294"/>
        <v>NA</v>
      </c>
      <c r="AM549" t="str">
        <f t="shared" si="295"/>
        <v>NA</v>
      </c>
      <c r="AN549" t="str">
        <f t="shared" si="296"/>
        <v>NA</v>
      </c>
      <c r="AO549">
        <f t="shared" si="275"/>
        <v>0</v>
      </c>
      <c r="AP549">
        <f t="shared" si="276"/>
        <v>0</v>
      </c>
      <c r="AQ549" t="str">
        <f t="shared" si="277"/>
        <v>Method not applicable - confined aquifer</v>
      </c>
    </row>
    <row r="550" spans="1:43" x14ac:dyDescent="0.25">
      <c r="A550">
        <v>248</v>
      </c>
      <c r="B550">
        <v>4392937.7964399997</v>
      </c>
      <c r="C550" t="str">
        <f>VLOOKUP(A550,'A1. Aquifer Attributes'!A:H,8,FALSE)</f>
        <v>Confined</v>
      </c>
      <c r="D550" t="str">
        <f>VLOOKUP(A550,'A3. BGCZ'!A:C,3,FALSE)</f>
        <v>PP</v>
      </c>
      <c r="E550" t="str">
        <f>VLOOKUP(A550,'A2. Low Flow Zone'!A:C,3,FALSE)</f>
        <v>South Interior</v>
      </c>
      <c r="F550">
        <f>IFERROR(VLOOKUP(A550,'R1. GW Use'!A:H,8,FALSE),"&lt;Null&gt;")</f>
        <v>67573</v>
      </c>
      <c r="G550" t="str">
        <f>IFERROR(VLOOKUP(A550,'R2. Recharge'!A:I,8,FALSE)*B550,"&lt;Null&gt;")</f>
        <v>&lt;Null&gt;</v>
      </c>
      <c r="H550" t="str">
        <f>IFERROR(VLOOKUP(A550,'R2. Recharge'!A:K,10,FALSE)*B550,"&lt;Null&gt;")</f>
        <v>&lt;Null&gt;</v>
      </c>
      <c r="I550" t="str">
        <f>IFERROR(VLOOKUP(A550,'R3. GW E'!A:C,2,FALSE)*B550,"&lt;Null&gt;")</f>
        <v>&lt;Null&gt;</v>
      </c>
      <c r="J550" t="str">
        <f>IFERROR(VLOOKUP(A550,'R3. GW E'!A:E,4,FALSE)*B550,"&lt;Null&gt;")</f>
        <v>&lt;Null&gt;</v>
      </c>
      <c r="K550" t="str">
        <f t="shared" si="264"/>
        <v>&lt;Null&gt;</v>
      </c>
      <c r="L550" t="str">
        <f t="shared" si="265"/>
        <v>&lt;Null&gt;</v>
      </c>
      <c r="M550" t="str">
        <f t="shared" si="266"/>
        <v>&lt;Null&gt;</v>
      </c>
      <c r="N550" t="str">
        <f t="shared" si="267"/>
        <v>&lt;Null&gt;</v>
      </c>
      <c r="O550" t="str">
        <f t="shared" si="268"/>
        <v/>
      </c>
      <c r="P550">
        <f t="shared" si="278"/>
        <v>68000</v>
      </c>
      <c r="Q550" t="str">
        <f t="shared" si="269"/>
        <v/>
      </c>
      <c r="R550">
        <f t="shared" si="279"/>
        <v>0</v>
      </c>
      <c r="S550" t="str">
        <f t="shared" si="270"/>
        <v/>
      </c>
      <c r="T550">
        <f t="shared" si="280"/>
        <v>0</v>
      </c>
      <c r="U550" t="str">
        <f t="shared" si="281"/>
        <v>NA</v>
      </c>
      <c r="V550">
        <f t="shared" si="282"/>
        <v>0</v>
      </c>
      <c r="W550" t="str">
        <f t="shared" si="283"/>
        <v>NA</v>
      </c>
      <c r="X550">
        <f t="shared" si="284"/>
        <v>0</v>
      </c>
      <c r="Y550" t="str">
        <f t="shared" si="271"/>
        <v>NA</v>
      </c>
      <c r="Z550" t="str">
        <f t="shared" si="272"/>
        <v>NA</v>
      </c>
      <c r="AA550" t="str">
        <f t="shared" si="273"/>
        <v>NA</v>
      </c>
      <c r="AB550" t="str">
        <f t="shared" si="274"/>
        <v>NA</v>
      </c>
      <c r="AC550" s="9" t="str">
        <f t="shared" si="285"/>
        <v>NA</v>
      </c>
      <c r="AD550" s="9">
        <f t="shared" si="286"/>
        <v>0</v>
      </c>
      <c r="AE550" s="9" t="str">
        <f t="shared" si="287"/>
        <v>NA</v>
      </c>
      <c r="AF550" s="9">
        <f t="shared" si="288"/>
        <v>0</v>
      </c>
      <c r="AG550" s="9" t="str">
        <f t="shared" si="289"/>
        <v>NA</v>
      </c>
      <c r="AH550" s="9">
        <f t="shared" si="290"/>
        <v>0</v>
      </c>
      <c r="AI550" s="9" t="str">
        <f t="shared" si="291"/>
        <v>NA</v>
      </c>
      <c r="AJ550" s="9">
        <f t="shared" si="292"/>
        <v>0</v>
      </c>
      <c r="AK550" t="str">
        <f t="shared" si="293"/>
        <v>NA</v>
      </c>
      <c r="AL550" t="str">
        <f t="shared" si="294"/>
        <v>NA</v>
      </c>
      <c r="AM550" t="str">
        <f t="shared" si="295"/>
        <v>NA</v>
      </c>
      <c r="AN550" t="str">
        <f t="shared" si="296"/>
        <v>NA</v>
      </c>
      <c r="AO550">
        <f t="shared" si="275"/>
        <v>0</v>
      </c>
      <c r="AP550">
        <f t="shared" si="276"/>
        <v>0</v>
      </c>
      <c r="AQ550" t="str">
        <f t="shared" si="277"/>
        <v>Method not applicable - confined aquifer</v>
      </c>
    </row>
    <row r="551" spans="1:43" x14ac:dyDescent="0.25">
      <c r="A551">
        <v>249</v>
      </c>
      <c r="B551">
        <v>197285223.544</v>
      </c>
      <c r="C551" t="str">
        <f>VLOOKUP(A551,'A1. Aquifer Attributes'!A:H,8,FALSE)</f>
        <v>Confined</v>
      </c>
      <c r="D551" t="str">
        <f>VLOOKUP(A551,'A3. BGCZ'!A:C,3,FALSE)</f>
        <v>IDF</v>
      </c>
      <c r="E551" t="str">
        <f>VLOOKUP(A551,'A2. Low Flow Zone'!A:C,3,FALSE)</f>
        <v>South Interior</v>
      </c>
      <c r="F551">
        <f>IFERROR(VLOOKUP(A551,'R1. GW Use'!A:H,8,FALSE),"&lt;Null&gt;")</f>
        <v>896190</v>
      </c>
      <c r="G551" t="str">
        <f>IFERROR(VLOOKUP(A551,'R2. Recharge'!A:I,8,FALSE)*B551,"&lt;Null&gt;")</f>
        <v>&lt;Null&gt;</v>
      </c>
      <c r="H551" t="str">
        <f>IFERROR(VLOOKUP(A551,'R2. Recharge'!A:K,10,FALSE)*B551,"&lt;Null&gt;")</f>
        <v>&lt;Null&gt;</v>
      </c>
      <c r="I551" t="str">
        <f>IFERROR(VLOOKUP(A551,'R3. GW E'!A:C,2,FALSE)*B551,"&lt;Null&gt;")</f>
        <v>&lt;Null&gt;</v>
      </c>
      <c r="J551" t="str">
        <f>IFERROR(VLOOKUP(A551,'R3. GW E'!A:E,4,FALSE)*B551,"&lt;Null&gt;")</f>
        <v>&lt;Null&gt;</v>
      </c>
      <c r="K551" t="str">
        <f t="shared" si="264"/>
        <v>&lt;Null&gt;</v>
      </c>
      <c r="L551" t="str">
        <f t="shared" si="265"/>
        <v>&lt;Null&gt;</v>
      </c>
      <c r="M551" t="str">
        <f t="shared" si="266"/>
        <v>&lt;Null&gt;</v>
      </c>
      <c r="N551" t="str">
        <f t="shared" si="267"/>
        <v>&lt;Null&gt;</v>
      </c>
      <c r="O551" t="str">
        <f t="shared" si="268"/>
        <v/>
      </c>
      <c r="P551">
        <f t="shared" si="278"/>
        <v>896000</v>
      </c>
      <c r="Q551" t="str">
        <f t="shared" si="269"/>
        <v/>
      </c>
      <c r="R551">
        <f t="shared" si="279"/>
        <v>0</v>
      </c>
      <c r="S551" t="str">
        <f t="shared" si="270"/>
        <v/>
      </c>
      <c r="T551">
        <f t="shared" si="280"/>
        <v>0</v>
      </c>
      <c r="U551" t="str">
        <f t="shared" si="281"/>
        <v>NA</v>
      </c>
      <c r="V551">
        <f t="shared" si="282"/>
        <v>0</v>
      </c>
      <c r="W551" t="str">
        <f t="shared" si="283"/>
        <v>NA</v>
      </c>
      <c r="X551">
        <f t="shared" si="284"/>
        <v>0</v>
      </c>
      <c r="Y551" t="str">
        <f t="shared" si="271"/>
        <v>NA</v>
      </c>
      <c r="Z551" t="str">
        <f t="shared" si="272"/>
        <v>NA</v>
      </c>
      <c r="AA551" t="str">
        <f t="shared" si="273"/>
        <v>NA</v>
      </c>
      <c r="AB551" t="str">
        <f t="shared" si="274"/>
        <v>NA</v>
      </c>
      <c r="AC551" s="9" t="str">
        <f t="shared" si="285"/>
        <v>NA</v>
      </c>
      <c r="AD551" s="9">
        <f t="shared" si="286"/>
        <v>0</v>
      </c>
      <c r="AE551" s="9" t="str">
        <f t="shared" si="287"/>
        <v>NA</v>
      </c>
      <c r="AF551" s="9">
        <f t="shared" si="288"/>
        <v>0</v>
      </c>
      <c r="AG551" s="9" t="str">
        <f t="shared" si="289"/>
        <v>NA</v>
      </c>
      <c r="AH551" s="9">
        <f t="shared" si="290"/>
        <v>0</v>
      </c>
      <c r="AI551" s="9" t="str">
        <f t="shared" si="291"/>
        <v>NA</v>
      </c>
      <c r="AJ551" s="9">
        <f t="shared" si="292"/>
        <v>0</v>
      </c>
      <c r="AK551" t="str">
        <f t="shared" si="293"/>
        <v>NA</v>
      </c>
      <c r="AL551" t="str">
        <f t="shared" si="294"/>
        <v>NA</v>
      </c>
      <c r="AM551" t="str">
        <f t="shared" si="295"/>
        <v>NA</v>
      </c>
      <c r="AN551" t="str">
        <f t="shared" si="296"/>
        <v>NA</v>
      </c>
      <c r="AO551">
        <f t="shared" si="275"/>
        <v>0</v>
      </c>
      <c r="AP551">
        <f t="shared" si="276"/>
        <v>0</v>
      </c>
      <c r="AQ551" t="str">
        <f t="shared" si="277"/>
        <v>Method not applicable - confined aquifer</v>
      </c>
    </row>
    <row r="552" spans="1:43" x14ac:dyDescent="0.25">
      <c r="A552">
        <v>250</v>
      </c>
      <c r="B552">
        <v>132924604.051</v>
      </c>
      <c r="C552" t="str">
        <f>VLOOKUP(A552,'A1. Aquifer Attributes'!A:H,8,FALSE)</f>
        <v>Confined</v>
      </c>
      <c r="D552" t="str">
        <f>VLOOKUP(A552,'A3. BGCZ'!A:C,3,FALSE)</f>
        <v>IDF</v>
      </c>
      <c r="E552" t="str">
        <f>VLOOKUP(A552,'A2. Low Flow Zone'!A:C,3,FALSE)</f>
        <v>South Interior</v>
      </c>
      <c r="F552">
        <f>IFERROR(VLOOKUP(A552,'R1. GW Use'!A:H,8,FALSE),"&lt;Null&gt;")</f>
        <v>807255</v>
      </c>
      <c r="G552" t="str">
        <f>IFERROR(VLOOKUP(A552,'R2. Recharge'!A:I,8,FALSE)*B552,"&lt;Null&gt;")</f>
        <v>&lt;Null&gt;</v>
      </c>
      <c r="H552" t="str">
        <f>IFERROR(VLOOKUP(A552,'R2. Recharge'!A:K,10,FALSE)*B552,"&lt;Null&gt;")</f>
        <v>&lt;Null&gt;</v>
      </c>
      <c r="I552" t="str">
        <f>IFERROR(VLOOKUP(A552,'R3. GW E'!A:C,2,FALSE)*B552,"&lt;Null&gt;")</f>
        <v>&lt;Null&gt;</v>
      </c>
      <c r="J552" t="str">
        <f>IFERROR(VLOOKUP(A552,'R3. GW E'!A:E,4,FALSE)*B552,"&lt;Null&gt;")</f>
        <v>&lt;Null&gt;</v>
      </c>
      <c r="K552" t="str">
        <f t="shared" si="264"/>
        <v>&lt;Null&gt;</v>
      </c>
      <c r="L552" t="str">
        <f t="shared" si="265"/>
        <v>&lt;Null&gt;</v>
      </c>
      <c r="M552" t="str">
        <f t="shared" si="266"/>
        <v>&lt;Null&gt;</v>
      </c>
      <c r="N552" t="str">
        <f t="shared" si="267"/>
        <v>&lt;Null&gt;</v>
      </c>
      <c r="O552" t="str">
        <f t="shared" si="268"/>
        <v/>
      </c>
      <c r="P552">
        <f t="shared" si="278"/>
        <v>807000</v>
      </c>
      <c r="Q552" t="str">
        <f t="shared" si="269"/>
        <v/>
      </c>
      <c r="R552">
        <f t="shared" si="279"/>
        <v>0</v>
      </c>
      <c r="S552" t="str">
        <f t="shared" si="270"/>
        <v/>
      </c>
      <c r="T552">
        <f t="shared" si="280"/>
        <v>0</v>
      </c>
      <c r="U552" t="str">
        <f t="shared" si="281"/>
        <v>NA</v>
      </c>
      <c r="V552">
        <f t="shared" si="282"/>
        <v>0</v>
      </c>
      <c r="W552" t="str">
        <f t="shared" si="283"/>
        <v>NA</v>
      </c>
      <c r="X552">
        <f t="shared" si="284"/>
        <v>0</v>
      </c>
      <c r="Y552" t="str">
        <f t="shared" si="271"/>
        <v>NA</v>
      </c>
      <c r="Z552" t="str">
        <f t="shared" si="272"/>
        <v>NA</v>
      </c>
      <c r="AA552" t="str">
        <f t="shared" si="273"/>
        <v>NA</v>
      </c>
      <c r="AB552" t="str">
        <f t="shared" si="274"/>
        <v>NA</v>
      </c>
      <c r="AC552" s="9" t="str">
        <f t="shared" si="285"/>
        <v>NA</v>
      </c>
      <c r="AD552" s="9">
        <f t="shared" si="286"/>
        <v>0</v>
      </c>
      <c r="AE552" s="9" t="str">
        <f t="shared" si="287"/>
        <v>NA</v>
      </c>
      <c r="AF552" s="9">
        <f t="shared" si="288"/>
        <v>0</v>
      </c>
      <c r="AG552" s="9" t="str">
        <f t="shared" si="289"/>
        <v>NA</v>
      </c>
      <c r="AH552" s="9">
        <f t="shared" si="290"/>
        <v>0</v>
      </c>
      <c r="AI552" s="9" t="str">
        <f t="shared" si="291"/>
        <v>NA</v>
      </c>
      <c r="AJ552" s="9">
        <f t="shared" si="292"/>
        <v>0</v>
      </c>
      <c r="AK552" t="str">
        <f t="shared" si="293"/>
        <v>NA</v>
      </c>
      <c r="AL552" t="str">
        <f t="shared" si="294"/>
        <v>NA</v>
      </c>
      <c r="AM552" t="str">
        <f t="shared" si="295"/>
        <v>NA</v>
      </c>
      <c r="AN552" t="str">
        <f t="shared" si="296"/>
        <v>NA</v>
      </c>
      <c r="AO552">
        <f t="shared" si="275"/>
        <v>0</v>
      </c>
      <c r="AP552">
        <f t="shared" si="276"/>
        <v>0</v>
      </c>
      <c r="AQ552" t="str">
        <f t="shared" si="277"/>
        <v>Method not applicable - confined aquifer</v>
      </c>
    </row>
    <row r="553" spans="1:43" x14ac:dyDescent="0.25">
      <c r="A553">
        <v>251</v>
      </c>
      <c r="B553">
        <v>12291580.1061</v>
      </c>
      <c r="C553" t="str">
        <f>VLOOKUP(A553,'A1. Aquifer Attributes'!A:H,8,FALSE)</f>
        <v>Confined</v>
      </c>
      <c r="D553" t="str">
        <f>VLOOKUP(A553,'A3. BGCZ'!A:C,3,FALSE)</f>
        <v>BG</v>
      </c>
      <c r="E553" t="str">
        <f>VLOOKUP(A553,'A2. Low Flow Zone'!A:C,3,FALSE)</f>
        <v>South Interior</v>
      </c>
      <c r="F553">
        <f>IFERROR(VLOOKUP(A553,'R1. GW Use'!A:H,8,FALSE),"&lt;Null&gt;")</f>
        <v>442738</v>
      </c>
      <c r="G553" t="str">
        <f>IFERROR(VLOOKUP(A553,'R2. Recharge'!A:I,8,FALSE)*B553,"&lt;Null&gt;")</f>
        <v>&lt;Null&gt;</v>
      </c>
      <c r="H553" t="str">
        <f>IFERROR(VLOOKUP(A553,'R2. Recharge'!A:K,10,FALSE)*B553,"&lt;Null&gt;")</f>
        <v>&lt;Null&gt;</v>
      </c>
      <c r="I553" t="str">
        <f>IFERROR(VLOOKUP(A553,'R3. GW E'!A:C,2,FALSE)*B553,"&lt;Null&gt;")</f>
        <v>&lt;Null&gt;</v>
      </c>
      <c r="J553" t="str">
        <f>IFERROR(VLOOKUP(A553,'R3. GW E'!A:E,4,FALSE)*B553,"&lt;Null&gt;")</f>
        <v>&lt;Null&gt;</v>
      </c>
      <c r="K553" t="str">
        <f t="shared" si="264"/>
        <v>&lt;Null&gt;</v>
      </c>
      <c r="L553" t="str">
        <f t="shared" si="265"/>
        <v>&lt;Null&gt;</v>
      </c>
      <c r="M553" t="str">
        <f t="shared" si="266"/>
        <v>&lt;Null&gt;</v>
      </c>
      <c r="N553" t="str">
        <f t="shared" si="267"/>
        <v>&lt;Null&gt;</v>
      </c>
      <c r="O553" t="str">
        <f t="shared" si="268"/>
        <v/>
      </c>
      <c r="P553">
        <f t="shared" si="278"/>
        <v>443000</v>
      </c>
      <c r="Q553" t="str">
        <f t="shared" si="269"/>
        <v/>
      </c>
      <c r="R553">
        <f t="shared" si="279"/>
        <v>0</v>
      </c>
      <c r="S553" t="str">
        <f t="shared" si="270"/>
        <v/>
      </c>
      <c r="T553">
        <f t="shared" si="280"/>
        <v>0</v>
      </c>
      <c r="U553" t="str">
        <f t="shared" si="281"/>
        <v>NA</v>
      </c>
      <c r="V553">
        <f t="shared" si="282"/>
        <v>0</v>
      </c>
      <c r="W553" t="str">
        <f t="shared" si="283"/>
        <v>NA</v>
      </c>
      <c r="X553">
        <f t="shared" si="284"/>
        <v>0</v>
      </c>
      <c r="Y553" t="str">
        <f t="shared" si="271"/>
        <v>NA</v>
      </c>
      <c r="Z553" t="str">
        <f t="shared" si="272"/>
        <v>NA</v>
      </c>
      <c r="AA553" t="str">
        <f t="shared" si="273"/>
        <v>NA</v>
      </c>
      <c r="AB553" t="str">
        <f t="shared" si="274"/>
        <v>NA</v>
      </c>
      <c r="AC553" s="9" t="str">
        <f t="shared" si="285"/>
        <v>NA</v>
      </c>
      <c r="AD553" s="9">
        <f t="shared" si="286"/>
        <v>0</v>
      </c>
      <c r="AE553" s="9" t="str">
        <f t="shared" si="287"/>
        <v>NA</v>
      </c>
      <c r="AF553" s="9">
        <f t="shared" si="288"/>
        <v>0</v>
      </c>
      <c r="AG553" s="9" t="str">
        <f t="shared" si="289"/>
        <v>NA</v>
      </c>
      <c r="AH553" s="9">
        <f t="shared" si="290"/>
        <v>0</v>
      </c>
      <c r="AI553" s="9" t="str">
        <f t="shared" si="291"/>
        <v>NA</v>
      </c>
      <c r="AJ553" s="9">
        <f t="shared" si="292"/>
        <v>0</v>
      </c>
      <c r="AK553" t="str">
        <f t="shared" si="293"/>
        <v>NA</v>
      </c>
      <c r="AL553" t="str">
        <f t="shared" si="294"/>
        <v>NA</v>
      </c>
      <c r="AM553" t="str">
        <f t="shared" si="295"/>
        <v>NA</v>
      </c>
      <c r="AN553" t="str">
        <f t="shared" si="296"/>
        <v>NA</v>
      </c>
      <c r="AO553">
        <f t="shared" si="275"/>
        <v>0</v>
      </c>
      <c r="AP553">
        <f t="shared" si="276"/>
        <v>0</v>
      </c>
      <c r="AQ553" t="str">
        <f t="shared" si="277"/>
        <v>Method not applicable - confined aquifer</v>
      </c>
    </row>
    <row r="554" spans="1:43" x14ac:dyDescent="0.25">
      <c r="A554">
        <v>252</v>
      </c>
      <c r="B554">
        <v>4030961.2799399998</v>
      </c>
      <c r="C554" t="str">
        <f>VLOOKUP(A554,'A1. Aquifer Attributes'!A:H,8,FALSE)</f>
        <v>Confined</v>
      </c>
      <c r="D554" t="str">
        <f>VLOOKUP(A554,'A3. BGCZ'!A:C,3,FALSE)</f>
        <v>BG</v>
      </c>
      <c r="E554" t="str">
        <f>VLOOKUP(A554,'A2. Low Flow Zone'!A:C,3,FALSE)</f>
        <v>South Interior</v>
      </c>
      <c r="F554">
        <f>IFERROR(VLOOKUP(A554,'R1. GW Use'!A:H,8,FALSE),"&lt;Null&gt;")</f>
        <v>14205</v>
      </c>
      <c r="G554" t="str">
        <f>IFERROR(VLOOKUP(A554,'R2. Recharge'!A:I,8,FALSE)*B554,"&lt;Null&gt;")</f>
        <v>&lt;Null&gt;</v>
      </c>
      <c r="H554" t="str">
        <f>IFERROR(VLOOKUP(A554,'R2. Recharge'!A:K,10,FALSE)*B554,"&lt;Null&gt;")</f>
        <v>&lt;Null&gt;</v>
      </c>
      <c r="I554" t="str">
        <f>IFERROR(VLOOKUP(A554,'R3. GW E'!A:C,2,FALSE)*B554,"&lt;Null&gt;")</f>
        <v>&lt;Null&gt;</v>
      </c>
      <c r="J554" t="str">
        <f>IFERROR(VLOOKUP(A554,'R3. GW E'!A:E,4,FALSE)*B554,"&lt;Null&gt;")</f>
        <v>&lt;Null&gt;</v>
      </c>
      <c r="K554" t="str">
        <f t="shared" si="264"/>
        <v>&lt;Null&gt;</v>
      </c>
      <c r="L554" t="str">
        <f t="shared" si="265"/>
        <v>&lt;Null&gt;</v>
      </c>
      <c r="M554" t="str">
        <f t="shared" si="266"/>
        <v>&lt;Null&gt;</v>
      </c>
      <c r="N554" t="str">
        <f t="shared" si="267"/>
        <v>&lt;Null&gt;</v>
      </c>
      <c r="O554" t="str">
        <f t="shared" si="268"/>
        <v/>
      </c>
      <c r="P554">
        <f t="shared" si="278"/>
        <v>14000</v>
      </c>
      <c r="Q554" t="str">
        <f t="shared" si="269"/>
        <v/>
      </c>
      <c r="R554">
        <f t="shared" si="279"/>
        <v>0</v>
      </c>
      <c r="S554" t="str">
        <f t="shared" si="270"/>
        <v/>
      </c>
      <c r="T554">
        <f t="shared" si="280"/>
        <v>0</v>
      </c>
      <c r="U554" t="str">
        <f t="shared" si="281"/>
        <v>NA</v>
      </c>
      <c r="V554">
        <f t="shared" si="282"/>
        <v>0</v>
      </c>
      <c r="W554" t="str">
        <f t="shared" si="283"/>
        <v>NA</v>
      </c>
      <c r="X554">
        <f t="shared" si="284"/>
        <v>0</v>
      </c>
      <c r="Y554" t="str">
        <f t="shared" si="271"/>
        <v>NA</v>
      </c>
      <c r="Z554" t="str">
        <f t="shared" si="272"/>
        <v>NA</v>
      </c>
      <c r="AA554" t="str">
        <f t="shared" si="273"/>
        <v>NA</v>
      </c>
      <c r="AB554" t="str">
        <f t="shared" si="274"/>
        <v>NA</v>
      </c>
      <c r="AC554" s="9" t="str">
        <f t="shared" si="285"/>
        <v>NA</v>
      </c>
      <c r="AD554" s="9">
        <f t="shared" si="286"/>
        <v>0</v>
      </c>
      <c r="AE554" s="9" t="str">
        <f t="shared" si="287"/>
        <v>NA</v>
      </c>
      <c r="AF554" s="9">
        <f t="shared" si="288"/>
        <v>0</v>
      </c>
      <c r="AG554" s="9" t="str">
        <f t="shared" si="289"/>
        <v>NA</v>
      </c>
      <c r="AH554" s="9">
        <f t="shared" si="290"/>
        <v>0</v>
      </c>
      <c r="AI554" s="9" t="str">
        <f t="shared" si="291"/>
        <v>NA</v>
      </c>
      <c r="AJ554" s="9">
        <f t="shared" si="292"/>
        <v>0</v>
      </c>
      <c r="AK554" t="str">
        <f t="shared" si="293"/>
        <v>NA</v>
      </c>
      <c r="AL554" t="str">
        <f t="shared" si="294"/>
        <v>NA</v>
      </c>
      <c r="AM554" t="str">
        <f t="shared" si="295"/>
        <v>NA</v>
      </c>
      <c r="AN554" t="str">
        <f t="shared" si="296"/>
        <v>NA</v>
      </c>
      <c r="AO554">
        <f t="shared" si="275"/>
        <v>0</v>
      </c>
      <c r="AP554">
        <f t="shared" si="276"/>
        <v>0</v>
      </c>
      <c r="AQ554" t="str">
        <f t="shared" si="277"/>
        <v>Method not applicable - confined aquifer</v>
      </c>
    </row>
    <row r="555" spans="1:43" x14ac:dyDescent="0.25">
      <c r="A555">
        <v>253</v>
      </c>
      <c r="B555">
        <v>3127941.47169</v>
      </c>
      <c r="C555" t="str">
        <f>VLOOKUP(A555,'A1. Aquifer Attributes'!A:H,8,FALSE)</f>
        <v>Confined</v>
      </c>
      <c r="D555" t="str">
        <f>VLOOKUP(A555,'A3. BGCZ'!A:C,3,FALSE)</f>
        <v>IDF</v>
      </c>
      <c r="E555" t="str">
        <f>VLOOKUP(A555,'A2. Low Flow Zone'!A:C,3,FALSE)</f>
        <v>South Interior</v>
      </c>
      <c r="F555">
        <f>IFERROR(VLOOKUP(A555,'R1. GW Use'!A:H,8,FALSE),"&lt;Null&gt;")</f>
        <v>410047</v>
      </c>
      <c r="G555" t="str">
        <f>IFERROR(VLOOKUP(A555,'R2. Recharge'!A:I,8,FALSE)*B555,"&lt;Null&gt;")</f>
        <v>&lt;Null&gt;</v>
      </c>
      <c r="H555" t="str">
        <f>IFERROR(VLOOKUP(A555,'R2. Recharge'!A:K,10,FALSE)*B555,"&lt;Null&gt;")</f>
        <v>&lt;Null&gt;</v>
      </c>
      <c r="I555" t="str">
        <f>IFERROR(VLOOKUP(A555,'R3. GW E'!A:C,2,FALSE)*B555,"&lt;Null&gt;")</f>
        <v>&lt;Null&gt;</v>
      </c>
      <c r="J555" t="str">
        <f>IFERROR(VLOOKUP(A555,'R3. GW E'!A:E,4,FALSE)*B555,"&lt;Null&gt;")</f>
        <v>&lt;Null&gt;</v>
      </c>
      <c r="K555" t="str">
        <f t="shared" si="264"/>
        <v>&lt;Null&gt;</v>
      </c>
      <c r="L555" t="str">
        <f t="shared" si="265"/>
        <v>&lt;Null&gt;</v>
      </c>
      <c r="M555" t="str">
        <f t="shared" si="266"/>
        <v>&lt;Null&gt;</v>
      </c>
      <c r="N555" t="str">
        <f t="shared" si="267"/>
        <v>&lt;Null&gt;</v>
      </c>
      <c r="O555" t="str">
        <f t="shared" si="268"/>
        <v/>
      </c>
      <c r="P555">
        <f t="shared" si="278"/>
        <v>410000</v>
      </c>
      <c r="Q555" t="str">
        <f t="shared" si="269"/>
        <v/>
      </c>
      <c r="R555">
        <f t="shared" si="279"/>
        <v>0</v>
      </c>
      <c r="S555" t="str">
        <f t="shared" si="270"/>
        <v/>
      </c>
      <c r="T555">
        <f t="shared" si="280"/>
        <v>0</v>
      </c>
      <c r="U555" t="str">
        <f t="shared" si="281"/>
        <v>NA</v>
      </c>
      <c r="V555">
        <f t="shared" si="282"/>
        <v>0</v>
      </c>
      <c r="W555" t="str">
        <f t="shared" si="283"/>
        <v>NA</v>
      </c>
      <c r="X555">
        <f t="shared" si="284"/>
        <v>0</v>
      </c>
      <c r="Y555" t="str">
        <f t="shared" si="271"/>
        <v>NA</v>
      </c>
      <c r="Z555" t="str">
        <f t="shared" si="272"/>
        <v>NA</v>
      </c>
      <c r="AA555" t="str">
        <f t="shared" si="273"/>
        <v>NA</v>
      </c>
      <c r="AB555" t="str">
        <f t="shared" si="274"/>
        <v>NA</v>
      </c>
      <c r="AC555" s="9" t="str">
        <f t="shared" si="285"/>
        <v>NA</v>
      </c>
      <c r="AD555" s="9">
        <f t="shared" si="286"/>
        <v>0</v>
      </c>
      <c r="AE555" s="9" t="str">
        <f t="shared" si="287"/>
        <v>NA</v>
      </c>
      <c r="AF555" s="9">
        <f t="shared" si="288"/>
        <v>0</v>
      </c>
      <c r="AG555" s="9" t="str">
        <f t="shared" si="289"/>
        <v>NA</v>
      </c>
      <c r="AH555" s="9">
        <f t="shared" si="290"/>
        <v>0</v>
      </c>
      <c r="AI555" s="9" t="str">
        <f t="shared" si="291"/>
        <v>NA</v>
      </c>
      <c r="AJ555" s="9">
        <f t="shared" si="292"/>
        <v>0</v>
      </c>
      <c r="AK555" t="str">
        <f t="shared" si="293"/>
        <v>NA</v>
      </c>
      <c r="AL555" t="str">
        <f t="shared" si="294"/>
        <v>NA</v>
      </c>
      <c r="AM555" t="str">
        <f t="shared" si="295"/>
        <v>NA</v>
      </c>
      <c r="AN555" t="str">
        <f t="shared" si="296"/>
        <v>NA</v>
      </c>
      <c r="AO555">
        <f t="shared" si="275"/>
        <v>0</v>
      </c>
      <c r="AP555">
        <f t="shared" si="276"/>
        <v>0</v>
      </c>
      <c r="AQ555" t="str">
        <f t="shared" si="277"/>
        <v>Method not applicable - confined aquifer</v>
      </c>
    </row>
    <row r="556" spans="1:43" x14ac:dyDescent="0.25">
      <c r="A556">
        <v>257</v>
      </c>
      <c r="B556">
        <v>8604247.61699</v>
      </c>
      <c r="C556" t="str">
        <f>VLOOKUP(A556,'A1. Aquifer Attributes'!A:H,8,FALSE)</f>
        <v>Confined</v>
      </c>
      <c r="D556" t="str">
        <f>VLOOKUP(A556,'A3. BGCZ'!A:C,3,FALSE)</f>
        <v>PP</v>
      </c>
      <c r="E556" t="str">
        <f>VLOOKUP(A556,'A2. Low Flow Zone'!A:C,3,FALSE)</f>
        <v>South Interior</v>
      </c>
      <c r="F556">
        <f>IFERROR(VLOOKUP(A556,'R1. GW Use'!A:H,8,FALSE),"&lt;Null&gt;")</f>
        <v>1028903</v>
      </c>
      <c r="G556" t="str">
        <f>IFERROR(VLOOKUP(A556,'R2. Recharge'!A:I,8,FALSE)*B556,"&lt;Null&gt;")</f>
        <v>&lt;Null&gt;</v>
      </c>
      <c r="H556" t="str">
        <f>IFERROR(VLOOKUP(A556,'R2. Recharge'!A:K,10,FALSE)*B556,"&lt;Null&gt;")</f>
        <v>&lt;Null&gt;</v>
      </c>
      <c r="I556" t="str">
        <f>IFERROR(VLOOKUP(A556,'R3. GW E'!A:C,2,FALSE)*B556,"&lt;Null&gt;")</f>
        <v>&lt;Null&gt;</v>
      </c>
      <c r="J556" t="str">
        <f>IFERROR(VLOOKUP(A556,'R3. GW E'!A:E,4,FALSE)*B556,"&lt;Null&gt;")</f>
        <v>&lt;Null&gt;</v>
      </c>
      <c r="K556" t="str">
        <f t="shared" si="264"/>
        <v>&lt;Null&gt;</v>
      </c>
      <c r="L556" t="str">
        <f t="shared" si="265"/>
        <v>&lt;Null&gt;</v>
      </c>
      <c r="M556" t="str">
        <f t="shared" si="266"/>
        <v>&lt;Null&gt;</v>
      </c>
      <c r="N556" t="str">
        <f t="shared" si="267"/>
        <v>&lt;Null&gt;</v>
      </c>
      <c r="O556" t="str">
        <f t="shared" si="268"/>
        <v/>
      </c>
      <c r="P556">
        <f t="shared" si="278"/>
        <v>1029000</v>
      </c>
      <c r="Q556" t="str">
        <f t="shared" si="269"/>
        <v/>
      </c>
      <c r="R556">
        <f t="shared" si="279"/>
        <v>0</v>
      </c>
      <c r="S556" t="str">
        <f t="shared" si="270"/>
        <v/>
      </c>
      <c r="T556">
        <f t="shared" si="280"/>
        <v>0</v>
      </c>
      <c r="U556" t="str">
        <f t="shared" si="281"/>
        <v>NA</v>
      </c>
      <c r="V556">
        <f t="shared" si="282"/>
        <v>0</v>
      </c>
      <c r="W556" t="str">
        <f t="shared" si="283"/>
        <v>NA</v>
      </c>
      <c r="X556">
        <f t="shared" si="284"/>
        <v>0</v>
      </c>
      <c r="Y556" t="str">
        <f t="shared" si="271"/>
        <v>NA</v>
      </c>
      <c r="Z556" t="str">
        <f t="shared" si="272"/>
        <v>NA</v>
      </c>
      <c r="AA556" t="str">
        <f t="shared" si="273"/>
        <v>NA</v>
      </c>
      <c r="AB556" t="str">
        <f t="shared" si="274"/>
        <v>NA</v>
      </c>
      <c r="AC556" s="9" t="str">
        <f t="shared" si="285"/>
        <v>NA</v>
      </c>
      <c r="AD556" s="9">
        <f t="shared" si="286"/>
        <v>0</v>
      </c>
      <c r="AE556" s="9" t="str">
        <f t="shared" si="287"/>
        <v>NA</v>
      </c>
      <c r="AF556" s="9">
        <f t="shared" si="288"/>
        <v>0</v>
      </c>
      <c r="AG556" s="9" t="str">
        <f t="shared" si="289"/>
        <v>NA</v>
      </c>
      <c r="AH556" s="9">
        <f t="shared" si="290"/>
        <v>0</v>
      </c>
      <c r="AI556" s="9" t="str">
        <f t="shared" si="291"/>
        <v>NA</v>
      </c>
      <c r="AJ556" s="9">
        <f t="shared" si="292"/>
        <v>0</v>
      </c>
      <c r="AK556" t="str">
        <f t="shared" si="293"/>
        <v>NA</v>
      </c>
      <c r="AL556" t="str">
        <f t="shared" si="294"/>
        <v>NA</v>
      </c>
      <c r="AM556" t="str">
        <f t="shared" si="295"/>
        <v>NA</v>
      </c>
      <c r="AN556" t="str">
        <f t="shared" si="296"/>
        <v>NA</v>
      </c>
      <c r="AO556">
        <f t="shared" si="275"/>
        <v>0</v>
      </c>
      <c r="AP556">
        <f t="shared" si="276"/>
        <v>0</v>
      </c>
      <c r="AQ556" t="str">
        <f t="shared" si="277"/>
        <v>Method not applicable - confined aquifer</v>
      </c>
    </row>
    <row r="557" spans="1:43" x14ac:dyDescent="0.25">
      <c r="A557">
        <v>260</v>
      </c>
      <c r="B557">
        <v>62520308.990400001</v>
      </c>
      <c r="C557" t="str">
        <f>VLOOKUP(A557,'A1. Aquifer Attributes'!A:H,8,FALSE)</f>
        <v>Confined</v>
      </c>
      <c r="D557" t="str">
        <f>VLOOKUP(A557,'A3. BGCZ'!A:C,3,FALSE)</f>
        <v>PP</v>
      </c>
      <c r="E557" t="str">
        <f>VLOOKUP(A557,'A2. Low Flow Zone'!A:C,3,FALSE)</f>
        <v>South Interior</v>
      </c>
      <c r="F557">
        <f>IFERROR(VLOOKUP(A557,'R1. GW Use'!A:H,8,FALSE),"&lt;Null&gt;")</f>
        <v>788888</v>
      </c>
      <c r="G557" t="str">
        <f>IFERROR(VLOOKUP(A557,'R2. Recharge'!A:I,8,FALSE)*B557,"&lt;Null&gt;")</f>
        <v>&lt;Null&gt;</v>
      </c>
      <c r="H557" t="str">
        <f>IFERROR(VLOOKUP(A557,'R2. Recharge'!A:K,10,FALSE)*B557,"&lt;Null&gt;")</f>
        <v>&lt;Null&gt;</v>
      </c>
      <c r="I557" t="str">
        <f>IFERROR(VLOOKUP(A557,'R3. GW E'!A:C,2,FALSE)*B557,"&lt;Null&gt;")</f>
        <v>&lt;Null&gt;</v>
      </c>
      <c r="J557" t="str">
        <f>IFERROR(VLOOKUP(A557,'R3. GW E'!A:E,4,FALSE)*B557,"&lt;Null&gt;")</f>
        <v>&lt;Null&gt;</v>
      </c>
      <c r="K557" t="str">
        <f t="shared" si="264"/>
        <v>&lt;Null&gt;</v>
      </c>
      <c r="L557" t="str">
        <f t="shared" si="265"/>
        <v>&lt;Null&gt;</v>
      </c>
      <c r="M557" t="str">
        <f t="shared" si="266"/>
        <v>&lt;Null&gt;</v>
      </c>
      <c r="N557" t="str">
        <f t="shared" si="267"/>
        <v>&lt;Null&gt;</v>
      </c>
      <c r="O557" t="str">
        <f t="shared" si="268"/>
        <v/>
      </c>
      <c r="P557">
        <f t="shared" si="278"/>
        <v>789000</v>
      </c>
      <c r="Q557" t="str">
        <f t="shared" si="269"/>
        <v/>
      </c>
      <c r="R557">
        <f t="shared" si="279"/>
        <v>0</v>
      </c>
      <c r="S557" t="str">
        <f t="shared" si="270"/>
        <v/>
      </c>
      <c r="T557">
        <f t="shared" si="280"/>
        <v>0</v>
      </c>
      <c r="U557" t="str">
        <f t="shared" si="281"/>
        <v>NA</v>
      </c>
      <c r="V557">
        <f t="shared" si="282"/>
        <v>0</v>
      </c>
      <c r="W557" t="str">
        <f t="shared" si="283"/>
        <v>NA</v>
      </c>
      <c r="X557">
        <f t="shared" si="284"/>
        <v>0</v>
      </c>
      <c r="Y557" t="str">
        <f t="shared" si="271"/>
        <v>NA</v>
      </c>
      <c r="Z557" t="str">
        <f t="shared" si="272"/>
        <v>NA</v>
      </c>
      <c r="AA557" t="str">
        <f t="shared" si="273"/>
        <v>NA</v>
      </c>
      <c r="AB557" t="str">
        <f t="shared" si="274"/>
        <v>NA</v>
      </c>
      <c r="AC557" s="9" t="str">
        <f t="shared" si="285"/>
        <v>NA</v>
      </c>
      <c r="AD557" s="9">
        <f t="shared" si="286"/>
        <v>0</v>
      </c>
      <c r="AE557" s="9" t="str">
        <f t="shared" si="287"/>
        <v>NA</v>
      </c>
      <c r="AF557" s="9">
        <f t="shared" si="288"/>
        <v>0</v>
      </c>
      <c r="AG557" s="9" t="str">
        <f t="shared" si="289"/>
        <v>NA</v>
      </c>
      <c r="AH557" s="9">
        <f t="shared" si="290"/>
        <v>0</v>
      </c>
      <c r="AI557" s="9" t="str">
        <f t="shared" si="291"/>
        <v>NA</v>
      </c>
      <c r="AJ557" s="9">
        <f t="shared" si="292"/>
        <v>0</v>
      </c>
      <c r="AK557" t="str">
        <f t="shared" si="293"/>
        <v>NA</v>
      </c>
      <c r="AL557" t="str">
        <f t="shared" si="294"/>
        <v>NA</v>
      </c>
      <c r="AM557" t="str">
        <f t="shared" si="295"/>
        <v>NA</v>
      </c>
      <c r="AN557" t="str">
        <f t="shared" si="296"/>
        <v>NA</v>
      </c>
      <c r="AO557">
        <f t="shared" si="275"/>
        <v>0</v>
      </c>
      <c r="AP557">
        <f t="shared" si="276"/>
        <v>0</v>
      </c>
      <c r="AQ557" t="str">
        <f t="shared" si="277"/>
        <v>Method not applicable - confined aquifer</v>
      </c>
    </row>
    <row r="558" spans="1:43" x14ac:dyDescent="0.25">
      <c r="A558">
        <v>266</v>
      </c>
      <c r="B558">
        <v>2723333.1733800001</v>
      </c>
      <c r="C558" t="str">
        <f>VLOOKUP(A558,'A1. Aquifer Attributes'!A:H,8,FALSE)</f>
        <v>Confined</v>
      </c>
      <c r="D558" t="str">
        <f>VLOOKUP(A558,'A3. BGCZ'!A:C,3,FALSE)</f>
        <v>PP</v>
      </c>
      <c r="E558" t="str">
        <f>VLOOKUP(A558,'A2. Low Flow Zone'!A:C,3,FALSE)</f>
        <v>South Interior</v>
      </c>
      <c r="F558">
        <f>IFERROR(VLOOKUP(A558,'R1. GW Use'!A:H,8,FALSE),"&lt;Null&gt;")</f>
        <v>145036</v>
      </c>
      <c r="G558" t="str">
        <f>IFERROR(VLOOKUP(A558,'R2. Recharge'!A:I,8,FALSE)*B558,"&lt;Null&gt;")</f>
        <v>&lt;Null&gt;</v>
      </c>
      <c r="H558" t="str">
        <f>IFERROR(VLOOKUP(A558,'R2. Recharge'!A:K,10,FALSE)*B558,"&lt;Null&gt;")</f>
        <v>&lt;Null&gt;</v>
      </c>
      <c r="I558" t="str">
        <f>IFERROR(VLOOKUP(A558,'R3. GW E'!A:C,2,FALSE)*B558,"&lt;Null&gt;")</f>
        <v>&lt;Null&gt;</v>
      </c>
      <c r="J558" t="str">
        <f>IFERROR(VLOOKUP(A558,'R3. GW E'!A:E,4,FALSE)*B558,"&lt;Null&gt;")</f>
        <v>&lt;Null&gt;</v>
      </c>
      <c r="K558" t="str">
        <f t="shared" si="264"/>
        <v>&lt;Null&gt;</v>
      </c>
      <c r="L558" t="str">
        <f t="shared" si="265"/>
        <v>&lt;Null&gt;</v>
      </c>
      <c r="M558" t="str">
        <f t="shared" si="266"/>
        <v>&lt;Null&gt;</v>
      </c>
      <c r="N558" t="str">
        <f t="shared" si="267"/>
        <v>&lt;Null&gt;</v>
      </c>
      <c r="O558" t="str">
        <f t="shared" si="268"/>
        <v/>
      </c>
      <c r="P558">
        <f t="shared" si="278"/>
        <v>145000</v>
      </c>
      <c r="Q558" t="str">
        <f t="shared" si="269"/>
        <v/>
      </c>
      <c r="R558">
        <f t="shared" si="279"/>
        <v>0</v>
      </c>
      <c r="S558" t="str">
        <f t="shared" si="270"/>
        <v/>
      </c>
      <c r="T558">
        <f t="shared" si="280"/>
        <v>0</v>
      </c>
      <c r="U558" t="str">
        <f t="shared" si="281"/>
        <v>NA</v>
      </c>
      <c r="V558">
        <f t="shared" si="282"/>
        <v>0</v>
      </c>
      <c r="W558" t="str">
        <f t="shared" si="283"/>
        <v>NA</v>
      </c>
      <c r="X558">
        <f t="shared" si="284"/>
        <v>0</v>
      </c>
      <c r="Y558" t="str">
        <f t="shared" si="271"/>
        <v>NA</v>
      </c>
      <c r="Z558" t="str">
        <f t="shared" si="272"/>
        <v>NA</v>
      </c>
      <c r="AA558" t="str">
        <f t="shared" si="273"/>
        <v>NA</v>
      </c>
      <c r="AB558" t="str">
        <f t="shared" si="274"/>
        <v>NA</v>
      </c>
      <c r="AC558" s="9" t="str">
        <f t="shared" si="285"/>
        <v>NA</v>
      </c>
      <c r="AD558" s="9">
        <f t="shared" si="286"/>
        <v>0</v>
      </c>
      <c r="AE558" s="9" t="str">
        <f t="shared" si="287"/>
        <v>NA</v>
      </c>
      <c r="AF558" s="9">
        <f t="shared" si="288"/>
        <v>0</v>
      </c>
      <c r="AG558" s="9" t="str">
        <f t="shared" si="289"/>
        <v>NA</v>
      </c>
      <c r="AH558" s="9">
        <f t="shared" si="290"/>
        <v>0</v>
      </c>
      <c r="AI558" s="9" t="str">
        <f t="shared" si="291"/>
        <v>NA</v>
      </c>
      <c r="AJ558" s="9">
        <f t="shared" si="292"/>
        <v>0</v>
      </c>
      <c r="AK558" t="str">
        <f t="shared" si="293"/>
        <v>NA</v>
      </c>
      <c r="AL558" t="str">
        <f t="shared" si="294"/>
        <v>NA</v>
      </c>
      <c r="AM558" t="str">
        <f t="shared" si="295"/>
        <v>NA</v>
      </c>
      <c r="AN558" t="str">
        <f t="shared" si="296"/>
        <v>NA</v>
      </c>
      <c r="AO558">
        <f t="shared" si="275"/>
        <v>0</v>
      </c>
      <c r="AP558">
        <f t="shared" si="276"/>
        <v>0</v>
      </c>
      <c r="AQ558" t="str">
        <f t="shared" si="277"/>
        <v>Method not applicable - confined aquifer</v>
      </c>
    </row>
    <row r="559" spans="1:43" x14ac:dyDescent="0.25">
      <c r="A559">
        <v>268</v>
      </c>
      <c r="B559">
        <v>25954707.738899998</v>
      </c>
      <c r="C559" t="str">
        <f>VLOOKUP(A559,'A1. Aquifer Attributes'!A:H,8,FALSE)</f>
        <v>Confined</v>
      </c>
      <c r="D559" t="str">
        <f>VLOOKUP(A559,'A3. BGCZ'!A:C,3,FALSE)</f>
        <v>PP</v>
      </c>
      <c r="E559" t="str">
        <f>VLOOKUP(A559,'A2. Low Flow Zone'!A:C,3,FALSE)</f>
        <v>South Interior</v>
      </c>
      <c r="F559">
        <f>IFERROR(VLOOKUP(A559,'R1. GW Use'!A:H,8,FALSE),"&lt;Null&gt;")</f>
        <v>54986</v>
      </c>
      <c r="G559" t="str">
        <f>IFERROR(VLOOKUP(A559,'R2. Recharge'!A:I,8,FALSE)*B559,"&lt;Null&gt;")</f>
        <v>&lt;Null&gt;</v>
      </c>
      <c r="H559" t="str">
        <f>IFERROR(VLOOKUP(A559,'R2. Recharge'!A:K,10,FALSE)*B559,"&lt;Null&gt;")</f>
        <v>&lt;Null&gt;</v>
      </c>
      <c r="I559" t="str">
        <f>IFERROR(VLOOKUP(A559,'R3. GW E'!A:C,2,FALSE)*B559,"&lt;Null&gt;")</f>
        <v>&lt;Null&gt;</v>
      </c>
      <c r="J559" t="str">
        <f>IFERROR(VLOOKUP(A559,'R3. GW E'!A:E,4,FALSE)*B559,"&lt;Null&gt;")</f>
        <v>&lt;Null&gt;</v>
      </c>
      <c r="K559" t="str">
        <f t="shared" si="264"/>
        <v>&lt;Null&gt;</v>
      </c>
      <c r="L559" t="str">
        <f t="shared" si="265"/>
        <v>&lt;Null&gt;</v>
      </c>
      <c r="M559" t="str">
        <f t="shared" si="266"/>
        <v>&lt;Null&gt;</v>
      </c>
      <c r="N559" t="str">
        <f t="shared" si="267"/>
        <v>&lt;Null&gt;</v>
      </c>
      <c r="O559" t="str">
        <f t="shared" si="268"/>
        <v/>
      </c>
      <c r="P559">
        <f t="shared" si="278"/>
        <v>55000</v>
      </c>
      <c r="Q559" t="str">
        <f t="shared" si="269"/>
        <v/>
      </c>
      <c r="R559">
        <f t="shared" si="279"/>
        <v>0</v>
      </c>
      <c r="S559" t="str">
        <f t="shared" si="270"/>
        <v/>
      </c>
      <c r="T559">
        <f t="shared" si="280"/>
        <v>0</v>
      </c>
      <c r="U559" t="str">
        <f t="shared" si="281"/>
        <v>NA</v>
      </c>
      <c r="V559">
        <f t="shared" si="282"/>
        <v>0</v>
      </c>
      <c r="W559" t="str">
        <f t="shared" si="283"/>
        <v>NA</v>
      </c>
      <c r="X559">
        <f t="shared" si="284"/>
        <v>0</v>
      </c>
      <c r="Y559" t="str">
        <f t="shared" si="271"/>
        <v>NA</v>
      </c>
      <c r="Z559" t="str">
        <f t="shared" si="272"/>
        <v>NA</v>
      </c>
      <c r="AA559" t="str">
        <f t="shared" si="273"/>
        <v>NA</v>
      </c>
      <c r="AB559" t="str">
        <f t="shared" si="274"/>
        <v>NA</v>
      </c>
      <c r="AC559" s="9" t="str">
        <f t="shared" si="285"/>
        <v>NA</v>
      </c>
      <c r="AD559" s="9">
        <f t="shared" si="286"/>
        <v>0</v>
      </c>
      <c r="AE559" s="9" t="str">
        <f t="shared" si="287"/>
        <v>NA</v>
      </c>
      <c r="AF559" s="9">
        <f t="shared" si="288"/>
        <v>0</v>
      </c>
      <c r="AG559" s="9" t="str">
        <f t="shared" si="289"/>
        <v>NA</v>
      </c>
      <c r="AH559" s="9">
        <f t="shared" si="290"/>
        <v>0</v>
      </c>
      <c r="AI559" s="9" t="str">
        <f t="shared" si="291"/>
        <v>NA</v>
      </c>
      <c r="AJ559" s="9">
        <f t="shared" si="292"/>
        <v>0</v>
      </c>
      <c r="AK559" t="str">
        <f t="shared" si="293"/>
        <v>NA</v>
      </c>
      <c r="AL559" t="str">
        <f t="shared" si="294"/>
        <v>NA</v>
      </c>
      <c r="AM559" t="str">
        <f t="shared" si="295"/>
        <v>NA</v>
      </c>
      <c r="AN559" t="str">
        <f t="shared" si="296"/>
        <v>NA</v>
      </c>
      <c r="AO559">
        <f t="shared" si="275"/>
        <v>0</v>
      </c>
      <c r="AP559">
        <f t="shared" si="276"/>
        <v>0</v>
      </c>
      <c r="AQ559" t="str">
        <f t="shared" si="277"/>
        <v>Method not applicable - confined aquifer</v>
      </c>
    </row>
    <row r="560" spans="1:43" x14ac:dyDescent="0.25">
      <c r="A560">
        <v>269</v>
      </c>
      <c r="B560">
        <v>10510661.2752</v>
      </c>
      <c r="C560" t="str">
        <f>VLOOKUP(A560,'A1. Aquifer Attributes'!A:H,8,FALSE)</f>
        <v>Confined</v>
      </c>
      <c r="D560" t="str">
        <f>VLOOKUP(A560,'A3. BGCZ'!A:C,3,FALSE)</f>
        <v>IDF</v>
      </c>
      <c r="E560" t="str">
        <f>VLOOKUP(A560,'A2. Low Flow Zone'!A:C,3,FALSE)</f>
        <v>South Interior</v>
      </c>
      <c r="F560">
        <f>IFERROR(VLOOKUP(A560,'R1. GW Use'!A:H,8,FALSE),"&lt;Null&gt;")</f>
        <v>101652</v>
      </c>
      <c r="G560" t="str">
        <f>IFERROR(VLOOKUP(A560,'R2. Recharge'!A:I,8,FALSE)*B560,"&lt;Null&gt;")</f>
        <v>&lt;Null&gt;</v>
      </c>
      <c r="H560" t="str">
        <f>IFERROR(VLOOKUP(A560,'R2. Recharge'!A:K,10,FALSE)*B560,"&lt;Null&gt;")</f>
        <v>&lt;Null&gt;</v>
      </c>
      <c r="I560" t="str">
        <f>IFERROR(VLOOKUP(A560,'R3. GW E'!A:C,2,FALSE)*B560,"&lt;Null&gt;")</f>
        <v>&lt;Null&gt;</v>
      </c>
      <c r="J560" t="str">
        <f>IFERROR(VLOOKUP(A560,'R3. GW E'!A:E,4,FALSE)*B560,"&lt;Null&gt;")</f>
        <v>&lt;Null&gt;</v>
      </c>
      <c r="K560" t="str">
        <f t="shared" si="264"/>
        <v>&lt;Null&gt;</v>
      </c>
      <c r="L560" t="str">
        <f t="shared" si="265"/>
        <v>&lt;Null&gt;</v>
      </c>
      <c r="M560" t="str">
        <f t="shared" si="266"/>
        <v>&lt;Null&gt;</v>
      </c>
      <c r="N560" t="str">
        <f t="shared" si="267"/>
        <v>&lt;Null&gt;</v>
      </c>
      <c r="O560" t="str">
        <f t="shared" si="268"/>
        <v/>
      </c>
      <c r="P560">
        <f t="shared" si="278"/>
        <v>102000</v>
      </c>
      <c r="Q560" t="str">
        <f t="shared" si="269"/>
        <v/>
      </c>
      <c r="R560">
        <f t="shared" si="279"/>
        <v>0</v>
      </c>
      <c r="S560" t="str">
        <f t="shared" si="270"/>
        <v/>
      </c>
      <c r="T560">
        <f t="shared" si="280"/>
        <v>0</v>
      </c>
      <c r="U560" t="str">
        <f t="shared" si="281"/>
        <v>NA</v>
      </c>
      <c r="V560">
        <f t="shared" si="282"/>
        <v>0</v>
      </c>
      <c r="W560" t="str">
        <f t="shared" si="283"/>
        <v>NA</v>
      </c>
      <c r="X560">
        <f t="shared" si="284"/>
        <v>0</v>
      </c>
      <c r="Y560" t="str">
        <f t="shared" si="271"/>
        <v>NA</v>
      </c>
      <c r="Z560" t="str">
        <f t="shared" si="272"/>
        <v>NA</v>
      </c>
      <c r="AA560" t="str">
        <f t="shared" si="273"/>
        <v>NA</v>
      </c>
      <c r="AB560" t="str">
        <f t="shared" si="274"/>
        <v>NA</v>
      </c>
      <c r="AC560" s="9" t="str">
        <f t="shared" si="285"/>
        <v>NA</v>
      </c>
      <c r="AD560" s="9">
        <f t="shared" si="286"/>
        <v>0</v>
      </c>
      <c r="AE560" s="9" t="str">
        <f t="shared" si="287"/>
        <v>NA</v>
      </c>
      <c r="AF560" s="9">
        <f t="shared" si="288"/>
        <v>0</v>
      </c>
      <c r="AG560" s="9" t="str">
        <f t="shared" si="289"/>
        <v>NA</v>
      </c>
      <c r="AH560" s="9">
        <f t="shared" si="290"/>
        <v>0</v>
      </c>
      <c r="AI560" s="9" t="str">
        <f t="shared" si="291"/>
        <v>NA</v>
      </c>
      <c r="AJ560" s="9">
        <f t="shared" si="292"/>
        <v>0</v>
      </c>
      <c r="AK560" t="str">
        <f t="shared" si="293"/>
        <v>NA</v>
      </c>
      <c r="AL560" t="str">
        <f t="shared" si="294"/>
        <v>NA</v>
      </c>
      <c r="AM560" t="str">
        <f t="shared" si="295"/>
        <v>NA</v>
      </c>
      <c r="AN560" t="str">
        <f t="shared" si="296"/>
        <v>NA</v>
      </c>
      <c r="AO560">
        <f t="shared" si="275"/>
        <v>0</v>
      </c>
      <c r="AP560">
        <f t="shared" si="276"/>
        <v>0</v>
      </c>
      <c r="AQ560" t="str">
        <f t="shared" si="277"/>
        <v>Method not applicable - confined aquifer</v>
      </c>
    </row>
    <row r="561" spans="1:43" x14ac:dyDescent="0.25">
      <c r="A561">
        <v>272</v>
      </c>
      <c r="B561">
        <v>672360212.17200005</v>
      </c>
      <c r="C561" t="str">
        <f>VLOOKUP(A561,'A1. Aquifer Attributes'!A:H,8,FALSE)</f>
        <v>Confined</v>
      </c>
      <c r="D561" t="str">
        <f>VLOOKUP(A561,'A3. BGCZ'!A:C,3,FALSE)</f>
        <v>IDF</v>
      </c>
      <c r="E561" t="str">
        <f>VLOOKUP(A561,'A2. Low Flow Zone'!A:C,3,FALSE)</f>
        <v>South Interior</v>
      </c>
      <c r="F561">
        <f>IFERROR(VLOOKUP(A561,'R1. GW Use'!A:H,8,FALSE),"&lt;Null&gt;")</f>
        <v>322493</v>
      </c>
      <c r="G561" t="str">
        <f>IFERROR(VLOOKUP(A561,'R2. Recharge'!A:I,8,FALSE)*B561,"&lt;Null&gt;")</f>
        <v>&lt;Null&gt;</v>
      </c>
      <c r="H561" t="str">
        <f>IFERROR(VLOOKUP(A561,'R2. Recharge'!A:K,10,FALSE)*B561,"&lt;Null&gt;")</f>
        <v>&lt;Null&gt;</v>
      </c>
      <c r="I561" t="str">
        <f>IFERROR(VLOOKUP(A561,'R3. GW E'!A:C,2,FALSE)*B561,"&lt;Null&gt;")</f>
        <v>&lt;Null&gt;</v>
      </c>
      <c r="J561" t="str">
        <f>IFERROR(VLOOKUP(A561,'R3. GW E'!A:E,4,FALSE)*B561,"&lt;Null&gt;")</f>
        <v>&lt;Null&gt;</v>
      </c>
      <c r="K561" t="str">
        <f t="shared" si="264"/>
        <v>&lt;Null&gt;</v>
      </c>
      <c r="L561" t="str">
        <f t="shared" si="265"/>
        <v>&lt;Null&gt;</v>
      </c>
      <c r="M561" t="str">
        <f t="shared" si="266"/>
        <v>&lt;Null&gt;</v>
      </c>
      <c r="N561" t="str">
        <f t="shared" si="267"/>
        <v>&lt;Null&gt;</v>
      </c>
      <c r="O561" t="str">
        <f t="shared" si="268"/>
        <v/>
      </c>
      <c r="P561">
        <f t="shared" si="278"/>
        <v>322000</v>
      </c>
      <c r="Q561" t="str">
        <f t="shared" si="269"/>
        <v/>
      </c>
      <c r="R561">
        <f t="shared" si="279"/>
        <v>0</v>
      </c>
      <c r="S561" t="str">
        <f t="shared" si="270"/>
        <v/>
      </c>
      <c r="T561">
        <f t="shared" si="280"/>
        <v>0</v>
      </c>
      <c r="U561" t="str">
        <f t="shared" si="281"/>
        <v>NA</v>
      </c>
      <c r="V561">
        <f t="shared" si="282"/>
        <v>0</v>
      </c>
      <c r="W561" t="str">
        <f t="shared" si="283"/>
        <v>NA</v>
      </c>
      <c r="X561">
        <f t="shared" si="284"/>
        <v>0</v>
      </c>
      <c r="Y561" t="str">
        <f t="shared" si="271"/>
        <v>NA</v>
      </c>
      <c r="Z561" t="str">
        <f t="shared" si="272"/>
        <v>NA</v>
      </c>
      <c r="AA561" t="str">
        <f t="shared" si="273"/>
        <v>NA</v>
      </c>
      <c r="AB561" t="str">
        <f t="shared" si="274"/>
        <v>NA</v>
      </c>
      <c r="AC561" s="9" t="str">
        <f t="shared" si="285"/>
        <v>NA</v>
      </c>
      <c r="AD561" s="9">
        <f t="shared" si="286"/>
        <v>0</v>
      </c>
      <c r="AE561" s="9" t="str">
        <f t="shared" si="287"/>
        <v>NA</v>
      </c>
      <c r="AF561" s="9">
        <f t="shared" si="288"/>
        <v>0</v>
      </c>
      <c r="AG561" s="9" t="str">
        <f t="shared" si="289"/>
        <v>NA</v>
      </c>
      <c r="AH561" s="9">
        <f t="shared" si="290"/>
        <v>0</v>
      </c>
      <c r="AI561" s="9" t="str">
        <f t="shared" si="291"/>
        <v>NA</v>
      </c>
      <c r="AJ561" s="9">
        <f t="shared" si="292"/>
        <v>0</v>
      </c>
      <c r="AK561" t="str">
        <f t="shared" si="293"/>
        <v>NA</v>
      </c>
      <c r="AL561" t="str">
        <f t="shared" si="294"/>
        <v>NA</v>
      </c>
      <c r="AM561" t="str">
        <f t="shared" si="295"/>
        <v>NA</v>
      </c>
      <c r="AN561" t="str">
        <f t="shared" si="296"/>
        <v>NA</v>
      </c>
      <c r="AO561">
        <f t="shared" si="275"/>
        <v>0</v>
      </c>
      <c r="AP561">
        <f t="shared" si="276"/>
        <v>0</v>
      </c>
      <c r="AQ561" t="str">
        <f t="shared" si="277"/>
        <v>Method not applicable - confined aquifer</v>
      </c>
    </row>
    <row r="562" spans="1:43" x14ac:dyDescent="0.25">
      <c r="A562">
        <v>273</v>
      </c>
      <c r="B562">
        <v>172764507.625</v>
      </c>
      <c r="C562" t="str">
        <f>VLOOKUP(A562,'A1. Aquifer Attributes'!A:H,8,FALSE)</f>
        <v>Confined</v>
      </c>
      <c r="D562" t="str">
        <f>VLOOKUP(A562,'A3. BGCZ'!A:C,3,FALSE)</f>
        <v>BG</v>
      </c>
      <c r="E562" t="str">
        <f>VLOOKUP(A562,'A2. Low Flow Zone'!A:C,3,FALSE)</f>
        <v>South Interior</v>
      </c>
      <c r="F562">
        <f>IFERROR(VLOOKUP(A562,'R1. GW Use'!A:H,8,FALSE),"&lt;Null&gt;")</f>
        <v>706594</v>
      </c>
      <c r="G562" t="str">
        <f>IFERROR(VLOOKUP(A562,'R2. Recharge'!A:I,8,FALSE)*B562,"&lt;Null&gt;")</f>
        <v>&lt;Null&gt;</v>
      </c>
      <c r="H562" t="str">
        <f>IFERROR(VLOOKUP(A562,'R2. Recharge'!A:K,10,FALSE)*B562,"&lt;Null&gt;")</f>
        <v>&lt;Null&gt;</v>
      </c>
      <c r="I562" t="str">
        <f>IFERROR(VLOOKUP(A562,'R3. GW E'!A:C,2,FALSE)*B562,"&lt;Null&gt;")</f>
        <v>&lt;Null&gt;</v>
      </c>
      <c r="J562" t="str">
        <f>IFERROR(VLOOKUP(A562,'R3. GW E'!A:E,4,FALSE)*B562,"&lt;Null&gt;")</f>
        <v>&lt;Null&gt;</v>
      </c>
      <c r="K562" t="str">
        <f t="shared" si="264"/>
        <v>&lt;Null&gt;</v>
      </c>
      <c r="L562" t="str">
        <f t="shared" si="265"/>
        <v>&lt;Null&gt;</v>
      </c>
      <c r="M562" t="str">
        <f t="shared" si="266"/>
        <v>&lt;Null&gt;</v>
      </c>
      <c r="N562" t="str">
        <f t="shared" si="267"/>
        <v>&lt;Null&gt;</v>
      </c>
      <c r="O562" t="str">
        <f t="shared" si="268"/>
        <v/>
      </c>
      <c r="P562">
        <f t="shared" si="278"/>
        <v>707000</v>
      </c>
      <c r="Q562" t="str">
        <f t="shared" si="269"/>
        <v/>
      </c>
      <c r="R562">
        <f t="shared" si="279"/>
        <v>0</v>
      </c>
      <c r="S562" t="str">
        <f t="shared" si="270"/>
        <v/>
      </c>
      <c r="T562">
        <f t="shared" si="280"/>
        <v>0</v>
      </c>
      <c r="U562" t="str">
        <f t="shared" si="281"/>
        <v>NA</v>
      </c>
      <c r="V562">
        <f t="shared" si="282"/>
        <v>0</v>
      </c>
      <c r="W562" t="str">
        <f t="shared" si="283"/>
        <v>NA</v>
      </c>
      <c r="X562">
        <f t="shared" si="284"/>
        <v>0</v>
      </c>
      <c r="Y562" t="str">
        <f t="shared" si="271"/>
        <v>NA</v>
      </c>
      <c r="Z562" t="str">
        <f t="shared" si="272"/>
        <v>NA</v>
      </c>
      <c r="AA562" t="str">
        <f t="shared" si="273"/>
        <v>NA</v>
      </c>
      <c r="AB562" t="str">
        <f t="shared" si="274"/>
        <v>NA</v>
      </c>
      <c r="AC562" s="9" t="str">
        <f t="shared" si="285"/>
        <v>NA</v>
      </c>
      <c r="AD562" s="9">
        <f t="shared" si="286"/>
        <v>0</v>
      </c>
      <c r="AE562" s="9" t="str">
        <f t="shared" si="287"/>
        <v>NA</v>
      </c>
      <c r="AF562" s="9">
        <f t="shared" si="288"/>
        <v>0</v>
      </c>
      <c r="AG562" s="9" t="str">
        <f t="shared" si="289"/>
        <v>NA</v>
      </c>
      <c r="AH562" s="9">
        <f t="shared" si="290"/>
        <v>0</v>
      </c>
      <c r="AI562" s="9" t="str">
        <f t="shared" si="291"/>
        <v>NA</v>
      </c>
      <c r="AJ562" s="9">
        <f t="shared" si="292"/>
        <v>0</v>
      </c>
      <c r="AK562" t="str">
        <f t="shared" si="293"/>
        <v>NA</v>
      </c>
      <c r="AL562" t="str">
        <f t="shared" si="294"/>
        <v>NA</v>
      </c>
      <c r="AM562" t="str">
        <f t="shared" si="295"/>
        <v>NA</v>
      </c>
      <c r="AN562" t="str">
        <f t="shared" si="296"/>
        <v>NA</v>
      </c>
      <c r="AO562">
        <f t="shared" si="275"/>
        <v>0</v>
      </c>
      <c r="AP562">
        <f t="shared" si="276"/>
        <v>0</v>
      </c>
      <c r="AQ562" t="str">
        <f t="shared" si="277"/>
        <v>Method not applicable - confined aquifer</v>
      </c>
    </row>
    <row r="563" spans="1:43" x14ac:dyDescent="0.25">
      <c r="A563">
        <v>274</v>
      </c>
      <c r="B563">
        <v>76048298.716800004</v>
      </c>
      <c r="C563" t="str">
        <f>VLOOKUP(A563,'A1. Aquifer Attributes'!A:H,8,FALSE)</f>
        <v>Confined</v>
      </c>
      <c r="D563" t="str">
        <f>VLOOKUP(A563,'A3. BGCZ'!A:C,3,FALSE)</f>
        <v>IDF</v>
      </c>
      <c r="E563" t="str">
        <f>VLOOKUP(A563,'A2. Low Flow Zone'!A:C,3,FALSE)</f>
        <v>South Interior</v>
      </c>
      <c r="F563">
        <f>IFERROR(VLOOKUP(A563,'R1. GW Use'!A:H,8,FALSE),"&lt;Null&gt;")</f>
        <v>179083</v>
      </c>
      <c r="G563" t="str">
        <f>IFERROR(VLOOKUP(A563,'R2. Recharge'!A:I,8,FALSE)*B563,"&lt;Null&gt;")</f>
        <v>&lt;Null&gt;</v>
      </c>
      <c r="H563" t="str">
        <f>IFERROR(VLOOKUP(A563,'R2. Recharge'!A:K,10,FALSE)*B563,"&lt;Null&gt;")</f>
        <v>&lt;Null&gt;</v>
      </c>
      <c r="I563" t="str">
        <f>IFERROR(VLOOKUP(A563,'R3. GW E'!A:C,2,FALSE)*B563,"&lt;Null&gt;")</f>
        <v>&lt;Null&gt;</v>
      </c>
      <c r="J563" t="str">
        <f>IFERROR(VLOOKUP(A563,'R3. GW E'!A:E,4,FALSE)*B563,"&lt;Null&gt;")</f>
        <v>&lt;Null&gt;</v>
      </c>
      <c r="K563" t="str">
        <f t="shared" si="264"/>
        <v>&lt;Null&gt;</v>
      </c>
      <c r="L563" t="str">
        <f t="shared" si="265"/>
        <v>&lt;Null&gt;</v>
      </c>
      <c r="M563" t="str">
        <f t="shared" si="266"/>
        <v>&lt;Null&gt;</v>
      </c>
      <c r="N563" t="str">
        <f t="shared" si="267"/>
        <v>&lt;Null&gt;</v>
      </c>
      <c r="O563" t="str">
        <f t="shared" si="268"/>
        <v/>
      </c>
      <c r="P563">
        <f t="shared" si="278"/>
        <v>179000</v>
      </c>
      <c r="Q563" t="str">
        <f t="shared" si="269"/>
        <v/>
      </c>
      <c r="R563">
        <f t="shared" si="279"/>
        <v>0</v>
      </c>
      <c r="S563" t="str">
        <f t="shared" si="270"/>
        <v/>
      </c>
      <c r="T563">
        <f t="shared" si="280"/>
        <v>0</v>
      </c>
      <c r="U563" t="str">
        <f t="shared" si="281"/>
        <v>NA</v>
      </c>
      <c r="V563">
        <f t="shared" si="282"/>
        <v>0</v>
      </c>
      <c r="W563" t="str">
        <f t="shared" si="283"/>
        <v>NA</v>
      </c>
      <c r="X563">
        <f t="shared" si="284"/>
        <v>0</v>
      </c>
      <c r="Y563" t="str">
        <f t="shared" si="271"/>
        <v>NA</v>
      </c>
      <c r="Z563" t="str">
        <f t="shared" si="272"/>
        <v>NA</v>
      </c>
      <c r="AA563" t="str">
        <f t="shared" si="273"/>
        <v>NA</v>
      </c>
      <c r="AB563" t="str">
        <f t="shared" si="274"/>
        <v>NA</v>
      </c>
      <c r="AC563" s="9" t="str">
        <f t="shared" si="285"/>
        <v>NA</v>
      </c>
      <c r="AD563" s="9">
        <f t="shared" si="286"/>
        <v>0</v>
      </c>
      <c r="AE563" s="9" t="str">
        <f t="shared" si="287"/>
        <v>NA</v>
      </c>
      <c r="AF563" s="9">
        <f t="shared" si="288"/>
        <v>0</v>
      </c>
      <c r="AG563" s="9" t="str">
        <f t="shared" si="289"/>
        <v>NA</v>
      </c>
      <c r="AH563" s="9">
        <f t="shared" si="290"/>
        <v>0</v>
      </c>
      <c r="AI563" s="9" t="str">
        <f t="shared" si="291"/>
        <v>NA</v>
      </c>
      <c r="AJ563" s="9">
        <f t="shared" si="292"/>
        <v>0</v>
      </c>
      <c r="AK563" t="str">
        <f t="shared" si="293"/>
        <v>NA</v>
      </c>
      <c r="AL563" t="str">
        <f t="shared" si="294"/>
        <v>NA</v>
      </c>
      <c r="AM563" t="str">
        <f t="shared" si="295"/>
        <v>NA</v>
      </c>
      <c r="AN563" t="str">
        <f t="shared" si="296"/>
        <v>NA</v>
      </c>
      <c r="AO563">
        <f t="shared" si="275"/>
        <v>0</v>
      </c>
      <c r="AP563">
        <f t="shared" si="276"/>
        <v>0</v>
      </c>
      <c r="AQ563" t="str">
        <f t="shared" si="277"/>
        <v>Method not applicable - confined aquifer</v>
      </c>
    </row>
    <row r="564" spans="1:43" x14ac:dyDescent="0.25">
      <c r="A564">
        <v>275</v>
      </c>
      <c r="B564">
        <v>1039221.85644</v>
      </c>
      <c r="C564" t="str">
        <f>VLOOKUP(A564,'A1. Aquifer Attributes'!A:H,8,FALSE)</f>
        <v>Confined</v>
      </c>
      <c r="D564" t="str">
        <f>VLOOKUP(A564,'A3. BGCZ'!A:C,3,FALSE)</f>
        <v>BG</v>
      </c>
      <c r="E564" t="str">
        <f>VLOOKUP(A564,'A2. Low Flow Zone'!A:C,3,FALSE)</f>
        <v>South Interior</v>
      </c>
      <c r="F564">
        <f>IFERROR(VLOOKUP(A564,'R1. GW Use'!A:H,8,FALSE),"&lt;Null&gt;")</f>
        <v>25485</v>
      </c>
      <c r="G564" t="str">
        <f>IFERROR(VLOOKUP(A564,'R2. Recharge'!A:I,8,FALSE)*B564,"&lt;Null&gt;")</f>
        <v>&lt;Null&gt;</v>
      </c>
      <c r="H564" t="str">
        <f>IFERROR(VLOOKUP(A564,'R2. Recharge'!A:K,10,FALSE)*B564,"&lt;Null&gt;")</f>
        <v>&lt;Null&gt;</v>
      </c>
      <c r="I564" t="str">
        <f>IFERROR(VLOOKUP(A564,'R3. GW E'!A:C,2,FALSE)*B564,"&lt;Null&gt;")</f>
        <v>&lt;Null&gt;</v>
      </c>
      <c r="J564" t="str">
        <f>IFERROR(VLOOKUP(A564,'R3. GW E'!A:E,4,FALSE)*B564,"&lt;Null&gt;")</f>
        <v>&lt;Null&gt;</v>
      </c>
      <c r="K564" t="str">
        <f t="shared" si="264"/>
        <v>&lt;Null&gt;</v>
      </c>
      <c r="L564" t="str">
        <f t="shared" si="265"/>
        <v>&lt;Null&gt;</v>
      </c>
      <c r="M564" t="str">
        <f t="shared" si="266"/>
        <v>&lt;Null&gt;</v>
      </c>
      <c r="N564" t="str">
        <f t="shared" si="267"/>
        <v>&lt;Null&gt;</v>
      </c>
      <c r="O564" t="str">
        <f t="shared" si="268"/>
        <v/>
      </c>
      <c r="P564">
        <f t="shared" si="278"/>
        <v>25000</v>
      </c>
      <c r="Q564" t="str">
        <f t="shared" si="269"/>
        <v/>
      </c>
      <c r="R564">
        <f t="shared" si="279"/>
        <v>0</v>
      </c>
      <c r="S564" t="str">
        <f t="shared" si="270"/>
        <v/>
      </c>
      <c r="T564">
        <f t="shared" si="280"/>
        <v>0</v>
      </c>
      <c r="U564" t="str">
        <f t="shared" si="281"/>
        <v>NA</v>
      </c>
      <c r="V564">
        <f t="shared" si="282"/>
        <v>0</v>
      </c>
      <c r="W564" t="str">
        <f t="shared" si="283"/>
        <v>NA</v>
      </c>
      <c r="X564">
        <f t="shared" si="284"/>
        <v>0</v>
      </c>
      <c r="Y564" t="str">
        <f t="shared" si="271"/>
        <v>NA</v>
      </c>
      <c r="Z564" t="str">
        <f t="shared" si="272"/>
        <v>NA</v>
      </c>
      <c r="AA564" t="str">
        <f t="shared" si="273"/>
        <v>NA</v>
      </c>
      <c r="AB564" t="str">
        <f t="shared" si="274"/>
        <v>NA</v>
      </c>
      <c r="AC564" s="9" t="str">
        <f t="shared" si="285"/>
        <v>NA</v>
      </c>
      <c r="AD564" s="9">
        <f t="shared" si="286"/>
        <v>0</v>
      </c>
      <c r="AE564" s="9" t="str">
        <f t="shared" si="287"/>
        <v>NA</v>
      </c>
      <c r="AF564" s="9">
        <f t="shared" si="288"/>
        <v>0</v>
      </c>
      <c r="AG564" s="9" t="str">
        <f t="shared" si="289"/>
        <v>NA</v>
      </c>
      <c r="AH564" s="9">
        <f t="shared" si="290"/>
        <v>0</v>
      </c>
      <c r="AI564" s="9" t="str">
        <f t="shared" si="291"/>
        <v>NA</v>
      </c>
      <c r="AJ564" s="9">
        <f t="shared" si="292"/>
        <v>0</v>
      </c>
      <c r="AK564" t="str">
        <f t="shared" si="293"/>
        <v>NA</v>
      </c>
      <c r="AL564" t="str">
        <f t="shared" si="294"/>
        <v>NA</v>
      </c>
      <c r="AM564" t="str">
        <f t="shared" si="295"/>
        <v>NA</v>
      </c>
      <c r="AN564" t="str">
        <f t="shared" si="296"/>
        <v>NA</v>
      </c>
      <c r="AO564">
        <f t="shared" si="275"/>
        <v>0</v>
      </c>
      <c r="AP564">
        <f t="shared" si="276"/>
        <v>0</v>
      </c>
      <c r="AQ564" t="str">
        <f t="shared" si="277"/>
        <v>Method not applicable - confined aquifer</v>
      </c>
    </row>
    <row r="565" spans="1:43" x14ac:dyDescent="0.25">
      <c r="A565">
        <v>276</v>
      </c>
      <c r="B565">
        <v>64753193.216300003</v>
      </c>
      <c r="C565" t="str">
        <f>VLOOKUP(A565,'A1. Aquifer Attributes'!A:H,8,FALSE)</f>
        <v>Confined</v>
      </c>
      <c r="D565" t="str">
        <f>VLOOKUP(A565,'A3. BGCZ'!A:C,3,FALSE)</f>
        <v>IDF</v>
      </c>
      <c r="E565" t="str">
        <f>VLOOKUP(A565,'A2. Low Flow Zone'!A:C,3,FALSE)</f>
        <v>South Interior</v>
      </c>
      <c r="F565">
        <f>IFERROR(VLOOKUP(A565,'R1. GW Use'!A:H,8,FALSE),"&lt;Null&gt;")</f>
        <v>81687</v>
      </c>
      <c r="G565" t="str">
        <f>IFERROR(VLOOKUP(A565,'R2. Recharge'!A:I,8,FALSE)*B565,"&lt;Null&gt;")</f>
        <v>&lt;Null&gt;</v>
      </c>
      <c r="H565" t="str">
        <f>IFERROR(VLOOKUP(A565,'R2. Recharge'!A:K,10,FALSE)*B565,"&lt;Null&gt;")</f>
        <v>&lt;Null&gt;</v>
      </c>
      <c r="I565" t="str">
        <f>IFERROR(VLOOKUP(A565,'R3. GW E'!A:C,2,FALSE)*B565,"&lt;Null&gt;")</f>
        <v>&lt;Null&gt;</v>
      </c>
      <c r="J565" t="str">
        <f>IFERROR(VLOOKUP(A565,'R3. GW E'!A:E,4,FALSE)*B565,"&lt;Null&gt;")</f>
        <v>&lt;Null&gt;</v>
      </c>
      <c r="K565" t="str">
        <f t="shared" si="264"/>
        <v>&lt;Null&gt;</v>
      </c>
      <c r="L565" t="str">
        <f t="shared" si="265"/>
        <v>&lt;Null&gt;</v>
      </c>
      <c r="M565" t="str">
        <f t="shared" si="266"/>
        <v>&lt;Null&gt;</v>
      </c>
      <c r="N565" t="str">
        <f t="shared" si="267"/>
        <v>&lt;Null&gt;</v>
      </c>
      <c r="O565" t="str">
        <f t="shared" si="268"/>
        <v/>
      </c>
      <c r="P565">
        <f t="shared" si="278"/>
        <v>82000</v>
      </c>
      <c r="Q565" t="str">
        <f t="shared" si="269"/>
        <v/>
      </c>
      <c r="R565">
        <f t="shared" si="279"/>
        <v>0</v>
      </c>
      <c r="S565" t="str">
        <f t="shared" si="270"/>
        <v/>
      </c>
      <c r="T565">
        <f t="shared" si="280"/>
        <v>0</v>
      </c>
      <c r="U565" t="str">
        <f t="shared" si="281"/>
        <v>NA</v>
      </c>
      <c r="V565">
        <f t="shared" si="282"/>
        <v>0</v>
      </c>
      <c r="W565" t="str">
        <f t="shared" si="283"/>
        <v>NA</v>
      </c>
      <c r="X565">
        <f t="shared" si="284"/>
        <v>0</v>
      </c>
      <c r="Y565" t="str">
        <f t="shared" si="271"/>
        <v>NA</v>
      </c>
      <c r="Z565" t="str">
        <f t="shared" si="272"/>
        <v>NA</v>
      </c>
      <c r="AA565" t="str">
        <f t="shared" si="273"/>
        <v>NA</v>
      </c>
      <c r="AB565" t="str">
        <f t="shared" si="274"/>
        <v>NA</v>
      </c>
      <c r="AC565" s="9" t="str">
        <f t="shared" si="285"/>
        <v>NA</v>
      </c>
      <c r="AD565" s="9">
        <f t="shared" si="286"/>
        <v>0</v>
      </c>
      <c r="AE565" s="9" t="str">
        <f t="shared" si="287"/>
        <v>NA</v>
      </c>
      <c r="AF565" s="9">
        <f t="shared" si="288"/>
        <v>0</v>
      </c>
      <c r="AG565" s="9" t="str">
        <f t="shared" si="289"/>
        <v>NA</v>
      </c>
      <c r="AH565" s="9">
        <f t="shared" si="290"/>
        <v>0</v>
      </c>
      <c r="AI565" s="9" t="str">
        <f t="shared" si="291"/>
        <v>NA</v>
      </c>
      <c r="AJ565" s="9">
        <f t="shared" si="292"/>
        <v>0</v>
      </c>
      <c r="AK565" t="str">
        <f t="shared" si="293"/>
        <v>NA</v>
      </c>
      <c r="AL565" t="str">
        <f t="shared" si="294"/>
        <v>NA</v>
      </c>
      <c r="AM565" t="str">
        <f t="shared" si="295"/>
        <v>NA</v>
      </c>
      <c r="AN565" t="str">
        <f t="shared" si="296"/>
        <v>NA</v>
      </c>
      <c r="AO565">
        <f t="shared" si="275"/>
        <v>0</v>
      </c>
      <c r="AP565">
        <f t="shared" si="276"/>
        <v>0</v>
      </c>
      <c r="AQ565" t="str">
        <f t="shared" si="277"/>
        <v>Method not applicable - confined aquifer</v>
      </c>
    </row>
    <row r="566" spans="1:43" x14ac:dyDescent="0.25">
      <c r="A566">
        <v>279</v>
      </c>
      <c r="B566">
        <v>5348608.9933799999</v>
      </c>
      <c r="C566" t="str">
        <f>VLOOKUP(A566,'A1. Aquifer Attributes'!A:H,8,FALSE)</f>
        <v>Confined</v>
      </c>
      <c r="D566" t="str">
        <f>VLOOKUP(A566,'A3. BGCZ'!A:C,3,FALSE)</f>
        <v>PP</v>
      </c>
      <c r="E566" t="str">
        <f>VLOOKUP(A566,'A2. Low Flow Zone'!A:C,3,FALSE)</f>
        <v>South Interior</v>
      </c>
      <c r="F566">
        <f>IFERROR(VLOOKUP(A566,'R1. GW Use'!A:H,8,FALSE),"&lt;Null&gt;")</f>
        <v>20223</v>
      </c>
      <c r="G566" t="str">
        <f>IFERROR(VLOOKUP(A566,'R2. Recharge'!A:I,8,FALSE)*B566,"&lt;Null&gt;")</f>
        <v>&lt;Null&gt;</v>
      </c>
      <c r="H566" t="str">
        <f>IFERROR(VLOOKUP(A566,'R2. Recharge'!A:K,10,FALSE)*B566,"&lt;Null&gt;")</f>
        <v>&lt;Null&gt;</v>
      </c>
      <c r="I566" t="str">
        <f>IFERROR(VLOOKUP(A566,'R3. GW E'!A:C,2,FALSE)*B566,"&lt;Null&gt;")</f>
        <v>&lt;Null&gt;</v>
      </c>
      <c r="J566" t="str">
        <f>IFERROR(VLOOKUP(A566,'R3. GW E'!A:E,4,FALSE)*B566,"&lt;Null&gt;")</f>
        <v>&lt;Null&gt;</v>
      </c>
      <c r="K566" t="str">
        <f t="shared" si="264"/>
        <v>&lt;Null&gt;</v>
      </c>
      <c r="L566" t="str">
        <f t="shared" si="265"/>
        <v>&lt;Null&gt;</v>
      </c>
      <c r="M566" t="str">
        <f t="shared" si="266"/>
        <v>&lt;Null&gt;</v>
      </c>
      <c r="N566" t="str">
        <f t="shared" si="267"/>
        <v>&lt;Null&gt;</v>
      </c>
      <c r="O566" t="str">
        <f t="shared" si="268"/>
        <v/>
      </c>
      <c r="P566">
        <f t="shared" si="278"/>
        <v>20000</v>
      </c>
      <c r="Q566" t="str">
        <f t="shared" si="269"/>
        <v/>
      </c>
      <c r="R566">
        <f t="shared" si="279"/>
        <v>0</v>
      </c>
      <c r="S566" t="str">
        <f t="shared" si="270"/>
        <v/>
      </c>
      <c r="T566">
        <f t="shared" si="280"/>
        <v>0</v>
      </c>
      <c r="U566" t="str">
        <f t="shared" si="281"/>
        <v>NA</v>
      </c>
      <c r="V566">
        <f t="shared" si="282"/>
        <v>0</v>
      </c>
      <c r="W566" t="str">
        <f t="shared" si="283"/>
        <v>NA</v>
      </c>
      <c r="X566">
        <f t="shared" si="284"/>
        <v>0</v>
      </c>
      <c r="Y566" t="str">
        <f t="shared" si="271"/>
        <v>NA</v>
      </c>
      <c r="Z566" t="str">
        <f t="shared" si="272"/>
        <v>NA</v>
      </c>
      <c r="AA566" t="str">
        <f t="shared" si="273"/>
        <v>NA</v>
      </c>
      <c r="AB566" t="str">
        <f t="shared" si="274"/>
        <v>NA</v>
      </c>
      <c r="AC566" s="9" t="str">
        <f t="shared" si="285"/>
        <v>NA</v>
      </c>
      <c r="AD566" s="9">
        <f t="shared" si="286"/>
        <v>0</v>
      </c>
      <c r="AE566" s="9" t="str">
        <f t="shared" si="287"/>
        <v>NA</v>
      </c>
      <c r="AF566" s="9">
        <f t="shared" si="288"/>
        <v>0</v>
      </c>
      <c r="AG566" s="9" t="str">
        <f t="shared" si="289"/>
        <v>NA</v>
      </c>
      <c r="AH566" s="9">
        <f t="shared" si="290"/>
        <v>0</v>
      </c>
      <c r="AI566" s="9" t="str">
        <f t="shared" si="291"/>
        <v>NA</v>
      </c>
      <c r="AJ566" s="9">
        <f t="shared" si="292"/>
        <v>0</v>
      </c>
      <c r="AK566" t="str">
        <f t="shared" si="293"/>
        <v>NA</v>
      </c>
      <c r="AL566" t="str">
        <f t="shared" si="294"/>
        <v>NA</v>
      </c>
      <c r="AM566" t="str">
        <f t="shared" si="295"/>
        <v>NA</v>
      </c>
      <c r="AN566" t="str">
        <f t="shared" si="296"/>
        <v>NA</v>
      </c>
      <c r="AO566">
        <f t="shared" si="275"/>
        <v>0</v>
      </c>
      <c r="AP566">
        <f t="shared" si="276"/>
        <v>0</v>
      </c>
      <c r="AQ566" t="str">
        <f t="shared" si="277"/>
        <v>Method not applicable - confined aquifer</v>
      </c>
    </row>
    <row r="567" spans="1:43" x14ac:dyDescent="0.25">
      <c r="A567">
        <v>280</v>
      </c>
      <c r="B567">
        <v>1411615.81962</v>
      </c>
      <c r="C567" t="str">
        <f>VLOOKUP(A567,'A1. Aquifer Attributes'!A:H,8,FALSE)</f>
        <v>Confined</v>
      </c>
      <c r="D567" t="str">
        <f>VLOOKUP(A567,'A3. BGCZ'!A:C,3,FALSE)</f>
        <v>PP</v>
      </c>
      <c r="E567" t="str">
        <f>VLOOKUP(A567,'A2. Low Flow Zone'!A:C,3,FALSE)</f>
        <v>South Interior</v>
      </c>
      <c r="F567">
        <f>IFERROR(VLOOKUP(A567,'R1. GW Use'!A:H,8,FALSE),"&lt;Null&gt;")</f>
        <v>40823</v>
      </c>
      <c r="G567" t="str">
        <f>IFERROR(VLOOKUP(A567,'R2. Recharge'!A:I,8,FALSE)*B567,"&lt;Null&gt;")</f>
        <v>&lt;Null&gt;</v>
      </c>
      <c r="H567" t="str">
        <f>IFERROR(VLOOKUP(A567,'R2. Recharge'!A:K,10,FALSE)*B567,"&lt;Null&gt;")</f>
        <v>&lt;Null&gt;</v>
      </c>
      <c r="I567" t="str">
        <f>IFERROR(VLOOKUP(A567,'R3. GW E'!A:C,2,FALSE)*B567,"&lt;Null&gt;")</f>
        <v>&lt;Null&gt;</v>
      </c>
      <c r="J567" t="str">
        <f>IFERROR(VLOOKUP(A567,'R3. GW E'!A:E,4,FALSE)*B567,"&lt;Null&gt;")</f>
        <v>&lt;Null&gt;</v>
      </c>
      <c r="K567" t="str">
        <f t="shared" si="264"/>
        <v>&lt;Null&gt;</v>
      </c>
      <c r="L567" t="str">
        <f t="shared" si="265"/>
        <v>&lt;Null&gt;</v>
      </c>
      <c r="M567" t="str">
        <f t="shared" si="266"/>
        <v>&lt;Null&gt;</v>
      </c>
      <c r="N567" t="str">
        <f t="shared" si="267"/>
        <v>&lt;Null&gt;</v>
      </c>
      <c r="O567" t="str">
        <f t="shared" si="268"/>
        <v/>
      </c>
      <c r="P567">
        <f t="shared" si="278"/>
        <v>41000</v>
      </c>
      <c r="Q567" t="str">
        <f t="shared" si="269"/>
        <v/>
      </c>
      <c r="R567">
        <f t="shared" si="279"/>
        <v>0</v>
      </c>
      <c r="S567" t="str">
        <f t="shared" si="270"/>
        <v/>
      </c>
      <c r="T567">
        <f t="shared" si="280"/>
        <v>0</v>
      </c>
      <c r="U567" t="str">
        <f t="shared" si="281"/>
        <v>NA</v>
      </c>
      <c r="V567">
        <f t="shared" si="282"/>
        <v>0</v>
      </c>
      <c r="W567" t="str">
        <f t="shared" si="283"/>
        <v>NA</v>
      </c>
      <c r="X567">
        <f t="shared" si="284"/>
        <v>0</v>
      </c>
      <c r="Y567" t="str">
        <f t="shared" si="271"/>
        <v>NA</v>
      </c>
      <c r="Z567" t="str">
        <f t="shared" si="272"/>
        <v>NA</v>
      </c>
      <c r="AA567" t="str">
        <f t="shared" si="273"/>
        <v>NA</v>
      </c>
      <c r="AB567" t="str">
        <f t="shared" si="274"/>
        <v>NA</v>
      </c>
      <c r="AC567" s="9" t="str">
        <f t="shared" si="285"/>
        <v>NA</v>
      </c>
      <c r="AD567" s="9">
        <f t="shared" si="286"/>
        <v>0</v>
      </c>
      <c r="AE567" s="9" t="str">
        <f t="shared" si="287"/>
        <v>NA</v>
      </c>
      <c r="AF567" s="9">
        <f t="shared" si="288"/>
        <v>0</v>
      </c>
      <c r="AG567" s="9" t="str">
        <f t="shared" si="289"/>
        <v>NA</v>
      </c>
      <c r="AH567" s="9">
        <f t="shared" si="290"/>
        <v>0</v>
      </c>
      <c r="AI567" s="9" t="str">
        <f t="shared" si="291"/>
        <v>NA</v>
      </c>
      <c r="AJ567" s="9">
        <f t="shared" si="292"/>
        <v>0</v>
      </c>
      <c r="AK567" t="str">
        <f t="shared" si="293"/>
        <v>NA</v>
      </c>
      <c r="AL567" t="str">
        <f t="shared" si="294"/>
        <v>NA</v>
      </c>
      <c r="AM567" t="str">
        <f t="shared" si="295"/>
        <v>NA</v>
      </c>
      <c r="AN567" t="str">
        <f t="shared" si="296"/>
        <v>NA</v>
      </c>
      <c r="AO567">
        <f t="shared" si="275"/>
        <v>0</v>
      </c>
      <c r="AP567">
        <f t="shared" si="276"/>
        <v>0</v>
      </c>
      <c r="AQ567" t="str">
        <f t="shared" si="277"/>
        <v>Method not applicable - confined aquifer</v>
      </c>
    </row>
    <row r="568" spans="1:43" x14ac:dyDescent="0.25">
      <c r="A568">
        <v>281</v>
      </c>
      <c r="B568">
        <v>1289535.49988</v>
      </c>
      <c r="C568" t="str">
        <f>VLOOKUP(A568,'A1. Aquifer Attributes'!A:H,8,FALSE)</f>
        <v>Confined</v>
      </c>
      <c r="D568" t="str">
        <f>VLOOKUP(A568,'A3. BGCZ'!A:C,3,FALSE)</f>
        <v>IDF</v>
      </c>
      <c r="E568" t="str">
        <f>VLOOKUP(A568,'A2. Low Flow Zone'!A:C,3,FALSE)</f>
        <v>South Interior</v>
      </c>
      <c r="F568">
        <f>IFERROR(VLOOKUP(A568,'R1. GW Use'!A:H,8,FALSE),"&lt;Null&gt;")</f>
        <v>18528</v>
      </c>
      <c r="G568" t="str">
        <f>IFERROR(VLOOKUP(A568,'R2. Recharge'!A:I,8,FALSE)*B568,"&lt;Null&gt;")</f>
        <v>&lt;Null&gt;</v>
      </c>
      <c r="H568" t="str">
        <f>IFERROR(VLOOKUP(A568,'R2. Recharge'!A:K,10,FALSE)*B568,"&lt;Null&gt;")</f>
        <v>&lt;Null&gt;</v>
      </c>
      <c r="I568" t="str">
        <f>IFERROR(VLOOKUP(A568,'R3. GW E'!A:C,2,FALSE)*B568,"&lt;Null&gt;")</f>
        <v>&lt;Null&gt;</v>
      </c>
      <c r="J568" t="str">
        <f>IFERROR(VLOOKUP(A568,'R3. GW E'!A:E,4,FALSE)*B568,"&lt;Null&gt;")</f>
        <v>&lt;Null&gt;</v>
      </c>
      <c r="K568" t="str">
        <f t="shared" si="264"/>
        <v>&lt;Null&gt;</v>
      </c>
      <c r="L568" t="str">
        <f t="shared" si="265"/>
        <v>&lt;Null&gt;</v>
      </c>
      <c r="M568" t="str">
        <f t="shared" si="266"/>
        <v>&lt;Null&gt;</v>
      </c>
      <c r="N568" t="str">
        <f t="shared" si="267"/>
        <v>&lt;Null&gt;</v>
      </c>
      <c r="O568" t="str">
        <f t="shared" si="268"/>
        <v/>
      </c>
      <c r="P568">
        <f t="shared" si="278"/>
        <v>19000</v>
      </c>
      <c r="Q568" t="str">
        <f t="shared" si="269"/>
        <v/>
      </c>
      <c r="R568">
        <f t="shared" si="279"/>
        <v>0</v>
      </c>
      <c r="S568" t="str">
        <f t="shared" si="270"/>
        <v/>
      </c>
      <c r="T568">
        <f t="shared" si="280"/>
        <v>0</v>
      </c>
      <c r="U568" t="str">
        <f t="shared" si="281"/>
        <v>NA</v>
      </c>
      <c r="V568">
        <f t="shared" si="282"/>
        <v>0</v>
      </c>
      <c r="W568" t="str">
        <f t="shared" si="283"/>
        <v>NA</v>
      </c>
      <c r="X568">
        <f t="shared" si="284"/>
        <v>0</v>
      </c>
      <c r="Y568" t="str">
        <f t="shared" si="271"/>
        <v>NA</v>
      </c>
      <c r="Z568" t="str">
        <f t="shared" si="272"/>
        <v>NA</v>
      </c>
      <c r="AA568" t="str">
        <f t="shared" si="273"/>
        <v>NA</v>
      </c>
      <c r="AB568" t="str">
        <f t="shared" si="274"/>
        <v>NA</v>
      </c>
      <c r="AC568" s="9" t="str">
        <f t="shared" si="285"/>
        <v>NA</v>
      </c>
      <c r="AD568" s="9">
        <f t="shared" si="286"/>
        <v>0</v>
      </c>
      <c r="AE568" s="9" t="str">
        <f t="shared" si="287"/>
        <v>NA</v>
      </c>
      <c r="AF568" s="9">
        <f t="shared" si="288"/>
        <v>0</v>
      </c>
      <c r="AG568" s="9" t="str">
        <f t="shared" si="289"/>
        <v>NA</v>
      </c>
      <c r="AH568" s="9">
        <f t="shared" si="290"/>
        <v>0</v>
      </c>
      <c r="AI568" s="9" t="str">
        <f t="shared" si="291"/>
        <v>NA</v>
      </c>
      <c r="AJ568" s="9">
        <f t="shared" si="292"/>
        <v>0</v>
      </c>
      <c r="AK568" t="str">
        <f t="shared" si="293"/>
        <v>NA</v>
      </c>
      <c r="AL568" t="str">
        <f t="shared" si="294"/>
        <v>NA</v>
      </c>
      <c r="AM568" t="str">
        <f t="shared" si="295"/>
        <v>NA</v>
      </c>
      <c r="AN568" t="str">
        <f t="shared" si="296"/>
        <v>NA</v>
      </c>
      <c r="AO568">
        <f t="shared" si="275"/>
        <v>0</v>
      </c>
      <c r="AP568">
        <f t="shared" si="276"/>
        <v>0</v>
      </c>
      <c r="AQ568" t="str">
        <f t="shared" si="277"/>
        <v>Method not applicable - confined aquifer</v>
      </c>
    </row>
    <row r="569" spans="1:43" x14ac:dyDescent="0.25">
      <c r="A569">
        <v>285</v>
      </c>
      <c r="B569">
        <v>3085199.9883099999</v>
      </c>
      <c r="C569" t="str">
        <f>VLOOKUP(A569,'A1. Aquifer Attributes'!A:H,8,FALSE)</f>
        <v>Confined</v>
      </c>
      <c r="D569" t="str">
        <f>VLOOKUP(A569,'A3. BGCZ'!A:C,3,FALSE)</f>
        <v>PP</v>
      </c>
      <c r="E569" t="str">
        <f>VLOOKUP(A569,'A2. Low Flow Zone'!A:C,3,FALSE)</f>
        <v>South Interior</v>
      </c>
      <c r="F569">
        <f>IFERROR(VLOOKUP(A569,'R1. GW Use'!A:H,8,FALSE),"&lt;Null&gt;")</f>
        <v>278179</v>
      </c>
      <c r="G569" t="str">
        <f>IFERROR(VLOOKUP(A569,'R2. Recharge'!A:I,8,FALSE)*B569,"&lt;Null&gt;")</f>
        <v>&lt;Null&gt;</v>
      </c>
      <c r="H569" t="str">
        <f>IFERROR(VLOOKUP(A569,'R2. Recharge'!A:K,10,FALSE)*B569,"&lt;Null&gt;")</f>
        <v>&lt;Null&gt;</v>
      </c>
      <c r="I569" t="str">
        <f>IFERROR(VLOOKUP(A569,'R3. GW E'!A:C,2,FALSE)*B569,"&lt;Null&gt;")</f>
        <v>&lt;Null&gt;</v>
      </c>
      <c r="J569" t="str">
        <f>IFERROR(VLOOKUP(A569,'R3. GW E'!A:E,4,FALSE)*B569,"&lt;Null&gt;")</f>
        <v>&lt;Null&gt;</v>
      </c>
      <c r="K569" t="str">
        <f t="shared" si="264"/>
        <v>&lt;Null&gt;</v>
      </c>
      <c r="L569" t="str">
        <f t="shared" si="265"/>
        <v>&lt;Null&gt;</v>
      </c>
      <c r="M569" t="str">
        <f t="shared" si="266"/>
        <v>&lt;Null&gt;</v>
      </c>
      <c r="N569" t="str">
        <f t="shared" si="267"/>
        <v>&lt;Null&gt;</v>
      </c>
      <c r="O569" t="str">
        <f t="shared" si="268"/>
        <v/>
      </c>
      <c r="P569">
        <f t="shared" si="278"/>
        <v>278000</v>
      </c>
      <c r="Q569" t="str">
        <f t="shared" si="269"/>
        <v/>
      </c>
      <c r="R569">
        <f t="shared" si="279"/>
        <v>0</v>
      </c>
      <c r="S569" t="str">
        <f t="shared" si="270"/>
        <v/>
      </c>
      <c r="T569">
        <f t="shared" si="280"/>
        <v>0</v>
      </c>
      <c r="U569" t="str">
        <f t="shared" si="281"/>
        <v>NA</v>
      </c>
      <c r="V569">
        <f t="shared" si="282"/>
        <v>0</v>
      </c>
      <c r="W569" t="str">
        <f t="shared" si="283"/>
        <v>NA</v>
      </c>
      <c r="X569">
        <f t="shared" si="284"/>
        <v>0</v>
      </c>
      <c r="Y569" t="str">
        <f t="shared" si="271"/>
        <v>NA</v>
      </c>
      <c r="Z569" t="str">
        <f t="shared" si="272"/>
        <v>NA</v>
      </c>
      <c r="AA569" t="str">
        <f t="shared" si="273"/>
        <v>NA</v>
      </c>
      <c r="AB569" t="str">
        <f t="shared" si="274"/>
        <v>NA</v>
      </c>
      <c r="AC569" s="9" t="str">
        <f t="shared" si="285"/>
        <v>NA</v>
      </c>
      <c r="AD569" s="9">
        <f t="shared" si="286"/>
        <v>0</v>
      </c>
      <c r="AE569" s="9" t="str">
        <f t="shared" si="287"/>
        <v>NA</v>
      </c>
      <c r="AF569" s="9">
        <f t="shared" si="288"/>
        <v>0</v>
      </c>
      <c r="AG569" s="9" t="str">
        <f t="shared" si="289"/>
        <v>NA</v>
      </c>
      <c r="AH569" s="9">
        <f t="shared" si="290"/>
        <v>0</v>
      </c>
      <c r="AI569" s="9" t="str">
        <f t="shared" si="291"/>
        <v>NA</v>
      </c>
      <c r="AJ569" s="9">
        <f t="shared" si="292"/>
        <v>0</v>
      </c>
      <c r="AK569" t="str">
        <f t="shared" si="293"/>
        <v>NA</v>
      </c>
      <c r="AL569" t="str">
        <f t="shared" si="294"/>
        <v>NA</v>
      </c>
      <c r="AM569" t="str">
        <f t="shared" si="295"/>
        <v>NA</v>
      </c>
      <c r="AN569" t="str">
        <f t="shared" si="296"/>
        <v>NA</v>
      </c>
      <c r="AO569">
        <f t="shared" si="275"/>
        <v>0</v>
      </c>
      <c r="AP569">
        <f t="shared" si="276"/>
        <v>0</v>
      </c>
      <c r="AQ569" t="str">
        <f t="shared" si="277"/>
        <v>Method not applicable - confined aquifer</v>
      </c>
    </row>
    <row r="570" spans="1:43" x14ac:dyDescent="0.25">
      <c r="A570">
        <v>287</v>
      </c>
      <c r="B570">
        <v>682310.65949999995</v>
      </c>
      <c r="C570" t="str">
        <f>VLOOKUP(A570,'A1. Aquifer Attributes'!A:H,8,FALSE)</f>
        <v>Confined</v>
      </c>
      <c r="D570" t="str">
        <f>VLOOKUP(A570,'A3. BGCZ'!A:C,3,FALSE)</f>
        <v>IDF</v>
      </c>
      <c r="E570" t="str">
        <f>VLOOKUP(A570,'A2. Low Flow Zone'!A:C,3,FALSE)</f>
        <v>South Interior</v>
      </c>
      <c r="F570">
        <f>IFERROR(VLOOKUP(A570,'R1. GW Use'!A:H,8,FALSE),"&lt;Null&gt;")</f>
        <v>0</v>
      </c>
      <c r="G570" t="str">
        <f>IFERROR(VLOOKUP(A570,'R2. Recharge'!A:I,8,FALSE)*B570,"&lt;Null&gt;")</f>
        <v>&lt;Null&gt;</v>
      </c>
      <c r="H570" t="str">
        <f>IFERROR(VLOOKUP(A570,'R2. Recharge'!A:K,10,FALSE)*B570,"&lt;Null&gt;")</f>
        <v>&lt;Null&gt;</v>
      </c>
      <c r="I570" t="str">
        <f>IFERROR(VLOOKUP(A570,'R3. GW E'!A:C,2,FALSE)*B570,"&lt;Null&gt;")</f>
        <v>&lt;Null&gt;</v>
      </c>
      <c r="J570" t="str">
        <f>IFERROR(VLOOKUP(A570,'R3. GW E'!A:E,4,FALSE)*B570,"&lt;Null&gt;")</f>
        <v>&lt;Null&gt;</v>
      </c>
      <c r="K570" t="str">
        <f t="shared" si="264"/>
        <v>&lt;Null&gt;</v>
      </c>
      <c r="L570" t="str">
        <f t="shared" si="265"/>
        <v>&lt;Null&gt;</v>
      </c>
      <c r="M570" t="str">
        <f t="shared" si="266"/>
        <v>&lt;Null&gt;</v>
      </c>
      <c r="N570" t="str">
        <f t="shared" si="267"/>
        <v>&lt;Null&gt;</v>
      </c>
      <c r="O570" t="str">
        <f t="shared" si="268"/>
        <v/>
      </c>
      <c r="P570">
        <f t="shared" si="278"/>
        <v>0</v>
      </c>
      <c r="Q570" t="str">
        <f t="shared" si="269"/>
        <v/>
      </c>
      <c r="R570">
        <f t="shared" si="279"/>
        <v>0</v>
      </c>
      <c r="S570" t="str">
        <f t="shared" si="270"/>
        <v/>
      </c>
      <c r="T570">
        <f t="shared" si="280"/>
        <v>0</v>
      </c>
      <c r="U570" t="str">
        <f t="shared" si="281"/>
        <v>NA</v>
      </c>
      <c r="V570">
        <f t="shared" si="282"/>
        <v>0</v>
      </c>
      <c r="W570" t="str">
        <f t="shared" si="283"/>
        <v>NA</v>
      </c>
      <c r="X570">
        <f t="shared" si="284"/>
        <v>0</v>
      </c>
      <c r="Y570" t="str">
        <f t="shared" si="271"/>
        <v>NA</v>
      </c>
      <c r="Z570" t="str">
        <f t="shared" si="272"/>
        <v>NA</v>
      </c>
      <c r="AA570" t="str">
        <f t="shared" si="273"/>
        <v>NA</v>
      </c>
      <c r="AB570" t="str">
        <f t="shared" si="274"/>
        <v>NA</v>
      </c>
      <c r="AC570" s="9" t="str">
        <f t="shared" si="285"/>
        <v>NA</v>
      </c>
      <c r="AD570" s="9">
        <f t="shared" si="286"/>
        <v>0</v>
      </c>
      <c r="AE570" s="9" t="str">
        <f t="shared" si="287"/>
        <v>NA</v>
      </c>
      <c r="AF570" s="9">
        <f t="shared" si="288"/>
        <v>0</v>
      </c>
      <c r="AG570" s="9" t="str">
        <f t="shared" si="289"/>
        <v>NA</v>
      </c>
      <c r="AH570" s="9">
        <f t="shared" si="290"/>
        <v>0</v>
      </c>
      <c r="AI570" s="9" t="str">
        <f t="shared" si="291"/>
        <v>NA</v>
      </c>
      <c r="AJ570" s="9">
        <f t="shared" si="292"/>
        <v>0</v>
      </c>
      <c r="AK570" t="str">
        <f t="shared" si="293"/>
        <v>NA</v>
      </c>
      <c r="AL570" t="str">
        <f t="shared" si="294"/>
        <v>NA</v>
      </c>
      <c r="AM570" t="str">
        <f t="shared" si="295"/>
        <v>NA</v>
      </c>
      <c r="AN570" t="str">
        <f t="shared" si="296"/>
        <v>NA</v>
      </c>
      <c r="AO570">
        <f t="shared" si="275"/>
        <v>0</v>
      </c>
      <c r="AP570">
        <f t="shared" si="276"/>
        <v>0</v>
      </c>
      <c r="AQ570" t="str">
        <f t="shared" si="277"/>
        <v>Method not applicable - confined aquifer</v>
      </c>
    </row>
    <row r="571" spans="1:43" x14ac:dyDescent="0.25">
      <c r="A571">
        <v>291</v>
      </c>
      <c r="B571">
        <v>50288263.860100001</v>
      </c>
      <c r="C571" t="str">
        <f>VLOOKUP(A571,'A1. Aquifer Attributes'!A:H,8,FALSE)</f>
        <v>Confined</v>
      </c>
      <c r="D571" t="str">
        <f>VLOOKUP(A571,'A3. BGCZ'!A:C,3,FALSE)</f>
        <v>IDF</v>
      </c>
      <c r="E571" t="str">
        <f>VLOOKUP(A571,'A2. Low Flow Zone'!A:C,3,FALSE)</f>
        <v>South Interior</v>
      </c>
      <c r="F571">
        <f>IFERROR(VLOOKUP(A571,'R1. GW Use'!A:H,8,FALSE),"&lt;Null&gt;")</f>
        <v>93765</v>
      </c>
      <c r="G571" t="str">
        <f>IFERROR(VLOOKUP(A571,'R2. Recharge'!A:I,8,FALSE)*B571,"&lt;Null&gt;")</f>
        <v>&lt;Null&gt;</v>
      </c>
      <c r="H571" t="str">
        <f>IFERROR(VLOOKUP(A571,'R2. Recharge'!A:K,10,FALSE)*B571,"&lt;Null&gt;")</f>
        <v>&lt;Null&gt;</v>
      </c>
      <c r="I571" t="str">
        <f>IFERROR(VLOOKUP(A571,'R3. GW E'!A:C,2,FALSE)*B571,"&lt;Null&gt;")</f>
        <v>&lt;Null&gt;</v>
      </c>
      <c r="J571" t="str">
        <f>IFERROR(VLOOKUP(A571,'R3. GW E'!A:E,4,FALSE)*B571,"&lt;Null&gt;")</f>
        <v>&lt;Null&gt;</v>
      </c>
      <c r="K571" t="str">
        <f t="shared" si="264"/>
        <v>&lt;Null&gt;</v>
      </c>
      <c r="L571" t="str">
        <f t="shared" si="265"/>
        <v>&lt;Null&gt;</v>
      </c>
      <c r="M571" t="str">
        <f t="shared" si="266"/>
        <v>&lt;Null&gt;</v>
      </c>
      <c r="N571" t="str">
        <f t="shared" si="267"/>
        <v>&lt;Null&gt;</v>
      </c>
      <c r="O571" t="str">
        <f t="shared" si="268"/>
        <v/>
      </c>
      <c r="P571">
        <f t="shared" si="278"/>
        <v>94000</v>
      </c>
      <c r="Q571" t="str">
        <f t="shared" si="269"/>
        <v/>
      </c>
      <c r="R571">
        <f t="shared" si="279"/>
        <v>0</v>
      </c>
      <c r="S571" t="str">
        <f t="shared" si="270"/>
        <v/>
      </c>
      <c r="T571">
        <f t="shared" si="280"/>
        <v>0</v>
      </c>
      <c r="U571" t="str">
        <f t="shared" si="281"/>
        <v>NA</v>
      </c>
      <c r="V571">
        <f t="shared" si="282"/>
        <v>0</v>
      </c>
      <c r="W571" t="str">
        <f t="shared" si="283"/>
        <v>NA</v>
      </c>
      <c r="X571">
        <f t="shared" si="284"/>
        <v>0</v>
      </c>
      <c r="Y571" t="str">
        <f t="shared" si="271"/>
        <v>NA</v>
      </c>
      <c r="Z571" t="str">
        <f t="shared" si="272"/>
        <v>NA</v>
      </c>
      <c r="AA571" t="str">
        <f t="shared" si="273"/>
        <v>NA</v>
      </c>
      <c r="AB571" t="str">
        <f t="shared" si="274"/>
        <v>NA</v>
      </c>
      <c r="AC571" s="9" t="str">
        <f t="shared" si="285"/>
        <v>NA</v>
      </c>
      <c r="AD571" s="9">
        <f t="shared" si="286"/>
        <v>0</v>
      </c>
      <c r="AE571" s="9" t="str">
        <f t="shared" si="287"/>
        <v>NA</v>
      </c>
      <c r="AF571" s="9">
        <f t="shared" si="288"/>
        <v>0</v>
      </c>
      <c r="AG571" s="9" t="str">
        <f t="shared" si="289"/>
        <v>NA</v>
      </c>
      <c r="AH571" s="9">
        <f t="shared" si="290"/>
        <v>0</v>
      </c>
      <c r="AI571" s="9" t="str">
        <f t="shared" si="291"/>
        <v>NA</v>
      </c>
      <c r="AJ571" s="9">
        <f t="shared" si="292"/>
        <v>0</v>
      </c>
      <c r="AK571" t="str">
        <f t="shared" si="293"/>
        <v>NA</v>
      </c>
      <c r="AL571" t="str">
        <f t="shared" si="294"/>
        <v>NA</v>
      </c>
      <c r="AM571" t="str">
        <f t="shared" si="295"/>
        <v>NA</v>
      </c>
      <c r="AN571" t="str">
        <f t="shared" si="296"/>
        <v>NA</v>
      </c>
      <c r="AO571">
        <f t="shared" si="275"/>
        <v>0</v>
      </c>
      <c r="AP571">
        <f t="shared" si="276"/>
        <v>0</v>
      </c>
      <c r="AQ571" t="str">
        <f t="shared" si="277"/>
        <v>Method not applicable - confined aquifer</v>
      </c>
    </row>
    <row r="572" spans="1:43" x14ac:dyDescent="0.25">
      <c r="A572">
        <v>295</v>
      </c>
      <c r="B572">
        <v>5188192.58519</v>
      </c>
      <c r="C572" t="str">
        <f>VLOOKUP(A572,'A1. Aquifer Attributes'!A:H,8,FALSE)</f>
        <v>Confined</v>
      </c>
      <c r="D572" t="str">
        <f>VLOOKUP(A572,'A3. BGCZ'!A:C,3,FALSE)</f>
        <v>IDF</v>
      </c>
      <c r="E572" t="str">
        <f>VLOOKUP(A572,'A2. Low Flow Zone'!A:C,3,FALSE)</f>
        <v>South Interior</v>
      </c>
      <c r="F572">
        <f>IFERROR(VLOOKUP(A572,'R1. GW Use'!A:H,8,FALSE),"&lt;Null&gt;")</f>
        <v>11117</v>
      </c>
      <c r="G572" t="str">
        <f>IFERROR(VLOOKUP(A572,'R2. Recharge'!A:I,8,FALSE)*B572,"&lt;Null&gt;")</f>
        <v>&lt;Null&gt;</v>
      </c>
      <c r="H572" t="str">
        <f>IFERROR(VLOOKUP(A572,'R2. Recharge'!A:K,10,FALSE)*B572,"&lt;Null&gt;")</f>
        <v>&lt;Null&gt;</v>
      </c>
      <c r="I572" t="str">
        <f>IFERROR(VLOOKUP(A572,'R3. GW E'!A:C,2,FALSE)*B572,"&lt;Null&gt;")</f>
        <v>&lt;Null&gt;</v>
      </c>
      <c r="J572" t="str">
        <f>IFERROR(VLOOKUP(A572,'R3. GW E'!A:E,4,FALSE)*B572,"&lt;Null&gt;")</f>
        <v>&lt;Null&gt;</v>
      </c>
      <c r="K572" t="str">
        <f t="shared" si="264"/>
        <v>&lt;Null&gt;</v>
      </c>
      <c r="L572" t="str">
        <f t="shared" si="265"/>
        <v>&lt;Null&gt;</v>
      </c>
      <c r="M572" t="str">
        <f t="shared" si="266"/>
        <v>&lt;Null&gt;</v>
      </c>
      <c r="N572" t="str">
        <f t="shared" si="267"/>
        <v>&lt;Null&gt;</v>
      </c>
      <c r="O572" t="str">
        <f t="shared" si="268"/>
        <v/>
      </c>
      <c r="P572">
        <f t="shared" si="278"/>
        <v>11000</v>
      </c>
      <c r="Q572" t="str">
        <f t="shared" si="269"/>
        <v/>
      </c>
      <c r="R572">
        <f t="shared" si="279"/>
        <v>0</v>
      </c>
      <c r="S572" t="str">
        <f t="shared" si="270"/>
        <v/>
      </c>
      <c r="T572">
        <f t="shared" si="280"/>
        <v>0</v>
      </c>
      <c r="U572" t="str">
        <f t="shared" si="281"/>
        <v>NA</v>
      </c>
      <c r="V572">
        <f t="shared" si="282"/>
        <v>0</v>
      </c>
      <c r="W572" t="str">
        <f t="shared" si="283"/>
        <v>NA</v>
      </c>
      <c r="X572">
        <f t="shared" si="284"/>
        <v>0</v>
      </c>
      <c r="Y572" t="str">
        <f t="shared" si="271"/>
        <v>NA</v>
      </c>
      <c r="Z572" t="str">
        <f t="shared" si="272"/>
        <v>NA</v>
      </c>
      <c r="AA572" t="str">
        <f t="shared" si="273"/>
        <v>NA</v>
      </c>
      <c r="AB572" t="str">
        <f t="shared" si="274"/>
        <v>NA</v>
      </c>
      <c r="AC572" s="9" t="str">
        <f t="shared" si="285"/>
        <v>NA</v>
      </c>
      <c r="AD572" s="9">
        <f t="shared" si="286"/>
        <v>0</v>
      </c>
      <c r="AE572" s="9" t="str">
        <f t="shared" si="287"/>
        <v>NA</v>
      </c>
      <c r="AF572" s="9">
        <f t="shared" si="288"/>
        <v>0</v>
      </c>
      <c r="AG572" s="9" t="str">
        <f t="shared" si="289"/>
        <v>NA</v>
      </c>
      <c r="AH572" s="9">
        <f t="shared" si="290"/>
        <v>0</v>
      </c>
      <c r="AI572" s="9" t="str">
        <f t="shared" si="291"/>
        <v>NA</v>
      </c>
      <c r="AJ572" s="9">
        <f t="shared" si="292"/>
        <v>0</v>
      </c>
      <c r="AK572" t="str">
        <f t="shared" si="293"/>
        <v>NA</v>
      </c>
      <c r="AL572" t="str">
        <f t="shared" si="294"/>
        <v>NA</v>
      </c>
      <c r="AM572" t="str">
        <f t="shared" si="295"/>
        <v>NA</v>
      </c>
      <c r="AN572" t="str">
        <f t="shared" si="296"/>
        <v>NA</v>
      </c>
      <c r="AO572">
        <f t="shared" si="275"/>
        <v>0</v>
      </c>
      <c r="AP572">
        <f t="shared" si="276"/>
        <v>0</v>
      </c>
      <c r="AQ572" t="str">
        <f t="shared" si="277"/>
        <v>Method not applicable - confined aquifer</v>
      </c>
    </row>
    <row r="573" spans="1:43" x14ac:dyDescent="0.25">
      <c r="A573">
        <v>298</v>
      </c>
      <c r="B573">
        <v>202830637.419</v>
      </c>
      <c r="C573" t="str">
        <f>VLOOKUP(A573,'A1. Aquifer Attributes'!A:H,8,FALSE)</f>
        <v>Confined</v>
      </c>
      <c r="D573" t="str">
        <f>VLOOKUP(A573,'A3. BGCZ'!A:C,3,FALSE)</f>
        <v>IDF</v>
      </c>
      <c r="E573" t="str">
        <f>VLOOKUP(A573,'A2. Low Flow Zone'!A:C,3,FALSE)</f>
        <v>South Interior</v>
      </c>
      <c r="F573">
        <f>IFERROR(VLOOKUP(A573,'R1. GW Use'!A:H,8,FALSE),"&lt;Null&gt;")</f>
        <v>939654</v>
      </c>
      <c r="G573" t="str">
        <f>IFERROR(VLOOKUP(A573,'R2. Recharge'!A:I,8,FALSE)*B573,"&lt;Null&gt;")</f>
        <v>&lt;Null&gt;</v>
      </c>
      <c r="H573" t="str">
        <f>IFERROR(VLOOKUP(A573,'R2. Recharge'!A:K,10,FALSE)*B573,"&lt;Null&gt;")</f>
        <v>&lt;Null&gt;</v>
      </c>
      <c r="I573" t="str">
        <f>IFERROR(VLOOKUP(A573,'R3. GW E'!A:C,2,FALSE)*B573,"&lt;Null&gt;")</f>
        <v>&lt;Null&gt;</v>
      </c>
      <c r="J573" t="str">
        <f>IFERROR(VLOOKUP(A573,'R3. GW E'!A:E,4,FALSE)*B573,"&lt;Null&gt;")</f>
        <v>&lt;Null&gt;</v>
      </c>
      <c r="K573" t="str">
        <f t="shared" si="264"/>
        <v>&lt;Null&gt;</v>
      </c>
      <c r="L573" t="str">
        <f t="shared" si="265"/>
        <v>&lt;Null&gt;</v>
      </c>
      <c r="M573" t="str">
        <f t="shared" si="266"/>
        <v>&lt;Null&gt;</v>
      </c>
      <c r="N573" t="str">
        <f t="shared" si="267"/>
        <v>&lt;Null&gt;</v>
      </c>
      <c r="O573" t="str">
        <f t="shared" si="268"/>
        <v/>
      </c>
      <c r="P573">
        <f t="shared" si="278"/>
        <v>940000</v>
      </c>
      <c r="Q573" t="str">
        <f t="shared" si="269"/>
        <v/>
      </c>
      <c r="R573">
        <f t="shared" si="279"/>
        <v>0</v>
      </c>
      <c r="S573" t="str">
        <f t="shared" si="270"/>
        <v/>
      </c>
      <c r="T573">
        <f t="shared" si="280"/>
        <v>0</v>
      </c>
      <c r="U573" t="str">
        <f t="shared" si="281"/>
        <v>NA</v>
      </c>
      <c r="V573">
        <f t="shared" si="282"/>
        <v>0</v>
      </c>
      <c r="W573" t="str">
        <f t="shared" si="283"/>
        <v>NA</v>
      </c>
      <c r="X573">
        <f t="shared" si="284"/>
        <v>0</v>
      </c>
      <c r="Y573" t="str">
        <f t="shared" si="271"/>
        <v>NA</v>
      </c>
      <c r="Z573" t="str">
        <f t="shared" si="272"/>
        <v>NA</v>
      </c>
      <c r="AA573" t="str">
        <f t="shared" si="273"/>
        <v>NA</v>
      </c>
      <c r="AB573" t="str">
        <f t="shared" si="274"/>
        <v>NA</v>
      </c>
      <c r="AC573" s="9" t="str">
        <f t="shared" si="285"/>
        <v>NA</v>
      </c>
      <c r="AD573" s="9">
        <f t="shared" si="286"/>
        <v>0</v>
      </c>
      <c r="AE573" s="9" t="str">
        <f t="shared" si="287"/>
        <v>NA</v>
      </c>
      <c r="AF573" s="9">
        <f t="shared" si="288"/>
        <v>0</v>
      </c>
      <c r="AG573" s="9" t="str">
        <f t="shared" si="289"/>
        <v>NA</v>
      </c>
      <c r="AH573" s="9">
        <f t="shared" si="290"/>
        <v>0</v>
      </c>
      <c r="AI573" s="9" t="str">
        <f t="shared" si="291"/>
        <v>NA</v>
      </c>
      <c r="AJ573" s="9">
        <f t="shared" si="292"/>
        <v>0</v>
      </c>
      <c r="AK573" t="str">
        <f t="shared" si="293"/>
        <v>NA</v>
      </c>
      <c r="AL573" t="str">
        <f t="shared" si="294"/>
        <v>NA</v>
      </c>
      <c r="AM573" t="str">
        <f t="shared" si="295"/>
        <v>NA</v>
      </c>
      <c r="AN573" t="str">
        <f t="shared" si="296"/>
        <v>NA</v>
      </c>
      <c r="AO573">
        <f t="shared" si="275"/>
        <v>0</v>
      </c>
      <c r="AP573">
        <f t="shared" si="276"/>
        <v>0</v>
      </c>
      <c r="AQ573" t="str">
        <f t="shared" si="277"/>
        <v>Method not applicable - confined aquifer</v>
      </c>
    </row>
    <row r="574" spans="1:43" x14ac:dyDescent="0.25">
      <c r="A574">
        <v>299</v>
      </c>
      <c r="B574">
        <v>7831865.7764400002</v>
      </c>
      <c r="C574" t="str">
        <f>VLOOKUP(A574,'A1. Aquifer Attributes'!A:H,8,FALSE)</f>
        <v>Confined</v>
      </c>
      <c r="D574" t="str">
        <f>VLOOKUP(A574,'A3. BGCZ'!A:C,3,FALSE)</f>
        <v>PP</v>
      </c>
      <c r="E574" t="str">
        <f>VLOOKUP(A574,'A2. Low Flow Zone'!A:C,3,FALSE)</f>
        <v>South Interior</v>
      </c>
      <c r="F574">
        <f>IFERROR(VLOOKUP(A574,'R1. GW Use'!A:H,8,FALSE),"&lt;Null&gt;")</f>
        <v>495572</v>
      </c>
      <c r="G574" t="str">
        <f>IFERROR(VLOOKUP(A574,'R2. Recharge'!A:I,8,FALSE)*B574,"&lt;Null&gt;")</f>
        <v>&lt;Null&gt;</v>
      </c>
      <c r="H574" t="str">
        <f>IFERROR(VLOOKUP(A574,'R2. Recharge'!A:K,10,FALSE)*B574,"&lt;Null&gt;")</f>
        <v>&lt;Null&gt;</v>
      </c>
      <c r="I574" t="str">
        <f>IFERROR(VLOOKUP(A574,'R3. GW E'!A:C,2,FALSE)*B574,"&lt;Null&gt;")</f>
        <v>&lt;Null&gt;</v>
      </c>
      <c r="J574" t="str">
        <f>IFERROR(VLOOKUP(A574,'R3. GW E'!A:E,4,FALSE)*B574,"&lt;Null&gt;")</f>
        <v>&lt;Null&gt;</v>
      </c>
      <c r="K574" t="str">
        <f t="shared" si="264"/>
        <v>&lt;Null&gt;</v>
      </c>
      <c r="L574" t="str">
        <f t="shared" si="265"/>
        <v>&lt;Null&gt;</v>
      </c>
      <c r="M574" t="str">
        <f t="shared" si="266"/>
        <v>&lt;Null&gt;</v>
      </c>
      <c r="N574" t="str">
        <f t="shared" si="267"/>
        <v>&lt;Null&gt;</v>
      </c>
      <c r="O574" t="str">
        <f t="shared" si="268"/>
        <v/>
      </c>
      <c r="P574">
        <f t="shared" si="278"/>
        <v>496000</v>
      </c>
      <c r="Q574" t="str">
        <f t="shared" si="269"/>
        <v/>
      </c>
      <c r="R574">
        <f t="shared" si="279"/>
        <v>0</v>
      </c>
      <c r="S574" t="str">
        <f t="shared" si="270"/>
        <v/>
      </c>
      <c r="T574">
        <f t="shared" si="280"/>
        <v>0</v>
      </c>
      <c r="U574" t="str">
        <f t="shared" si="281"/>
        <v>NA</v>
      </c>
      <c r="V574">
        <f t="shared" si="282"/>
        <v>0</v>
      </c>
      <c r="W574" t="str">
        <f t="shared" si="283"/>
        <v>NA</v>
      </c>
      <c r="X574">
        <f t="shared" si="284"/>
        <v>0</v>
      </c>
      <c r="Y574" t="str">
        <f t="shared" si="271"/>
        <v>NA</v>
      </c>
      <c r="Z574" t="str">
        <f t="shared" si="272"/>
        <v>NA</v>
      </c>
      <c r="AA574" t="str">
        <f t="shared" si="273"/>
        <v>NA</v>
      </c>
      <c r="AB574" t="str">
        <f t="shared" si="274"/>
        <v>NA</v>
      </c>
      <c r="AC574" s="9" t="str">
        <f t="shared" si="285"/>
        <v>NA</v>
      </c>
      <c r="AD574" s="9">
        <f t="shared" si="286"/>
        <v>0</v>
      </c>
      <c r="AE574" s="9" t="str">
        <f t="shared" si="287"/>
        <v>NA</v>
      </c>
      <c r="AF574" s="9">
        <f t="shared" si="288"/>
        <v>0</v>
      </c>
      <c r="AG574" s="9" t="str">
        <f t="shared" si="289"/>
        <v>NA</v>
      </c>
      <c r="AH574" s="9">
        <f t="shared" si="290"/>
        <v>0</v>
      </c>
      <c r="AI574" s="9" t="str">
        <f t="shared" si="291"/>
        <v>NA</v>
      </c>
      <c r="AJ574" s="9">
        <f t="shared" si="292"/>
        <v>0</v>
      </c>
      <c r="AK574" t="str">
        <f t="shared" si="293"/>
        <v>NA</v>
      </c>
      <c r="AL574" t="str">
        <f t="shared" si="294"/>
        <v>NA</v>
      </c>
      <c r="AM574" t="str">
        <f t="shared" si="295"/>
        <v>NA</v>
      </c>
      <c r="AN574" t="str">
        <f t="shared" si="296"/>
        <v>NA</v>
      </c>
      <c r="AO574">
        <f t="shared" si="275"/>
        <v>0</v>
      </c>
      <c r="AP574">
        <f t="shared" si="276"/>
        <v>0</v>
      </c>
      <c r="AQ574" t="str">
        <f t="shared" si="277"/>
        <v>Method not applicable - confined aquifer</v>
      </c>
    </row>
    <row r="575" spans="1:43" x14ac:dyDescent="0.25">
      <c r="A575">
        <v>300</v>
      </c>
      <c r="B575">
        <v>55146848.428400002</v>
      </c>
      <c r="C575" t="str">
        <f>VLOOKUP(A575,'A1. Aquifer Attributes'!A:H,8,FALSE)</f>
        <v>Confined</v>
      </c>
      <c r="D575" t="str">
        <f>VLOOKUP(A575,'A3. BGCZ'!A:C,3,FALSE)</f>
        <v>PP</v>
      </c>
      <c r="E575" t="str">
        <f>VLOOKUP(A575,'A2. Low Flow Zone'!A:C,3,FALSE)</f>
        <v>South Interior</v>
      </c>
      <c r="F575">
        <f>IFERROR(VLOOKUP(A575,'R1. GW Use'!A:H,8,FALSE),"&lt;Null&gt;")</f>
        <v>122234</v>
      </c>
      <c r="G575" t="str">
        <f>IFERROR(VLOOKUP(A575,'R2. Recharge'!A:I,8,FALSE)*B575,"&lt;Null&gt;")</f>
        <v>&lt;Null&gt;</v>
      </c>
      <c r="H575" t="str">
        <f>IFERROR(VLOOKUP(A575,'R2. Recharge'!A:K,10,FALSE)*B575,"&lt;Null&gt;")</f>
        <v>&lt;Null&gt;</v>
      </c>
      <c r="I575" t="str">
        <f>IFERROR(VLOOKUP(A575,'R3. GW E'!A:C,2,FALSE)*B575,"&lt;Null&gt;")</f>
        <v>&lt;Null&gt;</v>
      </c>
      <c r="J575" t="str">
        <f>IFERROR(VLOOKUP(A575,'R3. GW E'!A:E,4,FALSE)*B575,"&lt;Null&gt;")</f>
        <v>&lt;Null&gt;</v>
      </c>
      <c r="K575" t="str">
        <f t="shared" si="264"/>
        <v>&lt;Null&gt;</v>
      </c>
      <c r="L575" t="str">
        <f t="shared" si="265"/>
        <v>&lt;Null&gt;</v>
      </c>
      <c r="M575" t="str">
        <f t="shared" si="266"/>
        <v>&lt;Null&gt;</v>
      </c>
      <c r="N575" t="str">
        <f t="shared" si="267"/>
        <v>&lt;Null&gt;</v>
      </c>
      <c r="O575" t="str">
        <f t="shared" si="268"/>
        <v/>
      </c>
      <c r="P575">
        <f t="shared" si="278"/>
        <v>122000</v>
      </c>
      <c r="Q575" t="str">
        <f t="shared" si="269"/>
        <v/>
      </c>
      <c r="R575">
        <f t="shared" si="279"/>
        <v>0</v>
      </c>
      <c r="S575" t="str">
        <f t="shared" si="270"/>
        <v/>
      </c>
      <c r="T575">
        <f t="shared" si="280"/>
        <v>0</v>
      </c>
      <c r="U575" t="str">
        <f t="shared" si="281"/>
        <v>NA</v>
      </c>
      <c r="V575">
        <f t="shared" si="282"/>
        <v>0</v>
      </c>
      <c r="W575" t="str">
        <f t="shared" si="283"/>
        <v>NA</v>
      </c>
      <c r="X575">
        <f t="shared" si="284"/>
        <v>0</v>
      </c>
      <c r="Y575" t="str">
        <f t="shared" si="271"/>
        <v>NA</v>
      </c>
      <c r="Z575" t="str">
        <f t="shared" si="272"/>
        <v>NA</v>
      </c>
      <c r="AA575" t="str">
        <f t="shared" si="273"/>
        <v>NA</v>
      </c>
      <c r="AB575" t="str">
        <f t="shared" si="274"/>
        <v>NA</v>
      </c>
      <c r="AC575" s="9" t="str">
        <f t="shared" si="285"/>
        <v>NA</v>
      </c>
      <c r="AD575" s="9">
        <f t="shared" si="286"/>
        <v>0</v>
      </c>
      <c r="AE575" s="9" t="str">
        <f t="shared" si="287"/>
        <v>NA</v>
      </c>
      <c r="AF575" s="9">
        <f t="shared" si="288"/>
        <v>0</v>
      </c>
      <c r="AG575" s="9" t="str">
        <f t="shared" si="289"/>
        <v>NA</v>
      </c>
      <c r="AH575" s="9">
        <f t="shared" si="290"/>
        <v>0</v>
      </c>
      <c r="AI575" s="9" t="str">
        <f t="shared" si="291"/>
        <v>NA</v>
      </c>
      <c r="AJ575" s="9">
        <f t="shared" si="292"/>
        <v>0</v>
      </c>
      <c r="AK575" t="str">
        <f t="shared" si="293"/>
        <v>NA</v>
      </c>
      <c r="AL575" t="str">
        <f t="shared" si="294"/>
        <v>NA</v>
      </c>
      <c r="AM575" t="str">
        <f t="shared" si="295"/>
        <v>NA</v>
      </c>
      <c r="AN575" t="str">
        <f t="shared" si="296"/>
        <v>NA</v>
      </c>
      <c r="AO575">
        <f t="shared" si="275"/>
        <v>0</v>
      </c>
      <c r="AP575">
        <f t="shared" si="276"/>
        <v>0</v>
      </c>
      <c r="AQ575" t="str">
        <f t="shared" si="277"/>
        <v>Method not applicable - confined aquifer</v>
      </c>
    </row>
    <row r="576" spans="1:43" x14ac:dyDescent="0.25">
      <c r="A576">
        <v>304</v>
      </c>
      <c r="B576">
        <v>19358338.472100001</v>
      </c>
      <c r="C576" t="str">
        <f>VLOOKUP(A576,'A1. Aquifer Attributes'!A:H,8,FALSE)</f>
        <v>Confined</v>
      </c>
      <c r="D576" t="str">
        <f>VLOOKUP(A576,'A3. BGCZ'!A:C,3,FALSE)</f>
        <v>IDF</v>
      </c>
      <c r="E576" t="str">
        <f>VLOOKUP(A576,'A2. Low Flow Zone'!A:C,3,FALSE)</f>
        <v>South Interior</v>
      </c>
      <c r="F576">
        <f>IFERROR(VLOOKUP(A576,'R1. GW Use'!A:H,8,FALSE),"&lt;Null&gt;")</f>
        <v>218530</v>
      </c>
      <c r="G576" t="str">
        <f>IFERROR(VLOOKUP(A576,'R2. Recharge'!A:I,8,FALSE)*B576,"&lt;Null&gt;")</f>
        <v>&lt;Null&gt;</v>
      </c>
      <c r="H576" t="str">
        <f>IFERROR(VLOOKUP(A576,'R2. Recharge'!A:K,10,FALSE)*B576,"&lt;Null&gt;")</f>
        <v>&lt;Null&gt;</v>
      </c>
      <c r="I576" t="str">
        <f>IFERROR(VLOOKUP(A576,'R3. GW E'!A:C,2,FALSE)*B576,"&lt;Null&gt;")</f>
        <v>&lt;Null&gt;</v>
      </c>
      <c r="J576" t="str">
        <f>IFERROR(VLOOKUP(A576,'R3. GW E'!A:E,4,FALSE)*B576,"&lt;Null&gt;")</f>
        <v>&lt;Null&gt;</v>
      </c>
      <c r="K576" t="str">
        <f t="shared" si="264"/>
        <v>&lt;Null&gt;</v>
      </c>
      <c r="L576" t="str">
        <f t="shared" si="265"/>
        <v>&lt;Null&gt;</v>
      </c>
      <c r="M576" t="str">
        <f t="shared" si="266"/>
        <v>&lt;Null&gt;</v>
      </c>
      <c r="N576" t="str">
        <f t="shared" si="267"/>
        <v>&lt;Null&gt;</v>
      </c>
      <c r="O576" t="str">
        <f t="shared" si="268"/>
        <v/>
      </c>
      <c r="P576">
        <f t="shared" si="278"/>
        <v>219000</v>
      </c>
      <c r="Q576" t="str">
        <f t="shared" si="269"/>
        <v/>
      </c>
      <c r="R576">
        <f t="shared" si="279"/>
        <v>0</v>
      </c>
      <c r="S576" t="str">
        <f t="shared" si="270"/>
        <v/>
      </c>
      <c r="T576">
        <f t="shared" si="280"/>
        <v>0</v>
      </c>
      <c r="U576" t="str">
        <f t="shared" si="281"/>
        <v>NA</v>
      </c>
      <c r="V576">
        <f t="shared" si="282"/>
        <v>0</v>
      </c>
      <c r="W576" t="str">
        <f t="shared" si="283"/>
        <v>NA</v>
      </c>
      <c r="X576">
        <f t="shared" si="284"/>
        <v>0</v>
      </c>
      <c r="Y576" t="str">
        <f t="shared" si="271"/>
        <v>NA</v>
      </c>
      <c r="Z576" t="str">
        <f t="shared" si="272"/>
        <v>NA</v>
      </c>
      <c r="AA576" t="str">
        <f t="shared" si="273"/>
        <v>NA</v>
      </c>
      <c r="AB576" t="str">
        <f t="shared" si="274"/>
        <v>NA</v>
      </c>
      <c r="AC576" s="9" t="str">
        <f t="shared" si="285"/>
        <v>NA</v>
      </c>
      <c r="AD576" s="9">
        <f t="shared" si="286"/>
        <v>0</v>
      </c>
      <c r="AE576" s="9" t="str">
        <f t="shared" si="287"/>
        <v>NA</v>
      </c>
      <c r="AF576" s="9">
        <f t="shared" si="288"/>
        <v>0</v>
      </c>
      <c r="AG576" s="9" t="str">
        <f t="shared" si="289"/>
        <v>NA</v>
      </c>
      <c r="AH576" s="9">
        <f t="shared" si="290"/>
        <v>0</v>
      </c>
      <c r="AI576" s="9" t="str">
        <f t="shared" si="291"/>
        <v>NA</v>
      </c>
      <c r="AJ576" s="9">
        <f t="shared" si="292"/>
        <v>0</v>
      </c>
      <c r="AK576" t="str">
        <f t="shared" si="293"/>
        <v>NA</v>
      </c>
      <c r="AL576" t="str">
        <f t="shared" si="294"/>
        <v>NA</v>
      </c>
      <c r="AM576" t="str">
        <f t="shared" si="295"/>
        <v>NA</v>
      </c>
      <c r="AN576" t="str">
        <f t="shared" si="296"/>
        <v>NA</v>
      </c>
      <c r="AO576">
        <f t="shared" si="275"/>
        <v>0</v>
      </c>
      <c r="AP576">
        <f t="shared" si="276"/>
        <v>0</v>
      </c>
      <c r="AQ576" t="str">
        <f t="shared" si="277"/>
        <v>Method not applicable - confined aquifer</v>
      </c>
    </row>
    <row r="577" spans="1:43" x14ac:dyDescent="0.25">
      <c r="A577">
        <v>305</v>
      </c>
      <c r="B577">
        <v>23332446.8059</v>
      </c>
      <c r="C577" t="str">
        <f>VLOOKUP(A577,'A1. Aquifer Attributes'!A:H,8,FALSE)</f>
        <v>Confined</v>
      </c>
      <c r="D577" t="str">
        <f>VLOOKUP(A577,'A3. BGCZ'!A:C,3,FALSE)</f>
        <v>PP</v>
      </c>
      <c r="E577" t="str">
        <f>VLOOKUP(A577,'A2. Low Flow Zone'!A:C,3,FALSE)</f>
        <v>South Interior</v>
      </c>
      <c r="F577">
        <f>IFERROR(VLOOKUP(A577,'R1. GW Use'!A:H,8,FALSE),"&lt;Null&gt;")</f>
        <v>288056</v>
      </c>
      <c r="G577" t="str">
        <f>IFERROR(VLOOKUP(A577,'R2. Recharge'!A:I,8,FALSE)*B577,"&lt;Null&gt;")</f>
        <v>&lt;Null&gt;</v>
      </c>
      <c r="H577" t="str">
        <f>IFERROR(VLOOKUP(A577,'R2. Recharge'!A:K,10,FALSE)*B577,"&lt;Null&gt;")</f>
        <v>&lt;Null&gt;</v>
      </c>
      <c r="I577" t="str">
        <f>IFERROR(VLOOKUP(A577,'R3. GW E'!A:C,2,FALSE)*B577,"&lt;Null&gt;")</f>
        <v>&lt;Null&gt;</v>
      </c>
      <c r="J577" t="str">
        <f>IFERROR(VLOOKUP(A577,'R3. GW E'!A:E,4,FALSE)*B577,"&lt;Null&gt;")</f>
        <v>&lt;Null&gt;</v>
      </c>
      <c r="K577" t="str">
        <f t="shared" si="264"/>
        <v>&lt;Null&gt;</v>
      </c>
      <c r="L577" t="str">
        <f t="shared" si="265"/>
        <v>&lt;Null&gt;</v>
      </c>
      <c r="M577" t="str">
        <f t="shared" si="266"/>
        <v>&lt;Null&gt;</v>
      </c>
      <c r="N577" t="str">
        <f t="shared" si="267"/>
        <v>&lt;Null&gt;</v>
      </c>
      <c r="O577" t="str">
        <f t="shared" si="268"/>
        <v/>
      </c>
      <c r="P577">
        <f t="shared" si="278"/>
        <v>288000</v>
      </c>
      <c r="Q577" t="str">
        <f t="shared" si="269"/>
        <v/>
      </c>
      <c r="R577">
        <f t="shared" si="279"/>
        <v>0</v>
      </c>
      <c r="S577" t="str">
        <f t="shared" si="270"/>
        <v/>
      </c>
      <c r="T577">
        <f t="shared" si="280"/>
        <v>0</v>
      </c>
      <c r="U577" t="str">
        <f t="shared" si="281"/>
        <v>NA</v>
      </c>
      <c r="V577">
        <f t="shared" si="282"/>
        <v>0</v>
      </c>
      <c r="W577" t="str">
        <f t="shared" si="283"/>
        <v>NA</v>
      </c>
      <c r="X577">
        <f t="shared" si="284"/>
        <v>0</v>
      </c>
      <c r="Y577" t="str">
        <f t="shared" si="271"/>
        <v>NA</v>
      </c>
      <c r="Z577" t="str">
        <f t="shared" si="272"/>
        <v>NA</v>
      </c>
      <c r="AA577" t="str">
        <f t="shared" si="273"/>
        <v>NA</v>
      </c>
      <c r="AB577" t="str">
        <f t="shared" si="274"/>
        <v>NA</v>
      </c>
      <c r="AC577" s="9" t="str">
        <f t="shared" si="285"/>
        <v>NA</v>
      </c>
      <c r="AD577" s="9">
        <f t="shared" si="286"/>
        <v>0</v>
      </c>
      <c r="AE577" s="9" t="str">
        <f t="shared" si="287"/>
        <v>NA</v>
      </c>
      <c r="AF577" s="9">
        <f t="shared" si="288"/>
        <v>0</v>
      </c>
      <c r="AG577" s="9" t="str">
        <f t="shared" si="289"/>
        <v>NA</v>
      </c>
      <c r="AH577" s="9">
        <f t="shared" si="290"/>
        <v>0</v>
      </c>
      <c r="AI577" s="9" t="str">
        <f t="shared" si="291"/>
        <v>NA</v>
      </c>
      <c r="AJ577" s="9">
        <f t="shared" si="292"/>
        <v>0</v>
      </c>
      <c r="AK577" t="str">
        <f t="shared" si="293"/>
        <v>NA</v>
      </c>
      <c r="AL577" t="str">
        <f t="shared" si="294"/>
        <v>NA</v>
      </c>
      <c r="AM577" t="str">
        <f t="shared" si="295"/>
        <v>NA</v>
      </c>
      <c r="AN577" t="str">
        <f t="shared" si="296"/>
        <v>NA</v>
      </c>
      <c r="AO577">
        <f t="shared" si="275"/>
        <v>0</v>
      </c>
      <c r="AP577">
        <f t="shared" si="276"/>
        <v>0</v>
      </c>
      <c r="AQ577" t="str">
        <f t="shared" si="277"/>
        <v>Method not applicable - confined aquifer</v>
      </c>
    </row>
    <row r="578" spans="1:43" x14ac:dyDescent="0.25">
      <c r="A578">
        <v>306</v>
      </c>
      <c r="B578">
        <v>3590534.38375</v>
      </c>
      <c r="C578" t="str">
        <f>VLOOKUP(A578,'A1. Aquifer Attributes'!A:H,8,FALSE)</f>
        <v>Confined</v>
      </c>
      <c r="D578" t="str">
        <f>VLOOKUP(A578,'A3. BGCZ'!A:C,3,FALSE)</f>
        <v>PP</v>
      </c>
      <c r="E578" t="str">
        <f>VLOOKUP(A578,'A2. Low Flow Zone'!A:C,3,FALSE)</f>
        <v>South Interior</v>
      </c>
      <c r="F578">
        <f>IFERROR(VLOOKUP(A578,'R1. GW Use'!A:H,8,FALSE),"&lt;Null&gt;")</f>
        <v>19234</v>
      </c>
      <c r="G578" t="str">
        <f>IFERROR(VLOOKUP(A578,'R2. Recharge'!A:I,8,FALSE)*B578,"&lt;Null&gt;")</f>
        <v>&lt;Null&gt;</v>
      </c>
      <c r="H578" t="str">
        <f>IFERROR(VLOOKUP(A578,'R2. Recharge'!A:K,10,FALSE)*B578,"&lt;Null&gt;")</f>
        <v>&lt;Null&gt;</v>
      </c>
      <c r="I578" t="str">
        <f>IFERROR(VLOOKUP(A578,'R3. GW E'!A:C,2,FALSE)*B578,"&lt;Null&gt;")</f>
        <v>&lt;Null&gt;</v>
      </c>
      <c r="J578" t="str">
        <f>IFERROR(VLOOKUP(A578,'R3. GW E'!A:E,4,FALSE)*B578,"&lt;Null&gt;")</f>
        <v>&lt;Null&gt;</v>
      </c>
      <c r="K578" t="str">
        <f t="shared" ref="K578:K641" si="297">IFERROR(G578-I578,"&lt;Null&gt;")</f>
        <v>&lt;Null&gt;</v>
      </c>
      <c r="L578" t="str">
        <f t="shared" ref="L578:L641" si="298">IFERROR(H578-I578,"&lt;Null&gt;")</f>
        <v>&lt;Null&gt;</v>
      </c>
      <c r="M578" t="str">
        <f t="shared" ref="M578:M641" si="299">IFERROR(G578-J578,"&lt;Null&gt;")</f>
        <v>&lt;Null&gt;</v>
      </c>
      <c r="N578" t="str">
        <f t="shared" ref="N578:N641" si="300">IFERROR(H578-J578,"&lt;Null&gt;")</f>
        <v>&lt;Null&gt;</v>
      </c>
      <c r="O578" t="str">
        <f t="shared" ref="O578:O641" si="301">IF(P578&lt;&gt;"&lt;Null&gt;",IF(F578&lt;0,"",IF(AND(OR(P578=0,P578=1000),F578&lt;&gt;0,F578&lt;1000),"&lt;1000","")),"NA")</f>
        <v/>
      </c>
      <c r="P578">
        <f t="shared" si="278"/>
        <v>19000</v>
      </c>
      <c r="Q578" t="str">
        <f t="shared" ref="Q578:Q641" si="302">IF(R578&lt;&gt;"&lt;Null&gt;",IF(G578&lt;0,"",IF(AND(OR(R578=0,R578=1000),G578&lt;&gt;0,G578&lt;1000),"&lt;1000","")),"NA")</f>
        <v/>
      </c>
      <c r="R578">
        <f t="shared" si="279"/>
        <v>0</v>
      </c>
      <c r="S578" t="str">
        <f t="shared" ref="S578:S641" si="303">IF(T578&lt;&gt;"&lt;Null&gt;",IF(H578&lt;0,"",IF(AND(OR(T578=0,T578=1000),H578&lt;&gt;0,H578&lt;1000),"&lt;1000","")),"NA")</f>
        <v/>
      </c>
      <c r="T578">
        <f t="shared" si="280"/>
        <v>0</v>
      </c>
      <c r="U578" t="str">
        <f t="shared" si="281"/>
        <v>NA</v>
      </c>
      <c r="V578">
        <f t="shared" si="282"/>
        <v>0</v>
      </c>
      <c r="W578" t="str">
        <f t="shared" si="283"/>
        <v>NA</v>
      </c>
      <c r="X578">
        <f t="shared" si="284"/>
        <v>0</v>
      </c>
      <c r="Y578" t="str">
        <f t="shared" ref="Y578:Y641" si="304">IFERROR(IF(K578&lt;0,"NA",$F578/K578),"NA")</f>
        <v>NA</v>
      </c>
      <c r="Z578" t="str">
        <f t="shared" ref="Z578:Z641" si="305">IFERROR(IF(L578&lt;0,"NA",$F578/L578),"NA")</f>
        <v>NA</v>
      </c>
      <c r="AA578" t="str">
        <f t="shared" ref="AA578:AA641" si="306">IFERROR(IF(M578&lt;0,"NA",$F578/M578),"NA")</f>
        <v>NA</v>
      </c>
      <c r="AB578" t="str">
        <f t="shared" ref="AB578:AB641" si="307">IFERROR(IF(N578&lt;0,"NA",$F578/N578),"NA")</f>
        <v>NA</v>
      </c>
      <c r="AC578" s="9" t="str">
        <f t="shared" si="285"/>
        <v>NA</v>
      </c>
      <c r="AD578" s="9">
        <f t="shared" si="286"/>
        <v>0</v>
      </c>
      <c r="AE578" s="9" t="str">
        <f t="shared" si="287"/>
        <v>NA</v>
      </c>
      <c r="AF578" s="9">
        <f t="shared" si="288"/>
        <v>0</v>
      </c>
      <c r="AG578" s="9" t="str">
        <f t="shared" si="289"/>
        <v>NA</v>
      </c>
      <c r="AH578" s="9">
        <f t="shared" si="290"/>
        <v>0</v>
      </c>
      <c r="AI578" s="9" t="str">
        <f t="shared" si="291"/>
        <v>NA</v>
      </c>
      <c r="AJ578" s="9">
        <f t="shared" si="292"/>
        <v>0</v>
      </c>
      <c r="AK578" t="str">
        <f t="shared" si="293"/>
        <v>NA</v>
      </c>
      <c r="AL578" t="str">
        <f t="shared" si="294"/>
        <v>NA</v>
      </c>
      <c r="AM578" t="str">
        <f t="shared" si="295"/>
        <v>NA</v>
      </c>
      <c r="AN578" t="str">
        <f t="shared" si="296"/>
        <v>NA</v>
      </c>
      <c r="AO578">
        <f t="shared" ref="AO578:AO641" si="308">COUNTIF(AK578:AN578,"stressed")</f>
        <v>0</v>
      </c>
      <c r="AP578">
        <f t="shared" ref="AP578:AP641" si="309">4 - COUNTIF(AK578:AN578,"NA")</f>
        <v>0</v>
      </c>
      <c r="AQ578" t="str">
        <f t="shared" ref="AQ578:AQ641" si="310">IF(C578="Confined","Method not applicable - confined aquifer",IF(AND(K578&lt;0,L578&lt;0,M578&lt;0,N578&lt;0),"Method not applicable - low modelled groundwater availability",IF(AND(AO578=0,AP578=0),"Method not applicaple - no derived E values",IF(AO578=AP578,"More stressed (high certainty)",IF(AO578=0,"Less stressed","More stressed (less certainty)")))))</f>
        <v>Method not applicable - confined aquifer</v>
      </c>
    </row>
    <row r="579" spans="1:43" x14ac:dyDescent="0.25">
      <c r="A579">
        <v>308</v>
      </c>
      <c r="B579">
        <v>4714803.2063100003</v>
      </c>
      <c r="C579" t="str">
        <f>VLOOKUP(A579,'A1. Aquifer Attributes'!A:H,8,FALSE)</f>
        <v>Confined</v>
      </c>
      <c r="D579" t="str">
        <f>VLOOKUP(A579,'A3. BGCZ'!A:C,3,FALSE)</f>
        <v>ICH</v>
      </c>
      <c r="E579" t="str">
        <f>VLOOKUP(A579,'A2. Low Flow Zone'!A:C,3,FALSE)</f>
        <v>Southeast Mountains</v>
      </c>
      <c r="F579">
        <f>IFERROR(VLOOKUP(A579,'R1. GW Use'!A:H,8,FALSE),"&lt;Null&gt;")</f>
        <v>0</v>
      </c>
      <c r="G579" t="str">
        <f>IFERROR(VLOOKUP(A579,'R2. Recharge'!A:I,8,FALSE)*B579,"&lt;Null&gt;")</f>
        <v>&lt;Null&gt;</v>
      </c>
      <c r="H579" t="str">
        <f>IFERROR(VLOOKUP(A579,'R2. Recharge'!A:K,10,FALSE)*B579,"&lt;Null&gt;")</f>
        <v>&lt;Null&gt;</v>
      </c>
      <c r="I579" t="str">
        <f>IFERROR(VLOOKUP(A579,'R3. GW E'!A:C,2,FALSE)*B579,"&lt;Null&gt;")</f>
        <v>&lt;Null&gt;</v>
      </c>
      <c r="J579" t="str">
        <f>IFERROR(VLOOKUP(A579,'R3. GW E'!A:E,4,FALSE)*B579,"&lt;Null&gt;")</f>
        <v>&lt;Null&gt;</v>
      </c>
      <c r="K579" t="str">
        <f t="shared" si="297"/>
        <v>&lt;Null&gt;</v>
      </c>
      <c r="L579" t="str">
        <f t="shared" si="298"/>
        <v>&lt;Null&gt;</v>
      </c>
      <c r="M579" t="str">
        <f t="shared" si="299"/>
        <v>&lt;Null&gt;</v>
      </c>
      <c r="N579" t="str">
        <f t="shared" si="300"/>
        <v>&lt;Null&gt;</v>
      </c>
      <c r="O579" t="str">
        <f t="shared" si="301"/>
        <v/>
      </c>
      <c r="P579">
        <f t="shared" ref="P579:P642" si="311">IFERROR(ROUND(F579,-3), 0)</f>
        <v>0</v>
      </c>
      <c r="Q579" t="str">
        <f t="shared" si="302"/>
        <v/>
      </c>
      <c r="R579">
        <f t="shared" ref="R579:R642" si="312">IFERROR(IF(G579&lt;=0,0,IF(G579&lt;1000,1000,ROUND(G579,-3))),0)</f>
        <v>0</v>
      </c>
      <c r="S579" t="str">
        <f t="shared" si="303"/>
        <v/>
      </c>
      <c r="T579">
        <f t="shared" ref="T579:T642" si="313">IFERROR(IF(H579&lt;=0,0,IF(H579&lt;1000,1000,ROUND(H579,-3))),0)</f>
        <v>0</v>
      </c>
      <c r="U579" t="str">
        <f t="shared" ref="U579:U642" si="314">IF(I579&lt;&gt;"&lt;Null&gt;",IF(I579&lt;0,"",IF(AND(OR(V579=0,V579=1000),I579&lt;&gt;0,I579&lt;1000),"&lt;1000","")),"NA")</f>
        <v>NA</v>
      </c>
      <c r="V579">
        <f t="shared" ref="V579:V642" si="315">IFERROR(IF(I579&lt;=0,0,IF(I579&lt;1000,1000,ROUND(I579,-3))),0)</f>
        <v>0</v>
      </c>
      <c r="W579" t="str">
        <f t="shared" ref="W579:W642" si="316">IF(J579&lt;&gt;"&lt;Null&gt;",IF(J579&lt;0,"",IF(AND(OR(X579=0,X579=1000),J579&lt;&gt;0,J579&lt;1000),"&lt;1000","")),"NA")</f>
        <v>NA</v>
      </c>
      <c r="X579">
        <f t="shared" ref="X579:X642" si="317">IFERROR(IF(J579&lt;=0,0,IF(J579&lt;1000,1000,ROUND(J579,-3))),0)</f>
        <v>0</v>
      </c>
      <c r="Y579" t="str">
        <f t="shared" si="304"/>
        <v>NA</v>
      </c>
      <c r="Z579" t="str">
        <f t="shared" si="305"/>
        <v>NA</v>
      </c>
      <c r="AA579" t="str">
        <f t="shared" si="306"/>
        <v>NA</v>
      </c>
      <c r="AB579" t="str">
        <f t="shared" si="307"/>
        <v>NA</v>
      </c>
      <c r="AC579" s="9" t="str">
        <f t="shared" ref="AC579:AC642" si="318">IF(Y579="NA","NA",IF(AND(AD579=0,Y579&lt;&gt;0),"&lt;0.1",""))</f>
        <v>NA</v>
      </c>
      <c r="AD579" s="9">
        <f t="shared" ref="AD579:AD642" si="319">IFERROR(IF(Y579&lt;0,"&lt;Null&gt;",ROUND(Y579,1)),0)</f>
        <v>0</v>
      </c>
      <c r="AE579" s="9" t="str">
        <f t="shared" ref="AE579:AE642" si="320">IF(Z579="NA","NA",IF(AND(AF579=0,Z579&lt;&gt;0),"&lt;0.1",""))</f>
        <v>NA</v>
      </c>
      <c r="AF579" s="9">
        <f t="shared" ref="AF579:AF642" si="321">IFERROR(IF(Z579&lt;0,"&lt;Null&gt;",ROUND(Z579,1)),0)</f>
        <v>0</v>
      </c>
      <c r="AG579" s="9" t="str">
        <f t="shared" ref="AG579:AG642" si="322">IF(AA579="NA","NA",IF(AND(AH579=0,AA579&lt;&gt;0),"&lt;0.1",""))</f>
        <v>NA</v>
      </c>
      <c r="AH579" s="9">
        <f t="shared" ref="AH579:AH642" si="323">IFERROR(IF(AA579&lt;0,"&lt;Null&gt;",ROUND(AA579,1)),0)</f>
        <v>0</v>
      </c>
      <c r="AI579" s="9" t="str">
        <f t="shared" ref="AI579:AI642" si="324">IF(AB579="NA","NA",IF(AND(AJ579=0,AB579&lt;&gt;0),"&lt;0.1",""))</f>
        <v>NA</v>
      </c>
      <c r="AJ579" s="9">
        <f t="shared" ref="AJ579:AJ642" si="325">IFERROR(IF(AB579&lt;0,"&lt;Null&gt;",ROUND(AB579,1)),0)</f>
        <v>0</v>
      </c>
      <c r="AK579" t="str">
        <f t="shared" ref="AK579:AK642" si="326">IF(AC579="NA","NA",IF(AD579&gt;1,"stressed",""))</f>
        <v>NA</v>
      </c>
      <c r="AL579" t="str">
        <f t="shared" ref="AL579:AL642" si="327">IF(AE579="NA","NA",IF(AF579&gt;1,"stressed",""))</f>
        <v>NA</v>
      </c>
      <c r="AM579" t="str">
        <f t="shared" ref="AM579:AM642" si="328">IF(AG579="NA","NA",IF(AH579&gt;1,"stressed",""))</f>
        <v>NA</v>
      </c>
      <c r="AN579" t="str">
        <f t="shared" ref="AN579:AN642" si="329">IF(AI579="NA","NA",IF(AJ579&gt;1,"stressed",""))</f>
        <v>NA</v>
      </c>
      <c r="AO579">
        <f t="shared" si="308"/>
        <v>0</v>
      </c>
      <c r="AP579">
        <f t="shared" si="309"/>
        <v>0</v>
      </c>
      <c r="AQ579" t="str">
        <f t="shared" si="310"/>
        <v>Method not applicable - confined aquifer</v>
      </c>
    </row>
    <row r="580" spans="1:43" x14ac:dyDescent="0.25">
      <c r="A580">
        <v>311</v>
      </c>
      <c r="B580">
        <v>5884457.1546299998</v>
      </c>
      <c r="C580" t="str">
        <f>VLOOKUP(A580,'A1. Aquifer Attributes'!A:H,8,FALSE)</f>
        <v>Confined</v>
      </c>
      <c r="D580" t="str">
        <f>VLOOKUP(A580,'A3. BGCZ'!A:C,3,FALSE)</f>
        <v>IDF</v>
      </c>
      <c r="E580" t="str">
        <f>VLOOKUP(A580,'A2. Low Flow Zone'!A:C,3,FALSE)</f>
        <v>Southeast Mountains</v>
      </c>
      <c r="F580">
        <f>IFERROR(VLOOKUP(A580,'R1. GW Use'!A:H,8,FALSE),"&lt;Null&gt;")</f>
        <v>39536</v>
      </c>
      <c r="G580" t="str">
        <f>IFERROR(VLOOKUP(A580,'R2. Recharge'!A:I,8,FALSE)*B580,"&lt;Null&gt;")</f>
        <v>&lt;Null&gt;</v>
      </c>
      <c r="H580" t="str">
        <f>IFERROR(VLOOKUP(A580,'R2. Recharge'!A:K,10,FALSE)*B580,"&lt;Null&gt;")</f>
        <v>&lt;Null&gt;</v>
      </c>
      <c r="I580" t="str">
        <f>IFERROR(VLOOKUP(A580,'R3. GW E'!A:C,2,FALSE)*B580,"&lt;Null&gt;")</f>
        <v>&lt;Null&gt;</v>
      </c>
      <c r="J580" t="str">
        <f>IFERROR(VLOOKUP(A580,'R3. GW E'!A:E,4,FALSE)*B580,"&lt;Null&gt;")</f>
        <v>&lt;Null&gt;</v>
      </c>
      <c r="K580" t="str">
        <f t="shared" si="297"/>
        <v>&lt;Null&gt;</v>
      </c>
      <c r="L580" t="str">
        <f t="shared" si="298"/>
        <v>&lt;Null&gt;</v>
      </c>
      <c r="M580" t="str">
        <f t="shared" si="299"/>
        <v>&lt;Null&gt;</v>
      </c>
      <c r="N580" t="str">
        <f t="shared" si="300"/>
        <v>&lt;Null&gt;</v>
      </c>
      <c r="O580" t="str">
        <f t="shared" si="301"/>
        <v/>
      </c>
      <c r="P580">
        <f t="shared" si="311"/>
        <v>40000</v>
      </c>
      <c r="Q580" t="str">
        <f t="shared" si="302"/>
        <v/>
      </c>
      <c r="R580">
        <f t="shared" si="312"/>
        <v>0</v>
      </c>
      <c r="S580" t="str">
        <f t="shared" si="303"/>
        <v/>
      </c>
      <c r="T580">
        <f t="shared" si="313"/>
        <v>0</v>
      </c>
      <c r="U580" t="str">
        <f t="shared" si="314"/>
        <v>NA</v>
      </c>
      <c r="V580">
        <f t="shared" si="315"/>
        <v>0</v>
      </c>
      <c r="W580" t="str">
        <f t="shared" si="316"/>
        <v>NA</v>
      </c>
      <c r="X580">
        <f t="shared" si="317"/>
        <v>0</v>
      </c>
      <c r="Y580" t="str">
        <f t="shared" si="304"/>
        <v>NA</v>
      </c>
      <c r="Z580" t="str">
        <f t="shared" si="305"/>
        <v>NA</v>
      </c>
      <c r="AA580" t="str">
        <f t="shared" si="306"/>
        <v>NA</v>
      </c>
      <c r="AB580" t="str">
        <f t="shared" si="307"/>
        <v>NA</v>
      </c>
      <c r="AC580" s="9" t="str">
        <f t="shared" si="318"/>
        <v>NA</v>
      </c>
      <c r="AD580" s="9">
        <f t="shared" si="319"/>
        <v>0</v>
      </c>
      <c r="AE580" s="9" t="str">
        <f t="shared" si="320"/>
        <v>NA</v>
      </c>
      <c r="AF580" s="9">
        <f t="shared" si="321"/>
        <v>0</v>
      </c>
      <c r="AG580" s="9" t="str">
        <f t="shared" si="322"/>
        <v>NA</v>
      </c>
      <c r="AH580" s="9">
        <f t="shared" si="323"/>
        <v>0</v>
      </c>
      <c r="AI580" s="9" t="str">
        <f t="shared" si="324"/>
        <v>NA</v>
      </c>
      <c r="AJ580" s="9">
        <f t="shared" si="325"/>
        <v>0</v>
      </c>
      <c r="AK580" t="str">
        <f t="shared" si="326"/>
        <v>NA</v>
      </c>
      <c r="AL580" t="str">
        <f t="shared" si="327"/>
        <v>NA</v>
      </c>
      <c r="AM580" t="str">
        <f t="shared" si="328"/>
        <v>NA</v>
      </c>
      <c r="AN580" t="str">
        <f t="shared" si="329"/>
        <v>NA</v>
      </c>
      <c r="AO580">
        <f t="shared" si="308"/>
        <v>0</v>
      </c>
      <c r="AP580">
        <f t="shared" si="309"/>
        <v>0</v>
      </c>
      <c r="AQ580" t="str">
        <f t="shared" si="310"/>
        <v>Method not applicable - confined aquifer</v>
      </c>
    </row>
    <row r="581" spans="1:43" x14ac:dyDescent="0.25">
      <c r="A581">
        <v>312</v>
      </c>
      <c r="B581">
        <v>45598505.2896</v>
      </c>
      <c r="C581" t="str">
        <f>VLOOKUP(A581,'A1. Aquifer Attributes'!A:H,8,FALSE)</f>
        <v>Confined</v>
      </c>
      <c r="D581" t="str">
        <f>VLOOKUP(A581,'A3. BGCZ'!A:C,3,FALSE)</f>
        <v>IDF</v>
      </c>
      <c r="E581" t="str">
        <f>VLOOKUP(A581,'A2. Low Flow Zone'!A:C,3,FALSE)</f>
        <v>Southeast Mountains</v>
      </c>
      <c r="F581">
        <f>IFERROR(VLOOKUP(A581,'R1. GW Use'!A:H,8,FALSE),"&lt;Null&gt;")</f>
        <v>529397</v>
      </c>
      <c r="G581" t="str">
        <f>IFERROR(VLOOKUP(A581,'R2. Recharge'!A:I,8,FALSE)*B581,"&lt;Null&gt;")</f>
        <v>&lt;Null&gt;</v>
      </c>
      <c r="H581" t="str">
        <f>IFERROR(VLOOKUP(A581,'R2. Recharge'!A:K,10,FALSE)*B581,"&lt;Null&gt;")</f>
        <v>&lt;Null&gt;</v>
      </c>
      <c r="I581" t="str">
        <f>IFERROR(VLOOKUP(A581,'R3. GW E'!A:C,2,FALSE)*B581,"&lt;Null&gt;")</f>
        <v>&lt;Null&gt;</v>
      </c>
      <c r="J581" t="str">
        <f>IFERROR(VLOOKUP(A581,'R3. GW E'!A:E,4,FALSE)*B581,"&lt;Null&gt;")</f>
        <v>&lt;Null&gt;</v>
      </c>
      <c r="K581" t="str">
        <f t="shared" si="297"/>
        <v>&lt;Null&gt;</v>
      </c>
      <c r="L581" t="str">
        <f t="shared" si="298"/>
        <v>&lt;Null&gt;</v>
      </c>
      <c r="M581" t="str">
        <f t="shared" si="299"/>
        <v>&lt;Null&gt;</v>
      </c>
      <c r="N581" t="str">
        <f t="shared" si="300"/>
        <v>&lt;Null&gt;</v>
      </c>
      <c r="O581" t="str">
        <f t="shared" si="301"/>
        <v/>
      </c>
      <c r="P581">
        <f t="shared" si="311"/>
        <v>529000</v>
      </c>
      <c r="Q581" t="str">
        <f t="shared" si="302"/>
        <v/>
      </c>
      <c r="R581">
        <f t="shared" si="312"/>
        <v>0</v>
      </c>
      <c r="S581" t="str">
        <f t="shared" si="303"/>
        <v/>
      </c>
      <c r="T581">
        <f t="shared" si="313"/>
        <v>0</v>
      </c>
      <c r="U581" t="str">
        <f t="shared" si="314"/>
        <v>NA</v>
      </c>
      <c r="V581">
        <f t="shared" si="315"/>
        <v>0</v>
      </c>
      <c r="W581" t="str">
        <f t="shared" si="316"/>
        <v>NA</v>
      </c>
      <c r="X581">
        <f t="shared" si="317"/>
        <v>0</v>
      </c>
      <c r="Y581" t="str">
        <f t="shared" si="304"/>
        <v>NA</v>
      </c>
      <c r="Z581" t="str">
        <f t="shared" si="305"/>
        <v>NA</v>
      </c>
      <c r="AA581" t="str">
        <f t="shared" si="306"/>
        <v>NA</v>
      </c>
      <c r="AB581" t="str">
        <f t="shared" si="307"/>
        <v>NA</v>
      </c>
      <c r="AC581" s="9" t="str">
        <f t="shared" si="318"/>
        <v>NA</v>
      </c>
      <c r="AD581" s="9">
        <f t="shared" si="319"/>
        <v>0</v>
      </c>
      <c r="AE581" s="9" t="str">
        <f t="shared" si="320"/>
        <v>NA</v>
      </c>
      <c r="AF581" s="9">
        <f t="shared" si="321"/>
        <v>0</v>
      </c>
      <c r="AG581" s="9" t="str">
        <f t="shared" si="322"/>
        <v>NA</v>
      </c>
      <c r="AH581" s="9">
        <f t="shared" si="323"/>
        <v>0</v>
      </c>
      <c r="AI581" s="9" t="str">
        <f t="shared" si="324"/>
        <v>NA</v>
      </c>
      <c r="AJ581" s="9">
        <f t="shared" si="325"/>
        <v>0</v>
      </c>
      <c r="AK581" t="str">
        <f t="shared" si="326"/>
        <v>NA</v>
      </c>
      <c r="AL581" t="str">
        <f t="shared" si="327"/>
        <v>NA</v>
      </c>
      <c r="AM581" t="str">
        <f t="shared" si="328"/>
        <v>NA</v>
      </c>
      <c r="AN581" t="str">
        <f t="shared" si="329"/>
        <v>NA</v>
      </c>
      <c r="AO581">
        <f t="shared" si="308"/>
        <v>0</v>
      </c>
      <c r="AP581">
        <f t="shared" si="309"/>
        <v>0</v>
      </c>
      <c r="AQ581" t="str">
        <f t="shared" si="310"/>
        <v>Method not applicable - confined aquifer</v>
      </c>
    </row>
    <row r="582" spans="1:43" x14ac:dyDescent="0.25">
      <c r="A582">
        <v>313</v>
      </c>
      <c r="B582">
        <v>14747985.902899999</v>
      </c>
      <c r="C582" t="str">
        <f>VLOOKUP(A582,'A1. Aquifer Attributes'!A:H,8,FALSE)</f>
        <v>Confined</v>
      </c>
      <c r="D582" t="str">
        <f>VLOOKUP(A582,'A3. BGCZ'!A:C,3,FALSE)</f>
        <v>IDF</v>
      </c>
      <c r="E582" t="str">
        <f>VLOOKUP(A582,'A2. Low Flow Zone'!A:C,3,FALSE)</f>
        <v>Southeast Mountains</v>
      </c>
      <c r="F582">
        <f>IFERROR(VLOOKUP(A582,'R1. GW Use'!A:H,8,FALSE),"&lt;Null&gt;")</f>
        <v>183293</v>
      </c>
      <c r="G582" t="str">
        <f>IFERROR(VLOOKUP(A582,'R2. Recharge'!A:I,8,FALSE)*B582,"&lt;Null&gt;")</f>
        <v>&lt;Null&gt;</v>
      </c>
      <c r="H582" t="str">
        <f>IFERROR(VLOOKUP(A582,'R2. Recharge'!A:K,10,FALSE)*B582,"&lt;Null&gt;")</f>
        <v>&lt;Null&gt;</v>
      </c>
      <c r="I582" t="str">
        <f>IFERROR(VLOOKUP(A582,'R3. GW E'!A:C,2,FALSE)*B582,"&lt;Null&gt;")</f>
        <v>&lt;Null&gt;</v>
      </c>
      <c r="J582" t="str">
        <f>IFERROR(VLOOKUP(A582,'R3. GW E'!A:E,4,FALSE)*B582,"&lt;Null&gt;")</f>
        <v>&lt;Null&gt;</v>
      </c>
      <c r="K582" t="str">
        <f t="shared" si="297"/>
        <v>&lt;Null&gt;</v>
      </c>
      <c r="L582" t="str">
        <f t="shared" si="298"/>
        <v>&lt;Null&gt;</v>
      </c>
      <c r="M582" t="str">
        <f t="shared" si="299"/>
        <v>&lt;Null&gt;</v>
      </c>
      <c r="N582" t="str">
        <f t="shared" si="300"/>
        <v>&lt;Null&gt;</v>
      </c>
      <c r="O582" t="str">
        <f t="shared" si="301"/>
        <v/>
      </c>
      <c r="P582">
        <f t="shared" si="311"/>
        <v>183000</v>
      </c>
      <c r="Q582" t="str">
        <f t="shared" si="302"/>
        <v/>
      </c>
      <c r="R582">
        <f t="shared" si="312"/>
        <v>0</v>
      </c>
      <c r="S582" t="str">
        <f t="shared" si="303"/>
        <v/>
      </c>
      <c r="T582">
        <f t="shared" si="313"/>
        <v>0</v>
      </c>
      <c r="U582" t="str">
        <f t="shared" si="314"/>
        <v>NA</v>
      </c>
      <c r="V582">
        <f t="shared" si="315"/>
        <v>0</v>
      </c>
      <c r="W582" t="str">
        <f t="shared" si="316"/>
        <v>NA</v>
      </c>
      <c r="X582">
        <f t="shared" si="317"/>
        <v>0</v>
      </c>
      <c r="Y582" t="str">
        <f t="shared" si="304"/>
        <v>NA</v>
      </c>
      <c r="Z582" t="str">
        <f t="shared" si="305"/>
        <v>NA</v>
      </c>
      <c r="AA582" t="str">
        <f t="shared" si="306"/>
        <v>NA</v>
      </c>
      <c r="AB582" t="str">
        <f t="shared" si="307"/>
        <v>NA</v>
      </c>
      <c r="AC582" s="9" t="str">
        <f t="shared" si="318"/>
        <v>NA</v>
      </c>
      <c r="AD582" s="9">
        <f t="shared" si="319"/>
        <v>0</v>
      </c>
      <c r="AE582" s="9" t="str">
        <f t="shared" si="320"/>
        <v>NA</v>
      </c>
      <c r="AF582" s="9">
        <f t="shared" si="321"/>
        <v>0</v>
      </c>
      <c r="AG582" s="9" t="str">
        <f t="shared" si="322"/>
        <v>NA</v>
      </c>
      <c r="AH582" s="9">
        <f t="shared" si="323"/>
        <v>0</v>
      </c>
      <c r="AI582" s="9" t="str">
        <f t="shared" si="324"/>
        <v>NA</v>
      </c>
      <c r="AJ582" s="9">
        <f t="shared" si="325"/>
        <v>0</v>
      </c>
      <c r="AK582" t="str">
        <f t="shared" si="326"/>
        <v>NA</v>
      </c>
      <c r="AL582" t="str">
        <f t="shared" si="327"/>
        <v>NA</v>
      </c>
      <c r="AM582" t="str">
        <f t="shared" si="328"/>
        <v>NA</v>
      </c>
      <c r="AN582" t="str">
        <f t="shared" si="329"/>
        <v>NA</v>
      </c>
      <c r="AO582">
        <f t="shared" si="308"/>
        <v>0</v>
      </c>
      <c r="AP582">
        <f t="shared" si="309"/>
        <v>0</v>
      </c>
      <c r="AQ582" t="str">
        <f t="shared" si="310"/>
        <v>Method not applicable - confined aquifer</v>
      </c>
    </row>
    <row r="583" spans="1:43" x14ac:dyDescent="0.25">
      <c r="A583">
        <v>314</v>
      </c>
      <c r="B583">
        <v>6423377.3447200004</v>
      </c>
      <c r="C583" t="str">
        <f>VLOOKUP(A583,'A1. Aquifer Attributes'!A:H,8,FALSE)</f>
        <v>Confined</v>
      </c>
      <c r="D583" t="str">
        <f>VLOOKUP(A583,'A3. BGCZ'!A:C,3,FALSE)</f>
        <v>IDF</v>
      </c>
      <c r="E583" t="str">
        <f>VLOOKUP(A583,'A2. Low Flow Zone'!A:C,3,FALSE)</f>
        <v>South Interior</v>
      </c>
      <c r="F583">
        <f>IFERROR(VLOOKUP(A583,'R1. GW Use'!A:H,8,FALSE),"&lt;Null&gt;")</f>
        <v>1362917</v>
      </c>
      <c r="G583" t="str">
        <f>IFERROR(VLOOKUP(A583,'R2. Recharge'!A:I,8,FALSE)*B583,"&lt;Null&gt;")</f>
        <v>&lt;Null&gt;</v>
      </c>
      <c r="H583" t="str">
        <f>IFERROR(VLOOKUP(A583,'R2. Recharge'!A:K,10,FALSE)*B583,"&lt;Null&gt;")</f>
        <v>&lt;Null&gt;</v>
      </c>
      <c r="I583" t="str">
        <f>IFERROR(VLOOKUP(A583,'R3. GW E'!A:C,2,FALSE)*B583,"&lt;Null&gt;")</f>
        <v>&lt;Null&gt;</v>
      </c>
      <c r="J583" t="str">
        <f>IFERROR(VLOOKUP(A583,'R3. GW E'!A:E,4,FALSE)*B583,"&lt;Null&gt;")</f>
        <v>&lt;Null&gt;</v>
      </c>
      <c r="K583" t="str">
        <f t="shared" si="297"/>
        <v>&lt;Null&gt;</v>
      </c>
      <c r="L583" t="str">
        <f t="shared" si="298"/>
        <v>&lt;Null&gt;</v>
      </c>
      <c r="M583" t="str">
        <f t="shared" si="299"/>
        <v>&lt;Null&gt;</v>
      </c>
      <c r="N583" t="str">
        <f t="shared" si="300"/>
        <v>&lt;Null&gt;</v>
      </c>
      <c r="O583" t="str">
        <f t="shared" si="301"/>
        <v/>
      </c>
      <c r="P583">
        <f t="shared" si="311"/>
        <v>1363000</v>
      </c>
      <c r="Q583" t="str">
        <f t="shared" si="302"/>
        <v/>
      </c>
      <c r="R583">
        <f t="shared" si="312"/>
        <v>0</v>
      </c>
      <c r="S583" t="str">
        <f t="shared" si="303"/>
        <v/>
      </c>
      <c r="T583">
        <f t="shared" si="313"/>
        <v>0</v>
      </c>
      <c r="U583" t="str">
        <f t="shared" si="314"/>
        <v>NA</v>
      </c>
      <c r="V583">
        <f t="shared" si="315"/>
        <v>0</v>
      </c>
      <c r="W583" t="str">
        <f t="shared" si="316"/>
        <v>NA</v>
      </c>
      <c r="X583">
        <f t="shared" si="317"/>
        <v>0</v>
      </c>
      <c r="Y583" t="str">
        <f t="shared" si="304"/>
        <v>NA</v>
      </c>
      <c r="Z583" t="str">
        <f t="shared" si="305"/>
        <v>NA</v>
      </c>
      <c r="AA583" t="str">
        <f t="shared" si="306"/>
        <v>NA</v>
      </c>
      <c r="AB583" t="str">
        <f t="shared" si="307"/>
        <v>NA</v>
      </c>
      <c r="AC583" s="9" t="str">
        <f t="shared" si="318"/>
        <v>NA</v>
      </c>
      <c r="AD583" s="9">
        <f t="shared" si="319"/>
        <v>0</v>
      </c>
      <c r="AE583" s="9" t="str">
        <f t="shared" si="320"/>
        <v>NA</v>
      </c>
      <c r="AF583" s="9">
        <f t="shared" si="321"/>
        <v>0</v>
      </c>
      <c r="AG583" s="9" t="str">
        <f t="shared" si="322"/>
        <v>NA</v>
      </c>
      <c r="AH583" s="9">
        <f t="shared" si="323"/>
        <v>0</v>
      </c>
      <c r="AI583" s="9" t="str">
        <f t="shared" si="324"/>
        <v>NA</v>
      </c>
      <c r="AJ583" s="9">
        <f t="shared" si="325"/>
        <v>0</v>
      </c>
      <c r="AK583" t="str">
        <f t="shared" si="326"/>
        <v>NA</v>
      </c>
      <c r="AL583" t="str">
        <f t="shared" si="327"/>
        <v>NA</v>
      </c>
      <c r="AM583" t="str">
        <f t="shared" si="328"/>
        <v>NA</v>
      </c>
      <c r="AN583" t="str">
        <f t="shared" si="329"/>
        <v>NA</v>
      </c>
      <c r="AO583">
        <f t="shared" si="308"/>
        <v>0</v>
      </c>
      <c r="AP583">
        <f t="shared" si="309"/>
        <v>0</v>
      </c>
      <c r="AQ583" t="str">
        <f t="shared" si="310"/>
        <v>Method not applicable - confined aquifer</v>
      </c>
    </row>
    <row r="584" spans="1:43" x14ac:dyDescent="0.25">
      <c r="A584">
        <v>315</v>
      </c>
      <c r="B584">
        <v>4178342.91469</v>
      </c>
      <c r="C584" t="str">
        <f>VLOOKUP(A584,'A1. Aquifer Attributes'!A:H,8,FALSE)</f>
        <v>Confined</v>
      </c>
      <c r="D584" t="str">
        <f>VLOOKUP(A584,'A3. BGCZ'!A:C,3,FALSE)</f>
        <v>IDF</v>
      </c>
      <c r="E584" t="str">
        <f>VLOOKUP(A584,'A2. Low Flow Zone'!A:C,3,FALSE)</f>
        <v>South Interior</v>
      </c>
      <c r="F584">
        <f>IFERROR(VLOOKUP(A584,'R1. GW Use'!A:H,8,FALSE),"&lt;Null&gt;")</f>
        <v>321221</v>
      </c>
      <c r="G584" t="str">
        <f>IFERROR(VLOOKUP(A584,'R2. Recharge'!A:I,8,FALSE)*B584,"&lt;Null&gt;")</f>
        <v>&lt;Null&gt;</v>
      </c>
      <c r="H584" t="str">
        <f>IFERROR(VLOOKUP(A584,'R2. Recharge'!A:K,10,FALSE)*B584,"&lt;Null&gt;")</f>
        <v>&lt;Null&gt;</v>
      </c>
      <c r="I584" t="str">
        <f>IFERROR(VLOOKUP(A584,'R3. GW E'!A:C,2,FALSE)*B584,"&lt;Null&gt;")</f>
        <v>&lt;Null&gt;</v>
      </c>
      <c r="J584" t="str">
        <f>IFERROR(VLOOKUP(A584,'R3. GW E'!A:E,4,FALSE)*B584,"&lt;Null&gt;")</f>
        <v>&lt;Null&gt;</v>
      </c>
      <c r="K584" t="str">
        <f t="shared" si="297"/>
        <v>&lt;Null&gt;</v>
      </c>
      <c r="L584" t="str">
        <f t="shared" si="298"/>
        <v>&lt;Null&gt;</v>
      </c>
      <c r="M584" t="str">
        <f t="shared" si="299"/>
        <v>&lt;Null&gt;</v>
      </c>
      <c r="N584" t="str">
        <f t="shared" si="300"/>
        <v>&lt;Null&gt;</v>
      </c>
      <c r="O584" t="str">
        <f t="shared" si="301"/>
        <v/>
      </c>
      <c r="P584">
        <f t="shared" si="311"/>
        <v>321000</v>
      </c>
      <c r="Q584" t="str">
        <f t="shared" si="302"/>
        <v/>
      </c>
      <c r="R584">
        <f t="shared" si="312"/>
        <v>0</v>
      </c>
      <c r="S584" t="str">
        <f t="shared" si="303"/>
        <v/>
      </c>
      <c r="T584">
        <f t="shared" si="313"/>
        <v>0</v>
      </c>
      <c r="U584" t="str">
        <f t="shared" si="314"/>
        <v>NA</v>
      </c>
      <c r="V584">
        <f t="shared" si="315"/>
        <v>0</v>
      </c>
      <c r="W584" t="str">
        <f t="shared" si="316"/>
        <v>NA</v>
      </c>
      <c r="X584">
        <f t="shared" si="317"/>
        <v>0</v>
      </c>
      <c r="Y584" t="str">
        <f t="shared" si="304"/>
        <v>NA</v>
      </c>
      <c r="Z584" t="str">
        <f t="shared" si="305"/>
        <v>NA</v>
      </c>
      <c r="AA584" t="str">
        <f t="shared" si="306"/>
        <v>NA</v>
      </c>
      <c r="AB584" t="str">
        <f t="shared" si="307"/>
        <v>NA</v>
      </c>
      <c r="AC584" s="9" t="str">
        <f t="shared" si="318"/>
        <v>NA</v>
      </c>
      <c r="AD584" s="9">
        <f t="shared" si="319"/>
        <v>0</v>
      </c>
      <c r="AE584" s="9" t="str">
        <f t="shared" si="320"/>
        <v>NA</v>
      </c>
      <c r="AF584" s="9">
        <f t="shared" si="321"/>
        <v>0</v>
      </c>
      <c r="AG584" s="9" t="str">
        <f t="shared" si="322"/>
        <v>NA</v>
      </c>
      <c r="AH584" s="9">
        <f t="shared" si="323"/>
        <v>0</v>
      </c>
      <c r="AI584" s="9" t="str">
        <f t="shared" si="324"/>
        <v>NA</v>
      </c>
      <c r="AJ584" s="9">
        <f t="shared" si="325"/>
        <v>0</v>
      </c>
      <c r="AK584" t="str">
        <f t="shared" si="326"/>
        <v>NA</v>
      </c>
      <c r="AL584" t="str">
        <f t="shared" si="327"/>
        <v>NA</v>
      </c>
      <c r="AM584" t="str">
        <f t="shared" si="328"/>
        <v>NA</v>
      </c>
      <c r="AN584" t="str">
        <f t="shared" si="329"/>
        <v>NA</v>
      </c>
      <c r="AO584">
        <f t="shared" si="308"/>
        <v>0</v>
      </c>
      <c r="AP584">
        <f t="shared" si="309"/>
        <v>0</v>
      </c>
      <c r="AQ584" t="str">
        <f t="shared" si="310"/>
        <v>Method not applicable - confined aquifer</v>
      </c>
    </row>
    <row r="585" spans="1:43" x14ac:dyDescent="0.25">
      <c r="A585">
        <v>317</v>
      </c>
      <c r="B585">
        <v>25287598.468699999</v>
      </c>
      <c r="C585" t="str">
        <f>VLOOKUP(A585,'A1. Aquifer Attributes'!A:H,8,FALSE)</f>
        <v>Confined</v>
      </c>
      <c r="D585" t="str">
        <f>VLOOKUP(A585,'A3. BGCZ'!A:C,3,FALSE)</f>
        <v>IDF</v>
      </c>
      <c r="E585" t="str">
        <f>VLOOKUP(A585,'A2. Low Flow Zone'!A:C,3,FALSE)</f>
        <v>South Interior</v>
      </c>
      <c r="F585">
        <f>IFERROR(VLOOKUP(A585,'R1. GW Use'!A:H,8,FALSE),"&lt;Null&gt;")</f>
        <v>910718</v>
      </c>
      <c r="G585" t="str">
        <f>IFERROR(VLOOKUP(A585,'R2. Recharge'!A:I,8,FALSE)*B585,"&lt;Null&gt;")</f>
        <v>&lt;Null&gt;</v>
      </c>
      <c r="H585" t="str">
        <f>IFERROR(VLOOKUP(A585,'R2. Recharge'!A:K,10,FALSE)*B585,"&lt;Null&gt;")</f>
        <v>&lt;Null&gt;</v>
      </c>
      <c r="I585" t="str">
        <f>IFERROR(VLOOKUP(A585,'R3. GW E'!A:C,2,FALSE)*B585,"&lt;Null&gt;")</f>
        <v>&lt;Null&gt;</v>
      </c>
      <c r="J585" t="str">
        <f>IFERROR(VLOOKUP(A585,'R3. GW E'!A:E,4,FALSE)*B585,"&lt;Null&gt;")</f>
        <v>&lt;Null&gt;</v>
      </c>
      <c r="K585" t="str">
        <f t="shared" si="297"/>
        <v>&lt;Null&gt;</v>
      </c>
      <c r="L585" t="str">
        <f t="shared" si="298"/>
        <v>&lt;Null&gt;</v>
      </c>
      <c r="M585" t="str">
        <f t="shared" si="299"/>
        <v>&lt;Null&gt;</v>
      </c>
      <c r="N585" t="str">
        <f t="shared" si="300"/>
        <v>&lt;Null&gt;</v>
      </c>
      <c r="O585" t="str">
        <f t="shared" si="301"/>
        <v/>
      </c>
      <c r="P585">
        <f t="shared" si="311"/>
        <v>911000</v>
      </c>
      <c r="Q585" t="str">
        <f t="shared" si="302"/>
        <v/>
      </c>
      <c r="R585">
        <f t="shared" si="312"/>
        <v>0</v>
      </c>
      <c r="S585" t="str">
        <f t="shared" si="303"/>
        <v/>
      </c>
      <c r="T585">
        <f t="shared" si="313"/>
        <v>0</v>
      </c>
      <c r="U585" t="str">
        <f t="shared" si="314"/>
        <v>NA</v>
      </c>
      <c r="V585">
        <f t="shared" si="315"/>
        <v>0</v>
      </c>
      <c r="W585" t="str">
        <f t="shared" si="316"/>
        <v>NA</v>
      </c>
      <c r="X585">
        <f t="shared" si="317"/>
        <v>0</v>
      </c>
      <c r="Y585" t="str">
        <f t="shared" si="304"/>
        <v>NA</v>
      </c>
      <c r="Z585" t="str">
        <f t="shared" si="305"/>
        <v>NA</v>
      </c>
      <c r="AA585" t="str">
        <f t="shared" si="306"/>
        <v>NA</v>
      </c>
      <c r="AB585" t="str">
        <f t="shared" si="307"/>
        <v>NA</v>
      </c>
      <c r="AC585" s="9" t="str">
        <f t="shared" si="318"/>
        <v>NA</v>
      </c>
      <c r="AD585" s="9">
        <f t="shared" si="319"/>
        <v>0</v>
      </c>
      <c r="AE585" s="9" t="str">
        <f t="shared" si="320"/>
        <v>NA</v>
      </c>
      <c r="AF585" s="9">
        <f t="shared" si="321"/>
        <v>0</v>
      </c>
      <c r="AG585" s="9" t="str">
        <f t="shared" si="322"/>
        <v>NA</v>
      </c>
      <c r="AH585" s="9">
        <f t="shared" si="323"/>
        <v>0</v>
      </c>
      <c r="AI585" s="9" t="str">
        <f t="shared" si="324"/>
        <v>NA</v>
      </c>
      <c r="AJ585" s="9">
        <f t="shared" si="325"/>
        <v>0</v>
      </c>
      <c r="AK585" t="str">
        <f t="shared" si="326"/>
        <v>NA</v>
      </c>
      <c r="AL585" t="str">
        <f t="shared" si="327"/>
        <v>NA</v>
      </c>
      <c r="AM585" t="str">
        <f t="shared" si="328"/>
        <v>NA</v>
      </c>
      <c r="AN585" t="str">
        <f t="shared" si="329"/>
        <v>NA</v>
      </c>
      <c r="AO585">
        <f t="shared" si="308"/>
        <v>0</v>
      </c>
      <c r="AP585">
        <f t="shared" si="309"/>
        <v>0</v>
      </c>
      <c r="AQ585" t="str">
        <f t="shared" si="310"/>
        <v>Method not applicable - confined aquifer</v>
      </c>
    </row>
    <row r="586" spans="1:43" x14ac:dyDescent="0.25">
      <c r="A586">
        <v>318</v>
      </c>
      <c r="B586">
        <v>15561387.2991</v>
      </c>
      <c r="C586" t="str">
        <f>VLOOKUP(A586,'A1. Aquifer Attributes'!A:H,8,FALSE)</f>
        <v>Confined</v>
      </c>
      <c r="D586" t="str">
        <f>VLOOKUP(A586,'A3. BGCZ'!A:C,3,FALSE)</f>
        <v>IDF</v>
      </c>
      <c r="E586" t="str">
        <f>VLOOKUP(A586,'A2. Low Flow Zone'!A:C,3,FALSE)</f>
        <v>Southeast Mountains</v>
      </c>
      <c r="F586">
        <f>IFERROR(VLOOKUP(A586,'R1. GW Use'!A:H,8,FALSE),"&lt;Null&gt;")</f>
        <v>3601992</v>
      </c>
      <c r="G586" t="str">
        <f>IFERROR(VLOOKUP(A586,'R2. Recharge'!A:I,8,FALSE)*B586,"&lt;Null&gt;")</f>
        <v>&lt;Null&gt;</v>
      </c>
      <c r="H586" t="str">
        <f>IFERROR(VLOOKUP(A586,'R2. Recharge'!A:K,10,FALSE)*B586,"&lt;Null&gt;")</f>
        <v>&lt;Null&gt;</v>
      </c>
      <c r="I586" t="str">
        <f>IFERROR(VLOOKUP(A586,'R3. GW E'!A:C,2,FALSE)*B586,"&lt;Null&gt;")</f>
        <v>&lt;Null&gt;</v>
      </c>
      <c r="J586" t="str">
        <f>IFERROR(VLOOKUP(A586,'R3. GW E'!A:E,4,FALSE)*B586,"&lt;Null&gt;")</f>
        <v>&lt;Null&gt;</v>
      </c>
      <c r="K586" t="str">
        <f t="shared" si="297"/>
        <v>&lt;Null&gt;</v>
      </c>
      <c r="L586" t="str">
        <f t="shared" si="298"/>
        <v>&lt;Null&gt;</v>
      </c>
      <c r="M586" t="str">
        <f t="shared" si="299"/>
        <v>&lt;Null&gt;</v>
      </c>
      <c r="N586" t="str">
        <f t="shared" si="300"/>
        <v>&lt;Null&gt;</v>
      </c>
      <c r="O586" t="str">
        <f t="shared" si="301"/>
        <v/>
      </c>
      <c r="P586">
        <f t="shared" si="311"/>
        <v>3602000</v>
      </c>
      <c r="Q586" t="str">
        <f t="shared" si="302"/>
        <v/>
      </c>
      <c r="R586">
        <f t="shared" si="312"/>
        <v>0</v>
      </c>
      <c r="S586" t="str">
        <f t="shared" si="303"/>
        <v/>
      </c>
      <c r="T586">
        <f t="shared" si="313"/>
        <v>0</v>
      </c>
      <c r="U586" t="str">
        <f t="shared" si="314"/>
        <v>NA</v>
      </c>
      <c r="V586">
        <f t="shared" si="315"/>
        <v>0</v>
      </c>
      <c r="W586" t="str">
        <f t="shared" si="316"/>
        <v>NA</v>
      </c>
      <c r="X586">
        <f t="shared" si="317"/>
        <v>0</v>
      </c>
      <c r="Y586" t="str">
        <f t="shared" si="304"/>
        <v>NA</v>
      </c>
      <c r="Z586" t="str">
        <f t="shared" si="305"/>
        <v>NA</v>
      </c>
      <c r="AA586" t="str">
        <f t="shared" si="306"/>
        <v>NA</v>
      </c>
      <c r="AB586" t="str">
        <f t="shared" si="307"/>
        <v>NA</v>
      </c>
      <c r="AC586" s="9" t="str">
        <f t="shared" si="318"/>
        <v>NA</v>
      </c>
      <c r="AD586" s="9">
        <f t="shared" si="319"/>
        <v>0</v>
      </c>
      <c r="AE586" s="9" t="str">
        <f t="shared" si="320"/>
        <v>NA</v>
      </c>
      <c r="AF586" s="9">
        <f t="shared" si="321"/>
        <v>0</v>
      </c>
      <c r="AG586" s="9" t="str">
        <f t="shared" si="322"/>
        <v>NA</v>
      </c>
      <c r="AH586" s="9">
        <f t="shared" si="323"/>
        <v>0</v>
      </c>
      <c r="AI586" s="9" t="str">
        <f t="shared" si="324"/>
        <v>NA</v>
      </c>
      <c r="AJ586" s="9">
        <f t="shared" si="325"/>
        <v>0</v>
      </c>
      <c r="AK586" t="str">
        <f t="shared" si="326"/>
        <v>NA</v>
      </c>
      <c r="AL586" t="str">
        <f t="shared" si="327"/>
        <v>NA</v>
      </c>
      <c r="AM586" t="str">
        <f t="shared" si="328"/>
        <v>NA</v>
      </c>
      <c r="AN586" t="str">
        <f t="shared" si="329"/>
        <v>NA</v>
      </c>
      <c r="AO586">
        <f t="shared" si="308"/>
        <v>0</v>
      </c>
      <c r="AP586">
        <f t="shared" si="309"/>
        <v>0</v>
      </c>
      <c r="AQ586" t="str">
        <f t="shared" si="310"/>
        <v>Method not applicable - confined aquifer</v>
      </c>
    </row>
    <row r="587" spans="1:43" x14ac:dyDescent="0.25">
      <c r="A587">
        <v>320</v>
      </c>
      <c r="B587">
        <v>58150169.483400002</v>
      </c>
      <c r="C587" t="str">
        <f>VLOOKUP(A587,'A1. Aquifer Attributes'!A:H,8,FALSE)</f>
        <v>Confined</v>
      </c>
      <c r="D587" t="str">
        <f>VLOOKUP(A587,'A3. BGCZ'!A:C,3,FALSE)</f>
        <v>CDF</v>
      </c>
      <c r="E587" t="str">
        <f>VLOOKUP(A587,'A2. Low Flow Zone'!A:C,3,FALSE)</f>
        <v>Georgia Basin</v>
      </c>
      <c r="F587">
        <f>IFERROR(VLOOKUP(A587,'R1. GW Use'!A:H,8,FALSE),"&lt;Null&gt;")</f>
        <v>521907</v>
      </c>
      <c r="G587" t="str">
        <f>IFERROR(VLOOKUP(A587,'R2. Recharge'!A:I,8,FALSE)*B587,"&lt;Null&gt;")</f>
        <v>&lt;Null&gt;</v>
      </c>
      <c r="H587" t="str">
        <f>IFERROR(VLOOKUP(A587,'R2. Recharge'!A:K,10,FALSE)*B587,"&lt;Null&gt;")</f>
        <v>&lt;Null&gt;</v>
      </c>
      <c r="I587" t="str">
        <f>IFERROR(VLOOKUP(A587,'R3. GW E'!A:C,2,FALSE)*B587,"&lt;Null&gt;")</f>
        <v>&lt;Null&gt;</v>
      </c>
      <c r="J587" t="str">
        <f>IFERROR(VLOOKUP(A587,'R3. GW E'!A:E,4,FALSE)*B587,"&lt;Null&gt;")</f>
        <v>&lt;Null&gt;</v>
      </c>
      <c r="K587" t="str">
        <f t="shared" si="297"/>
        <v>&lt;Null&gt;</v>
      </c>
      <c r="L587" t="str">
        <f t="shared" si="298"/>
        <v>&lt;Null&gt;</v>
      </c>
      <c r="M587" t="str">
        <f t="shared" si="299"/>
        <v>&lt;Null&gt;</v>
      </c>
      <c r="N587" t="str">
        <f t="shared" si="300"/>
        <v>&lt;Null&gt;</v>
      </c>
      <c r="O587" t="str">
        <f t="shared" si="301"/>
        <v/>
      </c>
      <c r="P587">
        <f t="shared" si="311"/>
        <v>522000</v>
      </c>
      <c r="Q587" t="str">
        <f t="shared" si="302"/>
        <v/>
      </c>
      <c r="R587">
        <f t="shared" si="312"/>
        <v>0</v>
      </c>
      <c r="S587" t="str">
        <f t="shared" si="303"/>
        <v/>
      </c>
      <c r="T587">
        <f t="shared" si="313"/>
        <v>0</v>
      </c>
      <c r="U587" t="str">
        <f t="shared" si="314"/>
        <v>NA</v>
      </c>
      <c r="V587">
        <f t="shared" si="315"/>
        <v>0</v>
      </c>
      <c r="W587" t="str">
        <f t="shared" si="316"/>
        <v>NA</v>
      </c>
      <c r="X587">
        <f t="shared" si="317"/>
        <v>0</v>
      </c>
      <c r="Y587" t="str">
        <f t="shared" si="304"/>
        <v>NA</v>
      </c>
      <c r="Z587" t="str">
        <f t="shared" si="305"/>
        <v>NA</v>
      </c>
      <c r="AA587" t="str">
        <f t="shared" si="306"/>
        <v>NA</v>
      </c>
      <c r="AB587" t="str">
        <f t="shared" si="307"/>
        <v>NA</v>
      </c>
      <c r="AC587" s="9" t="str">
        <f t="shared" si="318"/>
        <v>NA</v>
      </c>
      <c r="AD587" s="9">
        <f t="shared" si="319"/>
        <v>0</v>
      </c>
      <c r="AE587" s="9" t="str">
        <f t="shared" si="320"/>
        <v>NA</v>
      </c>
      <c r="AF587" s="9">
        <f t="shared" si="321"/>
        <v>0</v>
      </c>
      <c r="AG587" s="9" t="str">
        <f t="shared" si="322"/>
        <v>NA</v>
      </c>
      <c r="AH587" s="9">
        <f t="shared" si="323"/>
        <v>0</v>
      </c>
      <c r="AI587" s="9" t="str">
        <f t="shared" si="324"/>
        <v>NA</v>
      </c>
      <c r="AJ587" s="9">
        <f t="shared" si="325"/>
        <v>0</v>
      </c>
      <c r="AK587" t="str">
        <f t="shared" si="326"/>
        <v>NA</v>
      </c>
      <c r="AL587" t="str">
        <f t="shared" si="327"/>
        <v>NA</v>
      </c>
      <c r="AM587" t="str">
        <f t="shared" si="328"/>
        <v>NA</v>
      </c>
      <c r="AN587" t="str">
        <f t="shared" si="329"/>
        <v>NA</v>
      </c>
      <c r="AO587">
        <f t="shared" si="308"/>
        <v>0</v>
      </c>
      <c r="AP587">
        <f t="shared" si="309"/>
        <v>0</v>
      </c>
      <c r="AQ587" t="str">
        <f t="shared" si="310"/>
        <v>Method not applicable - confined aquifer</v>
      </c>
    </row>
    <row r="588" spans="1:43" x14ac:dyDescent="0.25">
      <c r="A588">
        <v>324</v>
      </c>
      <c r="B588">
        <v>7300529.8939399999</v>
      </c>
      <c r="C588" t="str">
        <f>VLOOKUP(A588,'A1. Aquifer Attributes'!A:H,8,FALSE)</f>
        <v>Confined</v>
      </c>
      <c r="D588" t="str">
        <f>VLOOKUP(A588,'A3. BGCZ'!A:C,3,FALSE)</f>
        <v>PP</v>
      </c>
      <c r="E588" t="str">
        <f>VLOOKUP(A588,'A2. Low Flow Zone'!A:C,3,FALSE)</f>
        <v>South Interior</v>
      </c>
      <c r="F588">
        <f>IFERROR(VLOOKUP(A588,'R1. GW Use'!A:H,8,FALSE),"&lt;Null&gt;")</f>
        <v>78337</v>
      </c>
      <c r="G588" t="str">
        <f>IFERROR(VLOOKUP(A588,'R2. Recharge'!A:I,8,FALSE)*B588,"&lt;Null&gt;")</f>
        <v>&lt;Null&gt;</v>
      </c>
      <c r="H588" t="str">
        <f>IFERROR(VLOOKUP(A588,'R2. Recharge'!A:K,10,FALSE)*B588,"&lt;Null&gt;")</f>
        <v>&lt;Null&gt;</v>
      </c>
      <c r="I588" t="str">
        <f>IFERROR(VLOOKUP(A588,'R3. GW E'!A:C,2,FALSE)*B588,"&lt;Null&gt;")</f>
        <v>&lt;Null&gt;</v>
      </c>
      <c r="J588" t="str">
        <f>IFERROR(VLOOKUP(A588,'R3. GW E'!A:E,4,FALSE)*B588,"&lt;Null&gt;")</f>
        <v>&lt;Null&gt;</v>
      </c>
      <c r="K588" t="str">
        <f t="shared" si="297"/>
        <v>&lt;Null&gt;</v>
      </c>
      <c r="L588" t="str">
        <f t="shared" si="298"/>
        <v>&lt;Null&gt;</v>
      </c>
      <c r="M588" t="str">
        <f t="shared" si="299"/>
        <v>&lt;Null&gt;</v>
      </c>
      <c r="N588" t="str">
        <f t="shared" si="300"/>
        <v>&lt;Null&gt;</v>
      </c>
      <c r="O588" t="str">
        <f t="shared" si="301"/>
        <v/>
      </c>
      <c r="P588">
        <f t="shared" si="311"/>
        <v>78000</v>
      </c>
      <c r="Q588" t="str">
        <f t="shared" si="302"/>
        <v/>
      </c>
      <c r="R588">
        <f t="shared" si="312"/>
        <v>0</v>
      </c>
      <c r="S588" t="str">
        <f t="shared" si="303"/>
        <v/>
      </c>
      <c r="T588">
        <f t="shared" si="313"/>
        <v>0</v>
      </c>
      <c r="U588" t="str">
        <f t="shared" si="314"/>
        <v>NA</v>
      </c>
      <c r="V588">
        <f t="shared" si="315"/>
        <v>0</v>
      </c>
      <c r="W588" t="str">
        <f t="shared" si="316"/>
        <v>NA</v>
      </c>
      <c r="X588">
        <f t="shared" si="317"/>
        <v>0</v>
      </c>
      <c r="Y588" t="str">
        <f t="shared" si="304"/>
        <v>NA</v>
      </c>
      <c r="Z588" t="str">
        <f t="shared" si="305"/>
        <v>NA</v>
      </c>
      <c r="AA588" t="str">
        <f t="shared" si="306"/>
        <v>NA</v>
      </c>
      <c r="AB588" t="str">
        <f t="shared" si="307"/>
        <v>NA</v>
      </c>
      <c r="AC588" s="9" t="str">
        <f t="shared" si="318"/>
        <v>NA</v>
      </c>
      <c r="AD588" s="9">
        <f t="shared" si="319"/>
        <v>0</v>
      </c>
      <c r="AE588" s="9" t="str">
        <f t="shared" si="320"/>
        <v>NA</v>
      </c>
      <c r="AF588" s="9">
        <f t="shared" si="321"/>
        <v>0</v>
      </c>
      <c r="AG588" s="9" t="str">
        <f t="shared" si="322"/>
        <v>NA</v>
      </c>
      <c r="AH588" s="9">
        <f t="shared" si="323"/>
        <v>0</v>
      </c>
      <c r="AI588" s="9" t="str">
        <f t="shared" si="324"/>
        <v>NA</v>
      </c>
      <c r="AJ588" s="9">
        <f t="shared" si="325"/>
        <v>0</v>
      </c>
      <c r="AK588" t="str">
        <f t="shared" si="326"/>
        <v>NA</v>
      </c>
      <c r="AL588" t="str">
        <f t="shared" si="327"/>
        <v>NA</v>
      </c>
      <c r="AM588" t="str">
        <f t="shared" si="328"/>
        <v>NA</v>
      </c>
      <c r="AN588" t="str">
        <f t="shared" si="329"/>
        <v>NA</v>
      </c>
      <c r="AO588">
        <f t="shared" si="308"/>
        <v>0</v>
      </c>
      <c r="AP588">
        <f t="shared" si="309"/>
        <v>0</v>
      </c>
      <c r="AQ588" t="str">
        <f t="shared" si="310"/>
        <v>Method not applicable - confined aquifer</v>
      </c>
    </row>
    <row r="589" spans="1:43" x14ac:dyDescent="0.25">
      <c r="A589">
        <v>328</v>
      </c>
      <c r="B589">
        <v>20443164.287900001</v>
      </c>
      <c r="C589" t="str">
        <f>VLOOKUP(A589,'A1. Aquifer Attributes'!A:H,8,FALSE)</f>
        <v>Confined</v>
      </c>
      <c r="D589" t="str">
        <f>VLOOKUP(A589,'A3. BGCZ'!A:C,3,FALSE)</f>
        <v>SBS</v>
      </c>
      <c r="E589" t="str">
        <f>VLOOKUP(A589,'A2. Low Flow Zone'!A:C,3,FALSE)</f>
        <v>South Interior</v>
      </c>
      <c r="F589">
        <f>IFERROR(VLOOKUP(A589,'R1. GW Use'!A:H,8,FALSE),"&lt;Null&gt;")</f>
        <v>19768</v>
      </c>
      <c r="G589" t="str">
        <f>IFERROR(VLOOKUP(A589,'R2. Recharge'!A:I,8,FALSE)*B589,"&lt;Null&gt;")</f>
        <v>&lt;Null&gt;</v>
      </c>
      <c r="H589" t="str">
        <f>IFERROR(VLOOKUP(A589,'R2. Recharge'!A:K,10,FALSE)*B589,"&lt;Null&gt;")</f>
        <v>&lt;Null&gt;</v>
      </c>
      <c r="I589" t="str">
        <f>IFERROR(VLOOKUP(A589,'R3. GW E'!A:C,2,FALSE)*B589,"&lt;Null&gt;")</f>
        <v>&lt;Null&gt;</v>
      </c>
      <c r="J589" t="str">
        <f>IFERROR(VLOOKUP(A589,'R3. GW E'!A:E,4,FALSE)*B589,"&lt;Null&gt;")</f>
        <v>&lt;Null&gt;</v>
      </c>
      <c r="K589" t="str">
        <f t="shared" si="297"/>
        <v>&lt;Null&gt;</v>
      </c>
      <c r="L589" t="str">
        <f t="shared" si="298"/>
        <v>&lt;Null&gt;</v>
      </c>
      <c r="M589" t="str">
        <f t="shared" si="299"/>
        <v>&lt;Null&gt;</v>
      </c>
      <c r="N589" t="str">
        <f t="shared" si="300"/>
        <v>&lt;Null&gt;</v>
      </c>
      <c r="O589" t="str">
        <f t="shared" si="301"/>
        <v/>
      </c>
      <c r="P589">
        <f t="shared" si="311"/>
        <v>20000</v>
      </c>
      <c r="Q589" t="str">
        <f t="shared" si="302"/>
        <v/>
      </c>
      <c r="R589">
        <f t="shared" si="312"/>
        <v>0</v>
      </c>
      <c r="S589" t="str">
        <f t="shared" si="303"/>
        <v/>
      </c>
      <c r="T589">
        <f t="shared" si="313"/>
        <v>0</v>
      </c>
      <c r="U589" t="str">
        <f t="shared" si="314"/>
        <v>NA</v>
      </c>
      <c r="V589">
        <f t="shared" si="315"/>
        <v>0</v>
      </c>
      <c r="W589" t="str">
        <f t="shared" si="316"/>
        <v>NA</v>
      </c>
      <c r="X589">
        <f t="shared" si="317"/>
        <v>0</v>
      </c>
      <c r="Y589" t="str">
        <f t="shared" si="304"/>
        <v>NA</v>
      </c>
      <c r="Z589" t="str">
        <f t="shared" si="305"/>
        <v>NA</v>
      </c>
      <c r="AA589" t="str">
        <f t="shared" si="306"/>
        <v>NA</v>
      </c>
      <c r="AB589" t="str">
        <f t="shared" si="307"/>
        <v>NA</v>
      </c>
      <c r="AC589" s="9" t="str">
        <f t="shared" si="318"/>
        <v>NA</v>
      </c>
      <c r="AD589" s="9">
        <f t="shared" si="319"/>
        <v>0</v>
      </c>
      <c r="AE589" s="9" t="str">
        <f t="shared" si="320"/>
        <v>NA</v>
      </c>
      <c r="AF589" s="9">
        <f t="shared" si="321"/>
        <v>0</v>
      </c>
      <c r="AG589" s="9" t="str">
        <f t="shared" si="322"/>
        <v>NA</v>
      </c>
      <c r="AH589" s="9">
        <f t="shared" si="323"/>
        <v>0</v>
      </c>
      <c r="AI589" s="9" t="str">
        <f t="shared" si="324"/>
        <v>NA</v>
      </c>
      <c r="AJ589" s="9">
        <f t="shared" si="325"/>
        <v>0</v>
      </c>
      <c r="AK589" t="str">
        <f t="shared" si="326"/>
        <v>NA</v>
      </c>
      <c r="AL589" t="str">
        <f t="shared" si="327"/>
        <v>NA</v>
      </c>
      <c r="AM589" t="str">
        <f t="shared" si="328"/>
        <v>NA</v>
      </c>
      <c r="AN589" t="str">
        <f t="shared" si="329"/>
        <v>NA</v>
      </c>
      <c r="AO589">
        <f t="shared" si="308"/>
        <v>0</v>
      </c>
      <c r="AP589">
        <f t="shared" si="309"/>
        <v>0</v>
      </c>
      <c r="AQ589" t="str">
        <f t="shared" si="310"/>
        <v>Method not applicable - confined aquifer</v>
      </c>
    </row>
    <row r="590" spans="1:43" x14ac:dyDescent="0.25">
      <c r="A590">
        <v>329</v>
      </c>
      <c r="B590">
        <v>45773429.353399999</v>
      </c>
      <c r="C590" t="str">
        <f>VLOOKUP(A590,'A1. Aquifer Attributes'!A:H,8,FALSE)</f>
        <v>Confined</v>
      </c>
      <c r="D590" t="str">
        <f>VLOOKUP(A590,'A3. BGCZ'!A:C,3,FALSE)</f>
        <v>SBS</v>
      </c>
      <c r="E590" t="str">
        <f>VLOOKUP(A590,'A2. Low Flow Zone'!A:C,3,FALSE)</f>
        <v>South Interior</v>
      </c>
      <c r="F590">
        <f>IFERROR(VLOOKUP(A590,'R1. GW Use'!A:H,8,FALSE),"&lt;Null&gt;")</f>
        <v>26358</v>
      </c>
      <c r="G590" t="str">
        <f>IFERROR(VLOOKUP(A590,'R2. Recharge'!A:I,8,FALSE)*B590,"&lt;Null&gt;")</f>
        <v>&lt;Null&gt;</v>
      </c>
      <c r="H590" t="str">
        <f>IFERROR(VLOOKUP(A590,'R2. Recharge'!A:K,10,FALSE)*B590,"&lt;Null&gt;")</f>
        <v>&lt;Null&gt;</v>
      </c>
      <c r="I590" t="str">
        <f>IFERROR(VLOOKUP(A590,'R3. GW E'!A:C,2,FALSE)*B590,"&lt;Null&gt;")</f>
        <v>&lt;Null&gt;</v>
      </c>
      <c r="J590" t="str">
        <f>IFERROR(VLOOKUP(A590,'R3. GW E'!A:E,4,FALSE)*B590,"&lt;Null&gt;")</f>
        <v>&lt;Null&gt;</v>
      </c>
      <c r="K590" t="str">
        <f t="shared" si="297"/>
        <v>&lt;Null&gt;</v>
      </c>
      <c r="L590" t="str">
        <f t="shared" si="298"/>
        <v>&lt;Null&gt;</v>
      </c>
      <c r="M590" t="str">
        <f t="shared" si="299"/>
        <v>&lt;Null&gt;</v>
      </c>
      <c r="N590" t="str">
        <f t="shared" si="300"/>
        <v>&lt;Null&gt;</v>
      </c>
      <c r="O590" t="str">
        <f t="shared" si="301"/>
        <v/>
      </c>
      <c r="P590">
        <f t="shared" si="311"/>
        <v>26000</v>
      </c>
      <c r="Q590" t="str">
        <f t="shared" si="302"/>
        <v/>
      </c>
      <c r="R590">
        <f t="shared" si="312"/>
        <v>0</v>
      </c>
      <c r="S590" t="str">
        <f t="shared" si="303"/>
        <v/>
      </c>
      <c r="T590">
        <f t="shared" si="313"/>
        <v>0</v>
      </c>
      <c r="U590" t="str">
        <f t="shared" si="314"/>
        <v>NA</v>
      </c>
      <c r="V590">
        <f t="shared" si="315"/>
        <v>0</v>
      </c>
      <c r="W590" t="str">
        <f t="shared" si="316"/>
        <v>NA</v>
      </c>
      <c r="X590">
        <f t="shared" si="317"/>
        <v>0</v>
      </c>
      <c r="Y590" t="str">
        <f t="shared" si="304"/>
        <v>NA</v>
      </c>
      <c r="Z590" t="str">
        <f t="shared" si="305"/>
        <v>NA</v>
      </c>
      <c r="AA590" t="str">
        <f t="shared" si="306"/>
        <v>NA</v>
      </c>
      <c r="AB590" t="str">
        <f t="shared" si="307"/>
        <v>NA</v>
      </c>
      <c r="AC590" s="9" t="str">
        <f t="shared" si="318"/>
        <v>NA</v>
      </c>
      <c r="AD590" s="9">
        <f t="shared" si="319"/>
        <v>0</v>
      </c>
      <c r="AE590" s="9" t="str">
        <f t="shared" si="320"/>
        <v>NA</v>
      </c>
      <c r="AF590" s="9">
        <f t="shared" si="321"/>
        <v>0</v>
      </c>
      <c r="AG590" s="9" t="str">
        <f t="shared" si="322"/>
        <v>NA</v>
      </c>
      <c r="AH590" s="9">
        <f t="shared" si="323"/>
        <v>0</v>
      </c>
      <c r="AI590" s="9" t="str">
        <f t="shared" si="324"/>
        <v>NA</v>
      </c>
      <c r="AJ590" s="9">
        <f t="shared" si="325"/>
        <v>0</v>
      </c>
      <c r="AK590" t="str">
        <f t="shared" si="326"/>
        <v>NA</v>
      </c>
      <c r="AL590" t="str">
        <f t="shared" si="327"/>
        <v>NA</v>
      </c>
      <c r="AM590" t="str">
        <f t="shared" si="328"/>
        <v>NA</v>
      </c>
      <c r="AN590" t="str">
        <f t="shared" si="329"/>
        <v>NA</v>
      </c>
      <c r="AO590">
        <f t="shared" si="308"/>
        <v>0</v>
      </c>
      <c r="AP590">
        <f t="shared" si="309"/>
        <v>0</v>
      </c>
      <c r="AQ590" t="str">
        <f t="shared" si="310"/>
        <v>Method not applicable - confined aquifer</v>
      </c>
    </row>
    <row r="591" spans="1:43" x14ac:dyDescent="0.25">
      <c r="A591">
        <v>330</v>
      </c>
      <c r="B591">
        <v>5939611.0398800001</v>
      </c>
      <c r="C591" t="str">
        <f>VLOOKUP(A591,'A1. Aquifer Attributes'!A:H,8,FALSE)</f>
        <v>Confined</v>
      </c>
      <c r="D591" t="str">
        <f>VLOOKUP(A591,'A3. BGCZ'!A:C,3,FALSE)</f>
        <v>SBS</v>
      </c>
      <c r="E591" t="str">
        <f>VLOOKUP(A591,'A2. Low Flow Zone'!A:C,3,FALSE)</f>
        <v>South Interior</v>
      </c>
      <c r="F591">
        <f>IFERROR(VLOOKUP(A591,'R1. GW Use'!A:H,8,FALSE),"&lt;Null&gt;")</f>
        <v>6589</v>
      </c>
      <c r="G591" t="str">
        <f>IFERROR(VLOOKUP(A591,'R2. Recharge'!A:I,8,FALSE)*B591,"&lt;Null&gt;")</f>
        <v>&lt;Null&gt;</v>
      </c>
      <c r="H591" t="str">
        <f>IFERROR(VLOOKUP(A591,'R2. Recharge'!A:K,10,FALSE)*B591,"&lt;Null&gt;")</f>
        <v>&lt;Null&gt;</v>
      </c>
      <c r="I591" t="str">
        <f>IFERROR(VLOOKUP(A591,'R3. GW E'!A:C,2,FALSE)*B591,"&lt;Null&gt;")</f>
        <v>&lt;Null&gt;</v>
      </c>
      <c r="J591" t="str">
        <f>IFERROR(VLOOKUP(A591,'R3. GW E'!A:E,4,FALSE)*B591,"&lt;Null&gt;")</f>
        <v>&lt;Null&gt;</v>
      </c>
      <c r="K591" t="str">
        <f t="shared" si="297"/>
        <v>&lt;Null&gt;</v>
      </c>
      <c r="L591" t="str">
        <f t="shared" si="298"/>
        <v>&lt;Null&gt;</v>
      </c>
      <c r="M591" t="str">
        <f t="shared" si="299"/>
        <v>&lt;Null&gt;</v>
      </c>
      <c r="N591" t="str">
        <f t="shared" si="300"/>
        <v>&lt;Null&gt;</v>
      </c>
      <c r="O591" t="str">
        <f t="shared" si="301"/>
        <v/>
      </c>
      <c r="P591">
        <f t="shared" si="311"/>
        <v>7000</v>
      </c>
      <c r="Q591" t="str">
        <f t="shared" si="302"/>
        <v/>
      </c>
      <c r="R591">
        <f t="shared" si="312"/>
        <v>0</v>
      </c>
      <c r="S591" t="str">
        <f t="shared" si="303"/>
        <v/>
      </c>
      <c r="T591">
        <f t="shared" si="313"/>
        <v>0</v>
      </c>
      <c r="U591" t="str">
        <f t="shared" si="314"/>
        <v>NA</v>
      </c>
      <c r="V591">
        <f t="shared" si="315"/>
        <v>0</v>
      </c>
      <c r="W591" t="str">
        <f t="shared" si="316"/>
        <v>NA</v>
      </c>
      <c r="X591">
        <f t="shared" si="317"/>
        <v>0</v>
      </c>
      <c r="Y591" t="str">
        <f t="shared" si="304"/>
        <v>NA</v>
      </c>
      <c r="Z591" t="str">
        <f t="shared" si="305"/>
        <v>NA</v>
      </c>
      <c r="AA591" t="str">
        <f t="shared" si="306"/>
        <v>NA</v>
      </c>
      <c r="AB591" t="str">
        <f t="shared" si="307"/>
        <v>NA</v>
      </c>
      <c r="AC591" s="9" t="str">
        <f t="shared" si="318"/>
        <v>NA</v>
      </c>
      <c r="AD591" s="9">
        <f t="shared" si="319"/>
        <v>0</v>
      </c>
      <c r="AE591" s="9" t="str">
        <f t="shared" si="320"/>
        <v>NA</v>
      </c>
      <c r="AF591" s="9">
        <f t="shared" si="321"/>
        <v>0</v>
      </c>
      <c r="AG591" s="9" t="str">
        <f t="shared" si="322"/>
        <v>NA</v>
      </c>
      <c r="AH591" s="9">
        <f t="shared" si="323"/>
        <v>0</v>
      </c>
      <c r="AI591" s="9" t="str">
        <f t="shared" si="324"/>
        <v>NA</v>
      </c>
      <c r="AJ591" s="9">
        <f t="shared" si="325"/>
        <v>0</v>
      </c>
      <c r="AK591" t="str">
        <f t="shared" si="326"/>
        <v>NA</v>
      </c>
      <c r="AL591" t="str">
        <f t="shared" si="327"/>
        <v>NA</v>
      </c>
      <c r="AM591" t="str">
        <f t="shared" si="328"/>
        <v>NA</v>
      </c>
      <c r="AN591" t="str">
        <f t="shared" si="329"/>
        <v>NA</v>
      </c>
      <c r="AO591">
        <f t="shared" si="308"/>
        <v>0</v>
      </c>
      <c r="AP591">
        <f t="shared" si="309"/>
        <v>0</v>
      </c>
      <c r="AQ591" t="str">
        <f t="shared" si="310"/>
        <v>Method not applicable - confined aquifer</v>
      </c>
    </row>
    <row r="592" spans="1:43" x14ac:dyDescent="0.25">
      <c r="A592">
        <v>331</v>
      </c>
      <c r="B592">
        <v>7676355.3133699996</v>
      </c>
      <c r="C592" t="str">
        <f>VLOOKUP(A592,'A1. Aquifer Attributes'!A:H,8,FALSE)</f>
        <v>Confined</v>
      </c>
      <c r="D592" t="str">
        <f>VLOOKUP(A592,'A3. BGCZ'!A:C,3,FALSE)</f>
        <v>SBS</v>
      </c>
      <c r="E592" t="str">
        <f>VLOOKUP(A592,'A2. Low Flow Zone'!A:C,3,FALSE)</f>
        <v>South Interior</v>
      </c>
      <c r="F592">
        <f>IFERROR(VLOOKUP(A592,'R1. GW Use'!A:H,8,FALSE),"&lt;Null&gt;")</f>
        <v>18121</v>
      </c>
      <c r="G592" t="str">
        <f>IFERROR(VLOOKUP(A592,'R2. Recharge'!A:I,8,FALSE)*B592,"&lt;Null&gt;")</f>
        <v>&lt;Null&gt;</v>
      </c>
      <c r="H592" t="str">
        <f>IFERROR(VLOOKUP(A592,'R2. Recharge'!A:K,10,FALSE)*B592,"&lt;Null&gt;")</f>
        <v>&lt;Null&gt;</v>
      </c>
      <c r="I592" t="str">
        <f>IFERROR(VLOOKUP(A592,'R3. GW E'!A:C,2,FALSE)*B592,"&lt;Null&gt;")</f>
        <v>&lt;Null&gt;</v>
      </c>
      <c r="J592" t="str">
        <f>IFERROR(VLOOKUP(A592,'R3. GW E'!A:E,4,FALSE)*B592,"&lt;Null&gt;")</f>
        <v>&lt;Null&gt;</v>
      </c>
      <c r="K592" t="str">
        <f t="shared" si="297"/>
        <v>&lt;Null&gt;</v>
      </c>
      <c r="L592" t="str">
        <f t="shared" si="298"/>
        <v>&lt;Null&gt;</v>
      </c>
      <c r="M592" t="str">
        <f t="shared" si="299"/>
        <v>&lt;Null&gt;</v>
      </c>
      <c r="N592" t="str">
        <f t="shared" si="300"/>
        <v>&lt;Null&gt;</v>
      </c>
      <c r="O592" t="str">
        <f t="shared" si="301"/>
        <v/>
      </c>
      <c r="P592">
        <f t="shared" si="311"/>
        <v>18000</v>
      </c>
      <c r="Q592" t="str">
        <f t="shared" si="302"/>
        <v/>
      </c>
      <c r="R592">
        <f t="shared" si="312"/>
        <v>0</v>
      </c>
      <c r="S592" t="str">
        <f t="shared" si="303"/>
        <v/>
      </c>
      <c r="T592">
        <f t="shared" si="313"/>
        <v>0</v>
      </c>
      <c r="U592" t="str">
        <f t="shared" si="314"/>
        <v>NA</v>
      </c>
      <c r="V592">
        <f t="shared" si="315"/>
        <v>0</v>
      </c>
      <c r="W592" t="str">
        <f t="shared" si="316"/>
        <v>NA</v>
      </c>
      <c r="X592">
        <f t="shared" si="317"/>
        <v>0</v>
      </c>
      <c r="Y592" t="str">
        <f t="shared" si="304"/>
        <v>NA</v>
      </c>
      <c r="Z592" t="str">
        <f t="shared" si="305"/>
        <v>NA</v>
      </c>
      <c r="AA592" t="str">
        <f t="shared" si="306"/>
        <v>NA</v>
      </c>
      <c r="AB592" t="str">
        <f t="shared" si="307"/>
        <v>NA</v>
      </c>
      <c r="AC592" s="9" t="str">
        <f t="shared" si="318"/>
        <v>NA</v>
      </c>
      <c r="AD592" s="9">
        <f t="shared" si="319"/>
        <v>0</v>
      </c>
      <c r="AE592" s="9" t="str">
        <f t="shared" si="320"/>
        <v>NA</v>
      </c>
      <c r="AF592" s="9">
        <f t="shared" si="321"/>
        <v>0</v>
      </c>
      <c r="AG592" s="9" t="str">
        <f t="shared" si="322"/>
        <v>NA</v>
      </c>
      <c r="AH592" s="9">
        <f t="shared" si="323"/>
        <v>0</v>
      </c>
      <c r="AI592" s="9" t="str">
        <f t="shared" si="324"/>
        <v>NA</v>
      </c>
      <c r="AJ592" s="9">
        <f t="shared" si="325"/>
        <v>0</v>
      </c>
      <c r="AK592" t="str">
        <f t="shared" si="326"/>
        <v>NA</v>
      </c>
      <c r="AL592" t="str">
        <f t="shared" si="327"/>
        <v>NA</v>
      </c>
      <c r="AM592" t="str">
        <f t="shared" si="328"/>
        <v>NA</v>
      </c>
      <c r="AN592" t="str">
        <f t="shared" si="329"/>
        <v>NA</v>
      </c>
      <c r="AO592">
        <f t="shared" si="308"/>
        <v>0</v>
      </c>
      <c r="AP592">
        <f t="shared" si="309"/>
        <v>0</v>
      </c>
      <c r="AQ592" t="str">
        <f t="shared" si="310"/>
        <v>Method not applicable - confined aquifer</v>
      </c>
    </row>
    <row r="593" spans="1:43" x14ac:dyDescent="0.25">
      <c r="A593">
        <v>332</v>
      </c>
      <c r="B593">
        <v>309666787.588</v>
      </c>
      <c r="C593" t="str">
        <f>VLOOKUP(A593,'A1. Aquifer Attributes'!A:H,8,FALSE)</f>
        <v>Confined</v>
      </c>
      <c r="D593" t="str">
        <f>VLOOKUP(A593,'A3. BGCZ'!A:C,3,FALSE)</f>
        <v>SBS</v>
      </c>
      <c r="E593" t="str">
        <f>VLOOKUP(A593,'A2. Low Flow Zone'!A:C,3,FALSE)</f>
        <v>South Interior</v>
      </c>
      <c r="F593">
        <f>IFERROR(VLOOKUP(A593,'R1. GW Use'!A:H,8,FALSE),"&lt;Null&gt;")</f>
        <v>442044</v>
      </c>
      <c r="G593" t="str">
        <f>IFERROR(VLOOKUP(A593,'R2. Recharge'!A:I,8,FALSE)*B593,"&lt;Null&gt;")</f>
        <v>&lt;Null&gt;</v>
      </c>
      <c r="H593" t="str">
        <f>IFERROR(VLOOKUP(A593,'R2. Recharge'!A:K,10,FALSE)*B593,"&lt;Null&gt;")</f>
        <v>&lt;Null&gt;</v>
      </c>
      <c r="I593" t="str">
        <f>IFERROR(VLOOKUP(A593,'R3. GW E'!A:C,2,FALSE)*B593,"&lt;Null&gt;")</f>
        <v>&lt;Null&gt;</v>
      </c>
      <c r="J593" t="str">
        <f>IFERROR(VLOOKUP(A593,'R3. GW E'!A:E,4,FALSE)*B593,"&lt;Null&gt;")</f>
        <v>&lt;Null&gt;</v>
      </c>
      <c r="K593" t="str">
        <f t="shared" si="297"/>
        <v>&lt;Null&gt;</v>
      </c>
      <c r="L593" t="str">
        <f t="shared" si="298"/>
        <v>&lt;Null&gt;</v>
      </c>
      <c r="M593" t="str">
        <f t="shared" si="299"/>
        <v>&lt;Null&gt;</v>
      </c>
      <c r="N593" t="str">
        <f t="shared" si="300"/>
        <v>&lt;Null&gt;</v>
      </c>
      <c r="O593" t="str">
        <f t="shared" si="301"/>
        <v/>
      </c>
      <c r="P593">
        <f t="shared" si="311"/>
        <v>442000</v>
      </c>
      <c r="Q593" t="str">
        <f t="shared" si="302"/>
        <v/>
      </c>
      <c r="R593">
        <f t="shared" si="312"/>
        <v>0</v>
      </c>
      <c r="S593" t="str">
        <f t="shared" si="303"/>
        <v/>
      </c>
      <c r="T593">
        <f t="shared" si="313"/>
        <v>0</v>
      </c>
      <c r="U593" t="str">
        <f t="shared" si="314"/>
        <v>NA</v>
      </c>
      <c r="V593">
        <f t="shared" si="315"/>
        <v>0</v>
      </c>
      <c r="W593" t="str">
        <f t="shared" si="316"/>
        <v>NA</v>
      </c>
      <c r="X593">
        <f t="shared" si="317"/>
        <v>0</v>
      </c>
      <c r="Y593" t="str">
        <f t="shared" si="304"/>
        <v>NA</v>
      </c>
      <c r="Z593" t="str">
        <f t="shared" si="305"/>
        <v>NA</v>
      </c>
      <c r="AA593" t="str">
        <f t="shared" si="306"/>
        <v>NA</v>
      </c>
      <c r="AB593" t="str">
        <f t="shared" si="307"/>
        <v>NA</v>
      </c>
      <c r="AC593" s="9" t="str">
        <f t="shared" si="318"/>
        <v>NA</v>
      </c>
      <c r="AD593" s="9">
        <f t="shared" si="319"/>
        <v>0</v>
      </c>
      <c r="AE593" s="9" t="str">
        <f t="shared" si="320"/>
        <v>NA</v>
      </c>
      <c r="AF593" s="9">
        <f t="shared" si="321"/>
        <v>0</v>
      </c>
      <c r="AG593" s="9" t="str">
        <f t="shared" si="322"/>
        <v>NA</v>
      </c>
      <c r="AH593" s="9">
        <f t="shared" si="323"/>
        <v>0</v>
      </c>
      <c r="AI593" s="9" t="str">
        <f t="shared" si="324"/>
        <v>NA</v>
      </c>
      <c r="AJ593" s="9">
        <f t="shared" si="325"/>
        <v>0</v>
      </c>
      <c r="AK593" t="str">
        <f t="shared" si="326"/>
        <v>NA</v>
      </c>
      <c r="AL593" t="str">
        <f t="shared" si="327"/>
        <v>NA</v>
      </c>
      <c r="AM593" t="str">
        <f t="shared" si="328"/>
        <v>NA</v>
      </c>
      <c r="AN593" t="str">
        <f t="shared" si="329"/>
        <v>NA</v>
      </c>
      <c r="AO593">
        <f t="shared" si="308"/>
        <v>0</v>
      </c>
      <c r="AP593">
        <f t="shared" si="309"/>
        <v>0</v>
      </c>
      <c r="AQ593" t="str">
        <f t="shared" si="310"/>
        <v>Method not applicable - confined aquifer</v>
      </c>
    </row>
    <row r="594" spans="1:43" x14ac:dyDescent="0.25">
      <c r="A594">
        <v>335</v>
      </c>
      <c r="B594">
        <v>108016563.45200001</v>
      </c>
      <c r="C594" t="str">
        <f>VLOOKUP(A594,'A1. Aquifer Attributes'!A:H,8,FALSE)</f>
        <v>Confined</v>
      </c>
      <c r="D594" t="str">
        <f>VLOOKUP(A594,'A3. BGCZ'!A:C,3,FALSE)</f>
        <v>SBS</v>
      </c>
      <c r="E594" t="str">
        <f>VLOOKUP(A594,'A2. Low Flow Zone'!A:C,3,FALSE)</f>
        <v>South Interior</v>
      </c>
      <c r="F594">
        <f>IFERROR(VLOOKUP(A594,'R1. GW Use'!A:H,8,FALSE),"&lt;Null&gt;")</f>
        <v>179396</v>
      </c>
      <c r="G594" t="str">
        <f>IFERROR(VLOOKUP(A594,'R2. Recharge'!A:I,8,FALSE)*B594,"&lt;Null&gt;")</f>
        <v>&lt;Null&gt;</v>
      </c>
      <c r="H594" t="str">
        <f>IFERROR(VLOOKUP(A594,'R2. Recharge'!A:K,10,FALSE)*B594,"&lt;Null&gt;")</f>
        <v>&lt;Null&gt;</v>
      </c>
      <c r="I594" t="str">
        <f>IFERROR(VLOOKUP(A594,'R3. GW E'!A:C,2,FALSE)*B594,"&lt;Null&gt;")</f>
        <v>&lt;Null&gt;</v>
      </c>
      <c r="J594" t="str">
        <f>IFERROR(VLOOKUP(A594,'R3. GW E'!A:E,4,FALSE)*B594,"&lt;Null&gt;")</f>
        <v>&lt;Null&gt;</v>
      </c>
      <c r="K594" t="str">
        <f t="shared" si="297"/>
        <v>&lt;Null&gt;</v>
      </c>
      <c r="L594" t="str">
        <f t="shared" si="298"/>
        <v>&lt;Null&gt;</v>
      </c>
      <c r="M594" t="str">
        <f t="shared" si="299"/>
        <v>&lt;Null&gt;</v>
      </c>
      <c r="N594" t="str">
        <f t="shared" si="300"/>
        <v>&lt;Null&gt;</v>
      </c>
      <c r="O594" t="str">
        <f t="shared" si="301"/>
        <v/>
      </c>
      <c r="P594">
        <f t="shared" si="311"/>
        <v>179000</v>
      </c>
      <c r="Q594" t="str">
        <f t="shared" si="302"/>
        <v/>
      </c>
      <c r="R594">
        <f t="shared" si="312"/>
        <v>0</v>
      </c>
      <c r="S594" t="str">
        <f t="shared" si="303"/>
        <v/>
      </c>
      <c r="T594">
        <f t="shared" si="313"/>
        <v>0</v>
      </c>
      <c r="U594" t="str">
        <f t="shared" si="314"/>
        <v>NA</v>
      </c>
      <c r="V594">
        <f t="shared" si="315"/>
        <v>0</v>
      </c>
      <c r="W594" t="str">
        <f t="shared" si="316"/>
        <v>NA</v>
      </c>
      <c r="X594">
        <f t="shared" si="317"/>
        <v>0</v>
      </c>
      <c r="Y594" t="str">
        <f t="shared" si="304"/>
        <v>NA</v>
      </c>
      <c r="Z594" t="str">
        <f t="shared" si="305"/>
        <v>NA</v>
      </c>
      <c r="AA594" t="str">
        <f t="shared" si="306"/>
        <v>NA</v>
      </c>
      <c r="AB594" t="str">
        <f t="shared" si="307"/>
        <v>NA</v>
      </c>
      <c r="AC594" s="9" t="str">
        <f t="shared" si="318"/>
        <v>NA</v>
      </c>
      <c r="AD594" s="9">
        <f t="shared" si="319"/>
        <v>0</v>
      </c>
      <c r="AE594" s="9" t="str">
        <f t="shared" si="320"/>
        <v>NA</v>
      </c>
      <c r="AF594" s="9">
        <f t="shared" si="321"/>
        <v>0</v>
      </c>
      <c r="AG594" s="9" t="str">
        <f t="shared" si="322"/>
        <v>NA</v>
      </c>
      <c r="AH594" s="9">
        <f t="shared" si="323"/>
        <v>0</v>
      </c>
      <c r="AI594" s="9" t="str">
        <f t="shared" si="324"/>
        <v>NA</v>
      </c>
      <c r="AJ594" s="9">
        <f t="shared" si="325"/>
        <v>0</v>
      </c>
      <c r="AK594" t="str">
        <f t="shared" si="326"/>
        <v>NA</v>
      </c>
      <c r="AL594" t="str">
        <f t="shared" si="327"/>
        <v>NA</v>
      </c>
      <c r="AM594" t="str">
        <f t="shared" si="328"/>
        <v>NA</v>
      </c>
      <c r="AN594" t="str">
        <f t="shared" si="329"/>
        <v>NA</v>
      </c>
      <c r="AO594">
        <f t="shared" si="308"/>
        <v>0</v>
      </c>
      <c r="AP594">
        <f t="shared" si="309"/>
        <v>0</v>
      </c>
      <c r="AQ594" t="str">
        <f t="shared" si="310"/>
        <v>Method not applicable - confined aquifer</v>
      </c>
    </row>
    <row r="595" spans="1:43" x14ac:dyDescent="0.25">
      <c r="A595">
        <v>336</v>
      </c>
      <c r="B595">
        <v>3228248.4041900001</v>
      </c>
      <c r="C595" t="str">
        <f>VLOOKUP(A595,'A1. Aquifer Attributes'!A:H,8,FALSE)</f>
        <v>Confined</v>
      </c>
      <c r="D595" t="str">
        <f>VLOOKUP(A595,'A3. BGCZ'!A:C,3,FALSE)</f>
        <v>SBS</v>
      </c>
      <c r="E595" t="str">
        <f>VLOOKUP(A595,'A2. Low Flow Zone'!A:C,3,FALSE)</f>
        <v>South Interior</v>
      </c>
      <c r="F595">
        <f>IFERROR(VLOOKUP(A595,'R1. GW Use'!A:H,8,FALSE),"&lt;Null&gt;")</f>
        <v>6337</v>
      </c>
      <c r="G595" t="str">
        <f>IFERROR(VLOOKUP(A595,'R2. Recharge'!A:I,8,FALSE)*B595,"&lt;Null&gt;")</f>
        <v>&lt;Null&gt;</v>
      </c>
      <c r="H595" t="str">
        <f>IFERROR(VLOOKUP(A595,'R2. Recharge'!A:K,10,FALSE)*B595,"&lt;Null&gt;")</f>
        <v>&lt;Null&gt;</v>
      </c>
      <c r="I595" t="str">
        <f>IFERROR(VLOOKUP(A595,'R3. GW E'!A:C,2,FALSE)*B595,"&lt;Null&gt;")</f>
        <v>&lt;Null&gt;</v>
      </c>
      <c r="J595" t="str">
        <f>IFERROR(VLOOKUP(A595,'R3. GW E'!A:E,4,FALSE)*B595,"&lt;Null&gt;")</f>
        <v>&lt;Null&gt;</v>
      </c>
      <c r="K595" t="str">
        <f t="shared" si="297"/>
        <v>&lt;Null&gt;</v>
      </c>
      <c r="L595" t="str">
        <f t="shared" si="298"/>
        <v>&lt;Null&gt;</v>
      </c>
      <c r="M595" t="str">
        <f t="shared" si="299"/>
        <v>&lt;Null&gt;</v>
      </c>
      <c r="N595" t="str">
        <f t="shared" si="300"/>
        <v>&lt;Null&gt;</v>
      </c>
      <c r="O595" t="str">
        <f t="shared" si="301"/>
        <v/>
      </c>
      <c r="P595">
        <f t="shared" si="311"/>
        <v>6000</v>
      </c>
      <c r="Q595" t="str">
        <f t="shared" si="302"/>
        <v/>
      </c>
      <c r="R595">
        <f t="shared" si="312"/>
        <v>0</v>
      </c>
      <c r="S595" t="str">
        <f t="shared" si="303"/>
        <v/>
      </c>
      <c r="T595">
        <f t="shared" si="313"/>
        <v>0</v>
      </c>
      <c r="U595" t="str">
        <f t="shared" si="314"/>
        <v>NA</v>
      </c>
      <c r="V595">
        <f t="shared" si="315"/>
        <v>0</v>
      </c>
      <c r="W595" t="str">
        <f t="shared" si="316"/>
        <v>NA</v>
      </c>
      <c r="X595">
        <f t="shared" si="317"/>
        <v>0</v>
      </c>
      <c r="Y595" t="str">
        <f t="shared" si="304"/>
        <v>NA</v>
      </c>
      <c r="Z595" t="str">
        <f t="shared" si="305"/>
        <v>NA</v>
      </c>
      <c r="AA595" t="str">
        <f t="shared" si="306"/>
        <v>NA</v>
      </c>
      <c r="AB595" t="str">
        <f t="shared" si="307"/>
        <v>NA</v>
      </c>
      <c r="AC595" s="9" t="str">
        <f t="shared" si="318"/>
        <v>NA</v>
      </c>
      <c r="AD595" s="9">
        <f t="shared" si="319"/>
        <v>0</v>
      </c>
      <c r="AE595" s="9" t="str">
        <f t="shared" si="320"/>
        <v>NA</v>
      </c>
      <c r="AF595" s="9">
        <f t="shared" si="321"/>
        <v>0</v>
      </c>
      <c r="AG595" s="9" t="str">
        <f t="shared" si="322"/>
        <v>NA</v>
      </c>
      <c r="AH595" s="9">
        <f t="shared" si="323"/>
        <v>0</v>
      </c>
      <c r="AI595" s="9" t="str">
        <f t="shared" si="324"/>
        <v>NA</v>
      </c>
      <c r="AJ595" s="9">
        <f t="shared" si="325"/>
        <v>0</v>
      </c>
      <c r="AK595" t="str">
        <f t="shared" si="326"/>
        <v>NA</v>
      </c>
      <c r="AL595" t="str">
        <f t="shared" si="327"/>
        <v>NA</v>
      </c>
      <c r="AM595" t="str">
        <f t="shared" si="328"/>
        <v>NA</v>
      </c>
      <c r="AN595" t="str">
        <f t="shared" si="329"/>
        <v>NA</v>
      </c>
      <c r="AO595">
        <f t="shared" si="308"/>
        <v>0</v>
      </c>
      <c r="AP595">
        <f t="shared" si="309"/>
        <v>0</v>
      </c>
      <c r="AQ595" t="str">
        <f t="shared" si="310"/>
        <v>Method not applicable - confined aquifer</v>
      </c>
    </row>
    <row r="596" spans="1:43" x14ac:dyDescent="0.25">
      <c r="A596">
        <v>337</v>
      </c>
      <c r="B596">
        <v>1660831.16019</v>
      </c>
      <c r="C596" t="str">
        <f>VLOOKUP(A596,'A1. Aquifer Attributes'!A:H,8,FALSE)</f>
        <v>Confined</v>
      </c>
      <c r="D596" t="str">
        <f>VLOOKUP(A596,'A3. BGCZ'!A:C,3,FALSE)</f>
        <v>SBS</v>
      </c>
      <c r="E596" t="str">
        <f>VLOOKUP(A596,'A2. Low Flow Zone'!A:C,3,FALSE)</f>
        <v>South Interior</v>
      </c>
      <c r="F596">
        <f>IFERROR(VLOOKUP(A596,'R1. GW Use'!A:H,8,FALSE),"&lt;Null&gt;")</f>
        <v>11622</v>
      </c>
      <c r="G596" t="str">
        <f>IFERROR(VLOOKUP(A596,'R2. Recharge'!A:I,8,FALSE)*B596,"&lt;Null&gt;")</f>
        <v>&lt;Null&gt;</v>
      </c>
      <c r="H596" t="str">
        <f>IFERROR(VLOOKUP(A596,'R2. Recharge'!A:K,10,FALSE)*B596,"&lt;Null&gt;")</f>
        <v>&lt;Null&gt;</v>
      </c>
      <c r="I596" t="str">
        <f>IFERROR(VLOOKUP(A596,'R3. GW E'!A:C,2,FALSE)*B596,"&lt;Null&gt;")</f>
        <v>&lt;Null&gt;</v>
      </c>
      <c r="J596" t="str">
        <f>IFERROR(VLOOKUP(A596,'R3. GW E'!A:E,4,FALSE)*B596,"&lt;Null&gt;")</f>
        <v>&lt;Null&gt;</v>
      </c>
      <c r="K596" t="str">
        <f t="shared" si="297"/>
        <v>&lt;Null&gt;</v>
      </c>
      <c r="L596" t="str">
        <f t="shared" si="298"/>
        <v>&lt;Null&gt;</v>
      </c>
      <c r="M596" t="str">
        <f t="shared" si="299"/>
        <v>&lt;Null&gt;</v>
      </c>
      <c r="N596" t="str">
        <f t="shared" si="300"/>
        <v>&lt;Null&gt;</v>
      </c>
      <c r="O596" t="str">
        <f t="shared" si="301"/>
        <v/>
      </c>
      <c r="P596">
        <f t="shared" si="311"/>
        <v>12000</v>
      </c>
      <c r="Q596" t="str">
        <f t="shared" si="302"/>
        <v/>
      </c>
      <c r="R596">
        <f t="shared" si="312"/>
        <v>0</v>
      </c>
      <c r="S596" t="str">
        <f t="shared" si="303"/>
        <v/>
      </c>
      <c r="T596">
        <f t="shared" si="313"/>
        <v>0</v>
      </c>
      <c r="U596" t="str">
        <f t="shared" si="314"/>
        <v>NA</v>
      </c>
      <c r="V596">
        <f t="shared" si="315"/>
        <v>0</v>
      </c>
      <c r="W596" t="str">
        <f t="shared" si="316"/>
        <v>NA</v>
      </c>
      <c r="X596">
        <f t="shared" si="317"/>
        <v>0</v>
      </c>
      <c r="Y596" t="str">
        <f t="shared" si="304"/>
        <v>NA</v>
      </c>
      <c r="Z596" t="str">
        <f t="shared" si="305"/>
        <v>NA</v>
      </c>
      <c r="AA596" t="str">
        <f t="shared" si="306"/>
        <v>NA</v>
      </c>
      <c r="AB596" t="str">
        <f t="shared" si="307"/>
        <v>NA</v>
      </c>
      <c r="AC596" s="9" t="str">
        <f t="shared" si="318"/>
        <v>NA</v>
      </c>
      <c r="AD596" s="9">
        <f t="shared" si="319"/>
        <v>0</v>
      </c>
      <c r="AE596" s="9" t="str">
        <f t="shared" si="320"/>
        <v>NA</v>
      </c>
      <c r="AF596" s="9">
        <f t="shared" si="321"/>
        <v>0</v>
      </c>
      <c r="AG596" s="9" t="str">
        <f t="shared" si="322"/>
        <v>NA</v>
      </c>
      <c r="AH596" s="9">
        <f t="shared" si="323"/>
        <v>0</v>
      </c>
      <c r="AI596" s="9" t="str">
        <f t="shared" si="324"/>
        <v>NA</v>
      </c>
      <c r="AJ596" s="9">
        <f t="shared" si="325"/>
        <v>0</v>
      </c>
      <c r="AK596" t="str">
        <f t="shared" si="326"/>
        <v>NA</v>
      </c>
      <c r="AL596" t="str">
        <f t="shared" si="327"/>
        <v>NA</v>
      </c>
      <c r="AM596" t="str">
        <f t="shared" si="328"/>
        <v>NA</v>
      </c>
      <c r="AN596" t="str">
        <f t="shared" si="329"/>
        <v>NA</v>
      </c>
      <c r="AO596">
        <f t="shared" si="308"/>
        <v>0</v>
      </c>
      <c r="AP596">
        <f t="shared" si="309"/>
        <v>0</v>
      </c>
      <c r="AQ596" t="str">
        <f t="shared" si="310"/>
        <v>Method not applicable - confined aquifer</v>
      </c>
    </row>
    <row r="597" spans="1:43" x14ac:dyDescent="0.25">
      <c r="A597">
        <v>338</v>
      </c>
      <c r="B597">
        <v>5542214.2734399997</v>
      </c>
      <c r="C597" t="str">
        <f>VLOOKUP(A597,'A1. Aquifer Attributes'!A:H,8,FALSE)</f>
        <v>Confined</v>
      </c>
      <c r="D597" t="str">
        <f>VLOOKUP(A597,'A3. BGCZ'!A:C,3,FALSE)</f>
        <v>SBS</v>
      </c>
      <c r="E597" t="str">
        <f>VLOOKUP(A597,'A2. Low Flow Zone'!A:C,3,FALSE)</f>
        <v>North Interior</v>
      </c>
      <c r="F597">
        <f>IFERROR(VLOOKUP(A597,'R1. GW Use'!A:H,8,FALSE),"&lt;Null&gt;")</f>
        <v>13179</v>
      </c>
      <c r="G597" t="str">
        <f>IFERROR(VLOOKUP(A597,'R2. Recharge'!A:I,8,FALSE)*B597,"&lt;Null&gt;")</f>
        <v>&lt;Null&gt;</v>
      </c>
      <c r="H597" t="str">
        <f>IFERROR(VLOOKUP(A597,'R2. Recharge'!A:K,10,FALSE)*B597,"&lt;Null&gt;")</f>
        <v>&lt;Null&gt;</v>
      </c>
      <c r="I597" t="str">
        <f>IFERROR(VLOOKUP(A597,'R3. GW E'!A:C,2,FALSE)*B597,"&lt;Null&gt;")</f>
        <v>&lt;Null&gt;</v>
      </c>
      <c r="J597" t="str">
        <f>IFERROR(VLOOKUP(A597,'R3. GW E'!A:E,4,FALSE)*B597,"&lt;Null&gt;")</f>
        <v>&lt;Null&gt;</v>
      </c>
      <c r="K597" t="str">
        <f t="shared" si="297"/>
        <v>&lt;Null&gt;</v>
      </c>
      <c r="L597" t="str">
        <f t="shared" si="298"/>
        <v>&lt;Null&gt;</v>
      </c>
      <c r="M597" t="str">
        <f t="shared" si="299"/>
        <v>&lt;Null&gt;</v>
      </c>
      <c r="N597" t="str">
        <f t="shared" si="300"/>
        <v>&lt;Null&gt;</v>
      </c>
      <c r="O597" t="str">
        <f t="shared" si="301"/>
        <v/>
      </c>
      <c r="P597">
        <f t="shared" si="311"/>
        <v>13000</v>
      </c>
      <c r="Q597" t="str">
        <f t="shared" si="302"/>
        <v/>
      </c>
      <c r="R597">
        <f t="shared" si="312"/>
        <v>0</v>
      </c>
      <c r="S597" t="str">
        <f t="shared" si="303"/>
        <v/>
      </c>
      <c r="T597">
        <f t="shared" si="313"/>
        <v>0</v>
      </c>
      <c r="U597" t="str">
        <f t="shared" si="314"/>
        <v>NA</v>
      </c>
      <c r="V597">
        <f t="shared" si="315"/>
        <v>0</v>
      </c>
      <c r="W597" t="str">
        <f t="shared" si="316"/>
        <v>NA</v>
      </c>
      <c r="X597">
        <f t="shared" si="317"/>
        <v>0</v>
      </c>
      <c r="Y597" t="str">
        <f t="shared" si="304"/>
        <v>NA</v>
      </c>
      <c r="Z597" t="str">
        <f t="shared" si="305"/>
        <v>NA</v>
      </c>
      <c r="AA597" t="str">
        <f t="shared" si="306"/>
        <v>NA</v>
      </c>
      <c r="AB597" t="str">
        <f t="shared" si="307"/>
        <v>NA</v>
      </c>
      <c r="AC597" s="9" t="str">
        <f t="shared" si="318"/>
        <v>NA</v>
      </c>
      <c r="AD597" s="9">
        <f t="shared" si="319"/>
        <v>0</v>
      </c>
      <c r="AE597" s="9" t="str">
        <f t="shared" si="320"/>
        <v>NA</v>
      </c>
      <c r="AF597" s="9">
        <f t="shared" si="321"/>
        <v>0</v>
      </c>
      <c r="AG597" s="9" t="str">
        <f t="shared" si="322"/>
        <v>NA</v>
      </c>
      <c r="AH597" s="9">
        <f t="shared" si="323"/>
        <v>0</v>
      </c>
      <c r="AI597" s="9" t="str">
        <f t="shared" si="324"/>
        <v>NA</v>
      </c>
      <c r="AJ597" s="9">
        <f t="shared" si="325"/>
        <v>0</v>
      </c>
      <c r="AK597" t="str">
        <f t="shared" si="326"/>
        <v>NA</v>
      </c>
      <c r="AL597" t="str">
        <f t="shared" si="327"/>
        <v>NA</v>
      </c>
      <c r="AM597" t="str">
        <f t="shared" si="328"/>
        <v>NA</v>
      </c>
      <c r="AN597" t="str">
        <f t="shared" si="329"/>
        <v>NA</v>
      </c>
      <c r="AO597">
        <f t="shared" si="308"/>
        <v>0</v>
      </c>
      <c r="AP597">
        <f t="shared" si="309"/>
        <v>0</v>
      </c>
      <c r="AQ597" t="str">
        <f t="shared" si="310"/>
        <v>Method not applicable - confined aquifer</v>
      </c>
    </row>
    <row r="598" spans="1:43" x14ac:dyDescent="0.25">
      <c r="A598">
        <v>339</v>
      </c>
      <c r="B598">
        <v>29028583.341600001</v>
      </c>
      <c r="C598" t="str">
        <f>VLOOKUP(A598,'A1. Aquifer Attributes'!A:H,8,FALSE)</f>
        <v>Confined</v>
      </c>
      <c r="D598" t="str">
        <f>VLOOKUP(A598,'A3. BGCZ'!A:C,3,FALSE)</f>
        <v>SBS</v>
      </c>
      <c r="E598" t="str">
        <f>VLOOKUP(A598,'A2. Low Flow Zone'!A:C,3,FALSE)</f>
        <v>South Interior</v>
      </c>
      <c r="F598">
        <f>IFERROR(VLOOKUP(A598,'R1. GW Use'!A:H,8,FALSE),"&lt;Null&gt;")</f>
        <v>45080</v>
      </c>
      <c r="G598" t="str">
        <f>IFERROR(VLOOKUP(A598,'R2. Recharge'!A:I,8,FALSE)*B598,"&lt;Null&gt;")</f>
        <v>&lt;Null&gt;</v>
      </c>
      <c r="H598" t="str">
        <f>IFERROR(VLOOKUP(A598,'R2. Recharge'!A:K,10,FALSE)*B598,"&lt;Null&gt;")</f>
        <v>&lt;Null&gt;</v>
      </c>
      <c r="I598" t="str">
        <f>IFERROR(VLOOKUP(A598,'R3. GW E'!A:C,2,FALSE)*B598,"&lt;Null&gt;")</f>
        <v>&lt;Null&gt;</v>
      </c>
      <c r="J598" t="str">
        <f>IFERROR(VLOOKUP(A598,'R3. GW E'!A:E,4,FALSE)*B598,"&lt;Null&gt;")</f>
        <v>&lt;Null&gt;</v>
      </c>
      <c r="K598" t="str">
        <f t="shared" si="297"/>
        <v>&lt;Null&gt;</v>
      </c>
      <c r="L598" t="str">
        <f t="shared" si="298"/>
        <v>&lt;Null&gt;</v>
      </c>
      <c r="M598" t="str">
        <f t="shared" si="299"/>
        <v>&lt;Null&gt;</v>
      </c>
      <c r="N598" t="str">
        <f t="shared" si="300"/>
        <v>&lt;Null&gt;</v>
      </c>
      <c r="O598" t="str">
        <f t="shared" si="301"/>
        <v/>
      </c>
      <c r="P598">
        <f t="shared" si="311"/>
        <v>45000</v>
      </c>
      <c r="Q598" t="str">
        <f t="shared" si="302"/>
        <v/>
      </c>
      <c r="R598">
        <f t="shared" si="312"/>
        <v>0</v>
      </c>
      <c r="S598" t="str">
        <f t="shared" si="303"/>
        <v/>
      </c>
      <c r="T598">
        <f t="shared" si="313"/>
        <v>0</v>
      </c>
      <c r="U598" t="str">
        <f t="shared" si="314"/>
        <v>NA</v>
      </c>
      <c r="V598">
        <f t="shared" si="315"/>
        <v>0</v>
      </c>
      <c r="W598" t="str">
        <f t="shared" si="316"/>
        <v>NA</v>
      </c>
      <c r="X598">
        <f t="shared" si="317"/>
        <v>0</v>
      </c>
      <c r="Y598" t="str">
        <f t="shared" si="304"/>
        <v>NA</v>
      </c>
      <c r="Z598" t="str">
        <f t="shared" si="305"/>
        <v>NA</v>
      </c>
      <c r="AA598" t="str">
        <f t="shared" si="306"/>
        <v>NA</v>
      </c>
      <c r="AB598" t="str">
        <f t="shared" si="307"/>
        <v>NA</v>
      </c>
      <c r="AC598" s="9" t="str">
        <f t="shared" si="318"/>
        <v>NA</v>
      </c>
      <c r="AD598" s="9">
        <f t="shared" si="319"/>
        <v>0</v>
      </c>
      <c r="AE598" s="9" t="str">
        <f t="shared" si="320"/>
        <v>NA</v>
      </c>
      <c r="AF598" s="9">
        <f t="shared" si="321"/>
        <v>0</v>
      </c>
      <c r="AG598" s="9" t="str">
        <f t="shared" si="322"/>
        <v>NA</v>
      </c>
      <c r="AH598" s="9">
        <f t="shared" si="323"/>
        <v>0</v>
      </c>
      <c r="AI598" s="9" t="str">
        <f t="shared" si="324"/>
        <v>NA</v>
      </c>
      <c r="AJ598" s="9">
        <f t="shared" si="325"/>
        <v>0</v>
      </c>
      <c r="AK598" t="str">
        <f t="shared" si="326"/>
        <v>NA</v>
      </c>
      <c r="AL598" t="str">
        <f t="shared" si="327"/>
        <v>NA</v>
      </c>
      <c r="AM598" t="str">
        <f t="shared" si="328"/>
        <v>NA</v>
      </c>
      <c r="AN598" t="str">
        <f t="shared" si="329"/>
        <v>NA</v>
      </c>
      <c r="AO598">
        <f t="shared" si="308"/>
        <v>0</v>
      </c>
      <c r="AP598">
        <f t="shared" si="309"/>
        <v>0</v>
      </c>
      <c r="AQ598" t="str">
        <f t="shared" si="310"/>
        <v>Method not applicable - confined aquifer</v>
      </c>
    </row>
    <row r="599" spans="1:43" x14ac:dyDescent="0.25">
      <c r="A599">
        <v>341</v>
      </c>
      <c r="B599">
        <v>3614422.3870600001</v>
      </c>
      <c r="C599" t="str">
        <f>VLOOKUP(A599,'A1. Aquifer Attributes'!A:H,8,FALSE)</f>
        <v>Confined</v>
      </c>
      <c r="D599" t="str">
        <f>VLOOKUP(A599,'A3. BGCZ'!A:C,3,FALSE)</f>
        <v>SBS</v>
      </c>
      <c r="E599" t="str">
        <f>VLOOKUP(A599,'A2. Low Flow Zone'!A:C,3,FALSE)</f>
        <v>South Interior</v>
      </c>
      <c r="F599">
        <f>IFERROR(VLOOKUP(A599,'R1. GW Use'!A:H,8,FALSE),"&lt;Null&gt;")</f>
        <v>8237</v>
      </c>
      <c r="G599" t="str">
        <f>IFERROR(VLOOKUP(A599,'R2. Recharge'!A:I,8,FALSE)*B599,"&lt;Null&gt;")</f>
        <v>&lt;Null&gt;</v>
      </c>
      <c r="H599" t="str">
        <f>IFERROR(VLOOKUP(A599,'R2. Recharge'!A:K,10,FALSE)*B599,"&lt;Null&gt;")</f>
        <v>&lt;Null&gt;</v>
      </c>
      <c r="I599" t="str">
        <f>IFERROR(VLOOKUP(A599,'R3. GW E'!A:C,2,FALSE)*B599,"&lt;Null&gt;")</f>
        <v>&lt;Null&gt;</v>
      </c>
      <c r="J599" t="str">
        <f>IFERROR(VLOOKUP(A599,'R3. GW E'!A:E,4,FALSE)*B599,"&lt;Null&gt;")</f>
        <v>&lt;Null&gt;</v>
      </c>
      <c r="K599" t="str">
        <f t="shared" si="297"/>
        <v>&lt;Null&gt;</v>
      </c>
      <c r="L599" t="str">
        <f t="shared" si="298"/>
        <v>&lt;Null&gt;</v>
      </c>
      <c r="M599" t="str">
        <f t="shared" si="299"/>
        <v>&lt;Null&gt;</v>
      </c>
      <c r="N599" t="str">
        <f t="shared" si="300"/>
        <v>&lt;Null&gt;</v>
      </c>
      <c r="O599" t="str">
        <f t="shared" si="301"/>
        <v/>
      </c>
      <c r="P599">
        <f t="shared" si="311"/>
        <v>8000</v>
      </c>
      <c r="Q599" t="str">
        <f t="shared" si="302"/>
        <v/>
      </c>
      <c r="R599">
        <f t="shared" si="312"/>
        <v>0</v>
      </c>
      <c r="S599" t="str">
        <f t="shared" si="303"/>
        <v/>
      </c>
      <c r="T599">
        <f t="shared" si="313"/>
        <v>0</v>
      </c>
      <c r="U599" t="str">
        <f t="shared" si="314"/>
        <v>NA</v>
      </c>
      <c r="V599">
        <f t="shared" si="315"/>
        <v>0</v>
      </c>
      <c r="W599" t="str">
        <f t="shared" si="316"/>
        <v>NA</v>
      </c>
      <c r="X599">
        <f t="shared" si="317"/>
        <v>0</v>
      </c>
      <c r="Y599" t="str">
        <f t="shared" si="304"/>
        <v>NA</v>
      </c>
      <c r="Z599" t="str">
        <f t="shared" si="305"/>
        <v>NA</v>
      </c>
      <c r="AA599" t="str">
        <f t="shared" si="306"/>
        <v>NA</v>
      </c>
      <c r="AB599" t="str">
        <f t="shared" si="307"/>
        <v>NA</v>
      </c>
      <c r="AC599" s="9" t="str">
        <f t="shared" si="318"/>
        <v>NA</v>
      </c>
      <c r="AD599" s="9">
        <f t="shared" si="319"/>
        <v>0</v>
      </c>
      <c r="AE599" s="9" t="str">
        <f t="shared" si="320"/>
        <v>NA</v>
      </c>
      <c r="AF599" s="9">
        <f t="shared" si="321"/>
        <v>0</v>
      </c>
      <c r="AG599" s="9" t="str">
        <f t="shared" si="322"/>
        <v>NA</v>
      </c>
      <c r="AH599" s="9">
        <f t="shared" si="323"/>
        <v>0</v>
      </c>
      <c r="AI599" s="9" t="str">
        <f t="shared" si="324"/>
        <v>NA</v>
      </c>
      <c r="AJ599" s="9">
        <f t="shared" si="325"/>
        <v>0</v>
      </c>
      <c r="AK599" t="str">
        <f t="shared" si="326"/>
        <v>NA</v>
      </c>
      <c r="AL599" t="str">
        <f t="shared" si="327"/>
        <v>NA</v>
      </c>
      <c r="AM599" t="str">
        <f t="shared" si="328"/>
        <v>NA</v>
      </c>
      <c r="AN599" t="str">
        <f t="shared" si="329"/>
        <v>NA</v>
      </c>
      <c r="AO599">
        <f t="shared" si="308"/>
        <v>0</v>
      </c>
      <c r="AP599">
        <f t="shared" si="309"/>
        <v>0</v>
      </c>
      <c r="AQ599" t="str">
        <f t="shared" si="310"/>
        <v>Method not applicable - confined aquifer</v>
      </c>
    </row>
    <row r="600" spans="1:43" x14ac:dyDescent="0.25">
      <c r="A600">
        <v>343</v>
      </c>
      <c r="B600">
        <v>34733473.175399996</v>
      </c>
      <c r="C600" t="str">
        <f>VLOOKUP(A600,'A1. Aquifer Attributes'!A:H,8,FALSE)</f>
        <v>Confined</v>
      </c>
      <c r="D600" t="str">
        <f>VLOOKUP(A600,'A3. BGCZ'!A:C,3,FALSE)</f>
        <v>SBS</v>
      </c>
      <c r="E600" t="str">
        <f>VLOOKUP(A600,'A2. Low Flow Zone'!A:C,3,FALSE)</f>
        <v>South Interior</v>
      </c>
      <c r="F600">
        <f>IFERROR(VLOOKUP(A600,'R1. GW Use'!A:H,8,FALSE),"&lt;Null&gt;")</f>
        <v>18121</v>
      </c>
      <c r="G600" t="str">
        <f>IFERROR(VLOOKUP(A600,'R2. Recharge'!A:I,8,FALSE)*B600,"&lt;Null&gt;")</f>
        <v>&lt;Null&gt;</v>
      </c>
      <c r="H600" t="str">
        <f>IFERROR(VLOOKUP(A600,'R2. Recharge'!A:K,10,FALSE)*B600,"&lt;Null&gt;")</f>
        <v>&lt;Null&gt;</v>
      </c>
      <c r="I600" t="str">
        <f>IFERROR(VLOOKUP(A600,'R3. GW E'!A:C,2,FALSE)*B600,"&lt;Null&gt;")</f>
        <v>&lt;Null&gt;</v>
      </c>
      <c r="J600" t="str">
        <f>IFERROR(VLOOKUP(A600,'R3. GW E'!A:E,4,FALSE)*B600,"&lt;Null&gt;")</f>
        <v>&lt;Null&gt;</v>
      </c>
      <c r="K600" t="str">
        <f t="shared" si="297"/>
        <v>&lt;Null&gt;</v>
      </c>
      <c r="L600" t="str">
        <f t="shared" si="298"/>
        <v>&lt;Null&gt;</v>
      </c>
      <c r="M600" t="str">
        <f t="shared" si="299"/>
        <v>&lt;Null&gt;</v>
      </c>
      <c r="N600" t="str">
        <f t="shared" si="300"/>
        <v>&lt;Null&gt;</v>
      </c>
      <c r="O600" t="str">
        <f t="shared" si="301"/>
        <v/>
      </c>
      <c r="P600">
        <f t="shared" si="311"/>
        <v>18000</v>
      </c>
      <c r="Q600" t="str">
        <f t="shared" si="302"/>
        <v/>
      </c>
      <c r="R600">
        <f t="shared" si="312"/>
        <v>0</v>
      </c>
      <c r="S600" t="str">
        <f t="shared" si="303"/>
        <v/>
      </c>
      <c r="T600">
        <f t="shared" si="313"/>
        <v>0</v>
      </c>
      <c r="U600" t="str">
        <f t="shared" si="314"/>
        <v>NA</v>
      </c>
      <c r="V600">
        <f t="shared" si="315"/>
        <v>0</v>
      </c>
      <c r="W600" t="str">
        <f t="shared" si="316"/>
        <v>NA</v>
      </c>
      <c r="X600">
        <f t="shared" si="317"/>
        <v>0</v>
      </c>
      <c r="Y600" t="str">
        <f t="shared" si="304"/>
        <v>NA</v>
      </c>
      <c r="Z600" t="str">
        <f t="shared" si="305"/>
        <v>NA</v>
      </c>
      <c r="AA600" t="str">
        <f t="shared" si="306"/>
        <v>NA</v>
      </c>
      <c r="AB600" t="str">
        <f t="shared" si="307"/>
        <v>NA</v>
      </c>
      <c r="AC600" s="9" t="str">
        <f t="shared" si="318"/>
        <v>NA</v>
      </c>
      <c r="AD600" s="9">
        <f t="shared" si="319"/>
        <v>0</v>
      </c>
      <c r="AE600" s="9" t="str">
        <f t="shared" si="320"/>
        <v>NA</v>
      </c>
      <c r="AF600" s="9">
        <f t="shared" si="321"/>
        <v>0</v>
      </c>
      <c r="AG600" s="9" t="str">
        <f t="shared" si="322"/>
        <v>NA</v>
      </c>
      <c r="AH600" s="9">
        <f t="shared" si="323"/>
        <v>0</v>
      </c>
      <c r="AI600" s="9" t="str">
        <f t="shared" si="324"/>
        <v>NA</v>
      </c>
      <c r="AJ600" s="9">
        <f t="shared" si="325"/>
        <v>0</v>
      </c>
      <c r="AK600" t="str">
        <f t="shared" si="326"/>
        <v>NA</v>
      </c>
      <c r="AL600" t="str">
        <f t="shared" si="327"/>
        <v>NA</v>
      </c>
      <c r="AM600" t="str">
        <f t="shared" si="328"/>
        <v>NA</v>
      </c>
      <c r="AN600" t="str">
        <f t="shared" si="329"/>
        <v>NA</v>
      </c>
      <c r="AO600">
        <f t="shared" si="308"/>
        <v>0</v>
      </c>
      <c r="AP600">
        <f t="shared" si="309"/>
        <v>0</v>
      </c>
      <c r="AQ600" t="str">
        <f t="shared" si="310"/>
        <v>Method not applicable - confined aquifer</v>
      </c>
    </row>
    <row r="601" spans="1:43" x14ac:dyDescent="0.25">
      <c r="A601">
        <v>344</v>
      </c>
      <c r="B601">
        <v>8697907.8961299993</v>
      </c>
      <c r="C601" t="str">
        <f>VLOOKUP(A601,'A1. Aquifer Attributes'!A:H,8,FALSE)</f>
        <v>Confined</v>
      </c>
      <c r="D601" t="str">
        <f>VLOOKUP(A601,'A3. BGCZ'!A:C,3,FALSE)</f>
        <v>PP</v>
      </c>
      <c r="E601" t="str">
        <f>VLOOKUP(A601,'A2. Low Flow Zone'!A:C,3,FALSE)</f>
        <v>South Interior</v>
      </c>
      <c r="F601">
        <f>IFERROR(VLOOKUP(A601,'R1. GW Use'!A:H,8,FALSE),"&lt;Null&gt;")</f>
        <v>116825</v>
      </c>
      <c r="G601" t="str">
        <f>IFERROR(VLOOKUP(A601,'R2. Recharge'!A:I,8,FALSE)*B601,"&lt;Null&gt;")</f>
        <v>&lt;Null&gt;</v>
      </c>
      <c r="H601" t="str">
        <f>IFERROR(VLOOKUP(A601,'R2. Recharge'!A:K,10,FALSE)*B601,"&lt;Null&gt;")</f>
        <v>&lt;Null&gt;</v>
      </c>
      <c r="I601" t="str">
        <f>IFERROR(VLOOKUP(A601,'R3. GW E'!A:C,2,FALSE)*B601,"&lt;Null&gt;")</f>
        <v>&lt;Null&gt;</v>
      </c>
      <c r="J601" t="str">
        <f>IFERROR(VLOOKUP(A601,'R3. GW E'!A:E,4,FALSE)*B601,"&lt;Null&gt;")</f>
        <v>&lt;Null&gt;</v>
      </c>
      <c r="K601" t="str">
        <f t="shared" si="297"/>
        <v>&lt;Null&gt;</v>
      </c>
      <c r="L601" t="str">
        <f t="shared" si="298"/>
        <v>&lt;Null&gt;</v>
      </c>
      <c r="M601" t="str">
        <f t="shared" si="299"/>
        <v>&lt;Null&gt;</v>
      </c>
      <c r="N601" t="str">
        <f t="shared" si="300"/>
        <v>&lt;Null&gt;</v>
      </c>
      <c r="O601" t="str">
        <f t="shared" si="301"/>
        <v/>
      </c>
      <c r="P601">
        <f t="shared" si="311"/>
        <v>117000</v>
      </c>
      <c r="Q601" t="str">
        <f t="shared" si="302"/>
        <v/>
      </c>
      <c r="R601">
        <f t="shared" si="312"/>
        <v>0</v>
      </c>
      <c r="S601" t="str">
        <f t="shared" si="303"/>
        <v/>
      </c>
      <c r="T601">
        <f t="shared" si="313"/>
        <v>0</v>
      </c>
      <c r="U601" t="str">
        <f t="shared" si="314"/>
        <v>NA</v>
      </c>
      <c r="V601">
        <f t="shared" si="315"/>
        <v>0</v>
      </c>
      <c r="W601" t="str">
        <f t="shared" si="316"/>
        <v>NA</v>
      </c>
      <c r="X601">
        <f t="shared" si="317"/>
        <v>0</v>
      </c>
      <c r="Y601" t="str">
        <f t="shared" si="304"/>
        <v>NA</v>
      </c>
      <c r="Z601" t="str">
        <f t="shared" si="305"/>
        <v>NA</v>
      </c>
      <c r="AA601" t="str">
        <f t="shared" si="306"/>
        <v>NA</v>
      </c>
      <c r="AB601" t="str">
        <f t="shared" si="307"/>
        <v>NA</v>
      </c>
      <c r="AC601" s="9" t="str">
        <f t="shared" si="318"/>
        <v>NA</v>
      </c>
      <c r="AD601" s="9">
        <f t="shared" si="319"/>
        <v>0</v>
      </c>
      <c r="AE601" s="9" t="str">
        <f t="shared" si="320"/>
        <v>NA</v>
      </c>
      <c r="AF601" s="9">
        <f t="shared" si="321"/>
        <v>0</v>
      </c>
      <c r="AG601" s="9" t="str">
        <f t="shared" si="322"/>
        <v>NA</v>
      </c>
      <c r="AH601" s="9">
        <f t="shared" si="323"/>
        <v>0</v>
      </c>
      <c r="AI601" s="9" t="str">
        <f t="shared" si="324"/>
        <v>NA</v>
      </c>
      <c r="AJ601" s="9">
        <f t="shared" si="325"/>
        <v>0</v>
      </c>
      <c r="AK601" t="str">
        <f t="shared" si="326"/>
        <v>NA</v>
      </c>
      <c r="AL601" t="str">
        <f t="shared" si="327"/>
        <v>NA</v>
      </c>
      <c r="AM601" t="str">
        <f t="shared" si="328"/>
        <v>NA</v>
      </c>
      <c r="AN601" t="str">
        <f t="shared" si="329"/>
        <v>NA</v>
      </c>
      <c r="AO601">
        <f t="shared" si="308"/>
        <v>0</v>
      </c>
      <c r="AP601">
        <f t="shared" si="309"/>
        <v>0</v>
      </c>
      <c r="AQ601" t="str">
        <f t="shared" si="310"/>
        <v>Method not applicable - confined aquifer</v>
      </c>
    </row>
    <row r="602" spans="1:43" x14ac:dyDescent="0.25">
      <c r="A602">
        <v>347</v>
      </c>
      <c r="B602">
        <v>6840765.08421</v>
      </c>
      <c r="C602" t="str">
        <f>VLOOKUP(A602,'A1. Aquifer Attributes'!A:H,8,FALSE)</f>
        <v>Confined</v>
      </c>
      <c r="D602" t="str">
        <f>VLOOKUP(A602,'A3. BGCZ'!A:C,3,FALSE)</f>
        <v>IDF</v>
      </c>
      <c r="E602" t="str">
        <f>VLOOKUP(A602,'A2. Low Flow Zone'!A:C,3,FALSE)</f>
        <v>South Interior</v>
      </c>
      <c r="F602">
        <f>IFERROR(VLOOKUP(A602,'R1. GW Use'!A:H,8,FALSE),"&lt;Null&gt;")</f>
        <v>287081</v>
      </c>
      <c r="G602" t="str">
        <f>IFERROR(VLOOKUP(A602,'R2. Recharge'!A:I,8,FALSE)*B602,"&lt;Null&gt;")</f>
        <v>&lt;Null&gt;</v>
      </c>
      <c r="H602" t="str">
        <f>IFERROR(VLOOKUP(A602,'R2. Recharge'!A:K,10,FALSE)*B602,"&lt;Null&gt;")</f>
        <v>&lt;Null&gt;</v>
      </c>
      <c r="I602" t="str">
        <f>IFERROR(VLOOKUP(A602,'R3. GW E'!A:C,2,FALSE)*B602,"&lt;Null&gt;")</f>
        <v>&lt;Null&gt;</v>
      </c>
      <c r="J602" t="str">
        <f>IFERROR(VLOOKUP(A602,'R3. GW E'!A:E,4,FALSE)*B602,"&lt;Null&gt;")</f>
        <v>&lt;Null&gt;</v>
      </c>
      <c r="K602" t="str">
        <f t="shared" si="297"/>
        <v>&lt;Null&gt;</v>
      </c>
      <c r="L602" t="str">
        <f t="shared" si="298"/>
        <v>&lt;Null&gt;</v>
      </c>
      <c r="M602" t="str">
        <f t="shared" si="299"/>
        <v>&lt;Null&gt;</v>
      </c>
      <c r="N602" t="str">
        <f t="shared" si="300"/>
        <v>&lt;Null&gt;</v>
      </c>
      <c r="O602" t="str">
        <f t="shared" si="301"/>
        <v/>
      </c>
      <c r="P602">
        <f t="shared" si="311"/>
        <v>287000</v>
      </c>
      <c r="Q602" t="str">
        <f t="shared" si="302"/>
        <v/>
      </c>
      <c r="R602">
        <f t="shared" si="312"/>
        <v>0</v>
      </c>
      <c r="S602" t="str">
        <f t="shared" si="303"/>
        <v/>
      </c>
      <c r="T602">
        <f t="shared" si="313"/>
        <v>0</v>
      </c>
      <c r="U602" t="str">
        <f t="shared" si="314"/>
        <v>NA</v>
      </c>
      <c r="V602">
        <f t="shared" si="315"/>
        <v>0</v>
      </c>
      <c r="W602" t="str">
        <f t="shared" si="316"/>
        <v>NA</v>
      </c>
      <c r="X602">
        <f t="shared" si="317"/>
        <v>0</v>
      </c>
      <c r="Y602" t="str">
        <f t="shared" si="304"/>
        <v>NA</v>
      </c>
      <c r="Z602" t="str">
        <f t="shared" si="305"/>
        <v>NA</v>
      </c>
      <c r="AA602" t="str">
        <f t="shared" si="306"/>
        <v>NA</v>
      </c>
      <c r="AB602" t="str">
        <f t="shared" si="307"/>
        <v>NA</v>
      </c>
      <c r="AC602" s="9" t="str">
        <f t="shared" si="318"/>
        <v>NA</v>
      </c>
      <c r="AD602" s="9">
        <f t="shared" si="319"/>
        <v>0</v>
      </c>
      <c r="AE602" s="9" t="str">
        <f t="shared" si="320"/>
        <v>NA</v>
      </c>
      <c r="AF602" s="9">
        <f t="shared" si="321"/>
        <v>0</v>
      </c>
      <c r="AG602" s="9" t="str">
        <f t="shared" si="322"/>
        <v>NA</v>
      </c>
      <c r="AH602" s="9">
        <f t="shared" si="323"/>
        <v>0</v>
      </c>
      <c r="AI602" s="9" t="str">
        <f t="shared" si="324"/>
        <v>NA</v>
      </c>
      <c r="AJ602" s="9">
        <f t="shared" si="325"/>
        <v>0</v>
      </c>
      <c r="AK602" t="str">
        <f t="shared" si="326"/>
        <v>NA</v>
      </c>
      <c r="AL602" t="str">
        <f t="shared" si="327"/>
        <v>NA</v>
      </c>
      <c r="AM602" t="str">
        <f t="shared" si="328"/>
        <v>NA</v>
      </c>
      <c r="AN602" t="str">
        <f t="shared" si="329"/>
        <v>NA</v>
      </c>
      <c r="AO602">
        <f t="shared" si="308"/>
        <v>0</v>
      </c>
      <c r="AP602">
        <f t="shared" si="309"/>
        <v>0</v>
      </c>
      <c r="AQ602" t="str">
        <f t="shared" si="310"/>
        <v>Method not applicable - confined aquifer</v>
      </c>
    </row>
    <row r="603" spans="1:43" x14ac:dyDescent="0.25">
      <c r="A603">
        <v>348</v>
      </c>
      <c r="B603">
        <v>13791363.6502</v>
      </c>
      <c r="C603" t="str">
        <f>VLOOKUP(A603,'A1. Aquifer Attributes'!A:H,8,FALSE)</f>
        <v>Confined</v>
      </c>
      <c r="D603" t="str">
        <f>VLOOKUP(A603,'A3. BGCZ'!A:C,3,FALSE)</f>
        <v>IDF</v>
      </c>
      <c r="E603" t="str">
        <f>VLOOKUP(A603,'A2. Low Flow Zone'!A:C,3,FALSE)</f>
        <v>South Interior</v>
      </c>
      <c r="F603">
        <f>IFERROR(VLOOKUP(A603,'R1. GW Use'!A:H,8,FALSE),"&lt;Null&gt;")</f>
        <v>724722</v>
      </c>
      <c r="G603" t="str">
        <f>IFERROR(VLOOKUP(A603,'R2. Recharge'!A:I,8,FALSE)*B603,"&lt;Null&gt;")</f>
        <v>&lt;Null&gt;</v>
      </c>
      <c r="H603" t="str">
        <f>IFERROR(VLOOKUP(A603,'R2. Recharge'!A:K,10,FALSE)*B603,"&lt;Null&gt;")</f>
        <v>&lt;Null&gt;</v>
      </c>
      <c r="I603" t="str">
        <f>IFERROR(VLOOKUP(A603,'R3. GW E'!A:C,2,FALSE)*B603,"&lt;Null&gt;")</f>
        <v>&lt;Null&gt;</v>
      </c>
      <c r="J603" t="str">
        <f>IFERROR(VLOOKUP(A603,'R3. GW E'!A:E,4,FALSE)*B603,"&lt;Null&gt;")</f>
        <v>&lt;Null&gt;</v>
      </c>
      <c r="K603" t="str">
        <f t="shared" si="297"/>
        <v>&lt;Null&gt;</v>
      </c>
      <c r="L603" t="str">
        <f t="shared" si="298"/>
        <v>&lt;Null&gt;</v>
      </c>
      <c r="M603" t="str">
        <f t="shared" si="299"/>
        <v>&lt;Null&gt;</v>
      </c>
      <c r="N603" t="str">
        <f t="shared" si="300"/>
        <v>&lt;Null&gt;</v>
      </c>
      <c r="O603" t="str">
        <f t="shared" si="301"/>
        <v/>
      </c>
      <c r="P603">
        <f t="shared" si="311"/>
        <v>725000</v>
      </c>
      <c r="Q603" t="str">
        <f t="shared" si="302"/>
        <v/>
      </c>
      <c r="R603">
        <f t="shared" si="312"/>
        <v>0</v>
      </c>
      <c r="S603" t="str">
        <f t="shared" si="303"/>
        <v/>
      </c>
      <c r="T603">
        <f t="shared" si="313"/>
        <v>0</v>
      </c>
      <c r="U603" t="str">
        <f t="shared" si="314"/>
        <v>NA</v>
      </c>
      <c r="V603">
        <f t="shared" si="315"/>
        <v>0</v>
      </c>
      <c r="W603" t="str">
        <f t="shared" si="316"/>
        <v>NA</v>
      </c>
      <c r="X603">
        <f t="shared" si="317"/>
        <v>0</v>
      </c>
      <c r="Y603" t="str">
        <f t="shared" si="304"/>
        <v>NA</v>
      </c>
      <c r="Z603" t="str">
        <f t="shared" si="305"/>
        <v>NA</v>
      </c>
      <c r="AA603" t="str">
        <f t="shared" si="306"/>
        <v>NA</v>
      </c>
      <c r="AB603" t="str">
        <f t="shared" si="307"/>
        <v>NA</v>
      </c>
      <c r="AC603" s="9" t="str">
        <f t="shared" si="318"/>
        <v>NA</v>
      </c>
      <c r="AD603" s="9">
        <f t="shared" si="319"/>
        <v>0</v>
      </c>
      <c r="AE603" s="9" t="str">
        <f t="shared" si="320"/>
        <v>NA</v>
      </c>
      <c r="AF603" s="9">
        <f t="shared" si="321"/>
        <v>0</v>
      </c>
      <c r="AG603" s="9" t="str">
        <f t="shared" si="322"/>
        <v>NA</v>
      </c>
      <c r="AH603" s="9">
        <f t="shared" si="323"/>
        <v>0</v>
      </c>
      <c r="AI603" s="9" t="str">
        <f t="shared" si="324"/>
        <v>NA</v>
      </c>
      <c r="AJ603" s="9">
        <f t="shared" si="325"/>
        <v>0</v>
      </c>
      <c r="AK603" t="str">
        <f t="shared" si="326"/>
        <v>NA</v>
      </c>
      <c r="AL603" t="str">
        <f t="shared" si="327"/>
        <v>NA</v>
      </c>
      <c r="AM603" t="str">
        <f t="shared" si="328"/>
        <v>NA</v>
      </c>
      <c r="AN603" t="str">
        <f t="shared" si="329"/>
        <v>NA</v>
      </c>
      <c r="AO603">
        <f t="shared" si="308"/>
        <v>0</v>
      </c>
      <c r="AP603">
        <f t="shared" si="309"/>
        <v>0</v>
      </c>
      <c r="AQ603" t="str">
        <f t="shared" si="310"/>
        <v>Method not applicable - confined aquifer</v>
      </c>
    </row>
    <row r="604" spans="1:43" x14ac:dyDescent="0.25">
      <c r="A604">
        <v>349</v>
      </c>
      <c r="B604">
        <v>9569886.0412600003</v>
      </c>
      <c r="C604" t="str">
        <f>VLOOKUP(A604,'A1. Aquifer Attributes'!A:H,8,FALSE)</f>
        <v>Confined</v>
      </c>
      <c r="D604" t="str">
        <f>VLOOKUP(A604,'A3. BGCZ'!A:C,3,FALSE)</f>
        <v>IDF</v>
      </c>
      <c r="E604" t="str">
        <f>VLOOKUP(A604,'A2. Low Flow Zone'!A:C,3,FALSE)</f>
        <v>South Interior</v>
      </c>
      <c r="F604">
        <f>IFERROR(VLOOKUP(A604,'R1. GW Use'!A:H,8,FALSE),"&lt;Null&gt;")</f>
        <v>1018391</v>
      </c>
      <c r="G604" t="str">
        <f>IFERROR(VLOOKUP(A604,'R2. Recharge'!A:I,8,FALSE)*B604,"&lt;Null&gt;")</f>
        <v>&lt;Null&gt;</v>
      </c>
      <c r="H604" t="str">
        <f>IFERROR(VLOOKUP(A604,'R2. Recharge'!A:K,10,FALSE)*B604,"&lt;Null&gt;")</f>
        <v>&lt;Null&gt;</v>
      </c>
      <c r="I604" t="str">
        <f>IFERROR(VLOOKUP(A604,'R3. GW E'!A:C,2,FALSE)*B604,"&lt;Null&gt;")</f>
        <v>&lt;Null&gt;</v>
      </c>
      <c r="J604" t="str">
        <f>IFERROR(VLOOKUP(A604,'R3. GW E'!A:E,4,FALSE)*B604,"&lt;Null&gt;")</f>
        <v>&lt;Null&gt;</v>
      </c>
      <c r="K604" t="str">
        <f t="shared" si="297"/>
        <v>&lt;Null&gt;</v>
      </c>
      <c r="L604" t="str">
        <f t="shared" si="298"/>
        <v>&lt;Null&gt;</v>
      </c>
      <c r="M604" t="str">
        <f t="shared" si="299"/>
        <v>&lt;Null&gt;</v>
      </c>
      <c r="N604" t="str">
        <f t="shared" si="300"/>
        <v>&lt;Null&gt;</v>
      </c>
      <c r="O604" t="str">
        <f t="shared" si="301"/>
        <v/>
      </c>
      <c r="P604">
        <f t="shared" si="311"/>
        <v>1018000</v>
      </c>
      <c r="Q604" t="str">
        <f t="shared" si="302"/>
        <v/>
      </c>
      <c r="R604">
        <f t="shared" si="312"/>
        <v>0</v>
      </c>
      <c r="S604" t="str">
        <f t="shared" si="303"/>
        <v/>
      </c>
      <c r="T604">
        <f t="shared" si="313"/>
        <v>0</v>
      </c>
      <c r="U604" t="str">
        <f t="shared" si="314"/>
        <v>NA</v>
      </c>
      <c r="V604">
        <f t="shared" si="315"/>
        <v>0</v>
      </c>
      <c r="W604" t="str">
        <f t="shared" si="316"/>
        <v>NA</v>
      </c>
      <c r="X604">
        <f t="shared" si="317"/>
        <v>0</v>
      </c>
      <c r="Y604" t="str">
        <f t="shared" si="304"/>
        <v>NA</v>
      </c>
      <c r="Z604" t="str">
        <f t="shared" si="305"/>
        <v>NA</v>
      </c>
      <c r="AA604" t="str">
        <f t="shared" si="306"/>
        <v>NA</v>
      </c>
      <c r="AB604" t="str">
        <f t="shared" si="307"/>
        <v>NA</v>
      </c>
      <c r="AC604" s="9" t="str">
        <f t="shared" si="318"/>
        <v>NA</v>
      </c>
      <c r="AD604" s="9">
        <f t="shared" si="319"/>
        <v>0</v>
      </c>
      <c r="AE604" s="9" t="str">
        <f t="shared" si="320"/>
        <v>NA</v>
      </c>
      <c r="AF604" s="9">
        <f t="shared" si="321"/>
        <v>0</v>
      </c>
      <c r="AG604" s="9" t="str">
        <f t="shared" si="322"/>
        <v>NA</v>
      </c>
      <c r="AH604" s="9">
        <f t="shared" si="323"/>
        <v>0</v>
      </c>
      <c r="AI604" s="9" t="str">
        <f t="shared" si="324"/>
        <v>NA</v>
      </c>
      <c r="AJ604" s="9">
        <f t="shared" si="325"/>
        <v>0</v>
      </c>
      <c r="AK604" t="str">
        <f t="shared" si="326"/>
        <v>NA</v>
      </c>
      <c r="AL604" t="str">
        <f t="shared" si="327"/>
        <v>NA</v>
      </c>
      <c r="AM604" t="str">
        <f t="shared" si="328"/>
        <v>NA</v>
      </c>
      <c r="AN604" t="str">
        <f t="shared" si="329"/>
        <v>NA</v>
      </c>
      <c r="AO604">
        <f t="shared" si="308"/>
        <v>0</v>
      </c>
      <c r="AP604">
        <f t="shared" si="309"/>
        <v>0</v>
      </c>
      <c r="AQ604" t="str">
        <f t="shared" si="310"/>
        <v>Method not applicable - confined aquifer</v>
      </c>
    </row>
    <row r="605" spans="1:43" x14ac:dyDescent="0.25">
      <c r="A605">
        <v>350</v>
      </c>
      <c r="B605">
        <v>7010558.6691699997</v>
      </c>
      <c r="C605" t="str">
        <f>VLOOKUP(A605,'A1. Aquifer Attributes'!A:H,8,FALSE)</f>
        <v>Confined</v>
      </c>
      <c r="D605" t="str">
        <f>VLOOKUP(A605,'A3. BGCZ'!A:C,3,FALSE)</f>
        <v>IDF</v>
      </c>
      <c r="E605" t="str">
        <f>VLOOKUP(A605,'A2. Low Flow Zone'!A:C,3,FALSE)</f>
        <v>South Interior</v>
      </c>
      <c r="F605">
        <f>IFERROR(VLOOKUP(A605,'R1. GW Use'!A:H,8,FALSE),"&lt;Null&gt;")</f>
        <v>205411</v>
      </c>
      <c r="G605" t="str">
        <f>IFERROR(VLOOKUP(A605,'R2. Recharge'!A:I,8,FALSE)*B605,"&lt;Null&gt;")</f>
        <v>&lt;Null&gt;</v>
      </c>
      <c r="H605" t="str">
        <f>IFERROR(VLOOKUP(A605,'R2. Recharge'!A:K,10,FALSE)*B605,"&lt;Null&gt;")</f>
        <v>&lt;Null&gt;</v>
      </c>
      <c r="I605" t="str">
        <f>IFERROR(VLOOKUP(A605,'R3. GW E'!A:C,2,FALSE)*B605,"&lt;Null&gt;")</f>
        <v>&lt;Null&gt;</v>
      </c>
      <c r="J605" t="str">
        <f>IFERROR(VLOOKUP(A605,'R3. GW E'!A:E,4,FALSE)*B605,"&lt;Null&gt;")</f>
        <v>&lt;Null&gt;</v>
      </c>
      <c r="K605" t="str">
        <f t="shared" si="297"/>
        <v>&lt;Null&gt;</v>
      </c>
      <c r="L605" t="str">
        <f t="shared" si="298"/>
        <v>&lt;Null&gt;</v>
      </c>
      <c r="M605" t="str">
        <f t="shared" si="299"/>
        <v>&lt;Null&gt;</v>
      </c>
      <c r="N605" t="str">
        <f t="shared" si="300"/>
        <v>&lt;Null&gt;</v>
      </c>
      <c r="O605" t="str">
        <f t="shared" si="301"/>
        <v/>
      </c>
      <c r="P605">
        <f t="shared" si="311"/>
        <v>205000</v>
      </c>
      <c r="Q605" t="str">
        <f t="shared" si="302"/>
        <v/>
      </c>
      <c r="R605">
        <f t="shared" si="312"/>
        <v>0</v>
      </c>
      <c r="S605" t="str">
        <f t="shared" si="303"/>
        <v/>
      </c>
      <c r="T605">
        <f t="shared" si="313"/>
        <v>0</v>
      </c>
      <c r="U605" t="str">
        <f t="shared" si="314"/>
        <v>NA</v>
      </c>
      <c r="V605">
        <f t="shared" si="315"/>
        <v>0</v>
      </c>
      <c r="W605" t="str">
        <f t="shared" si="316"/>
        <v>NA</v>
      </c>
      <c r="X605">
        <f t="shared" si="317"/>
        <v>0</v>
      </c>
      <c r="Y605" t="str">
        <f t="shared" si="304"/>
        <v>NA</v>
      </c>
      <c r="Z605" t="str">
        <f t="shared" si="305"/>
        <v>NA</v>
      </c>
      <c r="AA605" t="str">
        <f t="shared" si="306"/>
        <v>NA</v>
      </c>
      <c r="AB605" t="str">
        <f t="shared" si="307"/>
        <v>NA</v>
      </c>
      <c r="AC605" s="9" t="str">
        <f t="shared" si="318"/>
        <v>NA</v>
      </c>
      <c r="AD605" s="9">
        <f t="shared" si="319"/>
        <v>0</v>
      </c>
      <c r="AE605" s="9" t="str">
        <f t="shared" si="320"/>
        <v>NA</v>
      </c>
      <c r="AF605" s="9">
        <f t="shared" si="321"/>
        <v>0</v>
      </c>
      <c r="AG605" s="9" t="str">
        <f t="shared" si="322"/>
        <v>NA</v>
      </c>
      <c r="AH605" s="9">
        <f t="shared" si="323"/>
        <v>0</v>
      </c>
      <c r="AI605" s="9" t="str">
        <f t="shared" si="324"/>
        <v>NA</v>
      </c>
      <c r="AJ605" s="9">
        <f t="shared" si="325"/>
        <v>0</v>
      </c>
      <c r="AK605" t="str">
        <f t="shared" si="326"/>
        <v>NA</v>
      </c>
      <c r="AL605" t="str">
        <f t="shared" si="327"/>
        <v>NA</v>
      </c>
      <c r="AM605" t="str">
        <f t="shared" si="328"/>
        <v>NA</v>
      </c>
      <c r="AN605" t="str">
        <f t="shared" si="329"/>
        <v>NA</v>
      </c>
      <c r="AO605">
        <f t="shared" si="308"/>
        <v>0</v>
      </c>
      <c r="AP605">
        <f t="shared" si="309"/>
        <v>0</v>
      </c>
      <c r="AQ605" t="str">
        <f t="shared" si="310"/>
        <v>Method not applicable - confined aquifer</v>
      </c>
    </row>
    <row r="606" spans="1:43" x14ac:dyDescent="0.25">
      <c r="A606">
        <v>351</v>
      </c>
      <c r="B606">
        <v>21773353.3178</v>
      </c>
      <c r="C606" t="str">
        <f>VLOOKUP(A606,'A1. Aquifer Attributes'!A:H,8,FALSE)</f>
        <v>Confined</v>
      </c>
      <c r="D606" t="str">
        <f>VLOOKUP(A606,'A3. BGCZ'!A:C,3,FALSE)</f>
        <v>IDF</v>
      </c>
      <c r="E606" t="str">
        <f>VLOOKUP(A606,'A2. Low Flow Zone'!A:C,3,FALSE)</f>
        <v>South Interior</v>
      </c>
      <c r="F606">
        <f>IFERROR(VLOOKUP(A606,'R1. GW Use'!A:H,8,FALSE),"&lt;Null&gt;")</f>
        <v>141150</v>
      </c>
      <c r="G606" t="str">
        <f>IFERROR(VLOOKUP(A606,'R2. Recharge'!A:I,8,FALSE)*B606,"&lt;Null&gt;")</f>
        <v>&lt;Null&gt;</v>
      </c>
      <c r="H606" t="str">
        <f>IFERROR(VLOOKUP(A606,'R2. Recharge'!A:K,10,FALSE)*B606,"&lt;Null&gt;")</f>
        <v>&lt;Null&gt;</v>
      </c>
      <c r="I606" t="str">
        <f>IFERROR(VLOOKUP(A606,'R3. GW E'!A:C,2,FALSE)*B606,"&lt;Null&gt;")</f>
        <v>&lt;Null&gt;</v>
      </c>
      <c r="J606" t="str">
        <f>IFERROR(VLOOKUP(A606,'R3. GW E'!A:E,4,FALSE)*B606,"&lt;Null&gt;")</f>
        <v>&lt;Null&gt;</v>
      </c>
      <c r="K606" t="str">
        <f t="shared" si="297"/>
        <v>&lt;Null&gt;</v>
      </c>
      <c r="L606" t="str">
        <f t="shared" si="298"/>
        <v>&lt;Null&gt;</v>
      </c>
      <c r="M606" t="str">
        <f t="shared" si="299"/>
        <v>&lt;Null&gt;</v>
      </c>
      <c r="N606" t="str">
        <f t="shared" si="300"/>
        <v>&lt;Null&gt;</v>
      </c>
      <c r="O606" t="str">
        <f t="shared" si="301"/>
        <v/>
      </c>
      <c r="P606">
        <f t="shared" si="311"/>
        <v>141000</v>
      </c>
      <c r="Q606" t="str">
        <f t="shared" si="302"/>
        <v/>
      </c>
      <c r="R606">
        <f t="shared" si="312"/>
        <v>0</v>
      </c>
      <c r="S606" t="str">
        <f t="shared" si="303"/>
        <v/>
      </c>
      <c r="T606">
        <f t="shared" si="313"/>
        <v>0</v>
      </c>
      <c r="U606" t="str">
        <f t="shared" si="314"/>
        <v>NA</v>
      </c>
      <c r="V606">
        <f t="shared" si="315"/>
        <v>0</v>
      </c>
      <c r="W606" t="str">
        <f t="shared" si="316"/>
        <v>NA</v>
      </c>
      <c r="X606">
        <f t="shared" si="317"/>
        <v>0</v>
      </c>
      <c r="Y606" t="str">
        <f t="shared" si="304"/>
        <v>NA</v>
      </c>
      <c r="Z606" t="str">
        <f t="shared" si="305"/>
        <v>NA</v>
      </c>
      <c r="AA606" t="str">
        <f t="shared" si="306"/>
        <v>NA</v>
      </c>
      <c r="AB606" t="str">
        <f t="shared" si="307"/>
        <v>NA</v>
      </c>
      <c r="AC606" s="9" t="str">
        <f t="shared" si="318"/>
        <v>NA</v>
      </c>
      <c r="AD606" s="9">
        <f t="shared" si="319"/>
        <v>0</v>
      </c>
      <c r="AE606" s="9" t="str">
        <f t="shared" si="320"/>
        <v>NA</v>
      </c>
      <c r="AF606" s="9">
        <f t="shared" si="321"/>
        <v>0</v>
      </c>
      <c r="AG606" s="9" t="str">
        <f t="shared" si="322"/>
        <v>NA</v>
      </c>
      <c r="AH606" s="9">
        <f t="shared" si="323"/>
        <v>0</v>
      </c>
      <c r="AI606" s="9" t="str">
        <f t="shared" si="324"/>
        <v>NA</v>
      </c>
      <c r="AJ606" s="9">
        <f t="shared" si="325"/>
        <v>0</v>
      </c>
      <c r="AK606" t="str">
        <f t="shared" si="326"/>
        <v>NA</v>
      </c>
      <c r="AL606" t="str">
        <f t="shared" si="327"/>
        <v>NA</v>
      </c>
      <c r="AM606" t="str">
        <f t="shared" si="328"/>
        <v>NA</v>
      </c>
      <c r="AN606" t="str">
        <f t="shared" si="329"/>
        <v>NA</v>
      </c>
      <c r="AO606">
        <f t="shared" si="308"/>
        <v>0</v>
      </c>
      <c r="AP606">
        <f t="shared" si="309"/>
        <v>0</v>
      </c>
      <c r="AQ606" t="str">
        <f t="shared" si="310"/>
        <v>Method not applicable - confined aquifer</v>
      </c>
    </row>
    <row r="607" spans="1:43" x14ac:dyDescent="0.25">
      <c r="A607">
        <v>352</v>
      </c>
      <c r="B607">
        <v>15003079.5099</v>
      </c>
      <c r="C607" t="str">
        <f>VLOOKUP(A607,'A1. Aquifer Attributes'!A:H,8,FALSE)</f>
        <v>Confined</v>
      </c>
      <c r="D607" t="str">
        <f>VLOOKUP(A607,'A3. BGCZ'!A:C,3,FALSE)</f>
        <v>IDF</v>
      </c>
      <c r="E607" t="str">
        <f>VLOOKUP(A607,'A2. Low Flow Zone'!A:C,3,FALSE)</f>
        <v>South Interior</v>
      </c>
      <c r="F607">
        <f>IFERROR(VLOOKUP(A607,'R1. GW Use'!A:H,8,FALSE),"&lt;Null&gt;")</f>
        <v>892032</v>
      </c>
      <c r="G607" t="str">
        <f>IFERROR(VLOOKUP(A607,'R2. Recharge'!A:I,8,FALSE)*B607,"&lt;Null&gt;")</f>
        <v>&lt;Null&gt;</v>
      </c>
      <c r="H607" t="str">
        <f>IFERROR(VLOOKUP(A607,'R2. Recharge'!A:K,10,FALSE)*B607,"&lt;Null&gt;")</f>
        <v>&lt;Null&gt;</v>
      </c>
      <c r="I607" t="str">
        <f>IFERROR(VLOOKUP(A607,'R3. GW E'!A:C,2,FALSE)*B607,"&lt;Null&gt;")</f>
        <v>&lt;Null&gt;</v>
      </c>
      <c r="J607" t="str">
        <f>IFERROR(VLOOKUP(A607,'R3. GW E'!A:E,4,FALSE)*B607,"&lt;Null&gt;")</f>
        <v>&lt;Null&gt;</v>
      </c>
      <c r="K607" t="str">
        <f t="shared" si="297"/>
        <v>&lt;Null&gt;</v>
      </c>
      <c r="L607" t="str">
        <f t="shared" si="298"/>
        <v>&lt;Null&gt;</v>
      </c>
      <c r="M607" t="str">
        <f t="shared" si="299"/>
        <v>&lt;Null&gt;</v>
      </c>
      <c r="N607" t="str">
        <f t="shared" si="300"/>
        <v>&lt;Null&gt;</v>
      </c>
      <c r="O607" t="str">
        <f t="shared" si="301"/>
        <v/>
      </c>
      <c r="P607">
        <f t="shared" si="311"/>
        <v>892000</v>
      </c>
      <c r="Q607" t="str">
        <f t="shared" si="302"/>
        <v/>
      </c>
      <c r="R607">
        <f t="shared" si="312"/>
        <v>0</v>
      </c>
      <c r="S607" t="str">
        <f t="shared" si="303"/>
        <v/>
      </c>
      <c r="T607">
        <f t="shared" si="313"/>
        <v>0</v>
      </c>
      <c r="U607" t="str">
        <f t="shared" si="314"/>
        <v>NA</v>
      </c>
      <c r="V607">
        <f t="shared" si="315"/>
        <v>0</v>
      </c>
      <c r="W607" t="str">
        <f t="shared" si="316"/>
        <v>NA</v>
      </c>
      <c r="X607">
        <f t="shared" si="317"/>
        <v>0</v>
      </c>
      <c r="Y607" t="str">
        <f t="shared" si="304"/>
        <v>NA</v>
      </c>
      <c r="Z607" t="str">
        <f t="shared" si="305"/>
        <v>NA</v>
      </c>
      <c r="AA607" t="str">
        <f t="shared" si="306"/>
        <v>NA</v>
      </c>
      <c r="AB607" t="str">
        <f t="shared" si="307"/>
        <v>NA</v>
      </c>
      <c r="AC607" s="9" t="str">
        <f t="shared" si="318"/>
        <v>NA</v>
      </c>
      <c r="AD607" s="9">
        <f t="shared" si="319"/>
        <v>0</v>
      </c>
      <c r="AE607" s="9" t="str">
        <f t="shared" si="320"/>
        <v>NA</v>
      </c>
      <c r="AF607" s="9">
        <f t="shared" si="321"/>
        <v>0</v>
      </c>
      <c r="AG607" s="9" t="str">
        <f t="shared" si="322"/>
        <v>NA</v>
      </c>
      <c r="AH607" s="9">
        <f t="shared" si="323"/>
        <v>0</v>
      </c>
      <c r="AI607" s="9" t="str">
        <f t="shared" si="324"/>
        <v>NA</v>
      </c>
      <c r="AJ607" s="9">
        <f t="shared" si="325"/>
        <v>0</v>
      </c>
      <c r="AK607" t="str">
        <f t="shared" si="326"/>
        <v>NA</v>
      </c>
      <c r="AL607" t="str">
        <f t="shared" si="327"/>
        <v>NA</v>
      </c>
      <c r="AM607" t="str">
        <f t="shared" si="328"/>
        <v>NA</v>
      </c>
      <c r="AN607" t="str">
        <f t="shared" si="329"/>
        <v>NA</v>
      </c>
      <c r="AO607">
        <f t="shared" si="308"/>
        <v>0</v>
      </c>
      <c r="AP607">
        <f t="shared" si="309"/>
        <v>0</v>
      </c>
      <c r="AQ607" t="str">
        <f t="shared" si="310"/>
        <v>Method not applicable - confined aquifer</v>
      </c>
    </row>
    <row r="608" spans="1:43" x14ac:dyDescent="0.25">
      <c r="A608">
        <v>355</v>
      </c>
      <c r="B608">
        <v>15059570.217700001</v>
      </c>
      <c r="C608" t="str">
        <f>VLOOKUP(A608,'A1. Aquifer Attributes'!A:H,8,FALSE)</f>
        <v>Confined</v>
      </c>
      <c r="D608" t="str">
        <f>VLOOKUP(A608,'A3. BGCZ'!A:C,3,FALSE)</f>
        <v>IDF</v>
      </c>
      <c r="E608" t="str">
        <f>VLOOKUP(A608,'A2. Low Flow Zone'!A:C,3,FALSE)</f>
        <v>South Interior</v>
      </c>
      <c r="F608">
        <f>IFERROR(VLOOKUP(A608,'R1. GW Use'!A:H,8,FALSE),"&lt;Null&gt;")</f>
        <v>6478100</v>
      </c>
      <c r="G608" t="str">
        <f>IFERROR(VLOOKUP(A608,'R2. Recharge'!A:I,8,FALSE)*B608,"&lt;Null&gt;")</f>
        <v>&lt;Null&gt;</v>
      </c>
      <c r="H608" t="str">
        <f>IFERROR(VLOOKUP(A608,'R2. Recharge'!A:K,10,FALSE)*B608,"&lt;Null&gt;")</f>
        <v>&lt;Null&gt;</v>
      </c>
      <c r="I608" t="str">
        <f>IFERROR(VLOOKUP(A608,'R3. GW E'!A:C,2,FALSE)*B608,"&lt;Null&gt;")</f>
        <v>&lt;Null&gt;</v>
      </c>
      <c r="J608" t="str">
        <f>IFERROR(VLOOKUP(A608,'R3. GW E'!A:E,4,FALSE)*B608,"&lt;Null&gt;")</f>
        <v>&lt;Null&gt;</v>
      </c>
      <c r="K608" t="str">
        <f t="shared" si="297"/>
        <v>&lt;Null&gt;</v>
      </c>
      <c r="L608" t="str">
        <f t="shared" si="298"/>
        <v>&lt;Null&gt;</v>
      </c>
      <c r="M608" t="str">
        <f t="shared" si="299"/>
        <v>&lt;Null&gt;</v>
      </c>
      <c r="N608" t="str">
        <f t="shared" si="300"/>
        <v>&lt;Null&gt;</v>
      </c>
      <c r="O608" t="str">
        <f t="shared" si="301"/>
        <v/>
      </c>
      <c r="P608">
        <f t="shared" si="311"/>
        <v>6478000</v>
      </c>
      <c r="Q608" t="str">
        <f t="shared" si="302"/>
        <v/>
      </c>
      <c r="R608">
        <f t="shared" si="312"/>
        <v>0</v>
      </c>
      <c r="S608" t="str">
        <f t="shared" si="303"/>
        <v/>
      </c>
      <c r="T608">
        <f t="shared" si="313"/>
        <v>0</v>
      </c>
      <c r="U608" t="str">
        <f t="shared" si="314"/>
        <v>NA</v>
      </c>
      <c r="V608">
        <f t="shared" si="315"/>
        <v>0</v>
      </c>
      <c r="W608" t="str">
        <f t="shared" si="316"/>
        <v>NA</v>
      </c>
      <c r="X608">
        <f t="shared" si="317"/>
        <v>0</v>
      </c>
      <c r="Y608" t="str">
        <f t="shared" si="304"/>
        <v>NA</v>
      </c>
      <c r="Z608" t="str">
        <f t="shared" si="305"/>
        <v>NA</v>
      </c>
      <c r="AA608" t="str">
        <f t="shared" si="306"/>
        <v>NA</v>
      </c>
      <c r="AB608" t="str">
        <f t="shared" si="307"/>
        <v>NA</v>
      </c>
      <c r="AC608" s="9" t="str">
        <f t="shared" si="318"/>
        <v>NA</v>
      </c>
      <c r="AD608" s="9">
        <f t="shared" si="319"/>
        <v>0</v>
      </c>
      <c r="AE608" s="9" t="str">
        <f t="shared" si="320"/>
        <v>NA</v>
      </c>
      <c r="AF608" s="9">
        <f t="shared" si="321"/>
        <v>0</v>
      </c>
      <c r="AG608" s="9" t="str">
        <f t="shared" si="322"/>
        <v>NA</v>
      </c>
      <c r="AH608" s="9">
        <f t="shared" si="323"/>
        <v>0</v>
      </c>
      <c r="AI608" s="9" t="str">
        <f t="shared" si="324"/>
        <v>NA</v>
      </c>
      <c r="AJ608" s="9">
        <f t="shared" si="325"/>
        <v>0</v>
      </c>
      <c r="AK608" t="str">
        <f t="shared" si="326"/>
        <v>NA</v>
      </c>
      <c r="AL608" t="str">
        <f t="shared" si="327"/>
        <v>NA</v>
      </c>
      <c r="AM608" t="str">
        <f t="shared" si="328"/>
        <v>NA</v>
      </c>
      <c r="AN608" t="str">
        <f t="shared" si="329"/>
        <v>NA</v>
      </c>
      <c r="AO608">
        <f t="shared" si="308"/>
        <v>0</v>
      </c>
      <c r="AP608">
        <f t="shared" si="309"/>
        <v>0</v>
      </c>
      <c r="AQ608" t="str">
        <f t="shared" si="310"/>
        <v>Method not applicable - confined aquifer</v>
      </c>
    </row>
    <row r="609" spans="1:43" x14ac:dyDescent="0.25">
      <c r="A609">
        <v>356</v>
      </c>
      <c r="B609">
        <v>4694169.7007799996</v>
      </c>
      <c r="C609" t="str">
        <f>VLOOKUP(A609,'A1. Aquifer Attributes'!A:H,8,FALSE)</f>
        <v>Confined</v>
      </c>
      <c r="D609" t="str">
        <f>VLOOKUP(A609,'A3. BGCZ'!A:C,3,FALSE)</f>
        <v>IDF</v>
      </c>
      <c r="E609" t="str">
        <f>VLOOKUP(A609,'A2. Low Flow Zone'!A:C,3,FALSE)</f>
        <v>South Interior</v>
      </c>
      <c r="F609">
        <f>IFERROR(VLOOKUP(A609,'R1. GW Use'!A:H,8,FALSE),"&lt;Null&gt;")</f>
        <v>1400514</v>
      </c>
      <c r="G609" t="str">
        <f>IFERROR(VLOOKUP(A609,'R2. Recharge'!A:I,8,FALSE)*B609,"&lt;Null&gt;")</f>
        <v>&lt;Null&gt;</v>
      </c>
      <c r="H609" t="str">
        <f>IFERROR(VLOOKUP(A609,'R2. Recharge'!A:K,10,FALSE)*B609,"&lt;Null&gt;")</f>
        <v>&lt;Null&gt;</v>
      </c>
      <c r="I609" t="str">
        <f>IFERROR(VLOOKUP(A609,'R3. GW E'!A:C,2,FALSE)*B609,"&lt;Null&gt;")</f>
        <v>&lt;Null&gt;</v>
      </c>
      <c r="J609" t="str">
        <f>IFERROR(VLOOKUP(A609,'R3. GW E'!A:E,4,FALSE)*B609,"&lt;Null&gt;")</f>
        <v>&lt;Null&gt;</v>
      </c>
      <c r="K609" t="str">
        <f t="shared" si="297"/>
        <v>&lt;Null&gt;</v>
      </c>
      <c r="L609" t="str">
        <f t="shared" si="298"/>
        <v>&lt;Null&gt;</v>
      </c>
      <c r="M609" t="str">
        <f t="shared" si="299"/>
        <v>&lt;Null&gt;</v>
      </c>
      <c r="N609" t="str">
        <f t="shared" si="300"/>
        <v>&lt;Null&gt;</v>
      </c>
      <c r="O609" t="str">
        <f t="shared" si="301"/>
        <v/>
      </c>
      <c r="P609">
        <f t="shared" si="311"/>
        <v>1401000</v>
      </c>
      <c r="Q609" t="str">
        <f t="shared" si="302"/>
        <v/>
      </c>
      <c r="R609">
        <f t="shared" si="312"/>
        <v>0</v>
      </c>
      <c r="S609" t="str">
        <f t="shared" si="303"/>
        <v/>
      </c>
      <c r="T609">
        <f t="shared" si="313"/>
        <v>0</v>
      </c>
      <c r="U609" t="str">
        <f t="shared" si="314"/>
        <v>NA</v>
      </c>
      <c r="V609">
        <f t="shared" si="315"/>
        <v>0</v>
      </c>
      <c r="W609" t="str">
        <f t="shared" si="316"/>
        <v>NA</v>
      </c>
      <c r="X609">
        <f t="shared" si="317"/>
        <v>0</v>
      </c>
      <c r="Y609" t="str">
        <f t="shared" si="304"/>
        <v>NA</v>
      </c>
      <c r="Z609" t="str">
        <f t="shared" si="305"/>
        <v>NA</v>
      </c>
      <c r="AA609" t="str">
        <f t="shared" si="306"/>
        <v>NA</v>
      </c>
      <c r="AB609" t="str">
        <f t="shared" si="307"/>
        <v>NA</v>
      </c>
      <c r="AC609" s="9" t="str">
        <f t="shared" si="318"/>
        <v>NA</v>
      </c>
      <c r="AD609" s="9">
        <f t="shared" si="319"/>
        <v>0</v>
      </c>
      <c r="AE609" s="9" t="str">
        <f t="shared" si="320"/>
        <v>NA</v>
      </c>
      <c r="AF609" s="9">
        <f t="shared" si="321"/>
        <v>0</v>
      </c>
      <c r="AG609" s="9" t="str">
        <f t="shared" si="322"/>
        <v>NA</v>
      </c>
      <c r="AH609" s="9">
        <f t="shared" si="323"/>
        <v>0</v>
      </c>
      <c r="AI609" s="9" t="str">
        <f t="shared" si="324"/>
        <v>NA</v>
      </c>
      <c r="AJ609" s="9">
        <f t="shared" si="325"/>
        <v>0</v>
      </c>
      <c r="AK609" t="str">
        <f t="shared" si="326"/>
        <v>NA</v>
      </c>
      <c r="AL609" t="str">
        <f t="shared" si="327"/>
        <v>NA</v>
      </c>
      <c r="AM609" t="str">
        <f t="shared" si="328"/>
        <v>NA</v>
      </c>
      <c r="AN609" t="str">
        <f t="shared" si="329"/>
        <v>NA</v>
      </c>
      <c r="AO609">
        <f t="shared" si="308"/>
        <v>0</v>
      </c>
      <c r="AP609">
        <f t="shared" si="309"/>
        <v>0</v>
      </c>
      <c r="AQ609" t="str">
        <f t="shared" si="310"/>
        <v>Method not applicable - confined aquifer</v>
      </c>
    </row>
    <row r="610" spans="1:43" x14ac:dyDescent="0.25">
      <c r="A610">
        <v>359</v>
      </c>
      <c r="B610">
        <v>11333991.037900001</v>
      </c>
      <c r="C610" t="str">
        <f>VLOOKUP(A610,'A1. Aquifer Attributes'!A:H,8,FALSE)</f>
        <v>Confined</v>
      </c>
      <c r="D610" t="str">
        <f>VLOOKUP(A610,'A3. BGCZ'!A:C,3,FALSE)</f>
        <v>SBS</v>
      </c>
      <c r="E610" t="str">
        <f>VLOOKUP(A610,'A2. Low Flow Zone'!A:C,3,FALSE)</f>
        <v>South Interior</v>
      </c>
      <c r="F610">
        <f>IFERROR(VLOOKUP(A610,'R1. GW Use'!A:H,8,FALSE),"&lt;Null&gt;")</f>
        <v>53257</v>
      </c>
      <c r="G610" t="str">
        <f>IFERROR(VLOOKUP(A610,'R2. Recharge'!A:I,8,FALSE)*B610,"&lt;Null&gt;")</f>
        <v>&lt;Null&gt;</v>
      </c>
      <c r="H610" t="str">
        <f>IFERROR(VLOOKUP(A610,'R2. Recharge'!A:K,10,FALSE)*B610,"&lt;Null&gt;")</f>
        <v>&lt;Null&gt;</v>
      </c>
      <c r="I610" t="str">
        <f>IFERROR(VLOOKUP(A610,'R3. GW E'!A:C,2,FALSE)*B610,"&lt;Null&gt;")</f>
        <v>&lt;Null&gt;</v>
      </c>
      <c r="J610" t="str">
        <f>IFERROR(VLOOKUP(A610,'R3. GW E'!A:E,4,FALSE)*B610,"&lt;Null&gt;")</f>
        <v>&lt;Null&gt;</v>
      </c>
      <c r="K610" t="str">
        <f t="shared" si="297"/>
        <v>&lt;Null&gt;</v>
      </c>
      <c r="L610" t="str">
        <f t="shared" si="298"/>
        <v>&lt;Null&gt;</v>
      </c>
      <c r="M610" t="str">
        <f t="shared" si="299"/>
        <v>&lt;Null&gt;</v>
      </c>
      <c r="N610" t="str">
        <f t="shared" si="300"/>
        <v>&lt;Null&gt;</v>
      </c>
      <c r="O610" t="str">
        <f t="shared" si="301"/>
        <v/>
      </c>
      <c r="P610">
        <f t="shared" si="311"/>
        <v>53000</v>
      </c>
      <c r="Q610" t="str">
        <f t="shared" si="302"/>
        <v/>
      </c>
      <c r="R610">
        <f t="shared" si="312"/>
        <v>0</v>
      </c>
      <c r="S610" t="str">
        <f t="shared" si="303"/>
        <v/>
      </c>
      <c r="T610">
        <f t="shared" si="313"/>
        <v>0</v>
      </c>
      <c r="U610" t="str">
        <f t="shared" si="314"/>
        <v>NA</v>
      </c>
      <c r="V610">
        <f t="shared" si="315"/>
        <v>0</v>
      </c>
      <c r="W610" t="str">
        <f t="shared" si="316"/>
        <v>NA</v>
      </c>
      <c r="X610">
        <f t="shared" si="317"/>
        <v>0</v>
      </c>
      <c r="Y610" t="str">
        <f t="shared" si="304"/>
        <v>NA</v>
      </c>
      <c r="Z610" t="str">
        <f t="shared" si="305"/>
        <v>NA</v>
      </c>
      <c r="AA610" t="str">
        <f t="shared" si="306"/>
        <v>NA</v>
      </c>
      <c r="AB610" t="str">
        <f t="shared" si="307"/>
        <v>NA</v>
      </c>
      <c r="AC610" s="9" t="str">
        <f t="shared" si="318"/>
        <v>NA</v>
      </c>
      <c r="AD610" s="9">
        <f t="shared" si="319"/>
        <v>0</v>
      </c>
      <c r="AE610" s="9" t="str">
        <f t="shared" si="320"/>
        <v>NA</v>
      </c>
      <c r="AF610" s="9">
        <f t="shared" si="321"/>
        <v>0</v>
      </c>
      <c r="AG610" s="9" t="str">
        <f t="shared" si="322"/>
        <v>NA</v>
      </c>
      <c r="AH610" s="9">
        <f t="shared" si="323"/>
        <v>0</v>
      </c>
      <c r="AI610" s="9" t="str">
        <f t="shared" si="324"/>
        <v>NA</v>
      </c>
      <c r="AJ610" s="9">
        <f t="shared" si="325"/>
        <v>0</v>
      </c>
      <c r="AK610" t="str">
        <f t="shared" si="326"/>
        <v>NA</v>
      </c>
      <c r="AL610" t="str">
        <f t="shared" si="327"/>
        <v>NA</v>
      </c>
      <c r="AM610" t="str">
        <f t="shared" si="328"/>
        <v>NA</v>
      </c>
      <c r="AN610" t="str">
        <f t="shared" si="329"/>
        <v>NA</v>
      </c>
      <c r="AO610">
        <f t="shared" si="308"/>
        <v>0</v>
      </c>
      <c r="AP610">
        <f t="shared" si="309"/>
        <v>0</v>
      </c>
      <c r="AQ610" t="str">
        <f t="shared" si="310"/>
        <v>Method not applicable - confined aquifer</v>
      </c>
    </row>
    <row r="611" spans="1:43" x14ac:dyDescent="0.25">
      <c r="A611">
        <v>360</v>
      </c>
      <c r="B611">
        <v>47280525.619199999</v>
      </c>
      <c r="C611" t="str">
        <f>VLOOKUP(A611,'A1. Aquifer Attributes'!A:H,8,FALSE)</f>
        <v>Confined</v>
      </c>
      <c r="D611" t="str">
        <f>VLOOKUP(A611,'A3. BGCZ'!A:C,3,FALSE)</f>
        <v>SBS</v>
      </c>
      <c r="E611" t="str">
        <f>VLOOKUP(A611,'A2. Low Flow Zone'!A:C,3,FALSE)</f>
        <v>South Interior</v>
      </c>
      <c r="F611">
        <f>IFERROR(VLOOKUP(A611,'R1. GW Use'!A:H,8,FALSE),"&lt;Null&gt;")</f>
        <v>48715</v>
      </c>
      <c r="G611" t="str">
        <f>IFERROR(VLOOKUP(A611,'R2. Recharge'!A:I,8,FALSE)*B611,"&lt;Null&gt;")</f>
        <v>&lt;Null&gt;</v>
      </c>
      <c r="H611" t="str">
        <f>IFERROR(VLOOKUP(A611,'R2. Recharge'!A:K,10,FALSE)*B611,"&lt;Null&gt;")</f>
        <v>&lt;Null&gt;</v>
      </c>
      <c r="I611" t="str">
        <f>IFERROR(VLOOKUP(A611,'R3. GW E'!A:C,2,FALSE)*B611,"&lt;Null&gt;")</f>
        <v>&lt;Null&gt;</v>
      </c>
      <c r="J611" t="str">
        <f>IFERROR(VLOOKUP(A611,'R3. GW E'!A:E,4,FALSE)*B611,"&lt;Null&gt;")</f>
        <v>&lt;Null&gt;</v>
      </c>
      <c r="K611" t="str">
        <f t="shared" si="297"/>
        <v>&lt;Null&gt;</v>
      </c>
      <c r="L611" t="str">
        <f t="shared" si="298"/>
        <v>&lt;Null&gt;</v>
      </c>
      <c r="M611" t="str">
        <f t="shared" si="299"/>
        <v>&lt;Null&gt;</v>
      </c>
      <c r="N611" t="str">
        <f t="shared" si="300"/>
        <v>&lt;Null&gt;</v>
      </c>
      <c r="O611" t="str">
        <f t="shared" si="301"/>
        <v/>
      </c>
      <c r="P611">
        <f t="shared" si="311"/>
        <v>49000</v>
      </c>
      <c r="Q611" t="str">
        <f t="shared" si="302"/>
        <v/>
      </c>
      <c r="R611">
        <f t="shared" si="312"/>
        <v>0</v>
      </c>
      <c r="S611" t="str">
        <f t="shared" si="303"/>
        <v/>
      </c>
      <c r="T611">
        <f t="shared" si="313"/>
        <v>0</v>
      </c>
      <c r="U611" t="str">
        <f t="shared" si="314"/>
        <v>NA</v>
      </c>
      <c r="V611">
        <f t="shared" si="315"/>
        <v>0</v>
      </c>
      <c r="W611" t="str">
        <f t="shared" si="316"/>
        <v>NA</v>
      </c>
      <c r="X611">
        <f t="shared" si="317"/>
        <v>0</v>
      </c>
      <c r="Y611" t="str">
        <f t="shared" si="304"/>
        <v>NA</v>
      </c>
      <c r="Z611" t="str">
        <f t="shared" si="305"/>
        <v>NA</v>
      </c>
      <c r="AA611" t="str">
        <f t="shared" si="306"/>
        <v>NA</v>
      </c>
      <c r="AB611" t="str">
        <f t="shared" si="307"/>
        <v>NA</v>
      </c>
      <c r="AC611" s="9" t="str">
        <f t="shared" si="318"/>
        <v>NA</v>
      </c>
      <c r="AD611" s="9">
        <f t="shared" si="319"/>
        <v>0</v>
      </c>
      <c r="AE611" s="9" t="str">
        <f t="shared" si="320"/>
        <v>NA</v>
      </c>
      <c r="AF611" s="9">
        <f t="shared" si="321"/>
        <v>0</v>
      </c>
      <c r="AG611" s="9" t="str">
        <f t="shared" si="322"/>
        <v>NA</v>
      </c>
      <c r="AH611" s="9">
        <f t="shared" si="323"/>
        <v>0</v>
      </c>
      <c r="AI611" s="9" t="str">
        <f t="shared" si="324"/>
        <v>NA</v>
      </c>
      <c r="AJ611" s="9">
        <f t="shared" si="325"/>
        <v>0</v>
      </c>
      <c r="AK611" t="str">
        <f t="shared" si="326"/>
        <v>NA</v>
      </c>
      <c r="AL611" t="str">
        <f t="shared" si="327"/>
        <v>NA</v>
      </c>
      <c r="AM611" t="str">
        <f t="shared" si="328"/>
        <v>NA</v>
      </c>
      <c r="AN611" t="str">
        <f t="shared" si="329"/>
        <v>NA</v>
      </c>
      <c r="AO611">
        <f t="shared" si="308"/>
        <v>0</v>
      </c>
      <c r="AP611">
        <f t="shared" si="309"/>
        <v>0</v>
      </c>
      <c r="AQ611" t="str">
        <f t="shared" si="310"/>
        <v>Method not applicable - confined aquifer</v>
      </c>
    </row>
    <row r="612" spans="1:43" x14ac:dyDescent="0.25">
      <c r="A612">
        <v>363</v>
      </c>
      <c r="B612">
        <v>11065536.4814</v>
      </c>
      <c r="C612" t="str">
        <f>VLOOKUP(A612,'A1. Aquifer Attributes'!A:H,8,FALSE)</f>
        <v>Confined</v>
      </c>
      <c r="D612" t="str">
        <f>VLOOKUP(A612,'A3. BGCZ'!A:C,3,FALSE)</f>
        <v>SBS</v>
      </c>
      <c r="E612" t="str">
        <f>VLOOKUP(A612,'A2. Low Flow Zone'!A:C,3,FALSE)</f>
        <v>South Interior</v>
      </c>
      <c r="F612">
        <f>IFERROR(VLOOKUP(A612,'R1. GW Use'!A:H,8,FALSE),"&lt;Null&gt;")</f>
        <v>17018</v>
      </c>
      <c r="G612" t="str">
        <f>IFERROR(VLOOKUP(A612,'R2. Recharge'!A:I,8,FALSE)*B612,"&lt;Null&gt;")</f>
        <v>&lt;Null&gt;</v>
      </c>
      <c r="H612" t="str">
        <f>IFERROR(VLOOKUP(A612,'R2. Recharge'!A:K,10,FALSE)*B612,"&lt;Null&gt;")</f>
        <v>&lt;Null&gt;</v>
      </c>
      <c r="I612" t="str">
        <f>IFERROR(VLOOKUP(A612,'R3. GW E'!A:C,2,FALSE)*B612,"&lt;Null&gt;")</f>
        <v>&lt;Null&gt;</v>
      </c>
      <c r="J612" t="str">
        <f>IFERROR(VLOOKUP(A612,'R3. GW E'!A:E,4,FALSE)*B612,"&lt;Null&gt;")</f>
        <v>&lt;Null&gt;</v>
      </c>
      <c r="K612" t="str">
        <f t="shared" si="297"/>
        <v>&lt;Null&gt;</v>
      </c>
      <c r="L612" t="str">
        <f t="shared" si="298"/>
        <v>&lt;Null&gt;</v>
      </c>
      <c r="M612" t="str">
        <f t="shared" si="299"/>
        <v>&lt;Null&gt;</v>
      </c>
      <c r="N612" t="str">
        <f t="shared" si="300"/>
        <v>&lt;Null&gt;</v>
      </c>
      <c r="O612" t="str">
        <f t="shared" si="301"/>
        <v/>
      </c>
      <c r="P612">
        <f t="shared" si="311"/>
        <v>17000</v>
      </c>
      <c r="Q612" t="str">
        <f t="shared" si="302"/>
        <v/>
      </c>
      <c r="R612">
        <f t="shared" si="312"/>
        <v>0</v>
      </c>
      <c r="S612" t="str">
        <f t="shared" si="303"/>
        <v/>
      </c>
      <c r="T612">
        <f t="shared" si="313"/>
        <v>0</v>
      </c>
      <c r="U612" t="str">
        <f t="shared" si="314"/>
        <v>NA</v>
      </c>
      <c r="V612">
        <f t="shared" si="315"/>
        <v>0</v>
      </c>
      <c r="W612" t="str">
        <f t="shared" si="316"/>
        <v>NA</v>
      </c>
      <c r="X612">
        <f t="shared" si="317"/>
        <v>0</v>
      </c>
      <c r="Y612" t="str">
        <f t="shared" si="304"/>
        <v>NA</v>
      </c>
      <c r="Z612" t="str">
        <f t="shared" si="305"/>
        <v>NA</v>
      </c>
      <c r="AA612" t="str">
        <f t="shared" si="306"/>
        <v>NA</v>
      </c>
      <c r="AB612" t="str">
        <f t="shared" si="307"/>
        <v>NA</v>
      </c>
      <c r="AC612" s="9" t="str">
        <f t="shared" si="318"/>
        <v>NA</v>
      </c>
      <c r="AD612" s="9">
        <f t="shared" si="319"/>
        <v>0</v>
      </c>
      <c r="AE612" s="9" t="str">
        <f t="shared" si="320"/>
        <v>NA</v>
      </c>
      <c r="AF612" s="9">
        <f t="shared" si="321"/>
        <v>0</v>
      </c>
      <c r="AG612" s="9" t="str">
        <f t="shared" si="322"/>
        <v>NA</v>
      </c>
      <c r="AH612" s="9">
        <f t="shared" si="323"/>
        <v>0</v>
      </c>
      <c r="AI612" s="9" t="str">
        <f t="shared" si="324"/>
        <v>NA</v>
      </c>
      <c r="AJ612" s="9">
        <f t="shared" si="325"/>
        <v>0</v>
      </c>
      <c r="AK612" t="str">
        <f t="shared" si="326"/>
        <v>NA</v>
      </c>
      <c r="AL612" t="str">
        <f t="shared" si="327"/>
        <v>NA</v>
      </c>
      <c r="AM612" t="str">
        <f t="shared" si="328"/>
        <v>NA</v>
      </c>
      <c r="AN612" t="str">
        <f t="shared" si="329"/>
        <v>NA</v>
      </c>
      <c r="AO612">
        <f t="shared" si="308"/>
        <v>0</v>
      </c>
      <c r="AP612">
        <f t="shared" si="309"/>
        <v>0</v>
      </c>
      <c r="AQ612" t="str">
        <f t="shared" si="310"/>
        <v>Method not applicable - confined aquifer</v>
      </c>
    </row>
    <row r="613" spans="1:43" x14ac:dyDescent="0.25">
      <c r="A613">
        <v>364</v>
      </c>
      <c r="B613">
        <v>3788517.9159400002</v>
      </c>
      <c r="C613" t="str">
        <f>VLOOKUP(A613,'A1. Aquifer Attributes'!A:H,8,FALSE)</f>
        <v>Confined</v>
      </c>
      <c r="D613" t="str">
        <f>VLOOKUP(A613,'A3. BGCZ'!A:C,3,FALSE)</f>
        <v>SBS</v>
      </c>
      <c r="E613" t="str">
        <f>VLOOKUP(A613,'A2. Low Flow Zone'!A:C,3,FALSE)</f>
        <v>South Interior</v>
      </c>
      <c r="F613">
        <f>IFERROR(VLOOKUP(A613,'R1. GW Use'!A:H,8,FALSE),"&lt;Null&gt;")</f>
        <v>2490</v>
      </c>
      <c r="G613" t="str">
        <f>IFERROR(VLOOKUP(A613,'R2. Recharge'!A:I,8,FALSE)*B613,"&lt;Null&gt;")</f>
        <v>&lt;Null&gt;</v>
      </c>
      <c r="H613" t="str">
        <f>IFERROR(VLOOKUP(A613,'R2. Recharge'!A:K,10,FALSE)*B613,"&lt;Null&gt;")</f>
        <v>&lt;Null&gt;</v>
      </c>
      <c r="I613" t="str">
        <f>IFERROR(VLOOKUP(A613,'R3. GW E'!A:C,2,FALSE)*B613,"&lt;Null&gt;")</f>
        <v>&lt;Null&gt;</v>
      </c>
      <c r="J613" t="str">
        <f>IFERROR(VLOOKUP(A613,'R3. GW E'!A:E,4,FALSE)*B613,"&lt;Null&gt;")</f>
        <v>&lt;Null&gt;</v>
      </c>
      <c r="K613" t="str">
        <f t="shared" si="297"/>
        <v>&lt;Null&gt;</v>
      </c>
      <c r="L613" t="str">
        <f t="shared" si="298"/>
        <v>&lt;Null&gt;</v>
      </c>
      <c r="M613" t="str">
        <f t="shared" si="299"/>
        <v>&lt;Null&gt;</v>
      </c>
      <c r="N613" t="str">
        <f t="shared" si="300"/>
        <v>&lt;Null&gt;</v>
      </c>
      <c r="O613" t="str">
        <f t="shared" si="301"/>
        <v/>
      </c>
      <c r="P613">
        <f t="shared" si="311"/>
        <v>2000</v>
      </c>
      <c r="Q613" t="str">
        <f t="shared" si="302"/>
        <v/>
      </c>
      <c r="R613">
        <f t="shared" si="312"/>
        <v>0</v>
      </c>
      <c r="S613" t="str">
        <f t="shared" si="303"/>
        <v/>
      </c>
      <c r="T613">
        <f t="shared" si="313"/>
        <v>0</v>
      </c>
      <c r="U613" t="str">
        <f t="shared" si="314"/>
        <v>NA</v>
      </c>
      <c r="V613">
        <f t="shared" si="315"/>
        <v>0</v>
      </c>
      <c r="W613" t="str">
        <f t="shared" si="316"/>
        <v>NA</v>
      </c>
      <c r="X613">
        <f t="shared" si="317"/>
        <v>0</v>
      </c>
      <c r="Y613" t="str">
        <f t="shared" si="304"/>
        <v>NA</v>
      </c>
      <c r="Z613" t="str">
        <f t="shared" si="305"/>
        <v>NA</v>
      </c>
      <c r="AA613" t="str">
        <f t="shared" si="306"/>
        <v>NA</v>
      </c>
      <c r="AB613" t="str">
        <f t="shared" si="307"/>
        <v>NA</v>
      </c>
      <c r="AC613" s="9" t="str">
        <f t="shared" si="318"/>
        <v>NA</v>
      </c>
      <c r="AD613" s="9">
        <f t="shared" si="319"/>
        <v>0</v>
      </c>
      <c r="AE613" s="9" t="str">
        <f t="shared" si="320"/>
        <v>NA</v>
      </c>
      <c r="AF613" s="9">
        <f t="shared" si="321"/>
        <v>0</v>
      </c>
      <c r="AG613" s="9" t="str">
        <f t="shared" si="322"/>
        <v>NA</v>
      </c>
      <c r="AH613" s="9">
        <f t="shared" si="323"/>
        <v>0</v>
      </c>
      <c r="AI613" s="9" t="str">
        <f t="shared" si="324"/>
        <v>NA</v>
      </c>
      <c r="AJ613" s="9">
        <f t="shared" si="325"/>
        <v>0</v>
      </c>
      <c r="AK613" t="str">
        <f t="shared" si="326"/>
        <v>NA</v>
      </c>
      <c r="AL613" t="str">
        <f t="shared" si="327"/>
        <v>NA</v>
      </c>
      <c r="AM613" t="str">
        <f t="shared" si="328"/>
        <v>NA</v>
      </c>
      <c r="AN613" t="str">
        <f t="shared" si="329"/>
        <v>NA</v>
      </c>
      <c r="AO613">
        <f t="shared" si="308"/>
        <v>0</v>
      </c>
      <c r="AP613">
        <f t="shared" si="309"/>
        <v>0</v>
      </c>
      <c r="AQ613" t="str">
        <f t="shared" si="310"/>
        <v>Method not applicable - confined aquifer</v>
      </c>
    </row>
    <row r="614" spans="1:43" x14ac:dyDescent="0.25">
      <c r="A614">
        <v>365</v>
      </c>
      <c r="B614">
        <v>17131317.084399998</v>
      </c>
      <c r="C614" t="str">
        <f>VLOOKUP(A614,'A1. Aquifer Attributes'!A:H,8,FALSE)</f>
        <v>Confined</v>
      </c>
      <c r="D614" t="str">
        <f>VLOOKUP(A614,'A3. BGCZ'!A:C,3,FALSE)</f>
        <v>SBS</v>
      </c>
      <c r="E614" t="str">
        <f>VLOOKUP(A614,'A2. Low Flow Zone'!A:C,3,FALSE)</f>
        <v>South Interior</v>
      </c>
      <c r="F614">
        <f>IFERROR(VLOOKUP(A614,'R1. GW Use'!A:H,8,FALSE),"&lt;Null&gt;")</f>
        <v>103355</v>
      </c>
      <c r="G614" t="str">
        <f>IFERROR(VLOOKUP(A614,'R2. Recharge'!A:I,8,FALSE)*B614,"&lt;Null&gt;")</f>
        <v>&lt;Null&gt;</v>
      </c>
      <c r="H614" t="str">
        <f>IFERROR(VLOOKUP(A614,'R2. Recharge'!A:K,10,FALSE)*B614,"&lt;Null&gt;")</f>
        <v>&lt;Null&gt;</v>
      </c>
      <c r="I614" t="str">
        <f>IFERROR(VLOOKUP(A614,'R3. GW E'!A:C,2,FALSE)*B614,"&lt;Null&gt;")</f>
        <v>&lt;Null&gt;</v>
      </c>
      <c r="J614" t="str">
        <f>IFERROR(VLOOKUP(A614,'R3. GW E'!A:E,4,FALSE)*B614,"&lt;Null&gt;")</f>
        <v>&lt;Null&gt;</v>
      </c>
      <c r="K614" t="str">
        <f t="shared" si="297"/>
        <v>&lt;Null&gt;</v>
      </c>
      <c r="L614" t="str">
        <f t="shared" si="298"/>
        <v>&lt;Null&gt;</v>
      </c>
      <c r="M614" t="str">
        <f t="shared" si="299"/>
        <v>&lt;Null&gt;</v>
      </c>
      <c r="N614" t="str">
        <f t="shared" si="300"/>
        <v>&lt;Null&gt;</v>
      </c>
      <c r="O614" t="str">
        <f t="shared" si="301"/>
        <v/>
      </c>
      <c r="P614">
        <f t="shared" si="311"/>
        <v>103000</v>
      </c>
      <c r="Q614" t="str">
        <f t="shared" si="302"/>
        <v/>
      </c>
      <c r="R614">
        <f t="shared" si="312"/>
        <v>0</v>
      </c>
      <c r="S614" t="str">
        <f t="shared" si="303"/>
        <v/>
      </c>
      <c r="T614">
        <f t="shared" si="313"/>
        <v>0</v>
      </c>
      <c r="U614" t="str">
        <f t="shared" si="314"/>
        <v>NA</v>
      </c>
      <c r="V614">
        <f t="shared" si="315"/>
        <v>0</v>
      </c>
      <c r="W614" t="str">
        <f t="shared" si="316"/>
        <v>NA</v>
      </c>
      <c r="X614">
        <f t="shared" si="317"/>
        <v>0</v>
      </c>
      <c r="Y614" t="str">
        <f t="shared" si="304"/>
        <v>NA</v>
      </c>
      <c r="Z614" t="str">
        <f t="shared" si="305"/>
        <v>NA</v>
      </c>
      <c r="AA614" t="str">
        <f t="shared" si="306"/>
        <v>NA</v>
      </c>
      <c r="AB614" t="str">
        <f t="shared" si="307"/>
        <v>NA</v>
      </c>
      <c r="AC614" s="9" t="str">
        <f t="shared" si="318"/>
        <v>NA</v>
      </c>
      <c r="AD614" s="9">
        <f t="shared" si="319"/>
        <v>0</v>
      </c>
      <c r="AE614" s="9" t="str">
        <f t="shared" si="320"/>
        <v>NA</v>
      </c>
      <c r="AF614" s="9">
        <f t="shared" si="321"/>
        <v>0</v>
      </c>
      <c r="AG614" s="9" t="str">
        <f t="shared" si="322"/>
        <v>NA</v>
      </c>
      <c r="AH614" s="9">
        <f t="shared" si="323"/>
        <v>0</v>
      </c>
      <c r="AI614" s="9" t="str">
        <f t="shared" si="324"/>
        <v>NA</v>
      </c>
      <c r="AJ614" s="9">
        <f t="shared" si="325"/>
        <v>0</v>
      </c>
      <c r="AK614" t="str">
        <f t="shared" si="326"/>
        <v>NA</v>
      </c>
      <c r="AL614" t="str">
        <f t="shared" si="327"/>
        <v>NA</v>
      </c>
      <c r="AM614" t="str">
        <f t="shared" si="328"/>
        <v>NA</v>
      </c>
      <c r="AN614" t="str">
        <f t="shared" si="329"/>
        <v>NA</v>
      </c>
      <c r="AO614">
        <f t="shared" si="308"/>
        <v>0</v>
      </c>
      <c r="AP614">
        <f t="shared" si="309"/>
        <v>0</v>
      </c>
      <c r="AQ614" t="str">
        <f t="shared" si="310"/>
        <v>Method not applicable - confined aquifer</v>
      </c>
    </row>
    <row r="615" spans="1:43" x14ac:dyDescent="0.25">
      <c r="A615">
        <v>366</v>
      </c>
      <c r="B615">
        <v>2274376.6183099998</v>
      </c>
      <c r="C615" t="str">
        <f>VLOOKUP(A615,'A1. Aquifer Attributes'!A:H,8,FALSE)</f>
        <v>Confined</v>
      </c>
      <c r="D615" t="str">
        <f>VLOOKUP(A615,'A3. BGCZ'!A:C,3,FALSE)</f>
        <v>SBS</v>
      </c>
      <c r="E615" t="str">
        <f>VLOOKUP(A615,'A2. Low Flow Zone'!A:C,3,FALSE)</f>
        <v>South Interior</v>
      </c>
      <c r="F615">
        <f>IFERROR(VLOOKUP(A615,'R1. GW Use'!A:H,8,FALSE),"&lt;Null&gt;")</f>
        <v>6641</v>
      </c>
      <c r="G615" t="str">
        <f>IFERROR(VLOOKUP(A615,'R2. Recharge'!A:I,8,FALSE)*B615,"&lt;Null&gt;")</f>
        <v>&lt;Null&gt;</v>
      </c>
      <c r="H615" t="str">
        <f>IFERROR(VLOOKUP(A615,'R2. Recharge'!A:K,10,FALSE)*B615,"&lt;Null&gt;")</f>
        <v>&lt;Null&gt;</v>
      </c>
      <c r="I615" t="str">
        <f>IFERROR(VLOOKUP(A615,'R3. GW E'!A:C,2,FALSE)*B615,"&lt;Null&gt;")</f>
        <v>&lt;Null&gt;</v>
      </c>
      <c r="J615" t="str">
        <f>IFERROR(VLOOKUP(A615,'R3. GW E'!A:E,4,FALSE)*B615,"&lt;Null&gt;")</f>
        <v>&lt;Null&gt;</v>
      </c>
      <c r="K615" t="str">
        <f t="shared" si="297"/>
        <v>&lt;Null&gt;</v>
      </c>
      <c r="L615" t="str">
        <f t="shared" si="298"/>
        <v>&lt;Null&gt;</v>
      </c>
      <c r="M615" t="str">
        <f t="shared" si="299"/>
        <v>&lt;Null&gt;</v>
      </c>
      <c r="N615" t="str">
        <f t="shared" si="300"/>
        <v>&lt;Null&gt;</v>
      </c>
      <c r="O615" t="str">
        <f t="shared" si="301"/>
        <v/>
      </c>
      <c r="P615">
        <f t="shared" si="311"/>
        <v>7000</v>
      </c>
      <c r="Q615" t="str">
        <f t="shared" si="302"/>
        <v/>
      </c>
      <c r="R615">
        <f t="shared" si="312"/>
        <v>0</v>
      </c>
      <c r="S615" t="str">
        <f t="shared" si="303"/>
        <v/>
      </c>
      <c r="T615">
        <f t="shared" si="313"/>
        <v>0</v>
      </c>
      <c r="U615" t="str">
        <f t="shared" si="314"/>
        <v>NA</v>
      </c>
      <c r="V615">
        <f t="shared" si="315"/>
        <v>0</v>
      </c>
      <c r="W615" t="str">
        <f t="shared" si="316"/>
        <v>NA</v>
      </c>
      <c r="X615">
        <f t="shared" si="317"/>
        <v>0</v>
      </c>
      <c r="Y615" t="str">
        <f t="shared" si="304"/>
        <v>NA</v>
      </c>
      <c r="Z615" t="str">
        <f t="shared" si="305"/>
        <v>NA</v>
      </c>
      <c r="AA615" t="str">
        <f t="shared" si="306"/>
        <v>NA</v>
      </c>
      <c r="AB615" t="str">
        <f t="shared" si="307"/>
        <v>NA</v>
      </c>
      <c r="AC615" s="9" t="str">
        <f t="shared" si="318"/>
        <v>NA</v>
      </c>
      <c r="AD615" s="9">
        <f t="shared" si="319"/>
        <v>0</v>
      </c>
      <c r="AE615" s="9" t="str">
        <f t="shared" si="320"/>
        <v>NA</v>
      </c>
      <c r="AF615" s="9">
        <f t="shared" si="321"/>
        <v>0</v>
      </c>
      <c r="AG615" s="9" t="str">
        <f t="shared" si="322"/>
        <v>NA</v>
      </c>
      <c r="AH615" s="9">
        <f t="shared" si="323"/>
        <v>0</v>
      </c>
      <c r="AI615" s="9" t="str">
        <f t="shared" si="324"/>
        <v>NA</v>
      </c>
      <c r="AJ615" s="9">
        <f t="shared" si="325"/>
        <v>0</v>
      </c>
      <c r="AK615" t="str">
        <f t="shared" si="326"/>
        <v>NA</v>
      </c>
      <c r="AL615" t="str">
        <f t="shared" si="327"/>
        <v>NA</v>
      </c>
      <c r="AM615" t="str">
        <f t="shared" si="328"/>
        <v>NA</v>
      </c>
      <c r="AN615" t="str">
        <f t="shared" si="329"/>
        <v>NA</v>
      </c>
      <c r="AO615">
        <f t="shared" si="308"/>
        <v>0</v>
      </c>
      <c r="AP615">
        <f t="shared" si="309"/>
        <v>0</v>
      </c>
      <c r="AQ615" t="str">
        <f t="shared" si="310"/>
        <v>Method not applicable - confined aquifer</v>
      </c>
    </row>
    <row r="616" spans="1:43" x14ac:dyDescent="0.25">
      <c r="A616">
        <v>368</v>
      </c>
      <c r="B616">
        <v>32903457.258900002</v>
      </c>
      <c r="C616" t="str">
        <f>VLOOKUP(A616,'A1. Aquifer Attributes'!A:H,8,FALSE)</f>
        <v>Confined</v>
      </c>
      <c r="D616" t="str">
        <f>VLOOKUP(A616,'A3. BGCZ'!A:C,3,FALSE)</f>
        <v>SBS</v>
      </c>
      <c r="E616" t="str">
        <f>VLOOKUP(A616,'A2. Low Flow Zone'!A:C,3,FALSE)</f>
        <v>South Interior</v>
      </c>
      <c r="F616">
        <f>IFERROR(VLOOKUP(A616,'R1. GW Use'!A:H,8,FALSE),"&lt;Null&gt;")</f>
        <v>43250</v>
      </c>
      <c r="G616" t="str">
        <f>IFERROR(VLOOKUP(A616,'R2. Recharge'!A:I,8,FALSE)*B616,"&lt;Null&gt;")</f>
        <v>&lt;Null&gt;</v>
      </c>
      <c r="H616" t="str">
        <f>IFERROR(VLOOKUP(A616,'R2. Recharge'!A:K,10,FALSE)*B616,"&lt;Null&gt;")</f>
        <v>&lt;Null&gt;</v>
      </c>
      <c r="I616" t="str">
        <f>IFERROR(VLOOKUP(A616,'R3. GW E'!A:C,2,FALSE)*B616,"&lt;Null&gt;")</f>
        <v>&lt;Null&gt;</v>
      </c>
      <c r="J616" t="str">
        <f>IFERROR(VLOOKUP(A616,'R3. GW E'!A:E,4,FALSE)*B616,"&lt;Null&gt;")</f>
        <v>&lt;Null&gt;</v>
      </c>
      <c r="K616" t="str">
        <f t="shared" si="297"/>
        <v>&lt;Null&gt;</v>
      </c>
      <c r="L616" t="str">
        <f t="shared" si="298"/>
        <v>&lt;Null&gt;</v>
      </c>
      <c r="M616" t="str">
        <f t="shared" si="299"/>
        <v>&lt;Null&gt;</v>
      </c>
      <c r="N616" t="str">
        <f t="shared" si="300"/>
        <v>&lt;Null&gt;</v>
      </c>
      <c r="O616" t="str">
        <f t="shared" si="301"/>
        <v/>
      </c>
      <c r="P616">
        <f t="shared" si="311"/>
        <v>43000</v>
      </c>
      <c r="Q616" t="str">
        <f t="shared" si="302"/>
        <v/>
      </c>
      <c r="R616">
        <f t="shared" si="312"/>
        <v>0</v>
      </c>
      <c r="S616" t="str">
        <f t="shared" si="303"/>
        <v/>
      </c>
      <c r="T616">
        <f t="shared" si="313"/>
        <v>0</v>
      </c>
      <c r="U616" t="str">
        <f t="shared" si="314"/>
        <v>NA</v>
      </c>
      <c r="V616">
        <f t="shared" si="315"/>
        <v>0</v>
      </c>
      <c r="W616" t="str">
        <f t="shared" si="316"/>
        <v>NA</v>
      </c>
      <c r="X616">
        <f t="shared" si="317"/>
        <v>0</v>
      </c>
      <c r="Y616" t="str">
        <f t="shared" si="304"/>
        <v>NA</v>
      </c>
      <c r="Z616" t="str">
        <f t="shared" si="305"/>
        <v>NA</v>
      </c>
      <c r="AA616" t="str">
        <f t="shared" si="306"/>
        <v>NA</v>
      </c>
      <c r="AB616" t="str">
        <f t="shared" si="307"/>
        <v>NA</v>
      </c>
      <c r="AC616" s="9" t="str">
        <f t="shared" si="318"/>
        <v>NA</v>
      </c>
      <c r="AD616" s="9">
        <f t="shared" si="319"/>
        <v>0</v>
      </c>
      <c r="AE616" s="9" t="str">
        <f t="shared" si="320"/>
        <v>NA</v>
      </c>
      <c r="AF616" s="9">
        <f t="shared" si="321"/>
        <v>0</v>
      </c>
      <c r="AG616" s="9" t="str">
        <f t="shared" si="322"/>
        <v>NA</v>
      </c>
      <c r="AH616" s="9">
        <f t="shared" si="323"/>
        <v>0</v>
      </c>
      <c r="AI616" s="9" t="str">
        <f t="shared" si="324"/>
        <v>NA</v>
      </c>
      <c r="AJ616" s="9">
        <f t="shared" si="325"/>
        <v>0</v>
      </c>
      <c r="AK616" t="str">
        <f t="shared" si="326"/>
        <v>NA</v>
      </c>
      <c r="AL616" t="str">
        <f t="shared" si="327"/>
        <v>NA</v>
      </c>
      <c r="AM616" t="str">
        <f t="shared" si="328"/>
        <v>NA</v>
      </c>
      <c r="AN616" t="str">
        <f t="shared" si="329"/>
        <v>NA</v>
      </c>
      <c r="AO616">
        <f t="shared" si="308"/>
        <v>0</v>
      </c>
      <c r="AP616">
        <f t="shared" si="309"/>
        <v>0</v>
      </c>
      <c r="AQ616" t="str">
        <f t="shared" si="310"/>
        <v>Method not applicable - confined aquifer</v>
      </c>
    </row>
    <row r="617" spans="1:43" x14ac:dyDescent="0.25">
      <c r="A617">
        <v>369</v>
      </c>
      <c r="B617">
        <v>1628196.5902499999</v>
      </c>
      <c r="C617" t="str">
        <f>VLOOKUP(A617,'A1. Aquifer Attributes'!A:H,8,FALSE)</f>
        <v>Confined</v>
      </c>
      <c r="D617" t="str">
        <f>VLOOKUP(A617,'A3. BGCZ'!A:C,3,FALSE)</f>
        <v>SBS</v>
      </c>
      <c r="E617" t="str">
        <f>VLOOKUP(A617,'A2. Low Flow Zone'!A:C,3,FALSE)</f>
        <v>South Interior</v>
      </c>
      <c r="F617">
        <f>IFERROR(VLOOKUP(A617,'R1. GW Use'!A:H,8,FALSE),"&lt;Null&gt;")</f>
        <v>10317</v>
      </c>
      <c r="G617" t="str">
        <f>IFERROR(VLOOKUP(A617,'R2. Recharge'!A:I,8,FALSE)*B617,"&lt;Null&gt;")</f>
        <v>&lt;Null&gt;</v>
      </c>
      <c r="H617" t="str">
        <f>IFERROR(VLOOKUP(A617,'R2. Recharge'!A:K,10,FALSE)*B617,"&lt;Null&gt;")</f>
        <v>&lt;Null&gt;</v>
      </c>
      <c r="I617" t="str">
        <f>IFERROR(VLOOKUP(A617,'R3. GW E'!A:C,2,FALSE)*B617,"&lt;Null&gt;")</f>
        <v>&lt;Null&gt;</v>
      </c>
      <c r="J617" t="str">
        <f>IFERROR(VLOOKUP(A617,'R3. GW E'!A:E,4,FALSE)*B617,"&lt;Null&gt;")</f>
        <v>&lt;Null&gt;</v>
      </c>
      <c r="K617" t="str">
        <f t="shared" si="297"/>
        <v>&lt;Null&gt;</v>
      </c>
      <c r="L617" t="str">
        <f t="shared" si="298"/>
        <v>&lt;Null&gt;</v>
      </c>
      <c r="M617" t="str">
        <f t="shared" si="299"/>
        <v>&lt;Null&gt;</v>
      </c>
      <c r="N617" t="str">
        <f t="shared" si="300"/>
        <v>&lt;Null&gt;</v>
      </c>
      <c r="O617" t="str">
        <f t="shared" si="301"/>
        <v/>
      </c>
      <c r="P617">
        <f t="shared" si="311"/>
        <v>10000</v>
      </c>
      <c r="Q617" t="str">
        <f t="shared" si="302"/>
        <v/>
      </c>
      <c r="R617">
        <f t="shared" si="312"/>
        <v>0</v>
      </c>
      <c r="S617" t="str">
        <f t="shared" si="303"/>
        <v/>
      </c>
      <c r="T617">
        <f t="shared" si="313"/>
        <v>0</v>
      </c>
      <c r="U617" t="str">
        <f t="shared" si="314"/>
        <v>NA</v>
      </c>
      <c r="V617">
        <f t="shared" si="315"/>
        <v>0</v>
      </c>
      <c r="W617" t="str">
        <f t="shared" si="316"/>
        <v>NA</v>
      </c>
      <c r="X617">
        <f t="shared" si="317"/>
        <v>0</v>
      </c>
      <c r="Y617" t="str">
        <f t="shared" si="304"/>
        <v>NA</v>
      </c>
      <c r="Z617" t="str">
        <f t="shared" si="305"/>
        <v>NA</v>
      </c>
      <c r="AA617" t="str">
        <f t="shared" si="306"/>
        <v>NA</v>
      </c>
      <c r="AB617" t="str">
        <f t="shared" si="307"/>
        <v>NA</v>
      </c>
      <c r="AC617" s="9" t="str">
        <f t="shared" si="318"/>
        <v>NA</v>
      </c>
      <c r="AD617" s="9">
        <f t="shared" si="319"/>
        <v>0</v>
      </c>
      <c r="AE617" s="9" t="str">
        <f t="shared" si="320"/>
        <v>NA</v>
      </c>
      <c r="AF617" s="9">
        <f t="shared" si="321"/>
        <v>0</v>
      </c>
      <c r="AG617" s="9" t="str">
        <f t="shared" si="322"/>
        <v>NA</v>
      </c>
      <c r="AH617" s="9">
        <f t="shared" si="323"/>
        <v>0</v>
      </c>
      <c r="AI617" s="9" t="str">
        <f t="shared" si="324"/>
        <v>NA</v>
      </c>
      <c r="AJ617" s="9">
        <f t="shared" si="325"/>
        <v>0</v>
      </c>
      <c r="AK617" t="str">
        <f t="shared" si="326"/>
        <v>NA</v>
      </c>
      <c r="AL617" t="str">
        <f t="shared" si="327"/>
        <v>NA</v>
      </c>
      <c r="AM617" t="str">
        <f t="shared" si="328"/>
        <v>NA</v>
      </c>
      <c r="AN617" t="str">
        <f t="shared" si="329"/>
        <v>NA</v>
      </c>
      <c r="AO617">
        <f t="shared" si="308"/>
        <v>0</v>
      </c>
      <c r="AP617">
        <f t="shared" si="309"/>
        <v>0</v>
      </c>
      <c r="AQ617" t="str">
        <f t="shared" si="310"/>
        <v>Method not applicable - confined aquifer</v>
      </c>
    </row>
    <row r="618" spans="1:43" x14ac:dyDescent="0.25">
      <c r="A618">
        <v>371</v>
      </c>
      <c r="B618">
        <v>26279720.179200001</v>
      </c>
      <c r="C618" t="str">
        <f>VLOOKUP(A618,'A1. Aquifer Attributes'!A:H,8,FALSE)</f>
        <v>Confined</v>
      </c>
      <c r="D618" t="str">
        <f>VLOOKUP(A618,'A3. BGCZ'!A:C,3,FALSE)</f>
        <v>SBS</v>
      </c>
      <c r="E618" t="str">
        <f>VLOOKUP(A618,'A2. Low Flow Zone'!A:C,3,FALSE)</f>
        <v>South Interior</v>
      </c>
      <c r="F618">
        <f>IFERROR(VLOOKUP(A618,'R1. GW Use'!A:H,8,FALSE),"&lt;Null&gt;")</f>
        <v>160298</v>
      </c>
      <c r="G618" t="str">
        <f>IFERROR(VLOOKUP(A618,'R2. Recharge'!A:I,8,FALSE)*B618,"&lt;Null&gt;")</f>
        <v>&lt;Null&gt;</v>
      </c>
      <c r="H618" t="str">
        <f>IFERROR(VLOOKUP(A618,'R2. Recharge'!A:K,10,FALSE)*B618,"&lt;Null&gt;")</f>
        <v>&lt;Null&gt;</v>
      </c>
      <c r="I618" t="str">
        <f>IFERROR(VLOOKUP(A618,'R3. GW E'!A:C,2,FALSE)*B618,"&lt;Null&gt;")</f>
        <v>&lt;Null&gt;</v>
      </c>
      <c r="J618" t="str">
        <f>IFERROR(VLOOKUP(A618,'R3. GW E'!A:E,4,FALSE)*B618,"&lt;Null&gt;")</f>
        <v>&lt;Null&gt;</v>
      </c>
      <c r="K618" t="str">
        <f t="shared" si="297"/>
        <v>&lt;Null&gt;</v>
      </c>
      <c r="L618" t="str">
        <f t="shared" si="298"/>
        <v>&lt;Null&gt;</v>
      </c>
      <c r="M618" t="str">
        <f t="shared" si="299"/>
        <v>&lt;Null&gt;</v>
      </c>
      <c r="N618" t="str">
        <f t="shared" si="300"/>
        <v>&lt;Null&gt;</v>
      </c>
      <c r="O618" t="str">
        <f t="shared" si="301"/>
        <v/>
      </c>
      <c r="P618">
        <f t="shared" si="311"/>
        <v>160000</v>
      </c>
      <c r="Q618" t="str">
        <f t="shared" si="302"/>
        <v/>
      </c>
      <c r="R618">
        <f t="shared" si="312"/>
        <v>0</v>
      </c>
      <c r="S618" t="str">
        <f t="shared" si="303"/>
        <v/>
      </c>
      <c r="T618">
        <f t="shared" si="313"/>
        <v>0</v>
      </c>
      <c r="U618" t="str">
        <f t="shared" si="314"/>
        <v>NA</v>
      </c>
      <c r="V618">
        <f t="shared" si="315"/>
        <v>0</v>
      </c>
      <c r="W618" t="str">
        <f t="shared" si="316"/>
        <v>NA</v>
      </c>
      <c r="X618">
        <f t="shared" si="317"/>
        <v>0</v>
      </c>
      <c r="Y618" t="str">
        <f t="shared" si="304"/>
        <v>NA</v>
      </c>
      <c r="Z618" t="str">
        <f t="shared" si="305"/>
        <v>NA</v>
      </c>
      <c r="AA618" t="str">
        <f t="shared" si="306"/>
        <v>NA</v>
      </c>
      <c r="AB618" t="str">
        <f t="shared" si="307"/>
        <v>NA</v>
      </c>
      <c r="AC618" s="9" t="str">
        <f t="shared" si="318"/>
        <v>NA</v>
      </c>
      <c r="AD618" s="9">
        <f t="shared" si="319"/>
        <v>0</v>
      </c>
      <c r="AE618" s="9" t="str">
        <f t="shared" si="320"/>
        <v>NA</v>
      </c>
      <c r="AF618" s="9">
        <f t="shared" si="321"/>
        <v>0</v>
      </c>
      <c r="AG618" s="9" t="str">
        <f t="shared" si="322"/>
        <v>NA</v>
      </c>
      <c r="AH618" s="9">
        <f t="shared" si="323"/>
        <v>0</v>
      </c>
      <c r="AI618" s="9" t="str">
        <f t="shared" si="324"/>
        <v>NA</v>
      </c>
      <c r="AJ618" s="9">
        <f t="shared" si="325"/>
        <v>0</v>
      </c>
      <c r="AK618" t="str">
        <f t="shared" si="326"/>
        <v>NA</v>
      </c>
      <c r="AL618" t="str">
        <f t="shared" si="327"/>
        <v>NA</v>
      </c>
      <c r="AM618" t="str">
        <f t="shared" si="328"/>
        <v>NA</v>
      </c>
      <c r="AN618" t="str">
        <f t="shared" si="329"/>
        <v>NA</v>
      </c>
      <c r="AO618">
        <f t="shared" si="308"/>
        <v>0</v>
      </c>
      <c r="AP618">
        <f t="shared" si="309"/>
        <v>0</v>
      </c>
      <c r="AQ618" t="str">
        <f t="shared" si="310"/>
        <v>Method not applicable - confined aquifer</v>
      </c>
    </row>
    <row r="619" spans="1:43" x14ac:dyDescent="0.25">
      <c r="A619">
        <v>372</v>
      </c>
      <c r="B619">
        <v>29778723.177200001</v>
      </c>
      <c r="C619" t="str">
        <f>VLOOKUP(A619,'A1. Aquifer Attributes'!A:H,8,FALSE)</f>
        <v>Confined</v>
      </c>
      <c r="D619" t="str">
        <f>VLOOKUP(A619,'A3. BGCZ'!A:C,3,FALSE)</f>
        <v>SBS</v>
      </c>
      <c r="E619" t="str">
        <f>VLOOKUP(A619,'A2. Low Flow Zone'!A:C,3,FALSE)</f>
        <v>South Interior</v>
      </c>
      <c r="F619">
        <f>IFERROR(VLOOKUP(A619,'R1. GW Use'!A:H,8,FALSE),"&lt;Null&gt;")</f>
        <v>28226</v>
      </c>
      <c r="G619" t="str">
        <f>IFERROR(VLOOKUP(A619,'R2. Recharge'!A:I,8,FALSE)*B619,"&lt;Null&gt;")</f>
        <v>&lt;Null&gt;</v>
      </c>
      <c r="H619" t="str">
        <f>IFERROR(VLOOKUP(A619,'R2. Recharge'!A:K,10,FALSE)*B619,"&lt;Null&gt;")</f>
        <v>&lt;Null&gt;</v>
      </c>
      <c r="I619" t="str">
        <f>IFERROR(VLOOKUP(A619,'R3. GW E'!A:C,2,FALSE)*B619,"&lt;Null&gt;")</f>
        <v>&lt;Null&gt;</v>
      </c>
      <c r="J619" t="str">
        <f>IFERROR(VLOOKUP(A619,'R3. GW E'!A:E,4,FALSE)*B619,"&lt;Null&gt;")</f>
        <v>&lt;Null&gt;</v>
      </c>
      <c r="K619" t="str">
        <f t="shared" si="297"/>
        <v>&lt;Null&gt;</v>
      </c>
      <c r="L619" t="str">
        <f t="shared" si="298"/>
        <v>&lt;Null&gt;</v>
      </c>
      <c r="M619" t="str">
        <f t="shared" si="299"/>
        <v>&lt;Null&gt;</v>
      </c>
      <c r="N619" t="str">
        <f t="shared" si="300"/>
        <v>&lt;Null&gt;</v>
      </c>
      <c r="O619" t="str">
        <f t="shared" si="301"/>
        <v/>
      </c>
      <c r="P619">
        <f t="shared" si="311"/>
        <v>28000</v>
      </c>
      <c r="Q619" t="str">
        <f t="shared" si="302"/>
        <v/>
      </c>
      <c r="R619">
        <f t="shared" si="312"/>
        <v>0</v>
      </c>
      <c r="S619" t="str">
        <f t="shared" si="303"/>
        <v/>
      </c>
      <c r="T619">
        <f t="shared" si="313"/>
        <v>0</v>
      </c>
      <c r="U619" t="str">
        <f t="shared" si="314"/>
        <v>NA</v>
      </c>
      <c r="V619">
        <f t="shared" si="315"/>
        <v>0</v>
      </c>
      <c r="W619" t="str">
        <f t="shared" si="316"/>
        <v>NA</v>
      </c>
      <c r="X619">
        <f t="shared" si="317"/>
        <v>0</v>
      </c>
      <c r="Y619" t="str">
        <f t="shared" si="304"/>
        <v>NA</v>
      </c>
      <c r="Z619" t="str">
        <f t="shared" si="305"/>
        <v>NA</v>
      </c>
      <c r="AA619" t="str">
        <f t="shared" si="306"/>
        <v>NA</v>
      </c>
      <c r="AB619" t="str">
        <f t="shared" si="307"/>
        <v>NA</v>
      </c>
      <c r="AC619" s="9" t="str">
        <f t="shared" si="318"/>
        <v>NA</v>
      </c>
      <c r="AD619" s="9">
        <f t="shared" si="319"/>
        <v>0</v>
      </c>
      <c r="AE619" s="9" t="str">
        <f t="shared" si="320"/>
        <v>NA</v>
      </c>
      <c r="AF619" s="9">
        <f t="shared" si="321"/>
        <v>0</v>
      </c>
      <c r="AG619" s="9" t="str">
        <f t="shared" si="322"/>
        <v>NA</v>
      </c>
      <c r="AH619" s="9">
        <f t="shared" si="323"/>
        <v>0</v>
      </c>
      <c r="AI619" s="9" t="str">
        <f t="shared" si="324"/>
        <v>NA</v>
      </c>
      <c r="AJ619" s="9">
        <f t="shared" si="325"/>
        <v>0</v>
      </c>
      <c r="AK619" t="str">
        <f t="shared" si="326"/>
        <v>NA</v>
      </c>
      <c r="AL619" t="str">
        <f t="shared" si="327"/>
        <v>NA</v>
      </c>
      <c r="AM619" t="str">
        <f t="shared" si="328"/>
        <v>NA</v>
      </c>
      <c r="AN619" t="str">
        <f t="shared" si="329"/>
        <v>NA</v>
      </c>
      <c r="AO619">
        <f t="shared" si="308"/>
        <v>0</v>
      </c>
      <c r="AP619">
        <f t="shared" si="309"/>
        <v>0</v>
      </c>
      <c r="AQ619" t="str">
        <f t="shared" si="310"/>
        <v>Method not applicable - confined aquifer</v>
      </c>
    </row>
    <row r="620" spans="1:43" x14ac:dyDescent="0.25">
      <c r="A620">
        <v>373</v>
      </c>
      <c r="B620">
        <v>14080199.2422</v>
      </c>
      <c r="C620" t="str">
        <f>VLOOKUP(A620,'A1. Aquifer Attributes'!A:H,8,FALSE)</f>
        <v>Confined</v>
      </c>
      <c r="D620" t="str">
        <f>VLOOKUP(A620,'A3. BGCZ'!A:C,3,FALSE)</f>
        <v>SBS</v>
      </c>
      <c r="E620" t="str">
        <f>VLOOKUP(A620,'A2. Low Flow Zone'!A:C,3,FALSE)</f>
        <v>North Interior</v>
      </c>
      <c r="F620">
        <f>IFERROR(VLOOKUP(A620,'R1. GW Use'!A:H,8,FALSE),"&lt;Null&gt;")</f>
        <v>63025</v>
      </c>
      <c r="G620" t="str">
        <f>IFERROR(VLOOKUP(A620,'R2. Recharge'!A:I,8,FALSE)*B620,"&lt;Null&gt;")</f>
        <v>&lt;Null&gt;</v>
      </c>
      <c r="H620" t="str">
        <f>IFERROR(VLOOKUP(A620,'R2. Recharge'!A:K,10,FALSE)*B620,"&lt;Null&gt;")</f>
        <v>&lt;Null&gt;</v>
      </c>
      <c r="I620" t="str">
        <f>IFERROR(VLOOKUP(A620,'R3. GW E'!A:C,2,FALSE)*B620,"&lt;Null&gt;")</f>
        <v>&lt;Null&gt;</v>
      </c>
      <c r="J620" t="str">
        <f>IFERROR(VLOOKUP(A620,'R3. GW E'!A:E,4,FALSE)*B620,"&lt;Null&gt;")</f>
        <v>&lt;Null&gt;</v>
      </c>
      <c r="K620" t="str">
        <f t="shared" si="297"/>
        <v>&lt;Null&gt;</v>
      </c>
      <c r="L620" t="str">
        <f t="shared" si="298"/>
        <v>&lt;Null&gt;</v>
      </c>
      <c r="M620" t="str">
        <f t="shared" si="299"/>
        <v>&lt;Null&gt;</v>
      </c>
      <c r="N620" t="str">
        <f t="shared" si="300"/>
        <v>&lt;Null&gt;</v>
      </c>
      <c r="O620" t="str">
        <f t="shared" si="301"/>
        <v/>
      </c>
      <c r="P620">
        <f t="shared" si="311"/>
        <v>63000</v>
      </c>
      <c r="Q620" t="str">
        <f t="shared" si="302"/>
        <v/>
      </c>
      <c r="R620">
        <f t="shared" si="312"/>
        <v>0</v>
      </c>
      <c r="S620" t="str">
        <f t="shared" si="303"/>
        <v/>
      </c>
      <c r="T620">
        <f t="shared" si="313"/>
        <v>0</v>
      </c>
      <c r="U620" t="str">
        <f t="shared" si="314"/>
        <v>NA</v>
      </c>
      <c r="V620">
        <f t="shared" si="315"/>
        <v>0</v>
      </c>
      <c r="W620" t="str">
        <f t="shared" si="316"/>
        <v>NA</v>
      </c>
      <c r="X620">
        <f t="shared" si="317"/>
        <v>0</v>
      </c>
      <c r="Y620" t="str">
        <f t="shared" si="304"/>
        <v>NA</v>
      </c>
      <c r="Z620" t="str">
        <f t="shared" si="305"/>
        <v>NA</v>
      </c>
      <c r="AA620" t="str">
        <f t="shared" si="306"/>
        <v>NA</v>
      </c>
      <c r="AB620" t="str">
        <f t="shared" si="307"/>
        <v>NA</v>
      </c>
      <c r="AC620" s="9" t="str">
        <f t="shared" si="318"/>
        <v>NA</v>
      </c>
      <c r="AD620" s="9">
        <f t="shared" si="319"/>
        <v>0</v>
      </c>
      <c r="AE620" s="9" t="str">
        <f t="shared" si="320"/>
        <v>NA</v>
      </c>
      <c r="AF620" s="9">
        <f t="shared" si="321"/>
        <v>0</v>
      </c>
      <c r="AG620" s="9" t="str">
        <f t="shared" si="322"/>
        <v>NA</v>
      </c>
      <c r="AH620" s="9">
        <f t="shared" si="323"/>
        <v>0</v>
      </c>
      <c r="AI620" s="9" t="str">
        <f t="shared" si="324"/>
        <v>NA</v>
      </c>
      <c r="AJ620" s="9">
        <f t="shared" si="325"/>
        <v>0</v>
      </c>
      <c r="AK620" t="str">
        <f t="shared" si="326"/>
        <v>NA</v>
      </c>
      <c r="AL620" t="str">
        <f t="shared" si="327"/>
        <v>NA</v>
      </c>
      <c r="AM620" t="str">
        <f t="shared" si="328"/>
        <v>NA</v>
      </c>
      <c r="AN620" t="str">
        <f t="shared" si="329"/>
        <v>NA</v>
      </c>
      <c r="AO620">
        <f t="shared" si="308"/>
        <v>0</v>
      </c>
      <c r="AP620">
        <f t="shared" si="309"/>
        <v>0</v>
      </c>
      <c r="AQ620" t="str">
        <f t="shared" si="310"/>
        <v>Method not applicable - confined aquifer</v>
      </c>
    </row>
    <row r="621" spans="1:43" x14ac:dyDescent="0.25">
      <c r="A621">
        <v>374</v>
      </c>
      <c r="B621">
        <v>19151005.062800001</v>
      </c>
      <c r="C621" t="str">
        <f>VLOOKUP(A621,'A1. Aquifer Attributes'!A:H,8,FALSE)</f>
        <v>Confined</v>
      </c>
      <c r="D621" t="str">
        <f>VLOOKUP(A621,'A3. BGCZ'!A:C,3,FALSE)</f>
        <v>SBS</v>
      </c>
      <c r="E621" t="str">
        <f>VLOOKUP(A621,'A2. Low Flow Zone'!A:C,3,FALSE)</f>
        <v>North Interior</v>
      </c>
      <c r="F621">
        <f>IFERROR(VLOOKUP(A621,'R1. GW Use'!A:H,8,FALSE),"&lt;Null&gt;")</f>
        <v>34955</v>
      </c>
      <c r="G621" t="str">
        <f>IFERROR(VLOOKUP(A621,'R2. Recharge'!A:I,8,FALSE)*B621,"&lt;Null&gt;")</f>
        <v>&lt;Null&gt;</v>
      </c>
      <c r="H621" t="str">
        <f>IFERROR(VLOOKUP(A621,'R2. Recharge'!A:K,10,FALSE)*B621,"&lt;Null&gt;")</f>
        <v>&lt;Null&gt;</v>
      </c>
      <c r="I621" t="str">
        <f>IFERROR(VLOOKUP(A621,'R3. GW E'!A:C,2,FALSE)*B621,"&lt;Null&gt;")</f>
        <v>&lt;Null&gt;</v>
      </c>
      <c r="J621" t="str">
        <f>IFERROR(VLOOKUP(A621,'R3. GW E'!A:E,4,FALSE)*B621,"&lt;Null&gt;")</f>
        <v>&lt;Null&gt;</v>
      </c>
      <c r="K621" t="str">
        <f t="shared" si="297"/>
        <v>&lt;Null&gt;</v>
      </c>
      <c r="L621" t="str">
        <f t="shared" si="298"/>
        <v>&lt;Null&gt;</v>
      </c>
      <c r="M621" t="str">
        <f t="shared" si="299"/>
        <v>&lt;Null&gt;</v>
      </c>
      <c r="N621" t="str">
        <f t="shared" si="300"/>
        <v>&lt;Null&gt;</v>
      </c>
      <c r="O621" t="str">
        <f t="shared" si="301"/>
        <v/>
      </c>
      <c r="P621">
        <f t="shared" si="311"/>
        <v>35000</v>
      </c>
      <c r="Q621" t="str">
        <f t="shared" si="302"/>
        <v/>
      </c>
      <c r="R621">
        <f t="shared" si="312"/>
        <v>0</v>
      </c>
      <c r="S621" t="str">
        <f t="shared" si="303"/>
        <v/>
      </c>
      <c r="T621">
        <f t="shared" si="313"/>
        <v>0</v>
      </c>
      <c r="U621" t="str">
        <f t="shared" si="314"/>
        <v>NA</v>
      </c>
      <c r="V621">
        <f t="shared" si="315"/>
        <v>0</v>
      </c>
      <c r="W621" t="str">
        <f t="shared" si="316"/>
        <v>NA</v>
      </c>
      <c r="X621">
        <f t="shared" si="317"/>
        <v>0</v>
      </c>
      <c r="Y621" t="str">
        <f t="shared" si="304"/>
        <v>NA</v>
      </c>
      <c r="Z621" t="str">
        <f t="shared" si="305"/>
        <v>NA</v>
      </c>
      <c r="AA621" t="str">
        <f t="shared" si="306"/>
        <v>NA</v>
      </c>
      <c r="AB621" t="str">
        <f t="shared" si="307"/>
        <v>NA</v>
      </c>
      <c r="AC621" s="9" t="str">
        <f t="shared" si="318"/>
        <v>NA</v>
      </c>
      <c r="AD621" s="9">
        <f t="shared" si="319"/>
        <v>0</v>
      </c>
      <c r="AE621" s="9" t="str">
        <f t="shared" si="320"/>
        <v>NA</v>
      </c>
      <c r="AF621" s="9">
        <f t="shared" si="321"/>
        <v>0</v>
      </c>
      <c r="AG621" s="9" t="str">
        <f t="shared" si="322"/>
        <v>NA</v>
      </c>
      <c r="AH621" s="9">
        <f t="shared" si="323"/>
        <v>0</v>
      </c>
      <c r="AI621" s="9" t="str">
        <f t="shared" si="324"/>
        <v>NA</v>
      </c>
      <c r="AJ621" s="9">
        <f t="shared" si="325"/>
        <v>0</v>
      </c>
      <c r="AK621" t="str">
        <f t="shared" si="326"/>
        <v>NA</v>
      </c>
      <c r="AL621" t="str">
        <f t="shared" si="327"/>
        <v>NA</v>
      </c>
      <c r="AM621" t="str">
        <f t="shared" si="328"/>
        <v>NA</v>
      </c>
      <c r="AN621" t="str">
        <f t="shared" si="329"/>
        <v>NA</v>
      </c>
      <c r="AO621">
        <f t="shared" si="308"/>
        <v>0</v>
      </c>
      <c r="AP621">
        <f t="shared" si="309"/>
        <v>0</v>
      </c>
      <c r="AQ621" t="str">
        <f t="shared" si="310"/>
        <v>Method not applicable - confined aquifer</v>
      </c>
    </row>
    <row r="622" spans="1:43" x14ac:dyDescent="0.25">
      <c r="A622">
        <v>375</v>
      </c>
      <c r="B622">
        <v>3559459.9880599999</v>
      </c>
      <c r="C622" t="str">
        <f>VLOOKUP(A622,'A1. Aquifer Attributes'!A:H,8,FALSE)</f>
        <v>Confined</v>
      </c>
      <c r="D622" t="str">
        <f>VLOOKUP(A622,'A3. BGCZ'!A:C,3,FALSE)</f>
        <v>SBS</v>
      </c>
      <c r="E622" t="str">
        <f>VLOOKUP(A622,'A2. Low Flow Zone'!A:C,3,FALSE)</f>
        <v>South Interior</v>
      </c>
      <c r="F622">
        <f>IFERROR(VLOOKUP(A622,'R1. GW Use'!A:H,8,FALSE),"&lt;Null&gt;")</f>
        <v>8865</v>
      </c>
      <c r="G622" t="str">
        <f>IFERROR(VLOOKUP(A622,'R2. Recharge'!A:I,8,FALSE)*B622,"&lt;Null&gt;")</f>
        <v>&lt;Null&gt;</v>
      </c>
      <c r="H622" t="str">
        <f>IFERROR(VLOOKUP(A622,'R2. Recharge'!A:K,10,FALSE)*B622,"&lt;Null&gt;")</f>
        <v>&lt;Null&gt;</v>
      </c>
      <c r="I622" t="str">
        <f>IFERROR(VLOOKUP(A622,'R3. GW E'!A:C,2,FALSE)*B622,"&lt;Null&gt;")</f>
        <v>&lt;Null&gt;</v>
      </c>
      <c r="J622" t="str">
        <f>IFERROR(VLOOKUP(A622,'R3. GW E'!A:E,4,FALSE)*B622,"&lt;Null&gt;")</f>
        <v>&lt;Null&gt;</v>
      </c>
      <c r="K622" t="str">
        <f t="shared" si="297"/>
        <v>&lt;Null&gt;</v>
      </c>
      <c r="L622" t="str">
        <f t="shared" si="298"/>
        <v>&lt;Null&gt;</v>
      </c>
      <c r="M622" t="str">
        <f t="shared" si="299"/>
        <v>&lt;Null&gt;</v>
      </c>
      <c r="N622" t="str">
        <f t="shared" si="300"/>
        <v>&lt;Null&gt;</v>
      </c>
      <c r="O622" t="str">
        <f t="shared" si="301"/>
        <v/>
      </c>
      <c r="P622">
        <f t="shared" si="311"/>
        <v>9000</v>
      </c>
      <c r="Q622" t="str">
        <f t="shared" si="302"/>
        <v/>
      </c>
      <c r="R622">
        <f t="shared" si="312"/>
        <v>0</v>
      </c>
      <c r="S622" t="str">
        <f t="shared" si="303"/>
        <v/>
      </c>
      <c r="T622">
        <f t="shared" si="313"/>
        <v>0</v>
      </c>
      <c r="U622" t="str">
        <f t="shared" si="314"/>
        <v>NA</v>
      </c>
      <c r="V622">
        <f t="shared" si="315"/>
        <v>0</v>
      </c>
      <c r="W622" t="str">
        <f t="shared" si="316"/>
        <v>NA</v>
      </c>
      <c r="X622">
        <f t="shared" si="317"/>
        <v>0</v>
      </c>
      <c r="Y622" t="str">
        <f t="shared" si="304"/>
        <v>NA</v>
      </c>
      <c r="Z622" t="str">
        <f t="shared" si="305"/>
        <v>NA</v>
      </c>
      <c r="AA622" t="str">
        <f t="shared" si="306"/>
        <v>NA</v>
      </c>
      <c r="AB622" t="str">
        <f t="shared" si="307"/>
        <v>NA</v>
      </c>
      <c r="AC622" s="9" t="str">
        <f t="shared" si="318"/>
        <v>NA</v>
      </c>
      <c r="AD622" s="9">
        <f t="shared" si="319"/>
        <v>0</v>
      </c>
      <c r="AE622" s="9" t="str">
        <f t="shared" si="320"/>
        <v>NA</v>
      </c>
      <c r="AF622" s="9">
        <f t="shared" si="321"/>
        <v>0</v>
      </c>
      <c r="AG622" s="9" t="str">
        <f t="shared" si="322"/>
        <v>NA</v>
      </c>
      <c r="AH622" s="9">
        <f t="shared" si="323"/>
        <v>0</v>
      </c>
      <c r="AI622" s="9" t="str">
        <f t="shared" si="324"/>
        <v>NA</v>
      </c>
      <c r="AJ622" s="9">
        <f t="shared" si="325"/>
        <v>0</v>
      </c>
      <c r="AK622" t="str">
        <f t="shared" si="326"/>
        <v>NA</v>
      </c>
      <c r="AL622" t="str">
        <f t="shared" si="327"/>
        <v>NA</v>
      </c>
      <c r="AM622" t="str">
        <f t="shared" si="328"/>
        <v>NA</v>
      </c>
      <c r="AN622" t="str">
        <f t="shared" si="329"/>
        <v>NA</v>
      </c>
      <c r="AO622">
        <f t="shared" si="308"/>
        <v>0</v>
      </c>
      <c r="AP622">
        <f t="shared" si="309"/>
        <v>0</v>
      </c>
      <c r="AQ622" t="str">
        <f t="shared" si="310"/>
        <v>Method not applicable - confined aquifer</v>
      </c>
    </row>
    <row r="623" spans="1:43" x14ac:dyDescent="0.25">
      <c r="A623">
        <v>376</v>
      </c>
      <c r="B623">
        <v>2057666.8559399999</v>
      </c>
      <c r="C623" t="str">
        <f>VLOOKUP(A623,'A1. Aquifer Attributes'!A:H,8,FALSE)</f>
        <v>Confined</v>
      </c>
      <c r="D623" t="str">
        <f>VLOOKUP(A623,'A3. BGCZ'!A:C,3,FALSE)</f>
        <v>SBS</v>
      </c>
      <c r="E623" t="str">
        <f>VLOOKUP(A623,'A2. Low Flow Zone'!A:C,3,FALSE)</f>
        <v>North Interior</v>
      </c>
      <c r="F623">
        <f>IFERROR(VLOOKUP(A623,'R1. GW Use'!A:H,8,FALSE),"&lt;Null&gt;")</f>
        <v>15956</v>
      </c>
      <c r="G623" t="str">
        <f>IFERROR(VLOOKUP(A623,'R2. Recharge'!A:I,8,FALSE)*B623,"&lt;Null&gt;")</f>
        <v>&lt;Null&gt;</v>
      </c>
      <c r="H623" t="str">
        <f>IFERROR(VLOOKUP(A623,'R2. Recharge'!A:K,10,FALSE)*B623,"&lt;Null&gt;")</f>
        <v>&lt;Null&gt;</v>
      </c>
      <c r="I623" t="str">
        <f>IFERROR(VLOOKUP(A623,'R3. GW E'!A:C,2,FALSE)*B623,"&lt;Null&gt;")</f>
        <v>&lt;Null&gt;</v>
      </c>
      <c r="J623" t="str">
        <f>IFERROR(VLOOKUP(A623,'R3. GW E'!A:E,4,FALSE)*B623,"&lt;Null&gt;")</f>
        <v>&lt;Null&gt;</v>
      </c>
      <c r="K623" t="str">
        <f t="shared" si="297"/>
        <v>&lt;Null&gt;</v>
      </c>
      <c r="L623" t="str">
        <f t="shared" si="298"/>
        <v>&lt;Null&gt;</v>
      </c>
      <c r="M623" t="str">
        <f t="shared" si="299"/>
        <v>&lt;Null&gt;</v>
      </c>
      <c r="N623" t="str">
        <f t="shared" si="300"/>
        <v>&lt;Null&gt;</v>
      </c>
      <c r="O623" t="str">
        <f t="shared" si="301"/>
        <v/>
      </c>
      <c r="P623">
        <f t="shared" si="311"/>
        <v>16000</v>
      </c>
      <c r="Q623" t="str">
        <f t="shared" si="302"/>
        <v/>
      </c>
      <c r="R623">
        <f t="shared" si="312"/>
        <v>0</v>
      </c>
      <c r="S623" t="str">
        <f t="shared" si="303"/>
        <v/>
      </c>
      <c r="T623">
        <f t="shared" si="313"/>
        <v>0</v>
      </c>
      <c r="U623" t="str">
        <f t="shared" si="314"/>
        <v>NA</v>
      </c>
      <c r="V623">
        <f t="shared" si="315"/>
        <v>0</v>
      </c>
      <c r="W623" t="str">
        <f t="shared" si="316"/>
        <v>NA</v>
      </c>
      <c r="X623">
        <f t="shared" si="317"/>
        <v>0</v>
      </c>
      <c r="Y623" t="str">
        <f t="shared" si="304"/>
        <v>NA</v>
      </c>
      <c r="Z623" t="str">
        <f t="shared" si="305"/>
        <v>NA</v>
      </c>
      <c r="AA623" t="str">
        <f t="shared" si="306"/>
        <v>NA</v>
      </c>
      <c r="AB623" t="str">
        <f t="shared" si="307"/>
        <v>NA</v>
      </c>
      <c r="AC623" s="9" t="str">
        <f t="shared" si="318"/>
        <v>NA</v>
      </c>
      <c r="AD623" s="9">
        <f t="shared" si="319"/>
        <v>0</v>
      </c>
      <c r="AE623" s="9" t="str">
        <f t="shared" si="320"/>
        <v>NA</v>
      </c>
      <c r="AF623" s="9">
        <f t="shared" si="321"/>
        <v>0</v>
      </c>
      <c r="AG623" s="9" t="str">
        <f t="shared" si="322"/>
        <v>NA</v>
      </c>
      <c r="AH623" s="9">
        <f t="shared" si="323"/>
        <v>0</v>
      </c>
      <c r="AI623" s="9" t="str">
        <f t="shared" si="324"/>
        <v>NA</v>
      </c>
      <c r="AJ623" s="9">
        <f t="shared" si="325"/>
        <v>0</v>
      </c>
      <c r="AK623" t="str">
        <f t="shared" si="326"/>
        <v>NA</v>
      </c>
      <c r="AL623" t="str">
        <f t="shared" si="327"/>
        <v>NA</v>
      </c>
      <c r="AM623" t="str">
        <f t="shared" si="328"/>
        <v>NA</v>
      </c>
      <c r="AN623" t="str">
        <f t="shared" si="329"/>
        <v>NA</v>
      </c>
      <c r="AO623">
        <f t="shared" si="308"/>
        <v>0</v>
      </c>
      <c r="AP623">
        <f t="shared" si="309"/>
        <v>0</v>
      </c>
      <c r="AQ623" t="str">
        <f t="shared" si="310"/>
        <v>Method not applicable - confined aquifer</v>
      </c>
    </row>
    <row r="624" spans="1:43" x14ac:dyDescent="0.25">
      <c r="A624">
        <v>377</v>
      </c>
      <c r="B624">
        <v>11922202.159600001</v>
      </c>
      <c r="C624" t="str">
        <f>VLOOKUP(A624,'A1. Aquifer Attributes'!A:H,8,FALSE)</f>
        <v>Confined</v>
      </c>
      <c r="D624" t="str">
        <f>VLOOKUP(A624,'A3. BGCZ'!A:C,3,FALSE)</f>
        <v>SBS</v>
      </c>
      <c r="E624" t="str">
        <f>VLOOKUP(A624,'A2. Low Flow Zone'!A:C,3,FALSE)</f>
        <v>North Interior</v>
      </c>
      <c r="F624">
        <f>IFERROR(VLOOKUP(A624,'R1. GW Use'!A:H,8,FALSE),"&lt;Null&gt;")</f>
        <v>17226</v>
      </c>
      <c r="G624" t="str">
        <f>IFERROR(VLOOKUP(A624,'R2. Recharge'!A:I,8,FALSE)*B624,"&lt;Null&gt;")</f>
        <v>&lt;Null&gt;</v>
      </c>
      <c r="H624" t="str">
        <f>IFERROR(VLOOKUP(A624,'R2. Recharge'!A:K,10,FALSE)*B624,"&lt;Null&gt;")</f>
        <v>&lt;Null&gt;</v>
      </c>
      <c r="I624" t="str">
        <f>IFERROR(VLOOKUP(A624,'R3. GW E'!A:C,2,FALSE)*B624,"&lt;Null&gt;")</f>
        <v>&lt;Null&gt;</v>
      </c>
      <c r="J624" t="str">
        <f>IFERROR(VLOOKUP(A624,'R3. GW E'!A:E,4,FALSE)*B624,"&lt;Null&gt;")</f>
        <v>&lt;Null&gt;</v>
      </c>
      <c r="K624" t="str">
        <f t="shared" si="297"/>
        <v>&lt;Null&gt;</v>
      </c>
      <c r="L624" t="str">
        <f t="shared" si="298"/>
        <v>&lt;Null&gt;</v>
      </c>
      <c r="M624" t="str">
        <f t="shared" si="299"/>
        <v>&lt;Null&gt;</v>
      </c>
      <c r="N624" t="str">
        <f t="shared" si="300"/>
        <v>&lt;Null&gt;</v>
      </c>
      <c r="O624" t="str">
        <f t="shared" si="301"/>
        <v/>
      </c>
      <c r="P624">
        <f t="shared" si="311"/>
        <v>17000</v>
      </c>
      <c r="Q624" t="str">
        <f t="shared" si="302"/>
        <v/>
      </c>
      <c r="R624">
        <f t="shared" si="312"/>
        <v>0</v>
      </c>
      <c r="S624" t="str">
        <f t="shared" si="303"/>
        <v/>
      </c>
      <c r="T624">
        <f t="shared" si="313"/>
        <v>0</v>
      </c>
      <c r="U624" t="str">
        <f t="shared" si="314"/>
        <v>NA</v>
      </c>
      <c r="V624">
        <f t="shared" si="315"/>
        <v>0</v>
      </c>
      <c r="W624" t="str">
        <f t="shared" si="316"/>
        <v>NA</v>
      </c>
      <c r="X624">
        <f t="shared" si="317"/>
        <v>0</v>
      </c>
      <c r="Y624" t="str">
        <f t="shared" si="304"/>
        <v>NA</v>
      </c>
      <c r="Z624" t="str">
        <f t="shared" si="305"/>
        <v>NA</v>
      </c>
      <c r="AA624" t="str">
        <f t="shared" si="306"/>
        <v>NA</v>
      </c>
      <c r="AB624" t="str">
        <f t="shared" si="307"/>
        <v>NA</v>
      </c>
      <c r="AC624" s="9" t="str">
        <f t="shared" si="318"/>
        <v>NA</v>
      </c>
      <c r="AD624" s="9">
        <f t="shared" si="319"/>
        <v>0</v>
      </c>
      <c r="AE624" s="9" t="str">
        <f t="shared" si="320"/>
        <v>NA</v>
      </c>
      <c r="AF624" s="9">
        <f t="shared" si="321"/>
        <v>0</v>
      </c>
      <c r="AG624" s="9" t="str">
        <f t="shared" si="322"/>
        <v>NA</v>
      </c>
      <c r="AH624" s="9">
        <f t="shared" si="323"/>
        <v>0</v>
      </c>
      <c r="AI624" s="9" t="str">
        <f t="shared" si="324"/>
        <v>NA</v>
      </c>
      <c r="AJ624" s="9">
        <f t="shared" si="325"/>
        <v>0</v>
      </c>
      <c r="AK624" t="str">
        <f t="shared" si="326"/>
        <v>NA</v>
      </c>
      <c r="AL624" t="str">
        <f t="shared" si="327"/>
        <v>NA</v>
      </c>
      <c r="AM624" t="str">
        <f t="shared" si="328"/>
        <v>NA</v>
      </c>
      <c r="AN624" t="str">
        <f t="shared" si="329"/>
        <v>NA</v>
      </c>
      <c r="AO624">
        <f t="shared" si="308"/>
        <v>0</v>
      </c>
      <c r="AP624">
        <f t="shared" si="309"/>
        <v>0</v>
      </c>
      <c r="AQ624" t="str">
        <f t="shared" si="310"/>
        <v>Method not applicable - confined aquifer</v>
      </c>
    </row>
    <row r="625" spans="1:43" x14ac:dyDescent="0.25">
      <c r="A625">
        <v>378</v>
      </c>
      <c r="B625">
        <v>898003.50243800005</v>
      </c>
      <c r="C625" t="str">
        <f>VLOOKUP(A625,'A1. Aquifer Attributes'!A:H,8,FALSE)</f>
        <v>Confined</v>
      </c>
      <c r="D625" t="str">
        <f>VLOOKUP(A625,'A3. BGCZ'!A:C,3,FALSE)</f>
        <v>SBS</v>
      </c>
      <c r="E625" t="str">
        <f>VLOOKUP(A625,'A2. Low Flow Zone'!A:C,3,FALSE)</f>
        <v>South Interior</v>
      </c>
      <c r="F625">
        <f>IFERROR(VLOOKUP(A625,'R1. GW Use'!A:H,8,FALSE),"&lt;Null&gt;")</f>
        <v>21275</v>
      </c>
      <c r="G625" t="str">
        <f>IFERROR(VLOOKUP(A625,'R2. Recharge'!A:I,8,FALSE)*B625,"&lt;Null&gt;")</f>
        <v>&lt;Null&gt;</v>
      </c>
      <c r="H625" t="str">
        <f>IFERROR(VLOOKUP(A625,'R2. Recharge'!A:K,10,FALSE)*B625,"&lt;Null&gt;")</f>
        <v>&lt;Null&gt;</v>
      </c>
      <c r="I625" t="str">
        <f>IFERROR(VLOOKUP(A625,'R3. GW E'!A:C,2,FALSE)*B625,"&lt;Null&gt;")</f>
        <v>&lt;Null&gt;</v>
      </c>
      <c r="J625" t="str">
        <f>IFERROR(VLOOKUP(A625,'R3. GW E'!A:E,4,FALSE)*B625,"&lt;Null&gt;")</f>
        <v>&lt;Null&gt;</v>
      </c>
      <c r="K625" t="str">
        <f t="shared" si="297"/>
        <v>&lt;Null&gt;</v>
      </c>
      <c r="L625" t="str">
        <f t="shared" si="298"/>
        <v>&lt;Null&gt;</v>
      </c>
      <c r="M625" t="str">
        <f t="shared" si="299"/>
        <v>&lt;Null&gt;</v>
      </c>
      <c r="N625" t="str">
        <f t="shared" si="300"/>
        <v>&lt;Null&gt;</v>
      </c>
      <c r="O625" t="str">
        <f t="shared" si="301"/>
        <v/>
      </c>
      <c r="P625">
        <f t="shared" si="311"/>
        <v>21000</v>
      </c>
      <c r="Q625" t="str">
        <f t="shared" si="302"/>
        <v/>
      </c>
      <c r="R625">
        <f t="shared" si="312"/>
        <v>0</v>
      </c>
      <c r="S625" t="str">
        <f t="shared" si="303"/>
        <v/>
      </c>
      <c r="T625">
        <f t="shared" si="313"/>
        <v>0</v>
      </c>
      <c r="U625" t="str">
        <f t="shared" si="314"/>
        <v>NA</v>
      </c>
      <c r="V625">
        <f t="shared" si="315"/>
        <v>0</v>
      </c>
      <c r="W625" t="str">
        <f t="shared" si="316"/>
        <v>NA</v>
      </c>
      <c r="X625">
        <f t="shared" si="317"/>
        <v>0</v>
      </c>
      <c r="Y625" t="str">
        <f t="shared" si="304"/>
        <v>NA</v>
      </c>
      <c r="Z625" t="str">
        <f t="shared" si="305"/>
        <v>NA</v>
      </c>
      <c r="AA625" t="str">
        <f t="shared" si="306"/>
        <v>NA</v>
      </c>
      <c r="AB625" t="str">
        <f t="shared" si="307"/>
        <v>NA</v>
      </c>
      <c r="AC625" s="9" t="str">
        <f t="shared" si="318"/>
        <v>NA</v>
      </c>
      <c r="AD625" s="9">
        <f t="shared" si="319"/>
        <v>0</v>
      </c>
      <c r="AE625" s="9" t="str">
        <f t="shared" si="320"/>
        <v>NA</v>
      </c>
      <c r="AF625" s="9">
        <f t="shared" si="321"/>
        <v>0</v>
      </c>
      <c r="AG625" s="9" t="str">
        <f t="shared" si="322"/>
        <v>NA</v>
      </c>
      <c r="AH625" s="9">
        <f t="shared" si="323"/>
        <v>0</v>
      </c>
      <c r="AI625" s="9" t="str">
        <f t="shared" si="324"/>
        <v>NA</v>
      </c>
      <c r="AJ625" s="9">
        <f t="shared" si="325"/>
        <v>0</v>
      </c>
      <c r="AK625" t="str">
        <f t="shared" si="326"/>
        <v>NA</v>
      </c>
      <c r="AL625" t="str">
        <f t="shared" si="327"/>
        <v>NA</v>
      </c>
      <c r="AM625" t="str">
        <f t="shared" si="328"/>
        <v>NA</v>
      </c>
      <c r="AN625" t="str">
        <f t="shared" si="329"/>
        <v>NA</v>
      </c>
      <c r="AO625">
        <f t="shared" si="308"/>
        <v>0</v>
      </c>
      <c r="AP625">
        <f t="shared" si="309"/>
        <v>0</v>
      </c>
      <c r="AQ625" t="str">
        <f t="shared" si="310"/>
        <v>Method not applicable - confined aquifer</v>
      </c>
    </row>
    <row r="626" spans="1:43" x14ac:dyDescent="0.25">
      <c r="A626">
        <v>379</v>
      </c>
      <c r="B626">
        <v>6236325.9045000002</v>
      </c>
      <c r="C626" t="str">
        <f>VLOOKUP(A626,'A1. Aquifer Attributes'!A:H,8,FALSE)</f>
        <v>Confined</v>
      </c>
      <c r="D626" t="str">
        <f>VLOOKUP(A626,'A3. BGCZ'!A:C,3,FALSE)</f>
        <v>SBS</v>
      </c>
      <c r="E626" t="str">
        <f>VLOOKUP(A626,'A2. Low Flow Zone'!A:C,3,FALSE)</f>
        <v>Southeast Mountains</v>
      </c>
      <c r="F626">
        <f>IFERROR(VLOOKUP(A626,'R1. GW Use'!A:H,8,FALSE),"&lt;Null&gt;")</f>
        <v>14113</v>
      </c>
      <c r="G626" t="str">
        <f>IFERROR(VLOOKUP(A626,'R2. Recharge'!A:I,8,FALSE)*B626,"&lt;Null&gt;")</f>
        <v>&lt;Null&gt;</v>
      </c>
      <c r="H626" t="str">
        <f>IFERROR(VLOOKUP(A626,'R2. Recharge'!A:K,10,FALSE)*B626,"&lt;Null&gt;")</f>
        <v>&lt;Null&gt;</v>
      </c>
      <c r="I626" t="str">
        <f>IFERROR(VLOOKUP(A626,'R3. GW E'!A:C,2,FALSE)*B626,"&lt;Null&gt;")</f>
        <v>&lt;Null&gt;</v>
      </c>
      <c r="J626" t="str">
        <f>IFERROR(VLOOKUP(A626,'R3. GW E'!A:E,4,FALSE)*B626,"&lt;Null&gt;")</f>
        <v>&lt;Null&gt;</v>
      </c>
      <c r="K626" t="str">
        <f t="shared" si="297"/>
        <v>&lt;Null&gt;</v>
      </c>
      <c r="L626" t="str">
        <f t="shared" si="298"/>
        <v>&lt;Null&gt;</v>
      </c>
      <c r="M626" t="str">
        <f t="shared" si="299"/>
        <v>&lt;Null&gt;</v>
      </c>
      <c r="N626" t="str">
        <f t="shared" si="300"/>
        <v>&lt;Null&gt;</v>
      </c>
      <c r="O626" t="str">
        <f t="shared" si="301"/>
        <v/>
      </c>
      <c r="P626">
        <f t="shared" si="311"/>
        <v>14000</v>
      </c>
      <c r="Q626" t="str">
        <f t="shared" si="302"/>
        <v/>
      </c>
      <c r="R626">
        <f t="shared" si="312"/>
        <v>0</v>
      </c>
      <c r="S626" t="str">
        <f t="shared" si="303"/>
        <v/>
      </c>
      <c r="T626">
        <f t="shared" si="313"/>
        <v>0</v>
      </c>
      <c r="U626" t="str">
        <f t="shared" si="314"/>
        <v>NA</v>
      </c>
      <c r="V626">
        <f t="shared" si="315"/>
        <v>0</v>
      </c>
      <c r="W626" t="str">
        <f t="shared" si="316"/>
        <v>NA</v>
      </c>
      <c r="X626">
        <f t="shared" si="317"/>
        <v>0</v>
      </c>
      <c r="Y626" t="str">
        <f t="shared" si="304"/>
        <v>NA</v>
      </c>
      <c r="Z626" t="str">
        <f t="shared" si="305"/>
        <v>NA</v>
      </c>
      <c r="AA626" t="str">
        <f t="shared" si="306"/>
        <v>NA</v>
      </c>
      <c r="AB626" t="str">
        <f t="shared" si="307"/>
        <v>NA</v>
      </c>
      <c r="AC626" s="9" t="str">
        <f t="shared" si="318"/>
        <v>NA</v>
      </c>
      <c r="AD626" s="9">
        <f t="shared" si="319"/>
        <v>0</v>
      </c>
      <c r="AE626" s="9" t="str">
        <f t="shared" si="320"/>
        <v>NA</v>
      </c>
      <c r="AF626" s="9">
        <f t="shared" si="321"/>
        <v>0</v>
      </c>
      <c r="AG626" s="9" t="str">
        <f t="shared" si="322"/>
        <v>NA</v>
      </c>
      <c r="AH626" s="9">
        <f t="shared" si="323"/>
        <v>0</v>
      </c>
      <c r="AI626" s="9" t="str">
        <f t="shared" si="324"/>
        <v>NA</v>
      </c>
      <c r="AJ626" s="9">
        <f t="shared" si="325"/>
        <v>0</v>
      </c>
      <c r="AK626" t="str">
        <f t="shared" si="326"/>
        <v>NA</v>
      </c>
      <c r="AL626" t="str">
        <f t="shared" si="327"/>
        <v>NA</v>
      </c>
      <c r="AM626" t="str">
        <f t="shared" si="328"/>
        <v>NA</v>
      </c>
      <c r="AN626" t="str">
        <f t="shared" si="329"/>
        <v>NA</v>
      </c>
      <c r="AO626">
        <f t="shared" si="308"/>
        <v>0</v>
      </c>
      <c r="AP626">
        <f t="shared" si="309"/>
        <v>0</v>
      </c>
      <c r="AQ626" t="str">
        <f t="shared" si="310"/>
        <v>Method not applicable - confined aquifer</v>
      </c>
    </row>
    <row r="627" spans="1:43" x14ac:dyDescent="0.25">
      <c r="A627">
        <v>380</v>
      </c>
      <c r="B627">
        <v>6708107.9456900004</v>
      </c>
      <c r="C627" t="str">
        <f>VLOOKUP(A627,'A1. Aquifer Attributes'!A:H,8,FALSE)</f>
        <v>Confined</v>
      </c>
      <c r="D627" t="str">
        <f>VLOOKUP(A627,'A3. BGCZ'!A:C,3,FALSE)</f>
        <v>IDF</v>
      </c>
      <c r="E627" t="str">
        <f>VLOOKUP(A627,'A2. Low Flow Zone'!A:C,3,FALSE)</f>
        <v>South Interior</v>
      </c>
      <c r="F627">
        <f>IFERROR(VLOOKUP(A627,'R1. GW Use'!A:H,8,FALSE),"&lt;Null&gt;")</f>
        <v>7471</v>
      </c>
      <c r="G627" t="str">
        <f>IFERROR(VLOOKUP(A627,'R2. Recharge'!A:I,8,FALSE)*B627,"&lt;Null&gt;")</f>
        <v>&lt;Null&gt;</v>
      </c>
      <c r="H627" t="str">
        <f>IFERROR(VLOOKUP(A627,'R2. Recharge'!A:K,10,FALSE)*B627,"&lt;Null&gt;")</f>
        <v>&lt;Null&gt;</v>
      </c>
      <c r="I627" t="str">
        <f>IFERROR(VLOOKUP(A627,'R3. GW E'!A:C,2,FALSE)*B627,"&lt;Null&gt;")</f>
        <v>&lt;Null&gt;</v>
      </c>
      <c r="J627" t="str">
        <f>IFERROR(VLOOKUP(A627,'R3. GW E'!A:E,4,FALSE)*B627,"&lt;Null&gt;")</f>
        <v>&lt;Null&gt;</v>
      </c>
      <c r="K627" t="str">
        <f t="shared" si="297"/>
        <v>&lt;Null&gt;</v>
      </c>
      <c r="L627" t="str">
        <f t="shared" si="298"/>
        <v>&lt;Null&gt;</v>
      </c>
      <c r="M627" t="str">
        <f t="shared" si="299"/>
        <v>&lt;Null&gt;</v>
      </c>
      <c r="N627" t="str">
        <f t="shared" si="300"/>
        <v>&lt;Null&gt;</v>
      </c>
      <c r="O627" t="str">
        <f t="shared" si="301"/>
        <v/>
      </c>
      <c r="P627">
        <f t="shared" si="311"/>
        <v>7000</v>
      </c>
      <c r="Q627" t="str">
        <f t="shared" si="302"/>
        <v/>
      </c>
      <c r="R627">
        <f t="shared" si="312"/>
        <v>0</v>
      </c>
      <c r="S627" t="str">
        <f t="shared" si="303"/>
        <v/>
      </c>
      <c r="T627">
        <f t="shared" si="313"/>
        <v>0</v>
      </c>
      <c r="U627" t="str">
        <f t="shared" si="314"/>
        <v>NA</v>
      </c>
      <c r="V627">
        <f t="shared" si="315"/>
        <v>0</v>
      </c>
      <c r="W627" t="str">
        <f t="shared" si="316"/>
        <v>NA</v>
      </c>
      <c r="X627">
        <f t="shared" si="317"/>
        <v>0</v>
      </c>
      <c r="Y627" t="str">
        <f t="shared" si="304"/>
        <v>NA</v>
      </c>
      <c r="Z627" t="str">
        <f t="shared" si="305"/>
        <v>NA</v>
      </c>
      <c r="AA627" t="str">
        <f t="shared" si="306"/>
        <v>NA</v>
      </c>
      <c r="AB627" t="str">
        <f t="shared" si="307"/>
        <v>NA</v>
      </c>
      <c r="AC627" s="9" t="str">
        <f t="shared" si="318"/>
        <v>NA</v>
      </c>
      <c r="AD627" s="9">
        <f t="shared" si="319"/>
        <v>0</v>
      </c>
      <c r="AE627" s="9" t="str">
        <f t="shared" si="320"/>
        <v>NA</v>
      </c>
      <c r="AF627" s="9">
        <f t="shared" si="321"/>
        <v>0</v>
      </c>
      <c r="AG627" s="9" t="str">
        <f t="shared" si="322"/>
        <v>NA</v>
      </c>
      <c r="AH627" s="9">
        <f t="shared" si="323"/>
        <v>0</v>
      </c>
      <c r="AI627" s="9" t="str">
        <f t="shared" si="324"/>
        <v>NA</v>
      </c>
      <c r="AJ627" s="9">
        <f t="shared" si="325"/>
        <v>0</v>
      </c>
      <c r="AK627" t="str">
        <f t="shared" si="326"/>
        <v>NA</v>
      </c>
      <c r="AL627" t="str">
        <f t="shared" si="327"/>
        <v>NA</v>
      </c>
      <c r="AM627" t="str">
        <f t="shared" si="328"/>
        <v>NA</v>
      </c>
      <c r="AN627" t="str">
        <f t="shared" si="329"/>
        <v>NA</v>
      </c>
      <c r="AO627">
        <f t="shared" si="308"/>
        <v>0</v>
      </c>
      <c r="AP627">
        <f t="shared" si="309"/>
        <v>0</v>
      </c>
      <c r="AQ627" t="str">
        <f t="shared" si="310"/>
        <v>Method not applicable - confined aquifer</v>
      </c>
    </row>
    <row r="628" spans="1:43" x14ac:dyDescent="0.25">
      <c r="A628">
        <v>381</v>
      </c>
      <c r="B628">
        <v>16943109.393599998</v>
      </c>
      <c r="C628" t="str">
        <f>VLOOKUP(A628,'A1. Aquifer Attributes'!A:H,8,FALSE)</f>
        <v>Confined</v>
      </c>
      <c r="D628" t="str">
        <f>VLOOKUP(A628,'A3. BGCZ'!A:C,3,FALSE)</f>
        <v>IDF</v>
      </c>
      <c r="E628" t="str">
        <f>VLOOKUP(A628,'A2. Low Flow Zone'!A:C,3,FALSE)</f>
        <v>South Interior</v>
      </c>
      <c r="F628">
        <f>IFERROR(VLOOKUP(A628,'R1. GW Use'!A:H,8,FALSE),"&lt;Null&gt;")</f>
        <v>24905</v>
      </c>
      <c r="G628" t="str">
        <f>IFERROR(VLOOKUP(A628,'R2. Recharge'!A:I,8,FALSE)*B628,"&lt;Null&gt;")</f>
        <v>&lt;Null&gt;</v>
      </c>
      <c r="H628" t="str">
        <f>IFERROR(VLOOKUP(A628,'R2. Recharge'!A:K,10,FALSE)*B628,"&lt;Null&gt;")</f>
        <v>&lt;Null&gt;</v>
      </c>
      <c r="I628" t="str">
        <f>IFERROR(VLOOKUP(A628,'R3. GW E'!A:C,2,FALSE)*B628,"&lt;Null&gt;")</f>
        <v>&lt;Null&gt;</v>
      </c>
      <c r="J628" t="str">
        <f>IFERROR(VLOOKUP(A628,'R3. GW E'!A:E,4,FALSE)*B628,"&lt;Null&gt;")</f>
        <v>&lt;Null&gt;</v>
      </c>
      <c r="K628" t="str">
        <f t="shared" si="297"/>
        <v>&lt;Null&gt;</v>
      </c>
      <c r="L628" t="str">
        <f t="shared" si="298"/>
        <v>&lt;Null&gt;</v>
      </c>
      <c r="M628" t="str">
        <f t="shared" si="299"/>
        <v>&lt;Null&gt;</v>
      </c>
      <c r="N628" t="str">
        <f t="shared" si="300"/>
        <v>&lt;Null&gt;</v>
      </c>
      <c r="O628" t="str">
        <f t="shared" si="301"/>
        <v/>
      </c>
      <c r="P628">
        <f t="shared" si="311"/>
        <v>25000</v>
      </c>
      <c r="Q628" t="str">
        <f t="shared" si="302"/>
        <v/>
      </c>
      <c r="R628">
        <f t="shared" si="312"/>
        <v>0</v>
      </c>
      <c r="S628" t="str">
        <f t="shared" si="303"/>
        <v/>
      </c>
      <c r="T628">
        <f t="shared" si="313"/>
        <v>0</v>
      </c>
      <c r="U628" t="str">
        <f t="shared" si="314"/>
        <v>NA</v>
      </c>
      <c r="V628">
        <f t="shared" si="315"/>
        <v>0</v>
      </c>
      <c r="W628" t="str">
        <f t="shared" si="316"/>
        <v>NA</v>
      </c>
      <c r="X628">
        <f t="shared" si="317"/>
        <v>0</v>
      </c>
      <c r="Y628" t="str">
        <f t="shared" si="304"/>
        <v>NA</v>
      </c>
      <c r="Z628" t="str">
        <f t="shared" si="305"/>
        <v>NA</v>
      </c>
      <c r="AA628" t="str">
        <f t="shared" si="306"/>
        <v>NA</v>
      </c>
      <c r="AB628" t="str">
        <f t="shared" si="307"/>
        <v>NA</v>
      </c>
      <c r="AC628" s="9" t="str">
        <f t="shared" si="318"/>
        <v>NA</v>
      </c>
      <c r="AD628" s="9">
        <f t="shared" si="319"/>
        <v>0</v>
      </c>
      <c r="AE628" s="9" t="str">
        <f t="shared" si="320"/>
        <v>NA</v>
      </c>
      <c r="AF628" s="9">
        <f t="shared" si="321"/>
        <v>0</v>
      </c>
      <c r="AG628" s="9" t="str">
        <f t="shared" si="322"/>
        <v>NA</v>
      </c>
      <c r="AH628" s="9">
        <f t="shared" si="323"/>
        <v>0</v>
      </c>
      <c r="AI628" s="9" t="str">
        <f t="shared" si="324"/>
        <v>NA</v>
      </c>
      <c r="AJ628" s="9">
        <f t="shared" si="325"/>
        <v>0</v>
      </c>
      <c r="AK628" t="str">
        <f t="shared" si="326"/>
        <v>NA</v>
      </c>
      <c r="AL628" t="str">
        <f t="shared" si="327"/>
        <v>NA</v>
      </c>
      <c r="AM628" t="str">
        <f t="shared" si="328"/>
        <v>NA</v>
      </c>
      <c r="AN628" t="str">
        <f t="shared" si="329"/>
        <v>NA</v>
      </c>
      <c r="AO628">
        <f t="shared" si="308"/>
        <v>0</v>
      </c>
      <c r="AP628">
        <f t="shared" si="309"/>
        <v>0</v>
      </c>
      <c r="AQ628" t="str">
        <f t="shared" si="310"/>
        <v>Method not applicable - confined aquifer</v>
      </c>
    </row>
    <row r="629" spans="1:43" x14ac:dyDescent="0.25">
      <c r="A629">
        <v>384</v>
      </c>
      <c r="B629">
        <v>12210288.994899999</v>
      </c>
      <c r="C629" t="str">
        <f>VLOOKUP(A629,'A1. Aquifer Attributes'!A:H,8,FALSE)</f>
        <v>Confined</v>
      </c>
      <c r="D629" t="str">
        <f>VLOOKUP(A629,'A3. BGCZ'!A:C,3,FALSE)</f>
        <v>IDF</v>
      </c>
      <c r="E629" t="str">
        <f>VLOOKUP(A629,'A2. Low Flow Zone'!A:C,3,FALSE)</f>
        <v>South Interior</v>
      </c>
      <c r="F629">
        <f>IFERROR(VLOOKUP(A629,'R1. GW Use'!A:H,8,FALSE),"&lt;Null&gt;")</f>
        <v>172114</v>
      </c>
      <c r="G629" t="str">
        <f>IFERROR(VLOOKUP(A629,'R2. Recharge'!A:I,8,FALSE)*B629,"&lt;Null&gt;")</f>
        <v>&lt;Null&gt;</v>
      </c>
      <c r="H629" t="str">
        <f>IFERROR(VLOOKUP(A629,'R2. Recharge'!A:K,10,FALSE)*B629,"&lt;Null&gt;")</f>
        <v>&lt;Null&gt;</v>
      </c>
      <c r="I629" t="str">
        <f>IFERROR(VLOOKUP(A629,'R3. GW E'!A:C,2,FALSE)*B629,"&lt;Null&gt;")</f>
        <v>&lt;Null&gt;</v>
      </c>
      <c r="J629" t="str">
        <f>IFERROR(VLOOKUP(A629,'R3. GW E'!A:E,4,FALSE)*B629,"&lt;Null&gt;")</f>
        <v>&lt;Null&gt;</v>
      </c>
      <c r="K629" t="str">
        <f t="shared" si="297"/>
        <v>&lt;Null&gt;</v>
      </c>
      <c r="L629" t="str">
        <f t="shared" si="298"/>
        <v>&lt;Null&gt;</v>
      </c>
      <c r="M629" t="str">
        <f t="shared" si="299"/>
        <v>&lt;Null&gt;</v>
      </c>
      <c r="N629" t="str">
        <f t="shared" si="300"/>
        <v>&lt;Null&gt;</v>
      </c>
      <c r="O629" t="str">
        <f t="shared" si="301"/>
        <v/>
      </c>
      <c r="P629">
        <f t="shared" si="311"/>
        <v>172000</v>
      </c>
      <c r="Q629" t="str">
        <f t="shared" si="302"/>
        <v/>
      </c>
      <c r="R629">
        <f t="shared" si="312"/>
        <v>0</v>
      </c>
      <c r="S629" t="str">
        <f t="shared" si="303"/>
        <v/>
      </c>
      <c r="T629">
        <f t="shared" si="313"/>
        <v>0</v>
      </c>
      <c r="U629" t="str">
        <f t="shared" si="314"/>
        <v>NA</v>
      </c>
      <c r="V629">
        <f t="shared" si="315"/>
        <v>0</v>
      </c>
      <c r="W629" t="str">
        <f t="shared" si="316"/>
        <v>NA</v>
      </c>
      <c r="X629">
        <f t="shared" si="317"/>
        <v>0</v>
      </c>
      <c r="Y629" t="str">
        <f t="shared" si="304"/>
        <v>NA</v>
      </c>
      <c r="Z629" t="str">
        <f t="shared" si="305"/>
        <v>NA</v>
      </c>
      <c r="AA629" t="str">
        <f t="shared" si="306"/>
        <v>NA</v>
      </c>
      <c r="AB629" t="str">
        <f t="shared" si="307"/>
        <v>NA</v>
      </c>
      <c r="AC629" s="9" t="str">
        <f t="shared" si="318"/>
        <v>NA</v>
      </c>
      <c r="AD629" s="9">
        <f t="shared" si="319"/>
        <v>0</v>
      </c>
      <c r="AE629" s="9" t="str">
        <f t="shared" si="320"/>
        <v>NA</v>
      </c>
      <c r="AF629" s="9">
        <f t="shared" si="321"/>
        <v>0</v>
      </c>
      <c r="AG629" s="9" t="str">
        <f t="shared" si="322"/>
        <v>NA</v>
      </c>
      <c r="AH629" s="9">
        <f t="shared" si="323"/>
        <v>0</v>
      </c>
      <c r="AI629" s="9" t="str">
        <f t="shared" si="324"/>
        <v>NA</v>
      </c>
      <c r="AJ629" s="9">
        <f t="shared" si="325"/>
        <v>0</v>
      </c>
      <c r="AK629" t="str">
        <f t="shared" si="326"/>
        <v>NA</v>
      </c>
      <c r="AL629" t="str">
        <f t="shared" si="327"/>
        <v>NA</v>
      </c>
      <c r="AM629" t="str">
        <f t="shared" si="328"/>
        <v>NA</v>
      </c>
      <c r="AN629" t="str">
        <f t="shared" si="329"/>
        <v>NA</v>
      </c>
      <c r="AO629">
        <f t="shared" si="308"/>
        <v>0</v>
      </c>
      <c r="AP629">
        <f t="shared" si="309"/>
        <v>0</v>
      </c>
      <c r="AQ629" t="str">
        <f t="shared" si="310"/>
        <v>Method not applicable - confined aquifer</v>
      </c>
    </row>
    <row r="630" spans="1:43" x14ac:dyDescent="0.25">
      <c r="A630">
        <v>385</v>
      </c>
      <c r="B630">
        <v>20354554.820300002</v>
      </c>
      <c r="C630" t="str">
        <f>VLOOKUP(A630,'A1. Aquifer Attributes'!A:H,8,FALSE)</f>
        <v>Confined</v>
      </c>
      <c r="D630" t="str">
        <f>VLOOKUP(A630,'A3. BGCZ'!A:C,3,FALSE)</f>
        <v>SBS</v>
      </c>
      <c r="E630" t="str">
        <f>VLOOKUP(A630,'A2. Low Flow Zone'!A:C,3,FALSE)</f>
        <v>North Interior</v>
      </c>
      <c r="F630">
        <f>IFERROR(VLOOKUP(A630,'R1. GW Use'!A:H,8,FALSE),"&lt;Null&gt;")</f>
        <v>8786</v>
      </c>
      <c r="G630" t="str">
        <f>IFERROR(VLOOKUP(A630,'R2. Recharge'!A:I,8,FALSE)*B630,"&lt;Null&gt;")</f>
        <v>&lt;Null&gt;</v>
      </c>
      <c r="H630" t="str">
        <f>IFERROR(VLOOKUP(A630,'R2. Recharge'!A:K,10,FALSE)*B630,"&lt;Null&gt;")</f>
        <v>&lt;Null&gt;</v>
      </c>
      <c r="I630" t="str">
        <f>IFERROR(VLOOKUP(A630,'R3. GW E'!A:C,2,FALSE)*B630,"&lt;Null&gt;")</f>
        <v>&lt;Null&gt;</v>
      </c>
      <c r="J630" t="str">
        <f>IFERROR(VLOOKUP(A630,'R3. GW E'!A:E,4,FALSE)*B630,"&lt;Null&gt;")</f>
        <v>&lt;Null&gt;</v>
      </c>
      <c r="K630" t="str">
        <f t="shared" si="297"/>
        <v>&lt;Null&gt;</v>
      </c>
      <c r="L630" t="str">
        <f t="shared" si="298"/>
        <v>&lt;Null&gt;</v>
      </c>
      <c r="M630" t="str">
        <f t="shared" si="299"/>
        <v>&lt;Null&gt;</v>
      </c>
      <c r="N630" t="str">
        <f t="shared" si="300"/>
        <v>&lt;Null&gt;</v>
      </c>
      <c r="O630" t="str">
        <f t="shared" si="301"/>
        <v/>
      </c>
      <c r="P630">
        <f t="shared" si="311"/>
        <v>9000</v>
      </c>
      <c r="Q630" t="str">
        <f t="shared" si="302"/>
        <v/>
      </c>
      <c r="R630">
        <f t="shared" si="312"/>
        <v>0</v>
      </c>
      <c r="S630" t="str">
        <f t="shared" si="303"/>
        <v/>
      </c>
      <c r="T630">
        <f t="shared" si="313"/>
        <v>0</v>
      </c>
      <c r="U630" t="str">
        <f t="shared" si="314"/>
        <v>NA</v>
      </c>
      <c r="V630">
        <f t="shared" si="315"/>
        <v>0</v>
      </c>
      <c r="W630" t="str">
        <f t="shared" si="316"/>
        <v>NA</v>
      </c>
      <c r="X630">
        <f t="shared" si="317"/>
        <v>0</v>
      </c>
      <c r="Y630" t="str">
        <f t="shared" si="304"/>
        <v>NA</v>
      </c>
      <c r="Z630" t="str">
        <f t="shared" si="305"/>
        <v>NA</v>
      </c>
      <c r="AA630" t="str">
        <f t="shared" si="306"/>
        <v>NA</v>
      </c>
      <c r="AB630" t="str">
        <f t="shared" si="307"/>
        <v>NA</v>
      </c>
      <c r="AC630" s="9" t="str">
        <f t="shared" si="318"/>
        <v>NA</v>
      </c>
      <c r="AD630" s="9">
        <f t="shared" si="319"/>
        <v>0</v>
      </c>
      <c r="AE630" s="9" t="str">
        <f t="shared" si="320"/>
        <v>NA</v>
      </c>
      <c r="AF630" s="9">
        <f t="shared" si="321"/>
        <v>0</v>
      </c>
      <c r="AG630" s="9" t="str">
        <f t="shared" si="322"/>
        <v>NA</v>
      </c>
      <c r="AH630" s="9">
        <f t="shared" si="323"/>
        <v>0</v>
      </c>
      <c r="AI630" s="9" t="str">
        <f t="shared" si="324"/>
        <v>NA</v>
      </c>
      <c r="AJ630" s="9">
        <f t="shared" si="325"/>
        <v>0</v>
      </c>
      <c r="AK630" t="str">
        <f t="shared" si="326"/>
        <v>NA</v>
      </c>
      <c r="AL630" t="str">
        <f t="shared" si="327"/>
        <v>NA</v>
      </c>
      <c r="AM630" t="str">
        <f t="shared" si="328"/>
        <v>NA</v>
      </c>
      <c r="AN630" t="str">
        <f t="shared" si="329"/>
        <v>NA</v>
      </c>
      <c r="AO630">
        <f t="shared" si="308"/>
        <v>0</v>
      </c>
      <c r="AP630">
        <f t="shared" si="309"/>
        <v>0</v>
      </c>
      <c r="AQ630" t="str">
        <f t="shared" si="310"/>
        <v>Method not applicable - confined aquifer</v>
      </c>
    </row>
    <row r="631" spans="1:43" x14ac:dyDescent="0.25">
      <c r="A631">
        <v>386</v>
      </c>
      <c r="B631">
        <v>65644919.956699997</v>
      </c>
      <c r="C631" t="str">
        <f>VLOOKUP(A631,'A1. Aquifer Attributes'!A:H,8,FALSE)</f>
        <v>Confined</v>
      </c>
      <c r="D631" t="str">
        <f>VLOOKUP(A631,'A3. BGCZ'!A:C,3,FALSE)</f>
        <v>SBS</v>
      </c>
      <c r="E631" t="str">
        <f>VLOOKUP(A631,'A2. Low Flow Zone'!A:C,3,FALSE)</f>
        <v>South Interior</v>
      </c>
      <c r="F631">
        <f>IFERROR(VLOOKUP(A631,'R1. GW Use'!A:H,8,FALSE),"&lt;Null&gt;")</f>
        <v>65583</v>
      </c>
      <c r="G631" t="str">
        <f>IFERROR(VLOOKUP(A631,'R2. Recharge'!A:I,8,FALSE)*B631,"&lt;Null&gt;")</f>
        <v>&lt;Null&gt;</v>
      </c>
      <c r="H631" t="str">
        <f>IFERROR(VLOOKUP(A631,'R2. Recharge'!A:K,10,FALSE)*B631,"&lt;Null&gt;")</f>
        <v>&lt;Null&gt;</v>
      </c>
      <c r="I631" t="str">
        <f>IFERROR(VLOOKUP(A631,'R3. GW E'!A:C,2,FALSE)*B631,"&lt;Null&gt;")</f>
        <v>&lt;Null&gt;</v>
      </c>
      <c r="J631" t="str">
        <f>IFERROR(VLOOKUP(A631,'R3. GW E'!A:E,4,FALSE)*B631,"&lt;Null&gt;")</f>
        <v>&lt;Null&gt;</v>
      </c>
      <c r="K631" t="str">
        <f t="shared" si="297"/>
        <v>&lt;Null&gt;</v>
      </c>
      <c r="L631" t="str">
        <f t="shared" si="298"/>
        <v>&lt;Null&gt;</v>
      </c>
      <c r="M631" t="str">
        <f t="shared" si="299"/>
        <v>&lt;Null&gt;</v>
      </c>
      <c r="N631" t="str">
        <f t="shared" si="300"/>
        <v>&lt;Null&gt;</v>
      </c>
      <c r="O631" t="str">
        <f t="shared" si="301"/>
        <v/>
      </c>
      <c r="P631">
        <f t="shared" si="311"/>
        <v>66000</v>
      </c>
      <c r="Q631" t="str">
        <f t="shared" si="302"/>
        <v/>
      </c>
      <c r="R631">
        <f t="shared" si="312"/>
        <v>0</v>
      </c>
      <c r="S631" t="str">
        <f t="shared" si="303"/>
        <v/>
      </c>
      <c r="T631">
        <f t="shared" si="313"/>
        <v>0</v>
      </c>
      <c r="U631" t="str">
        <f t="shared" si="314"/>
        <v>NA</v>
      </c>
      <c r="V631">
        <f t="shared" si="315"/>
        <v>0</v>
      </c>
      <c r="W631" t="str">
        <f t="shared" si="316"/>
        <v>NA</v>
      </c>
      <c r="X631">
        <f t="shared" si="317"/>
        <v>0</v>
      </c>
      <c r="Y631" t="str">
        <f t="shared" si="304"/>
        <v>NA</v>
      </c>
      <c r="Z631" t="str">
        <f t="shared" si="305"/>
        <v>NA</v>
      </c>
      <c r="AA631" t="str">
        <f t="shared" si="306"/>
        <v>NA</v>
      </c>
      <c r="AB631" t="str">
        <f t="shared" si="307"/>
        <v>NA</v>
      </c>
      <c r="AC631" s="9" t="str">
        <f t="shared" si="318"/>
        <v>NA</v>
      </c>
      <c r="AD631" s="9">
        <f t="shared" si="319"/>
        <v>0</v>
      </c>
      <c r="AE631" s="9" t="str">
        <f t="shared" si="320"/>
        <v>NA</v>
      </c>
      <c r="AF631" s="9">
        <f t="shared" si="321"/>
        <v>0</v>
      </c>
      <c r="AG631" s="9" t="str">
        <f t="shared" si="322"/>
        <v>NA</v>
      </c>
      <c r="AH631" s="9">
        <f t="shared" si="323"/>
        <v>0</v>
      </c>
      <c r="AI631" s="9" t="str">
        <f t="shared" si="324"/>
        <v>NA</v>
      </c>
      <c r="AJ631" s="9">
        <f t="shared" si="325"/>
        <v>0</v>
      </c>
      <c r="AK631" t="str">
        <f t="shared" si="326"/>
        <v>NA</v>
      </c>
      <c r="AL631" t="str">
        <f t="shared" si="327"/>
        <v>NA</v>
      </c>
      <c r="AM631" t="str">
        <f t="shared" si="328"/>
        <v>NA</v>
      </c>
      <c r="AN631" t="str">
        <f t="shared" si="329"/>
        <v>NA</v>
      </c>
      <c r="AO631">
        <f t="shared" si="308"/>
        <v>0</v>
      </c>
      <c r="AP631">
        <f t="shared" si="309"/>
        <v>0</v>
      </c>
      <c r="AQ631" t="str">
        <f t="shared" si="310"/>
        <v>Method not applicable - confined aquifer</v>
      </c>
    </row>
    <row r="632" spans="1:43" x14ac:dyDescent="0.25">
      <c r="A632">
        <v>389</v>
      </c>
      <c r="B632">
        <v>3209169.9340599999</v>
      </c>
      <c r="C632" t="str">
        <f>VLOOKUP(A632,'A1. Aquifer Attributes'!A:H,8,FALSE)</f>
        <v>Confined</v>
      </c>
      <c r="D632" t="str">
        <f>VLOOKUP(A632,'A3. BGCZ'!A:C,3,FALSE)</f>
        <v>CWH</v>
      </c>
      <c r="E632" t="str">
        <f>VLOOKUP(A632,'A2. Low Flow Zone'!A:C,3,FALSE)</f>
        <v>Coast Mountains</v>
      </c>
      <c r="F632">
        <f>IFERROR(VLOOKUP(A632,'R1. GW Use'!A:H,8,FALSE),"&lt;Null&gt;")</f>
        <v>21755</v>
      </c>
      <c r="G632" t="str">
        <f>IFERROR(VLOOKUP(A632,'R2. Recharge'!A:I,8,FALSE)*B632,"&lt;Null&gt;")</f>
        <v>&lt;Null&gt;</v>
      </c>
      <c r="H632" t="str">
        <f>IFERROR(VLOOKUP(A632,'R2. Recharge'!A:K,10,FALSE)*B632,"&lt;Null&gt;")</f>
        <v>&lt;Null&gt;</v>
      </c>
      <c r="I632" t="str">
        <f>IFERROR(VLOOKUP(A632,'R3. GW E'!A:C,2,FALSE)*B632,"&lt;Null&gt;")</f>
        <v>&lt;Null&gt;</v>
      </c>
      <c r="J632" t="str">
        <f>IFERROR(VLOOKUP(A632,'R3. GW E'!A:E,4,FALSE)*B632,"&lt;Null&gt;")</f>
        <v>&lt;Null&gt;</v>
      </c>
      <c r="K632" t="str">
        <f t="shared" si="297"/>
        <v>&lt;Null&gt;</v>
      </c>
      <c r="L632" t="str">
        <f t="shared" si="298"/>
        <v>&lt;Null&gt;</v>
      </c>
      <c r="M632" t="str">
        <f t="shared" si="299"/>
        <v>&lt;Null&gt;</v>
      </c>
      <c r="N632" t="str">
        <f t="shared" si="300"/>
        <v>&lt;Null&gt;</v>
      </c>
      <c r="O632" t="str">
        <f t="shared" si="301"/>
        <v/>
      </c>
      <c r="P632">
        <f t="shared" si="311"/>
        <v>22000</v>
      </c>
      <c r="Q632" t="str">
        <f t="shared" si="302"/>
        <v/>
      </c>
      <c r="R632">
        <f t="shared" si="312"/>
        <v>0</v>
      </c>
      <c r="S632" t="str">
        <f t="shared" si="303"/>
        <v/>
      </c>
      <c r="T632">
        <f t="shared" si="313"/>
        <v>0</v>
      </c>
      <c r="U632" t="str">
        <f t="shared" si="314"/>
        <v>NA</v>
      </c>
      <c r="V632">
        <f t="shared" si="315"/>
        <v>0</v>
      </c>
      <c r="W632" t="str">
        <f t="shared" si="316"/>
        <v>NA</v>
      </c>
      <c r="X632">
        <f t="shared" si="317"/>
        <v>0</v>
      </c>
      <c r="Y632" t="str">
        <f t="shared" si="304"/>
        <v>NA</v>
      </c>
      <c r="Z632" t="str">
        <f t="shared" si="305"/>
        <v>NA</v>
      </c>
      <c r="AA632" t="str">
        <f t="shared" si="306"/>
        <v>NA</v>
      </c>
      <c r="AB632" t="str">
        <f t="shared" si="307"/>
        <v>NA</v>
      </c>
      <c r="AC632" s="9" t="str">
        <f t="shared" si="318"/>
        <v>NA</v>
      </c>
      <c r="AD632" s="9">
        <f t="shared" si="319"/>
        <v>0</v>
      </c>
      <c r="AE632" s="9" t="str">
        <f t="shared" si="320"/>
        <v>NA</v>
      </c>
      <c r="AF632" s="9">
        <f t="shared" si="321"/>
        <v>0</v>
      </c>
      <c r="AG632" s="9" t="str">
        <f t="shared" si="322"/>
        <v>NA</v>
      </c>
      <c r="AH632" s="9">
        <f t="shared" si="323"/>
        <v>0</v>
      </c>
      <c r="AI632" s="9" t="str">
        <f t="shared" si="324"/>
        <v>NA</v>
      </c>
      <c r="AJ632" s="9">
        <f t="shared" si="325"/>
        <v>0</v>
      </c>
      <c r="AK632" t="str">
        <f t="shared" si="326"/>
        <v>NA</v>
      </c>
      <c r="AL632" t="str">
        <f t="shared" si="327"/>
        <v>NA</v>
      </c>
      <c r="AM632" t="str">
        <f t="shared" si="328"/>
        <v>NA</v>
      </c>
      <c r="AN632" t="str">
        <f t="shared" si="329"/>
        <v>NA</v>
      </c>
      <c r="AO632">
        <f t="shared" si="308"/>
        <v>0</v>
      </c>
      <c r="AP632">
        <f t="shared" si="309"/>
        <v>0</v>
      </c>
      <c r="AQ632" t="str">
        <f t="shared" si="310"/>
        <v>Method not applicable - confined aquifer</v>
      </c>
    </row>
    <row r="633" spans="1:43" x14ac:dyDescent="0.25">
      <c r="A633">
        <v>391</v>
      </c>
      <c r="B633">
        <v>45636571.851400003</v>
      </c>
      <c r="C633" t="str">
        <f>VLOOKUP(A633,'A1. Aquifer Attributes'!A:H,8,FALSE)</f>
        <v>Confined</v>
      </c>
      <c r="D633" t="str">
        <f>VLOOKUP(A633,'A3. BGCZ'!A:C,3,FALSE)</f>
        <v>CWH</v>
      </c>
      <c r="E633" t="str">
        <f>VLOOKUP(A633,'A2. Low Flow Zone'!A:C,3,FALSE)</f>
        <v>Coast Mountains</v>
      </c>
      <c r="F633">
        <f>IFERROR(VLOOKUP(A633,'R1. GW Use'!A:H,8,FALSE),"&lt;Null&gt;")</f>
        <v>9188</v>
      </c>
      <c r="G633" t="str">
        <f>IFERROR(VLOOKUP(A633,'R2. Recharge'!A:I,8,FALSE)*B633,"&lt;Null&gt;")</f>
        <v>&lt;Null&gt;</v>
      </c>
      <c r="H633" t="str">
        <f>IFERROR(VLOOKUP(A633,'R2. Recharge'!A:K,10,FALSE)*B633,"&lt;Null&gt;")</f>
        <v>&lt;Null&gt;</v>
      </c>
      <c r="I633" t="str">
        <f>IFERROR(VLOOKUP(A633,'R3. GW E'!A:C,2,FALSE)*B633,"&lt;Null&gt;")</f>
        <v>&lt;Null&gt;</v>
      </c>
      <c r="J633" t="str">
        <f>IFERROR(VLOOKUP(A633,'R3. GW E'!A:E,4,FALSE)*B633,"&lt;Null&gt;")</f>
        <v>&lt;Null&gt;</v>
      </c>
      <c r="K633" t="str">
        <f t="shared" si="297"/>
        <v>&lt;Null&gt;</v>
      </c>
      <c r="L633" t="str">
        <f t="shared" si="298"/>
        <v>&lt;Null&gt;</v>
      </c>
      <c r="M633" t="str">
        <f t="shared" si="299"/>
        <v>&lt;Null&gt;</v>
      </c>
      <c r="N633" t="str">
        <f t="shared" si="300"/>
        <v>&lt;Null&gt;</v>
      </c>
      <c r="O633" t="str">
        <f t="shared" si="301"/>
        <v/>
      </c>
      <c r="P633">
        <f t="shared" si="311"/>
        <v>9000</v>
      </c>
      <c r="Q633" t="str">
        <f t="shared" si="302"/>
        <v/>
      </c>
      <c r="R633">
        <f t="shared" si="312"/>
        <v>0</v>
      </c>
      <c r="S633" t="str">
        <f t="shared" si="303"/>
        <v/>
      </c>
      <c r="T633">
        <f t="shared" si="313"/>
        <v>0</v>
      </c>
      <c r="U633" t="str">
        <f t="shared" si="314"/>
        <v>NA</v>
      </c>
      <c r="V633">
        <f t="shared" si="315"/>
        <v>0</v>
      </c>
      <c r="W633" t="str">
        <f t="shared" si="316"/>
        <v>NA</v>
      </c>
      <c r="X633">
        <f t="shared" si="317"/>
        <v>0</v>
      </c>
      <c r="Y633" t="str">
        <f t="shared" si="304"/>
        <v>NA</v>
      </c>
      <c r="Z633" t="str">
        <f t="shared" si="305"/>
        <v>NA</v>
      </c>
      <c r="AA633" t="str">
        <f t="shared" si="306"/>
        <v>NA</v>
      </c>
      <c r="AB633" t="str">
        <f t="shared" si="307"/>
        <v>NA</v>
      </c>
      <c r="AC633" s="9" t="str">
        <f t="shared" si="318"/>
        <v>NA</v>
      </c>
      <c r="AD633" s="9">
        <f t="shared" si="319"/>
        <v>0</v>
      </c>
      <c r="AE633" s="9" t="str">
        <f t="shared" si="320"/>
        <v>NA</v>
      </c>
      <c r="AF633" s="9">
        <f t="shared" si="321"/>
        <v>0</v>
      </c>
      <c r="AG633" s="9" t="str">
        <f t="shared" si="322"/>
        <v>NA</v>
      </c>
      <c r="AH633" s="9">
        <f t="shared" si="323"/>
        <v>0</v>
      </c>
      <c r="AI633" s="9" t="str">
        <f t="shared" si="324"/>
        <v>NA</v>
      </c>
      <c r="AJ633" s="9">
        <f t="shared" si="325"/>
        <v>0</v>
      </c>
      <c r="AK633" t="str">
        <f t="shared" si="326"/>
        <v>NA</v>
      </c>
      <c r="AL633" t="str">
        <f t="shared" si="327"/>
        <v>NA</v>
      </c>
      <c r="AM633" t="str">
        <f t="shared" si="328"/>
        <v>NA</v>
      </c>
      <c r="AN633" t="str">
        <f t="shared" si="329"/>
        <v>NA</v>
      </c>
      <c r="AO633">
        <f t="shared" si="308"/>
        <v>0</v>
      </c>
      <c r="AP633">
        <f t="shared" si="309"/>
        <v>0</v>
      </c>
      <c r="AQ633" t="str">
        <f t="shared" si="310"/>
        <v>Method not applicable - confined aquifer</v>
      </c>
    </row>
    <row r="634" spans="1:43" x14ac:dyDescent="0.25">
      <c r="A634">
        <v>392</v>
      </c>
      <c r="B634">
        <v>74009104.188299999</v>
      </c>
      <c r="C634" t="str">
        <f>VLOOKUP(A634,'A1. Aquifer Attributes'!A:H,8,FALSE)</f>
        <v>Confined</v>
      </c>
      <c r="D634" t="str">
        <f>VLOOKUP(A634,'A3. BGCZ'!A:C,3,FALSE)</f>
        <v>CWH</v>
      </c>
      <c r="E634" t="str">
        <f>VLOOKUP(A634,'A2. Low Flow Zone'!A:C,3,FALSE)</f>
        <v>Coast Mountains</v>
      </c>
      <c r="F634">
        <f>IFERROR(VLOOKUP(A634,'R1. GW Use'!A:H,8,FALSE),"&lt;Null&gt;")</f>
        <v>867</v>
      </c>
      <c r="G634" t="str">
        <f>IFERROR(VLOOKUP(A634,'R2. Recharge'!A:I,8,FALSE)*B634,"&lt;Null&gt;")</f>
        <v>&lt;Null&gt;</v>
      </c>
      <c r="H634" t="str">
        <f>IFERROR(VLOOKUP(A634,'R2. Recharge'!A:K,10,FALSE)*B634,"&lt;Null&gt;")</f>
        <v>&lt;Null&gt;</v>
      </c>
      <c r="I634" t="str">
        <f>IFERROR(VLOOKUP(A634,'R3. GW E'!A:C,2,FALSE)*B634,"&lt;Null&gt;")</f>
        <v>&lt;Null&gt;</v>
      </c>
      <c r="J634" t="str">
        <f>IFERROR(VLOOKUP(A634,'R3. GW E'!A:E,4,FALSE)*B634,"&lt;Null&gt;")</f>
        <v>&lt;Null&gt;</v>
      </c>
      <c r="K634" t="str">
        <f t="shared" si="297"/>
        <v>&lt;Null&gt;</v>
      </c>
      <c r="L634" t="str">
        <f t="shared" si="298"/>
        <v>&lt;Null&gt;</v>
      </c>
      <c r="M634" t="str">
        <f t="shared" si="299"/>
        <v>&lt;Null&gt;</v>
      </c>
      <c r="N634" t="str">
        <f t="shared" si="300"/>
        <v>&lt;Null&gt;</v>
      </c>
      <c r="O634" t="str">
        <f t="shared" si="301"/>
        <v>&lt;1000</v>
      </c>
      <c r="P634">
        <f t="shared" si="311"/>
        <v>1000</v>
      </c>
      <c r="Q634" t="str">
        <f t="shared" si="302"/>
        <v/>
      </c>
      <c r="R634">
        <f t="shared" si="312"/>
        <v>0</v>
      </c>
      <c r="S634" t="str">
        <f t="shared" si="303"/>
        <v/>
      </c>
      <c r="T634">
        <f t="shared" si="313"/>
        <v>0</v>
      </c>
      <c r="U634" t="str">
        <f t="shared" si="314"/>
        <v>NA</v>
      </c>
      <c r="V634">
        <f t="shared" si="315"/>
        <v>0</v>
      </c>
      <c r="W634" t="str">
        <f t="shared" si="316"/>
        <v>NA</v>
      </c>
      <c r="X634">
        <f t="shared" si="317"/>
        <v>0</v>
      </c>
      <c r="Y634" t="str">
        <f t="shared" si="304"/>
        <v>NA</v>
      </c>
      <c r="Z634" t="str">
        <f t="shared" si="305"/>
        <v>NA</v>
      </c>
      <c r="AA634" t="str">
        <f t="shared" si="306"/>
        <v>NA</v>
      </c>
      <c r="AB634" t="str">
        <f t="shared" si="307"/>
        <v>NA</v>
      </c>
      <c r="AC634" s="9" t="str">
        <f t="shared" si="318"/>
        <v>NA</v>
      </c>
      <c r="AD634" s="9">
        <f t="shared" si="319"/>
        <v>0</v>
      </c>
      <c r="AE634" s="9" t="str">
        <f t="shared" si="320"/>
        <v>NA</v>
      </c>
      <c r="AF634" s="9">
        <f t="shared" si="321"/>
        <v>0</v>
      </c>
      <c r="AG634" s="9" t="str">
        <f t="shared" si="322"/>
        <v>NA</v>
      </c>
      <c r="AH634" s="9">
        <f t="shared" si="323"/>
        <v>0</v>
      </c>
      <c r="AI634" s="9" t="str">
        <f t="shared" si="324"/>
        <v>NA</v>
      </c>
      <c r="AJ634" s="9">
        <f t="shared" si="325"/>
        <v>0</v>
      </c>
      <c r="AK634" t="str">
        <f t="shared" si="326"/>
        <v>NA</v>
      </c>
      <c r="AL634" t="str">
        <f t="shared" si="327"/>
        <v>NA</v>
      </c>
      <c r="AM634" t="str">
        <f t="shared" si="328"/>
        <v>NA</v>
      </c>
      <c r="AN634" t="str">
        <f t="shared" si="329"/>
        <v>NA</v>
      </c>
      <c r="AO634">
        <f t="shared" si="308"/>
        <v>0</v>
      </c>
      <c r="AP634">
        <f t="shared" si="309"/>
        <v>0</v>
      </c>
      <c r="AQ634" t="str">
        <f t="shared" si="310"/>
        <v>Method not applicable - confined aquifer</v>
      </c>
    </row>
    <row r="635" spans="1:43" x14ac:dyDescent="0.25">
      <c r="A635">
        <v>397</v>
      </c>
      <c r="B635">
        <v>176547.57449999999</v>
      </c>
      <c r="C635" t="str">
        <f>VLOOKUP(A635,'A1. Aquifer Attributes'!A:H,8,FALSE)</f>
        <v>Confined</v>
      </c>
      <c r="D635" t="str">
        <f>VLOOKUP(A635,'A3. BGCZ'!A:C,3,FALSE)</f>
        <v>CWH</v>
      </c>
      <c r="E635" t="str">
        <f>VLOOKUP(A635,'A2. Low Flow Zone'!A:C,3,FALSE)</f>
        <v>Coast Mountains</v>
      </c>
      <c r="F635">
        <f>IFERROR(VLOOKUP(A635,'R1. GW Use'!A:H,8,FALSE),"&lt;Null&gt;")</f>
        <v>2710843</v>
      </c>
      <c r="G635" t="str">
        <f>IFERROR(VLOOKUP(A635,'R2. Recharge'!A:I,8,FALSE)*B635,"&lt;Null&gt;")</f>
        <v>&lt;Null&gt;</v>
      </c>
      <c r="H635" t="str">
        <f>IFERROR(VLOOKUP(A635,'R2. Recharge'!A:K,10,FALSE)*B635,"&lt;Null&gt;")</f>
        <v>&lt;Null&gt;</v>
      </c>
      <c r="I635" t="str">
        <f>IFERROR(VLOOKUP(A635,'R3. GW E'!A:C,2,FALSE)*B635,"&lt;Null&gt;")</f>
        <v>&lt;Null&gt;</v>
      </c>
      <c r="J635" t="str">
        <f>IFERROR(VLOOKUP(A635,'R3. GW E'!A:E,4,FALSE)*B635,"&lt;Null&gt;")</f>
        <v>&lt;Null&gt;</v>
      </c>
      <c r="K635" t="str">
        <f t="shared" si="297"/>
        <v>&lt;Null&gt;</v>
      </c>
      <c r="L635" t="str">
        <f t="shared" si="298"/>
        <v>&lt;Null&gt;</v>
      </c>
      <c r="M635" t="str">
        <f t="shared" si="299"/>
        <v>&lt;Null&gt;</v>
      </c>
      <c r="N635" t="str">
        <f t="shared" si="300"/>
        <v>&lt;Null&gt;</v>
      </c>
      <c r="O635" t="str">
        <f t="shared" si="301"/>
        <v/>
      </c>
      <c r="P635">
        <f t="shared" si="311"/>
        <v>2711000</v>
      </c>
      <c r="Q635" t="str">
        <f t="shared" si="302"/>
        <v/>
      </c>
      <c r="R635">
        <f t="shared" si="312"/>
        <v>0</v>
      </c>
      <c r="S635" t="str">
        <f t="shared" si="303"/>
        <v/>
      </c>
      <c r="T635">
        <f t="shared" si="313"/>
        <v>0</v>
      </c>
      <c r="U635" t="str">
        <f t="shared" si="314"/>
        <v>NA</v>
      </c>
      <c r="V635">
        <f t="shared" si="315"/>
        <v>0</v>
      </c>
      <c r="W635" t="str">
        <f t="shared" si="316"/>
        <v>NA</v>
      </c>
      <c r="X635">
        <f t="shared" si="317"/>
        <v>0</v>
      </c>
      <c r="Y635" t="str">
        <f t="shared" si="304"/>
        <v>NA</v>
      </c>
      <c r="Z635" t="str">
        <f t="shared" si="305"/>
        <v>NA</v>
      </c>
      <c r="AA635" t="str">
        <f t="shared" si="306"/>
        <v>NA</v>
      </c>
      <c r="AB635" t="str">
        <f t="shared" si="307"/>
        <v>NA</v>
      </c>
      <c r="AC635" s="9" t="str">
        <f t="shared" si="318"/>
        <v>NA</v>
      </c>
      <c r="AD635" s="9">
        <f t="shared" si="319"/>
        <v>0</v>
      </c>
      <c r="AE635" s="9" t="str">
        <f t="shared" si="320"/>
        <v>NA</v>
      </c>
      <c r="AF635" s="9">
        <f t="shared" si="321"/>
        <v>0</v>
      </c>
      <c r="AG635" s="9" t="str">
        <f t="shared" si="322"/>
        <v>NA</v>
      </c>
      <c r="AH635" s="9">
        <f t="shared" si="323"/>
        <v>0</v>
      </c>
      <c r="AI635" s="9" t="str">
        <f t="shared" si="324"/>
        <v>NA</v>
      </c>
      <c r="AJ635" s="9">
        <f t="shared" si="325"/>
        <v>0</v>
      </c>
      <c r="AK635" t="str">
        <f t="shared" si="326"/>
        <v>NA</v>
      </c>
      <c r="AL635" t="str">
        <f t="shared" si="327"/>
        <v>NA</v>
      </c>
      <c r="AM635" t="str">
        <f t="shared" si="328"/>
        <v>NA</v>
      </c>
      <c r="AN635" t="str">
        <f t="shared" si="329"/>
        <v>NA</v>
      </c>
      <c r="AO635">
        <f t="shared" si="308"/>
        <v>0</v>
      </c>
      <c r="AP635">
        <f t="shared" si="309"/>
        <v>0</v>
      </c>
      <c r="AQ635" t="str">
        <f t="shared" si="310"/>
        <v>Method not applicable - confined aquifer</v>
      </c>
    </row>
    <row r="636" spans="1:43" x14ac:dyDescent="0.25">
      <c r="A636">
        <v>406</v>
      </c>
      <c r="B636">
        <v>1172226.42169</v>
      </c>
      <c r="C636" t="str">
        <f>VLOOKUP(A636,'A1. Aquifer Attributes'!A:H,8,FALSE)</f>
        <v>Confined</v>
      </c>
      <c r="D636" t="str">
        <f>VLOOKUP(A636,'A3. BGCZ'!A:C,3,FALSE)</f>
        <v>SBS</v>
      </c>
      <c r="E636" t="str">
        <f>VLOOKUP(A636,'A2. Low Flow Zone'!A:C,3,FALSE)</f>
        <v>South Interior</v>
      </c>
      <c r="F636">
        <f>IFERROR(VLOOKUP(A636,'R1. GW Use'!A:H,8,FALSE),"&lt;Null&gt;")</f>
        <v>6641</v>
      </c>
      <c r="G636" t="str">
        <f>IFERROR(VLOOKUP(A636,'R2. Recharge'!A:I,8,FALSE)*B636,"&lt;Null&gt;")</f>
        <v>&lt;Null&gt;</v>
      </c>
      <c r="H636" t="str">
        <f>IFERROR(VLOOKUP(A636,'R2. Recharge'!A:K,10,FALSE)*B636,"&lt;Null&gt;")</f>
        <v>&lt;Null&gt;</v>
      </c>
      <c r="I636" t="str">
        <f>IFERROR(VLOOKUP(A636,'R3. GW E'!A:C,2,FALSE)*B636,"&lt;Null&gt;")</f>
        <v>&lt;Null&gt;</v>
      </c>
      <c r="J636" t="str">
        <f>IFERROR(VLOOKUP(A636,'R3. GW E'!A:E,4,FALSE)*B636,"&lt;Null&gt;")</f>
        <v>&lt;Null&gt;</v>
      </c>
      <c r="K636" t="str">
        <f t="shared" si="297"/>
        <v>&lt;Null&gt;</v>
      </c>
      <c r="L636" t="str">
        <f t="shared" si="298"/>
        <v>&lt;Null&gt;</v>
      </c>
      <c r="M636" t="str">
        <f t="shared" si="299"/>
        <v>&lt;Null&gt;</v>
      </c>
      <c r="N636" t="str">
        <f t="shared" si="300"/>
        <v>&lt;Null&gt;</v>
      </c>
      <c r="O636" t="str">
        <f t="shared" si="301"/>
        <v/>
      </c>
      <c r="P636">
        <f t="shared" si="311"/>
        <v>7000</v>
      </c>
      <c r="Q636" t="str">
        <f t="shared" si="302"/>
        <v/>
      </c>
      <c r="R636">
        <f t="shared" si="312"/>
        <v>0</v>
      </c>
      <c r="S636" t="str">
        <f t="shared" si="303"/>
        <v/>
      </c>
      <c r="T636">
        <f t="shared" si="313"/>
        <v>0</v>
      </c>
      <c r="U636" t="str">
        <f t="shared" si="314"/>
        <v>NA</v>
      </c>
      <c r="V636">
        <f t="shared" si="315"/>
        <v>0</v>
      </c>
      <c r="W636" t="str">
        <f t="shared" si="316"/>
        <v>NA</v>
      </c>
      <c r="X636">
        <f t="shared" si="317"/>
        <v>0</v>
      </c>
      <c r="Y636" t="str">
        <f t="shared" si="304"/>
        <v>NA</v>
      </c>
      <c r="Z636" t="str">
        <f t="shared" si="305"/>
        <v>NA</v>
      </c>
      <c r="AA636" t="str">
        <f t="shared" si="306"/>
        <v>NA</v>
      </c>
      <c r="AB636" t="str">
        <f t="shared" si="307"/>
        <v>NA</v>
      </c>
      <c r="AC636" s="9" t="str">
        <f t="shared" si="318"/>
        <v>NA</v>
      </c>
      <c r="AD636" s="9">
        <f t="shared" si="319"/>
        <v>0</v>
      </c>
      <c r="AE636" s="9" t="str">
        <f t="shared" si="320"/>
        <v>NA</v>
      </c>
      <c r="AF636" s="9">
        <f t="shared" si="321"/>
        <v>0</v>
      </c>
      <c r="AG636" s="9" t="str">
        <f t="shared" si="322"/>
        <v>NA</v>
      </c>
      <c r="AH636" s="9">
        <f t="shared" si="323"/>
        <v>0</v>
      </c>
      <c r="AI636" s="9" t="str">
        <f t="shared" si="324"/>
        <v>NA</v>
      </c>
      <c r="AJ636" s="9">
        <f t="shared" si="325"/>
        <v>0</v>
      </c>
      <c r="AK636" t="str">
        <f t="shared" si="326"/>
        <v>NA</v>
      </c>
      <c r="AL636" t="str">
        <f t="shared" si="327"/>
        <v>NA</v>
      </c>
      <c r="AM636" t="str">
        <f t="shared" si="328"/>
        <v>NA</v>
      </c>
      <c r="AN636" t="str">
        <f t="shared" si="329"/>
        <v>NA</v>
      </c>
      <c r="AO636">
        <f t="shared" si="308"/>
        <v>0</v>
      </c>
      <c r="AP636">
        <f t="shared" si="309"/>
        <v>0</v>
      </c>
      <c r="AQ636" t="str">
        <f t="shared" si="310"/>
        <v>Method not applicable - confined aquifer</v>
      </c>
    </row>
    <row r="637" spans="1:43" x14ac:dyDescent="0.25">
      <c r="A637">
        <v>408</v>
      </c>
      <c r="B637">
        <v>147722447.15000001</v>
      </c>
      <c r="C637" t="str">
        <f>VLOOKUP(A637,'A1. Aquifer Attributes'!A:H,8,FALSE)</f>
        <v>Confined</v>
      </c>
      <c r="D637" t="str">
        <f>VLOOKUP(A637,'A3. BGCZ'!A:C,3,FALSE)</f>
        <v>CWH</v>
      </c>
      <c r="E637" t="str">
        <f>VLOOKUP(A637,'A2. Low Flow Zone'!A:C,3,FALSE)</f>
        <v>Georgia Basin</v>
      </c>
      <c r="F637">
        <f>IFERROR(VLOOKUP(A637,'R1. GW Use'!A:H,8,FALSE),"&lt;Null&gt;")</f>
        <v>3560252</v>
      </c>
      <c r="G637" t="str">
        <f>IFERROR(VLOOKUP(A637,'R2. Recharge'!A:I,8,FALSE)*B637,"&lt;Null&gt;")</f>
        <v>&lt;Null&gt;</v>
      </c>
      <c r="H637" t="str">
        <f>IFERROR(VLOOKUP(A637,'R2. Recharge'!A:K,10,FALSE)*B637,"&lt;Null&gt;")</f>
        <v>&lt;Null&gt;</v>
      </c>
      <c r="I637" t="str">
        <f>IFERROR(VLOOKUP(A637,'R3. GW E'!A:C,2,FALSE)*B637,"&lt;Null&gt;")</f>
        <v>&lt;Null&gt;</v>
      </c>
      <c r="J637" t="str">
        <f>IFERROR(VLOOKUP(A637,'R3. GW E'!A:E,4,FALSE)*B637,"&lt;Null&gt;")</f>
        <v>&lt;Null&gt;</v>
      </c>
      <c r="K637" t="str">
        <f t="shared" si="297"/>
        <v>&lt;Null&gt;</v>
      </c>
      <c r="L637" t="str">
        <f t="shared" si="298"/>
        <v>&lt;Null&gt;</v>
      </c>
      <c r="M637" t="str">
        <f t="shared" si="299"/>
        <v>&lt;Null&gt;</v>
      </c>
      <c r="N637" t="str">
        <f t="shared" si="300"/>
        <v>&lt;Null&gt;</v>
      </c>
      <c r="O637" t="str">
        <f t="shared" si="301"/>
        <v/>
      </c>
      <c r="P637">
        <f t="shared" si="311"/>
        <v>3560000</v>
      </c>
      <c r="Q637" t="str">
        <f t="shared" si="302"/>
        <v/>
      </c>
      <c r="R637">
        <f t="shared" si="312"/>
        <v>0</v>
      </c>
      <c r="S637" t="str">
        <f t="shared" si="303"/>
        <v/>
      </c>
      <c r="T637">
        <f t="shared" si="313"/>
        <v>0</v>
      </c>
      <c r="U637" t="str">
        <f t="shared" si="314"/>
        <v>NA</v>
      </c>
      <c r="V637">
        <f t="shared" si="315"/>
        <v>0</v>
      </c>
      <c r="W637" t="str">
        <f t="shared" si="316"/>
        <v>NA</v>
      </c>
      <c r="X637">
        <f t="shared" si="317"/>
        <v>0</v>
      </c>
      <c r="Y637" t="str">
        <f t="shared" si="304"/>
        <v>NA</v>
      </c>
      <c r="Z637" t="str">
        <f t="shared" si="305"/>
        <v>NA</v>
      </c>
      <c r="AA637" t="str">
        <f t="shared" si="306"/>
        <v>NA</v>
      </c>
      <c r="AB637" t="str">
        <f t="shared" si="307"/>
        <v>NA</v>
      </c>
      <c r="AC637" s="9" t="str">
        <f t="shared" si="318"/>
        <v>NA</v>
      </c>
      <c r="AD637" s="9">
        <f t="shared" si="319"/>
        <v>0</v>
      </c>
      <c r="AE637" s="9" t="str">
        <f t="shared" si="320"/>
        <v>NA</v>
      </c>
      <c r="AF637" s="9">
        <f t="shared" si="321"/>
        <v>0</v>
      </c>
      <c r="AG637" s="9" t="str">
        <f t="shared" si="322"/>
        <v>NA</v>
      </c>
      <c r="AH637" s="9">
        <f t="shared" si="323"/>
        <v>0</v>
      </c>
      <c r="AI637" s="9" t="str">
        <f t="shared" si="324"/>
        <v>NA</v>
      </c>
      <c r="AJ637" s="9">
        <f t="shared" si="325"/>
        <v>0</v>
      </c>
      <c r="AK637" t="str">
        <f t="shared" si="326"/>
        <v>NA</v>
      </c>
      <c r="AL637" t="str">
        <f t="shared" si="327"/>
        <v>NA</v>
      </c>
      <c r="AM637" t="str">
        <f t="shared" si="328"/>
        <v>NA</v>
      </c>
      <c r="AN637" t="str">
        <f t="shared" si="329"/>
        <v>NA</v>
      </c>
      <c r="AO637">
        <f t="shared" si="308"/>
        <v>0</v>
      </c>
      <c r="AP637">
        <f t="shared" si="309"/>
        <v>0</v>
      </c>
      <c r="AQ637" t="str">
        <f t="shared" si="310"/>
        <v>Method not applicable - confined aquifer</v>
      </c>
    </row>
    <row r="638" spans="1:43" x14ac:dyDescent="0.25">
      <c r="A638">
        <v>411</v>
      </c>
      <c r="B638">
        <v>4831963.1211299999</v>
      </c>
      <c r="C638" t="str">
        <f>VLOOKUP(A638,'A1. Aquifer Attributes'!A:H,8,FALSE)</f>
        <v>Confined</v>
      </c>
      <c r="D638" t="str">
        <f>VLOOKUP(A638,'A3. BGCZ'!A:C,3,FALSE)</f>
        <v>CWH</v>
      </c>
      <c r="E638" t="str">
        <f>VLOOKUP(A638,'A2. Low Flow Zone'!A:C,3,FALSE)</f>
        <v>Georgia Basin</v>
      </c>
      <c r="F638">
        <f>IFERROR(VLOOKUP(A638,'R1. GW Use'!A:H,8,FALSE),"&lt;Null&gt;")</f>
        <v>446396</v>
      </c>
      <c r="G638" t="str">
        <f>IFERROR(VLOOKUP(A638,'R2. Recharge'!A:I,8,FALSE)*B638,"&lt;Null&gt;")</f>
        <v>&lt;Null&gt;</v>
      </c>
      <c r="H638" t="str">
        <f>IFERROR(VLOOKUP(A638,'R2. Recharge'!A:K,10,FALSE)*B638,"&lt;Null&gt;")</f>
        <v>&lt;Null&gt;</v>
      </c>
      <c r="I638" t="str">
        <f>IFERROR(VLOOKUP(A638,'R3. GW E'!A:C,2,FALSE)*B638,"&lt;Null&gt;")</f>
        <v>&lt;Null&gt;</v>
      </c>
      <c r="J638" t="str">
        <f>IFERROR(VLOOKUP(A638,'R3. GW E'!A:E,4,FALSE)*B638,"&lt;Null&gt;")</f>
        <v>&lt;Null&gt;</v>
      </c>
      <c r="K638" t="str">
        <f t="shared" si="297"/>
        <v>&lt;Null&gt;</v>
      </c>
      <c r="L638" t="str">
        <f t="shared" si="298"/>
        <v>&lt;Null&gt;</v>
      </c>
      <c r="M638" t="str">
        <f t="shared" si="299"/>
        <v>&lt;Null&gt;</v>
      </c>
      <c r="N638" t="str">
        <f t="shared" si="300"/>
        <v>&lt;Null&gt;</v>
      </c>
      <c r="O638" t="str">
        <f t="shared" si="301"/>
        <v/>
      </c>
      <c r="P638">
        <f t="shared" si="311"/>
        <v>446000</v>
      </c>
      <c r="Q638" t="str">
        <f t="shared" si="302"/>
        <v/>
      </c>
      <c r="R638">
        <f t="shared" si="312"/>
        <v>0</v>
      </c>
      <c r="S638" t="str">
        <f t="shared" si="303"/>
        <v/>
      </c>
      <c r="T638">
        <f t="shared" si="313"/>
        <v>0</v>
      </c>
      <c r="U638" t="str">
        <f t="shared" si="314"/>
        <v>NA</v>
      </c>
      <c r="V638">
        <f t="shared" si="315"/>
        <v>0</v>
      </c>
      <c r="W638" t="str">
        <f t="shared" si="316"/>
        <v>NA</v>
      </c>
      <c r="X638">
        <f t="shared" si="317"/>
        <v>0</v>
      </c>
      <c r="Y638" t="str">
        <f t="shared" si="304"/>
        <v>NA</v>
      </c>
      <c r="Z638" t="str">
        <f t="shared" si="305"/>
        <v>NA</v>
      </c>
      <c r="AA638" t="str">
        <f t="shared" si="306"/>
        <v>NA</v>
      </c>
      <c r="AB638" t="str">
        <f t="shared" si="307"/>
        <v>NA</v>
      </c>
      <c r="AC638" s="9" t="str">
        <f t="shared" si="318"/>
        <v>NA</v>
      </c>
      <c r="AD638" s="9">
        <f t="shared" si="319"/>
        <v>0</v>
      </c>
      <c r="AE638" s="9" t="str">
        <f t="shared" si="320"/>
        <v>NA</v>
      </c>
      <c r="AF638" s="9">
        <f t="shared" si="321"/>
        <v>0</v>
      </c>
      <c r="AG638" s="9" t="str">
        <f t="shared" si="322"/>
        <v>NA</v>
      </c>
      <c r="AH638" s="9">
        <f t="shared" si="323"/>
        <v>0</v>
      </c>
      <c r="AI638" s="9" t="str">
        <f t="shared" si="324"/>
        <v>NA</v>
      </c>
      <c r="AJ638" s="9">
        <f t="shared" si="325"/>
        <v>0</v>
      </c>
      <c r="AK638" t="str">
        <f t="shared" si="326"/>
        <v>NA</v>
      </c>
      <c r="AL638" t="str">
        <f t="shared" si="327"/>
        <v>NA</v>
      </c>
      <c r="AM638" t="str">
        <f t="shared" si="328"/>
        <v>NA</v>
      </c>
      <c r="AN638" t="str">
        <f t="shared" si="329"/>
        <v>NA</v>
      </c>
      <c r="AO638">
        <f t="shared" si="308"/>
        <v>0</v>
      </c>
      <c r="AP638">
        <f t="shared" si="309"/>
        <v>0</v>
      </c>
      <c r="AQ638" t="str">
        <f t="shared" si="310"/>
        <v>Method not applicable - confined aquifer</v>
      </c>
    </row>
    <row r="639" spans="1:43" x14ac:dyDescent="0.25">
      <c r="A639">
        <v>413</v>
      </c>
      <c r="B639">
        <v>35210028.284100004</v>
      </c>
      <c r="C639" t="str">
        <f>VLOOKUP(A639,'A1. Aquifer Attributes'!A:H,8,FALSE)</f>
        <v>Confined</v>
      </c>
      <c r="D639" t="str">
        <f>VLOOKUP(A639,'A3. BGCZ'!A:C,3,FALSE)</f>
        <v>CWH</v>
      </c>
      <c r="E639" t="str">
        <f>VLOOKUP(A639,'A2. Low Flow Zone'!A:C,3,FALSE)</f>
        <v>Georgia Basin</v>
      </c>
      <c r="F639">
        <f>IFERROR(VLOOKUP(A639,'R1. GW Use'!A:H,8,FALSE),"&lt;Null&gt;")</f>
        <v>259214</v>
      </c>
      <c r="G639" t="str">
        <f>IFERROR(VLOOKUP(A639,'R2. Recharge'!A:I,8,FALSE)*B639,"&lt;Null&gt;")</f>
        <v>&lt;Null&gt;</v>
      </c>
      <c r="H639" t="str">
        <f>IFERROR(VLOOKUP(A639,'R2. Recharge'!A:K,10,FALSE)*B639,"&lt;Null&gt;")</f>
        <v>&lt;Null&gt;</v>
      </c>
      <c r="I639" t="str">
        <f>IFERROR(VLOOKUP(A639,'R3. GW E'!A:C,2,FALSE)*B639,"&lt;Null&gt;")</f>
        <v>&lt;Null&gt;</v>
      </c>
      <c r="J639" t="str">
        <f>IFERROR(VLOOKUP(A639,'R3. GW E'!A:E,4,FALSE)*B639,"&lt;Null&gt;")</f>
        <v>&lt;Null&gt;</v>
      </c>
      <c r="K639" t="str">
        <f t="shared" si="297"/>
        <v>&lt;Null&gt;</v>
      </c>
      <c r="L639" t="str">
        <f t="shared" si="298"/>
        <v>&lt;Null&gt;</v>
      </c>
      <c r="M639" t="str">
        <f t="shared" si="299"/>
        <v>&lt;Null&gt;</v>
      </c>
      <c r="N639" t="str">
        <f t="shared" si="300"/>
        <v>&lt;Null&gt;</v>
      </c>
      <c r="O639" t="str">
        <f t="shared" si="301"/>
        <v/>
      </c>
      <c r="P639">
        <f t="shared" si="311"/>
        <v>259000</v>
      </c>
      <c r="Q639" t="str">
        <f t="shared" si="302"/>
        <v/>
      </c>
      <c r="R639">
        <f t="shared" si="312"/>
        <v>0</v>
      </c>
      <c r="S639" t="str">
        <f t="shared" si="303"/>
        <v/>
      </c>
      <c r="T639">
        <f t="shared" si="313"/>
        <v>0</v>
      </c>
      <c r="U639" t="str">
        <f t="shared" si="314"/>
        <v>NA</v>
      </c>
      <c r="V639">
        <f t="shared" si="315"/>
        <v>0</v>
      </c>
      <c r="W639" t="str">
        <f t="shared" si="316"/>
        <v>NA</v>
      </c>
      <c r="X639">
        <f t="shared" si="317"/>
        <v>0</v>
      </c>
      <c r="Y639" t="str">
        <f t="shared" si="304"/>
        <v>NA</v>
      </c>
      <c r="Z639" t="str">
        <f t="shared" si="305"/>
        <v>NA</v>
      </c>
      <c r="AA639" t="str">
        <f t="shared" si="306"/>
        <v>NA</v>
      </c>
      <c r="AB639" t="str">
        <f t="shared" si="307"/>
        <v>NA</v>
      </c>
      <c r="AC639" s="9" t="str">
        <f t="shared" si="318"/>
        <v>NA</v>
      </c>
      <c r="AD639" s="9">
        <f t="shared" si="319"/>
        <v>0</v>
      </c>
      <c r="AE639" s="9" t="str">
        <f t="shared" si="320"/>
        <v>NA</v>
      </c>
      <c r="AF639" s="9">
        <f t="shared" si="321"/>
        <v>0</v>
      </c>
      <c r="AG639" s="9" t="str">
        <f t="shared" si="322"/>
        <v>NA</v>
      </c>
      <c r="AH639" s="9">
        <f t="shared" si="323"/>
        <v>0</v>
      </c>
      <c r="AI639" s="9" t="str">
        <f t="shared" si="324"/>
        <v>NA</v>
      </c>
      <c r="AJ639" s="9">
        <f t="shared" si="325"/>
        <v>0</v>
      </c>
      <c r="AK639" t="str">
        <f t="shared" si="326"/>
        <v>NA</v>
      </c>
      <c r="AL639" t="str">
        <f t="shared" si="327"/>
        <v>NA</v>
      </c>
      <c r="AM639" t="str">
        <f t="shared" si="328"/>
        <v>NA</v>
      </c>
      <c r="AN639" t="str">
        <f t="shared" si="329"/>
        <v>NA</v>
      </c>
      <c r="AO639">
        <f t="shared" si="308"/>
        <v>0</v>
      </c>
      <c r="AP639">
        <f t="shared" si="309"/>
        <v>0</v>
      </c>
      <c r="AQ639" t="str">
        <f t="shared" si="310"/>
        <v>Method not applicable - confined aquifer</v>
      </c>
    </row>
    <row r="640" spans="1:43" x14ac:dyDescent="0.25">
      <c r="A640">
        <v>416</v>
      </c>
      <c r="B640">
        <v>13736276.6834</v>
      </c>
      <c r="C640" t="str">
        <f>VLOOKUP(A640,'A1. Aquifer Attributes'!A:H,8,FALSE)</f>
        <v>Confined</v>
      </c>
      <c r="D640" t="str">
        <f>VLOOKUP(A640,'A3. BGCZ'!A:C,3,FALSE)</f>
        <v>CDF</v>
      </c>
      <c r="E640" t="str">
        <f>VLOOKUP(A640,'A2. Low Flow Zone'!A:C,3,FALSE)</f>
        <v>Vancouver Island</v>
      </c>
      <c r="F640">
        <f>IFERROR(VLOOKUP(A640,'R1. GW Use'!A:H,8,FALSE),"&lt;Null&gt;")</f>
        <v>52380</v>
      </c>
      <c r="G640" t="str">
        <f>IFERROR(VLOOKUP(A640,'R2. Recharge'!A:I,8,FALSE)*B640,"&lt;Null&gt;")</f>
        <v>&lt;Null&gt;</v>
      </c>
      <c r="H640" t="str">
        <f>IFERROR(VLOOKUP(A640,'R2. Recharge'!A:K,10,FALSE)*B640,"&lt;Null&gt;")</f>
        <v>&lt;Null&gt;</v>
      </c>
      <c r="I640" t="str">
        <f>IFERROR(VLOOKUP(A640,'R3. GW E'!A:C,2,FALSE)*B640,"&lt;Null&gt;")</f>
        <v>&lt;Null&gt;</v>
      </c>
      <c r="J640" t="str">
        <f>IFERROR(VLOOKUP(A640,'R3. GW E'!A:E,4,FALSE)*B640,"&lt;Null&gt;")</f>
        <v>&lt;Null&gt;</v>
      </c>
      <c r="K640" t="str">
        <f t="shared" si="297"/>
        <v>&lt;Null&gt;</v>
      </c>
      <c r="L640" t="str">
        <f t="shared" si="298"/>
        <v>&lt;Null&gt;</v>
      </c>
      <c r="M640" t="str">
        <f t="shared" si="299"/>
        <v>&lt;Null&gt;</v>
      </c>
      <c r="N640" t="str">
        <f t="shared" si="300"/>
        <v>&lt;Null&gt;</v>
      </c>
      <c r="O640" t="str">
        <f t="shared" si="301"/>
        <v/>
      </c>
      <c r="P640">
        <f t="shared" si="311"/>
        <v>52000</v>
      </c>
      <c r="Q640" t="str">
        <f t="shared" si="302"/>
        <v/>
      </c>
      <c r="R640">
        <f t="shared" si="312"/>
        <v>0</v>
      </c>
      <c r="S640" t="str">
        <f t="shared" si="303"/>
        <v/>
      </c>
      <c r="T640">
        <f t="shared" si="313"/>
        <v>0</v>
      </c>
      <c r="U640" t="str">
        <f t="shared" si="314"/>
        <v>NA</v>
      </c>
      <c r="V640">
        <f t="shared" si="315"/>
        <v>0</v>
      </c>
      <c r="W640" t="str">
        <f t="shared" si="316"/>
        <v>NA</v>
      </c>
      <c r="X640">
        <f t="shared" si="317"/>
        <v>0</v>
      </c>
      <c r="Y640" t="str">
        <f t="shared" si="304"/>
        <v>NA</v>
      </c>
      <c r="Z640" t="str">
        <f t="shared" si="305"/>
        <v>NA</v>
      </c>
      <c r="AA640" t="str">
        <f t="shared" si="306"/>
        <v>NA</v>
      </c>
      <c r="AB640" t="str">
        <f t="shared" si="307"/>
        <v>NA</v>
      </c>
      <c r="AC640" s="9" t="str">
        <f t="shared" si="318"/>
        <v>NA</v>
      </c>
      <c r="AD640" s="9">
        <f t="shared" si="319"/>
        <v>0</v>
      </c>
      <c r="AE640" s="9" t="str">
        <f t="shared" si="320"/>
        <v>NA</v>
      </c>
      <c r="AF640" s="9">
        <f t="shared" si="321"/>
        <v>0</v>
      </c>
      <c r="AG640" s="9" t="str">
        <f t="shared" si="322"/>
        <v>NA</v>
      </c>
      <c r="AH640" s="9">
        <f t="shared" si="323"/>
        <v>0</v>
      </c>
      <c r="AI640" s="9" t="str">
        <f t="shared" si="324"/>
        <v>NA</v>
      </c>
      <c r="AJ640" s="9">
        <f t="shared" si="325"/>
        <v>0</v>
      </c>
      <c r="AK640" t="str">
        <f t="shared" si="326"/>
        <v>NA</v>
      </c>
      <c r="AL640" t="str">
        <f t="shared" si="327"/>
        <v>NA</v>
      </c>
      <c r="AM640" t="str">
        <f t="shared" si="328"/>
        <v>NA</v>
      </c>
      <c r="AN640" t="str">
        <f t="shared" si="329"/>
        <v>NA</v>
      </c>
      <c r="AO640">
        <f t="shared" si="308"/>
        <v>0</v>
      </c>
      <c r="AP640">
        <f t="shared" si="309"/>
        <v>0</v>
      </c>
      <c r="AQ640" t="str">
        <f t="shared" si="310"/>
        <v>Method not applicable - confined aquifer</v>
      </c>
    </row>
    <row r="641" spans="1:43" x14ac:dyDescent="0.25">
      <c r="A641">
        <v>418</v>
      </c>
      <c r="B641">
        <v>748710.48675000004</v>
      </c>
      <c r="C641" t="str">
        <f>VLOOKUP(A641,'A1. Aquifer Attributes'!A:H,8,FALSE)</f>
        <v>Confined</v>
      </c>
      <c r="D641" t="str">
        <f>VLOOKUP(A641,'A3. BGCZ'!A:C,3,FALSE)</f>
        <v>CWH</v>
      </c>
      <c r="E641" t="str">
        <f>VLOOKUP(A641,'A2. Low Flow Zone'!A:C,3,FALSE)</f>
        <v>Georgia Basin</v>
      </c>
      <c r="F641">
        <f>IFERROR(VLOOKUP(A641,'R1. GW Use'!A:H,8,FALSE),"&lt;Null&gt;")</f>
        <v>4559</v>
      </c>
      <c r="G641" t="str">
        <f>IFERROR(VLOOKUP(A641,'R2. Recharge'!A:I,8,FALSE)*B641,"&lt;Null&gt;")</f>
        <v>&lt;Null&gt;</v>
      </c>
      <c r="H641" t="str">
        <f>IFERROR(VLOOKUP(A641,'R2. Recharge'!A:K,10,FALSE)*B641,"&lt;Null&gt;")</f>
        <v>&lt;Null&gt;</v>
      </c>
      <c r="I641" t="str">
        <f>IFERROR(VLOOKUP(A641,'R3. GW E'!A:C,2,FALSE)*B641,"&lt;Null&gt;")</f>
        <v>&lt;Null&gt;</v>
      </c>
      <c r="J641" t="str">
        <f>IFERROR(VLOOKUP(A641,'R3. GW E'!A:E,4,FALSE)*B641,"&lt;Null&gt;")</f>
        <v>&lt;Null&gt;</v>
      </c>
      <c r="K641" t="str">
        <f t="shared" si="297"/>
        <v>&lt;Null&gt;</v>
      </c>
      <c r="L641" t="str">
        <f t="shared" si="298"/>
        <v>&lt;Null&gt;</v>
      </c>
      <c r="M641" t="str">
        <f t="shared" si="299"/>
        <v>&lt;Null&gt;</v>
      </c>
      <c r="N641" t="str">
        <f t="shared" si="300"/>
        <v>&lt;Null&gt;</v>
      </c>
      <c r="O641" t="str">
        <f t="shared" si="301"/>
        <v/>
      </c>
      <c r="P641">
        <f t="shared" si="311"/>
        <v>5000</v>
      </c>
      <c r="Q641" t="str">
        <f t="shared" si="302"/>
        <v/>
      </c>
      <c r="R641">
        <f t="shared" si="312"/>
        <v>0</v>
      </c>
      <c r="S641" t="str">
        <f t="shared" si="303"/>
        <v/>
      </c>
      <c r="T641">
        <f t="shared" si="313"/>
        <v>0</v>
      </c>
      <c r="U641" t="str">
        <f t="shared" si="314"/>
        <v>NA</v>
      </c>
      <c r="V641">
        <f t="shared" si="315"/>
        <v>0</v>
      </c>
      <c r="W641" t="str">
        <f t="shared" si="316"/>
        <v>NA</v>
      </c>
      <c r="X641">
        <f t="shared" si="317"/>
        <v>0</v>
      </c>
      <c r="Y641" t="str">
        <f t="shared" si="304"/>
        <v>NA</v>
      </c>
      <c r="Z641" t="str">
        <f t="shared" si="305"/>
        <v>NA</v>
      </c>
      <c r="AA641" t="str">
        <f t="shared" si="306"/>
        <v>NA</v>
      </c>
      <c r="AB641" t="str">
        <f t="shared" si="307"/>
        <v>NA</v>
      </c>
      <c r="AC641" s="9" t="str">
        <f t="shared" si="318"/>
        <v>NA</v>
      </c>
      <c r="AD641" s="9">
        <f t="shared" si="319"/>
        <v>0</v>
      </c>
      <c r="AE641" s="9" t="str">
        <f t="shared" si="320"/>
        <v>NA</v>
      </c>
      <c r="AF641" s="9">
        <f t="shared" si="321"/>
        <v>0</v>
      </c>
      <c r="AG641" s="9" t="str">
        <f t="shared" si="322"/>
        <v>NA</v>
      </c>
      <c r="AH641" s="9">
        <f t="shared" si="323"/>
        <v>0</v>
      </c>
      <c r="AI641" s="9" t="str">
        <f t="shared" si="324"/>
        <v>NA</v>
      </c>
      <c r="AJ641" s="9">
        <f t="shared" si="325"/>
        <v>0</v>
      </c>
      <c r="AK641" t="str">
        <f t="shared" si="326"/>
        <v>NA</v>
      </c>
      <c r="AL641" t="str">
        <f t="shared" si="327"/>
        <v>NA</v>
      </c>
      <c r="AM641" t="str">
        <f t="shared" si="328"/>
        <v>NA</v>
      </c>
      <c r="AN641" t="str">
        <f t="shared" si="329"/>
        <v>NA</v>
      </c>
      <c r="AO641">
        <f t="shared" si="308"/>
        <v>0</v>
      </c>
      <c r="AP641">
        <f t="shared" si="309"/>
        <v>0</v>
      </c>
      <c r="AQ641" t="str">
        <f t="shared" si="310"/>
        <v>Method not applicable - confined aquifer</v>
      </c>
    </row>
    <row r="642" spans="1:43" x14ac:dyDescent="0.25">
      <c r="A642">
        <v>420</v>
      </c>
      <c r="B642">
        <v>378979.76931200002</v>
      </c>
      <c r="C642" t="str">
        <f>VLOOKUP(A642,'A1. Aquifer Attributes'!A:H,8,FALSE)</f>
        <v>Confined</v>
      </c>
      <c r="D642" t="str">
        <f>VLOOKUP(A642,'A3. BGCZ'!A:C,3,FALSE)</f>
        <v>CWH</v>
      </c>
      <c r="E642" t="str">
        <f>VLOOKUP(A642,'A2. Low Flow Zone'!A:C,3,FALSE)</f>
        <v>Georgia Basin</v>
      </c>
      <c r="F642">
        <f>IFERROR(VLOOKUP(A642,'R1. GW Use'!A:H,8,FALSE),"&lt;Null&gt;")</f>
        <v>779</v>
      </c>
      <c r="G642" t="str">
        <f>IFERROR(VLOOKUP(A642,'R2. Recharge'!A:I,8,FALSE)*B642,"&lt;Null&gt;")</f>
        <v>&lt;Null&gt;</v>
      </c>
      <c r="H642" t="str">
        <f>IFERROR(VLOOKUP(A642,'R2. Recharge'!A:K,10,FALSE)*B642,"&lt;Null&gt;")</f>
        <v>&lt;Null&gt;</v>
      </c>
      <c r="I642" t="str">
        <f>IFERROR(VLOOKUP(A642,'R3. GW E'!A:C,2,FALSE)*B642,"&lt;Null&gt;")</f>
        <v>&lt;Null&gt;</v>
      </c>
      <c r="J642" t="str">
        <f>IFERROR(VLOOKUP(A642,'R3. GW E'!A:E,4,FALSE)*B642,"&lt;Null&gt;")</f>
        <v>&lt;Null&gt;</v>
      </c>
      <c r="K642" t="str">
        <f t="shared" ref="K642:K705" si="330">IFERROR(G642-I642,"&lt;Null&gt;")</f>
        <v>&lt;Null&gt;</v>
      </c>
      <c r="L642" t="str">
        <f t="shared" ref="L642:L705" si="331">IFERROR(H642-I642,"&lt;Null&gt;")</f>
        <v>&lt;Null&gt;</v>
      </c>
      <c r="M642" t="str">
        <f t="shared" ref="M642:M705" si="332">IFERROR(G642-J642,"&lt;Null&gt;")</f>
        <v>&lt;Null&gt;</v>
      </c>
      <c r="N642" t="str">
        <f t="shared" ref="N642:N705" si="333">IFERROR(H642-J642,"&lt;Null&gt;")</f>
        <v>&lt;Null&gt;</v>
      </c>
      <c r="O642" t="str">
        <f t="shared" ref="O642:O705" si="334">IF(P642&lt;&gt;"&lt;Null&gt;",IF(F642&lt;0,"",IF(AND(OR(P642=0,P642=1000),F642&lt;&gt;0,F642&lt;1000),"&lt;1000","")),"NA")</f>
        <v>&lt;1000</v>
      </c>
      <c r="P642">
        <f t="shared" si="311"/>
        <v>1000</v>
      </c>
      <c r="Q642" t="str">
        <f t="shared" ref="Q642:Q705" si="335">IF(R642&lt;&gt;"&lt;Null&gt;",IF(G642&lt;0,"",IF(AND(OR(R642=0,R642=1000),G642&lt;&gt;0,G642&lt;1000),"&lt;1000","")),"NA")</f>
        <v/>
      </c>
      <c r="R642">
        <f t="shared" si="312"/>
        <v>0</v>
      </c>
      <c r="S642" t="str">
        <f t="shared" ref="S642:S705" si="336">IF(T642&lt;&gt;"&lt;Null&gt;",IF(H642&lt;0,"",IF(AND(OR(T642=0,T642=1000),H642&lt;&gt;0,H642&lt;1000),"&lt;1000","")),"NA")</f>
        <v/>
      </c>
      <c r="T642">
        <f t="shared" si="313"/>
        <v>0</v>
      </c>
      <c r="U642" t="str">
        <f t="shared" si="314"/>
        <v>NA</v>
      </c>
      <c r="V642">
        <f t="shared" si="315"/>
        <v>0</v>
      </c>
      <c r="W642" t="str">
        <f t="shared" si="316"/>
        <v>NA</v>
      </c>
      <c r="X642">
        <f t="shared" si="317"/>
        <v>0</v>
      </c>
      <c r="Y642" t="str">
        <f t="shared" ref="Y642:Y705" si="337">IFERROR(IF(K642&lt;0,"NA",$F642/K642),"NA")</f>
        <v>NA</v>
      </c>
      <c r="Z642" t="str">
        <f t="shared" ref="Z642:Z705" si="338">IFERROR(IF(L642&lt;0,"NA",$F642/L642),"NA")</f>
        <v>NA</v>
      </c>
      <c r="AA642" t="str">
        <f t="shared" ref="AA642:AA705" si="339">IFERROR(IF(M642&lt;0,"NA",$F642/M642),"NA")</f>
        <v>NA</v>
      </c>
      <c r="AB642" t="str">
        <f t="shared" ref="AB642:AB705" si="340">IFERROR(IF(N642&lt;0,"NA",$F642/N642),"NA")</f>
        <v>NA</v>
      </c>
      <c r="AC642" s="9" t="str">
        <f t="shared" si="318"/>
        <v>NA</v>
      </c>
      <c r="AD642" s="9">
        <f t="shared" si="319"/>
        <v>0</v>
      </c>
      <c r="AE642" s="9" t="str">
        <f t="shared" si="320"/>
        <v>NA</v>
      </c>
      <c r="AF642" s="9">
        <f t="shared" si="321"/>
        <v>0</v>
      </c>
      <c r="AG642" s="9" t="str">
        <f t="shared" si="322"/>
        <v>NA</v>
      </c>
      <c r="AH642" s="9">
        <f t="shared" si="323"/>
        <v>0</v>
      </c>
      <c r="AI642" s="9" t="str">
        <f t="shared" si="324"/>
        <v>NA</v>
      </c>
      <c r="AJ642" s="9">
        <f t="shared" si="325"/>
        <v>0</v>
      </c>
      <c r="AK642" t="str">
        <f t="shared" si="326"/>
        <v>NA</v>
      </c>
      <c r="AL642" t="str">
        <f t="shared" si="327"/>
        <v>NA</v>
      </c>
      <c r="AM642" t="str">
        <f t="shared" si="328"/>
        <v>NA</v>
      </c>
      <c r="AN642" t="str">
        <f t="shared" si="329"/>
        <v>NA</v>
      </c>
      <c r="AO642">
        <f t="shared" ref="AO642:AO705" si="341">COUNTIF(AK642:AN642,"stressed")</f>
        <v>0</v>
      </c>
      <c r="AP642">
        <f t="shared" ref="AP642:AP705" si="342">4 - COUNTIF(AK642:AN642,"NA")</f>
        <v>0</v>
      </c>
      <c r="AQ642" t="str">
        <f t="shared" ref="AQ642:AQ705" si="343">IF(C642="Confined","Method not applicable - confined aquifer",IF(AND(K642&lt;0,L642&lt;0,M642&lt;0,N642&lt;0),"Method not applicable - low modelled groundwater availability",IF(AND(AO642=0,AP642=0),"Method not applicaple - no derived E values",IF(AO642=AP642,"More stressed (high certainty)",IF(AO642=0,"Less stressed","More stressed (less certainty)")))))</f>
        <v>Method not applicable - confined aquifer</v>
      </c>
    </row>
    <row r="643" spans="1:43" x14ac:dyDescent="0.25">
      <c r="A643">
        <v>421</v>
      </c>
      <c r="B643">
        <v>6160926.4252500003</v>
      </c>
      <c r="C643" t="str">
        <f>VLOOKUP(A643,'A1. Aquifer Attributes'!A:H,8,FALSE)</f>
        <v>Confined</v>
      </c>
      <c r="D643" t="str">
        <f>VLOOKUP(A643,'A3. BGCZ'!A:C,3,FALSE)</f>
        <v>CDF</v>
      </c>
      <c r="E643" t="str">
        <f>VLOOKUP(A643,'A2. Low Flow Zone'!A:C,3,FALSE)</f>
        <v>Vancouver Island</v>
      </c>
      <c r="F643">
        <f>IFERROR(VLOOKUP(A643,'R1. GW Use'!A:H,8,FALSE),"&lt;Null&gt;")</f>
        <v>1726</v>
      </c>
      <c r="G643" t="str">
        <f>IFERROR(VLOOKUP(A643,'R2. Recharge'!A:I,8,FALSE)*B643,"&lt;Null&gt;")</f>
        <v>&lt;Null&gt;</v>
      </c>
      <c r="H643" t="str">
        <f>IFERROR(VLOOKUP(A643,'R2. Recharge'!A:K,10,FALSE)*B643,"&lt;Null&gt;")</f>
        <v>&lt;Null&gt;</v>
      </c>
      <c r="I643" t="str">
        <f>IFERROR(VLOOKUP(A643,'R3. GW E'!A:C,2,FALSE)*B643,"&lt;Null&gt;")</f>
        <v>&lt;Null&gt;</v>
      </c>
      <c r="J643" t="str">
        <f>IFERROR(VLOOKUP(A643,'R3. GW E'!A:E,4,FALSE)*B643,"&lt;Null&gt;")</f>
        <v>&lt;Null&gt;</v>
      </c>
      <c r="K643" t="str">
        <f t="shared" si="330"/>
        <v>&lt;Null&gt;</v>
      </c>
      <c r="L643" t="str">
        <f t="shared" si="331"/>
        <v>&lt;Null&gt;</v>
      </c>
      <c r="M643" t="str">
        <f t="shared" si="332"/>
        <v>&lt;Null&gt;</v>
      </c>
      <c r="N643" t="str">
        <f t="shared" si="333"/>
        <v>&lt;Null&gt;</v>
      </c>
      <c r="O643" t="str">
        <f t="shared" si="334"/>
        <v/>
      </c>
      <c r="P643">
        <f t="shared" ref="P643:P706" si="344">IFERROR(ROUND(F643,-3), 0)</f>
        <v>2000</v>
      </c>
      <c r="Q643" t="str">
        <f t="shared" si="335"/>
        <v/>
      </c>
      <c r="R643">
        <f t="shared" ref="R643:R706" si="345">IFERROR(IF(G643&lt;=0,0,IF(G643&lt;1000,1000,ROUND(G643,-3))),0)</f>
        <v>0</v>
      </c>
      <c r="S643" t="str">
        <f t="shared" si="336"/>
        <v/>
      </c>
      <c r="T643">
        <f t="shared" ref="T643:T706" si="346">IFERROR(IF(H643&lt;=0,0,IF(H643&lt;1000,1000,ROUND(H643,-3))),0)</f>
        <v>0</v>
      </c>
      <c r="U643" t="str">
        <f t="shared" ref="U643:U706" si="347">IF(I643&lt;&gt;"&lt;Null&gt;",IF(I643&lt;0,"",IF(AND(OR(V643=0,V643=1000),I643&lt;&gt;0,I643&lt;1000),"&lt;1000","")),"NA")</f>
        <v>NA</v>
      </c>
      <c r="V643">
        <f t="shared" ref="V643:V706" si="348">IFERROR(IF(I643&lt;=0,0,IF(I643&lt;1000,1000,ROUND(I643,-3))),0)</f>
        <v>0</v>
      </c>
      <c r="W643" t="str">
        <f t="shared" ref="W643:W706" si="349">IF(J643&lt;&gt;"&lt;Null&gt;",IF(J643&lt;0,"",IF(AND(OR(X643=0,X643=1000),J643&lt;&gt;0,J643&lt;1000),"&lt;1000","")),"NA")</f>
        <v>NA</v>
      </c>
      <c r="X643">
        <f t="shared" ref="X643:X706" si="350">IFERROR(IF(J643&lt;=0,0,IF(J643&lt;1000,1000,ROUND(J643,-3))),0)</f>
        <v>0</v>
      </c>
      <c r="Y643" t="str">
        <f t="shared" si="337"/>
        <v>NA</v>
      </c>
      <c r="Z643" t="str">
        <f t="shared" si="338"/>
        <v>NA</v>
      </c>
      <c r="AA643" t="str">
        <f t="shared" si="339"/>
        <v>NA</v>
      </c>
      <c r="AB643" t="str">
        <f t="shared" si="340"/>
        <v>NA</v>
      </c>
      <c r="AC643" s="9" t="str">
        <f t="shared" ref="AC643:AC706" si="351">IF(Y643="NA","NA",IF(AND(AD643=0,Y643&lt;&gt;0),"&lt;0.1",""))</f>
        <v>NA</v>
      </c>
      <c r="AD643" s="9">
        <f t="shared" ref="AD643:AD706" si="352">IFERROR(IF(Y643&lt;0,"&lt;Null&gt;",ROUND(Y643,1)),0)</f>
        <v>0</v>
      </c>
      <c r="AE643" s="9" t="str">
        <f t="shared" ref="AE643:AE706" si="353">IF(Z643="NA","NA",IF(AND(AF643=0,Z643&lt;&gt;0),"&lt;0.1",""))</f>
        <v>NA</v>
      </c>
      <c r="AF643" s="9">
        <f t="shared" ref="AF643:AF706" si="354">IFERROR(IF(Z643&lt;0,"&lt;Null&gt;",ROUND(Z643,1)),0)</f>
        <v>0</v>
      </c>
      <c r="AG643" s="9" t="str">
        <f t="shared" ref="AG643:AG706" si="355">IF(AA643="NA","NA",IF(AND(AH643=0,AA643&lt;&gt;0),"&lt;0.1",""))</f>
        <v>NA</v>
      </c>
      <c r="AH643" s="9">
        <f t="shared" ref="AH643:AH706" si="356">IFERROR(IF(AA643&lt;0,"&lt;Null&gt;",ROUND(AA643,1)),0)</f>
        <v>0</v>
      </c>
      <c r="AI643" s="9" t="str">
        <f t="shared" ref="AI643:AI706" si="357">IF(AB643="NA","NA",IF(AND(AJ643=0,AB643&lt;&gt;0),"&lt;0.1",""))</f>
        <v>NA</v>
      </c>
      <c r="AJ643" s="9">
        <f t="shared" ref="AJ643:AJ706" si="358">IFERROR(IF(AB643&lt;0,"&lt;Null&gt;",ROUND(AB643,1)),0)</f>
        <v>0</v>
      </c>
      <c r="AK643" t="str">
        <f t="shared" ref="AK643:AK706" si="359">IF(AC643="NA","NA",IF(AD643&gt;1,"stressed",""))</f>
        <v>NA</v>
      </c>
      <c r="AL643" t="str">
        <f t="shared" ref="AL643:AL706" si="360">IF(AE643="NA","NA",IF(AF643&gt;1,"stressed",""))</f>
        <v>NA</v>
      </c>
      <c r="AM643" t="str">
        <f t="shared" ref="AM643:AM706" si="361">IF(AG643="NA","NA",IF(AH643&gt;1,"stressed",""))</f>
        <v>NA</v>
      </c>
      <c r="AN643" t="str">
        <f t="shared" ref="AN643:AN706" si="362">IF(AI643="NA","NA",IF(AJ643&gt;1,"stressed",""))</f>
        <v>NA</v>
      </c>
      <c r="AO643">
        <f t="shared" si="341"/>
        <v>0</v>
      </c>
      <c r="AP643">
        <f t="shared" si="342"/>
        <v>0</v>
      </c>
      <c r="AQ643" t="str">
        <f t="shared" si="343"/>
        <v>Method not applicable - confined aquifer</v>
      </c>
    </row>
    <row r="644" spans="1:43" x14ac:dyDescent="0.25">
      <c r="A644">
        <v>424</v>
      </c>
      <c r="B644">
        <v>6639564.4703099998</v>
      </c>
      <c r="C644" t="str">
        <f>VLOOKUP(A644,'A1. Aquifer Attributes'!A:H,8,FALSE)</f>
        <v>Confined</v>
      </c>
      <c r="D644" t="str">
        <f>VLOOKUP(A644,'A3. BGCZ'!A:C,3,FALSE)</f>
        <v>SBS</v>
      </c>
      <c r="E644" t="str">
        <f>VLOOKUP(A644,'A2. Low Flow Zone'!A:C,3,FALSE)</f>
        <v>South Interior</v>
      </c>
      <c r="F644">
        <f>IFERROR(VLOOKUP(A644,'R1. GW Use'!A:H,8,FALSE),"&lt;Null&gt;")</f>
        <v>6226</v>
      </c>
      <c r="G644" t="str">
        <f>IFERROR(VLOOKUP(A644,'R2. Recharge'!A:I,8,FALSE)*B644,"&lt;Null&gt;")</f>
        <v>&lt;Null&gt;</v>
      </c>
      <c r="H644" t="str">
        <f>IFERROR(VLOOKUP(A644,'R2. Recharge'!A:K,10,FALSE)*B644,"&lt;Null&gt;")</f>
        <v>&lt;Null&gt;</v>
      </c>
      <c r="I644" t="str">
        <f>IFERROR(VLOOKUP(A644,'R3. GW E'!A:C,2,FALSE)*B644,"&lt;Null&gt;")</f>
        <v>&lt;Null&gt;</v>
      </c>
      <c r="J644" t="str">
        <f>IFERROR(VLOOKUP(A644,'R3. GW E'!A:E,4,FALSE)*B644,"&lt;Null&gt;")</f>
        <v>&lt;Null&gt;</v>
      </c>
      <c r="K644" t="str">
        <f t="shared" si="330"/>
        <v>&lt;Null&gt;</v>
      </c>
      <c r="L644" t="str">
        <f t="shared" si="331"/>
        <v>&lt;Null&gt;</v>
      </c>
      <c r="M644" t="str">
        <f t="shared" si="332"/>
        <v>&lt;Null&gt;</v>
      </c>
      <c r="N644" t="str">
        <f t="shared" si="333"/>
        <v>&lt;Null&gt;</v>
      </c>
      <c r="O644" t="str">
        <f t="shared" si="334"/>
        <v/>
      </c>
      <c r="P644">
        <f t="shared" si="344"/>
        <v>6000</v>
      </c>
      <c r="Q644" t="str">
        <f t="shared" si="335"/>
        <v/>
      </c>
      <c r="R644">
        <f t="shared" si="345"/>
        <v>0</v>
      </c>
      <c r="S644" t="str">
        <f t="shared" si="336"/>
        <v/>
      </c>
      <c r="T644">
        <f t="shared" si="346"/>
        <v>0</v>
      </c>
      <c r="U644" t="str">
        <f t="shared" si="347"/>
        <v>NA</v>
      </c>
      <c r="V644">
        <f t="shared" si="348"/>
        <v>0</v>
      </c>
      <c r="W644" t="str">
        <f t="shared" si="349"/>
        <v>NA</v>
      </c>
      <c r="X644">
        <f t="shared" si="350"/>
        <v>0</v>
      </c>
      <c r="Y644" t="str">
        <f t="shared" si="337"/>
        <v>NA</v>
      </c>
      <c r="Z644" t="str">
        <f t="shared" si="338"/>
        <v>NA</v>
      </c>
      <c r="AA644" t="str">
        <f t="shared" si="339"/>
        <v>NA</v>
      </c>
      <c r="AB644" t="str">
        <f t="shared" si="340"/>
        <v>NA</v>
      </c>
      <c r="AC644" s="9" t="str">
        <f t="shared" si="351"/>
        <v>NA</v>
      </c>
      <c r="AD644" s="9">
        <f t="shared" si="352"/>
        <v>0</v>
      </c>
      <c r="AE644" s="9" t="str">
        <f t="shared" si="353"/>
        <v>NA</v>
      </c>
      <c r="AF644" s="9">
        <f t="shared" si="354"/>
        <v>0</v>
      </c>
      <c r="AG644" s="9" t="str">
        <f t="shared" si="355"/>
        <v>NA</v>
      </c>
      <c r="AH644" s="9">
        <f t="shared" si="356"/>
        <v>0</v>
      </c>
      <c r="AI644" s="9" t="str">
        <f t="shared" si="357"/>
        <v>NA</v>
      </c>
      <c r="AJ644" s="9">
        <f t="shared" si="358"/>
        <v>0</v>
      </c>
      <c r="AK644" t="str">
        <f t="shared" si="359"/>
        <v>NA</v>
      </c>
      <c r="AL644" t="str">
        <f t="shared" si="360"/>
        <v>NA</v>
      </c>
      <c r="AM644" t="str">
        <f t="shared" si="361"/>
        <v>NA</v>
      </c>
      <c r="AN644" t="str">
        <f t="shared" si="362"/>
        <v>NA</v>
      </c>
      <c r="AO644">
        <f t="shared" si="341"/>
        <v>0</v>
      </c>
      <c r="AP644">
        <f t="shared" si="342"/>
        <v>0</v>
      </c>
      <c r="AQ644" t="str">
        <f t="shared" si="343"/>
        <v>Method not applicable - confined aquifer</v>
      </c>
    </row>
    <row r="645" spans="1:43" x14ac:dyDescent="0.25">
      <c r="A645">
        <v>425</v>
      </c>
      <c r="B645">
        <v>45462893.663900003</v>
      </c>
      <c r="C645" t="str">
        <f>VLOOKUP(A645,'A1. Aquifer Attributes'!A:H,8,FALSE)</f>
        <v>Confined</v>
      </c>
      <c r="D645" t="str">
        <f>VLOOKUP(A645,'A3. BGCZ'!A:C,3,FALSE)</f>
        <v>SBS</v>
      </c>
      <c r="E645" t="str">
        <f>VLOOKUP(A645,'A2. Low Flow Zone'!A:C,3,FALSE)</f>
        <v>South Interior</v>
      </c>
      <c r="F645">
        <f>IFERROR(VLOOKUP(A645,'R1. GW Use'!A:H,8,FALSE),"&lt;Null&gt;")</f>
        <v>37772</v>
      </c>
      <c r="G645" t="str">
        <f>IFERROR(VLOOKUP(A645,'R2. Recharge'!A:I,8,FALSE)*B645,"&lt;Null&gt;")</f>
        <v>&lt;Null&gt;</v>
      </c>
      <c r="H645" t="str">
        <f>IFERROR(VLOOKUP(A645,'R2. Recharge'!A:K,10,FALSE)*B645,"&lt;Null&gt;")</f>
        <v>&lt;Null&gt;</v>
      </c>
      <c r="I645" t="str">
        <f>IFERROR(VLOOKUP(A645,'R3. GW E'!A:C,2,FALSE)*B645,"&lt;Null&gt;")</f>
        <v>&lt;Null&gt;</v>
      </c>
      <c r="J645" t="str">
        <f>IFERROR(VLOOKUP(A645,'R3. GW E'!A:E,4,FALSE)*B645,"&lt;Null&gt;")</f>
        <v>&lt;Null&gt;</v>
      </c>
      <c r="K645" t="str">
        <f t="shared" si="330"/>
        <v>&lt;Null&gt;</v>
      </c>
      <c r="L645" t="str">
        <f t="shared" si="331"/>
        <v>&lt;Null&gt;</v>
      </c>
      <c r="M645" t="str">
        <f t="shared" si="332"/>
        <v>&lt;Null&gt;</v>
      </c>
      <c r="N645" t="str">
        <f t="shared" si="333"/>
        <v>&lt;Null&gt;</v>
      </c>
      <c r="O645" t="str">
        <f t="shared" si="334"/>
        <v/>
      </c>
      <c r="P645">
        <f t="shared" si="344"/>
        <v>38000</v>
      </c>
      <c r="Q645" t="str">
        <f t="shared" si="335"/>
        <v/>
      </c>
      <c r="R645">
        <f t="shared" si="345"/>
        <v>0</v>
      </c>
      <c r="S645" t="str">
        <f t="shared" si="336"/>
        <v/>
      </c>
      <c r="T645">
        <f t="shared" si="346"/>
        <v>0</v>
      </c>
      <c r="U645" t="str">
        <f t="shared" si="347"/>
        <v>NA</v>
      </c>
      <c r="V645">
        <f t="shared" si="348"/>
        <v>0</v>
      </c>
      <c r="W645" t="str">
        <f t="shared" si="349"/>
        <v>NA</v>
      </c>
      <c r="X645">
        <f t="shared" si="350"/>
        <v>0</v>
      </c>
      <c r="Y645" t="str">
        <f t="shared" si="337"/>
        <v>NA</v>
      </c>
      <c r="Z645" t="str">
        <f t="shared" si="338"/>
        <v>NA</v>
      </c>
      <c r="AA645" t="str">
        <f t="shared" si="339"/>
        <v>NA</v>
      </c>
      <c r="AB645" t="str">
        <f t="shared" si="340"/>
        <v>NA</v>
      </c>
      <c r="AC645" s="9" t="str">
        <f t="shared" si="351"/>
        <v>NA</v>
      </c>
      <c r="AD645" s="9">
        <f t="shared" si="352"/>
        <v>0</v>
      </c>
      <c r="AE645" s="9" t="str">
        <f t="shared" si="353"/>
        <v>NA</v>
      </c>
      <c r="AF645" s="9">
        <f t="shared" si="354"/>
        <v>0</v>
      </c>
      <c r="AG645" s="9" t="str">
        <f t="shared" si="355"/>
        <v>NA</v>
      </c>
      <c r="AH645" s="9">
        <f t="shared" si="356"/>
        <v>0</v>
      </c>
      <c r="AI645" s="9" t="str">
        <f t="shared" si="357"/>
        <v>NA</v>
      </c>
      <c r="AJ645" s="9">
        <f t="shared" si="358"/>
        <v>0</v>
      </c>
      <c r="AK645" t="str">
        <f t="shared" si="359"/>
        <v>NA</v>
      </c>
      <c r="AL645" t="str">
        <f t="shared" si="360"/>
        <v>NA</v>
      </c>
      <c r="AM645" t="str">
        <f t="shared" si="361"/>
        <v>NA</v>
      </c>
      <c r="AN645" t="str">
        <f t="shared" si="362"/>
        <v>NA</v>
      </c>
      <c r="AO645">
        <f t="shared" si="341"/>
        <v>0</v>
      </c>
      <c r="AP645">
        <f t="shared" si="342"/>
        <v>0</v>
      </c>
      <c r="AQ645" t="str">
        <f t="shared" si="343"/>
        <v>Method not applicable - confined aquifer</v>
      </c>
    </row>
    <row r="646" spans="1:43" x14ac:dyDescent="0.25">
      <c r="A646">
        <v>426</v>
      </c>
      <c r="B646">
        <v>5768498.5162500003</v>
      </c>
      <c r="C646" t="str">
        <f>VLOOKUP(A646,'A1. Aquifer Attributes'!A:H,8,FALSE)</f>
        <v>Confined</v>
      </c>
      <c r="D646" t="str">
        <f>VLOOKUP(A646,'A3. BGCZ'!A:C,3,FALSE)</f>
        <v>IDF</v>
      </c>
      <c r="E646" t="str">
        <f>VLOOKUP(A646,'A2. Low Flow Zone'!A:C,3,FALSE)</f>
        <v>South Interior</v>
      </c>
      <c r="F646">
        <f>IFERROR(VLOOKUP(A646,'R1. GW Use'!A:H,8,FALSE),"&lt;Null&gt;")</f>
        <v>9962</v>
      </c>
      <c r="G646" t="str">
        <f>IFERROR(VLOOKUP(A646,'R2. Recharge'!A:I,8,FALSE)*B646,"&lt;Null&gt;")</f>
        <v>&lt;Null&gt;</v>
      </c>
      <c r="H646" t="str">
        <f>IFERROR(VLOOKUP(A646,'R2. Recharge'!A:K,10,FALSE)*B646,"&lt;Null&gt;")</f>
        <v>&lt;Null&gt;</v>
      </c>
      <c r="I646" t="str">
        <f>IFERROR(VLOOKUP(A646,'R3. GW E'!A:C,2,FALSE)*B646,"&lt;Null&gt;")</f>
        <v>&lt;Null&gt;</v>
      </c>
      <c r="J646" t="str">
        <f>IFERROR(VLOOKUP(A646,'R3. GW E'!A:E,4,FALSE)*B646,"&lt;Null&gt;")</f>
        <v>&lt;Null&gt;</v>
      </c>
      <c r="K646" t="str">
        <f t="shared" si="330"/>
        <v>&lt;Null&gt;</v>
      </c>
      <c r="L646" t="str">
        <f t="shared" si="331"/>
        <v>&lt;Null&gt;</v>
      </c>
      <c r="M646" t="str">
        <f t="shared" si="332"/>
        <v>&lt;Null&gt;</v>
      </c>
      <c r="N646" t="str">
        <f t="shared" si="333"/>
        <v>&lt;Null&gt;</v>
      </c>
      <c r="O646" t="str">
        <f t="shared" si="334"/>
        <v/>
      </c>
      <c r="P646">
        <f t="shared" si="344"/>
        <v>10000</v>
      </c>
      <c r="Q646" t="str">
        <f t="shared" si="335"/>
        <v/>
      </c>
      <c r="R646">
        <f t="shared" si="345"/>
        <v>0</v>
      </c>
      <c r="S646" t="str">
        <f t="shared" si="336"/>
        <v/>
      </c>
      <c r="T646">
        <f t="shared" si="346"/>
        <v>0</v>
      </c>
      <c r="U646" t="str">
        <f t="shared" si="347"/>
        <v>NA</v>
      </c>
      <c r="V646">
        <f t="shared" si="348"/>
        <v>0</v>
      </c>
      <c r="W646" t="str">
        <f t="shared" si="349"/>
        <v>NA</v>
      </c>
      <c r="X646">
        <f t="shared" si="350"/>
        <v>0</v>
      </c>
      <c r="Y646" t="str">
        <f t="shared" si="337"/>
        <v>NA</v>
      </c>
      <c r="Z646" t="str">
        <f t="shared" si="338"/>
        <v>NA</v>
      </c>
      <c r="AA646" t="str">
        <f t="shared" si="339"/>
        <v>NA</v>
      </c>
      <c r="AB646" t="str">
        <f t="shared" si="340"/>
        <v>NA</v>
      </c>
      <c r="AC646" s="9" t="str">
        <f t="shared" si="351"/>
        <v>NA</v>
      </c>
      <c r="AD646" s="9">
        <f t="shared" si="352"/>
        <v>0</v>
      </c>
      <c r="AE646" s="9" t="str">
        <f t="shared" si="353"/>
        <v>NA</v>
      </c>
      <c r="AF646" s="9">
        <f t="shared" si="354"/>
        <v>0</v>
      </c>
      <c r="AG646" s="9" t="str">
        <f t="shared" si="355"/>
        <v>NA</v>
      </c>
      <c r="AH646" s="9">
        <f t="shared" si="356"/>
        <v>0</v>
      </c>
      <c r="AI646" s="9" t="str">
        <f t="shared" si="357"/>
        <v>NA</v>
      </c>
      <c r="AJ646" s="9">
        <f t="shared" si="358"/>
        <v>0</v>
      </c>
      <c r="AK646" t="str">
        <f t="shared" si="359"/>
        <v>NA</v>
      </c>
      <c r="AL646" t="str">
        <f t="shared" si="360"/>
        <v>NA</v>
      </c>
      <c r="AM646" t="str">
        <f t="shared" si="361"/>
        <v>NA</v>
      </c>
      <c r="AN646" t="str">
        <f t="shared" si="362"/>
        <v>NA</v>
      </c>
      <c r="AO646">
        <f t="shared" si="341"/>
        <v>0</v>
      </c>
      <c r="AP646">
        <f t="shared" si="342"/>
        <v>0</v>
      </c>
      <c r="AQ646" t="str">
        <f t="shared" si="343"/>
        <v>Method not applicable - confined aquifer</v>
      </c>
    </row>
    <row r="647" spans="1:43" x14ac:dyDescent="0.25">
      <c r="A647">
        <v>427</v>
      </c>
      <c r="B647">
        <v>15677189.806299999</v>
      </c>
      <c r="C647" t="str">
        <f>VLOOKUP(A647,'A1. Aquifer Attributes'!A:H,8,FALSE)</f>
        <v>Confined</v>
      </c>
      <c r="D647" t="str">
        <f>VLOOKUP(A647,'A3. BGCZ'!A:C,3,FALSE)</f>
        <v>SBS</v>
      </c>
      <c r="E647" t="str">
        <f>VLOOKUP(A647,'A2. Low Flow Zone'!A:C,3,FALSE)</f>
        <v>South Interior</v>
      </c>
      <c r="F647">
        <f>IFERROR(VLOOKUP(A647,'R1. GW Use'!A:H,8,FALSE),"&lt;Null&gt;")</f>
        <v>11622</v>
      </c>
      <c r="G647" t="str">
        <f>IFERROR(VLOOKUP(A647,'R2. Recharge'!A:I,8,FALSE)*B647,"&lt;Null&gt;")</f>
        <v>&lt;Null&gt;</v>
      </c>
      <c r="H647" t="str">
        <f>IFERROR(VLOOKUP(A647,'R2. Recharge'!A:K,10,FALSE)*B647,"&lt;Null&gt;")</f>
        <v>&lt;Null&gt;</v>
      </c>
      <c r="I647" t="str">
        <f>IFERROR(VLOOKUP(A647,'R3. GW E'!A:C,2,FALSE)*B647,"&lt;Null&gt;")</f>
        <v>&lt;Null&gt;</v>
      </c>
      <c r="J647" t="str">
        <f>IFERROR(VLOOKUP(A647,'R3. GW E'!A:E,4,FALSE)*B647,"&lt;Null&gt;")</f>
        <v>&lt;Null&gt;</v>
      </c>
      <c r="K647" t="str">
        <f t="shared" si="330"/>
        <v>&lt;Null&gt;</v>
      </c>
      <c r="L647" t="str">
        <f t="shared" si="331"/>
        <v>&lt;Null&gt;</v>
      </c>
      <c r="M647" t="str">
        <f t="shared" si="332"/>
        <v>&lt;Null&gt;</v>
      </c>
      <c r="N647" t="str">
        <f t="shared" si="333"/>
        <v>&lt;Null&gt;</v>
      </c>
      <c r="O647" t="str">
        <f t="shared" si="334"/>
        <v/>
      </c>
      <c r="P647">
        <f t="shared" si="344"/>
        <v>12000</v>
      </c>
      <c r="Q647" t="str">
        <f t="shared" si="335"/>
        <v/>
      </c>
      <c r="R647">
        <f t="shared" si="345"/>
        <v>0</v>
      </c>
      <c r="S647" t="str">
        <f t="shared" si="336"/>
        <v/>
      </c>
      <c r="T647">
        <f t="shared" si="346"/>
        <v>0</v>
      </c>
      <c r="U647" t="str">
        <f t="shared" si="347"/>
        <v>NA</v>
      </c>
      <c r="V647">
        <f t="shared" si="348"/>
        <v>0</v>
      </c>
      <c r="W647" t="str">
        <f t="shared" si="349"/>
        <v>NA</v>
      </c>
      <c r="X647">
        <f t="shared" si="350"/>
        <v>0</v>
      </c>
      <c r="Y647" t="str">
        <f t="shared" si="337"/>
        <v>NA</v>
      </c>
      <c r="Z647" t="str">
        <f t="shared" si="338"/>
        <v>NA</v>
      </c>
      <c r="AA647" t="str">
        <f t="shared" si="339"/>
        <v>NA</v>
      </c>
      <c r="AB647" t="str">
        <f t="shared" si="340"/>
        <v>NA</v>
      </c>
      <c r="AC647" s="9" t="str">
        <f t="shared" si="351"/>
        <v>NA</v>
      </c>
      <c r="AD647" s="9">
        <f t="shared" si="352"/>
        <v>0</v>
      </c>
      <c r="AE647" s="9" t="str">
        <f t="shared" si="353"/>
        <v>NA</v>
      </c>
      <c r="AF647" s="9">
        <f t="shared" si="354"/>
        <v>0</v>
      </c>
      <c r="AG647" s="9" t="str">
        <f t="shared" si="355"/>
        <v>NA</v>
      </c>
      <c r="AH647" s="9">
        <f t="shared" si="356"/>
        <v>0</v>
      </c>
      <c r="AI647" s="9" t="str">
        <f t="shared" si="357"/>
        <v>NA</v>
      </c>
      <c r="AJ647" s="9">
        <f t="shared" si="358"/>
        <v>0</v>
      </c>
      <c r="AK647" t="str">
        <f t="shared" si="359"/>
        <v>NA</v>
      </c>
      <c r="AL647" t="str">
        <f t="shared" si="360"/>
        <v>NA</v>
      </c>
      <c r="AM647" t="str">
        <f t="shared" si="361"/>
        <v>NA</v>
      </c>
      <c r="AN647" t="str">
        <f t="shared" si="362"/>
        <v>NA</v>
      </c>
      <c r="AO647">
        <f t="shared" si="341"/>
        <v>0</v>
      </c>
      <c r="AP647">
        <f t="shared" si="342"/>
        <v>0</v>
      </c>
      <c r="AQ647" t="str">
        <f t="shared" si="343"/>
        <v>Method not applicable - confined aquifer</v>
      </c>
    </row>
    <row r="648" spans="1:43" x14ac:dyDescent="0.25">
      <c r="A648">
        <v>428</v>
      </c>
      <c r="B648">
        <v>1367291.6811200001</v>
      </c>
      <c r="C648" t="str">
        <f>VLOOKUP(A648,'A1. Aquifer Attributes'!A:H,8,FALSE)</f>
        <v>Confined</v>
      </c>
      <c r="D648" t="str">
        <f>VLOOKUP(A648,'A3. BGCZ'!A:C,3,FALSE)</f>
        <v>IDF</v>
      </c>
      <c r="E648" t="str">
        <f>VLOOKUP(A648,'A2. Low Flow Zone'!A:C,3,FALSE)</f>
        <v>South Interior</v>
      </c>
      <c r="F648">
        <f>IFERROR(VLOOKUP(A648,'R1. GW Use'!A:H,8,FALSE),"&lt;Null&gt;")</f>
        <v>3321</v>
      </c>
      <c r="G648" t="str">
        <f>IFERROR(VLOOKUP(A648,'R2. Recharge'!A:I,8,FALSE)*B648,"&lt;Null&gt;")</f>
        <v>&lt;Null&gt;</v>
      </c>
      <c r="H648" t="str">
        <f>IFERROR(VLOOKUP(A648,'R2. Recharge'!A:K,10,FALSE)*B648,"&lt;Null&gt;")</f>
        <v>&lt;Null&gt;</v>
      </c>
      <c r="I648" t="str">
        <f>IFERROR(VLOOKUP(A648,'R3. GW E'!A:C,2,FALSE)*B648,"&lt;Null&gt;")</f>
        <v>&lt;Null&gt;</v>
      </c>
      <c r="J648" t="str">
        <f>IFERROR(VLOOKUP(A648,'R3. GW E'!A:E,4,FALSE)*B648,"&lt;Null&gt;")</f>
        <v>&lt;Null&gt;</v>
      </c>
      <c r="K648" t="str">
        <f t="shared" si="330"/>
        <v>&lt;Null&gt;</v>
      </c>
      <c r="L648" t="str">
        <f t="shared" si="331"/>
        <v>&lt;Null&gt;</v>
      </c>
      <c r="M648" t="str">
        <f t="shared" si="332"/>
        <v>&lt;Null&gt;</v>
      </c>
      <c r="N648" t="str">
        <f t="shared" si="333"/>
        <v>&lt;Null&gt;</v>
      </c>
      <c r="O648" t="str">
        <f t="shared" si="334"/>
        <v/>
      </c>
      <c r="P648">
        <f t="shared" si="344"/>
        <v>3000</v>
      </c>
      <c r="Q648" t="str">
        <f t="shared" si="335"/>
        <v/>
      </c>
      <c r="R648">
        <f t="shared" si="345"/>
        <v>0</v>
      </c>
      <c r="S648" t="str">
        <f t="shared" si="336"/>
        <v/>
      </c>
      <c r="T648">
        <f t="shared" si="346"/>
        <v>0</v>
      </c>
      <c r="U648" t="str">
        <f t="shared" si="347"/>
        <v>NA</v>
      </c>
      <c r="V648">
        <f t="shared" si="348"/>
        <v>0</v>
      </c>
      <c r="W648" t="str">
        <f t="shared" si="349"/>
        <v>NA</v>
      </c>
      <c r="X648">
        <f t="shared" si="350"/>
        <v>0</v>
      </c>
      <c r="Y648" t="str">
        <f t="shared" si="337"/>
        <v>NA</v>
      </c>
      <c r="Z648" t="str">
        <f t="shared" si="338"/>
        <v>NA</v>
      </c>
      <c r="AA648" t="str">
        <f t="shared" si="339"/>
        <v>NA</v>
      </c>
      <c r="AB648" t="str">
        <f t="shared" si="340"/>
        <v>NA</v>
      </c>
      <c r="AC648" s="9" t="str">
        <f t="shared" si="351"/>
        <v>NA</v>
      </c>
      <c r="AD648" s="9">
        <f t="shared" si="352"/>
        <v>0</v>
      </c>
      <c r="AE648" s="9" t="str">
        <f t="shared" si="353"/>
        <v>NA</v>
      </c>
      <c r="AF648" s="9">
        <f t="shared" si="354"/>
        <v>0</v>
      </c>
      <c r="AG648" s="9" t="str">
        <f t="shared" si="355"/>
        <v>NA</v>
      </c>
      <c r="AH648" s="9">
        <f t="shared" si="356"/>
        <v>0</v>
      </c>
      <c r="AI648" s="9" t="str">
        <f t="shared" si="357"/>
        <v>NA</v>
      </c>
      <c r="AJ648" s="9">
        <f t="shared" si="358"/>
        <v>0</v>
      </c>
      <c r="AK648" t="str">
        <f t="shared" si="359"/>
        <v>NA</v>
      </c>
      <c r="AL648" t="str">
        <f t="shared" si="360"/>
        <v>NA</v>
      </c>
      <c r="AM648" t="str">
        <f t="shared" si="361"/>
        <v>NA</v>
      </c>
      <c r="AN648" t="str">
        <f t="shared" si="362"/>
        <v>NA</v>
      </c>
      <c r="AO648">
        <f t="shared" si="341"/>
        <v>0</v>
      </c>
      <c r="AP648">
        <f t="shared" si="342"/>
        <v>0</v>
      </c>
      <c r="AQ648" t="str">
        <f t="shared" si="343"/>
        <v>Method not applicable - confined aquifer</v>
      </c>
    </row>
    <row r="649" spans="1:43" x14ac:dyDescent="0.25">
      <c r="A649">
        <v>429</v>
      </c>
      <c r="B649">
        <v>4340998.4588099997</v>
      </c>
      <c r="C649" t="str">
        <f>VLOOKUP(A649,'A1. Aquifer Attributes'!A:H,8,FALSE)</f>
        <v>Confined</v>
      </c>
      <c r="D649" t="str">
        <f>VLOOKUP(A649,'A3. BGCZ'!A:C,3,FALSE)</f>
        <v>SBS</v>
      </c>
      <c r="E649" t="str">
        <f>VLOOKUP(A649,'A2. Low Flow Zone'!A:C,3,FALSE)</f>
        <v>South Interior</v>
      </c>
      <c r="F649">
        <f>IFERROR(VLOOKUP(A649,'R1. GW Use'!A:H,8,FALSE),"&lt;Null&gt;")</f>
        <v>4151</v>
      </c>
      <c r="G649" t="str">
        <f>IFERROR(VLOOKUP(A649,'R2. Recharge'!A:I,8,FALSE)*B649,"&lt;Null&gt;")</f>
        <v>&lt;Null&gt;</v>
      </c>
      <c r="H649" t="str">
        <f>IFERROR(VLOOKUP(A649,'R2. Recharge'!A:K,10,FALSE)*B649,"&lt;Null&gt;")</f>
        <v>&lt;Null&gt;</v>
      </c>
      <c r="I649" t="str">
        <f>IFERROR(VLOOKUP(A649,'R3. GW E'!A:C,2,FALSE)*B649,"&lt;Null&gt;")</f>
        <v>&lt;Null&gt;</v>
      </c>
      <c r="J649" t="str">
        <f>IFERROR(VLOOKUP(A649,'R3. GW E'!A:E,4,FALSE)*B649,"&lt;Null&gt;")</f>
        <v>&lt;Null&gt;</v>
      </c>
      <c r="K649" t="str">
        <f t="shared" si="330"/>
        <v>&lt;Null&gt;</v>
      </c>
      <c r="L649" t="str">
        <f t="shared" si="331"/>
        <v>&lt;Null&gt;</v>
      </c>
      <c r="M649" t="str">
        <f t="shared" si="332"/>
        <v>&lt;Null&gt;</v>
      </c>
      <c r="N649" t="str">
        <f t="shared" si="333"/>
        <v>&lt;Null&gt;</v>
      </c>
      <c r="O649" t="str">
        <f t="shared" si="334"/>
        <v/>
      </c>
      <c r="P649">
        <f t="shared" si="344"/>
        <v>4000</v>
      </c>
      <c r="Q649" t="str">
        <f t="shared" si="335"/>
        <v/>
      </c>
      <c r="R649">
        <f t="shared" si="345"/>
        <v>0</v>
      </c>
      <c r="S649" t="str">
        <f t="shared" si="336"/>
        <v/>
      </c>
      <c r="T649">
        <f t="shared" si="346"/>
        <v>0</v>
      </c>
      <c r="U649" t="str">
        <f t="shared" si="347"/>
        <v>NA</v>
      </c>
      <c r="V649">
        <f t="shared" si="348"/>
        <v>0</v>
      </c>
      <c r="W649" t="str">
        <f t="shared" si="349"/>
        <v>NA</v>
      </c>
      <c r="X649">
        <f t="shared" si="350"/>
        <v>0</v>
      </c>
      <c r="Y649" t="str">
        <f t="shared" si="337"/>
        <v>NA</v>
      </c>
      <c r="Z649" t="str">
        <f t="shared" si="338"/>
        <v>NA</v>
      </c>
      <c r="AA649" t="str">
        <f t="shared" si="339"/>
        <v>NA</v>
      </c>
      <c r="AB649" t="str">
        <f t="shared" si="340"/>
        <v>NA</v>
      </c>
      <c r="AC649" s="9" t="str">
        <f t="shared" si="351"/>
        <v>NA</v>
      </c>
      <c r="AD649" s="9">
        <f t="shared" si="352"/>
        <v>0</v>
      </c>
      <c r="AE649" s="9" t="str">
        <f t="shared" si="353"/>
        <v>NA</v>
      </c>
      <c r="AF649" s="9">
        <f t="shared" si="354"/>
        <v>0</v>
      </c>
      <c r="AG649" s="9" t="str">
        <f t="shared" si="355"/>
        <v>NA</v>
      </c>
      <c r="AH649" s="9">
        <f t="shared" si="356"/>
        <v>0</v>
      </c>
      <c r="AI649" s="9" t="str">
        <f t="shared" si="357"/>
        <v>NA</v>
      </c>
      <c r="AJ649" s="9">
        <f t="shared" si="358"/>
        <v>0</v>
      </c>
      <c r="AK649" t="str">
        <f t="shared" si="359"/>
        <v>NA</v>
      </c>
      <c r="AL649" t="str">
        <f t="shared" si="360"/>
        <v>NA</v>
      </c>
      <c r="AM649" t="str">
        <f t="shared" si="361"/>
        <v>NA</v>
      </c>
      <c r="AN649" t="str">
        <f t="shared" si="362"/>
        <v>NA</v>
      </c>
      <c r="AO649">
        <f t="shared" si="341"/>
        <v>0</v>
      </c>
      <c r="AP649">
        <f t="shared" si="342"/>
        <v>0</v>
      </c>
      <c r="AQ649" t="str">
        <f t="shared" si="343"/>
        <v>Method not applicable - confined aquifer</v>
      </c>
    </row>
    <row r="650" spans="1:43" x14ac:dyDescent="0.25">
      <c r="A650">
        <v>430</v>
      </c>
      <c r="B650">
        <v>895866.75818700006</v>
      </c>
      <c r="C650" t="str">
        <f>VLOOKUP(A650,'A1. Aquifer Attributes'!A:H,8,FALSE)</f>
        <v>Confined</v>
      </c>
      <c r="D650" t="str">
        <f>VLOOKUP(A650,'A3. BGCZ'!A:C,3,FALSE)</f>
        <v>IDF</v>
      </c>
      <c r="E650" t="str">
        <f>VLOOKUP(A650,'A2. Low Flow Zone'!A:C,3,FALSE)</f>
        <v>South Interior</v>
      </c>
      <c r="F650">
        <f>IFERROR(VLOOKUP(A650,'R1. GW Use'!A:H,8,FALSE),"&lt;Null&gt;")</f>
        <v>1660</v>
      </c>
      <c r="G650" t="str">
        <f>IFERROR(VLOOKUP(A650,'R2. Recharge'!A:I,8,FALSE)*B650,"&lt;Null&gt;")</f>
        <v>&lt;Null&gt;</v>
      </c>
      <c r="H650" t="str">
        <f>IFERROR(VLOOKUP(A650,'R2. Recharge'!A:K,10,FALSE)*B650,"&lt;Null&gt;")</f>
        <v>&lt;Null&gt;</v>
      </c>
      <c r="I650" t="str">
        <f>IFERROR(VLOOKUP(A650,'R3. GW E'!A:C,2,FALSE)*B650,"&lt;Null&gt;")</f>
        <v>&lt;Null&gt;</v>
      </c>
      <c r="J650" t="str">
        <f>IFERROR(VLOOKUP(A650,'R3. GW E'!A:E,4,FALSE)*B650,"&lt;Null&gt;")</f>
        <v>&lt;Null&gt;</v>
      </c>
      <c r="K650" t="str">
        <f t="shared" si="330"/>
        <v>&lt;Null&gt;</v>
      </c>
      <c r="L650" t="str">
        <f t="shared" si="331"/>
        <v>&lt;Null&gt;</v>
      </c>
      <c r="M650" t="str">
        <f t="shared" si="332"/>
        <v>&lt;Null&gt;</v>
      </c>
      <c r="N650" t="str">
        <f t="shared" si="333"/>
        <v>&lt;Null&gt;</v>
      </c>
      <c r="O650" t="str">
        <f t="shared" si="334"/>
        <v/>
      </c>
      <c r="P650">
        <f t="shared" si="344"/>
        <v>2000</v>
      </c>
      <c r="Q650" t="str">
        <f t="shared" si="335"/>
        <v/>
      </c>
      <c r="R650">
        <f t="shared" si="345"/>
        <v>0</v>
      </c>
      <c r="S650" t="str">
        <f t="shared" si="336"/>
        <v/>
      </c>
      <c r="T650">
        <f t="shared" si="346"/>
        <v>0</v>
      </c>
      <c r="U650" t="str">
        <f t="shared" si="347"/>
        <v>NA</v>
      </c>
      <c r="V650">
        <f t="shared" si="348"/>
        <v>0</v>
      </c>
      <c r="W650" t="str">
        <f t="shared" si="349"/>
        <v>NA</v>
      </c>
      <c r="X650">
        <f t="shared" si="350"/>
        <v>0</v>
      </c>
      <c r="Y650" t="str">
        <f t="shared" si="337"/>
        <v>NA</v>
      </c>
      <c r="Z650" t="str">
        <f t="shared" si="338"/>
        <v>NA</v>
      </c>
      <c r="AA650" t="str">
        <f t="shared" si="339"/>
        <v>NA</v>
      </c>
      <c r="AB650" t="str">
        <f t="shared" si="340"/>
        <v>NA</v>
      </c>
      <c r="AC650" s="9" t="str">
        <f t="shared" si="351"/>
        <v>NA</v>
      </c>
      <c r="AD650" s="9">
        <f t="shared" si="352"/>
        <v>0</v>
      </c>
      <c r="AE650" s="9" t="str">
        <f t="shared" si="353"/>
        <v>NA</v>
      </c>
      <c r="AF650" s="9">
        <f t="shared" si="354"/>
        <v>0</v>
      </c>
      <c r="AG650" s="9" t="str">
        <f t="shared" si="355"/>
        <v>NA</v>
      </c>
      <c r="AH650" s="9">
        <f t="shared" si="356"/>
        <v>0</v>
      </c>
      <c r="AI650" s="9" t="str">
        <f t="shared" si="357"/>
        <v>NA</v>
      </c>
      <c r="AJ650" s="9">
        <f t="shared" si="358"/>
        <v>0</v>
      </c>
      <c r="AK650" t="str">
        <f t="shared" si="359"/>
        <v>NA</v>
      </c>
      <c r="AL650" t="str">
        <f t="shared" si="360"/>
        <v>NA</v>
      </c>
      <c r="AM650" t="str">
        <f t="shared" si="361"/>
        <v>NA</v>
      </c>
      <c r="AN650" t="str">
        <f t="shared" si="362"/>
        <v>NA</v>
      </c>
      <c r="AO650">
        <f t="shared" si="341"/>
        <v>0</v>
      </c>
      <c r="AP650">
        <f t="shared" si="342"/>
        <v>0</v>
      </c>
      <c r="AQ650" t="str">
        <f t="shared" si="343"/>
        <v>Method not applicable - confined aquifer</v>
      </c>
    </row>
    <row r="651" spans="1:43" x14ac:dyDescent="0.25">
      <c r="A651">
        <v>439</v>
      </c>
      <c r="B651">
        <v>701891.06331200001</v>
      </c>
      <c r="C651" t="str">
        <f>VLOOKUP(A651,'A1. Aquifer Attributes'!A:H,8,FALSE)</f>
        <v>Confined</v>
      </c>
      <c r="D651" t="str">
        <f>VLOOKUP(A651,'A3. BGCZ'!A:C,3,FALSE)</f>
        <v>MS</v>
      </c>
      <c r="E651" t="str">
        <f>VLOOKUP(A651,'A2. Low Flow Zone'!A:C,3,FALSE)</f>
        <v>Southeast Mountains</v>
      </c>
      <c r="F651">
        <f>IFERROR(VLOOKUP(A651,'R1. GW Use'!A:H,8,FALSE),"&lt;Null&gt;")</f>
        <v>12085</v>
      </c>
      <c r="G651" t="str">
        <f>IFERROR(VLOOKUP(A651,'R2. Recharge'!A:I,8,FALSE)*B651,"&lt;Null&gt;")</f>
        <v>&lt;Null&gt;</v>
      </c>
      <c r="H651" t="str">
        <f>IFERROR(VLOOKUP(A651,'R2. Recharge'!A:K,10,FALSE)*B651,"&lt;Null&gt;")</f>
        <v>&lt;Null&gt;</v>
      </c>
      <c r="I651" t="str">
        <f>IFERROR(VLOOKUP(A651,'R3. GW E'!A:C,2,FALSE)*B651,"&lt;Null&gt;")</f>
        <v>&lt;Null&gt;</v>
      </c>
      <c r="J651" t="str">
        <f>IFERROR(VLOOKUP(A651,'R3. GW E'!A:E,4,FALSE)*B651,"&lt;Null&gt;")</f>
        <v>&lt;Null&gt;</v>
      </c>
      <c r="K651" t="str">
        <f t="shared" si="330"/>
        <v>&lt;Null&gt;</v>
      </c>
      <c r="L651" t="str">
        <f t="shared" si="331"/>
        <v>&lt;Null&gt;</v>
      </c>
      <c r="M651" t="str">
        <f t="shared" si="332"/>
        <v>&lt;Null&gt;</v>
      </c>
      <c r="N651" t="str">
        <f t="shared" si="333"/>
        <v>&lt;Null&gt;</v>
      </c>
      <c r="O651" t="str">
        <f t="shared" si="334"/>
        <v/>
      </c>
      <c r="P651">
        <f t="shared" si="344"/>
        <v>12000</v>
      </c>
      <c r="Q651" t="str">
        <f t="shared" si="335"/>
        <v/>
      </c>
      <c r="R651">
        <f t="shared" si="345"/>
        <v>0</v>
      </c>
      <c r="S651" t="str">
        <f t="shared" si="336"/>
        <v/>
      </c>
      <c r="T651">
        <f t="shared" si="346"/>
        <v>0</v>
      </c>
      <c r="U651" t="str">
        <f t="shared" si="347"/>
        <v>NA</v>
      </c>
      <c r="V651">
        <f t="shared" si="348"/>
        <v>0</v>
      </c>
      <c r="W651" t="str">
        <f t="shared" si="349"/>
        <v>NA</v>
      </c>
      <c r="X651">
        <f t="shared" si="350"/>
        <v>0</v>
      </c>
      <c r="Y651" t="str">
        <f t="shared" si="337"/>
        <v>NA</v>
      </c>
      <c r="Z651" t="str">
        <f t="shared" si="338"/>
        <v>NA</v>
      </c>
      <c r="AA651" t="str">
        <f t="shared" si="339"/>
        <v>NA</v>
      </c>
      <c r="AB651" t="str">
        <f t="shared" si="340"/>
        <v>NA</v>
      </c>
      <c r="AC651" s="9" t="str">
        <f t="shared" si="351"/>
        <v>NA</v>
      </c>
      <c r="AD651" s="9">
        <f t="shared" si="352"/>
        <v>0</v>
      </c>
      <c r="AE651" s="9" t="str">
        <f t="shared" si="353"/>
        <v>NA</v>
      </c>
      <c r="AF651" s="9">
        <f t="shared" si="354"/>
        <v>0</v>
      </c>
      <c r="AG651" s="9" t="str">
        <f t="shared" si="355"/>
        <v>NA</v>
      </c>
      <c r="AH651" s="9">
        <f t="shared" si="356"/>
        <v>0</v>
      </c>
      <c r="AI651" s="9" t="str">
        <f t="shared" si="357"/>
        <v>NA</v>
      </c>
      <c r="AJ651" s="9">
        <f t="shared" si="358"/>
        <v>0</v>
      </c>
      <c r="AK651" t="str">
        <f t="shared" si="359"/>
        <v>NA</v>
      </c>
      <c r="AL651" t="str">
        <f t="shared" si="360"/>
        <v>NA</v>
      </c>
      <c r="AM651" t="str">
        <f t="shared" si="361"/>
        <v>NA</v>
      </c>
      <c r="AN651" t="str">
        <f t="shared" si="362"/>
        <v>NA</v>
      </c>
      <c r="AO651">
        <f t="shared" si="341"/>
        <v>0</v>
      </c>
      <c r="AP651">
        <f t="shared" si="342"/>
        <v>0</v>
      </c>
      <c r="AQ651" t="str">
        <f t="shared" si="343"/>
        <v>Method not applicable - confined aquifer</v>
      </c>
    </row>
    <row r="652" spans="1:43" x14ac:dyDescent="0.25">
      <c r="A652">
        <v>441</v>
      </c>
      <c r="B652">
        <v>13610150.1719</v>
      </c>
      <c r="C652" t="str">
        <f>VLOOKUP(A652,'A1. Aquifer Attributes'!A:H,8,FALSE)</f>
        <v>Confined</v>
      </c>
      <c r="D652" t="str">
        <f>VLOOKUP(A652,'A3. BGCZ'!A:C,3,FALSE)</f>
        <v>BWBS</v>
      </c>
      <c r="E652" t="str">
        <f>VLOOKUP(A652,'A2. Low Flow Zone'!A:C,3,FALSE)</f>
        <v>Northeast Plains</v>
      </c>
      <c r="F652">
        <f>IFERROR(VLOOKUP(A652,'R1. GW Use'!A:H,8,FALSE),"&lt;Null&gt;")</f>
        <v>8662</v>
      </c>
      <c r="G652" t="str">
        <f>IFERROR(VLOOKUP(A652,'R2. Recharge'!A:I,8,FALSE)*B652,"&lt;Null&gt;")</f>
        <v>&lt;Null&gt;</v>
      </c>
      <c r="H652" t="str">
        <f>IFERROR(VLOOKUP(A652,'R2. Recharge'!A:K,10,FALSE)*B652,"&lt;Null&gt;")</f>
        <v>&lt;Null&gt;</v>
      </c>
      <c r="I652" t="str">
        <f>IFERROR(VLOOKUP(A652,'R3. GW E'!A:C,2,FALSE)*B652,"&lt;Null&gt;")</f>
        <v>&lt;Null&gt;</v>
      </c>
      <c r="J652" t="str">
        <f>IFERROR(VLOOKUP(A652,'R3. GW E'!A:E,4,FALSE)*B652,"&lt;Null&gt;")</f>
        <v>&lt;Null&gt;</v>
      </c>
      <c r="K652" t="str">
        <f t="shared" si="330"/>
        <v>&lt;Null&gt;</v>
      </c>
      <c r="L652" t="str">
        <f t="shared" si="331"/>
        <v>&lt;Null&gt;</v>
      </c>
      <c r="M652" t="str">
        <f t="shared" si="332"/>
        <v>&lt;Null&gt;</v>
      </c>
      <c r="N652" t="str">
        <f t="shared" si="333"/>
        <v>&lt;Null&gt;</v>
      </c>
      <c r="O652" t="str">
        <f t="shared" si="334"/>
        <v/>
      </c>
      <c r="P652">
        <f t="shared" si="344"/>
        <v>9000</v>
      </c>
      <c r="Q652" t="str">
        <f t="shared" si="335"/>
        <v/>
      </c>
      <c r="R652">
        <f t="shared" si="345"/>
        <v>0</v>
      </c>
      <c r="S652" t="str">
        <f t="shared" si="336"/>
        <v/>
      </c>
      <c r="T652">
        <f t="shared" si="346"/>
        <v>0</v>
      </c>
      <c r="U652" t="str">
        <f t="shared" si="347"/>
        <v>NA</v>
      </c>
      <c r="V652">
        <f t="shared" si="348"/>
        <v>0</v>
      </c>
      <c r="W652" t="str">
        <f t="shared" si="349"/>
        <v>NA</v>
      </c>
      <c r="X652">
        <f t="shared" si="350"/>
        <v>0</v>
      </c>
      <c r="Y652" t="str">
        <f t="shared" si="337"/>
        <v>NA</v>
      </c>
      <c r="Z652" t="str">
        <f t="shared" si="338"/>
        <v>NA</v>
      </c>
      <c r="AA652" t="str">
        <f t="shared" si="339"/>
        <v>NA</v>
      </c>
      <c r="AB652" t="str">
        <f t="shared" si="340"/>
        <v>NA</v>
      </c>
      <c r="AC652" s="9" t="str">
        <f t="shared" si="351"/>
        <v>NA</v>
      </c>
      <c r="AD652" s="9">
        <f t="shared" si="352"/>
        <v>0</v>
      </c>
      <c r="AE652" s="9" t="str">
        <f t="shared" si="353"/>
        <v>NA</v>
      </c>
      <c r="AF652" s="9">
        <f t="shared" si="354"/>
        <v>0</v>
      </c>
      <c r="AG652" s="9" t="str">
        <f t="shared" si="355"/>
        <v>NA</v>
      </c>
      <c r="AH652" s="9">
        <f t="shared" si="356"/>
        <v>0</v>
      </c>
      <c r="AI652" s="9" t="str">
        <f t="shared" si="357"/>
        <v>NA</v>
      </c>
      <c r="AJ652" s="9">
        <f t="shared" si="358"/>
        <v>0</v>
      </c>
      <c r="AK652" t="str">
        <f t="shared" si="359"/>
        <v>NA</v>
      </c>
      <c r="AL652" t="str">
        <f t="shared" si="360"/>
        <v>NA</v>
      </c>
      <c r="AM652" t="str">
        <f t="shared" si="361"/>
        <v>NA</v>
      </c>
      <c r="AN652" t="str">
        <f t="shared" si="362"/>
        <v>NA</v>
      </c>
      <c r="AO652">
        <f t="shared" si="341"/>
        <v>0</v>
      </c>
      <c r="AP652">
        <f t="shared" si="342"/>
        <v>0</v>
      </c>
      <c r="AQ652" t="str">
        <f t="shared" si="343"/>
        <v>Method not applicable - confined aquifer</v>
      </c>
    </row>
    <row r="653" spans="1:43" x14ac:dyDescent="0.25">
      <c r="A653">
        <v>445</v>
      </c>
      <c r="B653">
        <v>4718515.0309100002</v>
      </c>
      <c r="C653" t="str">
        <f>VLOOKUP(A653,'A1. Aquifer Attributes'!A:H,8,FALSE)</f>
        <v>Confined</v>
      </c>
      <c r="D653" t="str">
        <f>VLOOKUP(A653,'A3. BGCZ'!A:C,3,FALSE)</f>
        <v>IDF</v>
      </c>
      <c r="E653" t="str">
        <f>VLOOKUP(A653,'A2. Low Flow Zone'!A:C,3,FALSE)</f>
        <v>Southeast Mountains</v>
      </c>
      <c r="F653">
        <f>IFERROR(VLOOKUP(A653,'R1. GW Use'!A:H,8,FALSE),"&lt;Null&gt;")</f>
        <v>21407</v>
      </c>
      <c r="G653" t="str">
        <f>IFERROR(VLOOKUP(A653,'R2. Recharge'!A:I,8,FALSE)*B653,"&lt;Null&gt;")</f>
        <v>&lt;Null&gt;</v>
      </c>
      <c r="H653" t="str">
        <f>IFERROR(VLOOKUP(A653,'R2. Recharge'!A:K,10,FALSE)*B653,"&lt;Null&gt;")</f>
        <v>&lt;Null&gt;</v>
      </c>
      <c r="I653" t="str">
        <f>IFERROR(VLOOKUP(A653,'R3. GW E'!A:C,2,FALSE)*B653,"&lt;Null&gt;")</f>
        <v>&lt;Null&gt;</v>
      </c>
      <c r="J653" t="str">
        <f>IFERROR(VLOOKUP(A653,'R3. GW E'!A:E,4,FALSE)*B653,"&lt;Null&gt;")</f>
        <v>&lt;Null&gt;</v>
      </c>
      <c r="K653" t="str">
        <f t="shared" si="330"/>
        <v>&lt;Null&gt;</v>
      </c>
      <c r="L653" t="str">
        <f t="shared" si="331"/>
        <v>&lt;Null&gt;</v>
      </c>
      <c r="M653" t="str">
        <f t="shared" si="332"/>
        <v>&lt;Null&gt;</v>
      </c>
      <c r="N653" t="str">
        <f t="shared" si="333"/>
        <v>&lt;Null&gt;</v>
      </c>
      <c r="O653" t="str">
        <f t="shared" si="334"/>
        <v/>
      </c>
      <c r="P653">
        <f t="shared" si="344"/>
        <v>21000</v>
      </c>
      <c r="Q653" t="str">
        <f t="shared" si="335"/>
        <v/>
      </c>
      <c r="R653">
        <f t="shared" si="345"/>
        <v>0</v>
      </c>
      <c r="S653" t="str">
        <f t="shared" si="336"/>
        <v/>
      </c>
      <c r="T653">
        <f t="shared" si="346"/>
        <v>0</v>
      </c>
      <c r="U653" t="str">
        <f t="shared" si="347"/>
        <v>NA</v>
      </c>
      <c r="V653">
        <f t="shared" si="348"/>
        <v>0</v>
      </c>
      <c r="W653" t="str">
        <f t="shared" si="349"/>
        <v>NA</v>
      </c>
      <c r="X653">
        <f t="shared" si="350"/>
        <v>0</v>
      </c>
      <c r="Y653" t="str">
        <f t="shared" si="337"/>
        <v>NA</v>
      </c>
      <c r="Z653" t="str">
        <f t="shared" si="338"/>
        <v>NA</v>
      </c>
      <c r="AA653" t="str">
        <f t="shared" si="339"/>
        <v>NA</v>
      </c>
      <c r="AB653" t="str">
        <f t="shared" si="340"/>
        <v>NA</v>
      </c>
      <c r="AC653" s="9" t="str">
        <f t="shared" si="351"/>
        <v>NA</v>
      </c>
      <c r="AD653" s="9">
        <f t="shared" si="352"/>
        <v>0</v>
      </c>
      <c r="AE653" s="9" t="str">
        <f t="shared" si="353"/>
        <v>NA</v>
      </c>
      <c r="AF653" s="9">
        <f t="shared" si="354"/>
        <v>0</v>
      </c>
      <c r="AG653" s="9" t="str">
        <f t="shared" si="355"/>
        <v>NA</v>
      </c>
      <c r="AH653" s="9">
        <f t="shared" si="356"/>
        <v>0</v>
      </c>
      <c r="AI653" s="9" t="str">
        <f t="shared" si="357"/>
        <v>NA</v>
      </c>
      <c r="AJ653" s="9">
        <f t="shared" si="358"/>
        <v>0</v>
      </c>
      <c r="AK653" t="str">
        <f t="shared" si="359"/>
        <v>NA</v>
      </c>
      <c r="AL653" t="str">
        <f t="shared" si="360"/>
        <v>NA</v>
      </c>
      <c r="AM653" t="str">
        <f t="shared" si="361"/>
        <v>NA</v>
      </c>
      <c r="AN653" t="str">
        <f t="shared" si="362"/>
        <v>NA</v>
      </c>
      <c r="AO653">
        <f t="shared" si="341"/>
        <v>0</v>
      </c>
      <c r="AP653">
        <f t="shared" si="342"/>
        <v>0</v>
      </c>
      <c r="AQ653" t="str">
        <f t="shared" si="343"/>
        <v>Method not applicable - confined aquifer</v>
      </c>
    </row>
    <row r="654" spans="1:43" x14ac:dyDescent="0.25">
      <c r="A654">
        <v>446</v>
      </c>
      <c r="B654">
        <v>2790661.8232300002</v>
      </c>
      <c r="C654" t="str">
        <f>VLOOKUP(A654,'A1. Aquifer Attributes'!A:H,8,FALSE)</f>
        <v>Confined</v>
      </c>
      <c r="D654" t="str">
        <f>VLOOKUP(A654,'A3. BGCZ'!A:C,3,FALSE)</f>
        <v>IDF</v>
      </c>
      <c r="E654" t="str">
        <f>VLOOKUP(A654,'A2. Low Flow Zone'!A:C,3,FALSE)</f>
        <v>Southeast Mountains</v>
      </c>
      <c r="F654">
        <f>IFERROR(VLOOKUP(A654,'R1. GW Use'!A:H,8,FALSE),"&lt;Null&gt;")</f>
        <v>11049</v>
      </c>
      <c r="G654" t="str">
        <f>IFERROR(VLOOKUP(A654,'R2. Recharge'!A:I,8,FALSE)*B654,"&lt;Null&gt;")</f>
        <v>&lt;Null&gt;</v>
      </c>
      <c r="H654" t="str">
        <f>IFERROR(VLOOKUP(A654,'R2. Recharge'!A:K,10,FALSE)*B654,"&lt;Null&gt;")</f>
        <v>&lt;Null&gt;</v>
      </c>
      <c r="I654" t="str">
        <f>IFERROR(VLOOKUP(A654,'R3. GW E'!A:C,2,FALSE)*B654,"&lt;Null&gt;")</f>
        <v>&lt;Null&gt;</v>
      </c>
      <c r="J654" t="str">
        <f>IFERROR(VLOOKUP(A654,'R3. GW E'!A:E,4,FALSE)*B654,"&lt;Null&gt;")</f>
        <v>&lt;Null&gt;</v>
      </c>
      <c r="K654" t="str">
        <f t="shared" si="330"/>
        <v>&lt;Null&gt;</v>
      </c>
      <c r="L654" t="str">
        <f t="shared" si="331"/>
        <v>&lt;Null&gt;</v>
      </c>
      <c r="M654" t="str">
        <f t="shared" si="332"/>
        <v>&lt;Null&gt;</v>
      </c>
      <c r="N654" t="str">
        <f t="shared" si="333"/>
        <v>&lt;Null&gt;</v>
      </c>
      <c r="O654" t="str">
        <f t="shared" si="334"/>
        <v/>
      </c>
      <c r="P654">
        <f t="shared" si="344"/>
        <v>11000</v>
      </c>
      <c r="Q654" t="str">
        <f t="shared" si="335"/>
        <v/>
      </c>
      <c r="R654">
        <f t="shared" si="345"/>
        <v>0</v>
      </c>
      <c r="S654" t="str">
        <f t="shared" si="336"/>
        <v/>
      </c>
      <c r="T654">
        <f t="shared" si="346"/>
        <v>0</v>
      </c>
      <c r="U654" t="str">
        <f t="shared" si="347"/>
        <v>NA</v>
      </c>
      <c r="V654">
        <f t="shared" si="348"/>
        <v>0</v>
      </c>
      <c r="W654" t="str">
        <f t="shared" si="349"/>
        <v>NA</v>
      </c>
      <c r="X654">
        <f t="shared" si="350"/>
        <v>0</v>
      </c>
      <c r="Y654" t="str">
        <f t="shared" si="337"/>
        <v>NA</v>
      </c>
      <c r="Z654" t="str">
        <f t="shared" si="338"/>
        <v>NA</v>
      </c>
      <c r="AA654" t="str">
        <f t="shared" si="339"/>
        <v>NA</v>
      </c>
      <c r="AB654" t="str">
        <f t="shared" si="340"/>
        <v>NA</v>
      </c>
      <c r="AC654" s="9" t="str">
        <f t="shared" si="351"/>
        <v>NA</v>
      </c>
      <c r="AD654" s="9">
        <f t="shared" si="352"/>
        <v>0</v>
      </c>
      <c r="AE654" s="9" t="str">
        <f t="shared" si="353"/>
        <v>NA</v>
      </c>
      <c r="AF654" s="9">
        <f t="shared" si="354"/>
        <v>0</v>
      </c>
      <c r="AG654" s="9" t="str">
        <f t="shared" si="355"/>
        <v>NA</v>
      </c>
      <c r="AH654" s="9">
        <f t="shared" si="356"/>
        <v>0</v>
      </c>
      <c r="AI654" s="9" t="str">
        <f t="shared" si="357"/>
        <v>NA</v>
      </c>
      <c r="AJ654" s="9">
        <f t="shared" si="358"/>
        <v>0</v>
      </c>
      <c r="AK654" t="str">
        <f t="shared" si="359"/>
        <v>NA</v>
      </c>
      <c r="AL654" t="str">
        <f t="shared" si="360"/>
        <v>NA</v>
      </c>
      <c r="AM654" t="str">
        <f t="shared" si="361"/>
        <v>NA</v>
      </c>
      <c r="AN654" t="str">
        <f t="shared" si="362"/>
        <v>NA</v>
      </c>
      <c r="AO654">
        <f t="shared" si="341"/>
        <v>0</v>
      </c>
      <c r="AP654">
        <f t="shared" si="342"/>
        <v>0</v>
      </c>
      <c r="AQ654" t="str">
        <f t="shared" si="343"/>
        <v>Method not applicable - confined aquifer</v>
      </c>
    </row>
    <row r="655" spans="1:43" x14ac:dyDescent="0.25">
      <c r="A655">
        <v>448</v>
      </c>
      <c r="B655">
        <v>90068982.296900004</v>
      </c>
      <c r="C655" t="str">
        <f>VLOOKUP(A655,'A1. Aquifer Attributes'!A:H,8,FALSE)</f>
        <v>Confined</v>
      </c>
      <c r="D655" t="str">
        <f>VLOOKUP(A655,'A3. BGCZ'!A:C,3,FALSE)</f>
        <v>BWBS</v>
      </c>
      <c r="E655" t="str">
        <f>VLOOKUP(A655,'A2. Low Flow Zone'!A:C,3,FALSE)</f>
        <v>Northeast Plains</v>
      </c>
      <c r="F655">
        <f>IFERROR(VLOOKUP(A655,'R1. GW Use'!A:H,8,FALSE),"&lt;Null&gt;")</f>
        <v>8207</v>
      </c>
      <c r="G655" t="str">
        <f>IFERROR(VLOOKUP(A655,'R2. Recharge'!A:I,8,FALSE)*B655,"&lt;Null&gt;")</f>
        <v>&lt;Null&gt;</v>
      </c>
      <c r="H655" t="str">
        <f>IFERROR(VLOOKUP(A655,'R2. Recharge'!A:K,10,FALSE)*B655,"&lt;Null&gt;")</f>
        <v>&lt;Null&gt;</v>
      </c>
      <c r="I655" t="str">
        <f>IFERROR(VLOOKUP(A655,'R3. GW E'!A:C,2,FALSE)*B655,"&lt;Null&gt;")</f>
        <v>&lt;Null&gt;</v>
      </c>
      <c r="J655" t="str">
        <f>IFERROR(VLOOKUP(A655,'R3. GW E'!A:E,4,FALSE)*B655,"&lt;Null&gt;")</f>
        <v>&lt;Null&gt;</v>
      </c>
      <c r="K655" t="str">
        <f t="shared" si="330"/>
        <v>&lt;Null&gt;</v>
      </c>
      <c r="L655" t="str">
        <f t="shared" si="331"/>
        <v>&lt;Null&gt;</v>
      </c>
      <c r="M655" t="str">
        <f t="shared" si="332"/>
        <v>&lt;Null&gt;</v>
      </c>
      <c r="N655" t="str">
        <f t="shared" si="333"/>
        <v>&lt;Null&gt;</v>
      </c>
      <c r="O655" t="str">
        <f t="shared" si="334"/>
        <v/>
      </c>
      <c r="P655">
        <f t="shared" si="344"/>
        <v>8000</v>
      </c>
      <c r="Q655" t="str">
        <f t="shared" si="335"/>
        <v/>
      </c>
      <c r="R655">
        <f t="shared" si="345"/>
        <v>0</v>
      </c>
      <c r="S655" t="str">
        <f t="shared" si="336"/>
        <v/>
      </c>
      <c r="T655">
        <f t="shared" si="346"/>
        <v>0</v>
      </c>
      <c r="U655" t="str">
        <f t="shared" si="347"/>
        <v>NA</v>
      </c>
      <c r="V655">
        <f t="shared" si="348"/>
        <v>0</v>
      </c>
      <c r="W655" t="str">
        <f t="shared" si="349"/>
        <v>NA</v>
      </c>
      <c r="X655">
        <f t="shared" si="350"/>
        <v>0</v>
      </c>
      <c r="Y655" t="str">
        <f t="shared" si="337"/>
        <v>NA</v>
      </c>
      <c r="Z655" t="str">
        <f t="shared" si="338"/>
        <v>NA</v>
      </c>
      <c r="AA655" t="str">
        <f t="shared" si="339"/>
        <v>NA</v>
      </c>
      <c r="AB655" t="str">
        <f t="shared" si="340"/>
        <v>NA</v>
      </c>
      <c r="AC655" s="9" t="str">
        <f t="shared" si="351"/>
        <v>NA</v>
      </c>
      <c r="AD655" s="9">
        <f t="shared" si="352"/>
        <v>0</v>
      </c>
      <c r="AE655" s="9" t="str">
        <f t="shared" si="353"/>
        <v>NA</v>
      </c>
      <c r="AF655" s="9">
        <f t="shared" si="354"/>
        <v>0</v>
      </c>
      <c r="AG655" s="9" t="str">
        <f t="shared" si="355"/>
        <v>NA</v>
      </c>
      <c r="AH655" s="9">
        <f t="shared" si="356"/>
        <v>0</v>
      </c>
      <c r="AI655" s="9" t="str">
        <f t="shared" si="357"/>
        <v>NA</v>
      </c>
      <c r="AJ655" s="9">
        <f t="shared" si="358"/>
        <v>0</v>
      </c>
      <c r="AK655" t="str">
        <f t="shared" si="359"/>
        <v>NA</v>
      </c>
      <c r="AL655" t="str">
        <f t="shared" si="360"/>
        <v>NA</v>
      </c>
      <c r="AM655" t="str">
        <f t="shared" si="361"/>
        <v>NA</v>
      </c>
      <c r="AN655" t="str">
        <f t="shared" si="362"/>
        <v>NA</v>
      </c>
      <c r="AO655">
        <f t="shared" si="341"/>
        <v>0</v>
      </c>
      <c r="AP655">
        <f t="shared" si="342"/>
        <v>0</v>
      </c>
      <c r="AQ655" t="str">
        <f t="shared" si="343"/>
        <v>Method not applicable - confined aquifer</v>
      </c>
    </row>
    <row r="656" spans="1:43" x14ac:dyDescent="0.25">
      <c r="A656">
        <v>449</v>
      </c>
      <c r="B656">
        <v>28131649.5211</v>
      </c>
      <c r="C656" t="str">
        <f>VLOOKUP(A656,'A1. Aquifer Attributes'!A:H,8,FALSE)</f>
        <v>Confined</v>
      </c>
      <c r="D656" t="str">
        <f>VLOOKUP(A656,'A3. BGCZ'!A:C,3,FALSE)</f>
        <v>CWH</v>
      </c>
      <c r="E656" t="str">
        <f>VLOOKUP(A656,'A2. Low Flow Zone'!A:C,3,FALSE)</f>
        <v>Vancouver Island</v>
      </c>
      <c r="F656">
        <f>IFERROR(VLOOKUP(A656,'R1. GW Use'!A:H,8,FALSE),"&lt;Null&gt;")</f>
        <v>31638</v>
      </c>
      <c r="G656" t="str">
        <f>IFERROR(VLOOKUP(A656,'R2. Recharge'!A:I,8,FALSE)*B656,"&lt;Null&gt;")</f>
        <v>&lt;Null&gt;</v>
      </c>
      <c r="H656" t="str">
        <f>IFERROR(VLOOKUP(A656,'R2. Recharge'!A:K,10,FALSE)*B656,"&lt;Null&gt;")</f>
        <v>&lt;Null&gt;</v>
      </c>
      <c r="I656" t="str">
        <f>IFERROR(VLOOKUP(A656,'R3. GW E'!A:C,2,FALSE)*B656,"&lt;Null&gt;")</f>
        <v>&lt;Null&gt;</v>
      </c>
      <c r="J656" t="str">
        <f>IFERROR(VLOOKUP(A656,'R3. GW E'!A:E,4,FALSE)*B656,"&lt;Null&gt;")</f>
        <v>&lt;Null&gt;</v>
      </c>
      <c r="K656" t="str">
        <f t="shared" si="330"/>
        <v>&lt;Null&gt;</v>
      </c>
      <c r="L656" t="str">
        <f t="shared" si="331"/>
        <v>&lt;Null&gt;</v>
      </c>
      <c r="M656" t="str">
        <f t="shared" si="332"/>
        <v>&lt;Null&gt;</v>
      </c>
      <c r="N656" t="str">
        <f t="shared" si="333"/>
        <v>&lt;Null&gt;</v>
      </c>
      <c r="O656" t="str">
        <f t="shared" si="334"/>
        <v/>
      </c>
      <c r="P656">
        <f t="shared" si="344"/>
        <v>32000</v>
      </c>
      <c r="Q656" t="str">
        <f t="shared" si="335"/>
        <v/>
      </c>
      <c r="R656">
        <f t="shared" si="345"/>
        <v>0</v>
      </c>
      <c r="S656" t="str">
        <f t="shared" si="336"/>
        <v/>
      </c>
      <c r="T656">
        <f t="shared" si="346"/>
        <v>0</v>
      </c>
      <c r="U656" t="str">
        <f t="shared" si="347"/>
        <v>NA</v>
      </c>
      <c r="V656">
        <f t="shared" si="348"/>
        <v>0</v>
      </c>
      <c r="W656" t="str">
        <f t="shared" si="349"/>
        <v>NA</v>
      </c>
      <c r="X656">
        <f t="shared" si="350"/>
        <v>0</v>
      </c>
      <c r="Y656" t="str">
        <f t="shared" si="337"/>
        <v>NA</v>
      </c>
      <c r="Z656" t="str">
        <f t="shared" si="338"/>
        <v>NA</v>
      </c>
      <c r="AA656" t="str">
        <f t="shared" si="339"/>
        <v>NA</v>
      </c>
      <c r="AB656" t="str">
        <f t="shared" si="340"/>
        <v>NA</v>
      </c>
      <c r="AC656" s="9" t="str">
        <f t="shared" si="351"/>
        <v>NA</v>
      </c>
      <c r="AD656" s="9">
        <f t="shared" si="352"/>
        <v>0</v>
      </c>
      <c r="AE656" s="9" t="str">
        <f t="shared" si="353"/>
        <v>NA</v>
      </c>
      <c r="AF656" s="9">
        <f t="shared" si="354"/>
        <v>0</v>
      </c>
      <c r="AG656" s="9" t="str">
        <f t="shared" si="355"/>
        <v>NA</v>
      </c>
      <c r="AH656" s="9">
        <f t="shared" si="356"/>
        <v>0</v>
      </c>
      <c r="AI656" s="9" t="str">
        <f t="shared" si="357"/>
        <v>NA</v>
      </c>
      <c r="AJ656" s="9">
        <f t="shared" si="358"/>
        <v>0</v>
      </c>
      <c r="AK656" t="str">
        <f t="shared" si="359"/>
        <v>NA</v>
      </c>
      <c r="AL656" t="str">
        <f t="shared" si="360"/>
        <v>NA</v>
      </c>
      <c r="AM656" t="str">
        <f t="shared" si="361"/>
        <v>NA</v>
      </c>
      <c r="AN656" t="str">
        <f t="shared" si="362"/>
        <v>NA</v>
      </c>
      <c r="AO656">
        <f t="shared" si="341"/>
        <v>0</v>
      </c>
      <c r="AP656">
        <f t="shared" si="342"/>
        <v>0</v>
      </c>
      <c r="AQ656" t="str">
        <f t="shared" si="343"/>
        <v>Method not applicable - confined aquifer</v>
      </c>
    </row>
    <row r="657" spans="1:43" x14ac:dyDescent="0.25">
      <c r="A657">
        <v>450</v>
      </c>
      <c r="B657">
        <v>3271323.3998099999</v>
      </c>
      <c r="C657" t="str">
        <f>VLOOKUP(A657,'A1. Aquifer Attributes'!A:H,8,FALSE)</f>
        <v>Confined</v>
      </c>
      <c r="D657" t="str">
        <f>VLOOKUP(A657,'A3. BGCZ'!A:C,3,FALSE)</f>
        <v>IDF</v>
      </c>
      <c r="E657" t="str">
        <f>VLOOKUP(A657,'A2. Low Flow Zone'!A:C,3,FALSE)</f>
        <v>Southeast Mountains</v>
      </c>
      <c r="F657">
        <f>IFERROR(VLOOKUP(A657,'R1. GW Use'!A:H,8,FALSE),"&lt;Null&gt;")</f>
        <v>109576</v>
      </c>
      <c r="G657" t="str">
        <f>IFERROR(VLOOKUP(A657,'R2. Recharge'!A:I,8,FALSE)*B657,"&lt;Null&gt;")</f>
        <v>&lt;Null&gt;</v>
      </c>
      <c r="H657" t="str">
        <f>IFERROR(VLOOKUP(A657,'R2. Recharge'!A:K,10,FALSE)*B657,"&lt;Null&gt;")</f>
        <v>&lt;Null&gt;</v>
      </c>
      <c r="I657" t="str">
        <f>IFERROR(VLOOKUP(A657,'R3. GW E'!A:C,2,FALSE)*B657,"&lt;Null&gt;")</f>
        <v>&lt;Null&gt;</v>
      </c>
      <c r="J657" t="str">
        <f>IFERROR(VLOOKUP(A657,'R3. GW E'!A:E,4,FALSE)*B657,"&lt;Null&gt;")</f>
        <v>&lt;Null&gt;</v>
      </c>
      <c r="K657" t="str">
        <f t="shared" si="330"/>
        <v>&lt;Null&gt;</v>
      </c>
      <c r="L657" t="str">
        <f t="shared" si="331"/>
        <v>&lt;Null&gt;</v>
      </c>
      <c r="M657" t="str">
        <f t="shared" si="332"/>
        <v>&lt;Null&gt;</v>
      </c>
      <c r="N657" t="str">
        <f t="shared" si="333"/>
        <v>&lt;Null&gt;</v>
      </c>
      <c r="O657" t="str">
        <f t="shared" si="334"/>
        <v/>
      </c>
      <c r="P657">
        <f t="shared" si="344"/>
        <v>110000</v>
      </c>
      <c r="Q657" t="str">
        <f t="shared" si="335"/>
        <v/>
      </c>
      <c r="R657">
        <f t="shared" si="345"/>
        <v>0</v>
      </c>
      <c r="S657" t="str">
        <f t="shared" si="336"/>
        <v/>
      </c>
      <c r="T657">
        <f t="shared" si="346"/>
        <v>0</v>
      </c>
      <c r="U657" t="str">
        <f t="shared" si="347"/>
        <v>NA</v>
      </c>
      <c r="V657">
        <f t="shared" si="348"/>
        <v>0</v>
      </c>
      <c r="W657" t="str">
        <f t="shared" si="349"/>
        <v>NA</v>
      </c>
      <c r="X657">
        <f t="shared" si="350"/>
        <v>0</v>
      </c>
      <c r="Y657" t="str">
        <f t="shared" si="337"/>
        <v>NA</v>
      </c>
      <c r="Z657" t="str">
        <f t="shared" si="338"/>
        <v>NA</v>
      </c>
      <c r="AA657" t="str">
        <f t="shared" si="339"/>
        <v>NA</v>
      </c>
      <c r="AB657" t="str">
        <f t="shared" si="340"/>
        <v>NA</v>
      </c>
      <c r="AC657" s="9" t="str">
        <f t="shared" si="351"/>
        <v>NA</v>
      </c>
      <c r="AD657" s="9">
        <f t="shared" si="352"/>
        <v>0</v>
      </c>
      <c r="AE657" s="9" t="str">
        <f t="shared" si="353"/>
        <v>NA</v>
      </c>
      <c r="AF657" s="9">
        <f t="shared" si="354"/>
        <v>0</v>
      </c>
      <c r="AG657" s="9" t="str">
        <f t="shared" si="355"/>
        <v>NA</v>
      </c>
      <c r="AH657" s="9">
        <f t="shared" si="356"/>
        <v>0</v>
      </c>
      <c r="AI657" s="9" t="str">
        <f t="shared" si="357"/>
        <v>NA</v>
      </c>
      <c r="AJ657" s="9">
        <f t="shared" si="358"/>
        <v>0</v>
      </c>
      <c r="AK657" t="str">
        <f t="shared" si="359"/>
        <v>NA</v>
      </c>
      <c r="AL657" t="str">
        <f t="shared" si="360"/>
        <v>NA</v>
      </c>
      <c r="AM657" t="str">
        <f t="shared" si="361"/>
        <v>NA</v>
      </c>
      <c r="AN657" t="str">
        <f t="shared" si="362"/>
        <v>NA</v>
      </c>
      <c r="AO657">
        <f t="shared" si="341"/>
        <v>0</v>
      </c>
      <c r="AP657">
        <f t="shared" si="342"/>
        <v>0</v>
      </c>
      <c r="AQ657" t="str">
        <f t="shared" si="343"/>
        <v>Method not applicable - confined aquifer</v>
      </c>
    </row>
    <row r="658" spans="1:43" x14ac:dyDescent="0.25">
      <c r="A658">
        <v>451</v>
      </c>
      <c r="B658">
        <v>3285956670.7600002</v>
      </c>
      <c r="C658" t="str">
        <f>VLOOKUP(A658,'A1. Aquifer Attributes'!A:H,8,FALSE)</f>
        <v>Confined</v>
      </c>
      <c r="D658" t="str">
        <f>VLOOKUP(A658,'A3. BGCZ'!A:C,3,FALSE)</f>
        <v>BWBS</v>
      </c>
      <c r="E658" t="str">
        <f>VLOOKUP(A658,'A2. Low Flow Zone'!A:C,3,FALSE)</f>
        <v>Northeast Plains</v>
      </c>
      <c r="F658">
        <f>IFERROR(VLOOKUP(A658,'R1. GW Use'!A:H,8,FALSE),"&lt;Null&gt;")</f>
        <v>1233700</v>
      </c>
      <c r="G658" t="str">
        <f>IFERROR(VLOOKUP(A658,'R2. Recharge'!A:I,8,FALSE)*B658,"&lt;Null&gt;")</f>
        <v>&lt;Null&gt;</v>
      </c>
      <c r="H658" t="str">
        <f>IFERROR(VLOOKUP(A658,'R2. Recharge'!A:K,10,FALSE)*B658,"&lt;Null&gt;")</f>
        <v>&lt;Null&gt;</v>
      </c>
      <c r="I658" t="str">
        <f>IFERROR(VLOOKUP(A658,'R3. GW E'!A:C,2,FALSE)*B658,"&lt;Null&gt;")</f>
        <v>&lt;Null&gt;</v>
      </c>
      <c r="J658" t="str">
        <f>IFERROR(VLOOKUP(A658,'R3. GW E'!A:E,4,FALSE)*B658,"&lt;Null&gt;")</f>
        <v>&lt;Null&gt;</v>
      </c>
      <c r="K658" t="str">
        <f t="shared" si="330"/>
        <v>&lt;Null&gt;</v>
      </c>
      <c r="L658" t="str">
        <f t="shared" si="331"/>
        <v>&lt;Null&gt;</v>
      </c>
      <c r="M658" t="str">
        <f t="shared" si="332"/>
        <v>&lt;Null&gt;</v>
      </c>
      <c r="N658" t="str">
        <f t="shared" si="333"/>
        <v>&lt;Null&gt;</v>
      </c>
      <c r="O658" t="str">
        <f t="shared" si="334"/>
        <v/>
      </c>
      <c r="P658">
        <f t="shared" si="344"/>
        <v>1234000</v>
      </c>
      <c r="Q658" t="str">
        <f t="shared" si="335"/>
        <v/>
      </c>
      <c r="R658">
        <f t="shared" si="345"/>
        <v>0</v>
      </c>
      <c r="S658" t="str">
        <f t="shared" si="336"/>
        <v/>
      </c>
      <c r="T658">
        <f t="shared" si="346"/>
        <v>0</v>
      </c>
      <c r="U658" t="str">
        <f t="shared" si="347"/>
        <v>NA</v>
      </c>
      <c r="V658">
        <f t="shared" si="348"/>
        <v>0</v>
      </c>
      <c r="W658" t="str">
        <f t="shared" si="349"/>
        <v>NA</v>
      </c>
      <c r="X658">
        <f t="shared" si="350"/>
        <v>0</v>
      </c>
      <c r="Y658" t="str">
        <f t="shared" si="337"/>
        <v>NA</v>
      </c>
      <c r="Z658" t="str">
        <f t="shared" si="338"/>
        <v>NA</v>
      </c>
      <c r="AA658" t="str">
        <f t="shared" si="339"/>
        <v>NA</v>
      </c>
      <c r="AB658" t="str">
        <f t="shared" si="340"/>
        <v>NA</v>
      </c>
      <c r="AC658" s="9" t="str">
        <f t="shared" si="351"/>
        <v>NA</v>
      </c>
      <c r="AD658" s="9">
        <f t="shared" si="352"/>
        <v>0</v>
      </c>
      <c r="AE658" s="9" t="str">
        <f t="shared" si="353"/>
        <v>NA</v>
      </c>
      <c r="AF658" s="9">
        <f t="shared" si="354"/>
        <v>0</v>
      </c>
      <c r="AG658" s="9" t="str">
        <f t="shared" si="355"/>
        <v>NA</v>
      </c>
      <c r="AH658" s="9">
        <f t="shared" si="356"/>
        <v>0</v>
      </c>
      <c r="AI658" s="9" t="str">
        <f t="shared" si="357"/>
        <v>NA</v>
      </c>
      <c r="AJ658" s="9">
        <f t="shared" si="358"/>
        <v>0</v>
      </c>
      <c r="AK658" t="str">
        <f t="shared" si="359"/>
        <v>NA</v>
      </c>
      <c r="AL658" t="str">
        <f t="shared" si="360"/>
        <v>NA</v>
      </c>
      <c r="AM658" t="str">
        <f t="shared" si="361"/>
        <v>NA</v>
      </c>
      <c r="AN658" t="str">
        <f t="shared" si="362"/>
        <v>NA</v>
      </c>
      <c r="AO658">
        <f t="shared" si="341"/>
        <v>0</v>
      </c>
      <c r="AP658">
        <f t="shared" si="342"/>
        <v>0</v>
      </c>
      <c r="AQ658" t="str">
        <f t="shared" si="343"/>
        <v>Method not applicable - confined aquifer</v>
      </c>
    </row>
    <row r="659" spans="1:43" x14ac:dyDescent="0.25">
      <c r="A659">
        <v>452</v>
      </c>
      <c r="B659">
        <v>1001270.53194</v>
      </c>
      <c r="C659" t="str">
        <f>VLOOKUP(A659,'A1. Aquifer Attributes'!A:H,8,FALSE)</f>
        <v>Confined</v>
      </c>
      <c r="D659" t="str">
        <f>VLOOKUP(A659,'A3. BGCZ'!A:C,3,FALSE)</f>
        <v>IDF</v>
      </c>
      <c r="E659" t="str">
        <f>VLOOKUP(A659,'A2. Low Flow Zone'!A:C,3,FALSE)</f>
        <v>Southeast Mountains</v>
      </c>
      <c r="F659">
        <f>IFERROR(VLOOKUP(A659,'R1. GW Use'!A:H,8,FALSE),"&lt;Null&gt;")</f>
        <v>4372</v>
      </c>
      <c r="G659" t="str">
        <f>IFERROR(VLOOKUP(A659,'R2. Recharge'!A:I,8,FALSE)*B659,"&lt;Null&gt;")</f>
        <v>&lt;Null&gt;</v>
      </c>
      <c r="H659" t="str">
        <f>IFERROR(VLOOKUP(A659,'R2. Recharge'!A:K,10,FALSE)*B659,"&lt;Null&gt;")</f>
        <v>&lt;Null&gt;</v>
      </c>
      <c r="I659" t="str">
        <f>IFERROR(VLOOKUP(A659,'R3. GW E'!A:C,2,FALSE)*B659,"&lt;Null&gt;")</f>
        <v>&lt;Null&gt;</v>
      </c>
      <c r="J659" t="str">
        <f>IFERROR(VLOOKUP(A659,'R3. GW E'!A:E,4,FALSE)*B659,"&lt;Null&gt;")</f>
        <v>&lt;Null&gt;</v>
      </c>
      <c r="K659" t="str">
        <f t="shared" si="330"/>
        <v>&lt;Null&gt;</v>
      </c>
      <c r="L659" t="str">
        <f t="shared" si="331"/>
        <v>&lt;Null&gt;</v>
      </c>
      <c r="M659" t="str">
        <f t="shared" si="332"/>
        <v>&lt;Null&gt;</v>
      </c>
      <c r="N659" t="str">
        <f t="shared" si="333"/>
        <v>&lt;Null&gt;</v>
      </c>
      <c r="O659" t="str">
        <f t="shared" si="334"/>
        <v/>
      </c>
      <c r="P659">
        <f t="shared" si="344"/>
        <v>4000</v>
      </c>
      <c r="Q659" t="str">
        <f t="shared" si="335"/>
        <v/>
      </c>
      <c r="R659">
        <f t="shared" si="345"/>
        <v>0</v>
      </c>
      <c r="S659" t="str">
        <f t="shared" si="336"/>
        <v/>
      </c>
      <c r="T659">
        <f t="shared" si="346"/>
        <v>0</v>
      </c>
      <c r="U659" t="str">
        <f t="shared" si="347"/>
        <v>NA</v>
      </c>
      <c r="V659">
        <f t="shared" si="348"/>
        <v>0</v>
      </c>
      <c r="W659" t="str">
        <f t="shared" si="349"/>
        <v>NA</v>
      </c>
      <c r="X659">
        <f t="shared" si="350"/>
        <v>0</v>
      </c>
      <c r="Y659" t="str">
        <f t="shared" si="337"/>
        <v>NA</v>
      </c>
      <c r="Z659" t="str">
        <f t="shared" si="338"/>
        <v>NA</v>
      </c>
      <c r="AA659" t="str">
        <f t="shared" si="339"/>
        <v>NA</v>
      </c>
      <c r="AB659" t="str">
        <f t="shared" si="340"/>
        <v>NA</v>
      </c>
      <c r="AC659" s="9" t="str">
        <f t="shared" si="351"/>
        <v>NA</v>
      </c>
      <c r="AD659" s="9">
        <f t="shared" si="352"/>
        <v>0</v>
      </c>
      <c r="AE659" s="9" t="str">
        <f t="shared" si="353"/>
        <v>NA</v>
      </c>
      <c r="AF659" s="9">
        <f t="shared" si="354"/>
        <v>0</v>
      </c>
      <c r="AG659" s="9" t="str">
        <f t="shared" si="355"/>
        <v>NA</v>
      </c>
      <c r="AH659" s="9">
        <f t="shared" si="356"/>
        <v>0</v>
      </c>
      <c r="AI659" s="9" t="str">
        <f t="shared" si="357"/>
        <v>NA</v>
      </c>
      <c r="AJ659" s="9">
        <f t="shared" si="358"/>
        <v>0</v>
      </c>
      <c r="AK659" t="str">
        <f t="shared" si="359"/>
        <v>NA</v>
      </c>
      <c r="AL659" t="str">
        <f t="shared" si="360"/>
        <v>NA</v>
      </c>
      <c r="AM659" t="str">
        <f t="shared" si="361"/>
        <v>NA</v>
      </c>
      <c r="AN659" t="str">
        <f t="shared" si="362"/>
        <v>NA</v>
      </c>
      <c r="AO659">
        <f t="shared" si="341"/>
        <v>0</v>
      </c>
      <c r="AP659">
        <f t="shared" si="342"/>
        <v>0</v>
      </c>
      <c r="AQ659" t="str">
        <f t="shared" si="343"/>
        <v>Method not applicable - confined aquifer</v>
      </c>
    </row>
    <row r="660" spans="1:43" x14ac:dyDescent="0.25">
      <c r="A660">
        <v>453</v>
      </c>
      <c r="B660">
        <v>64952901.981299996</v>
      </c>
      <c r="C660" t="str">
        <f>VLOOKUP(A660,'A1. Aquifer Attributes'!A:H,8,FALSE)</f>
        <v>Confined</v>
      </c>
      <c r="D660" t="str">
        <f>VLOOKUP(A660,'A3. BGCZ'!A:C,3,FALSE)</f>
        <v>IDF</v>
      </c>
      <c r="E660" t="str">
        <f>VLOOKUP(A660,'A2. Low Flow Zone'!A:C,3,FALSE)</f>
        <v>Southeast Mountains</v>
      </c>
      <c r="F660">
        <f>IFERROR(VLOOKUP(A660,'R1. GW Use'!A:H,8,FALSE),"&lt;Null&gt;")</f>
        <v>209710</v>
      </c>
      <c r="G660" t="str">
        <f>IFERROR(VLOOKUP(A660,'R2. Recharge'!A:I,8,FALSE)*B660,"&lt;Null&gt;")</f>
        <v>&lt;Null&gt;</v>
      </c>
      <c r="H660" t="str">
        <f>IFERROR(VLOOKUP(A660,'R2. Recharge'!A:K,10,FALSE)*B660,"&lt;Null&gt;")</f>
        <v>&lt;Null&gt;</v>
      </c>
      <c r="I660" t="str">
        <f>IFERROR(VLOOKUP(A660,'R3. GW E'!A:C,2,FALSE)*B660,"&lt;Null&gt;")</f>
        <v>&lt;Null&gt;</v>
      </c>
      <c r="J660" t="str">
        <f>IFERROR(VLOOKUP(A660,'R3. GW E'!A:E,4,FALSE)*B660,"&lt;Null&gt;")</f>
        <v>&lt;Null&gt;</v>
      </c>
      <c r="K660" t="str">
        <f t="shared" si="330"/>
        <v>&lt;Null&gt;</v>
      </c>
      <c r="L660" t="str">
        <f t="shared" si="331"/>
        <v>&lt;Null&gt;</v>
      </c>
      <c r="M660" t="str">
        <f t="shared" si="332"/>
        <v>&lt;Null&gt;</v>
      </c>
      <c r="N660" t="str">
        <f t="shared" si="333"/>
        <v>&lt;Null&gt;</v>
      </c>
      <c r="O660" t="str">
        <f t="shared" si="334"/>
        <v/>
      </c>
      <c r="P660">
        <f t="shared" si="344"/>
        <v>210000</v>
      </c>
      <c r="Q660" t="str">
        <f t="shared" si="335"/>
        <v/>
      </c>
      <c r="R660">
        <f t="shared" si="345"/>
        <v>0</v>
      </c>
      <c r="S660" t="str">
        <f t="shared" si="336"/>
        <v/>
      </c>
      <c r="T660">
        <f t="shared" si="346"/>
        <v>0</v>
      </c>
      <c r="U660" t="str">
        <f t="shared" si="347"/>
        <v>NA</v>
      </c>
      <c r="V660">
        <f t="shared" si="348"/>
        <v>0</v>
      </c>
      <c r="W660" t="str">
        <f t="shared" si="349"/>
        <v>NA</v>
      </c>
      <c r="X660">
        <f t="shared" si="350"/>
        <v>0</v>
      </c>
      <c r="Y660" t="str">
        <f t="shared" si="337"/>
        <v>NA</v>
      </c>
      <c r="Z660" t="str">
        <f t="shared" si="338"/>
        <v>NA</v>
      </c>
      <c r="AA660" t="str">
        <f t="shared" si="339"/>
        <v>NA</v>
      </c>
      <c r="AB660" t="str">
        <f t="shared" si="340"/>
        <v>NA</v>
      </c>
      <c r="AC660" s="9" t="str">
        <f t="shared" si="351"/>
        <v>NA</v>
      </c>
      <c r="AD660" s="9">
        <f t="shared" si="352"/>
        <v>0</v>
      </c>
      <c r="AE660" s="9" t="str">
        <f t="shared" si="353"/>
        <v>NA</v>
      </c>
      <c r="AF660" s="9">
        <f t="shared" si="354"/>
        <v>0</v>
      </c>
      <c r="AG660" s="9" t="str">
        <f t="shared" si="355"/>
        <v>NA</v>
      </c>
      <c r="AH660" s="9">
        <f t="shared" si="356"/>
        <v>0</v>
      </c>
      <c r="AI660" s="9" t="str">
        <f t="shared" si="357"/>
        <v>NA</v>
      </c>
      <c r="AJ660" s="9">
        <f t="shared" si="358"/>
        <v>0</v>
      </c>
      <c r="AK660" t="str">
        <f t="shared" si="359"/>
        <v>NA</v>
      </c>
      <c r="AL660" t="str">
        <f t="shared" si="360"/>
        <v>NA</v>
      </c>
      <c r="AM660" t="str">
        <f t="shared" si="361"/>
        <v>NA</v>
      </c>
      <c r="AN660" t="str">
        <f t="shared" si="362"/>
        <v>NA</v>
      </c>
      <c r="AO660">
        <f t="shared" si="341"/>
        <v>0</v>
      </c>
      <c r="AP660">
        <f t="shared" si="342"/>
        <v>0</v>
      </c>
      <c r="AQ660" t="str">
        <f t="shared" si="343"/>
        <v>Method not applicable - confined aquifer</v>
      </c>
    </row>
    <row r="661" spans="1:43" x14ac:dyDescent="0.25">
      <c r="A661">
        <v>455</v>
      </c>
      <c r="B661">
        <v>946700.62418699998</v>
      </c>
      <c r="C661" t="str">
        <f>VLOOKUP(A661,'A1. Aquifer Attributes'!A:H,8,FALSE)</f>
        <v>Confined</v>
      </c>
      <c r="D661" t="str">
        <f>VLOOKUP(A661,'A3. BGCZ'!A:C,3,FALSE)</f>
        <v>MS</v>
      </c>
      <c r="E661" t="str">
        <f>VLOOKUP(A661,'A2. Low Flow Zone'!A:C,3,FALSE)</f>
        <v>Southeast Mountains</v>
      </c>
      <c r="F661">
        <f>IFERROR(VLOOKUP(A661,'R1. GW Use'!A:H,8,FALSE),"&lt;Null&gt;")</f>
        <v>18847</v>
      </c>
      <c r="G661" t="str">
        <f>IFERROR(VLOOKUP(A661,'R2. Recharge'!A:I,8,FALSE)*B661,"&lt;Null&gt;")</f>
        <v>&lt;Null&gt;</v>
      </c>
      <c r="H661" t="str">
        <f>IFERROR(VLOOKUP(A661,'R2. Recharge'!A:K,10,FALSE)*B661,"&lt;Null&gt;")</f>
        <v>&lt;Null&gt;</v>
      </c>
      <c r="I661" t="str">
        <f>IFERROR(VLOOKUP(A661,'R3. GW E'!A:C,2,FALSE)*B661,"&lt;Null&gt;")</f>
        <v>&lt;Null&gt;</v>
      </c>
      <c r="J661" t="str">
        <f>IFERROR(VLOOKUP(A661,'R3. GW E'!A:E,4,FALSE)*B661,"&lt;Null&gt;")</f>
        <v>&lt;Null&gt;</v>
      </c>
      <c r="K661" t="str">
        <f t="shared" si="330"/>
        <v>&lt;Null&gt;</v>
      </c>
      <c r="L661" t="str">
        <f t="shared" si="331"/>
        <v>&lt;Null&gt;</v>
      </c>
      <c r="M661" t="str">
        <f t="shared" si="332"/>
        <v>&lt;Null&gt;</v>
      </c>
      <c r="N661" t="str">
        <f t="shared" si="333"/>
        <v>&lt;Null&gt;</v>
      </c>
      <c r="O661" t="str">
        <f t="shared" si="334"/>
        <v/>
      </c>
      <c r="P661">
        <f t="shared" si="344"/>
        <v>19000</v>
      </c>
      <c r="Q661" t="str">
        <f t="shared" si="335"/>
        <v/>
      </c>
      <c r="R661">
        <f t="shared" si="345"/>
        <v>0</v>
      </c>
      <c r="S661" t="str">
        <f t="shared" si="336"/>
        <v/>
      </c>
      <c r="T661">
        <f t="shared" si="346"/>
        <v>0</v>
      </c>
      <c r="U661" t="str">
        <f t="shared" si="347"/>
        <v>NA</v>
      </c>
      <c r="V661">
        <f t="shared" si="348"/>
        <v>0</v>
      </c>
      <c r="W661" t="str">
        <f t="shared" si="349"/>
        <v>NA</v>
      </c>
      <c r="X661">
        <f t="shared" si="350"/>
        <v>0</v>
      </c>
      <c r="Y661" t="str">
        <f t="shared" si="337"/>
        <v>NA</v>
      </c>
      <c r="Z661" t="str">
        <f t="shared" si="338"/>
        <v>NA</v>
      </c>
      <c r="AA661" t="str">
        <f t="shared" si="339"/>
        <v>NA</v>
      </c>
      <c r="AB661" t="str">
        <f t="shared" si="340"/>
        <v>NA</v>
      </c>
      <c r="AC661" s="9" t="str">
        <f t="shared" si="351"/>
        <v>NA</v>
      </c>
      <c r="AD661" s="9">
        <f t="shared" si="352"/>
        <v>0</v>
      </c>
      <c r="AE661" s="9" t="str">
        <f t="shared" si="353"/>
        <v>NA</v>
      </c>
      <c r="AF661" s="9">
        <f t="shared" si="354"/>
        <v>0</v>
      </c>
      <c r="AG661" s="9" t="str">
        <f t="shared" si="355"/>
        <v>NA</v>
      </c>
      <c r="AH661" s="9">
        <f t="shared" si="356"/>
        <v>0</v>
      </c>
      <c r="AI661" s="9" t="str">
        <f t="shared" si="357"/>
        <v>NA</v>
      </c>
      <c r="AJ661" s="9">
        <f t="shared" si="358"/>
        <v>0</v>
      </c>
      <c r="AK661" t="str">
        <f t="shared" si="359"/>
        <v>NA</v>
      </c>
      <c r="AL661" t="str">
        <f t="shared" si="360"/>
        <v>NA</v>
      </c>
      <c r="AM661" t="str">
        <f t="shared" si="361"/>
        <v>NA</v>
      </c>
      <c r="AN661" t="str">
        <f t="shared" si="362"/>
        <v>NA</v>
      </c>
      <c r="AO661">
        <f t="shared" si="341"/>
        <v>0</v>
      </c>
      <c r="AP661">
        <f t="shared" si="342"/>
        <v>0</v>
      </c>
      <c r="AQ661" t="str">
        <f t="shared" si="343"/>
        <v>Method not applicable - confined aquifer</v>
      </c>
    </row>
    <row r="662" spans="1:43" x14ac:dyDescent="0.25">
      <c r="A662">
        <v>457</v>
      </c>
      <c r="B662">
        <v>498872.36206199997</v>
      </c>
      <c r="C662" t="str">
        <f>VLOOKUP(A662,'A1. Aquifer Attributes'!A:H,8,FALSE)</f>
        <v>Confined</v>
      </c>
      <c r="D662" t="str">
        <f>VLOOKUP(A662,'A3. BGCZ'!A:C,3,FALSE)</f>
        <v>IDF</v>
      </c>
      <c r="E662" t="str">
        <f>VLOOKUP(A662,'A2. Low Flow Zone'!A:C,3,FALSE)</f>
        <v>Southeast Mountains</v>
      </c>
      <c r="F662">
        <f>IFERROR(VLOOKUP(A662,'R1. GW Use'!A:H,8,FALSE),"&lt;Null&gt;")</f>
        <v>0</v>
      </c>
      <c r="G662" t="str">
        <f>IFERROR(VLOOKUP(A662,'R2. Recharge'!A:I,8,FALSE)*B662,"&lt;Null&gt;")</f>
        <v>&lt;Null&gt;</v>
      </c>
      <c r="H662" t="str">
        <f>IFERROR(VLOOKUP(A662,'R2. Recharge'!A:K,10,FALSE)*B662,"&lt;Null&gt;")</f>
        <v>&lt;Null&gt;</v>
      </c>
      <c r="I662" t="str">
        <f>IFERROR(VLOOKUP(A662,'R3. GW E'!A:C,2,FALSE)*B662,"&lt;Null&gt;")</f>
        <v>&lt;Null&gt;</v>
      </c>
      <c r="J662" t="str">
        <f>IFERROR(VLOOKUP(A662,'R3. GW E'!A:E,4,FALSE)*B662,"&lt;Null&gt;")</f>
        <v>&lt;Null&gt;</v>
      </c>
      <c r="K662" t="str">
        <f t="shared" si="330"/>
        <v>&lt;Null&gt;</v>
      </c>
      <c r="L662" t="str">
        <f t="shared" si="331"/>
        <v>&lt;Null&gt;</v>
      </c>
      <c r="M662" t="str">
        <f t="shared" si="332"/>
        <v>&lt;Null&gt;</v>
      </c>
      <c r="N662" t="str">
        <f t="shared" si="333"/>
        <v>&lt;Null&gt;</v>
      </c>
      <c r="O662" t="str">
        <f t="shared" si="334"/>
        <v/>
      </c>
      <c r="P662">
        <f t="shared" si="344"/>
        <v>0</v>
      </c>
      <c r="Q662" t="str">
        <f t="shared" si="335"/>
        <v/>
      </c>
      <c r="R662">
        <f t="shared" si="345"/>
        <v>0</v>
      </c>
      <c r="S662" t="str">
        <f t="shared" si="336"/>
        <v/>
      </c>
      <c r="T662">
        <f t="shared" si="346"/>
        <v>0</v>
      </c>
      <c r="U662" t="str">
        <f t="shared" si="347"/>
        <v>NA</v>
      </c>
      <c r="V662">
        <f t="shared" si="348"/>
        <v>0</v>
      </c>
      <c r="W662" t="str">
        <f t="shared" si="349"/>
        <v>NA</v>
      </c>
      <c r="X662">
        <f t="shared" si="350"/>
        <v>0</v>
      </c>
      <c r="Y662" t="str">
        <f t="shared" si="337"/>
        <v>NA</v>
      </c>
      <c r="Z662" t="str">
        <f t="shared" si="338"/>
        <v>NA</v>
      </c>
      <c r="AA662" t="str">
        <f t="shared" si="339"/>
        <v>NA</v>
      </c>
      <c r="AB662" t="str">
        <f t="shared" si="340"/>
        <v>NA</v>
      </c>
      <c r="AC662" s="9" t="str">
        <f t="shared" si="351"/>
        <v>NA</v>
      </c>
      <c r="AD662" s="9">
        <f t="shared" si="352"/>
        <v>0</v>
      </c>
      <c r="AE662" s="9" t="str">
        <f t="shared" si="353"/>
        <v>NA</v>
      </c>
      <c r="AF662" s="9">
        <f t="shared" si="354"/>
        <v>0</v>
      </c>
      <c r="AG662" s="9" t="str">
        <f t="shared" si="355"/>
        <v>NA</v>
      </c>
      <c r="AH662" s="9">
        <f t="shared" si="356"/>
        <v>0</v>
      </c>
      <c r="AI662" s="9" t="str">
        <f t="shared" si="357"/>
        <v>NA</v>
      </c>
      <c r="AJ662" s="9">
        <f t="shared" si="358"/>
        <v>0</v>
      </c>
      <c r="AK662" t="str">
        <f t="shared" si="359"/>
        <v>NA</v>
      </c>
      <c r="AL662" t="str">
        <f t="shared" si="360"/>
        <v>NA</v>
      </c>
      <c r="AM662" t="str">
        <f t="shared" si="361"/>
        <v>NA</v>
      </c>
      <c r="AN662" t="str">
        <f t="shared" si="362"/>
        <v>NA</v>
      </c>
      <c r="AO662">
        <f t="shared" si="341"/>
        <v>0</v>
      </c>
      <c r="AP662">
        <f t="shared" si="342"/>
        <v>0</v>
      </c>
      <c r="AQ662" t="str">
        <f t="shared" si="343"/>
        <v>Method not applicable - confined aquifer</v>
      </c>
    </row>
    <row r="663" spans="1:43" x14ac:dyDescent="0.25">
      <c r="A663">
        <v>459</v>
      </c>
      <c r="B663">
        <v>3260159.06262</v>
      </c>
      <c r="C663" t="str">
        <f>VLOOKUP(A663,'A1. Aquifer Attributes'!A:H,8,FALSE)</f>
        <v>Confined</v>
      </c>
      <c r="D663" t="str">
        <f>VLOOKUP(A663,'A3. BGCZ'!A:C,3,FALSE)</f>
        <v>IDF</v>
      </c>
      <c r="E663" t="str">
        <f>VLOOKUP(A663,'A2. Low Flow Zone'!A:C,3,FALSE)</f>
        <v>Southeast Mountains</v>
      </c>
      <c r="F663">
        <f>IFERROR(VLOOKUP(A663,'R1. GW Use'!A:H,8,FALSE),"&lt;Null&gt;")</f>
        <v>0</v>
      </c>
      <c r="G663" t="str">
        <f>IFERROR(VLOOKUP(A663,'R2. Recharge'!A:I,8,FALSE)*B663,"&lt;Null&gt;")</f>
        <v>&lt;Null&gt;</v>
      </c>
      <c r="H663" t="str">
        <f>IFERROR(VLOOKUP(A663,'R2. Recharge'!A:K,10,FALSE)*B663,"&lt;Null&gt;")</f>
        <v>&lt;Null&gt;</v>
      </c>
      <c r="I663" t="str">
        <f>IFERROR(VLOOKUP(A663,'R3. GW E'!A:C,2,FALSE)*B663,"&lt;Null&gt;")</f>
        <v>&lt;Null&gt;</v>
      </c>
      <c r="J663" t="str">
        <f>IFERROR(VLOOKUP(A663,'R3. GW E'!A:E,4,FALSE)*B663,"&lt;Null&gt;")</f>
        <v>&lt;Null&gt;</v>
      </c>
      <c r="K663" t="str">
        <f t="shared" si="330"/>
        <v>&lt;Null&gt;</v>
      </c>
      <c r="L663" t="str">
        <f t="shared" si="331"/>
        <v>&lt;Null&gt;</v>
      </c>
      <c r="M663" t="str">
        <f t="shared" si="332"/>
        <v>&lt;Null&gt;</v>
      </c>
      <c r="N663" t="str">
        <f t="shared" si="333"/>
        <v>&lt;Null&gt;</v>
      </c>
      <c r="O663" t="str">
        <f t="shared" si="334"/>
        <v/>
      </c>
      <c r="P663">
        <f t="shared" si="344"/>
        <v>0</v>
      </c>
      <c r="Q663" t="str">
        <f t="shared" si="335"/>
        <v/>
      </c>
      <c r="R663">
        <f t="shared" si="345"/>
        <v>0</v>
      </c>
      <c r="S663" t="str">
        <f t="shared" si="336"/>
        <v/>
      </c>
      <c r="T663">
        <f t="shared" si="346"/>
        <v>0</v>
      </c>
      <c r="U663" t="str">
        <f t="shared" si="347"/>
        <v>NA</v>
      </c>
      <c r="V663">
        <f t="shared" si="348"/>
        <v>0</v>
      </c>
      <c r="W663" t="str">
        <f t="shared" si="349"/>
        <v>NA</v>
      </c>
      <c r="X663">
        <f t="shared" si="350"/>
        <v>0</v>
      </c>
      <c r="Y663" t="str">
        <f t="shared" si="337"/>
        <v>NA</v>
      </c>
      <c r="Z663" t="str">
        <f t="shared" si="338"/>
        <v>NA</v>
      </c>
      <c r="AA663" t="str">
        <f t="shared" si="339"/>
        <v>NA</v>
      </c>
      <c r="AB663" t="str">
        <f t="shared" si="340"/>
        <v>NA</v>
      </c>
      <c r="AC663" s="9" t="str">
        <f t="shared" si="351"/>
        <v>NA</v>
      </c>
      <c r="AD663" s="9">
        <f t="shared" si="352"/>
        <v>0</v>
      </c>
      <c r="AE663" s="9" t="str">
        <f t="shared" si="353"/>
        <v>NA</v>
      </c>
      <c r="AF663" s="9">
        <f t="shared" si="354"/>
        <v>0</v>
      </c>
      <c r="AG663" s="9" t="str">
        <f t="shared" si="355"/>
        <v>NA</v>
      </c>
      <c r="AH663" s="9">
        <f t="shared" si="356"/>
        <v>0</v>
      </c>
      <c r="AI663" s="9" t="str">
        <f t="shared" si="357"/>
        <v>NA</v>
      </c>
      <c r="AJ663" s="9">
        <f t="shared" si="358"/>
        <v>0</v>
      </c>
      <c r="AK663" t="str">
        <f t="shared" si="359"/>
        <v>NA</v>
      </c>
      <c r="AL663" t="str">
        <f t="shared" si="360"/>
        <v>NA</v>
      </c>
      <c r="AM663" t="str">
        <f t="shared" si="361"/>
        <v>NA</v>
      </c>
      <c r="AN663" t="str">
        <f t="shared" si="362"/>
        <v>NA</v>
      </c>
      <c r="AO663">
        <f t="shared" si="341"/>
        <v>0</v>
      </c>
      <c r="AP663">
        <f t="shared" si="342"/>
        <v>0</v>
      </c>
      <c r="AQ663" t="str">
        <f t="shared" si="343"/>
        <v>Method not applicable - confined aquifer</v>
      </c>
    </row>
    <row r="664" spans="1:43" x14ac:dyDescent="0.25">
      <c r="A664">
        <v>461</v>
      </c>
      <c r="B664">
        <v>15051116.159399999</v>
      </c>
      <c r="C664" t="str">
        <f>VLOOKUP(A664,'A1. Aquifer Attributes'!A:H,8,FALSE)</f>
        <v>Confined</v>
      </c>
      <c r="D664" t="str">
        <f>VLOOKUP(A664,'A3. BGCZ'!A:C,3,FALSE)</f>
        <v>IDF</v>
      </c>
      <c r="E664" t="str">
        <f>VLOOKUP(A664,'A2. Low Flow Zone'!A:C,3,FALSE)</f>
        <v>South Interior</v>
      </c>
      <c r="F664">
        <f>IFERROR(VLOOKUP(A664,'R1. GW Use'!A:H,8,FALSE),"&lt;Null&gt;")</f>
        <v>268429</v>
      </c>
      <c r="G664" t="str">
        <f>IFERROR(VLOOKUP(A664,'R2. Recharge'!A:I,8,FALSE)*B664,"&lt;Null&gt;")</f>
        <v>&lt;Null&gt;</v>
      </c>
      <c r="H664" t="str">
        <f>IFERROR(VLOOKUP(A664,'R2. Recharge'!A:K,10,FALSE)*B664,"&lt;Null&gt;")</f>
        <v>&lt;Null&gt;</v>
      </c>
      <c r="I664" t="str">
        <f>IFERROR(VLOOKUP(A664,'R3. GW E'!A:C,2,FALSE)*B664,"&lt;Null&gt;")</f>
        <v>&lt;Null&gt;</v>
      </c>
      <c r="J664" t="str">
        <f>IFERROR(VLOOKUP(A664,'R3. GW E'!A:E,4,FALSE)*B664,"&lt;Null&gt;")</f>
        <v>&lt;Null&gt;</v>
      </c>
      <c r="K664" t="str">
        <f t="shared" si="330"/>
        <v>&lt;Null&gt;</v>
      </c>
      <c r="L664" t="str">
        <f t="shared" si="331"/>
        <v>&lt;Null&gt;</v>
      </c>
      <c r="M664" t="str">
        <f t="shared" si="332"/>
        <v>&lt;Null&gt;</v>
      </c>
      <c r="N664" t="str">
        <f t="shared" si="333"/>
        <v>&lt;Null&gt;</v>
      </c>
      <c r="O664" t="str">
        <f t="shared" si="334"/>
        <v/>
      </c>
      <c r="P664">
        <f t="shared" si="344"/>
        <v>268000</v>
      </c>
      <c r="Q664" t="str">
        <f t="shared" si="335"/>
        <v/>
      </c>
      <c r="R664">
        <f t="shared" si="345"/>
        <v>0</v>
      </c>
      <c r="S664" t="str">
        <f t="shared" si="336"/>
        <v/>
      </c>
      <c r="T664">
        <f t="shared" si="346"/>
        <v>0</v>
      </c>
      <c r="U664" t="str">
        <f t="shared" si="347"/>
        <v>NA</v>
      </c>
      <c r="V664">
        <f t="shared" si="348"/>
        <v>0</v>
      </c>
      <c r="W664" t="str">
        <f t="shared" si="349"/>
        <v>NA</v>
      </c>
      <c r="X664">
        <f t="shared" si="350"/>
        <v>0</v>
      </c>
      <c r="Y664" t="str">
        <f t="shared" si="337"/>
        <v>NA</v>
      </c>
      <c r="Z664" t="str">
        <f t="shared" si="338"/>
        <v>NA</v>
      </c>
      <c r="AA664" t="str">
        <f t="shared" si="339"/>
        <v>NA</v>
      </c>
      <c r="AB664" t="str">
        <f t="shared" si="340"/>
        <v>NA</v>
      </c>
      <c r="AC664" s="9" t="str">
        <f t="shared" si="351"/>
        <v>NA</v>
      </c>
      <c r="AD664" s="9">
        <f t="shared" si="352"/>
        <v>0</v>
      </c>
      <c r="AE664" s="9" t="str">
        <f t="shared" si="353"/>
        <v>NA</v>
      </c>
      <c r="AF664" s="9">
        <f t="shared" si="354"/>
        <v>0</v>
      </c>
      <c r="AG664" s="9" t="str">
        <f t="shared" si="355"/>
        <v>NA</v>
      </c>
      <c r="AH664" s="9">
        <f t="shared" si="356"/>
        <v>0</v>
      </c>
      <c r="AI664" s="9" t="str">
        <f t="shared" si="357"/>
        <v>NA</v>
      </c>
      <c r="AJ664" s="9">
        <f t="shared" si="358"/>
        <v>0</v>
      </c>
      <c r="AK664" t="str">
        <f t="shared" si="359"/>
        <v>NA</v>
      </c>
      <c r="AL664" t="str">
        <f t="shared" si="360"/>
        <v>NA</v>
      </c>
      <c r="AM664" t="str">
        <f t="shared" si="361"/>
        <v>NA</v>
      </c>
      <c r="AN664" t="str">
        <f t="shared" si="362"/>
        <v>NA</v>
      </c>
      <c r="AO664">
        <f t="shared" si="341"/>
        <v>0</v>
      </c>
      <c r="AP664">
        <f t="shared" si="342"/>
        <v>0</v>
      </c>
      <c r="AQ664" t="str">
        <f t="shared" si="343"/>
        <v>Method not applicable - confined aquifer</v>
      </c>
    </row>
    <row r="665" spans="1:43" x14ac:dyDescent="0.25">
      <c r="A665">
        <v>463</v>
      </c>
      <c r="B665">
        <v>64152728.797799997</v>
      </c>
      <c r="C665" t="str">
        <f>VLOOKUP(A665,'A1. Aquifer Attributes'!A:H,8,FALSE)</f>
        <v>Confined</v>
      </c>
      <c r="D665" t="str">
        <f>VLOOKUP(A665,'A3. BGCZ'!A:C,3,FALSE)</f>
        <v>PP</v>
      </c>
      <c r="E665" t="str">
        <f>VLOOKUP(A665,'A2. Low Flow Zone'!A:C,3,FALSE)</f>
        <v>South Interior</v>
      </c>
      <c r="F665">
        <f>IFERROR(VLOOKUP(A665,'R1. GW Use'!A:H,8,FALSE),"&lt;Null&gt;")</f>
        <v>40117</v>
      </c>
      <c r="G665" t="str">
        <f>IFERROR(VLOOKUP(A665,'R2. Recharge'!A:I,8,FALSE)*B665,"&lt;Null&gt;")</f>
        <v>&lt;Null&gt;</v>
      </c>
      <c r="H665" t="str">
        <f>IFERROR(VLOOKUP(A665,'R2. Recharge'!A:K,10,FALSE)*B665,"&lt;Null&gt;")</f>
        <v>&lt;Null&gt;</v>
      </c>
      <c r="I665" t="str">
        <f>IFERROR(VLOOKUP(A665,'R3. GW E'!A:C,2,FALSE)*B665,"&lt;Null&gt;")</f>
        <v>&lt;Null&gt;</v>
      </c>
      <c r="J665" t="str">
        <f>IFERROR(VLOOKUP(A665,'R3. GW E'!A:E,4,FALSE)*B665,"&lt;Null&gt;")</f>
        <v>&lt;Null&gt;</v>
      </c>
      <c r="K665" t="str">
        <f t="shared" si="330"/>
        <v>&lt;Null&gt;</v>
      </c>
      <c r="L665" t="str">
        <f t="shared" si="331"/>
        <v>&lt;Null&gt;</v>
      </c>
      <c r="M665" t="str">
        <f t="shared" si="332"/>
        <v>&lt;Null&gt;</v>
      </c>
      <c r="N665" t="str">
        <f t="shared" si="333"/>
        <v>&lt;Null&gt;</v>
      </c>
      <c r="O665" t="str">
        <f t="shared" si="334"/>
        <v/>
      </c>
      <c r="P665">
        <f t="shared" si="344"/>
        <v>40000</v>
      </c>
      <c r="Q665" t="str">
        <f t="shared" si="335"/>
        <v/>
      </c>
      <c r="R665">
        <f t="shared" si="345"/>
        <v>0</v>
      </c>
      <c r="S665" t="str">
        <f t="shared" si="336"/>
        <v/>
      </c>
      <c r="T665">
        <f t="shared" si="346"/>
        <v>0</v>
      </c>
      <c r="U665" t="str">
        <f t="shared" si="347"/>
        <v>NA</v>
      </c>
      <c r="V665">
        <f t="shared" si="348"/>
        <v>0</v>
      </c>
      <c r="W665" t="str">
        <f t="shared" si="349"/>
        <v>NA</v>
      </c>
      <c r="X665">
        <f t="shared" si="350"/>
        <v>0</v>
      </c>
      <c r="Y665" t="str">
        <f t="shared" si="337"/>
        <v>NA</v>
      </c>
      <c r="Z665" t="str">
        <f t="shared" si="338"/>
        <v>NA</v>
      </c>
      <c r="AA665" t="str">
        <f t="shared" si="339"/>
        <v>NA</v>
      </c>
      <c r="AB665" t="str">
        <f t="shared" si="340"/>
        <v>NA</v>
      </c>
      <c r="AC665" s="9" t="str">
        <f t="shared" si="351"/>
        <v>NA</v>
      </c>
      <c r="AD665" s="9">
        <f t="shared" si="352"/>
        <v>0</v>
      </c>
      <c r="AE665" s="9" t="str">
        <f t="shared" si="353"/>
        <v>NA</v>
      </c>
      <c r="AF665" s="9">
        <f t="shared" si="354"/>
        <v>0</v>
      </c>
      <c r="AG665" s="9" t="str">
        <f t="shared" si="355"/>
        <v>NA</v>
      </c>
      <c r="AH665" s="9">
        <f t="shared" si="356"/>
        <v>0</v>
      </c>
      <c r="AI665" s="9" t="str">
        <f t="shared" si="357"/>
        <v>NA</v>
      </c>
      <c r="AJ665" s="9">
        <f t="shared" si="358"/>
        <v>0</v>
      </c>
      <c r="AK665" t="str">
        <f t="shared" si="359"/>
        <v>NA</v>
      </c>
      <c r="AL665" t="str">
        <f t="shared" si="360"/>
        <v>NA</v>
      </c>
      <c r="AM665" t="str">
        <f t="shared" si="361"/>
        <v>NA</v>
      </c>
      <c r="AN665" t="str">
        <f t="shared" si="362"/>
        <v>NA</v>
      </c>
      <c r="AO665">
        <f t="shared" si="341"/>
        <v>0</v>
      </c>
      <c r="AP665">
        <f t="shared" si="342"/>
        <v>0</v>
      </c>
      <c r="AQ665" t="str">
        <f t="shared" si="343"/>
        <v>Method not applicable - confined aquifer</v>
      </c>
    </row>
    <row r="666" spans="1:43" x14ac:dyDescent="0.25">
      <c r="A666">
        <v>464</v>
      </c>
      <c r="B666">
        <v>67963364.880199999</v>
      </c>
      <c r="C666" t="str">
        <f>VLOOKUP(A666,'A1. Aquifer Attributes'!A:H,8,FALSE)</f>
        <v>Confined</v>
      </c>
      <c r="D666" t="str">
        <f>VLOOKUP(A666,'A3. BGCZ'!A:C,3,FALSE)</f>
        <v>PP</v>
      </c>
      <c r="E666" t="str">
        <f>VLOOKUP(A666,'A2. Low Flow Zone'!A:C,3,FALSE)</f>
        <v>South Interior</v>
      </c>
      <c r="F666">
        <f>IFERROR(VLOOKUP(A666,'R1. GW Use'!A:H,8,FALSE),"&lt;Null&gt;")</f>
        <v>1826728</v>
      </c>
      <c r="G666" t="str">
        <f>IFERROR(VLOOKUP(A666,'R2. Recharge'!A:I,8,FALSE)*B666,"&lt;Null&gt;")</f>
        <v>&lt;Null&gt;</v>
      </c>
      <c r="H666" t="str">
        <f>IFERROR(VLOOKUP(A666,'R2. Recharge'!A:K,10,FALSE)*B666,"&lt;Null&gt;")</f>
        <v>&lt;Null&gt;</v>
      </c>
      <c r="I666" t="str">
        <f>IFERROR(VLOOKUP(A666,'R3. GW E'!A:C,2,FALSE)*B666,"&lt;Null&gt;")</f>
        <v>&lt;Null&gt;</v>
      </c>
      <c r="J666" t="str">
        <f>IFERROR(VLOOKUP(A666,'R3. GW E'!A:E,4,FALSE)*B666,"&lt;Null&gt;")</f>
        <v>&lt;Null&gt;</v>
      </c>
      <c r="K666" t="str">
        <f t="shared" si="330"/>
        <v>&lt;Null&gt;</v>
      </c>
      <c r="L666" t="str">
        <f t="shared" si="331"/>
        <v>&lt;Null&gt;</v>
      </c>
      <c r="M666" t="str">
        <f t="shared" si="332"/>
        <v>&lt;Null&gt;</v>
      </c>
      <c r="N666" t="str">
        <f t="shared" si="333"/>
        <v>&lt;Null&gt;</v>
      </c>
      <c r="O666" t="str">
        <f t="shared" si="334"/>
        <v/>
      </c>
      <c r="P666">
        <f t="shared" si="344"/>
        <v>1827000</v>
      </c>
      <c r="Q666" t="str">
        <f t="shared" si="335"/>
        <v/>
      </c>
      <c r="R666">
        <f t="shared" si="345"/>
        <v>0</v>
      </c>
      <c r="S666" t="str">
        <f t="shared" si="336"/>
        <v/>
      </c>
      <c r="T666">
        <f t="shared" si="346"/>
        <v>0</v>
      </c>
      <c r="U666" t="str">
        <f t="shared" si="347"/>
        <v>NA</v>
      </c>
      <c r="V666">
        <f t="shared" si="348"/>
        <v>0</v>
      </c>
      <c r="W666" t="str">
        <f t="shared" si="349"/>
        <v>NA</v>
      </c>
      <c r="X666">
        <f t="shared" si="350"/>
        <v>0</v>
      </c>
      <c r="Y666" t="str">
        <f t="shared" si="337"/>
        <v>NA</v>
      </c>
      <c r="Z666" t="str">
        <f t="shared" si="338"/>
        <v>NA</v>
      </c>
      <c r="AA666" t="str">
        <f t="shared" si="339"/>
        <v>NA</v>
      </c>
      <c r="AB666" t="str">
        <f t="shared" si="340"/>
        <v>NA</v>
      </c>
      <c r="AC666" s="9" t="str">
        <f t="shared" si="351"/>
        <v>NA</v>
      </c>
      <c r="AD666" s="9">
        <f t="shared" si="352"/>
        <v>0</v>
      </c>
      <c r="AE666" s="9" t="str">
        <f t="shared" si="353"/>
        <v>NA</v>
      </c>
      <c r="AF666" s="9">
        <f t="shared" si="354"/>
        <v>0</v>
      </c>
      <c r="AG666" s="9" t="str">
        <f t="shared" si="355"/>
        <v>NA</v>
      </c>
      <c r="AH666" s="9">
        <f t="shared" si="356"/>
        <v>0</v>
      </c>
      <c r="AI666" s="9" t="str">
        <f t="shared" si="357"/>
        <v>NA</v>
      </c>
      <c r="AJ666" s="9">
        <f t="shared" si="358"/>
        <v>0</v>
      </c>
      <c r="AK666" t="str">
        <f t="shared" si="359"/>
        <v>NA</v>
      </c>
      <c r="AL666" t="str">
        <f t="shared" si="360"/>
        <v>NA</v>
      </c>
      <c r="AM666" t="str">
        <f t="shared" si="361"/>
        <v>NA</v>
      </c>
      <c r="AN666" t="str">
        <f t="shared" si="362"/>
        <v>NA</v>
      </c>
      <c r="AO666">
        <f t="shared" si="341"/>
        <v>0</v>
      </c>
      <c r="AP666">
        <f t="shared" si="342"/>
        <v>0</v>
      </c>
      <c r="AQ666" t="str">
        <f t="shared" si="343"/>
        <v>Method not applicable - confined aquifer</v>
      </c>
    </row>
    <row r="667" spans="1:43" x14ac:dyDescent="0.25">
      <c r="A667">
        <v>465</v>
      </c>
      <c r="B667">
        <v>321207.76537500002</v>
      </c>
      <c r="C667" t="str">
        <f>VLOOKUP(A667,'A1. Aquifer Attributes'!A:H,8,FALSE)</f>
        <v>Confined</v>
      </c>
      <c r="D667" t="str">
        <f>VLOOKUP(A667,'A3. BGCZ'!A:C,3,FALSE)</f>
        <v>PP</v>
      </c>
      <c r="E667" t="str">
        <f>VLOOKUP(A667,'A2. Low Flow Zone'!A:C,3,FALSE)</f>
        <v>South Interior</v>
      </c>
      <c r="F667">
        <f>IFERROR(VLOOKUP(A667,'R1. GW Use'!A:H,8,FALSE),"&lt;Null&gt;")</f>
        <v>1402</v>
      </c>
      <c r="G667" t="str">
        <f>IFERROR(VLOOKUP(A667,'R2. Recharge'!A:I,8,FALSE)*B667,"&lt;Null&gt;")</f>
        <v>&lt;Null&gt;</v>
      </c>
      <c r="H667" t="str">
        <f>IFERROR(VLOOKUP(A667,'R2. Recharge'!A:K,10,FALSE)*B667,"&lt;Null&gt;")</f>
        <v>&lt;Null&gt;</v>
      </c>
      <c r="I667" t="str">
        <f>IFERROR(VLOOKUP(A667,'R3. GW E'!A:C,2,FALSE)*B667,"&lt;Null&gt;")</f>
        <v>&lt;Null&gt;</v>
      </c>
      <c r="J667" t="str">
        <f>IFERROR(VLOOKUP(A667,'R3. GW E'!A:E,4,FALSE)*B667,"&lt;Null&gt;")</f>
        <v>&lt;Null&gt;</v>
      </c>
      <c r="K667" t="str">
        <f t="shared" si="330"/>
        <v>&lt;Null&gt;</v>
      </c>
      <c r="L667" t="str">
        <f t="shared" si="331"/>
        <v>&lt;Null&gt;</v>
      </c>
      <c r="M667" t="str">
        <f t="shared" si="332"/>
        <v>&lt;Null&gt;</v>
      </c>
      <c r="N667" t="str">
        <f t="shared" si="333"/>
        <v>&lt;Null&gt;</v>
      </c>
      <c r="O667" t="str">
        <f t="shared" si="334"/>
        <v/>
      </c>
      <c r="P667">
        <f t="shared" si="344"/>
        <v>1000</v>
      </c>
      <c r="Q667" t="str">
        <f t="shared" si="335"/>
        <v/>
      </c>
      <c r="R667">
        <f t="shared" si="345"/>
        <v>0</v>
      </c>
      <c r="S667" t="str">
        <f t="shared" si="336"/>
        <v/>
      </c>
      <c r="T667">
        <f t="shared" si="346"/>
        <v>0</v>
      </c>
      <c r="U667" t="str">
        <f t="shared" si="347"/>
        <v>NA</v>
      </c>
      <c r="V667">
        <f t="shared" si="348"/>
        <v>0</v>
      </c>
      <c r="W667" t="str">
        <f t="shared" si="349"/>
        <v>NA</v>
      </c>
      <c r="X667">
        <f t="shared" si="350"/>
        <v>0</v>
      </c>
      <c r="Y667" t="str">
        <f t="shared" si="337"/>
        <v>NA</v>
      </c>
      <c r="Z667" t="str">
        <f t="shared" si="338"/>
        <v>NA</v>
      </c>
      <c r="AA667" t="str">
        <f t="shared" si="339"/>
        <v>NA</v>
      </c>
      <c r="AB667" t="str">
        <f t="shared" si="340"/>
        <v>NA</v>
      </c>
      <c r="AC667" s="9" t="str">
        <f t="shared" si="351"/>
        <v>NA</v>
      </c>
      <c r="AD667" s="9">
        <f t="shared" si="352"/>
        <v>0</v>
      </c>
      <c r="AE667" s="9" t="str">
        <f t="shared" si="353"/>
        <v>NA</v>
      </c>
      <c r="AF667" s="9">
        <f t="shared" si="354"/>
        <v>0</v>
      </c>
      <c r="AG667" s="9" t="str">
        <f t="shared" si="355"/>
        <v>NA</v>
      </c>
      <c r="AH667" s="9">
        <f t="shared" si="356"/>
        <v>0</v>
      </c>
      <c r="AI667" s="9" t="str">
        <f t="shared" si="357"/>
        <v>NA</v>
      </c>
      <c r="AJ667" s="9">
        <f t="shared" si="358"/>
        <v>0</v>
      </c>
      <c r="AK667" t="str">
        <f t="shared" si="359"/>
        <v>NA</v>
      </c>
      <c r="AL667" t="str">
        <f t="shared" si="360"/>
        <v>NA</v>
      </c>
      <c r="AM667" t="str">
        <f t="shared" si="361"/>
        <v>NA</v>
      </c>
      <c r="AN667" t="str">
        <f t="shared" si="362"/>
        <v>NA</v>
      </c>
      <c r="AO667">
        <f t="shared" si="341"/>
        <v>0</v>
      </c>
      <c r="AP667">
        <f t="shared" si="342"/>
        <v>0</v>
      </c>
      <c r="AQ667" t="str">
        <f t="shared" si="343"/>
        <v>Method not applicable - confined aquifer</v>
      </c>
    </row>
    <row r="668" spans="1:43" x14ac:dyDescent="0.25">
      <c r="A668">
        <v>469</v>
      </c>
      <c r="B668">
        <v>12366594.9429</v>
      </c>
      <c r="C668" t="str">
        <f>VLOOKUP(A668,'A1. Aquifer Attributes'!A:H,8,FALSE)</f>
        <v>Confined</v>
      </c>
      <c r="D668" t="str">
        <f>VLOOKUP(A668,'A3. BGCZ'!A:C,3,FALSE)</f>
        <v>PP</v>
      </c>
      <c r="E668" t="str">
        <f>VLOOKUP(A668,'A2. Low Flow Zone'!A:C,3,FALSE)</f>
        <v>South Interior</v>
      </c>
      <c r="F668">
        <f>IFERROR(VLOOKUP(A668,'R1. GW Use'!A:H,8,FALSE),"&lt;Null&gt;")</f>
        <v>99767</v>
      </c>
      <c r="G668" t="str">
        <f>IFERROR(VLOOKUP(A668,'R2. Recharge'!A:I,8,FALSE)*B668,"&lt;Null&gt;")</f>
        <v>&lt;Null&gt;</v>
      </c>
      <c r="H668" t="str">
        <f>IFERROR(VLOOKUP(A668,'R2. Recharge'!A:K,10,FALSE)*B668,"&lt;Null&gt;")</f>
        <v>&lt;Null&gt;</v>
      </c>
      <c r="I668" t="str">
        <f>IFERROR(VLOOKUP(A668,'R3. GW E'!A:C,2,FALSE)*B668,"&lt;Null&gt;")</f>
        <v>&lt;Null&gt;</v>
      </c>
      <c r="J668" t="str">
        <f>IFERROR(VLOOKUP(A668,'R3. GW E'!A:E,4,FALSE)*B668,"&lt;Null&gt;")</f>
        <v>&lt;Null&gt;</v>
      </c>
      <c r="K668" t="str">
        <f t="shared" si="330"/>
        <v>&lt;Null&gt;</v>
      </c>
      <c r="L668" t="str">
        <f t="shared" si="331"/>
        <v>&lt;Null&gt;</v>
      </c>
      <c r="M668" t="str">
        <f t="shared" si="332"/>
        <v>&lt;Null&gt;</v>
      </c>
      <c r="N668" t="str">
        <f t="shared" si="333"/>
        <v>&lt;Null&gt;</v>
      </c>
      <c r="O668" t="str">
        <f t="shared" si="334"/>
        <v/>
      </c>
      <c r="P668">
        <f t="shared" si="344"/>
        <v>100000</v>
      </c>
      <c r="Q668" t="str">
        <f t="shared" si="335"/>
        <v/>
      </c>
      <c r="R668">
        <f t="shared" si="345"/>
        <v>0</v>
      </c>
      <c r="S668" t="str">
        <f t="shared" si="336"/>
        <v/>
      </c>
      <c r="T668">
        <f t="shared" si="346"/>
        <v>0</v>
      </c>
      <c r="U668" t="str">
        <f t="shared" si="347"/>
        <v>NA</v>
      </c>
      <c r="V668">
        <f t="shared" si="348"/>
        <v>0</v>
      </c>
      <c r="W668" t="str">
        <f t="shared" si="349"/>
        <v>NA</v>
      </c>
      <c r="X668">
        <f t="shared" si="350"/>
        <v>0</v>
      </c>
      <c r="Y668" t="str">
        <f t="shared" si="337"/>
        <v>NA</v>
      </c>
      <c r="Z668" t="str">
        <f t="shared" si="338"/>
        <v>NA</v>
      </c>
      <c r="AA668" t="str">
        <f t="shared" si="339"/>
        <v>NA</v>
      </c>
      <c r="AB668" t="str">
        <f t="shared" si="340"/>
        <v>NA</v>
      </c>
      <c r="AC668" s="9" t="str">
        <f t="shared" si="351"/>
        <v>NA</v>
      </c>
      <c r="AD668" s="9">
        <f t="shared" si="352"/>
        <v>0</v>
      </c>
      <c r="AE668" s="9" t="str">
        <f t="shared" si="353"/>
        <v>NA</v>
      </c>
      <c r="AF668" s="9">
        <f t="shared" si="354"/>
        <v>0</v>
      </c>
      <c r="AG668" s="9" t="str">
        <f t="shared" si="355"/>
        <v>NA</v>
      </c>
      <c r="AH668" s="9">
        <f t="shared" si="356"/>
        <v>0</v>
      </c>
      <c r="AI668" s="9" t="str">
        <f t="shared" si="357"/>
        <v>NA</v>
      </c>
      <c r="AJ668" s="9">
        <f t="shared" si="358"/>
        <v>0</v>
      </c>
      <c r="AK668" t="str">
        <f t="shared" si="359"/>
        <v>NA</v>
      </c>
      <c r="AL668" t="str">
        <f t="shared" si="360"/>
        <v>NA</v>
      </c>
      <c r="AM668" t="str">
        <f t="shared" si="361"/>
        <v>NA</v>
      </c>
      <c r="AN668" t="str">
        <f t="shared" si="362"/>
        <v>NA</v>
      </c>
      <c r="AO668">
        <f t="shared" si="341"/>
        <v>0</v>
      </c>
      <c r="AP668">
        <f t="shared" si="342"/>
        <v>0</v>
      </c>
      <c r="AQ668" t="str">
        <f t="shared" si="343"/>
        <v>Method not applicable - confined aquifer</v>
      </c>
    </row>
    <row r="669" spans="1:43" x14ac:dyDescent="0.25">
      <c r="A669">
        <v>470</v>
      </c>
      <c r="B669">
        <v>52219817.612999998</v>
      </c>
      <c r="C669" t="str">
        <f>VLOOKUP(A669,'A1. Aquifer Attributes'!A:H,8,FALSE)</f>
        <v>Confined</v>
      </c>
      <c r="D669" t="str">
        <f>VLOOKUP(A669,'A3. BGCZ'!A:C,3,FALSE)</f>
        <v>PP</v>
      </c>
      <c r="E669" t="str">
        <f>VLOOKUP(A669,'A2. Low Flow Zone'!A:C,3,FALSE)</f>
        <v>South Interior</v>
      </c>
      <c r="F669">
        <f>IFERROR(VLOOKUP(A669,'R1. GW Use'!A:H,8,FALSE),"&lt;Null&gt;")</f>
        <v>96224</v>
      </c>
      <c r="G669" t="str">
        <f>IFERROR(VLOOKUP(A669,'R2. Recharge'!A:I,8,FALSE)*B669,"&lt;Null&gt;")</f>
        <v>&lt;Null&gt;</v>
      </c>
      <c r="H669" t="str">
        <f>IFERROR(VLOOKUP(A669,'R2. Recharge'!A:K,10,FALSE)*B669,"&lt;Null&gt;")</f>
        <v>&lt;Null&gt;</v>
      </c>
      <c r="I669" t="str">
        <f>IFERROR(VLOOKUP(A669,'R3. GW E'!A:C,2,FALSE)*B669,"&lt;Null&gt;")</f>
        <v>&lt;Null&gt;</v>
      </c>
      <c r="J669" t="str">
        <f>IFERROR(VLOOKUP(A669,'R3. GW E'!A:E,4,FALSE)*B669,"&lt;Null&gt;")</f>
        <v>&lt;Null&gt;</v>
      </c>
      <c r="K669" t="str">
        <f t="shared" si="330"/>
        <v>&lt;Null&gt;</v>
      </c>
      <c r="L669" t="str">
        <f t="shared" si="331"/>
        <v>&lt;Null&gt;</v>
      </c>
      <c r="M669" t="str">
        <f t="shared" si="332"/>
        <v>&lt;Null&gt;</v>
      </c>
      <c r="N669" t="str">
        <f t="shared" si="333"/>
        <v>&lt;Null&gt;</v>
      </c>
      <c r="O669" t="str">
        <f t="shared" si="334"/>
        <v/>
      </c>
      <c r="P669">
        <f t="shared" si="344"/>
        <v>96000</v>
      </c>
      <c r="Q669" t="str">
        <f t="shared" si="335"/>
        <v/>
      </c>
      <c r="R669">
        <f t="shared" si="345"/>
        <v>0</v>
      </c>
      <c r="S669" t="str">
        <f t="shared" si="336"/>
        <v/>
      </c>
      <c r="T669">
        <f t="shared" si="346"/>
        <v>0</v>
      </c>
      <c r="U669" t="str">
        <f t="shared" si="347"/>
        <v>NA</v>
      </c>
      <c r="V669">
        <f t="shared" si="348"/>
        <v>0</v>
      </c>
      <c r="W669" t="str">
        <f t="shared" si="349"/>
        <v>NA</v>
      </c>
      <c r="X669">
        <f t="shared" si="350"/>
        <v>0</v>
      </c>
      <c r="Y669" t="str">
        <f t="shared" si="337"/>
        <v>NA</v>
      </c>
      <c r="Z669" t="str">
        <f t="shared" si="338"/>
        <v>NA</v>
      </c>
      <c r="AA669" t="str">
        <f t="shared" si="339"/>
        <v>NA</v>
      </c>
      <c r="AB669" t="str">
        <f t="shared" si="340"/>
        <v>NA</v>
      </c>
      <c r="AC669" s="9" t="str">
        <f t="shared" si="351"/>
        <v>NA</v>
      </c>
      <c r="AD669" s="9">
        <f t="shared" si="352"/>
        <v>0</v>
      </c>
      <c r="AE669" s="9" t="str">
        <f t="shared" si="353"/>
        <v>NA</v>
      </c>
      <c r="AF669" s="9">
        <f t="shared" si="354"/>
        <v>0</v>
      </c>
      <c r="AG669" s="9" t="str">
        <f t="shared" si="355"/>
        <v>NA</v>
      </c>
      <c r="AH669" s="9">
        <f t="shared" si="356"/>
        <v>0</v>
      </c>
      <c r="AI669" s="9" t="str">
        <f t="shared" si="357"/>
        <v>NA</v>
      </c>
      <c r="AJ669" s="9">
        <f t="shared" si="358"/>
        <v>0</v>
      </c>
      <c r="AK669" t="str">
        <f t="shared" si="359"/>
        <v>NA</v>
      </c>
      <c r="AL669" t="str">
        <f t="shared" si="360"/>
        <v>NA</v>
      </c>
      <c r="AM669" t="str">
        <f t="shared" si="361"/>
        <v>NA</v>
      </c>
      <c r="AN669" t="str">
        <f t="shared" si="362"/>
        <v>NA</v>
      </c>
      <c r="AO669">
        <f t="shared" si="341"/>
        <v>0</v>
      </c>
      <c r="AP669">
        <f t="shared" si="342"/>
        <v>0</v>
      </c>
      <c r="AQ669" t="str">
        <f t="shared" si="343"/>
        <v>Method not applicable - confined aquifer</v>
      </c>
    </row>
    <row r="670" spans="1:43" x14ac:dyDescent="0.25">
      <c r="A670">
        <v>471</v>
      </c>
      <c r="B670">
        <v>127565782.32600001</v>
      </c>
      <c r="C670" t="str">
        <f>VLOOKUP(A670,'A1. Aquifer Attributes'!A:H,8,FALSE)</f>
        <v>Confined</v>
      </c>
      <c r="D670" t="str">
        <f>VLOOKUP(A670,'A3. BGCZ'!A:C,3,FALSE)</f>
        <v>IDF</v>
      </c>
      <c r="E670" t="str">
        <f>VLOOKUP(A670,'A2. Low Flow Zone'!A:C,3,FALSE)</f>
        <v>South Interior</v>
      </c>
      <c r="F670">
        <f>IFERROR(VLOOKUP(A670,'R1. GW Use'!A:H,8,FALSE),"&lt;Null&gt;")</f>
        <v>1291634</v>
      </c>
      <c r="G670" t="str">
        <f>IFERROR(VLOOKUP(A670,'R2. Recharge'!A:I,8,FALSE)*B670,"&lt;Null&gt;")</f>
        <v>&lt;Null&gt;</v>
      </c>
      <c r="H670" t="str">
        <f>IFERROR(VLOOKUP(A670,'R2. Recharge'!A:K,10,FALSE)*B670,"&lt;Null&gt;")</f>
        <v>&lt;Null&gt;</v>
      </c>
      <c r="I670" t="str">
        <f>IFERROR(VLOOKUP(A670,'R3. GW E'!A:C,2,FALSE)*B670,"&lt;Null&gt;")</f>
        <v>&lt;Null&gt;</v>
      </c>
      <c r="J670" t="str">
        <f>IFERROR(VLOOKUP(A670,'R3. GW E'!A:E,4,FALSE)*B670,"&lt;Null&gt;")</f>
        <v>&lt;Null&gt;</v>
      </c>
      <c r="K670" t="str">
        <f t="shared" si="330"/>
        <v>&lt;Null&gt;</v>
      </c>
      <c r="L670" t="str">
        <f t="shared" si="331"/>
        <v>&lt;Null&gt;</v>
      </c>
      <c r="M670" t="str">
        <f t="shared" si="332"/>
        <v>&lt;Null&gt;</v>
      </c>
      <c r="N670" t="str">
        <f t="shared" si="333"/>
        <v>&lt;Null&gt;</v>
      </c>
      <c r="O670" t="str">
        <f t="shared" si="334"/>
        <v/>
      </c>
      <c r="P670">
        <f t="shared" si="344"/>
        <v>1292000</v>
      </c>
      <c r="Q670" t="str">
        <f t="shared" si="335"/>
        <v/>
      </c>
      <c r="R670">
        <f t="shared" si="345"/>
        <v>0</v>
      </c>
      <c r="S670" t="str">
        <f t="shared" si="336"/>
        <v/>
      </c>
      <c r="T670">
        <f t="shared" si="346"/>
        <v>0</v>
      </c>
      <c r="U670" t="str">
        <f t="shared" si="347"/>
        <v>NA</v>
      </c>
      <c r="V670">
        <f t="shared" si="348"/>
        <v>0</v>
      </c>
      <c r="W670" t="str">
        <f t="shared" si="349"/>
        <v>NA</v>
      </c>
      <c r="X670">
        <f t="shared" si="350"/>
        <v>0</v>
      </c>
      <c r="Y670" t="str">
        <f t="shared" si="337"/>
        <v>NA</v>
      </c>
      <c r="Z670" t="str">
        <f t="shared" si="338"/>
        <v>NA</v>
      </c>
      <c r="AA670" t="str">
        <f t="shared" si="339"/>
        <v>NA</v>
      </c>
      <c r="AB670" t="str">
        <f t="shared" si="340"/>
        <v>NA</v>
      </c>
      <c r="AC670" s="9" t="str">
        <f t="shared" si="351"/>
        <v>NA</v>
      </c>
      <c r="AD670" s="9">
        <f t="shared" si="352"/>
        <v>0</v>
      </c>
      <c r="AE670" s="9" t="str">
        <f t="shared" si="353"/>
        <v>NA</v>
      </c>
      <c r="AF670" s="9">
        <f t="shared" si="354"/>
        <v>0</v>
      </c>
      <c r="AG670" s="9" t="str">
        <f t="shared" si="355"/>
        <v>NA</v>
      </c>
      <c r="AH670" s="9">
        <f t="shared" si="356"/>
        <v>0</v>
      </c>
      <c r="AI670" s="9" t="str">
        <f t="shared" si="357"/>
        <v>NA</v>
      </c>
      <c r="AJ670" s="9">
        <f t="shared" si="358"/>
        <v>0</v>
      </c>
      <c r="AK670" t="str">
        <f t="shared" si="359"/>
        <v>NA</v>
      </c>
      <c r="AL670" t="str">
        <f t="shared" si="360"/>
        <v>NA</v>
      </c>
      <c r="AM670" t="str">
        <f t="shared" si="361"/>
        <v>NA</v>
      </c>
      <c r="AN670" t="str">
        <f t="shared" si="362"/>
        <v>NA</v>
      </c>
      <c r="AO670">
        <f t="shared" si="341"/>
        <v>0</v>
      </c>
      <c r="AP670">
        <f t="shared" si="342"/>
        <v>0</v>
      </c>
      <c r="AQ670" t="str">
        <f t="shared" si="343"/>
        <v>Method not applicable - confined aquifer</v>
      </c>
    </row>
    <row r="671" spans="1:43" x14ac:dyDescent="0.25">
      <c r="A671">
        <v>472</v>
      </c>
      <c r="B671">
        <v>18798788.2304</v>
      </c>
      <c r="C671" t="str">
        <f>VLOOKUP(A671,'A1. Aquifer Attributes'!A:H,8,FALSE)</f>
        <v>Confined</v>
      </c>
      <c r="D671" t="str">
        <f>VLOOKUP(A671,'A3. BGCZ'!A:C,3,FALSE)</f>
        <v>IDF</v>
      </c>
      <c r="E671" t="str">
        <f>VLOOKUP(A671,'A2. Low Flow Zone'!A:C,3,FALSE)</f>
        <v>South Interior</v>
      </c>
      <c r="F671">
        <f>IFERROR(VLOOKUP(A671,'R1. GW Use'!A:H,8,FALSE),"&lt;Null&gt;")</f>
        <v>84779</v>
      </c>
      <c r="G671" t="str">
        <f>IFERROR(VLOOKUP(A671,'R2. Recharge'!A:I,8,FALSE)*B671,"&lt;Null&gt;")</f>
        <v>&lt;Null&gt;</v>
      </c>
      <c r="H671" t="str">
        <f>IFERROR(VLOOKUP(A671,'R2. Recharge'!A:K,10,FALSE)*B671,"&lt;Null&gt;")</f>
        <v>&lt;Null&gt;</v>
      </c>
      <c r="I671" t="str">
        <f>IFERROR(VLOOKUP(A671,'R3. GW E'!A:C,2,FALSE)*B671,"&lt;Null&gt;")</f>
        <v>&lt;Null&gt;</v>
      </c>
      <c r="J671" t="str">
        <f>IFERROR(VLOOKUP(A671,'R3. GW E'!A:E,4,FALSE)*B671,"&lt;Null&gt;")</f>
        <v>&lt;Null&gt;</v>
      </c>
      <c r="K671" t="str">
        <f t="shared" si="330"/>
        <v>&lt;Null&gt;</v>
      </c>
      <c r="L671" t="str">
        <f t="shared" si="331"/>
        <v>&lt;Null&gt;</v>
      </c>
      <c r="M671" t="str">
        <f t="shared" si="332"/>
        <v>&lt;Null&gt;</v>
      </c>
      <c r="N671" t="str">
        <f t="shared" si="333"/>
        <v>&lt;Null&gt;</v>
      </c>
      <c r="O671" t="str">
        <f t="shared" si="334"/>
        <v/>
      </c>
      <c r="P671">
        <f t="shared" si="344"/>
        <v>85000</v>
      </c>
      <c r="Q671" t="str">
        <f t="shared" si="335"/>
        <v/>
      </c>
      <c r="R671">
        <f t="shared" si="345"/>
        <v>0</v>
      </c>
      <c r="S671" t="str">
        <f t="shared" si="336"/>
        <v/>
      </c>
      <c r="T671">
        <f t="shared" si="346"/>
        <v>0</v>
      </c>
      <c r="U671" t="str">
        <f t="shared" si="347"/>
        <v>NA</v>
      </c>
      <c r="V671">
        <f t="shared" si="348"/>
        <v>0</v>
      </c>
      <c r="W671" t="str">
        <f t="shared" si="349"/>
        <v>NA</v>
      </c>
      <c r="X671">
        <f t="shared" si="350"/>
        <v>0</v>
      </c>
      <c r="Y671" t="str">
        <f t="shared" si="337"/>
        <v>NA</v>
      </c>
      <c r="Z671" t="str">
        <f t="shared" si="338"/>
        <v>NA</v>
      </c>
      <c r="AA671" t="str">
        <f t="shared" si="339"/>
        <v>NA</v>
      </c>
      <c r="AB671" t="str">
        <f t="shared" si="340"/>
        <v>NA</v>
      </c>
      <c r="AC671" s="9" t="str">
        <f t="shared" si="351"/>
        <v>NA</v>
      </c>
      <c r="AD671" s="9">
        <f t="shared" si="352"/>
        <v>0</v>
      </c>
      <c r="AE671" s="9" t="str">
        <f t="shared" si="353"/>
        <v>NA</v>
      </c>
      <c r="AF671" s="9">
        <f t="shared" si="354"/>
        <v>0</v>
      </c>
      <c r="AG671" s="9" t="str">
        <f t="shared" si="355"/>
        <v>NA</v>
      </c>
      <c r="AH671" s="9">
        <f t="shared" si="356"/>
        <v>0</v>
      </c>
      <c r="AI671" s="9" t="str">
        <f t="shared" si="357"/>
        <v>NA</v>
      </c>
      <c r="AJ671" s="9">
        <f t="shared" si="358"/>
        <v>0</v>
      </c>
      <c r="AK671" t="str">
        <f t="shared" si="359"/>
        <v>NA</v>
      </c>
      <c r="AL671" t="str">
        <f t="shared" si="360"/>
        <v>NA</v>
      </c>
      <c r="AM671" t="str">
        <f t="shared" si="361"/>
        <v>NA</v>
      </c>
      <c r="AN671" t="str">
        <f t="shared" si="362"/>
        <v>NA</v>
      </c>
      <c r="AO671">
        <f t="shared" si="341"/>
        <v>0</v>
      </c>
      <c r="AP671">
        <f t="shared" si="342"/>
        <v>0</v>
      </c>
      <c r="AQ671" t="str">
        <f t="shared" si="343"/>
        <v>Method not applicable - confined aquifer</v>
      </c>
    </row>
    <row r="672" spans="1:43" x14ac:dyDescent="0.25">
      <c r="A672">
        <v>473</v>
      </c>
      <c r="B672">
        <v>39375323.356899999</v>
      </c>
      <c r="C672" t="str">
        <f>VLOOKUP(A672,'A1. Aquifer Attributes'!A:H,8,FALSE)</f>
        <v>Confined</v>
      </c>
      <c r="D672" t="str">
        <f>VLOOKUP(A672,'A3. BGCZ'!A:C,3,FALSE)</f>
        <v>MS</v>
      </c>
      <c r="E672" t="str">
        <f>VLOOKUP(A672,'A2. Low Flow Zone'!A:C,3,FALSE)</f>
        <v>South Interior</v>
      </c>
      <c r="F672">
        <f>IFERROR(VLOOKUP(A672,'R1. GW Use'!A:H,8,FALSE),"&lt;Null&gt;")</f>
        <v>280516</v>
      </c>
      <c r="G672" t="str">
        <f>IFERROR(VLOOKUP(A672,'R2. Recharge'!A:I,8,FALSE)*B672,"&lt;Null&gt;")</f>
        <v>&lt;Null&gt;</v>
      </c>
      <c r="H672" t="str">
        <f>IFERROR(VLOOKUP(A672,'R2. Recharge'!A:K,10,FALSE)*B672,"&lt;Null&gt;")</f>
        <v>&lt;Null&gt;</v>
      </c>
      <c r="I672" t="str">
        <f>IFERROR(VLOOKUP(A672,'R3. GW E'!A:C,2,FALSE)*B672,"&lt;Null&gt;")</f>
        <v>&lt;Null&gt;</v>
      </c>
      <c r="J672" t="str">
        <f>IFERROR(VLOOKUP(A672,'R3. GW E'!A:E,4,FALSE)*B672,"&lt;Null&gt;")</f>
        <v>&lt;Null&gt;</v>
      </c>
      <c r="K672" t="str">
        <f t="shared" si="330"/>
        <v>&lt;Null&gt;</v>
      </c>
      <c r="L672" t="str">
        <f t="shared" si="331"/>
        <v>&lt;Null&gt;</v>
      </c>
      <c r="M672" t="str">
        <f t="shared" si="332"/>
        <v>&lt;Null&gt;</v>
      </c>
      <c r="N672" t="str">
        <f t="shared" si="333"/>
        <v>&lt;Null&gt;</v>
      </c>
      <c r="O672" t="str">
        <f t="shared" si="334"/>
        <v/>
      </c>
      <c r="P672">
        <f t="shared" si="344"/>
        <v>281000</v>
      </c>
      <c r="Q672" t="str">
        <f t="shared" si="335"/>
        <v/>
      </c>
      <c r="R672">
        <f t="shared" si="345"/>
        <v>0</v>
      </c>
      <c r="S672" t="str">
        <f t="shared" si="336"/>
        <v/>
      </c>
      <c r="T672">
        <f t="shared" si="346"/>
        <v>0</v>
      </c>
      <c r="U672" t="str">
        <f t="shared" si="347"/>
        <v>NA</v>
      </c>
      <c r="V672">
        <f t="shared" si="348"/>
        <v>0</v>
      </c>
      <c r="W672" t="str">
        <f t="shared" si="349"/>
        <v>NA</v>
      </c>
      <c r="X672">
        <f t="shared" si="350"/>
        <v>0</v>
      </c>
      <c r="Y672" t="str">
        <f t="shared" si="337"/>
        <v>NA</v>
      </c>
      <c r="Z672" t="str">
        <f t="shared" si="338"/>
        <v>NA</v>
      </c>
      <c r="AA672" t="str">
        <f t="shared" si="339"/>
        <v>NA</v>
      </c>
      <c r="AB672" t="str">
        <f t="shared" si="340"/>
        <v>NA</v>
      </c>
      <c r="AC672" s="9" t="str">
        <f t="shared" si="351"/>
        <v>NA</v>
      </c>
      <c r="AD672" s="9">
        <f t="shared" si="352"/>
        <v>0</v>
      </c>
      <c r="AE672" s="9" t="str">
        <f t="shared" si="353"/>
        <v>NA</v>
      </c>
      <c r="AF672" s="9">
        <f t="shared" si="354"/>
        <v>0</v>
      </c>
      <c r="AG672" s="9" t="str">
        <f t="shared" si="355"/>
        <v>NA</v>
      </c>
      <c r="AH672" s="9">
        <f t="shared" si="356"/>
        <v>0</v>
      </c>
      <c r="AI672" s="9" t="str">
        <f t="shared" si="357"/>
        <v>NA</v>
      </c>
      <c r="AJ672" s="9">
        <f t="shared" si="358"/>
        <v>0</v>
      </c>
      <c r="AK672" t="str">
        <f t="shared" si="359"/>
        <v>NA</v>
      </c>
      <c r="AL672" t="str">
        <f t="shared" si="360"/>
        <v>NA</v>
      </c>
      <c r="AM672" t="str">
        <f t="shared" si="361"/>
        <v>NA</v>
      </c>
      <c r="AN672" t="str">
        <f t="shared" si="362"/>
        <v>NA</v>
      </c>
      <c r="AO672">
        <f t="shared" si="341"/>
        <v>0</v>
      </c>
      <c r="AP672">
        <f t="shared" si="342"/>
        <v>0</v>
      </c>
      <c r="AQ672" t="str">
        <f t="shared" si="343"/>
        <v>Method not applicable - confined aquifer</v>
      </c>
    </row>
    <row r="673" spans="1:43" x14ac:dyDescent="0.25">
      <c r="A673">
        <v>475</v>
      </c>
      <c r="B673">
        <v>744074.43500000006</v>
      </c>
      <c r="C673" t="str">
        <f>VLOOKUP(A673,'A1. Aquifer Attributes'!A:H,8,FALSE)</f>
        <v>Confined</v>
      </c>
      <c r="D673" t="str">
        <f>VLOOKUP(A673,'A3. BGCZ'!A:C,3,FALSE)</f>
        <v>IDF</v>
      </c>
      <c r="E673" t="str">
        <f>VLOOKUP(A673,'A2. Low Flow Zone'!A:C,3,FALSE)</f>
        <v>South Interior</v>
      </c>
      <c r="F673">
        <f>IFERROR(VLOOKUP(A673,'R1. GW Use'!A:H,8,FALSE),"&lt;Null&gt;")</f>
        <v>0</v>
      </c>
      <c r="G673" t="str">
        <f>IFERROR(VLOOKUP(A673,'R2. Recharge'!A:I,8,FALSE)*B673,"&lt;Null&gt;")</f>
        <v>&lt;Null&gt;</v>
      </c>
      <c r="H673" t="str">
        <f>IFERROR(VLOOKUP(A673,'R2. Recharge'!A:K,10,FALSE)*B673,"&lt;Null&gt;")</f>
        <v>&lt;Null&gt;</v>
      </c>
      <c r="I673" t="str">
        <f>IFERROR(VLOOKUP(A673,'R3. GW E'!A:C,2,FALSE)*B673,"&lt;Null&gt;")</f>
        <v>&lt;Null&gt;</v>
      </c>
      <c r="J673" t="str">
        <f>IFERROR(VLOOKUP(A673,'R3. GW E'!A:E,4,FALSE)*B673,"&lt;Null&gt;")</f>
        <v>&lt;Null&gt;</v>
      </c>
      <c r="K673" t="str">
        <f t="shared" si="330"/>
        <v>&lt;Null&gt;</v>
      </c>
      <c r="L673" t="str">
        <f t="shared" si="331"/>
        <v>&lt;Null&gt;</v>
      </c>
      <c r="M673" t="str">
        <f t="shared" si="332"/>
        <v>&lt;Null&gt;</v>
      </c>
      <c r="N673" t="str">
        <f t="shared" si="333"/>
        <v>&lt;Null&gt;</v>
      </c>
      <c r="O673" t="str">
        <f t="shared" si="334"/>
        <v/>
      </c>
      <c r="P673">
        <f t="shared" si="344"/>
        <v>0</v>
      </c>
      <c r="Q673" t="str">
        <f t="shared" si="335"/>
        <v/>
      </c>
      <c r="R673">
        <f t="shared" si="345"/>
        <v>0</v>
      </c>
      <c r="S673" t="str">
        <f t="shared" si="336"/>
        <v/>
      </c>
      <c r="T673">
        <f t="shared" si="346"/>
        <v>0</v>
      </c>
      <c r="U673" t="str">
        <f t="shared" si="347"/>
        <v>NA</v>
      </c>
      <c r="V673">
        <f t="shared" si="348"/>
        <v>0</v>
      </c>
      <c r="W673" t="str">
        <f t="shared" si="349"/>
        <v>NA</v>
      </c>
      <c r="X673">
        <f t="shared" si="350"/>
        <v>0</v>
      </c>
      <c r="Y673" t="str">
        <f t="shared" si="337"/>
        <v>NA</v>
      </c>
      <c r="Z673" t="str">
        <f t="shared" si="338"/>
        <v>NA</v>
      </c>
      <c r="AA673" t="str">
        <f t="shared" si="339"/>
        <v>NA</v>
      </c>
      <c r="AB673" t="str">
        <f t="shared" si="340"/>
        <v>NA</v>
      </c>
      <c r="AC673" s="9" t="str">
        <f t="shared" si="351"/>
        <v>NA</v>
      </c>
      <c r="AD673" s="9">
        <f t="shared" si="352"/>
        <v>0</v>
      </c>
      <c r="AE673" s="9" t="str">
        <f t="shared" si="353"/>
        <v>NA</v>
      </c>
      <c r="AF673" s="9">
        <f t="shared" si="354"/>
        <v>0</v>
      </c>
      <c r="AG673" s="9" t="str">
        <f t="shared" si="355"/>
        <v>NA</v>
      </c>
      <c r="AH673" s="9">
        <f t="shared" si="356"/>
        <v>0</v>
      </c>
      <c r="AI673" s="9" t="str">
        <f t="shared" si="357"/>
        <v>NA</v>
      </c>
      <c r="AJ673" s="9">
        <f t="shared" si="358"/>
        <v>0</v>
      </c>
      <c r="AK673" t="str">
        <f t="shared" si="359"/>
        <v>NA</v>
      </c>
      <c r="AL673" t="str">
        <f t="shared" si="360"/>
        <v>NA</v>
      </c>
      <c r="AM673" t="str">
        <f t="shared" si="361"/>
        <v>NA</v>
      </c>
      <c r="AN673" t="str">
        <f t="shared" si="362"/>
        <v>NA</v>
      </c>
      <c r="AO673">
        <f t="shared" si="341"/>
        <v>0</v>
      </c>
      <c r="AP673">
        <f t="shared" si="342"/>
        <v>0</v>
      </c>
      <c r="AQ673" t="str">
        <f t="shared" si="343"/>
        <v>Method not applicable - confined aquifer</v>
      </c>
    </row>
    <row r="674" spans="1:43" x14ac:dyDescent="0.25">
      <c r="A674">
        <v>476</v>
      </c>
      <c r="B674">
        <v>383067.99831200001</v>
      </c>
      <c r="C674" t="str">
        <f>VLOOKUP(A674,'A1. Aquifer Attributes'!A:H,8,FALSE)</f>
        <v>Confined</v>
      </c>
      <c r="D674" t="str">
        <f>VLOOKUP(A674,'A3. BGCZ'!A:C,3,FALSE)</f>
        <v>PP</v>
      </c>
      <c r="E674" t="str">
        <f>VLOOKUP(A674,'A2. Low Flow Zone'!A:C,3,FALSE)</f>
        <v>South Interior</v>
      </c>
      <c r="F674">
        <f>IFERROR(VLOOKUP(A674,'R1. GW Use'!A:H,8,FALSE),"&lt;Null&gt;")</f>
        <v>0</v>
      </c>
      <c r="G674" t="str">
        <f>IFERROR(VLOOKUP(A674,'R2. Recharge'!A:I,8,FALSE)*B674,"&lt;Null&gt;")</f>
        <v>&lt;Null&gt;</v>
      </c>
      <c r="H674" t="str">
        <f>IFERROR(VLOOKUP(A674,'R2. Recharge'!A:K,10,FALSE)*B674,"&lt;Null&gt;")</f>
        <v>&lt;Null&gt;</v>
      </c>
      <c r="I674" t="str">
        <f>IFERROR(VLOOKUP(A674,'R3. GW E'!A:C,2,FALSE)*B674,"&lt;Null&gt;")</f>
        <v>&lt;Null&gt;</v>
      </c>
      <c r="J674" t="str">
        <f>IFERROR(VLOOKUP(A674,'R3. GW E'!A:E,4,FALSE)*B674,"&lt;Null&gt;")</f>
        <v>&lt;Null&gt;</v>
      </c>
      <c r="K674" t="str">
        <f t="shared" si="330"/>
        <v>&lt;Null&gt;</v>
      </c>
      <c r="L674" t="str">
        <f t="shared" si="331"/>
        <v>&lt;Null&gt;</v>
      </c>
      <c r="M674" t="str">
        <f t="shared" si="332"/>
        <v>&lt;Null&gt;</v>
      </c>
      <c r="N674" t="str">
        <f t="shared" si="333"/>
        <v>&lt;Null&gt;</v>
      </c>
      <c r="O674" t="str">
        <f t="shared" si="334"/>
        <v/>
      </c>
      <c r="P674">
        <f t="shared" si="344"/>
        <v>0</v>
      </c>
      <c r="Q674" t="str">
        <f t="shared" si="335"/>
        <v/>
      </c>
      <c r="R674">
        <f t="shared" si="345"/>
        <v>0</v>
      </c>
      <c r="S674" t="str">
        <f t="shared" si="336"/>
        <v/>
      </c>
      <c r="T674">
        <f t="shared" si="346"/>
        <v>0</v>
      </c>
      <c r="U674" t="str">
        <f t="shared" si="347"/>
        <v>NA</v>
      </c>
      <c r="V674">
        <f t="shared" si="348"/>
        <v>0</v>
      </c>
      <c r="W674" t="str">
        <f t="shared" si="349"/>
        <v>NA</v>
      </c>
      <c r="X674">
        <f t="shared" si="350"/>
        <v>0</v>
      </c>
      <c r="Y674" t="str">
        <f t="shared" si="337"/>
        <v>NA</v>
      </c>
      <c r="Z674" t="str">
        <f t="shared" si="338"/>
        <v>NA</v>
      </c>
      <c r="AA674" t="str">
        <f t="shared" si="339"/>
        <v>NA</v>
      </c>
      <c r="AB674" t="str">
        <f t="shared" si="340"/>
        <v>NA</v>
      </c>
      <c r="AC674" s="9" t="str">
        <f t="shared" si="351"/>
        <v>NA</v>
      </c>
      <c r="AD674" s="9">
        <f t="shared" si="352"/>
        <v>0</v>
      </c>
      <c r="AE674" s="9" t="str">
        <f t="shared" si="353"/>
        <v>NA</v>
      </c>
      <c r="AF674" s="9">
        <f t="shared" si="354"/>
        <v>0</v>
      </c>
      <c r="AG674" s="9" t="str">
        <f t="shared" si="355"/>
        <v>NA</v>
      </c>
      <c r="AH674" s="9">
        <f t="shared" si="356"/>
        <v>0</v>
      </c>
      <c r="AI674" s="9" t="str">
        <f t="shared" si="357"/>
        <v>NA</v>
      </c>
      <c r="AJ674" s="9">
        <f t="shared" si="358"/>
        <v>0</v>
      </c>
      <c r="AK674" t="str">
        <f t="shared" si="359"/>
        <v>NA</v>
      </c>
      <c r="AL674" t="str">
        <f t="shared" si="360"/>
        <v>NA</v>
      </c>
      <c r="AM674" t="str">
        <f t="shared" si="361"/>
        <v>NA</v>
      </c>
      <c r="AN674" t="str">
        <f t="shared" si="362"/>
        <v>NA</v>
      </c>
      <c r="AO674">
        <f t="shared" si="341"/>
        <v>0</v>
      </c>
      <c r="AP674">
        <f t="shared" si="342"/>
        <v>0</v>
      </c>
      <c r="AQ674" t="str">
        <f t="shared" si="343"/>
        <v>Method not applicable - confined aquifer</v>
      </c>
    </row>
    <row r="675" spans="1:43" x14ac:dyDescent="0.25">
      <c r="A675">
        <v>479</v>
      </c>
      <c r="B675">
        <v>9664954.0406899992</v>
      </c>
      <c r="C675" t="str">
        <f>VLOOKUP(A675,'A1. Aquifer Attributes'!A:H,8,FALSE)</f>
        <v>Confined</v>
      </c>
      <c r="D675" t="str">
        <f>VLOOKUP(A675,'A3. BGCZ'!A:C,3,FALSE)</f>
        <v>IDF</v>
      </c>
      <c r="E675" t="str">
        <f>VLOOKUP(A675,'A2. Low Flow Zone'!A:C,3,FALSE)</f>
        <v>South Interior</v>
      </c>
      <c r="F675">
        <f>IFERROR(VLOOKUP(A675,'R1. GW Use'!A:H,8,FALSE),"&lt;Null&gt;")</f>
        <v>67609</v>
      </c>
      <c r="G675" t="str">
        <f>IFERROR(VLOOKUP(A675,'R2. Recharge'!A:I,8,FALSE)*B675,"&lt;Null&gt;")</f>
        <v>&lt;Null&gt;</v>
      </c>
      <c r="H675" t="str">
        <f>IFERROR(VLOOKUP(A675,'R2. Recharge'!A:K,10,FALSE)*B675,"&lt;Null&gt;")</f>
        <v>&lt;Null&gt;</v>
      </c>
      <c r="I675" t="str">
        <f>IFERROR(VLOOKUP(A675,'R3. GW E'!A:C,2,FALSE)*B675,"&lt;Null&gt;")</f>
        <v>&lt;Null&gt;</v>
      </c>
      <c r="J675" t="str">
        <f>IFERROR(VLOOKUP(A675,'R3. GW E'!A:E,4,FALSE)*B675,"&lt;Null&gt;")</f>
        <v>&lt;Null&gt;</v>
      </c>
      <c r="K675" t="str">
        <f t="shared" si="330"/>
        <v>&lt;Null&gt;</v>
      </c>
      <c r="L675" t="str">
        <f t="shared" si="331"/>
        <v>&lt;Null&gt;</v>
      </c>
      <c r="M675" t="str">
        <f t="shared" si="332"/>
        <v>&lt;Null&gt;</v>
      </c>
      <c r="N675" t="str">
        <f t="shared" si="333"/>
        <v>&lt;Null&gt;</v>
      </c>
      <c r="O675" t="str">
        <f t="shared" si="334"/>
        <v/>
      </c>
      <c r="P675">
        <f t="shared" si="344"/>
        <v>68000</v>
      </c>
      <c r="Q675" t="str">
        <f t="shared" si="335"/>
        <v/>
      </c>
      <c r="R675">
        <f t="shared" si="345"/>
        <v>0</v>
      </c>
      <c r="S675" t="str">
        <f t="shared" si="336"/>
        <v/>
      </c>
      <c r="T675">
        <f t="shared" si="346"/>
        <v>0</v>
      </c>
      <c r="U675" t="str">
        <f t="shared" si="347"/>
        <v>NA</v>
      </c>
      <c r="V675">
        <f t="shared" si="348"/>
        <v>0</v>
      </c>
      <c r="W675" t="str">
        <f t="shared" si="349"/>
        <v>NA</v>
      </c>
      <c r="X675">
        <f t="shared" si="350"/>
        <v>0</v>
      </c>
      <c r="Y675" t="str">
        <f t="shared" si="337"/>
        <v>NA</v>
      </c>
      <c r="Z675" t="str">
        <f t="shared" si="338"/>
        <v>NA</v>
      </c>
      <c r="AA675" t="str">
        <f t="shared" si="339"/>
        <v>NA</v>
      </c>
      <c r="AB675" t="str">
        <f t="shared" si="340"/>
        <v>NA</v>
      </c>
      <c r="AC675" s="9" t="str">
        <f t="shared" si="351"/>
        <v>NA</v>
      </c>
      <c r="AD675" s="9">
        <f t="shared" si="352"/>
        <v>0</v>
      </c>
      <c r="AE675" s="9" t="str">
        <f t="shared" si="353"/>
        <v>NA</v>
      </c>
      <c r="AF675" s="9">
        <f t="shared" si="354"/>
        <v>0</v>
      </c>
      <c r="AG675" s="9" t="str">
        <f t="shared" si="355"/>
        <v>NA</v>
      </c>
      <c r="AH675" s="9">
        <f t="shared" si="356"/>
        <v>0</v>
      </c>
      <c r="AI675" s="9" t="str">
        <f t="shared" si="357"/>
        <v>NA</v>
      </c>
      <c r="AJ675" s="9">
        <f t="shared" si="358"/>
        <v>0</v>
      </c>
      <c r="AK675" t="str">
        <f t="shared" si="359"/>
        <v>NA</v>
      </c>
      <c r="AL675" t="str">
        <f t="shared" si="360"/>
        <v>NA</v>
      </c>
      <c r="AM675" t="str">
        <f t="shared" si="361"/>
        <v>NA</v>
      </c>
      <c r="AN675" t="str">
        <f t="shared" si="362"/>
        <v>NA</v>
      </c>
      <c r="AO675">
        <f t="shared" si="341"/>
        <v>0</v>
      </c>
      <c r="AP675">
        <f t="shared" si="342"/>
        <v>0</v>
      </c>
      <c r="AQ675" t="str">
        <f t="shared" si="343"/>
        <v>Method not applicable - confined aquifer</v>
      </c>
    </row>
    <row r="676" spans="1:43" x14ac:dyDescent="0.25">
      <c r="A676">
        <v>484</v>
      </c>
      <c r="B676">
        <v>583402.11187499994</v>
      </c>
      <c r="C676" t="str">
        <f>VLOOKUP(A676,'A1. Aquifer Attributes'!A:H,8,FALSE)</f>
        <v>Confined</v>
      </c>
      <c r="D676" t="str">
        <f>VLOOKUP(A676,'A3. BGCZ'!A:C,3,FALSE)</f>
        <v>ICH</v>
      </c>
      <c r="E676" t="str">
        <f>VLOOKUP(A676,'A2. Low Flow Zone'!A:C,3,FALSE)</f>
        <v>Southeast Mountains</v>
      </c>
      <c r="F676">
        <f>IFERROR(VLOOKUP(A676,'R1. GW Use'!A:H,8,FALSE),"&lt;Null&gt;")</f>
        <v>31</v>
      </c>
      <c r="G676" t="str">
        <f>IFERROR(VLOOKUP(A676,'R2. Recharge'!A:I,8,FALSE)*B676,"&lt;Null&gt;")</f>
        <v>&lt;Null&gt;</v>
      </c>
      <c r="H676" t="str">
        <f>IFERROR(VLOOKUP(A676,'R2. Recharge'!A:K,10,FALSE)*B676,"&lt;Null&gt;")</f>
        <v>&lt;Null&gt;</v>
      </c>
      <c r="I676" t="str">
        <f>IFERROR(VLOOKUP(A676,'R3. GW E'!A:C,2,FALSE)*B676,"&lt;Null&gt;")</f>
        <v>&lt;Null&gt;</v>
      </c>
      <c r="J676" t="str">
        <f>IFERROR(VLOOKUP(A676,'R3. GW E'!A:E,4,FALSE)*B676,"&lt;Null&gt;")</f>
        <v>&lt;Null&gt;</v>
      </c>
      <c r="K676" t="str">
        <f t="shared" si="330"/>
        <v>&lt;Null&gt;</v>
      </c>
      <c r="L676" t="str">
        <f t="shared" si="331"/>
        <v>&lt;Null&gt;</v>
      </c>
      <c r="M676" t="str">
        <f t="shared" si="332"/>
        <v>&lt;Null&gt;</v>
      </c>
      <c r="N676" t="str">
        <f t="shared" si="333"/>
        <v>&lt;Null&gt;</v>
      </c>
      <c r="O676" t="str">
        <f t="shared" si="334"/>
        <v>&lt;1000</v>
      </c>
      <c r="P676">
        <f t="shared" si="344"/>
        <v>0</v>
      </c>
      <c r="Q676" t="str">
        <f t="shared" si="335"/>
        <v/>
      </c>
      <c r="R676">
        <f t="shared" si="345"/>
        <v>0</v>
      </c>
      <c r="S676" t="str">
        <f t="shared" si="336"/>
        <v/>
      </c>
      <c r="T676">
        <f t="shared" si="346"/>
        <v>0</v>
      </c>
      <c r="U676" t="str">
        <f t="shared" si="347"/>
        <v>NA</v>
      </c>
      <c r="V676">
        <f t="shared" si="348"/>
        <v>0</v>
      </c>
      <c r="W676" t="str">
        <f t="shared" si="349"/>
        <v>NA</v>
      </c>
      <c r="X676">
        <f t="shared" si="350"/>
        <v>0</v>
      </c>
      <c r="Y676" t="str">
        <f t="shared" si="337"/>
        <v>NA</v>
      </c>
      <c r="Z676" t="str">
        <f t="shared" si="338"/>
        <v>NA</v>
      </c>
      <c r="AA676" t="str">
        <f t="shared" si="339"/>
        <v>NA</v>
      </c>
      <c r="AB676" t="str">
        <f t="shared" si="340"/>
        <v>NA</v>
      </c>
      <c r="AC676" s="9" t="str">
        <f t="shared" si="351"/>
        <v>NA</v>
      </c>
      <c r="AD676" s="9">
        <f t="shared" si="352"/>
        <v>0</v>
      </c>
      <c r="AE676" s="9" t="str">
        <f t="shared" si="353"/>
        <v>NA</v>
      </c>
      <c r="AF676" s="9">
        <f t="shared" si="354"/>
        <v>0</v>
      </c>
      <c r="AG676" s="9" t="str">
        <f t="shared" si="355"/>
        <v>NA</v>
      </c>
      <c r="AH676" s="9">
        <f t="shared" si="356"/>
        <v>0</v>
      </c>
      <c r="AI676" s="9" t="str">
        <f t="shared" si="357"/>
        <v>NA</v>
      </c>
      <c r="AJ676" s="9">
        <f t="shared" si="358"/>
        <v>0</v>
      </c>
      <c r="AK676" t="str">
        <f t="shared" si="359"/>
        <v>NA</v>
      </c>
      <c r="AL676" t="str">
        <f t="shared" si="360"/>
        <v>NA</v>
      </c>
      <c r="AM676" t="str">
        <f t="shared" si="361"/>
        <v>NA</v>
      </c>
      <c r="AN676" t="str">
        <f t="shared" si="362"/>
        <v>NA</v>
      </c>
      <c r="AO676">
        <f t="shared" si="341"/>
        <v>0</v>
      </c>
      <c r="AP676">
        <f t="shared" si="342"/>
        <v>0</v>
      </c>
      <c r="AQ676" t="str">
        <f t="shared" si="343"/>
        <v>Method not applicable - confined aquifer</v>
      </c>
    </row>
    <row r="677" spans="1:43" x14ac:dyDescent="0.25">
      <c r="A677">
        <v>486</v>
      </c>
      <c r="B677">
        <v>21113061.3279</v>
      </c>
      <c r="C677" t="str">
        <f>VLOOKUP(A677,'A1. Aquifer Attributes'!A:H,8,FALSE)</f>
        <v>Confined</v>
      </c>
      <c r="D677" t="str">
        <f>VLOOKUP(A677,'A3. BGCZ'!A:C,3,FALSE)</f>
        <v>ICH</v>
      </c>
      <c r="E677" t="str">
        <f>VLOOKUP(A677,'A2. Low Flow Zone'!A:C,3,FALSE)</f>
        <v>Southeast Mountains</v>
      </c>
      <c r="F677">
        <f>IFERROR(VLOOKUP(A677,'R1. GW Use'!A:H,8,FALSE),"&lt;Null&gt;")</f>
        <v>68968</v>
      </c>
      <c r="G677" t="str">
        <f>IFERROR(VLOOKUP(A677,'R2. Recharge'!A:I,8,FALSE)*B677,"&lt;Null&gt;")</f>
        <v>&lt;Null&gt;</v>
      </c>
      <c r="H677" t="str">
        <f>IFERROR(VLOOKUP(A677,'R2. Recharge'!A:K,10,FALSE)*B677,"&lt;Null&gt;")</f>
        <v>&lt;Null&gt;</v>
      </c>
      <c r="I677" t="str">
        <f>IFERROR(VLOOKUP(A677,'R3. GW E'!A:C,2,FALSE)*B677,"&lt;Null&gt;")</f>
        <v>&lt;Null&gt;</v>
      </c>
      <c r="J677" t="str">
        <f>IFERROR(VLOOKUP(A677,'R3. GW E'!A:E,4,FALSE)*B677,"&lt;Null&gt;")</f>
        <v>&lt;Null&gt;</v>
      </c>
      <c r="K677" t="str">
        <f t="shared" si="330"/>
        <v>&lt;Null&gt;</v>
      </c>
      <c r="L677" t="str">
        <f t="shared" si="331"/>
        <v>&lt;Null&gt;</v>
      </c>
      <c r="M677" t="str">
        <f t="shared" si="332"/>
        <v>&lt;Null&gt;</v>
      </c>
      <c r="N677" t="str">
        <f t="shared" si="333"/>
        <v>&lt;Null&gt;</v>
      </c>
      <c r="O677" t="str">
        <f t="shared" si="334"/>
        <v/>
      </c>
      <c r="P677">
        <f t="shared" si="344"/>
        <v>69000</v>
      </c>
      <c r="Q677" t="str">
        <f t="shared" si="335"/>
        <v/>
      </c>
      <c r="R677">
        <f t="shared" si="345"/>
        <v>0</v>
      </c>
      <c r="S677" t="str">
        <f t="shared" si="336"/>
        <v/>
      </c>
      <c r="T677">
        <f t="shared" si="346"/>
        <v>0</v>
      </c>
      <c r="U677" t="str">
        <f t="shared" si="347"/>
        <v>NA</v>
      </c>
      <c r="V677">
        <f t="shared" si="348"/>
        <v>0</v>
      </c>
      <c r="W677" t="str">
        <f t="shared" si="349"/>
        <v>NA</v>
      </c>
      <c r="X677">
        <f t="shared" si="350"/>
        <v>0</v>
      </c>
      <c r="Y677" t="str">
        <f t="shared" si="337"/>
        <v>NA</v>
      </c>
      <c r="Z677" t="str">
        <f t="shared" si="338"/>
        <v>NA</v>
      </c>
      <c r="AA677" t="str">
        <f t="shared" si="339"/>
        <v>NA</v>
      </c>
      <c r="AB677" t="str">
        <f t="shared" si="340"/>
        <v>NA</v>
      </c>
      <c r="AC677" s="9" t="str">
        <f t="shared" si="351"/>
        <v>NA</v>
      </c>
      <c r="AD677" s="9">
        <f t="shared" si="352"/>
        <v>0</v>
      </c>
      <c r="AE677" s="9" t="str">
        <f t="shared" si="353"/>
        <v>NA</v>
      </c>
      <c r="AF677" s="9">
        <f t="shared" si="354"/>
        <v>0</v>
      </c>
      <c r="AG677" s="9" t="str">
        <f t="shared" si="355"/>
        <v>NA</v>
      </c>
      <c r="AH677" s="9">
        <f t="shared" si="356"/>
        <v>0</v>
      </c>
      <c r="AI677" s="9" t="str">
        <f t="shared" si="357"/>
        <v>NA</v>
      </c>
      <c r="AJ677" s="9">
        <f t="shared" si="358"/>
        <v>0</v>
      </c>
      <c r="AK677" t="str">
        <f t="shared" si="359"/>
        <v>NA</v>
      </c>
      <c r="AL677" t="str">
        <f t="shared" si="360"/>
        <v>NA</v>
      </c>
      <c r="AM677" t="str">
        <f t="shared" si="361"/>
        <v>NA</v>
      </c>
      <c r="AN677" t="str">
        <f t="shared" si="362"/>
        <v>NA</v>
      </c>
      <c r="AO677">
        <f t="shared" si="341"/>
        <v>0</v>
      </c>
      <c r="AP677">
        <f t="shared" si="342"/>
        <v>0</v>
      </c>
      <c r="AQ677" t="str">
        <f t="shared" si="343"/>
        <v>Method not applicable - confined aquifer</v>
      </c>
    </row>
    <row r="678" spans="1:43" x14ac:dyDescent="0.25">
      <c r="A678">
        <v>488</v>
      </c>
      <c r="B678">
        <v>77231083.259299994</v>
      </c>
      <c r="C678" t="str">
        <f>VLOOKUP(A678,'A1. Aquifer Attributes'!A:H,8,FALSE)</f>
        <v>Confined</v>
      </c>
      <c r="D678" t="str">
        <f>VLOOKUP(A678,'A3. BGCZ'!A:C,3,FALSE)</f>
        <v>ICH</v>
      </c>
      <c r="E678" t="str">
        <f>VLOOKUP(A678,'A2. Low Flow Zone'!A:C,3,FALSE)</f>
        <v>Southeast Mountains</v>
      </c>
      <c r="F678">
        <f>IFERROR(VLOOKUP(A678,'R1. GW Use'!A:H,8,FALSE),"&lt;Null&gt;")</f>
        <v>407780</v>
      </c>
      <c r="G678" t="str">
        <f>IFERROR(VLOOKUP(A678,'R2. Recharge'!A:I,8,FALSE)*B678,"&lt;Null&gt;")</f>
        <v>&lt;Null&gt;</v>
      </c>
      <c r="H678" t="str">
        <f>IFERROR(VLOOKUP(A678,'R2. Recharge'!A:K,10,FALSE)*B678,"&lt;Null&gt;")</f>
        <v>&lt;Null&gt;</v>
      </c>
      <c r="I678" t="str">
        <f>IFERROR(VLOOKUP(A678,'R3. GW E'!A:C,2,FALSE)*B678,"&lt;Null&gt;")</f>
        <v>&lt;Null&gt;</v>
      </c>
      <c r="J678" t="str">
        <f>IFERROR(VLOOKUP(A678,'R3. GW E'!A:E,4,FALSE)*B678,"&lt;Null&gt;")</f>
        <v>&lt;Null&gt;</v>
      </c>
      <c r="K678" t="str">
        <f t="shared" si="330"/>
        <v>&lt;Null&gt;</v>
      </c>
      <c r="L678" t="str">
        <f t="shared" si="331"/>
        <v>&lt;Null&gt;</v>
      </c>
      <c r="M678" t="str">
        <f t="shared" si="332"/>
        <v>&lt;Null&gt;</v>
      </c>
      <c r="N678" t="str">
        <f t="shared" si="333"/>
        <v>&lt;Null&gt;</v>
      </c>
      <c r="O678" t="str">
        <f t="shared" si="334"/>
        <v/>
      </c>
      <c r="P678">
        <f t="shared" si="344"/>
        <v>408000</v>
      </c>
      <c r="Q678" t="str">
        <f t="shared" si="335"/>
        <v/>
      </c>
      <c r="R678">
        <f t="shared" si="345"/>
        <v>0</v>
      </c>
      <c r="S678" t="str">
        <f t="shared" si="336"/>
        <v/>
      </c>
      <c r="T678">
        <f t="shared" si="346"/>
        <v>0</v>
      </c>
      <c r="U678" t="str">
        <f t="shared" si="347"/>
        <v>NA</v>
      </c>
      <c r="V678">
        <f t="shared" si="348"/>
        <v>0</v>
      </c>
      <c r="W678" t="str">
        <f t="shared" si="349"/>
        <v>NA</v>
      </c>
      <c r="X678">
        <f t="shared" si="350"/>
        <v>0</v>
      </c>
      <c r="Y678" t="str">
        <f t="shared" si="337"/>
        <v>NA</v>
      </c>
      <c r="Z678" t="str">
        <f t="shared" si="338"/>
        <v>NA</v>
      </c>
      <c r="AA678" t="str">
        <f t="shared" si="339"/>
        <v>NA</v>
      </c>
      <c r="AB678" t="str">
        <f t="shared" si="340"/>
        <v>NA</v>
      </c>
      <c r="AC678" s="9" t="str">
        <f t="shared" si="351"/>
        <v>NA</v>
      </c>
      <c r="AD678" s="9">
        <f t="shared" si="352"/>
        <v>0</v>
      </c>
      <c r="AE678" s="9" t="str">
        <f t="shared" si="353"/>
        <v>NA</v>
      </c>
      <c r="AF678" s="9">
        <f t="shared" si="354"/>
        <v>0</v>
      </c>
      <c r="AG678" s="9" t="str">
        <f t="shared" si="355"/>
        <v>NA</v>
      </c>
      <c r="AH678" s="9">
        <f t="shared" si="356"/>
        <v>0</v>
      </c>
      <c r="AI678" s="9" t="str">
        <f t="shared" si="357"/>
        <v>NA</v>
      </c>
      <c r="AJ678" s="9">
        <f t="shared" si="358"/>
        <v>0</v>
      </c>
      <c r="AK678" t="str">
        <f t="shared" si="359"/>
        <v>NA</v>
      </c>
      <c r="AL678" t="str">
        <f t="shared" si="360"/>
        <v>NA</v>
      </c>
      <c r="AM678" t="str">
        <f t="shared" si="361"/>
        <v>NA</v>
      </c>
      <c r="AN678" t="str">
        <f t="shared" si="362"/>
        <v>NA</v>
      </c>
      <c r="AO678">
        <f t="shared" si="341"/>
        <v>0</v>
      </c>
      <c r="AP678">
        <f t="shared" si="342"/>
        <v>0</v>
      </c>
      <c r="AQ678" t="str">
        <f t="shared" si="343"/>
        <v>Method not applicable - confined aquifer</v>
      </c>
    </row>
    <row r="679" spans="1:43" x14ac:dyDescent="0.25">
      <c r="A679">
        <v>493</v>
      </c>
      <c r="B679">
        <v>6732600.39212</v>
      </c>
      <c r="C679" t="str">
        <f>VLOOKUP(A679,'A1. Aquifer Attributes'!A:H,8,FALSE)</f>
        <v>Confined</v>
      </c>
      <c r="D679" t="str">
        <f>VLOOKUP(A679,'A3. BGCZ'!A:C,3,FALSE)</f>
        <v>ICH</v>
      </c>
      <c r="E679" t="str">
        <f>VLOOKUP(A679,'A2. Low Flow Zone'!A:C,3,FALSE)</f>
        <v>Southeast Mountains</v>
      </c>
      <c r="F679">
        <f>IFERROR(VLOOKUP(A679,'R1. GW Use'!A:H,8,FALSE),"&lt;Null&gt;")</f>
        <v>34277</v>
      </c>
      <c r="G679" t="str">
        <f>IFERROR(VLOOKUP(A679,'R2. Recharge'!A:I,8,FALSE)*B679,"&lt;Null&gt;")</f>
        <v>&lt;Null&gt;</v>
      </c>
      <c r="H679" t="str">
        <f>IFERROR(VLOOKUP(A679,'R2. Recharge'!A:K,10,FALSE)*B679,"&lt;Null&gt;")</f>
        <v>&lt;Null&gt;</v>
      </c>
      <c r="I679" t="str">
        <f>IFERROR(VLOOKUP(A679,'R3. GW E'!A:C,2,FALSE)*B679,"&lt;Null&gt;")</f>
        <v>&lt;Null&gt;</v>
      </c>
      <c r="J679" t="str">
        <f>IFERROR(VLOOKUP(A679,'R3. GW E'!A:E,4,FALSE)*B679,"&lt;Null&gt;")</f>
        <v>&lt;Null&gt;</v>
      </c>
      <c r="K679" t="str">
        <f t="shared" si="330"/>
        <v>&lt;Null&gt;</v>
      </c>
      <c r="L679" t="str">
        <f t="shared" si="331"/>
        <v>&lt;Null&gt;</v>
      </c>
      <c r="M679" t="str">
        <f t="shared" si="332"/>
        <v>&lt;Null&gt;</v>
      </c>
      <c r="N679" t="str">
        <f t="shared" si="333"/>
        <v>&lt;Null&gt;</v>
      </c>
      <c r="O679" t="str">
        <f t="shared" si="334"/>
        <v/>
      </c>
      <c r="P679">
        <f t="shared" si="344"/>
        <v>34000</v>
      </c>
      <c r="Q679" t="str">
        <f t="shared" si="335"/>
        <v/>
      </c>
      <c r="R679">
        <f t="shared" si="345"/>
        <v>0</v>
      </c>
      <c r="S679" t="str">
        <f t="shared" si="336"/>
        <v/>
      </c>
      <c r="T679">
        <f t="shared" si="346"/>
        <v>0</v>
      </c>
      <c r="U679" t="str">
        <f t="shared" si="347"/>
        <v>NA</v>
      </c>
      <c r="V679">
        <f t="shared" si="348"/>
        <v>0</v>
      </c>
      <c r="W679" t="str">
        <f t="shared" si="349"/>
        <v>NA</v>
      </c>
      <c r="X679">
        <f t="shared" si="350"/>
        <v>0</v>
      </c>
      <c r="Y679" t="str">
        <f t="shared" si="337"/>
        <v>NA</v>
      </c>
      <c r="Z679" t="str">
        <f t="shared" si="338"/>
        <v>NA</v>
      </c>
      <c r="AA679" t="str">
        <f t="shared" si="339"/>
        <v>NA</v>
      </c>
      <c r="AB679" t="str">
        <f t="shared" si="340"/>
        <v>NA</v>
      </c>
      <c r="AC679" s="9" t="str">
        <f t="shared" si="351"/>
        <v>NA</v>
      </c>
      <c r="AD679" s="9">
        <f t="shared" si="352"/>
        <v>0</v>
      </c>
      <c r="AE679" s="9" t="str">
        <f t="shared" si="353"/>
        <v>NA</v>
      </c>
      <c r="AF679" s="9">
        <f t="shared" si="354"/>
        <v>0</v>
      </c>
      <c r="AG679" s="9" t="str">
        <f t="shared" si="355"/>
        <v>NA</v>
      </c>
      <c r="AH679" s="9">
        <f t="shared" si="356"/>
        <v>0</v>
      </c>
      <c r="AI679" s="9" t="str">
        <f t="shared" si="357"/>
        <v>NA</v>
      </c>
      <c r="AJ679" s="9">
        <f t="shared" si="358"/>
        <v>0</v>
      </c>
      <c r="AK679" t="str">
        <f t="shared" si="359"/>
        <v>NA</v>
      </c>
      <c r="AL679" t="str">
        <f t="shared" si="360"/>
        <v>NA</v>
      </c>
      <c r="AM679" t="str">
        <f t="shared" si="361"/>
        <v>NA</v>
      </c>
      <c r="AN679" t="str">
        <f t="shared" si="362"/>
        <v>NA</v>
      </c>
      <c r="AO679">
        <f t="shared" si="341"/>
        <v>0</v>
      </c>
      <c r="AP679">
        <f t="shared" si="342"/>
        <v>0</v>
      </c>
      <c r="AQ679" t="str">
        <f t="shared" si="343"/>
        <v>Method not applicable - confined aquifer</v>
      </c>
    </row>
    <row r="680" spans="1:43" x14ac:dyDescent="0.25">
      <c r="A680">
        <v>494</v>
      </c>
      <c r="B680">
        <v>20366539.4276</v>
      </c>
      <c r="C680" t="str">
        <f>VLOOKUP(A680,'A1. Aquifer Attributes'!A:H,8,FALSE)</f>
        <v>Confined</v>
      </c>
      <c r="D680" t="str">
        <f>VLOOKUP(A680,'A3. BGCZ'!A:C,3,FALSE)</f>
        <v>ICH</v>
      </c>
      <c r="E680" t="str">
        <f>VLOOKUP(A680,'A2. Low Flow Zone'!A:C,3,FALSE)</f>
        <v>Southeast Mountains</v>
      </c>
      <c r="F680">
        <f>IFERROR(VLOOKUP(A680,'R1. GW Use'!A:H,8,FALSE),"&lt;Null&gt;")</f>
        <v>37096</v>
      </c>
      <c r="G680" t="str">
        <f>IFERROR(VLOOKUP(A680,'R2. Recharge'!A:I,8,FALSE)*B680,"&lt;Null&gt;")</f>
        <v>&lt;Null&gt;</v>
      </c>
      <c r="H680" t="str">
        <f>IFERROR(VLOOKUP(A680,'R2. Recharge'!A:K,10,FALSE)*B680,"&lt;Null&gt;")</f>
        <v>&lt;Null&gt;</v>
      </c>
      <c r="I680" t="str">
        <f>IFERROR(VLOOKUP(A680,'R3. GW E'!A:C,2,FALSE)*B680,"&lt;Null&gt;")</f>
        <v>&lt;Null&gt;</v>
      </c>
      <c r="J680" t="str">
        <f>IFERROR(VLOOKUP(A680,'R3. GW E'!A:E,4,FALSE)*B680,"&lt;Null&gt;")</f>
        <v>&lt;Null&gt;</v>
      </c>
      <c r="K680" t="str">
        <f t="shared" si="330"/>
        <v>&lt;Null&gt;</v>
      </c>
      <c r="L680" t="str">
        <f t="shared" si="331"/>
        <v>&lt;Null&gt;</v>
      </c>
      <c r="M680" t="str">
        <f t="shared" si="332"/>
        <v>&lt;Null&gt;</v>
      </c>
      <c r="N680" t="str">
        <f t="shared" si="333"/>
        <v>&lt;Null&gt;</v>
      </c>
      <c r="O680" t="str">
        <f t="shared" si="334"/>
        <v/>
      </c>
      <c r="P680">
        <f t="shared" si="344"/>
        <v>37000</v>
      </c>
      <c r="Q680" t="str">
        <f t="shared" si="335"/>
        <v/>
      </c>
      <c r="R680">
        <f t="shared" si="345"/>
        <v>0</v>
      </c>
      <c r="S680" t="str">
        <f t="shared" si="336"/>
        <v/>
      </c>
      <c r="T680">
        <f t="shared" si="346"/>
        <v>0</v>
      </c>
      <c r="U680" t="str">
        <f t="shared" si="347"/>
        <v>NA</v>
      </c>
      <c r="V680">
        <f t="shared" si="348"/>
        <v>0</v>
      </c>
      <c r="W680" t="str">
        <f t="shared" si="349"/>
        <v>NA</v>
      </c>
      <c r="X680">
        <f t="shared" si="350"/>
        <v>0</v>
      </c>
      <c r="Y680" t="str">
        <f t="shared" si="337"/>
        <v>NA</v>
      </c>
      <c r="Z680" t="str">
        <f t="shared" si="338"/>
        <v>NA</v>
      </c>
      <c r="AA680" t="str">
        <f t="shared" si="339"/>
        <v>NA</v>
      </c>
      <c r="AB680" t="str">
        <f t="shared" si="340"/>
        <v>NA</v>
      </c>
      <c r="AC680" s="9" t="str">
        <f t="shared" si="351"/>
        <v>NA</v>
      </c>
      <c r="AD680" s="9">
        <f t="shared" si="352"/>
        <v>0</v>
      </c>
      <c r="AE680" s="9" t="str">
        <f t="shared" si="353"/>
        <v>NA</v>
      </c>
      <c r="AF680" s="9">
        <f t="shared" si="354"/>
        <v>0</v>
      </c>
      <c r="AG680" s="9" t="str">
        <f t="shared" si="355"/>
        <v>NA</v>
      </c>
      <c r="AH680" s="9">
        <f t="shared" si="356"/>
        <v>0</v>
      </c>
      <c r="AI680" s="9" t="str">
        <f t="shared" si="357"/>
        <v>NA</v>
      </c>
      <c r="AJ680" s="9">
        <f t="shared" si="358"/>
        <v>0</v>
      </c>
      <c r="AK680" t="str">
        <f t="shared" si="359"/>
        <v>NA</v>
      </c>
      <c r="AL680" t="str">
        <f t="shared" si="360"/>
        <v>NA</v>
      </c>
      <c r="AM680" t="str">
        <f t="shared" si="361"/>
        <v>NA</v>
      </c>
      <c r="AN680" t="str">
        <f t="shared" si="362"/>
        <v>NA</v>
      </c>
      <c r="AO680">
        <f t="shared" si="341"/>
        <v>0</v>
      </c>
      <c r="AP680">
        <f t="shared" si="342"/>
        <v>0</v>
      </c>
      <c r="AQ680" t="str">
        <f t="shared" si="343"/>
        <v>Method not applicable - confined aquifer</v>
      </c>
    </row>
    <row r="681" spans="1:43" x14ac:dyDescent="0.25">
      <c r="A681">
        <v>495</v>
      </c>
      <c r="B681">
        <v>11066892.1885</v>
      </c>
      <c r="C681" t="str">
        <f>VLOOKUP(A681,'A1. Aquifer Attributes'!A:H,8,FALSE)</f>
        <v>Confined</v>
      </c>
      <c r="D681" t="str">
        <f>VLOOKUP(A681,'A3. BGCZ'!A:C,3,FALSE)</f>
        <v>ICH</v>
      </c>
      <c r="E681" t="str">
        <f>VLOOKUP(A681,'A2. Low Flow Zone'!A:C,3,FALSE)</f>
        <v>Southeast Mountains</v>
      </c>
      <c r="F681">
        <f>IFERROR(VLOOKUP(A681,'R1. GW Use'!A:H,8,FALSE),"&lt;Null&gt;")</f>
        <v>27657</v>
      </c>
      <c r="G681" t="str">
        <f>IFERROR(VLOOKUP(A681,'R2. Recharge'!A:I,8,FALSE)*B681,"&lt;Null&gt;")</f>
        <v>&lt;Null&gt;</v>
      </c>
      <c r="H681" t="str">
        <f>IFERROR(VLOOKUP(A681,'R2. Recharge'!A:K,10,FALSE)*B681,"&lt;Null&gt;")</f>
        <v>&lt;Null&gt;</v>
      </c>
      <c r="I681" t="str">
        <f>IFERROR(VLOOKUP(A681,'R3. GW E'!A:C,2,FALSE)*B681,"&lt;Null&gt;")</f>
        <v>&lt;Null&gt;</v>
      </c>
      <c r="J681" t="str">
        <f>IFERROR(VLOOKUP(A681,'R3. GW E'!A:E,4,FALSE)*B681,"&lt;Null&gt;")</f>
        <v>&lt;Null&gt;</v>
      </c>
      <c r="K681" t="str">
        <f t="shared" si="330"/>
        <v>&lt;Null&gt;</v>
      </c>
      <c r="L681" t="str">
        <f t="shared" si="331"/>
        <v>&lt;Null&gt;</v>
      </c>
      <c r="M681" t="str">
        <f t="shared" si="332"/>
        <v>&lt;Null&gt;</v>
      </c>
      <c r="N681" t="str">
        <f t="shared" si="333"/>
        <v>&lt;Null&gt;</v>
      </c>
      <c r="O681" t="str">
        <f t="shared" si="334"/>
        <v/>
      </c>
      <c r="P681">
        <f t="shared" si="344"/>
        <v>28000</v>
      </c>
      <c r="Q681" t="str">
        <f t="shared" si="335"/>
        <v/>
      </c>
      <c r="R681">
        <f t="shared" si="345"/>
        <v>0</v>
      </c>
      <c r="S681" t="str">
        <f t="shared" si="336"/>
        <v/>
      </c>
      <c r="T681">
        <f t="shared" si="346"/>
        <v>0</v>
      </c>
      <c r="U681" t="str">
        <f t="shared" si="347"/>
        <v>NA</v>
      </c>
      <c r="V681">
        <f t="shared" si="348"/>
        <v>0</v>
      </c>
      <c r="W681" t="str">
        <f t="shared" si="349"/>
        <v>NA</v>
      </c>
      <c r="X681">
        <f t="shared" si="350"/>
        <v>0</v>
      </c>
      <c r="Y681" t="str">
        <f t="shared" si="337"/>
        <v>NA</v>
      </c>
      <c r="Z681" t="str">
        <f t="shared" si="338"/>
        <v>NA</v>
      </c>
      <c r="AA681" t="str">
        <f t="shared" si="339"/>
        <v>NA</v>
      </c>
      <c r="AB681" t="str">
        <f t="shared" si="340"/>
        <v>NA</v>
      </c>
      <c r="AC681" s="9" t="str">
        <f t="shared" si="351"/>
        <v>NA</v>
      </c>
      <c r="AD681" s="9">
        <f t="shared" si="352"/>
        <v>0</v>
      </c>
      <c r="AE681" s="9" t="str">
        <f t="shared" si="353"/>
        <v>NA</v>
      </c>
      <c r="AF681" s="9">
        <f t="shared" si="354"/>
        <v>0</v>
      </c>
      <c r="AG681" s="9" t="str">
        <f t="shared" si="355"/>
        <v>NA</v>
      </c>
      <c r="AH681" s="9">
        <f t="shared" si="356"/>
        <v>0</v>
      </c>
      <c r="AI681" s="9" t="str">
        <f t="shared" si="357"/>
        <v>NA</v>
      </c>
      <c r="AJ681" s="9">
        <f t="shared" si="358"/>
        <v>0</v>
      </c>
      <c r="AK681" t="str">
        <f t="shared" si="359"/>
        <v>NA</v>
      </c>
      <c r="AL681" t="str">
        <f t="shared" si="360"/>
        <v>NA</v>
      </c>
      <c r="AM681" t="str">
        <f t="shared" si="361"/>
        <v>NA</v>
      </c>
      <c r="AN681" t="str">
        <f t="shared" si="362"/>
        <v>NA</v>
      </c>
      <c r="AO681">
        <f t="shared" si="341"/>
        <v>0</v>
      </c>
      <c r="AP681">
        <f t="shared" si="342"/>
        <v>0</v>
      </c>
      <c r="AQ681" t="str">
        <f t="shared" si="343"/>
        <v>Method not applicable - confined aquifer</v>
      </c>
    </row>
    <row r="682" spans="1:43" x14ac:dyDescent="0.25">
      <c r="A682">
        <v>499</v>
      </c>
      <c r="B682">
        <v>35150123.711499996</v>
      </c>
      <c r="C682" t="str">
        <f>VLOOKUP(A682,'A1. Aquifer Attributes'!A:H,8,FALSE)</f>
        <v>Confined</v>
      </c>
      <c r="D682" t="str">
        <f>VLOOKUP(A682,'A3. BGCZ'!A:C,3,FALSE)</f>
        <v>ICH</v>
      </c>
      <c r="E682" t="str">
        <f>VLOOKUP(A682,'A2. Low Flow Zone'!A:C,3,FALSE)</f>
        <v>Southeast Mountains</v>
      </c>
      <c r="F682">
        <f>IFERROR(VLOOKUP(A682,'R1. GW Use'!A:H,8,FALSE),"&lt;Null&gt;")</f>
        <v>111930</v>
      </c>
      <c r="G682" t="str">
        <f>IFERROR(VLOOKUP(A682,'R2. Recharge'!A:I,8,FALSE)*B682,"&lt;Null&gt;")</f>
        <v>&lt;Null&gt;</v>
      </c>
      <c r="H682" t="str">
        <f>IFERROR(VLOOKUP(A682,'R2. Recharge'!A:K,10,FALSE)*B682,"&lt;Null&gt;")</f>
        <v>&lt;Null&gt;</v>
      </c>
      <c r="I682" t="str">
        <f>IFERROR(VLOOKUP(A682,'R3. GW E'!A:C,2,FALSE)*B682,"&lt;Null&gt;")</f>
        <v>&lt;Null&gt;</v>
      </c>
      <c r="J682" t="str">
        <f>IFERROR(VLOOKUP(A682,'R3. GW E'!A:E,4,FALSE)*B682,"&lt;Null&gt;")</f>
        <v>&lt;Null&gt;</v>
      </c>
      <c r="K682" t="str">
        <f t="shared" si="330"/>
        <v>&lt;Null&gt;</v>
      </c>
      <c r="L682" t="str">
        <f t="shared" si="331"/>
        <v>&lt;Null&gt;</v>
      </c>
      <c r="M682" t="str">
        <f t="shared" si="332"/>
        <v>&lt;Null&gt;</v>
      </c>
      <c r="N682" t="str">
        <f t="shared" si="333"/>
        <v>&lt;Null&gt;</v>
      </c>
      <c r="O682" t="str">
        <f t="shared" si="334"/>
        <v/>
      </c>
      <c r="P682">
        <f t="shared" si="344"/>
        <v>112000</v>
      </c>
      <c r="Q682" t="str">
        <f t="shared" si="335"/>
        <v/>
      </c>
      <c r="R682">
        <f t="shared" si="345"/>
        <v>0</v>
      </c>
      <c r="S682" t="str">
        <f t="shared" si="336"/>
        <v/>
      </c>
      <c r="T682">
        <f t="shared" si="346"/>
        <v>0</v>
      </c>
      <c r="U682" t="str">
        <f t="shared" si="347"/>
        <v>NA</v>
      </c>
      <c r="V682">
        <f t="shared" si="348"/>
        <v>0</v>
      </c>
      <c r="W682" t="str">
        <f t="shared" si="349"/>
        <v>NA</v>
      </c>
      <c r="X682">
        <f t="shared" si="350"/>
        <v>0</v>
      </c>
      <c r="Y682" t="str">
        <f t="shared" si="337"/>
        <v>NA</v>
      </c>
      <c r="Z682" t="str">
        <f t="shared" si="338"/>
        <v>NA</v>
      </c>
      <c r="AA682" t="str">
        <f t="shared" si="339"/>
        <v>NA</v>
      </c>
      <c r="AB682" t="str">
        <f t="shared" si="340"/>
        <v>NA</v>
      </c>
      <c r="AC682" s="9" t="str">
        <f t="shared" si="351"/>
        <v>NA</v>
      </c>
      <c r="AD682" s="9">
        <f t="shared" si="352"/>
        <v>0</v>
      </c>
      <c r="AE682" s="9" t="str">
        <f t="shared" si="353"/>
        <v>NA</v>
      </c>
      <c r="AF682" s="9">
        <f t="shared" si="354"/>
        <v>0</v>
      </c>
      <c r="AG682" s="9" t="str">
        <f t="shared" si="355"/>
        <v>NA</v>
      </c>
      <c r="AH682" s="9">
        <f t="shared" si="356"/>
        <v>0</v>
      </c>
      <c r="AI682" s="9" t="str">
        <f t="shared" si="357"/>
        <v>NA</v>
      </c>
      <c r="AJ682" s="9">
        <f t="shared" si="358"/>
        <v>0</v>
      </c>
      <c r="AK682" t="str">
        <f t="shared" si="359"/>
        <v>NA</v>
      </c>
      <c r="AL682" t="str">
        <f t="shared" si="360"/>
        <v>NA</v>
      </c>
      <c r="AM682" t="str">
        <f t="shared" si="361"/>
        <v>NA</v>
      </c>
      <c r="AN682" t="str">
        <f t="shared" si="362"/>
        <v>NA</v>
      </c>
      <c r="AO682">
        <f t="shared" si="341"/>
        <v>0</v>
      </c>
      <c r="AP682">
        <f t="shared" si="342"/>
        <v>0</v>
      </c>
      <c r="AQ682" t="str">
        <f t="shared" si="343"/>
        <v>Method not applicable - confined aquifer</v>
      </c>
    </row>
    <row r="683" spans="1:43" x14ac:dyDescent="0.25">
      <c r="A683">
        <v>500</v>
      </c>
      <c r="B683">
        <v>13962995.878900001</v>
      </c>
      <c r="C683" t="str">
        <f>VLOOKUP(A683,'A1. Aquifer Attributes'!A:H,8,FALSE)</f>
        <v>Confined</v>
      </c>
      <c r="D683" t="str">
        <f>VLOOKUP(A683,'A3. BGCZ'!A:C,3,FALSE)</f>
        <v>ICH</v>
      </c>
      <c r="E683" t="str">
        <f>VLOOKUP(A683,'A2. Low Flow Zone'!A:C,3,FALSE)</f>
        <v>Southeast Mountains</v>
      </c>
      <c r="F683">
        <f>IFERROR(VLOOKUP(A683,'R1. GW Use'!A:H,8,FALSE),"&lt;Null&gt;")</f>
        <v>51374</v>
      </c>
      <c r="G683" t="str">
        <f>IFERROR(VLOOKUP(A683,'R2. Recharge'!A:I,8,FALSE)*B683,"&lt;Null&gt;")</f>
        <v>&lt;Null&gt;</v>
      </c>
      <c r="H683" t="str">
        <f>IFERROR(VLOOKUP(A683,'R2. Recharge'!A:K,10,FALSE)*B683,"&lt;Null&gt;")</f>
        <v>&lt;Null&gt;</v>
      </c>
      <c r="I683" t="str">
        <f>IFERROR(VLOOKUP(A683,'R3. GW E'!A:C,2,FALSE)*B683,"&lt;Null&gt;")</f>
        <v>&lt;Null&gt;</v>
      </c>
      <c r="J683" t="str">
        <f>IFERROR(VLOOKUP(A683,'R3. GW E'!A:E,4,FALSE)*B683,"&lt;Null&gt;")</f>
        <v>&lt;Null&gt;</v>
      </c>
      <c r="K683" t="str">
        <f t="shared" si="330"/>
        <v>&lt;Null&gt;</v>
      </c>
      <c r="L683" t="str">
        <f t="shared" si="331"/>
        <v>&lt;Null&gt;</v>
      </c>
      <c r="M683" t="str">
        <f t="shared" si="332"/>
        <v>&lt;Null&gt;</v>
      </c>
      <c r="N683" t="str">
        <f t="shared" si="333"/>
        <v>&lt;Null&gt;</v>
      </c>
      <c r="O683" t="str">
        <f t="shared" si="334"/>
        <v/>
      </c>
      <c r="P683">
        <f t="shared" si="344"/>
        <v>51000</v>
      </c>
      <c r="Q683" t="str">
        <f t="shared" si="335"/>
        <v/>
      </c>
      <c r="R683">
        <f t="shared" si="345"/>
        <v>0</v>
      </c>
      <c r="S683" t="str">
        <f t="shared" si="336"/>
        <v/>
      </c>
      <c r="T683">
        <f t="shared" si="346"/>
        <v>0</v>
      </c>
      <c r="U683" t="str">
        <f t="shared" si="347"/>
        <v>NA</v>
      </c>
      <c r="V683">
        <f t="shared" si="348"/>
        <v>0</v>
      </c>
      <c r="W683" t="str">
        <f t="shared" si="349"/>
        <v>NA</v>
      </c>
      <c r="X683">
        <f t="shared" si="350"/>
        <v>0</v>
      </c>
      <c r="Y683" t="str">
        <f t="shared" si="337"/>
        <v>NA</v>
      </c>
      <c r="Z683" t="str">
        <f t="shared" si="338"/>
        <v>NA</v>
      </c>
      <c r="AA683" t="str">
        <f t="shared" si="339"/>
        <v>NA</v>
      </c>
      <c r="AB683" t="str">
        <f t="shared" si="340"/>
        <v>NA</v>
      </c>
      <c r="AC683" s="9" t="str">
        <f t="shared" si="351"/>
        <v>NA</v>
      </c>
      <c r="AD683" s="9">
        <f t="shared" si="352"/>
        <v>0</v>
      </c>
      <c r="AE683" s="9" t="str">
        <f t="shared" si="353"/>
        <v>NA</v>
      </c>
      <c r="AF683" s="9">
        <f t="shared" si="354"/>
        <v>0</v>
      </c>
      <c r="AG683" s="9" t="str">
        <f t="shared" si="355"/>
        <v>NA</v>
      </c>
      <c r="AH683" s="9">
        <f t="shared" si="356"/>
        <v>0</v>
      </c>
      <c r="AI683" s="9" t="str">
        <f t="shared" si="357"/>
        <v>NA</v>
      </c>
      <c r="AJ683" s="9">
        <f t="shared" si="358"/>
        <v>0</v>
      </c>
      <c r="AK683" t="str">
        <f t="shared" si="359"/>
        <v>NA</v>
      </c>
      <c r="AL683" t="str">
        <f t="shared" si="360"/>
        <v>NA</v>
      </c>
      <c r="AM683" t="str">
        <f t="shared" si="361"/>
        <v>NA</v>
      </c>
      <c r="AN683" t="str">
        <f t="shared" si="362"/>
        <v>NA</v>
      </c>
      <c r="AO683">
        <f t="shared" si="341"/>
        <v>0</v>
      </c>
      <c r="AP683">
        <f t="shared" si="342"/>
        <v>0</v>
      </c>
      <c r="AQ683" t="str">
        <f t="shared" si="343"/>
        <v>Method not applicable - confined aquifer</v>
      </c>
    </row>
    <row r="684" spans="1:43" x14ac:dyDescent="0.25">
      <c r="A684">
        <v>503</v>
      </c>
      <c r="B684">
        <v>293132.73193800001</v>
      </c>
      <c r="C684" t="str">
        <f>VLOOKUP(A684,'A1. Aquifer Attributes'!A:H,8,FALSE)</f>
        <v>Confined</v>
      </c>
      <c r="D684" t="str">
        <f>VLOOKUP(A684,'A3. BGCZ'!A:C,3,FALSE)</f>
        <v>ICH</v>
      </c>
      <c r="E684" t="str">
        <f>VLOOKUP(A684,'A2. Low Flow Zone'!A:C,3,FALSE)</f>
        <v>Southeast Mountains</v>
      </c>
      <c r="F684">
        <f>IFERROR(VLOOKUP(A684,'R1. GW Use'!A:H,8,FALSE),"&lt;Null&gt;")</f>
        <v>24</v>
      </c>
      <c r="G684" t="str">
        <f>IFERROR(VLOOKUP(A684,'R2. Recharge'!A:I,8,FALSE)*B684,"&lt;Null&gt;")</f>
        <v>&lt;Null&gt;</v>
      </c>
      <c r="H684" t="str">
        <f>IFERROR(VLOOKUP(A684,'R2. Recharge'!A:K,10,FALSE)*B684,"&lt;Null&gt;")</f>
        <v>&lt;Null&gt;</v>
      </c>
      <c r="I684" t="str">
        <f>IFERROR(VLOOKUP(A684,'R3. GW E'!A:C,2,FALSE)*B684,"&lt;Null&gt;")</f>
        <v>&lt;Null&gt;</v>
      </c>
      <c r="J684" t="str">
        <f>IFERROR(VLOOKUP(A684,'R3. GW E'!A:E,4,FALSE)*B684,"&lt;Null&gt;")</f>
        <v>&lt;Null&gt;</v>
      </c>
      <c r="K684" t="str">
        <f t="shared" si="330"/>
        <v>&lt;Null&gt;</v>
      </c>
      <c r="L684" t="str">
        <f t="shared" si="331"/>
        <v>&lt;Null&gt;</v>
      </c>
      <c r="M684" t="str">
        <f t="shared" si="332"/>
        <v>&lt;Null&gt;</v>
      </c>
      <c r="N684" t="str">
        <f t="shared" si="333"/>
        <v>&lt;Null&gt;</v>
      </c>
      <c r="O684" t="str">
        <f t="shared" si="334"/>
        <v>&lt;1000</v>
      </c>
      <c r="P684">
        <f t="shared" si="344"/>
        <v>0</v>
      </c>
      <c r="Q684" t="str">
        <f t="shared" si="335"/>
        <v/>
      </c>
      <c r="R684">
        <f t="shared" si="345"/>
        <v>0</v>
      </c>
      <c r="S684" t="str">
        <f t="shared" si="336"/>
        <v/>
      </c>
      <c r="T684">
        <f t="shared" si="346"/>
        <v>0</v>
      </c>
      <c r="U684" t="str">
        <f t="shared" si="347"/>
        <v>NA</v>
      </c>
      <c r="V684">
        <f t="shared" si="348"/>
        <v>0</v>
      </c>
      <c r="W684" t="str">
        <f t="shared" si="349"/>
        <v>NA</v>
      </c>
      <c r="X684">
        <f t="shared" si="350"/>
        <v>0</v>
      </c>
      <c r="Y684" t="str">
        <f t="shared" si="337"/>
        <v>NA</v>
      </c>
      <c r="Z684" t="str">
        <f t="shared" si="338"/>
        <v>NA</v>
      </c>
      <c r="AA684" t="str">
        <f t="shared" si="339"/>
        <v>NA</v>
      </c>
      <c r="AB684" t="str">
        <f t="shared" si="340"/>
        <v>NA</v>
      </c>
      <c r="AC684" s="9" t="str">
        <f t="shared" si="351"/>
        <v>NA</v>
      </c>
      <c r="AD684" s="9">
        <f t="shared" si="352"/>
        <v>0</v>
      </c>
      <c r="AE684" s="9" t="str">
        <f t="shared" si="353"/>
        <v>NA</v>
      </c>
      <c r="AF684" s="9">
        <f t="shared" si="354"/>
        <v>0</v>
      </c>
      <c r="AG684" s="9" t="str">
        <f t="shared" si="355"/>
        <v>NA</v>
      </c>
      <c r="AH684" s="9">
        <f t="shared" si="356"/>
        <v>0</v>
      </c>
      <c r="AI684" s="9" t="str">
        <f t="shared" si="357"/>
        <v>NA</v>
      </c>
      <c r="AJ684" s="9">
        <f t="shared" si="358"/>
        <v>0</v>
      </c>
      <c r="AK684" t="str">
        <f t="shared" si="359"/>
        <v>NA</v>
      </c>
      <c r="AL684" t="str">
        <f t="shared" si="360"/>
        <v>NA</v>
      </c>
      <c r="AM684" t="str">
        <f t="shared" si="361"/>
        <v>NA</v>
      </c>
      <c r="AN684" t="str">
        <f t="shared" si="362"/>
        <v>NA</v>
      </c>
      <c r="AO684">
        <f t="shared" si="341"/>
        <v>0</v>
      </c>
      <c r="AP684">
        <f t="shared" si="342"/>
        <v>0</v>
      </c>
      <c r="AQ684" t="str">
        <f t="shared" si="343"/>
        <v>Method not applicable - confined aquifer</v>
      </c>
    </row>
    <row r="685" spans="1:43" x14ac:dyDescent="0.25">
      <c r="A685">
        <v>505</v>
      </c>
      <c r="B685">
        <v>1869890.41445</v>
      </c>
      <c r="C685" t="str">
        <f>VLOOKUP(A685,'A1. Aquifer Attributes'!A:H,8,FALSE)</f>
        <v>Confined</v>
      </c>
      <c r="D685" t="str">
        <f>VLOOKUP(A685,'A3. BGCZ'!A:C,3,FALSE)</f>
        <v>ICH</v>
      </c>
      <c r="E685" t="str">
        <f>VLOOKUP(A685,'A2. Low Flow Zone'!A:C,3,FALSE)</f>
        <v>Southeast Mountains</v>
      </c>
      <c r="F685">
        <f>IFERROR(VLOOKUP(A685,'R1. GW Use'!A:H,8,FALSE),"&lt;Null&gt;")</f>
        <v>63399</v>
      </c>
      <c r="G685" t="str">
        <f>IFERROR(VLOOKUP(A685,'R2. Recharge'!A:I,8,FALSE)*B685,"&lt;Null&gt;")</f>
        <v>&lt;Null&gt;</v>
      </c>
      <c r="H685" t="str">
        <f>IFERROR(VLOOKUP(A685,'R2. Recharge'!A:K,10,FALSE)*B685,"&lt;Null&gt;")</f>
        <v>&lt;Null&gt;</v>
      </c>
      <c r="I685" t="str">
        <f>IFERROR(VLOOKUP(A685,'R3. GW E'!A:C,2,FALSE)*B685,"&lt;Null&gt;")</f>
        <v>&lt;Null&gt;</v>
      </c>
      <c r="J685" t="str">
        <f>IFERROR(VLOOKUP(A685,'R3. GW E'!A:E,4,FALSE)*B685,"&lt;Null&gt;")</f>
        <v>&lt;Null&gt;</v>
      </c>
      <c r="K685" t="str">
        <f t="shared" si="330"/>
        <v>&lt;Null&gt;</v>
      </c>
      <c r="L685" t="str">
        <f t="shared" si="331"/>
        <v>&lt;Null&gt;</v>
      </c>
      <c r="M685" t="str">
        <f t="shared" si="332"/>
        <v>&lt;Null&gt;</v>
      </c>
      <c r="N685" t="str">
        <f t="shared" si="333"/>
        <v>&lt;Null&gt;</v>
      </c>
      <c r="O685" t="str">
        <f t="shared" si="334"/>
        <v/>
      </c>
      <c r="P685">
        <f t="shared" si="344"/>
        <v>63000</v>
      </c>
      <c r="Q685" t="str">
        <f t="shared" si="335"/>
        <v/>
      </c>
      <c r="R685">
        <f t="shared" si="345"/>
        <v>0</v>
      </c>
      <c r="S685" t="str">
        <f t="shared" si="336"/>
        <v/>
      </c>
      <c r="T685">
        <f t="shared" si="346"/>
        <v>0</v>
      </c>
      <c r="U685" t="str">
        <f t="shared" si="347"/>
        <v>NA</v>
      </c>
      <c r="V685">
        <f t="shared" si="348"/>
        <v>0</v>
      </c>
      <c r="W685" t="str">
        <f t="shared" si="349"/>
        <v>NA</v>
      </c>
      <c r="X685">
        <f t="shared" si="350"/>
        <v>0</v>
      </c>
      <c r="Y685" t="str">
        <f t="shared" si="337"/>
        <v>NA</v>
      </c>
      <c r="Z685" t="str">
        <f t="shared" si="338"/>
        <v>NA</v>
      </c>
      <c r="AA685" t="str">
        <f t="shared" si="339"/>
        <v>NA</v>
      </c>
      <c r="AB685" t="str">
        <f t="shared" si="340"/>
        <v>NA</v>
      </c>
      <c r="AC685" s="9" t="str">
        <f t="shared" si="351"/>
        <v>NA</v>
      </c>
      <c r="AD685" s="9">
        <f t="shared" si="352"/>
        <v>0</v>
      </c>
      <c r="AE685" s="9" t="str">
        <f t="shared" si="353"/>
        <v>NA</v>
      </c>
      <c r="AF685" s="9">
        <f t="shared" si="354"/>
        <v>0</v>
      </c>
      <c r="AG685" s="9" t="str">
        <f t="shared" si="355"/>
        <v>NA</v>
      </c>
      <c r="AH685" s="9">
        <f t="shared" si="356"/>
        <v>0</v>
      </c>
      <c r="AI685" s="9" t="str">
        <f t="shared" si="357"/>
        <v>NA</v>
      </c>
      <c r="AJ685" s="9">
        <f t="shared" si="358"/>
        <v>0</v>
      </c>
      <c r="AK685" t="str">
        <f t="shared" si="359"/>
        <v>NA</v>
      </c>
      <c r="AL685" t="str">
        <f t="shared" si="360"/>
        <v>NA</v>
      </c>
      <c r="AM685" t="str">
        <f t="shared" si="361"/>
        <v>NA</v>
      </c>
      <c r="AN685" t="str">
        <f t="shared" si="362"/>
        <v>NA</v>
      </c>
      <c r="AO685">
        <f t="shared" si="341"/>
        <v>0</v>
      </c>
      <c r="AP685">
        <f t="shared" si="342"/>
        <v>0</v>
      </c>
      <c r="AQ685" t="str">
        <f t="shared" si="343"/>
        <v>Method not applicable - confined aquifer</v>
      </c>
    </row>
    <row r="686" spans="1:43" x14ac:dyDescent="0.25">
      <c r="A686">
        <v>508</v>
      </c>
      <c r="B686">
        <v>1449512.1793</v>
      </c>
      <c r="C686" t="str">
        <f>VLOOKUP(A686,'A1. Aquifer Attributes'!A:H,8,FALSE)</f>
        <v>Confined</v>
      </c>
      <c r="D686" t="str">
        <f>VLOOKUP(A686,'A3. BGCZ'!A:C,3,FALSE)</f>
        <v>ICH</v>
      </c>
      <c r="E686" t="str">
        <f>VLOOKUP(A686,'A2. Low Flow Zone'!A:C,3,FALSE)</f>
        <v>Southeast Mountains</v>
      </c>
      <c r="F686">
        <f>IFERROR(VLOOKUP(A686,'R1. GW Use'!A:H,8,FALSE),"&lt;Null&gt;")</f>
        <v>10576</v>
      </c>
      <c r="G686" t="str">
        <f>IFERROR(VLOOKUP(A686,'R2. Recharge'!A:I,8,FALSE)*B686,"&lt;Null&gt;")</f>
        <v>&lt;Null&gt;</v>
      </c>
      <c r="H686" t="str">
        <f>IFERROR(VLOOKUP(A686,'R2. Recharge'!A:K,10,FALSE)*B686,"&lt;Null&gt;")</f>
        <v>&lt;Null&gt;</v>
      </c>
      <c r="I686" t="str">
        <f>IFERROR(VLOOKUP(A686,'R3. GW E'!A:C,2,FALSE)*B686,"&lt;Null&gt;")</f>
        <v>&lt;Null&gt;</v>
      </c>
      <c r="J686" t="str">
        <f>IFERROR(VLOOKUP(A686,'R3. GW E'!A:E,4,FALSE)*B686,"&lt;Null&gt;")</f>
        <v>&lt;Null&gt;</v>
      </c>
      <c r="K686" t="str">
        <f t="shared" si="330"/>
        <v>&lt;Null&gt;</v>
      </c>
      <c r="L686" t="str">
        <f t="shared" si="331"/>
        <v>&lt;Null&gt;</v>
      </c>
      <c r="M686" t="str">
        <f t="shared" si="332"/>
        <v>&lt;Null&gt;</v>
      </c>
      <c r="N686" t="str">
        <f t="shared" si="333"/>
        <v>&lt;Null&gt;</v>
      </c>
      <c r="O686" t="str">
        <f t="shared" si="334"/>
        <v/>
      </c>
      <c r="P686">
        <f t="shared" si="344"/>
        <v>11000</v>
      </c>
      <c r="Q686" t="str">
        <f t="shared" si="335"/>
        <v/>
      </c>
      <c r="R686">
        <f t="shared" si="345"/>
        <v>0</v>
      </c>
      <c r="S686" t="str">
        <f t="shared" si="336"/>
        <v/>
      </c>
      <c r="T686">
        <f t="shared" si="346"/>
        <v>0</v>
      </c>
      <c r="U686" t="str">
        <f t="shared" si="347"/>
        <v>NA</v>
      </c>
      <c r="V686">
        <f t="shared" si="348"/>
        <v>0</v>
      </c>
      <c r="W686" t="str">
        <f t="shared" si="349"/>
        <v>NA</v>
      </c>
      <c r="X686">
        <f t="shared" si="350"/>
        <v>0</v>
      </c>
      <c r="Y686" t="str">
        <f t="shared" si="337"/>
        <v>NA</v>
      </c>
      <c r="Z686" t="str">
        <f t="shared" si="338"/>
        <v>NA</v>
      </c>
      <c r="AA686" t="str">
        <f t="shared" si="339"/>
        <v>NA</v>
      </c>
      <c r="AB686" t="str">
        <f t="shared" si="340"/>
        <v>NA</v>
      </c>
      <c r="AC686" s="9" t="str">
        <f t="shared" si="351"/>
        <v>NA</v>
      </c>
      <c r="AD686" s="9">
        <f t="shared" si="352"/>
        <v>0</v>
      </c>
      <c r="AE686" s="9" t="str">
        <f t="shared" si="353"/>
        <v>NA</v>
      </c>
      <c r="AF686" s="9">
        <f t="shared" si="354"/>
        <v>0</v>
      </c>
      <c r="AG686" s="9" t="str">
        <f t="shared" si="355"/>
        <v>NA</v>
      </c>
      <c r="AH686" s="9">
        <f t="shared" si="356"/>
        <v>0</v>
      </c>
      <c r="AI686" s="9" t="str">
        <f t="shared" si="357"/>
        <v>NA</v>
      </c>
      <c r="AJ686" s="9">
        <f t="shared" si="358"/>
        <v>0</v>
      </c>
      <c r="AK686" t="str">
        <f t="shared" si="359"/>
        <v>NA</v>
      </c>
      <c r="AL686" t="str">
        <f t="shared" si="360"/>
        <v>NA</v>
      </c>
      <c r="AM686" t="str">
        <f t="shared" si="361"/>
        <v>NA</v>
      </c>
      <c r="AN686" t="str">
        <f t="shared" si="362"/>
        <v>NA</v>
      </c>
      <c r="AO686">
        <f t="shared" si="341"/>
        <v>0</v>
      </c>
      <c r="AP686">
        <f t="shared" si="342"/>
        <v>0</v>
      </c>
      <c r="AQ686" t="str">
        <f t="shared" si="343"/>
        <v>Method not applicable - confined aquifer</v>
      </c>
    </row>
    <row r="687" spans="1:43" x14ac:dyDescent="0.25">
      <c r="A687">
        <v>509</v>
      </c>
      <c r="B687">
        <v>2079762.3389999999</v>
      </c>
      <c r="C687" t="str">
        <f>VLOOKUP(A687,'A1. Aquifer Attributes'!A:H,8,FALSE)</f>
        <v>Confined</v>
      </c>
      <c r="D687" t="str">
        <f>VLOOKUP(A687,'A3. BGCZ'!A:C,3,FALSE)</f>
        <v>ICH</v>
      </c>
      <c r="E687" t="str">
        <f>VLOOKUP(A687,'A2. Low Flow Zone'!A:C,3,FALSE)</f>
        <v>Southeast Mountains</v>
      </c>
      <c r="F687">
        <f>IFERROR(VLOOKUP(A687,'R1. GW Use'!A:H,8,FALSE),"&lt;Null&gt;")</f>
        <v>37443</v>
      </c>
      <c r="G687" t="str">
        <f>IFERROR(VLOOKUP(A687,'R2. Recharge'!A:I,8,FALSE)*B687,"&lt;Null&gt;")</f>
        <v>&lt;Null&gt;</v>
      </c>
      <c r="H687" t="str">
        <f>IFERROR(VLOOKUP(A687,'R2. Recharge'!A:K,10,FALSE)*B687,"&lt;Null&gt;")</f>
        <v>&lt;Null&gt;</v>
      </c>
      <c r="I687" t="str">
        <f>IFERROR(VLOOKUP(A687,'R3. GW E'!A:C,2,FALSE)*B687,"&lt;Null&gt;")</f>
        <v>&lt;Null&gt;</v>
      </c>
      <c r="J687" t="str">
        <f>IFERROR(VLOOKUP(A687,'R3. GW E'!A:E,4,FALSE)*B687,"&lt;Null&gt;")</f>
        <v>&lt;Null&gt;</v>
      </c>
      <c r="K687" t="str">
        <f t="shared" si="330"/>
        <v>&lt;Null&gt;</v>
      </c>
      <c r="L687" t="str">
        <f t="shared" si="331"/>
        <v>&lt;Null&gt;</v>
      </c>
      <c r="M687" t="str">
        <f t="shared" si="332"/>
        <v>&lt;Null&gt;</v>
      </c>
      <c r="N687" t="str">
        <f t="shared" si="333"/>
        <v>&lt;Null&gt;</v>
      </c>
      <c r="O687" t="str">
        <f t="shared" si="334"/>
        <v/>
      </c>
      <c r="P687">
        <f t="shared" si="344"/>
        <v>37000</v>
      </c>
      <c r="Q687" t="str">
        <f t="shared" si="335"/>
        <v/>
      </c>
      <c r="R687">
        <f t="shared" si="345"/>
        <v>0</v>
      </c>
      <c r="S687" t="str">
        <f t="shared" si="336"/>
        <v/>
      </c>
      <c r="T687">
        <f t="shared" si="346"/>
        <v>0</v>
      </c>
      <c r="U687" t="str">
        <f t="shared" si="347"/>
        <v>NA</v>
      </c>
      <c r="V687">
        <f t="shared" si="348"/>
        <v>0</v>
      </c>
      <c r="W687" t="str">
        <f t="shared" si="349"/>
        <v>NA</v>
      </c>
      <c r="X687">
        <f t="shared" si="350"/>
        <v>0</v>
      </c>
      <c r="Y687" t="str">
        <f t="shared" si="337"/>
        <v>NA</v>
      </c>
      <c r="Z687" t="str">
        <f t="shared" si="338"/>
        <v>NA</v>
      </c>
      <c r="AA687" t="str">
        <f t="shared" si="339"/>
        <v>NA</v>
      </c>
      <c r="AB687" t="str">
        <f t="shared" si="340"/>
        <v>NA</v>
      </c>
      <c r="AC687" s="9" t="str">
        <f t="shared" si="351"/>
        <v>NA</v>
      </c>
      <c r="AD687" s="9">
        <f t="shared" si="352"/>
        <v>0</v>
      </c>
      <c r="AE687" s="9" t="str">
        <f t="shared" si="353"/>
        <v>NA</v>
      </c>
      <c r="AF687" s="9">
        <f t="shared" si="354"/>
        <v>0</v>
      </c>
      <c r="AG687" s="9" t="str">
        <f t="shared" si="355"/>
        <v>NA</v>
      </c>
      <c r="AH687" s="9">
        <f t="shared" si="356"/>
        <v>0</v>
      </c>
      <c r="AI687" s="9" t="str">
        <f t="shared" si="357"/>
        <v>NA</v>
      </c>
      <c r="AJ687" s="9">
        <f t="shared" si="358"/>
        <v>0</v>
      </c>
      <c r="AK687" t="str">
        <f t="shared" si="359"/>
        <v>NA</v>
      </c>
      <c r="AL687" t="str">
        <f t="shared" si="360"/>
        <v>NA</v>
      </c>
      <c r="AM687" t="str">
        <f t="shared" si="361"/>
        <v>NA</v>
      </c>
      <c r="AN687" t="str">
        <f t="shared" si="362"/>
        <v>NA</v>
      </c>
      <c r="AO687">
        <f t="shared" si="341"/>
        <v>0</v>
      </c>
      <c r="AP687">
        <f t="shared" si="342"/>
        <v>0</v>
      </c>
      <c r="AQ687" t="str">
        <f t="shared" si="343"/>
        <v>Method not applicable - confined aquifer</v>
      </c>
    </row>
    <row r="688" spans="1:43" x14ac:dyDescent="0.25">
      <c r="A688">
        <v>510</v>
      </c>
      <c r="B688">
        <v>6635402.8632500004</v>
      </c>
      <c r="C688" t="str">
        <f>VLOOKUP(A688,'A1. Aquifer Attributes'!A:H,8,FALSE)</f>
        <v>Confined</v>
      </c>
      <c r="D688" t="str">
        <f>VLOOKUP(A688,'A3. BGCZ'!A:C,3,FALSE)</f>
        <v>ICH</v>
      </c>
      <c r="E688" t="str">
        <f>VLOOKUP(A688,'A2. Low Flow Zone'!A:C,3,FALSE)</f>
        <v>Southeast Mountains</v>
      </c>
      <c r="F688">
        <f>IFERROR(VLOOKUP(A688,'R1. GW Use'!A:H,8,FALSE),"&lt;Null&gt;")</f>
        <v>102321</v>
      </c>
      <c r="G688" t="str">
        <f>IFERROR(VLOOKUP(A688,'R2. Recharge'!A:I,8,FALSE)*B688,"&lt;Null&gt;")</f>
        <v>&lt;Null&gt;</v>
      </c>
      <c r="H688" t="str">
        <f>IFERROR(VLOOKUP(A688,'R2. Recharge'!A:K,10,FALSE)*B688,"&lt;Null&gt;")</f>
        <v>&lt;Null&gt;</v>
      </c>
      <c r="I688" t="str">
        <f>IFERROR(VLOOKUP(A688,'R3. GW E'!A:C,2,FALSE)*B688,"&lt;Null&gt;")</f>
        <v>&lt;Null&gt;</v>
      </c>
      <c r="J688" t="str">
        <f>IFERROR(VLOOKUP(A688,'R3. GW E'!A:E,4,FALSE)*B688,"&lt;Null&gt;")</f>
        <v>&lt;Null&gt;</v>
      </c>
      <c r="K688" t="str">
        <f t="shared" si="330"/>
        <v>&lt;Null&gt;</v>
      </c>
      <c r="L688" t="str">
        <f t="shared" si="331"/>
        <v>&lt;Null&gt;</v>
      </c>
      <c r="M688" t="str">
        <f t="shared" si="332"/>
        <v>&lt;Null&gt;</v>
      </c>
      <c r="N688" t="str">
        <f t="shared" si="333"/>
        <v>&lt;Null&gt;</v>
      </c>
      <c r="O688" t="str">
        <f t="shared" si="334"/>
        <v/>
      </c>
      <c r="P688">
        <f t="shared" si="344"/>
        <v>102000</v>
      </c>
      <c r="Q688" t="str">
        <f t="shared" si="335"/>
        <v/>
      </c>
      <c r="R688">
        <f t="shared" si="345"/>
        <v>0</v>
      </c>
      <c r="S688" t="str">
        <f t="shared" si="336"/>
        <v/>
      </c>
      <c r="T688">
        <f t="shared" si="346"/>
        <v>0</v>
      </c>
      <c r="U688" t="str">
        <f t="shared" si="347"/>
        <v>NA</v>
      </c>
      <c r="V688">
        <f t="shared" si="348"/>
        <v>0</v>
      </c>
      <c r="W688" t="str">
        <f t="shared" si="349"/>
        <v>NA</v>
      </c>
      <c r="X688">
        <f t="shared" si="350"/>
        <v>0</v>
      </c>
      <c r="Y688" t="str">
        <f t="shared" si="337"/>
        <v>NA</v>
      </c>
      <c r="Z688" t="str">
        <f t="shared" si="338"/>
        <v>NA</v>
      </c>
      <c r="AA688" t="str">
        <f t="shared" si="339"/>
        <v>NA</v>
      </c>
      <c r="AB688" t="str">
        <f t="shared" si="340"/>
        <v>NA</v>
      </c>
      <c r="AC688" s="9" t="str">
        <f t="shared" si="351"/>
        <v>NA</v>
      </c>
      <c r="AD688" s="9">
        <f t="shared" si="352"/>
        <v>0</v>
      </c>
      <c r="AE688" s="9" t="str">
        <f t="shared" si="353"/>
        <v>NA</v>
      </c>
      <c r="AF688" s="9">
        <f t="shared" si="354"/>
        <v>0</v>
      </c>
      <c r="AG688" s="9" t="str">
        <f t="shared" si="355"/>
        <v>NA</v>
      </c>
      <c r="AH688" s="9">
        <f t="shared" si="356"/>
        <v>0</v>
      </c>
      <c r="AI688" s="9" t="str">
        <f t="shared" si="357"/>
        <v>NA</v>
      </c>
      <c r="AJ688" s="9">
        <f t="shared" si="358"/>
        <v>0</v>
      </c>
      <c r="AK688" t="str">
        <f t="shared" si="359"/>
        <v>NA</v>
      </c>
      <c r="AL688" t="str">
        <f t="shared" si="360"/>
        <v>NA</v>
      </c>
      <c r="AM688" t="str">
        <f t="shared" si="361"/>
        <v>NA</v>
      </c>
      <c r="AN688" t="str">
        <f t="shared" si="362"/>
        <v>NA</v>
      </c>
      <c r="AO688">
        <f t="shared" si="341"/>
        <v>0</v>
      </c>
      <c r="AP688">
        <f t="shared" si="342"/>
        <v>0</v>
      </c>
      <c r="AQ688" t="str">
        <f t="shared" si="343"/>
        <v>Method not applicable - confined aquifer</v>
      </c>
    </row>
    <row r="689" spans="1:43" x14ac:dyDescent="0.25">
      <c r="A689">
        <v>511</v>
      </c>
      <c r="B689">
        <v>22918532.013799999</v>
      </c>
      <c r="C689" t="str">
        <f>VLOOKUP(A689,'A1. Aquifer Attributes'!A:H,8,FALSE)</f>
        <v>Confined</v>
      </c>
      <c r="D689" t="str">
        <f>VLOOKUP(A689,'A3. BGCZ'!A:C,3,FALSE)</f>
        <v>ICH</v>
      </c>
      <c r="E689" t="str">
        <f>VLOOKUP(A689,'A2. Low Flow Zone'!A:C,3,FALSE)</f>
        <v>Southeast Mountains</v>
      </c>
      <c r="F689">
        <f>IFERROR(VLOOKUP(A689,'R1. GW Use'!A:H,8,FALSE),"&lt;Null&gt;")</f>
        <v>135503</v>
      </c>
      <c r="G689" t="str">
        <f>IFERROR(VLOOKUP(A689,'R2. Recharge'!A:I,8,FALSE)*B689,"&lt;Null&gt;")</f>
        <v>&lt;Null&gt;</v>
      </c>
      <c r="H689" t="str">
        <f>IFERROR(VLOOKUP(A689,'R2. Recharge'!A:K,10,FALSE)*B689,"&lt;Null&gt;")</f>
        <v>&lt;Null&gt;</v>
      </c>
      <c r="I689" t="str">
        <f>IFERROR(VLOOKUP(A689,'R3. GW E'!A:C,2,FALSE)*B689,"&lt;Null&gt;")</f>
        <v>&lt;Null&gt;</v>
      </c>
      <c r="J689" t="str">
        <f>IFERROR(VLOOKUP(A689,'R3. GW E'!A:E,4,FALSE)*B689,"&lt;Null&gt;")</f>
        <v>&lt;Null&gt;</v>
      </c>
      <c r="K689" t="str">
        <f t="shared" si="330"/>
        <v>&lt;Null&gt;</v>
      </c>
      <c r="L689" t="str">
        <f t="shared" si="331"/>
        <v>&lt;Null&gt;</v>
      </c>
      <c r="M689" t="str">
        <f t="shared" si="332"/>
        <v>&lt;Null&gt;</v>
      </c>
      <c r="N689" t="str">
        <f t="shared" si="333"/>
        <v>&lt;Null&gt;</v>
      </c>
      <c r="O689" t="str">
        <f t="shared" si="334"/>
        <v/>
      </c>
      <c r="P689">
        <f t="shared" si="344"/>
        <v>136000</v>
      </c>
      <c r="Q689" t="str">
        <f t="shared" si="335"/>
        <v/>
      </c>
      <c r="R689">
        <f t="shared" si="345"/>
        <v>0</v>
      </c>
      <c r="S689" t="str">
        <f t="shared" si="336"/>
        <v/>
      </c>
      <c r="T689">
        <f t="shared" si="346"/>
        <v>0</v>
      </c>
      <c r="U689" t="str">
        <f t="shared" si="347"/>
        <v>NA</v>
      </c>
      <c r="V689">
        <f t="shared" si="348"/>
        <v>0</v>
      </c>
      <c r="W689" t="str">
        <f t="shared" si="349"/>
        <v>NA</v>
      </c>
      <c r="X689">
        <f t="shared" si="350"/>
        <v>0</v>
      </c>
      <c r="Y689" t="str">
        <f t="shared" si="337"/>
        <v>NA</v>
      </c>
      <c r="Z689" t="str">
        <f t="shared" si="338"/>
        <v>NA</v>
      </c>
      <c r="AA689" t="str">
        <f t="shared" si="339"/>
        <v>NA</v>
      </c>
      <c r="AB689" t="str">
        <f t="shared" si="340"/>
        <v>NA</v>
      </c>
      <c r="AC689" s="9" t="str">
        <f t="shared" si="351"/>
        <v>NA</v>
      </c>
      <c r="AD689" s="9">
        <f t="shared" si="352"/>
        <v>0</v>
      </c>
      <c r="AE689" s="9" t="str">
        <f t="shared" si="353"/>
        <v>NA</v>
      </c>
      <c r="AF689" s="9">
        <f t="shared" si="354"/>
        <v>0</v>
      </c>
      <c r="AG689" s="9" t="str">
        <f t="shared" si="355"/>
        <v>NA</v>
      </c>
      <c r="AH689" s="9">
        <f t="shared" si="356"/>
        <v>0</v>
      </c>
      <c r="AI689" s="9" t="str">
        <f t="shared" si="357"/>
        <v>NA</v>
      </c>
      <c r="AJ689" s="9">
        <f t="shared" si="358"/>
        <v>0</v>
      </c>
      <c r="AK689" t="str">
        <f t="shared" si="359"/>
        <v>NA</v>
      </c>
      <c r="AL689" t="str">
        <f t="shared" si="360"/>
        <v>NA</v>
      </c>
      <c r="AM689" t="str">
        <f t="shared" si="361"/>
        <v>NA</v>
      </c>
      <c r="AN689" t="str">
        <f t="shared" si="362"/>
        <v>NA</v>
      </c>
      <c r="AO689">
        <f t="shared" si="341"/>
        <v>0</v>
      </c>
      <c r="AP689">
        <f t="shared" si="342"/>
        <v>0</v>
      </c>
      <c r="AQ689" t="str">
        <f t="shared" si="343"/>
        <v>Method not applicable - confined aquifer</v>
      </c>
    </row>
    <row r="690" spans="1:43" x14ac:dyDescent="0.25">
      <c r="A690">
        <v>512</v>
      </c>
      <c r="B690">
        <v>36891062.856700003</v>
      </c>
      <c r="C690" t="str">
        <f>VLOOKUP(A690,'A1. Aquifer Attributes'!A:H,8,FALSE)</f>
        <v>Confined</v>
      </c>
      <c r="D690" t="str">
        <f>VLOOKUP(A690,'A3. BGCZ'!A:C,3,FALSE)</f>
        <v>ICH</v>
      </c>
      <c r="E690" t="str">
        <f>VLOOKUP(A690,'A2. Low Flow Zone'!A:C,3,FALSE)</f>
        <v>Southeast Mountains</v>
      </c>
      <c r="F690">
        <f>IFERROR(VLOOKUP(A690,'R1. GW Use'!A:H,8,FALSE),"&lt;Null&gt;")</f>
        <v>167457</v>
      </c>
      <c r="G690" t="str">
        <f>IFERROR(VLOOKUP(A690,'R2. Recharge'!A:I,8,FALSE)*B690,"&lt;Null&gt;")</f>
        <v>&lt;Null&gt;</v>
      </c>
      <c r="H690" t="str">
        <f>IFERROR(VLOOKUP(A690,'R2. Recharge'!A:K,10,FALSE)*B690,"&lt;Null&gt;")</f>
        <v>&lt;Null&gt;</v>
      </c>
      <c r="I690" t="str">
        <f>IFERROR(VLOOKUP(A690,'R3. GW E'!A:C,2,FALSE)*B690,"&lt;Null&gt;")</f>
        <v>&lt;Null&gt;</v>
      </c>
      <c r="J690" t="str">
        <f>IFERROR(VLOOKUP(A690,'R3. GW E'!A:E,4,FALSE)*B690,"&lt;Null&gt;")</f>
        <v>&lt;Null&gt;</v>
      </c>
      <c r="K690" t="str">
        <f t="shared" si="330"/>
        <v>&lt;Null&gt;</v>
      </c>
      <c r="L690" t="str">
        <f t="shared" si="331"/>
        <v>&lt;Null&gt;</v>
      </c>
      <c r="M690" t="str">
        <f t="shared" si="332"/>
        <v>&lt;Null&gt;</v>
      </c>
      <c r="N690" t="str">
        <f t="shared" si="333"/>
        <v>&lt;Null&gt;</v>
      </c>
      <c r="O690" t="str">
        <f t="shared" si="334"/>
        <v/>
      </c>
      <c r="P690">
        <f t="shared" si="344"/>
        <v>167000</v>
      </c>
      <c r="Q690" t="str">
        <f t="shared" si="335"/>
        <v/>
      </c>
      <c r="R690">
        <f t="shared" si="345"/>
        <v>0</v>
      </c>
      <c r="S690" t="str">
        <f t="shared" si="336"/>
        <v/>
      </c>
      <c r="T690">
        <f t="shared" si="346"/>
        <v>0</v>
      </c>
      <c r="U690" t="str">
        <f t="shared" si="347"/>
        <v>NA</v>
      </c>
      <c r="V690">
        <f t="shared" si="348"/>
        <v>0</v>
      </c>
      <c r="W690" t="str">
        <f t="shared" si="349"/>
        <v>NA</v>
      </c>
      <c r="X690">
        <f t="shared" si="350"/>
        <v>0</v>
      </c>
      <c r="Y690" t="str">
        <f t="shared" si="337"/>
        <v>NA</v>
      </c>
      <c r="Z690" t="str">
        <f t="shared" si="338"/>
        <v>NA</v>
      </c>
      <c r="AA690" t="str">
        <f t="shared" si="339"/>
        <v>NA</v>
      </c>
      <c r="AB690" t="str">
        <f t="shared" si="340"/>
        <v>NA</v>
      </c>
      <c r="AC690" s="9" t="str">
        <f t="shared" si="351"/>
        <v>NA</v>
      </c>
      <c r="AD690" s="9">
        <f t="shared" si="352"/>
        <v>0</v>
      </c>
      <c r="AE690" s="9" t="str">
        <f t="shared" si="353"/>
        <v>NA</v>
      </c>
      <c r="AF690" s="9">
        <f t="shared" si="354"/>
        <v>0</v>
      </c>
      <c r="AG690" s="9" t="str">
        <f t="shared" si="355"/>
        <v>NA</v>
      </c>
      <c r="AH690" s="9">
        <f t="shared" si="356"/>
        <v>0</v>
      </c>
      <c r="AI690" s="9" t="str">
        <f t="shared" si="357"/>
        <v>NA</v>
      </c>
      <c r="AJ690" s="9">
        <f t="shared" si="358"/>
        <v>0</v>
      </c>
      <c r="AK690" t="str">
        <f t="shared" si="359"/>
        <v>NA</v>
      </c>
      <c r="AL690" t="str">
        <f t="shared" si="360"/>
        <v>NA</v>
      </c>
      <c r="AM690" t="str">
        <f t="shared" si="361"/>
        <v>NA</v>
      </c>
      <c r="AN690" t="str">
        <f t="shared" si="362"/>
        <v>NA</v>
      </c>
      <c r="AO690">
        <f t="shared" si="341"/>
        <v>0</v>
      </c>
      <c r="AP690">
        <f t="shared" si="342"/>
        <v>0</v>
      </c>
      <c r="AQ690" t="str">
        <f t="shared" si="343"/>
        <v>Method not applicable - confined aquifer</v>
      </c>
    </row>
    <row r="691" spans="1:43" x14ac:dyDescent="0.25">
      <c r="A691">
        <v>513</v>
      </c>
      <c r="B691">
        <v>11920307.445900001</v>
      </c>
      <c r="C691" t="str">
        <f>VLOOKUP(A691,'A1. Aquifer Attributes'!A:H,8,FALSE)</f>
        <v>Confined</v>
      </c>
      <c r="D691" t="str">
        <f>VLOOKUP(A691,'A3. BGCZ'!A:C,3,FALSE)</f>
        <v>ICH</v>
      </c>
      <c r="E691" t="str">
        <f>VLOOKUP(A691,'A2. Low Flow Zone'!A:C,3,FALSE)</f>
        <v>Southeast Mountains</v>
      </c>
      <c r="F691">
        <f>IFERROR(VLOOKUP(A691,'R1. GW Use'!A:H,8,FALSE),"&lt;Null&gt;")</f>
        <v>29875</v>
      </c>
      <c r="G691" t="str">
        <f>IFERROR(VLOOKUP(A691,'R2. Recharge'!A:I,8,FALSE)*B691,"&lt;Null&gt;")</f>
        <v>&lt;Null&gt;</v>
      </c>
      <c r="H691" t="str">
        <f>IFERROR(VLOOKUP(A691,'R2. Recharge'!A:K,10,FALSE)*B691,"&lt;Null&gt;")</f>
        <v>&lt;Null&gt;</v>
      </c>
      <c r="I691" t="str">
        <f>IFERROR(VLOOKUP(A691,'R3. GW E'!A:C,2,FALSE)*B691,"&lt;Null&gt;")</f>
        <v>&lt;Null&gt;</v>
      </c>
      <c r="J691" t="str">
        <f>IFERROR(VLOOKUP(A691,'R3. GW E'!A:E,4,FALSE)*B691,"&lt;Null&gt;")</f>
        <v>&lt;Null&gt;</v>
      </c>
      <c r="K691" t="str">
        <f t="shared" si="330"/>
        <v>&lt;Null&gt;</v>
      </c>
      <c r="L691" t="str">
        <f t="shared" si="331"/>
        <v>&lt;Null&gt;</v>
      </c>
      <c r="M691" t="str">
        <f t="shared" si="332"/>
        <v>&lt;Null&gt;</v>
      </c>
      <c r="N691" t="str">
        <f t="shared" si="333"/>
        <v>&lt;Null&gt;</v>
      </c>
      <c r="O691" t="str">
        <f t="shared" si="334"/>
        <v/>
      </c>
      <c r="P691">
        <f t="shared" si="344"/>
        <v>30000</v>
      </c>
      <c r="Q691" t="str">
        <f t="shared" si="335"/>
        <v/>
      </c>
      <c r="R691">
        <f t="shared" si="345"/>
        <v>0</v>
      </c>
      <c r="S691" t="str">
        <f t="shared" si="336"/>
        <v/>
      </c>
      <c r="T691">
        <f t="shared" si="346"/>
        <v>0</v>
      </c>
      <c r="U691" t="str">
        <f t="shared" si="347"/>
        <v>NA</v>
      </c>
      <c r="V691">
        <f t="shared" si="348"/>
        <v>0</v>
      </c>
      <c r="W691" t="str">
        <f t="shared" si="349"/>
        <v>NA</v>
      </c>
      <c r="X691">
        <f t="shared" si="350"/>
        <v>0</v>
      </c>
      <c r="Y691" t="str">
        <f t="shared" si="337"/>
        <v>NA</v>
      </c>
      <c r="Z691" t="str">
        <f t="shared" si="338"/>
        <v>NA</v>
      </c>
      <c r="AA691" t="str">
        <f t="shared" si="339"/>
        <v>NA</v>
      </c>
      <c r="AB691" t="str">
        <f t="shared" si="340"/>
        <v>NA</v>
      </c>
      <c r="AC691" s="9" t="str">
        <f t="shared" si="351"/>
        <v>NA</v>
      </c>
      <c r="AD691" s="9">
        <f t="shared" si="352"/>
        <v>0</v>
      </c>
      <c r="AE691" s="9" t="str">
        <f t="shared" si="353"/>
        <v>NA</v>
      </c>
      <c r="AF691" s="9">
        <f t="shared" si="354"/>
        <v>0</v>
      </c>
      <c r="AG691" s="9" t="str">
        <f t="shared" si="355"/>
        <v>NA</v>
      </c>
      <c r="AH691" s="9">
        <f t="shared" si="356"/>
        <v>0</v>
      </c>
      <c r="AI691" s="9" t="str">
        <f t="shared" si="357"/>
        <v>NA</v>
      </c>
      <c r="AJ691" s="9">
        <f t="shared" si="358"/>
        <v>0</v>
      </c>
      <c r="AK691" t="str">
        <f t="shared" si="359"/>
        <v>NA</v>
      </c>
      <c r="AL691" t="str">
        <f t="shared" si="360"/>
        <v>NA</v>
      </c>
      <c r="AM691" t="str">
        <f t="shared" si="361"/>
        <v>NA</v>
      </c>
      <c r="AN691" t="str">
        <f t="shared" si="362"/>
        <v>NA</v>
      </c>
      <c r="AO691">
        <f t="shared" si="341"/>
        <v>0</v>
      </c>
      <c r="AP691">
        <f t="shared" si="342"/>
        <v>0</v>
      </c>
      <c r="AQ691" t="str">
        <f t="shared" si="343"/>
        <v>Method not applicable - confined aquifer</v>
      </c>
    </row>
    <row r="692" spans="1:43" x14ac:dyDescent="0.25">
      <c r="A692">
        <v>514</v>
      </c>
      <c r="B692">
        <v>15476578.891100001</v>
      </c>
      <c r="C692" t="str">
        <f>VLOOKUP(A692,'A1. Aquifer Attributes'!A:H,8,FALSE)</f>
        <v>Confined</v>
      </c>
      <c r="D692" t="str">
        <f>VLOOKUP(A692,'A3. BGCZ'!A:C,3,FALSE)</f>
        <v>ICH</v>
      </c>
      <c r="E692" t="str">
        <f>VLOOKUP(A692,'A2. Low Flow Zone'!A:C,3,FALSE)</f>
        <v>Southeast Mountains</v>
      </c>
      <c r="F692">
        <f>IFERROR(VLOOKUP(A692,'R1. GW Use'!A:H,8,FALSE),"&lt;Null&gt;")</f>
        <v>221240</v>
      </c>
      <c r="G692" t="str">
        <f>IFERROR(VLOOKUP(A692,'R2. Recharge'!A:I,8,FALSE)*B692,"&lt;Null&gt;")</f>
        <v>&lt;Null&gt;</v>
      </c>
      <c r="H692" t="str">
        <f>IFERROR(VLOOKUP(A692,'R2. Recharge'!A:K,10,FALSE)*B692,"&lt;Null&gt;")</f>
        <v>&lt;Null&gt;</v>
      </c>
      <c r="I692" t="str">
        <f>IFERROR(VLOOKUP(A692,'R3. GW E'!A:C,2,FALSE)*B692,"&lt;Null&gt;")</f>
        <v>&lt;Null&gt;</v>
      </c>
      <c r="J692" t="str">
        <f>IFERROR(VLOOKUP(A692,'R3. GW E'!A:E,4,FALSE)*B692,"&lt;Null&gt;")</f>
        <v>&lt;Null&gt;</v>
      </c>
      <c r="K692" t="str">
        <f t="shared" si="330"/>
        <v>&lt;Null&gt;</v>
      </c>
      <c r="L692" t="str">
        <f t="shared" si="331"/>
        <v>&lt;Null&gt;</v>
      </c>
      <c r="M692" t="str">
        <f t="shared" si="332"/>
        <v>&lt;Null&gt;</v>
      </c>
      <c r="N692" t="str">
        <f t="shared" si="333"/>
        <v>&lt;Null&gt;</v>
      </c>
      <c r="O692" t="str">
        <f t="shared" si="334"/>
        <v/>
      </c>
      <c r="P692">
        <f t="shared" si="344"/>
        <v>221000</v>
      </c>
      <c r="Q692" t="str">
        <f t="shared" si="335"/>
        <v/>
      </c>
      <c r="R692">
        <f t="shared" si="345"/>
        <v>0</v>
      </c>
      <c r="S692" t="str">
        <f t="shared" si="336"/>
        <v/>
      </c>
      <c r="T692">
        <f t="shared" si="346"/>
        <v>0</v>
      </c>
      <c r="U692" t="str">
        <f t="shared" si="347"/>
        <v>NA</v>
      </c>
      <c r="V692">
        <f t="shared" si="348"/>
        <v>0</v>
      </c>
      <c r="W692" t="str">
        <f t="shared" si="349"/>
        <v>NA</v>
      </c>
      <c r="X692">
        <f t="shared" si="350"/>
        <v>0</v>
      </c>
      <c r="Y692" t="str">
        <f t="shared" si="337"/>
        <v>NA</v>
      </c>
      <c r="Z692" t="str">
        <f t="shared" si="338"/>
        <v>NA</v>
      </c>
      <c r="AA692" t="str">
        <f t="shared" si="339"/>
        <v>NA</v>
      </c>
      <c r="AB692" t="str">
        <f t="shared" si="340"/>
        <v>NA</v>
      </c>
      <c r="AC692" s="9" t="str">
        <f t="shared" si="351"/>
        <v>NA</v>
      </c>
      <c r="AD692" s="9">
        <f t="shared" si="352"/>
        <v>0</v>
      </c>
      <c r="AE692" s="9" t="str">
        <f t="shared" si="353"/>
        <v>NA</v>
      </c>
      <c r="AF692" s="9">
        <f t="shared" si="354"/>
        <v>0</v>
      </c>
      <c r="AG692" s="9" t="str">
        <f t="shared" si="355"/>
        <v>NA</v>
      </c>
      <c r="AH692" s="9">
        <f t="shared" si="356"/>
        <v>0</v>
      </c>
      <c r="AI692" s="9" t="str">
        <f t="shared" si="357"/>
        <v>NA</v>
      </c>
      <c r="AJ692" s="9">
        <f t="shared" si="358"/>
        <v>0</v>
      </c>
      <c r="AK692" t="str">
        <f t="shared" si="359"/>
        <v>NA</v>
      </c>
      <c r="AL692" t="str">
        <f t="shared" si="360"/>
        <v>NA</v>
      </c>
      <c r="AM692" t="str">
        <f t="shared" si="361"/>
        <v>NA</v>
      </c>
      <c r="AN692" t="str">
        <f t="shared" si="362"/>
        <v>NA</v>
      </c>
      <c r="AO692">
        <f t="shared" si="341"/>
        <v>0</v>
      </c>
      <c r="AP692">
        <f t="shared" si="342"/>
        <v>0</v>
      </c>
      <c r="AQ692" t="str">
        <f t="shared" si="343"/>
        <v>Method not applicable - confined aquifer</v>
      </c>
    </row>
    <row r="693" spans="1:43" x14ac:dyDescent="0.25">
      <c r="A693">
        <v>517</v>
      </c>
      <c r="B693">
        <v>2757805.0771300001</v>
      </c>
      <c r="C693" t="str">
        <f>VLOOKUP(A693,'A1. Aquifer Attributes'!A:H,8,FALSE)</f>
        <v>Confined</v>
      </c>
      <c r="D693" t="str">
        <f>VLOOKUP(A693,'A3. BGCZ'!A:C,3,FALSE)</f>
        <v>ICH</v>
      </c>
      <c r="E693" t="str">
        <f>VLOOKUP(A693,'A2. Low Flow Zone'!A:C,3,FALSE)</f>
        <v>Southeast Mountains</v>
      </c>
      <c r="F693">
        <f>IFERROR(VLOOKUP(A693,'R1. GW Use'!A:H,8,FALSE),"&lt;Null&gt;")</f>
        <v>95182</v>
      </c>
      <c r="G693" t="str">
        <f>IFERROR(VLOOKUP(A693,'R2. Recharge'!A:I,8,FALSE)*B693,"&lt;Null&gt;")</f>
        <v>&lt;Null&gt;</v>
      </c>
      <c r="H693" t="str">
        <f>IFERROR(VLOOKUP(A693,'R2. Recharge'!A:K,10,FALSE)*B693,"&lt;Null&gt;")</f>
        <v>&lt;Null&gt;</v>
      </c>
      <c r="I693" t="str">
        <f>IFERROR(VLOOKUP(A693,'R3. GW E'!A:C,2,FALSE)*B693,"&lt;Null&gt;")</f>
        <v>&lt;Null&gt;</v>
      </c>
      <c r="J693" t="str">
        <f>IFERROR(VLOOKUP(A693,'R3. GW E'!A:E,4,FALSE)*B693,"&lt;Null&gt;")</f>
        <v>&lt;Null&gt;</v>
      </c>
      <c r="K693" t="str">
        <f t="shared" si="330"/>
        <v>&lt;Null&gt;</v>
      </c>
      <c r="L693" t="str">
        <f t="shared" si="331"/>
        <v>&lt;Null&gt;</v>
      </c>
      <c r="M693" t="str">
        <f t="shared" si="332"/>
        <v>&lt;Null&gt;</v>
      </c>
      <c r="N693" t="str">
        <f t="shared" si="333"/>
        <v>&lt;Null&gt;</v>
      </c>
      <c r="O693" t="str">
        <f t="shared" si="334"/>
        <v/>
      </c>
      <c r="P693">
        <f t="shared" si="344"/>
        <v>95000</v>
      </c>
      <c r="Q693" t="str">
        <f t="shared" si="335"/>
        <v/>
      </c>
      <c r="R693">
        <f t="shared" si="345"/>
        <v>0</v>
      </c>
      <c r="S693" t="str">
        <f t="shared" si="336"/>
        <v/>
      </c>
      <c r="T693">
        <f t="shared" si="346"/>
        <v>0</v>
      </c>
      <c r="U693" t="str">
        <f t="shared" si="347"/>
        <v>NA</v>
      </c>
      <c r="V693">
        <f t="shared" si="348"/>
        <v>0</v>
      </c>
      <c r="W693" t="str">
        <f t="shared" si="349"/>
        <v>NA</v>
      </c>
      <c r="X693">
        <f t="shared" si="350"/>
        <v>0</v>
      </c>
      <c r="Y693" t="str">
        <f t="shared" si="337"/>
        <v>NA</v>
      </c>
      <c r="Z693" t="str">
        <f t="shared" si="338"/>
        <v>NA</v>
      </c>
      <c r="AA693" t="str">
        <f t="shared" si="339"/>
        <v>NA</v>
      </c>
      <c r="AB693" t="str">
        <f t="shared" si="340"/>
        <v>NA</v>
      </c>
      <c r="AC693" s="9" t="str">
        <f t="shared" si="351"/>
        <v>NA</v>
      </c>
      <c r="AD693" s="9">
        <f t="shared" si="352"/>
        <v>0</v>
      </c>
      <c r="AE693" s="9" t="str">
        <f t="shared" si="353"/>
        <v>NA</v>
      </c>
      <c r="AF693" s="9">
        <f t="shared" si="354"/>
        <v>0</v>
      </c>
      <c r="AG693" s="9" t="str">
        <f t="shared" si="355"/>
        <v>NA</v>
      </c>
      <c r="AH693" s="9">
        <f t="shared" si="356"/>
        <v>0</v>
      </c>
      <c r="AI693" s="9" t="str">
        <f t="shared" si="357"/>
        <v>NA</v>
      </c>
      <c r="AJ693" s="9">
        <f t="shared" si="358"/>
        <v>0</v>
      </c>
      <c r="AK693" t="str">
        <f t="shared" si="359"/>
        <v>NA</v>
      </c>
      <c r="AL693" t="str">
        <f t="shared" si="360"/>
        <v>NA</v>
      </c>
      <c r="AM693" t="str">
        <f t="shared" si="361"/>
        <v>NA</v>
      </c>
      <c r="AN693" t="str">
        <f t="shared" si="362"/>
        <v>NA</v>
      </c>
      <c r="AO693">
        <f t="shared" si="341"/>
        <v>0</v>
      </c>
      <c r="AP693">
        <f t="shared" si="342"/>
        <v>0</v>
      </c>
      <c r="AQ693" t="str">
        <f t="shared" si="343"/>
        <v>Method not applicable - confined aquifer</v>
      </c>
    </row>
    <row r="694" spans="1:43" x14ac:dyDescent="0.25">
      <c r="A694">
        <v>518</v>
      </c>
      <c r="B694">
        <v>1587601.6257499999</v>
      </c>
      <c r="C694" t="str">
        <f>VLOOKUP(A694,'A1. Aquifer Attributes'!A:H,8,FALSE)</f>
        <v>Confined</v>
      </c>
      <c r="D694" t="str">
        <f>VLOOKUP(A694,'A3. BGCZ'!A:C,3,FALSE)</f>
        <v>ICH</v>
      </c>
      <c r="E694" t="str">
        <f>VLOOKUP(A694,'A2. Low Flow Zone'!A:C,3,FALSE)</f>
        <v>Southeast Mountains</v>
      </c>
      <c r="F694">
        <f>IFERROR(VLOOKUP(A694,'R1. GW Use'!A:H,8,FALSE),"&lt;Null&gt;")</f>
        <v>57692</v>
      </c>
      <c r="G694" t="str">
        <f>IFERROR(VLOOKUP(A694,'R2. Recharge'!A:I,8,FALSE)*B694,"&lt;Null&gt;")</f>
        <v>&lt;Null&gt;</v>
      </c>
      <c r="H694" t="str">
        <f>IFERROR(VLOOKUP(A694,'R2. Recharge'!A:K,10,FALSE)*B694,"&lt;Null&gt;")</f>
        <v>&lt;Null&gt;</v>
      </c>
      <c r="I694" t="str">
        <f>IFERROR(VLOOKUP(A694,'R3. GW E'!A:C,2,FALSE)*B694,"&lt;Null&gt;")</f>
        <v>&lt;Null&gt;</v>
      </c>
      <c r="J694" t="str">
        <f>IFERROR(VLOOKUP(A694,'R3. GW E'!A:E,4,FALSE)*B694,"&lt;Null&gt;")</f>
        <v>&lt;Null&gt;</v>
      </c>
      <c r="K694" t="str">
        <f t="shared" si="330"/>
        <v>&lt;Null&gt;</v>
      </c>
      <c r="L694" t="str">
        <f t="shared" si="331"/>
        <v>&lt;Null&gt;</v>
      </c>
      <c r="M694" t="str">
        <f t="shared" si="332"/>
        <v>&lt;Null&gt;</v>
      </c>
      <c r="N694" t="str">
        <f t="shared" si="333"/>
        <v>&lt;Null&gt;</v>
      </c>
      <c r="O694" t="str">
        <f t="shared" si="334"/>
        <v/>
      </c>
      <c r="P694">
        <f t="shared" si="344"/>
        <v>58000</v>
      </c>
      <c r="Q694" t="str">
        <f t="shared" si="335"/>
        <v/>
      </c>
      <c r="R694">
        <f t="shared" si="345"/>
        <v>0</v>
      </c>
      <c r="S694" t="str">
        <f t="shared" si="336"/>
        <v/>
      </c>
      <c r="T694">
        <f t="shared" si="346"/>
        <v>0</v>
      </c>
      <c r="U694" t="str">
        <f t="shared" si="347"/>
        <v>NA</v>
      </c>
      <c r="V694">
        <f t="shared" si="348"/>
        <v>0</v>
      </c>
      <c r="W694" t="str">
        <f t="shared" si="349"/>
        <v>NA</v>
      </c>
      <c r="X694">
        <f t="shared" si="350"/>
        <v>0</v>
      </c>
      <c r="Y694" t="str">
        <f t="shared" si="337"/>
        <v>NA</v>
      </c>
      <c r="Z694" t="str">
        <f t="shared" si="338"/>
        <v>NA</v>
      </c>
      <c r="AA694" t="str">
        <f t="shared" si="339"/>
        <v>NA</v>
      </c>
      <c r="AB694" t="str">
        <f t="shared" si="340"/>
        <v>NA</v>
      </c>
      <c r="AC694" s="9" t="str">
        <f t="shared" si="351"/>
        <v>NA</v>
      </c>
      <c r="AD694" s="9">
        <f t="shared" si="352"/>
        <v>0</v>
      </c>
      <c r="AE694" s="9" t="str">
        <f t="shared" si="353"/>
        <v>NA</v>
      </c>
      <c r="AF694" s="9">
        <f t="shared" si="354"/>
        <v>0</v>
      </c>
      <c r="AG694" s="9" t="str">
        <f t="shared" si="355"/>
        <v>NA</v>
      </c>
      <c r="AH694" s="9">
        <f t="shared" si="356"/>
        <v>0</v>
      </c>
      <c r="AI694" s="9" t="str">
        <f t="shared" si="357"/>
        <v>NA</v>
      </c>
      <c r="AJ694" s="9">
        <f t="shared" si="358"/>
        <v>0</v>
      </c>
      <c r="AK694" t="str">
        <f t="shared" si="359"/>
        <v>NA</v>
      </c>
      <c r="AL694" t="str">
        <f t="shared" si="360"/>
        <v>NA</v>
      </c>
      <c r="AM694" t="str">
        <f t="shared" si="361"/>
        <v>NA</v>
      </c>
      <c r="AN694" t="str">
        <f t="shared" si="362"/>
        <v>NA</v>
      </c>
      <c r="AO694">
        <f t="shared" si="341"/>
        <v>0</v>
      </c>
      <c r="AP694">
        <f t="shared" si="342"/>
        <v>0</v>
      </c>
      <c r="AQ694" t="str">
        <f t="shared" si="343"/>
        <v>Method not applicable - confined aquifer</v>
      </c>
    </row>
    <row r="695" spans="1:43" x14ac:dyDescent="0.25">
      <c r="A695">
        <v>519</v>
      </c>
      <c r="B695">
        <v>6829257.9063100005</v>
      </c>
      <c r="C695" t="str">
        <f>VLOOKUP(A695,'A1. Aquifer Attributes'!A:H,8,FALSE)</f>
        <v>Confined</v>
      </c>
      <c r="D695" t="str">
        <f>VLOOKUP(A695,'A3. BGCZ'!A:C,3,FALSE)</f>
        <v>PP</v>
      </c>
      <c r="E695" t="str">
        <f>VLOOKUP(A695,'A2. Low Flow Zone'!A:C,3,FALSE)</f>
        <v>Southeast Mountains</v>
      </c>
      <c r="F695">
        <f>IFERROR(VLOOKUP(A695,'R1. GW Use'!A:H,8,FALSE),"&lt;Null&gt;")</f>
        <v>121354</v>
      </c>
      <c r="G695" t="str">
        <f>IFERROR(VLOOKUP(A695,'R2. Recharge'!A:I,8,FALSE)*B695,"&lt;Null&gt;")</f>
        <v>&lt;Null&gt;</v>
      </c>
      <c r="H695" t="str">
        <f>IFERROR(VLOOKUP(A695,'R2. Recharge'!A:K,10,FALSE)*B695,"&lt;Null&gt;")</f>
        <v>&lt;Null&gt;</v>
      </c>
      <c r="I695" t="str">
        <f>IFERROR(VLOOKUP(A695,'R3. GW E'!A:C,2,FALSE)*B695,"&lt;Null&gt;")</f>
        <v>&lt;Null&gt;</v>
      </c>
      <c r="J695" t="str">
        <f>IFERROR(VLOOKUP(A695,'R3. GW E'!A:E,4,FALSE)*B695,"&lt;Null&gt;")</f>
        <v>&lt;Null&gt;</v>
      </c>
      <c r="K695" t="str">
        <f t="shared" si="330"/>
        <v>&lt;Null&gt;</v>
      </c>
      <c r="L695" t="str">
        <f t="shared" si="331"/>
        <v>&lt;Null&gt;</v>
      </c>
      <c r="M695" t="str">
        <f t="shared" si="332"/>
        <v>&lt;Null&gt;</v>
      </c>
      <c r="N695" t="str">
        <f t="shared" si="333"/>
        <v>&lt;Null&gt;</v>
      </c>
      <c r="O695" t="str">
        <f t="shared" si="334"/>
        <v/>
      </c>
      <c r="P695">
        <f t="shared" si="344"/>
        <v>121000</v>
      </c>
      <c r="Q695" t="str">
        <f t="shared" si="335"/>
        <v/>
      </c>
      <c r="R695">
        <f t="shared" si="345"/>
        <v>0</v>
      </c>
      <c r="S695" t="str">
        <f t="shared" si="336"/>
        <v/>
      </c>
      <c r="T695">
        <f t="shared" si="346"/>
        <v>0</v>
      </c>
      <c r="U695" t="str">
        <f t="shared" si="347"/>
        <v>NA</v>
      </c>
      <c r="V695">
        <f t="shared" si="348"/>
        <v>0</v>
      </c>
      <c r="W695" t="str">
        <f t="shared" si="349"/>
        <v>NA</v>
      </c>
      <c r="X695">
        <f t="shared" si="350"/>
        <v>0</v>
      </c>
      <c r="Y695" t="str">
        <f t="shared" si="337"/>
        <v>NA</v>
      </c>
      <c r="Z695" t="str">
        <f t="shared" si="338"/>
        <v>NA</v>
      </c>
      <c r="AA695" t="str">
        <f t="shared" si="339"/>
        <v>NA</v>
      </c>
      <c r="AB695" t="str">
        <f t="shared" si="340"/>
        <v>NA</v>
      </c>
      <c r="AC695" s="9" t="str">
        <f t="shared" si="351"/>
        <v>NA</v>
      </c>
      <c r="AD695" s="9">
        <f t="shared" si="352"/>
        <v>0</v>
      </c>
      <c r="AE695" s="9" t="str">
        <f t="shared" si="353"/>
        <v>NA</v>
      </c>
      <c r="AF695" s="9">
        <f t="shared" si="354"/>
        <v>0</v>
      </c>
      <c r="AG695" s="9" t="str">
        <f t="shared" si="355"/>
        <v>NA</v>
      </c>
      <c r="AH695" s="9">
        <f t="shared" si="356"/>
        <v>0</v>
      </c>
      <c r="AI695" s="9" t="str">
        <f t="shared" si="357"/>
        <v>NA</v>
      </c>
      <c r="AJ695" s="9">
        <f t="shared" si="358"/>
        <v>0</v>
      </c>
      <c r="AK695" t="str">
        <f t="shared" si="359"/>
        <v>NA</v>
      </c>
      <c r="AL695" t="str">
        <f t="shared" si="360"/>
        <v>NA</v>
      </c>
      <c r="AM695" t="str">
        <f t="shared" si="361"/>
        <v>NA</v>
      </c>
      <c r="AN695" t="str">
        <f t="shared" si="362"/>
        <v>NA</v>
      </c>
      <c r="AO695">
        <f t="shared" si="341"/>
        <v>0</v>
      </c>
      <c r="AP695">
        <f t="shared" si="342"/>
        <v>0</v>
      </c>
      <c r="AQ695" t="str">
        <f t="shared" si="343"/>
        <v>Method not applicable - confined aquifer</v>
      </c>
    </row>
    <row r="696" spans="1:43" x14ac:dyDescent="0.25">
      <c r="A696">
        <v>523</v>
      </c>
      <c r="B696">
        <v>28498633.081599999</v>
      </c>
      <c r="C696" t="str">
        <f>VLOOKUP(A696,'A1. Aquifer Attributes'!A:H,8,FALSE)</f>
        <v>Confined</v>
      </c>
      <c r="D696" t="str">
        <f>VLOOKUP(A696,'A3. BGCZ'!A:C,3,FALSE)</f>
        <v>IDF</v>
      </c>
      <c r="E696" t="str">
        <f>VLOOKUP(A696,'A2. Low Flow Zone'!A:C,3,FALSE)</f>
        <v>Southeast Mountains</v>
      </c>
      <c r="F696">
        <f>IFERROR(VLOOKUP(A696,'R1. GW Use'!A:H,8,FALSE),"&lt;Null&gt;")</f>
        <v>158500</v>
      </c>
      <c r="G696" t="str">
        <f>IFERROR(VLOOKUP(A696,'R2. Recharge'!A:I,8,FALSE)*B696,"&lt;Null&gt;")</f>
        <v>&lt;Null&gt;</v>
      </c>
      <c r="H696" t="str">
        <f>IFERROR(VLOOKUP(A696,'R2. Recharge'!A:K,10,FALSE)*B696,"&lt;Null&gt;")</f>
        <v>&lt;Null&gt;</v>
      </c>
      <c r="I696" t="str">
        <f>IFERROR(VLOOKUP(A696,'R3. GW E'!A:C,2,FALSE)*B696,"&lt;Null&gt;")</f>
        <v>&lt;Null&gt;</v>
      </c>
      <c r="J696" t="str">
        <f>IFERROR(VLOOKUP(A696,'R3. GW E'!A:E,4,FALSE)*B696,"&lt;Null&gt;")</f>
        <v>&lt;Null&gt;</v>
      </c>
      <c r="K696" t="str">
        <f t="shared" si="330"/>
        <v>&lt;Null&gt;</v>
      </c>
      <c r="L696" t="str">
        <f t="shared" si="331"/>
        <v>&lt;Null&gt;</v>
      </c>
      <c r="M696" t="str">
        <f t="shared" si="332"/>
        <v>&lt;Null&gt;</v>
      </c>
      <c r="N696" t="str">
        <f t="shared" si="333"/>
        <v>&lt;Null&gt;</v>
      </c>
      <c r="O696" t="str">
        <f t="shared" si="334"/>
        <v/>
      </c>
      <c r="P696">
        <f t="shared" si="344"/>
        <v>159000</v>
      </c>
      <c r="Q696" t="str">
        <f t="shared" si="335"/>
        <v/>
      </c>
      <c r="R696">
        <f t="shared" si="345"/>
        <v>0</v>
      </c>
      <c r="S696" t="str">
        <f t="shared" si="336"/>
        <v/>
      </c>
      <c r="T696">
        <f t="shared" si="346"/>
        <v>0</v>
      </c>
      <c r="U696" t="str">
        <f t="shared" si="347"/>
        <v>NA</v>
      </c>
      <c r="V696">
        <f t="shared" si="348"/>
        <v>0</v>
      </c>
      <c r="W696" t="str">
        <f t="shared" si="349"/>
        <v>NA</v>
      </c>
      <c r="X696">
        <f t="shared" si="350"/>
        <v>0</v>
      </c>
      <c r="Y696" t="str">
        <f t="shared" si="337"/>
        <v>NA</v>
      </c>
      <c r="Z696" t="str">
        <f t="shared" si="338"/>
        <v>NA</v>
      </c>
      <c r="AA696" t="str">
        <f t="shared" si="339"/>
        <v>NA</v>
      </c>
      <c r="AB696" t="str">
        <f t="shared" si="340"/>
        <v>NA</v>
      </c>
      <c r="AC696" s="9" t="str">
        <f t="shared" si="351"/>
        <v>NA</v>
      </c>
      <c r="AD696" s="9">
        <f t="shared" si="352"/>
        <v>0</v>
      </c>
      <c r="AE696" s="9" t="str">
        <f t="shared" si="353"/>
        <v>NA</v>
      </c>
      <c r="AF696" s="9">
        <f t="shared" si="354"/>
        <v>0</v>
      </c>
      <c r="AG696" s="9" t="str">
        <f t="shared" si="355"/>
        <v>NA</v>
      </c>
      <c r="AH696" s="9">
        <f t="shared" si="356"/>
        <v>0</v>
      </c>
      <c r="AI696" s="9" t="str">
        <f t="shared" si="357"/>
        <v>NA</v>
      </c>
      <c r="AJ696" s="9">
        <f t="shared" si="358"/>
        <v>0</v>
      </c>
      <c r="AK696" t="str">
        <f t="shared" si="359"/>
        <v>NA</v>
      </c>
      <c r="AL696" t="str">
        <f t="shared" si="360"/>
        <v>NA</v>
      </c>
      <c r="AM696" t="str">
        <f t="shared" si="361"/>
        <v>NA</v>
      </c>
      <c r="AN696" t="str">
        <f t="shared" si="362"/>
        <v>NA</v>
      </c>
      <c r="AO696">
        <f t="shared" si="341"/>
        <v>0</v>
      </c>
      <c r="AP696">
        <f t="shared" si="342"/>
        <v>0</v>
      </c>
      <c r="AQ696" t="str">
        <f t="shared" si="343"/>
        <v>Method not applicable - confined aquifer</v>
      </c>
    </row>
    <row r="697" spans="1:43" x14ac:dyDescent="0.25">
      <c r="A697">
        <v>524</v>
      </c>
      <c r="B697">
        <v>21802538.226399999</v>
      </c>
      <c r="C697" t="str">
        <f>VLOOKUP(A697,'A1. Aquifer Attributes'!A:H,8,FALSE)</f>
        <v>Confined</v>
      </c>
      <c r="D697" t="str">
        <f>VLOOKUP(A697,'A3. BGCZ'!A:C,3,FALSE)</f>
        <v>IDF</v>
      </c>
      <c r="E697" t="str">
        <f>VLOOKUP(A697,'A2. Low Flow Zone'!A:C,3,FALSE)</f>
        <v>Southeast Mountains</v>
      </c>
      <c r="F697">
        <f>IFERROR(VLOOKUP(A697,'R1. GW Use'!A:H,8,FALSE),"&lt;Null&gt;")</f>
        <v>127363</v>
      </c>
      <c r="G697" t="str">
        <f>IFERROR(VLOOKUP(A697,'R2. Recharge'!A:I,8,FALSE)*B697,"&lt;Null&gt;")</f>
        <v>&lt;Null&gt;</v>
      </c>
      <c r="H697" t="str">
        <f>IFERROR(VLOOKUP(A697,'R2. Recharge'!A:K,10,FALSE)*B697,"&lt;Null&gt;")</f>
        <v>&lt;Null&gt;</v>
      </c>
      <c r="I697" t="str">
        <f>IFERROR(VLOOKUP(A697,'R3. GW E'!A:C,2,FALSE)*B697,"&lt;Null&gt;")</f>
        <v>&lt;Null&gt;</v>
      </c>
      <c r="J697" t="str">
        <f>IFERROR(VLOOKUP(A697,'R3. GW E'!A:E,4,FALSE)*B697,"&lt;Null&gt;")</f>
        <v>&lt;Null&gt;</v>
      </c>
      <c r="K697" t="str">
        <f t="shared" si="330"/>
        <v>&lt;Null&gt;</v>
      </c>
      <c r="L697" t="str">
        <f t="shared" si="331"/>
        <v>&lt;Null&gt;</v>
      </c>
      <c r="M697" t="str">
        <f t="shared" si="332"/>
        <v>&lt;Null&gt;</v>
      </c>
      <c r="N697" t="str">
        <f t="shared" si="333"/>
        <v>&lt;Null&gt;</v>
      </c>
      <c r="O697" t="str">
        <f t="shared" si="334"/>
        <v/>
      </c>
      <c r="P697">
        <f t="shared" si="344"/>
        <v>127000</v>
      </c>
      <c r="Q697" t="str">
        <f t="shared" si="335"/>
        <v/>
      </c>
      <c r="R697">
        <f t="shared" si="345"/>
        <v>0</v>
      </c>
      <c r="S697" t="str">
        <f t="shared" si="336"/>
        <v/>
      </c>
      <c r="T697">
        <f t="shared" si="346"/>
        <v>0</v>
      </c>
      <c r="U697" t="str">
        <f t="shared" si="347"/>
        <v>NA</v>
      </c>
      <c r="V697">
        <f t="shared" si="348"/>
        <v>0</v>
      </c>
      <c r="W697" t="str">
        <f t="shared" si="349"/>
        <v>NA</v>
      </c>
      <c r="X697">
        <f t="shared" si="350"/>
        <v>0</v>
      </c>
      <c r="Y697" t="str">
        <f t="shared" si="337"/>
        <v>NA</v>
      </c>
      <c r="Z697" t="str">
        <f t="shared" si="338"/>
        <v>NA</v>
      </c>
      <c r="AA697" t="str">
        <f t="shared" si="339"/>
        <v>NA</v>
      </c>
      <c r="AB697" t="str">
        <f t="shared" si="340"/>
        <v>NA</v>
      </c>
      <c r="AC697" s="9" t="str">
        <f t="shared" si="351"/>
        <v>NA</v>
      </c>
      <c r="AD697" s="9">
        <f t="shared" si="352"/>
        <v>0</v>
      </c>
      <c r="AE697" s="9" t="str">
        <f t="shared" si="353"/>
        <v>NA</v>
      </c>
      <c r="AF697" s="9">
        <f t="shared" si="354"/>
        <v>0</v>
      </c>
      <c r="AG697" s="9" t="str">
        <f t="shared" si="355"/>
        <v>NA</v>
      </c>
      <c r="AH697" s="9">
        <f t="shared" si="356"/>
        <v>0</v>
      </c>
      <c r="AI697" s="9" t="str">
        <f t="shared" si="357"/>
        <v>NA</v>
      </c>
      <c r="AJ697" s="9">
        <f t="shared" si="358"/>
        <v>0</v>
      </c>
      <c r="AK697" t="str">
        <f t="shared" si="359"/>
        <v>NA</v>
      </c>
      <c r="AL697" t="str">
        <f t="shared" si="360"/>
        <v>NA</v>
      </c>
      <c r="AM697" t="str">
        <f t="shared" si="361"/>
        <v>NA</v>
      </c>
      <c r="AN697" t="str">
        <f t="shared" si="362"/>
        <v>NA</v>
      </c>
      <c r="AO697">
        <f t="shared" si="341"/>
        <v>0</v>
      </c>
      <c r="AP697">
        <f t="shared" si="342"/>
        <v>0</v>
      </c>
      <c r="AQ697" t="str">
        <f t="shared" si="343"/>
        <v>Method not applicable - confined aquifer</v>
      </c>
    </row>
    <row r="698" spans="1:43" x14ac:dyDescent="0.25">
      <c r="A698">
        <v>525</v>
      </c>
      <c r="B698">
        <v>30342702.870299999</v>
      </c>
      <c r="C698" t="str">
        <f>VLOOKUP(A698,'A1. Aquifer Attributes'!A:H,8,FALSE)</f>
        <v>Confined</v>
      </c>
      <c r="D698" t="str">
        <f>VLOOKUP(A698,'A3. BGCZ'!A:C,3,FALSE)</f>
        <v>IDF</v>
      </c>
      <c r="E698" t="str">
        <f>VLOOKUP(A698,'A2. Low Flow Zone'!A:C,3,FALSE)</f>
        <v>Southeast Mountains</v>
      </c>
      <c r="F698">
        <f>IFERROR(VLOOKUP(A698,'R1. GW Use'!A:H,8,FALSE),"&lt;Null&gt;")</f>
        <v>306931</v>
      </c>
      <c r="G698" t="str">
        <f>IFERROR(VLOOKUP(A698,'R2. Recharge'!A:I,8,FALSE)*B698,"&lt;Null&gt;")</f>
        <v>&lt;Null&gt;</v>
      </c>
      <c r="H698" t="str">
        <f>IFERROR(VLOOKUP(A698,'R2. Recharge'!A:K,10,FALSE)*B698,"&lt;Null&gt;")</f>
        <v>&lt;Null&gt;</v>
      </c>
      <c r="I698" t="str">
        <f>IFERROR(VLOOKUP(A698,'R3. GW E'!A:C,2,FALSE)*B698,"&lt;Null&gt;")</f>
        <v>&lt;Null&gt;</v>
      </c>
      <c r="J698" t="str">
        <f>IFERROR(VLOOKUP(A698,'R3. GW E'!A:E,4,FALSE)*B698,"&lt;Null&gt;")</f>
        <v>&lt;Null&gt;</v>
      </c>
      <c r="K698" t="str">
        <f t="shared" si="330"/>
        <v>&lt;Null&gt;</v>
      </c>
      <c r="L698" t="str">
        <f t="shared" si="331"/>
        <v>&lt;Null&gt;</v>
      </c>
      <c r="M698" t="str">
        <f t="shared" si="332"/>
        <v>&lt;Null&gt;</v>
      </c>
      <c r="N698" t="str">
        <f t="shared" si="333"/>
        <v>&lt;Null&gt;</v>
      </c>
      <c r="O698" t="str">
        <f t="shared" si="334"/>
        <v/>
      </c>
      <c r="P698">
        <f t="shared" si="344"/>
        <v>307000</v>
      </c>
      <c r="Q698" t="str">
        <f t="shared" si="335"/>
        <v/>
      </c>
      <c r="R698">
        <f t="shared" si="345"/>
        <v>0</v>
      </c>
      <c r="S698" t="str">
        <f t="shared" si="336"/>
        <v/>
      </c>
      <c r="T698">
        <f t="shared" si="346"/>
        <v>0</v>
      </c>
      <c r="U698" t="str">
        <f t="shared" si="347"/>
        <v>NA</v>
      </c>
      <c r="V698">
        <f t="shared" si="348"/>
        <v>0</v>
      </c>
      <c r="W698" t="str">
        <f t="shared" si="349"/>
        <v>NA</v>
      </c>
      <c r="X698">
        <f t="shared" si="350"/>
        <v>0</v>
      </c>
      <c r="Y698" t="str">
        <f t="shared" si="337"/>
        <v>NA</v>
      </c>
      <c r="Z698" t="str">
        <f t="shared" si="338"/>
        <v>NA</v>
      </c>
      <c r="AA698" t="str">
        <f t="shared" si="339"/>
        <v>NA</v>
      </c>
      <c r="AB698" t="str">
        <f t="shared" si="340"/>
        <v>NA</v>
      </c>
      <c r="AC698" s="9" t="str">
        <f t="shared" si="351"/>
        <v>NA</v>
      </c>
      <c r="AD698" s="9">
        <f t="shared" si="352"/>
        <v>0</v>
      </c>
      <c r="AE698" s="9" t="str">
        <f t="shared" si="353"/>
        <v>NA</v>
      </c>
      <c r="AF698" s="9">
        <f t="shared" si="354"/>
        <v>0</v>
      </c>
      <c r="AG698" s="9" t="str">
        <f t="shared" si="355"/>
        <v>NA</v>
      </c>
      <c r="AH698" s="9">
        <f t="shared" si="356"/>
        <v>0</v>
      </c>
      <c r="AI698" s="9" t="str">
        <f t="shared" si="357"/>
        <v>NA</v>
      </c>
      <c r="AJ698" s="9">
        <f t="shared" si="358"/>
        <v>0</v>
      </c>
      <c r="AK698" t="str">
        <f t="shared" si="359"/>
        <v>NA</v>
      </c>
      <c r="AL698" t="str">
        <f t="shared" si="360"/>
        <v>NA</v>
      </c>
      <c r="AM698" t="str">
        <f t="shared" si="361"/>
        <v>NA</v>
      </c>
      <c r="AN698" t="str">
        <f t="shared" si="362"/>
        <v>NA</v>
      </c>
      <c r="AO698">
        <f t="shared" si="341"/>
        <v>0</v>
      </c>
      <c r="AP698">
        <f t="shared" si="342"/>
        <v>0</v>
      </c>
      <c r="AQ698" t="str">
        <f t="shared" si="343"/>
        <v>Method not applicable - confined aquifer</v>
      </c>
    </row>
    <row r="699" spans="1:43" x14ac:dyDescent="0.25">
      <c r="A699">
        <v>526</v>
      </c>
      <c r="B699">
        <v>10802664.3511</v>
      </c>
      <c r="C699" t="str">
        <f>VLOOKUP(A699,'A1. Aquifer Attributes'!A:H,8,FALSE)</f>
        <v>Confined</v>
      </c>
      <c r="D699" t="str">
        <f>VLOOKUP(A699,'A3. BGCZ'!A:C,3,FALSE)</f>
        <v>IDF</v>
      </c>
      <c r="E699" t="str">
        <f>VLOOKUP(A699,'A2. Low Flow Zone'!A:C,3,FALSE)</f>
        <v>Southeast Mountains</v>
      </c>
      <c r="F699">
        <f>IFERROR(VLOOKUP(A699,'R1. GW Use'!A:H,8,FALSE),"&lt;Null&gt;")</f>
        <v>256139</v>
      </c>
      <c r="G699" t="str">
        <f>IFERROR(VLOOKUP(A699,'R2. Recharge'!A:I,8,FALSE)*B699,"&lt;Null&gt;")</f>
        <v>&lt;Null&gt;</v>
      </c>
      <c r="H699" t="str">
        <f>IFERROR(VLOOKUP(A699,'R2. Recharge'!A:K,10,FALSE)*B699,"&lt;Null&gt;")</f>
        <v>&lt;Null&gt;</v>
      </c>
      <c r="I699" t="str">
        <f>IFERROR(VLOOKUP(A699,'R3. GW E'!A:C,2,FALSE)*B699,"&lt;Null&gt;")</f>
        <v>&lt;Null&gt;</v>
      </c>
      <c r="J699" t="str">
        <f>IFERROR(VLOOKUP(A699,'R3. GW E'!A:E,4,FALSE)*B699,"&lt;Null&gt;")</f>
        <v>&lt;Null&gt;</v>
      </c>
      <c r="K699" t="str">
        <f t="shared" si="330"/>
        <v>&lt;Null&gt;</v>
      </c>
      <c r="L699" t="str">
        <f t="shared" si="331"/>
        <v>&lt;Null&gt;</v>
      </c>
      <c r="M699" t="str">
        <f t="shared" si="332"/>
        <v>&lt;Null&gt;</v>
      </c>
      <c r="N699" t="str">
        <f t="shared" si="333"/>
        <v>&lt;Null&gt;</v>
      </c>
      <c r="O699" t="str">
        <f t="shared" si="334"/>
        <v/>
      </c>
      <c r="P699">
        <f t="shared" si="344"/>
        <v>256000</v>
      </c>
      <c r="Q699" t="str">
        <f t="shared" si="335"/>
        <v/>
      </c>
      <c r="R699">
        <f t="shared" si="345"/>
        <v>0</v>
      </c>
      <c r="S699" t="str">
        <f t="shared" si="336"/>
        <v/>
      </c>
      <c r="T699">
        <f t="shared" si="346"/>
        <v>0</v>
      </c>
      <c r="U699" t="str">
        <f t="shared" si="347"/>
        <v>NA</v>
      </c>
      <c r="V699">
        <f t="shared" si="348"/>
        <v>0</v>
      </c>
      <c r="W699" t="str">
        <f t="shared" si="349"/>
        <v>NA</v>
      </c>
      <c r="X699">
        <f t="shared" si="350"/>
        <v>0</v>
      </c>
      <c r="Y699" t="str">
        <f t="shared" si="337"/>
        <v>NA</v>
      </c>
      <c r="Z699" t="str">
        <f t="shared" si="338"/>
        <v>NA</v>
      </c>
      <c r="AA699" t="str">
        <f t="shared" si="339"/>
        <v>NA</v>
      </c>
      <c r="AB699" t="str">
        <f t="shared" si="340"/>
        <v>NA</v>
      </c>
      <c r="AC699" s="9" t="str">
        <f t="shared" si="351"/>
        <v>NA</v>
      </c>
      <c r="AD699" s="9">
        <f t="shared" si="352"/>
        <v>0</v>
      </c>
      <c r="AE699" s="9" t="str">
        <f t="shared" si="353"/>
        <v>NA</v>
      </c>
      <c r="AF699" s="9">
        <f t="shared" si="354"/>
        <v>0</v>
      </c>
      <c r="AG699" s="9" t="str">
        <f t="shared" si="355"/>
        <v>NA</v>
      </c>
      <c r="AH699" s="9">
        <f t="shared" si="356"/>
        <v>0</v>
      </c>
      <c r="AI699" s="9" t="str">
        <f t="shared" si="357"/>
        <v>NA</v>
      </c>
      <c r="AJ699" s="9">
        <f t="shared" si="358"/>
        <v>0</v>
      </c>
      <c r="AK699" t="str">
        <f t="shared" si="359"/>
        <v>NA</v>
      </c>
      <c r="AL699" t="str">
        <f t="shared" si="360"/>
        <v>NA</v>
      </c>
      <c r="AM699" t="str">
        <f t="shared" si="361"/>
        <v>NA</v>
      </c>
      <c r="AN699" t="str">
        <f t="shared" si="362"/>
        <v>NA</v>
      </c>
      <c r="AO699">
        <f t="shared" si="341"/>
        <v>0</v>
      </c>
      <c r="AP699">
        <f t="shared" si="342"/>
        <v>0</v>
      </c>
      <c r="AQ699" t="str">
        <f t="shared" si="343"/>
        <v>Method not applicable - confined aquifer</v>
      </c>
    </row>
    <row r="700" spans="1:43" x14ac:dyDescent="0.25">
      <c r="A700">
        <v>527</v>
      </c>
      <c r="B700">
        <v>4085857.8837899999</v>
      </c>
      <c r="C700" t="str">
        <f>VLOOKUP(A700,'A1. Aquifer Attributes'!A:H,8,FALSE)</f>
        <v>Confined</v>
      </c>
      <c r="D700" t="str">
        <f>VLOOKUP(A700,'A3. BGCZ'!A:C,3,FALSE)</f>
        <v>IDF</v>
      </c>
      <c r="E700" t="str">
        <f>VLOOKUP(A700,'A2. Low Flow Zone'!A:C,3,FALSE)</f>
        <v>Southeast Mountains</v>
      </c>
      <c r="F700">
        <f>IFERROR(VLOOKUP(A700,'R1. GW Use'!A:H,8,FALSE),"&lt;Null&gt;")</f>
        <v>7489</v>
      </c>
      <c r="G700" t="str">
        <f>IFERROR(VLOOKUP(A700,'R2. Recharge'!A:I,8,FALSE)*B700,"&lt;Null&gt;")</f>
        <v>&lt;Null&gt;</v>
      </c>
      <c r="H700" t="str">
        <f>IFERROR(VLOOKUP(A700,'R2. Recharge'!A:K,10,FALSE)*B700,"&lt;Null&gt;")</f>
        <v>&lt;Null&gt;</v>
      </c>
      <c r="I700" t="str">
        <f>IFERROR(VLOOKUP(A700,'R3. GW E'!A:C,2,FALSE)*B700,"&lt;Null&gt;")</f>
        <v>&lt;Null&gt;</v>
      </c>
      <c r="J700" t="str">
        <f>IFERROR(VLOOKUP(A700,'R3. GW E'!A:E,4,FALSE)*B700,"&lt;Null&gt;")</f>
        <v>&lt;Null&gt;</v>
      </c>
      <c r="K700" t="str">
        <f t="shared" si="330"/>
        <v>&lt;Null&gt;</v>
      </c>
      <c r="L700" t="str">
        <f t="shared" si="331"/>
        <v>&lt;Null&gt;</v>
      </c>
      <c r="M700" t="str">
        <f t="shared" si="332"/>
        <v>&lt;Null&gt;</v>
      </c>
      <c r="N700" t="str">
        <f t="shared" si="333"/>
        <v>&lt;Null&gt;</v>
      </c>
      <c r="O700" t="str">
        <f t="shared" si="334"/>
        <v/>
      </c>
      <c r="P700">
        <f t="shared" si="344"/>
        <v>7000</v>
      </c>
      <c r="Q700" t="str">
        <f t="shared" si="335"/>
        <v/>
      </c>
      <c r="R700">
        <f t="shared" si="345"/>
        <v>0</v>
      </c>
      <c r="S700" t="str">
        <f t="shared" si="336"/>
        <v/>
      </c>
      <c r="T700">
        <f t="shared" si="346"/>
        <v>0</v>
      </c>
      <c r="U700" t="str">
        <f t="shared" si="347"/>
        <v>NA</v>
      </c>
      <c r="V700">
        <f t="shared" si="348"/>
        <v>0</v>
      </c>
      <c r="W700" t="str">
        <f t="shared" si="349"/>
        <v>NA</v>
      </c>
      <c r="X700">
        <f t="shared" si="350"/>
        <v>0</v>
      </c>
      <c r="Y700" t="str">
        <f t="shared" si="337"/>
        <v>NA</v>
      </c>
      <c r="Z700" t="str">
        <f t="shared" si="338"/>
        <v>NA</v>
      </c>
      <c r="AA700" t="str">
        <f t="shared" si="339"/>
        <v>NA</v>
      </c>
      <c r="AB700" t="str">
        <f t="shared" si="340"/>
        <v>NA</v>
      </c>
      <c r="AC700" s="9" t="str">
        <f t="shared" si="351"/>
        <v>NA</v>
      </c>
      <c r="AD700" s="9">
        <f t="shared" si="352"/>
        <v>0</v>
      </c>
      <c r="AE700" s="9" t="str">
        <f t="shared" si="353"/>
        <v>NA</v>
      </c>
      <c r="AF700" s="9">
        <f t="shared" si="354"/>
        <v>0</v>
      </c>
      <c r="AG700" s="9" t="str">
        <f t="shared" si="355"/>
        <v>NA</v>
      </c>
      <c r="AH700" s="9">
        <f t="shared" si="356"/>
        <v>0</v>
      </c>
      <c r="AI700" s="9" t="str">
        <f t="shared" si="357"/>
        <v>NA</v>
      </c>
      <c r="AJ700" s="9">
        <f t="shared" si="358"/>
        <v>0</v>
      </c>
      <c r="AK700" t="str">
        <f t="shared" si="359"/>
        <v>NA</v>
      </c>
      <c r="AL700" t="str">
        <f t="shared" si="360"/>
        <v>NA</v>
      </c>
      <c r="AM700" t="str">
        <f t="shared" si="361"/>
        <v>NA</v>
      </c>
      <c r="AN700" t="str">
        <f t="shared" si="362"/>
        <v>NA</v>
      </c>
      <c r="AO700">
        <f t="shared" si="341"/>
        <v>0</v>
      </c>
      <c r="AP700">
        <f t="shared" si="342"/>
        <v>0</v>
      </c>
      <c r="AQ700" t="str">
        <f t="shared" si="343"/>
        <v>Method not applicable - confined aquifer</v>
      </c>
    </row>
    <row r="701" spans="1:43" x14ac:dyDescent="0.25">
      <c r="A701">
        <v>529</v>
      </c>
      <c r="B701">
        <v>46855757.802000001</v>
      </c>
      <c r="C701" t="str">
        <f>VLOOKUP(A701,'A1. Aquifer Attributes'!A:H,8,FALSE)</f>
        <v>Confined</v>
      </c>
      <c r="D701" t="str">
        <f>VLOOKUP(A701,'A3. BGCZ'!A:C,3,FALSE)</f>
        <v>IDF</v>
      </c>
      <c r="E701" t="str">
        <f>VLOOKUP(A701,'A2. Low Flow Zone'!A:C,3,FALSE)</f>
        <v>Southeast Mountains</v>
      </c>
      <c r="F701">
        <f>IFERROR(VLOOKUP(A701,'R1. GW Use'!A:H,8,FALSE),"&lt;Null&gt;")</f>
        <v>1535060</v>
      </c>
      <c r="G701" t="str">
        <f>IFERROR(VLOOKUP(A701,'R2. Recharge'!A:I,8,FALSE)*B701,"&lt;Null&gt;")</f>
        <v>&lt;Null&gt;</v>
      </c>
      <c r="H701" t="str">
        <f>IFERROR(VLOOKUP(A701,'R2. Recharge'!A:K,10,FALSE)*B701,"&lt;Null&gt;")</f>
        <v>&lt;Null&gt;</v>
      </c>
      <c r="I701" t="str">
        <f>IFERROR(VLOOKUP(A701,'R3. GW E'!A:C,2,FALSE)*B701,"&lt;Null&gt;")</f>
        <v>&lt;Null&gt;</v>
      </c>
      <c r="J701" t="str">
        <f>IFERROR(VLOOKUP(A701,'R3. GW E'!A:E,4,FALSE)*B701,"&lt;Null&gt;")</f>
        <v>&lt;Null&gt;</v>
      </c>
      <c r="K701" t="str">
        <f t="shared" si="330"/>
        <v>&lt;Null&gt;</v>
      </c>
      <c r="L701" t="str">
        <f t="shared" si="331"/>
        <v>&lt;Null&gt;</v>
      </c>
      <c r="M701" t="str">
        <f t="shared" si="332"/>
        <v>&lt;Null&gt;</v>
      </c>
      <c r="N701" t="str">
        <f t="shared" si="333"/>
        <v>&lt;Null&gt;</v>
      </c>
      <c r="O701" t="str">
        <f t="shared" si="334"/>
        <v/>
      </c>
      <c r="P701">
        <f t="shared" si="344"/>
        <v>1535000</v>
      </c>
      <c r="Q701" t="str">
        <f t="shared" si="335"/>
        <v/>
      </c>
      <c r="R701">
        <f t="shared" si="345"/>
        <v>0</v>
      </c>
      <c r="S701" t="str">
        <f t="shared" si="336"/>
        <v/>
      </c>
      <c r="T701">
        <f t="shared" si="346"/>
        <v>0</v>
      </c>
      <c r="U701" t="str">
        <f t="shared" si="347"/>
        <v>NA</v>
      </c>
      <c r="V701">
        <f t="shared" si="348"/>
        <v>0</v>
      </c>
      <c r="W701" t="str">
        <f t="shared" si="349"/>
        <v>NA</v>
      </c>
      <c r="X701">
        <f t="shared" si="350"/>
        <v>0</v>
      </c>
      <c r="Y701" t="str">
        <f t="shared" si="337"/>
        <v>NA</v>
      </c>
      <c r="Z701" t="str">
        <f t="shared" si="338"/>
        <v>NA</v>
      </c>
      <c r="AA701" t="str">
        <f t="shared" si="339"/>
        <v>NA</v>
      </c>
      <c r="AB701" t="str">
        <f t="shared" si="340"/>
        <v>NA</v>
      </c>
      <c r="AC701" s="9" t="str">
        <f t="shared" si="351"/>
        <v>NA</v>
      </c>
      <c r="AD701" s="9">
        <f t="shared" si="352"/>
        <v>0</v>
      </c>
      <c r="AE701" s="9" t="str">
        <f t="shared" si="353"/>
        <v>NA</v>
      </c>
      <c r="AF701" s="9">
        <f t="shared" si="354"/>
        <v>0</v>
      </c>
      <c r="AG701" s="9" t="str">
        <f t="shared" si="355"/>
        <v>NA</v>
      </c>
      <c r="AH701" s="9">
        <f t="shared" si="356"/>
        <v>0</v>
      </c>
      <c r="AI701" s="9" t="str">
        <f t="shared" si="357"/>
        <v>NA</v>
      </c>
      <c r="AJ701" s="9">
        <f t="shared" si="358"/>
        <v>0</v>
      </c>
      <c r="AK701" t="str">
        <f t="shared" si="359"/>
        <v>NA</v>
      </c>
      <c r="AL701" t="str">
        <f t="shared" si="360"/>
        <v>NA</v>
      </c>
      <c r="AM701" t="str">
        <f t="shared" si="361"/>
        <v>NA</v>
      </c>
      <c r="AN701" t="str">
        <f t="shared" si="362"/>
        <v>NA</v>
      </c>
      <c r="AO701">
        <f t="shared" si="341"/>
        <v>0</v>
      </c>
      <c r="AP701">
        <f t="shared" si="342"/>
        <v>0</v>
      </c>
      <c r="AQ701" t="str">
        <f t="shared" si="343"/>
        <v>Method not applicable - confined aquifer</v>
      </c>
    </row>
    <row r="702" spans="1:43" x14ac:dyDescent="0.25">
      <c r="A702">
        <v>530</v>
      </c>
      <c r="B702">
        <v>277384.73568699998</v>
      </c>
      <c r="C702" t="str">
        <f>VLOOKUP(A702,'A1. Aquifer Attributes'!A:H,8,FALSE)</f>
        <v>Confined</v>
      </c>
      <c r="D702" t="str">
        <f>VLOOKUP(A702,'A3. BGCZ'!A:C,3,FALSE)</f>
        <v>IDF</v>
      </c>
      <c r="E702" t="str">
        <f>VLOOKUP(A702,'A2. Low Flow Zone'!A:C,3,FALSE)</f>
        <v>Southeast Mountains</v>
      </c>
      <c r="F702">
        <f>IFERROR(VLOOKUP(A702,'R1. GW Use'!A:H,8,FALSE),"&lt;Null&gt;")</f>
        <v>20026</v>
      </c>
      <c r="G702" t="str">
        <f>IFERROR(VLOOKUP(A702,'R2. Recharge'!A:I,8,FALSE)*B702,"&lt;Null&gt;")</f>
        <v>&lt;Null&gt;</v>
      </c>
      <c r="H702" t="str">
        <f>IFERROR(VLOOKUP(A702,'R2. Recharge'!A:K,10,FALSE)*B702,"&lt;Null&gt;")</f>
        <v>&lt;Null&gt;</v>
      </c>
      <c r="I702" t="str">
        <f>IFERROR(VLOOKUP(A702,'R3. GW E'!A:C,2,FALSE)*B702,"&lt;Null&gt;")</f>
        <v>&lt;Null&gt;</v>
      </c>
      <c r="J702" t="str">
        <f>IFERROR(VLOOKUP(A702,'R3. GW E'!A:E,4,FALSE)*B702,"&lt;Null&gt;")</f>
        <v>&lt;Null&gt;</v>
      </c>
      <c r="K702" t="str">
        <f t="shared" si="330"/>
        <v>&lt;Null&gt;</v>
      </c>
      <c r="L702" t="str">
        <f t="shared" si="331"/>
        <v>&lt;Null&gt;</v>
      </c>
      <c r="M702" t="str">
        <f t="shared" si="332"/>
        <v>&lt;Null&gt;</v>
      </c>
      <c r="N702" t="str">
        <f t="shared" si="333"/>
        <v>&lt;Null&gt;</v>
      </c>
      <c r="O702" t="str">
        <f t="shared" si="334"/>
        <v/>
      </c>
      <c r="P702">
        <f t="shared" si="344"/>
        <v>20000</v>
      </c>
      <c r="Q702" t="str">
        <f t="shared" si="335"/>
        <v/>
      </c>
      <c r="R702">
        <f t="shared" si="345"/>
        <v>0</v>
      </c>
      <c r="S702" t="str">
        <f t="shared" si="336"/>
        <v/>
      </c>
      <c r="T702">
        <f t="shared" si="346"/>
        <v>0</v>
      </c>
      <c r="U702" t="str">
        <f t="shared" si="347"/>
        <v>NA</v>
      </c>
      <c r="V702">
        <f t="shared" si="348"/>
        <v>0</v>
      </c>
      <c r="W702" t="str">
        <f t="shared" si="349"/>
        <v>NA</v>
      </c>
      <c r="X702">
        <f t="shared" si="350"/>
        <v>0</v>
      </c>
      <c r="Y702" t="str">
        <f t="shared" si="337"/>
        <v>NA</v>
      </c>
      <c r="Z702" t="str">
        <f t="shared" si="338"/>
        <v>NA</v>
      </c>
      <c r="AA702" t="str">
        <f t="shared" si="339"/>
        <v>NA</v>
      </c>
      <c r="AB702" t="str">
        <f t="shared" si="340"/>
        <v>NA</v>
      </c>
      <c r="AC702" s="9" t="str">
        <f t="shared" si="351"/>
        <v>NA</v>
      </c>
      <c r="AD702" s="9">
        <f t="shared" si="352"/>
        <v>0</v>
      </c>
      <c r="AE702" s="9" t="str">
        <f t="shared" si="353"/>
        <v>NA</v>
      </c>
      <c r="AF702" s="9">
        <f t="shared" si="354"/>
        <v>0</v>
      </c>
      <c r="AG702" s="9" t="str">
        <f t="shared" si="355"/>
        <v>NA</v>
      </c>
      <c r="AH702" s="9">
        <f t="shared" si="356"/>
        <v>0</v>
      </c>
      <c r="AI702" s="9" t="str">
        <f t="shared" si="357"/>
        <v>NA</v>
      </c>
      <c r="AJ702" s="9">
        <f t="shared" si="358"/>
        <v>0</v>
      </c>
      <c r="AK702" t="str">
        <f t="shared" si="359"/>
        <v>NA</v>
      </c>
      <c r="AL702" t="str">
        <f t="shared" si="360"/>
        <v>NA</v>
      </c>
      <c r="AM702" t="str">
        <f t="shared" si="361"/>
        <v>NA</v>
      </c>
      <c r="AN702" t="str">
        <f t="shared" si="362"/>
        <v>NA</v>
      </c>
      <c r="AO702">
        <f t="shared" si="341"/>
        <v>0</v>
      </c>
      <c r="AP702">
        <f t="shared" si="342"/>
        <v>0</v>
      </c>
      <c r="AQ702" t="str">
        <f t="shared" si="343"/>
        <v>Method not applicable - confined aquifer</v>
      </c>
    </row>
    <row r="703" spans="1:43" x14ac:dyDescent="0.25">
      <c r="A703">
        <v>531</v>
      </c>
      <c r="B703">
        <v>244092.75456299999</v>
      </c>
      <c r="C703" t="str">
        <f>VLOOKUP(A703,'A1. Aquifer Attributes'!A:H,8,FALSE)</f>
        <v>Confined</v>
      </c>
      <c r="D703" t="str">
        <f>VLOOKUP(A703,'A3. BGCZ'!A:C,3,FALSE)</f>
        <v>IDF</v>
      </c>
      <c r="E703" t="str">
        <f>VLOOKUP(A703,'A2. Low Flow Zone'!A:C,3,FALSE)</f>
        <v>Southeast Mountains</v>
      </c>
      <c r="F703">
        <f>IFERROR(VLOOKUP(A703,'R1. GW Use'!A:H,8,FALSE),"&lt;Null&gt;")</f>
        <v>4143</v>
      </c>
      <c r="G703" t="str">
        <f>IFERROR(VLOOKUP(A703,'R2. Recharge'!A:I,8,FALSE)*B703,"&lt;Null&gt;")</f>
        <v>&lt;Null&gt;</v>
      </c>
      <c r="H703" t="str">
        <f>IFERROR(VLOOKUP(A703,'R2. Recharge'!A:K,10,FALSE)*B703,"&lt;Null&gt;")</f>
        <v>&lt;Null&gt;</v>
      </c>
      <c r="I703" t="str">
        <f>IFERROR(VLOOKUP(A703,'R3. GW E'!A:C,2,FALSE)*B703,"&lt;Null&gt;")</f>
        <v>&lt;Null&gt;</v>
      </c>
      <c r="J703" t="str">
        <f>IFERROR(VLOOKUP(A703,'R3. GW E'!A:E,4,FALSE)*B703,"&lt;Null&gt;")</f>
        <v>&lt;Null&gt;</v>
      </c>
      <c r="K703" t="str">
        <f t="shared" si="330"/>
        <v>&lt;Null&gt;</v>
      </c>
      <c r="L703" t="str">
        <f t="shared" si="331"/>
        <v>&lt;Null&gt;</v>
      </c>
      <c r="M703" t="str">
        <f t="shared" si="332"/>
        <v>&lt;Null&gt;</v>
      </c>
      <c r="N703" t="str">
        <f t="shared" si="333"/>
        <v>&lt;Null&gt;</v>
      </c>
      <c r="O703" t="str">
        <f t="shared" si="334"/>
        <v/>
      </c>
      <c r="P703">
        <f t="shared" si="344"/>
        <v>4000</v>
      </c>
      <c r="Q703" t="str">
        <f t="shared" si="335"/>
        <v/>
      </c>
      <c r="R703">
        <f t="shared" si="345"/>
        <v>0</v>
      </c>
      <c r="S703" t="str">
        <f t="shared" si="336"/>
        <v/>
      </c>
      <c r="T703">
        <f t="shared" si="346"/>
        <v>0</v>
      </c>
      <c r="U703" t="str">
        <f t="shared" si="347"/>
        <v>NA</v>
      </c>
      <c r="V703">
        <f t="shared" si="348"/>
        <v>0</v>
      </c>
      <c r="W703" t="str">
        <f t="shared" si="349"/>
        <v>NA</v>
      </c>
      <c r="X703">
        <f t="shared" si="350"/>
        <v>0</v>
      </c>
      <c r="Y703" t="str">
        <f t="shared" si="337"/>
        <v>NA</v>
      </c>
      <c r="Z703" t="str">
        <f t="shared" si="338"/>
        <v>NA</v>
      </c>
      <c r="AA703" t="str">
        <f t="shared" si="339"/>
        <v>NA</v>
      </c>
      <c r="AB703" t="str">
        <f t="shared" si="340"/>
        <v>NA</v>
      </c>
      <c r="AC703" s="9" t="str">
        <f t="shared" si="351"/>
        <v>NA</v>
      </c>
      <c r="AD703" s="9">
        <f t="shared" si="352"/>
        <v>0</v>
      </c>
      <c r="AE703" s="9" t="str">
        <f t="shared" si="353"/>
        <v>NA</v>
      </c>
      <c r="AF703" s="9">
        <f t="shared" si="354"/>
        <v>0</v>
      </c>
      <c r="AG703" s="9" t="str">
        <f t="shared" si="355"/>
        <v>NA</v>
      </c>
      <c r="AH703" s="9">
        <f t="shared" si="356"/>
        <v>0</v>
      </c>
      <c r="AI703" s="9" t="str">
        <f t="shared" si="357"/>
        <v>NA</v>
      </c>
      <c r="AJ703" s="9">
        <f t="shared" si="358"/>
        <v>0</v>
      </c>
      <c r="AK703" t="str">
        <f t="shared" si="359"/>
        <v>NA</v>
      </c>
      <c r="AL703" t="str">
        <f t="shared" si="360"/>
        <v>NA</v>
      </c>
      <c r="AM703" t="str">
        <f t="shared" si="361"/>
        <v>NA</v>
      </c>
      <c r="AN703" t="str">
        <f t="shared" si="362"/>
        <v>NA</v>
      </c>
      <c r="AO703">
        <f t="shared" si="341"/>
        <v>0</v>
      </c>
      <c r="AP703">
        <f t="shared" si="342"/>
        <v>0</v>
      </c>
      <c r="AQ703" t="str">
        <f t="shared" si="343"/>
        <v>Method not applicable - confined aquifer</v>
      </c>
    </row>
    <row r="704" spans="1:43" x14ac:dyDescent="0.25">
      <c r="A704">
        <v>532</v>
      </c>
      <c r="B704">
        <v>20789034.007599998</v>
      </c>
      <c r="C704" t="str">
        <f>VLOOKUP(A704,'A1. Aquifer Attributes'!A:H,8,FALSE)</f>
        <v>Confined</v>
      </c>
      <c r="D704" t="str">
        <f>VLOOKUP(A704,'A3. BGCZ'!A:C,3,FALSE)</f>
        <v>ICH</v>
      </c>
      <c r="E704" t="str">
        <f>VLOOKUP(A704,'A2. Low Flow Zone'!A:C,3,FALSE)</f>
        <v>Southeast Mountains</v>
      </c>
      <c r="F704">
        <f>IFERROR(VLOOKUP(A704,'R1. GW Use'!A:H,8,FALSE),"&lt;Null&gt;")</f>
        <v>79193</v>
      </c>
      <c r="G704" t="str">
        <f>IFERROR(VLOOKUP(A704,'R2. Recharge'!A:I,8,FALSE)*B704,"&lt;Null&gt;")</f>
        <v>&lt;Null&gt;</v>
      </c>
      <c r="H704" t="str">
        <f>IFERROR(VLOOKUP(A704,'R2. Recharge'!A:K,10,FALSE)*B704,"&lt;Null&gt;")</f>
        <v>&lt;Null&gt;</v>
      </c>
      <c r="I704" t="str">
        <f>IFERROR(VLOOKUP(A704,'R3. GW E'!A:C,2,FALSE)*B704,"&lt;Null&gt;")</f>
        <v>&lt;Null&gt;</v>
      </c>
      <c r="J704" t="str">
        <f>IFERROR(VLOOKUP(A704,'R3. GW E'!A:E,4,FALSE)*B704,"&lt;Null&gt;")</f>
        <v>&lt;Null&gt;</v>
      </c>
      <c r="K704" t="str">
        <f t="shared" si="330"/>
        <v>&lt;Null&gt;</v>
      </c>
      <c r="L704" t="str">
        <f t="shared" si="331"/>
        <v>&lt;Null&gt;</v>
      </c>
      <c r="M704" t="str">
        <f t="shared" si="332"/>
        <v>&lt;Null&gt;</v>
      </c>
      <c r="N704" t="str">
        <f t="shared" si="333"/>
        <v>&lt;Null&gt;</v>
      </c>
      <c r="O704" t="str">
        <f t="shared" si="334"/>
        <v/>
      </c>
      <c r="P704">
        <f t="shared" si="344"/>
        <v>79000</v>
      </c>
      <c r="Q704" t="str">
        <f t="shared" si="335"/>
        <v/>
      </c>
      <c r="R704">
        <f t="shared" si="345"/>
        <v>0</v>
      </c>
      <c r="S704" t="str">
        <f t="shared" si="336"/>
        <v/>
      </c>
      <c r="T704">
        <f t="shared" si="346"/>
        <v>0</v>
      </c>
      <c r="U704" t="str">
        <f t="shared" si="347"/>
        <v>NA</v>
      </c>
      <c r="V704">
        <f t="shared" si="348"/>
        <v>0</v>
      </c>
      <c r="W704" t="str">
        <f t="shared" si="349"/>
        <v>NA</v>
      </c>
      <c r="X704">
        <f t="shared" si="350"/>
        <v>0</v>
      </c>
      <c r="Y704" t="str">
        <f t="shared" si="337"/>
        <v>NA</v>
      </c>
      <c r="Z704" t="str">
        <f t="shared" si="338"/>
        <v>NA</v>
      </c>
      <c r="AA704" t="str">
        <f t="shared" si="339"/>
        <v>NA</v>
      </c>
      <c r="AB704" t="str">
        <f t="shared" si="340"/>
        <v>NA</v>
      </c>
      <c r="AC704" s="9" t="str">
        <f t="shared" si="351"/>
        <v>NA</v>
      </c>
      <c r="AD704" s="9">
        <f t="shared" si="352"/>
        <v>0</v>
      </c>
      <c r="AE704" s="9" t="str">
        <f t="shared" si="353"/>
        <v>NA</v>
      </c>
      <c r="AF704" s="9">
        <f t="shared" si="354"/>
        <v>0</v>
      </c>
      <c r="AG704" s="9" t="str">
        <f t="shared" si="355"/>
        <v>NA</v>
      </c>
      <c r="AH704" s="9">
        <f t="shared" si="356"/>
        <v>0</v>
      </c>
      <c r="AI704" s="9" t="str">
        <f t="shared" si="357"/>
        <v>NA</v>
      </c>
      <c r="AJ704" s="9">
        <f t="shared" si="358"/>
        <v>0</v>
      </c>
      <c r="AK704" t="str">
        <f t="shared" si="359"/>
        <v>NA</v>
      </c>
      <c r="AL704" t="str">
        <f t="shared" si="360"/>
        <v>NA</v>
      </c>
      <c r="AM704" t="str">
        <f t="shared" si="361"/>
        <v>NA</v>
      </c>
      <c r="AN704" t="str">
        <f t="shared" si="362"/>
        <v>NA</v>
      </c>
      <c r="AO704">
        <f t="shared" si="341"/>
        <v>0</v>
      </c>
      <c r="AP704">
        <f t="shared" si="342"/>
        <v>0</v>
      </c>
      <c r="AQ704" t="str">
        <f t="shared" si="343"/>
        <v>Method not applicable - confined aquifer</v>
      </c>
    </row>
    <row r="705" spans="1:43" x14ac:dyDescent="0.25">
      <c r="A705">
        <v>534</v>
      </c>
      <c r="B705">
        <v>7246452.2882300001</v>
      </c>
      <c r="C705" t="str">
        <f>VLOOKUP(A705,'A1. Aquifer Attributes'!A:H,8,FALSE)</f>
        <v>Confined</v>
      </c>
      <c r="D705" t="str">
        <f>VLOOKUP(A705,'A3. BGCZ'!A:C,3,FALSE)</f>
        <v>ICH</v>
      </c>
      <c r="E705" t="str">
        <f>VLOOKUP(A705,'A2. Low Flow Zone'!A:C,3,FALSE)</f>
        <v>Southeast Mountains</v>
      </c>
      <c r="F705">
        <f>IFERROR(VLOOKUP(A705,'R1. GW Use'!A:H,8,FALSE),"&lt;Null&gt;")</f>
        <v>66308</v>
      </c>
      <c r="G705" t="str">
        <f>IFERROR(VLOOKUP(A705,'R2. Recharge'!A:I,8,FALSE)*B705,"&lt;Null&gt;")</f>
        <v>&lt;Null&gt;</v>
      </c>
      <c r="H705" t="str">
        <f>IFERROR(VLOOKUP(A705,'R2. Recharge'!A:K,10,FALSE)*B705,"&lt;Null&gt;")</f>
        <v>&lt;Null&gt;</v>
      </c>
      <c r="I705" t="str">
        <f>IFERROR(VLOOKUP(A705,'R3. GW E'!A:C,2,FALSE)*B705,"&lt;Null&gt;")</f>
        <v>&lt;Null&gt;</v>
      </c>
      <c r="J705" t="str">
        <f>IFERROR(VLOOKUP(A705,'R3. GW E'!A:E,4,FALSE)*B705,"&lt;Null&gt;")</f>
        <v>&lt;Null&gt;</v>
      </c>
      <c r="K705" t="str">
        <f t="shared" si="330"/>
        <v>&lt;Null&gt;</v>
      </c>
      <c r="L705" t="str">
        <f t="shared" si="331"/>
        <v>&lt;Null&gt;</v>
      </c>
      <c r="M705" t="str">
        <f t="shared" si="332"/>
        <v>&lt;Null&gt;</v>
      </c>
      <c r="N705" t="str">
        <f t="shared" si="333"/>
        <v>&lt;Null&gt;</v>
      </c>
      <c r="O705" t="str">
        <f t="shared" si="334"/>
        <v/>
      </c>
      <c r="P705">
        <f t="shared" si="344"/>
        <v>66000</v>
      </c>
      <c r="Q705" t="str">
        <f t="shared" si="335"/>
        <v/>
      </c>
      <c r="R705">
        <f t="shared" si="345"/>
        <v>0</v>
      </c>
      <c r="S705" t="str">
        <f t="shared" si="336"/>
        <v/>
      </c>
      <c r="T705">
        <f t="shared" si="346"/>
        <v>0</v>
      </c>
      <c r="U705" t="str">
        <f t="shared" si="347"/>
        <v>NA</v>
      </c>
      <c r="V705">
        <f t="shared" si="348"/>
        <v>0</v>
      </c>
      <c r="W705" t="str">
        <f t="shared" si="349"/>
        <v>NA</v>
      </c>
      <c r="X705">
        <f t="shared" si="350"/>
        <v>0</v>
      </c>
      <c r="Y705" t="str">
        <f t="shared" si="337"/>
        <v>NA</v>
      </c>
      <c r="Z705" t="str">
        <f t="shared" si="338"/>
        <v>NA</v>
      </c>
      <c r="AA705" t="str">
        <f t="shared" si="339"/>
        <v>NA</v>
      </c>
      <c r="AB705" t="str">
        <f t="shared" si="340"/>
        <v>NA</v>
      </c>
      <c r="AC705" s="9" t="str">
        <f t="shared" si="351"/>
        <v>NA</v>
      </c>
      <c r="AD705" s="9">
        <f t="shared" si="352"/>
        <v>0</v>
      </c>
      <c r="AE705" s="9" t="str">
        <f t="shared" si="353"/>
        <v>NA</v>
      </c>
      <c r="AF705" s="9">
        <f t="shared" si="354"/>
        <v>0</v>
      </c>
      <c r="AG705" s="9" t="str">
        <f t="shared" si="355"/>
        <v>NA</v>
      </c>
      <c r="AH705" s="9">
        <f t="shared" si="356"/>
        <v>0</v>
      </c>
      <c r="AI705" s="9" t="str">
        <f t="shared" si="357"/>
        <v>NA</v>
      </c>
      <c r="AJ705" s="9">
        <f t="shared" si="358"/>
        <v>0</v>
      </c>
      <c r="AK705" t="str">
        <f t="shared" si="359"/>
        <v>NA</v>
      </c>
      <c r="AL705" t="str">
        <f t="shared" si="360"/>
        <v>NA</v>
      </c>
      <c r="AM705" t="str">
        <f t="shared" si="361"/>
        <v>NA</v>
      </c>
      <c r="AN705" t="str">
        <f t="shared" si="362"/>
        <v>NA</v>
      </c>
      <c r="AO705">
        <f t="shared" si="341"/>
        <v>0</v>
      </c>
      <c r="AP705">
        <f t="shared" si="342"/>
        <v>0</v>
      </c>
      <c r="AQ705" t="str">
        <f t="shared" si="343"/>
        <v>Method not applicable - confined aquifer</v>
      </c>
    </row>
    <row r="706" spans="1:43" x14ac:dyDescent="0.25">
      <c r="A706">
        <v>535</v>
      </c>
      <c r="B706">
        <v>115038586.94599999</v>
      </c>
      <c r="C706" t="str">
        <f>VLOOKUP(A706,'A1. Aquifer Attributes'!A:H,8,FALSE)</f>
        <v>Confined</v>
      </c>
      <c r="D706" t="str">
        <f>VLOOKUP(A706,'A3. BGCZ'!A:C,3,FALSE)</f>
        <v>IDF</v>
      </c>
      <c r="E706" t="str">
        <f>VLOOKUP(A706,'A2. Low Flow Zone'!A:C,3,FALSE)</f>
        <v>Southeast Mountains</v>
      </c>
      <c r="F706">
        <f>IFERROR(VLOOKUP(A706,'R1. GW Use'!A:H,8,FALSE),"&lt;Null&gt;")</f>
        <v>368865</v>
      </c>
      <c r="G706" t="str">
        <f>IFERROR(VLOOKUP(A706,'R2. Recharge'!A:I,8,FALSE)*B706,"&lt;Null&gt;")</f>
        <v>&lt;Null&gt;</v>
      </c>
      <c r="H706" t="str">
        <f>IFERROR(VLOOKUP(A706,'R2. Recharge'!A:K,10,FALSE)*B706,"&lt;Null&gt;")</f>
        <v>&lt;Null&gt;</v>
      </c>
      <c r="I706" t="str">
        <f>IFERROR(VLOOKUP(A706,'R3. GW E'!A:C,2,FALSE)*B706,"&lt;Null&gt;")</f>
        <v>&lt;Null&gt;</v>
      </c>
      <c r="J706" t="str">
        <f>IFERROR(VLOOKUP(A706,'R3. GW E'!A:E,4,FALSE)*B706,"&lt;Null&gt;")</f>
        <v>&lt;Null&gt;</v>
      </c>
      <c r="K706" t="str">
        <f t="shared" ref="K706:K769" si="363">IFERROR(G706-I706,"&lt;Null&gt;")</f>
        <v>&lt;Null&gt;</v>
      </c>
      <c r="L706" t="str">
        <f t="shared" ref="L706:L769" si="364">IFERROR(H706-I706,"&lt;Null&gt;")</f>
        <v>&lt;Null&gt;</v>
      </c>
      <c r="M706" t="str">
        <f t="shared" ref="M706:M769" si="365">IFERROR(G706-J706,"&lt;Null&gt;")</f>
        <v>&lt;Null&gt;</v>
      </c>
      <c r="N706" t="str">
        <f t="shared" ref="N706:N769" si="366">IFERROR(H706-J706,"&lt;Null&gt;")</f>
        <v>&lt;Null&gt;</v>
      </c>
      <c r="O706" t="str">
        <f t="shared" ref="O706:O769" si="367">IF(P706&lt;&gt;"&lt;Null&gt;",IF(F706&lt;0,"",IF(AND(OR(P706=0,P706=1000),F706&lt;&gt;0,F706&lt;1000),"&lt;1000","")),"NA")</f>
        <v/>
      </c>
      <c r="P706">
        <f t="shared" si="344"/>
        <v>369000</v>
      </c>
      <c r="Q706" t="str">
        <f t="shared" ref="Q706:Q769" si="368">IF(R706&lt;&gt;"&lt;Null&gt;",IF(G706&lt;0,"",IF(AND(OR(R706=0,R706=1000),G706&lt;&gt;0,G706&lt;1000),"&lt;1000","")),"NA")</f>
        <v/>
      </c>
      <c r="R706">
        <f t="shared" si="345"/>
        <v>0</v>
      </c>
      <c r="S706" t="str">
        <f t="shared" ref="S706:S769" si="369">IF(T706&lt;&gt;"&lt;Null&gt;",IF(H706&lt;0,"",IF(AND(OR(T706=0,T706=1000),H706&lt;&gt;0,H706&lt;1000),"&lt;1000","")),"NA")</f>
        <v/>
      </c>
      <c r="T706">
        <f t="shared" si="346"/>
        <v>0</v>
      </c>
      <c r="U706" t="str">
        <f t="shared" si="347"/>
        <v>NA</v>
      </c>
      <c r="V706">
        <f t="shared" si="348"/>
        <v>0</v>
      </c>
      <c r="W706" t="str">
        <f t="shared" si="349"/>
        <v>NA</v>
      </c>
      <c r="X706">
        <f t="shared" si="350"/>
        <v>0</v>
      </c>
      <c r="Y706" t="str">
        <f t="shared" ref="Y706:Y769" si="370">IFERROR(IF(K706&lt;0,"NA",$F706/K706),"NA")</f>
        <v>NA</v>
      </c>
      <c r="Z706" t="str">
        <f t="shared" ref="Z706:Z769" si="371">IFERROR(IF(L706&lt;0,"NA",$F706/L706),"NA")</f>
        <v>NA</v>
      </c>
      <c r="AA706" t="str">
        <f t="shared" ref="AA706:AA769" si="372">IFERROR(IF(M706&lt;0,"NA",$F706/M706),"NA")</f>
        <v>NA</v>
      </c>
      <c r="AB706" t="str">
        <f t="shared" ref="AB706:AB769" si="373">IFERROR(IF(N706&lt;0,"NA",$F706/N706),"NA")</f>
        <v>NA</v>
      </c>
      <c r="AC706" s="9" t="str">
        <f t="shared" si="351"/>
        <v>NA</v>
      </c>
      <c r="AD706" s="9">
        <f t="shared" si="352"/>
        <v>0</v>
      </c>
      <c r="AE706" s="9" t="str">
        <f t="shared" si="353"/>
        <v>NA</v>
      </c>
      <c r="AF706" s="9">
        <f t="shared" si="354"/>
        <v>0</v>
      </c>
      <c r="AG706" s="9" t="str">
        <f t="shared" si="355"/>
        <v>NA</v>
      </c>
      <c r="AH706" s="9">
        <f t="shared" si="356"/>
        <v>0</v>
      </c>
      <c r="AI706" s="9" t="str">
        <f t="shared" si="357"/>
        <v>NA</v>
      </c>
      <c r="AJ706" s="9">
        <f t="shared" si="358"/>
        <v>0</v>
      </c>
      <c r="AK706" t="str">
        <f t="shared" si="359"/>
        <v>NA</v>
      </c>
      <c r="AL706" t="str">
        <f t="shared" si="360"/>
        <v>NA</v>
      </c>
      <c r="AM706" t="str">
        <f t="shared" si="361"/>
        <v>NA</v>
      </c>
      <c r="AN706" t="str">
        <f t="shared" si="362"/>
        <v>NA</v>
      </c>
      <c r="AO706">
        <f t="shared" ref="AO706:AO769" si="374">COUNTIF(AK706:AN706,"stressed")</f>
        <v>0</v>
      </c>
      <c r="AP706">
        <f t="shared" ref="AP706:AP769" si="375">4 - COUNTIF(AK706:AN706,"NA")</f>
        <v>0</v>
      </c>
      <c r="AQ706" t="str">
        <f t="shared" ref="AQ706:AQ769" si="376">IF(C706="Confined","Method not applicable - confined aquifer",IF(AND(K706&lt;0,L706&lt;0,M706&lt;0,N706&lt;0),"Method not applicable - low modelled groundwater availability",IF(AND(AO706=0,AP706=0),"Method not applicaple - no derived E values",IF(AO706=AP706,"More stressed (high certainty)",IF(AO706=0,"Less stressed","More stressed (less certainty)")))))</f>
        <v>Method not applicable - confined aquifer</v>
      </c>
    </row>
    <row r="707" spans="1:43" x14ac:dyDescent="0.25">
      <c r="A707">
        <v>536</v>
      </c>
      <c r="B707">
        <v>57588884.928099997</v>
      </c>
      <c r="C707" t="str">
        <f>VLOOKUP(A707,'A1. Aquifer Attributes'!A:H,8,FALSE)</f>
        <v>Confined</v>
      </c>
      <c r="D707" t="str">
        <f>VLOOKUP(A707,'A3. BGCZ'!A:C,3,FALSE)</f>
        <v>PP</v>
      </c>
      <c r="E707" t="str">
        <f>VLOOKUP(A707,'A2. Low Flow Zone'!A:C,3,FALSE)</f>
        <v>Southeast Mountains</v>
      </c>
      <c r="F707">
        <f>IFERROR(VLOOKUP(A707,'R1. GW Use'!A:H,8,FALSE),"&lt;Null&gt;")</f>
        <v>1259029</v>
      </c>
      <c r="G707" t="str">
        <f>IFERROR(VLOOKUP(A707,'R2. Recharge'!A:I,8,FALSE)*B707,"&lt;Null&gt;")</f>
        <v>&lt;Null&gt;</v>
      </c>
      <c r="H707" t="str">
        <f>IFERROR(VLOOKUP(A707,'R2. Recharge'!A:K,10,FALSE)*B707,"&lt;Null&gt;")</f>
        <v>&lt;Null&gt;</v>
      </c>
      <c r="I707" t="str">
        <f>IFERROR(VLOOKUP(A707,'R3. GW E'!A:C,2,FALSE)*B707,"&lt;Null&gt;")</f>
        <v>&lt;Null&gt;</v>
      </c>
      <c r="J707" t="str">
        <f>IFERROR(VLOOKUP(A707,'R3. GW E'!A:E,4,FALSE)*B707,"&lt;Null&gt;")</f>
        <v>&lt;Null&gt;</v>
      </c>
      <c r="K707" t="str">
        <f t="shared" si="363"/>
        <v>&lt;Null&gt;</v>
      </c>
      <c r="L707" t="str">
        <f t="shared" si="364"/>
        <v>&lt;Null&gt;</v>
      </c>
      <c r="M707" t="str">
        <f t="shared" si="365"/>
        <v>&lt;Null&gt;</v>
      </c>
      <c r="N707" t="str">
        <f t="shared" si="366"/>
        <v>&lt;Null&gt;</v>
      </c>
      <c r="O707" t="str">
        <f t="shared" si="367"/>
        <v/>
      </c>
      <c r="P707">
        <f t="shared" ref="P707:P770" si="377">IFERROR(ROUND(F707,-3), 0)</f>
        <v>1259000</v>
      </c>
      <c r="Q707" t="str">
        <f t="shared" si="368"/>
        <v/>
      </c>
      <c r="R707">
        <f t="shared" ref="R707:R770" si="378">IFERROR(IF(G707&lt;=0,0,IF(G707&lt;1000,1000,ROUND(G707,-3))),0)</f>
        <v>0</v>
      </c>
      <c r="S707" t="str">
        <f t="shared" si="369"/>
        <v/>
      </c>
      <c r="T707">
        <f t="shared" ref="T707:T770" si="379">IFERROR(IF(H707&lt;=0,0,IF(H707&lt;1000,1000,ROUND(H707,-3))),0)</f>
        <v>0</v>
      </c>
      <c r="U707" t="str">
        <f t="shared" ref="U707:U770" si="380">IF(I707&lt;&gt;"&lt;Null&gt;",IF(I707&lt;0,"",IF(AND(OR(V707=0,V707=1000),I707&lt;&gt;0,I707&lt;1000),"&lt;1000","")),"NA")</f>
        <v>NA</v>
      </c>
      <c r="V707">
        <f t="shared" ref="V707:V770" si="381">IFERROR(IF(I707&lt;=0,0,IF(I707&lt;1000,1000,ROUND(I707,-3))),0)</f>
        <v>0</v>
      </c>
      <c r="W707" t="str">
        <f t="shared" ref="W707:W770" si="382">IF(J707&lt;&gt;"&lt;Null&gt;",IF(J707&lt;0,"",IF(AND(OR(X707=0,X707=1000),J707&lt;&gt;0,J707&lt;1000),"&lt;1000","")),"NA")</f>
        <v>NA</v>
      </c>
      <c r="X707">
        <f t="shared" ref="X707:X770" si="383">IFERROR(IF(J707&lt;=0,0,IF(J707&lt;1000,1000,ROUND(J707,-3))),0)</f>
        <v>0</v>
      </c>
      <c r="Y707" t="str">
        <f t="shared" si="370"/>
        <v>NA</v>
      </c>
      <c r="Z707" t="str">
        <f t="shared" si="371"/>
        <v>NA</v>
      </c>
      <c r="AA707" t="str">
        <f t="shared" si="372"/>
        <v>NA</v>
      </c>
      <c r="AB707" t="str">
        <f t="shared" si="373"/>
        <v>NA</v>
      </c>
      <c r="AC707" s="9" t="str">
        <f t="shared" ref="AC707:AC770" si="384">IF(Y707="NA","NA",IF(AND(AD707=0,Y707&lt;&gt;0),"&lt;0.1",""))</f>
        <v>NA</v>
      </c>
      <c r="AD707" s="9">
        <f t="shared" ref="AD707:AD770" si="385">IFERROR(IF(Y707&lt;0,"&lt;Null&gt;",ROUND(Y707,1)),0)</f>
        <v>0</v>
      </c>
      <c r="AE707" s="9" t="str">
        <f t="shared" ref="AE707:AE770" si="386">IF(Z707="NA","NA",IF(AND(AF707=0,Z707&lt;&gt;0),"&lt;0.1",""))</f>
        <v>NA</v>
      </c>
      <c r="AF707" s="9">
        <f t="shared" ref="AF707:AF770" si="387">IFERROR(IF(Z707&lt;0,"&lt;Null&gt;",ROUND(Z707,1)),0)</f>
        <v>0</v>
      </c>
      <c r="AG707" s="9" t="str">
        <f t="shared" ref="AG707:AG770" si="388">IF(AA707="NA","NA",IF(AND(AH707=0,AA707&lt;&gt;0),"&lt;0.1",""))</f>
        <v>NA</v>
      </c>
      <c r="AH707" s="9">
        <f t="shared" ref="AH707:AH770" si="389">IFERROR(IF(AA707&lt;0,"&lt;Null&gt;",ROUND(AA707,1)),0)</f>
        <v>0</v>
      </c>
      <c r="AI707" s="9" t="str">
        <f t="shared" ref="AI707:AI770" si="390">IF(AB707="NA","NA",IF(AND(AJ707=0,AB707&lt;&gt;0),"&lt;0.1",""))</f>
        <v>NA</v>
      </c>
      <c r="AJ707" s="9">
        <f t="shared" ref="AJ707:AJ770" si="391">IFERROR(IF(AB707&lt;0,"&lt;Null&gt;",ROUND(AB707,1)),0)</f>
        <v>0</v>
      </c>
      <c r="AK707" t="str">
        <f t="shared" ref="AK707:AK770" si="392">IF(AC707="NA","NA",IF(AD707&gt;1,"stressed",""))</f>
        <v>NA</v>
      </c>
      <c r="AL707" t="str">
        <f t="shared" ref="AL707:AL770" si="393">IF(AE707="NA","NA",IF(AF707&gt;1,"stressed",""))</f>
        <v>NA</v>
      </c>
      <c r="AM707" t="str">
        <f t="shared" ref="AM707:AM770" si="394">IF(AG707="NA","NA",IF(AH707&gt;1,"stressed",""))</f>
        <v>NA</v>
      </c>
      <c r="AN707" t="str">
        <f t="shared" ref="AN707:AN770" si="395">IF(AI707="NA","NA",IF(AJ707&gt;1,"stressed",""))</f>
        <v>NA</v>
      </c>
      <c r="AO707">
        <f t="shared" si="374"/>
        <v>0</v>
      </c>
      <c r="AP707">
        <f t="shared" si="375"/>
        <v>0</v>
      </c>
      <c r="AQ707" t="str">
        <f t="shared" si="376"/>
        <v>Method not applicable - confined aquifer</v>
      </c>
    </row>
    <row r="708" spans="1:43" x14ac:dyDescent="0.25">
      <c r="A708">
        <v>537</v>
      </c>
      <c r="B708">
        <v>25021356.651700001</v>
      </c>
      <c r="C708" t="str">
        <f>VLOOKUP(A708,'A1. Aquifer Attributes'!A:H,8,FALSE)</f>
        <v>Confined</v>
      </c>
      <c r="D708" t="str">
        <f>VLOOKUP(A708,'A3. BGCZ'!A:C,3,FALSE)</f>
        <v>MS</v>
      </c>
      <c r="E708" t="str">
        <f>VLOOKUP(A708,'A2. Low Flow Zone'!A:C,3,FALSE)</f>
        <v>Southeast Mountains</v>
      </c>
      <c r="F708">
        <f>IFERROR(VLOOKUP(A708,'R1. GW Use'!A:H,8,FALSE),"&lt;Null&gt;")</f>
        <v>46612</v>
      </c>
      <c r="G708" t="str">
        <f>IFERROR(VLOOKUP(A708,'R2. Recharge'!A:I,8,FALSE)*B708,"&lt;Null&gt;")</f>
        <v>&lt;Null&gt;</v>
      </c>
      <c r="H708" t="str">
        <f>IFERROR(VLOOKUP(A708,'R2. Recharge'!A:K,10,FALSE)*B708,"&lt;Null&gt;")</f>
        <v>&lt;Null&gt;</v>
      </c>
      <c r="I708" t="str">
        <f>IFERROR(VLOOKUP(A708,'R3. GW E'!A:C,2,FALSE)*B708,"&lt;Null&gt;")</f>
        <v>&lt;Null&gt;</v>
      </c>
      <c r="J708" t="str">
        <f>IFERROR(VLOOKUP(A708,'R3. GW E'!A:E,4,FALSE)*B708,"&lt;Null&gt;")</f>
        <v>&lt;Null&gt;</v>
      </c>
      <c r="K708" t="str">
        <f t="shared" si="363"/>
        <v>&lt;Null&gt;</v>
      </c>
      <c r="L708" t="str">
        <f t="shared" si="364"/>
        <v>&lt;Null&gt;</v>
      </c>
      <c r="M708" t="str">
        <f t="shared" si="365"/>
        <v>&lt;Null&gt;</v>
      </c>
      <c r="N708" t="str">
        <f t="shared" si="366"/>
        <v>&lt;Null&gt;</v>
      </c>
      <c r="O708" t="str">
        <f t="shared" si="367"/>
        <v/>
      </c>
      <c r="P708">
        <f t="shared" si="377"/>
        <v>47000</v>
      </c>
      <c r="Q708" t="str">
        <f t="shared" si="368"/>
        <v/>
      </c>
      <c r="R708">
        <f t="shared" si="378"/>
        <v>0</v>
      </c>
      <c r="S708" t="str">
        <f t="shared" si="369"/>
        <v/>
      </c>
      <c r="T708">
        <f t="shared" si="379"/>
        <v>0</v>
      </c>
      <c r="U708" t="str">
        <f t="shared" si="380"/>
        <v>NA</v>
      </c>
      <c r="V708">
        <f t="shared" si="381"/>
        <v>0</v>
      </c>
      <c r="W708" t="str">
        <f t="shared" si="382"/>
        <v>NA</v>
      </c>
      <c r="X708">
        <f t="shared" si="383"/>
        <v>0</v>
      </c>
      <c r="Y708" t="str">
        <f t="shared" si="370"/>
        <v>NA</v>
      </c>
      <c r="Z708" t="str">
        <f t="shared" si="371"/>
        <v>NA</v>
      </c>
      <c r="AA708" t="str">
        <f t="shared" si="372"/>
        <v>NA</v>
      </c>
      <c r="AB708" t="str">
        <f t="shared" si="373"/>
        <v>NA</v>
      </c>
      <c r="AC708" s="9" t="str">
        <f t="shared" si="384"/>
        <v>NA</v>
      </c>
      <c r="AD708" s="9">
        <f t="shared" si="385"/>
        <v>0</v>
      </c>
      <c r="AE708" s="9" t="str">
        <f t="shared" si="386"/>
        <v>NA</v>
      </c>
      <c r="AF708" s="9">
        <f t="shared" si="387"/>
        <v>0</v>
      </c>
      <c r="AG708" s="9" t="str">
        <f t="shared" si="388"/>
        <v>NA</v>
      </c>
      <c r="AH708" s="9">
        <f t="shared" si="389"/>
        <v>0</v>
      </c>
      <c r="AI708" s="9" t="str">
        <f t="shared" si="390"/>
        <v>NA</v>
      </c>
      <c r="AJ708" s="9">
        <f t="shared" si="391"/>
        <v>0</v>
      </c>
      <c r="AK708" t="str">
        <f t="shared" si="392"/>
        <v>NA</v>
      </c>
      <c r="AL708" t="str">
        <f t="shared" si="393"/>
        <v>NA</v>
      </c>
      <c r="AM708" t="str">
        <f t="shared" si="394"/>
        <v>NA</v>
      </c>
      <c r="AN708" t="str">
        <f t="shared" si="395"/>
        <v>NA</v>
      </c>
      <c r="AO708">
        <f t="shared" si="374"/>
        <v>0</v>
      </c>
      <c r="AP708">
        <f t="shared" si="375"/>
        <v>0</v>
      </c>
      <c r="AQ708" t="str">
        <f t="shared" si="376"/>
        <v>Method not applicable - confined aquifer</v>
      </c>
    </row>
    <row r="709" spans="1:43" x14ac:dyDescent="0.25">
      <c r="A709">
        <v>539</v>
      </c>
      <c r="B709">
        <v>4025663.21006</v>
      </c>
      <c r="C709" t="str">
        <f>VLOOKUP(A709,'A1. Aquifer Attributes'!A:H,8,FALSE)</f>
        <v>Confined</v>
      </c>
      <c r="D709" t="str">
        <f>VLOOKUP(A709,'A3. BGCZ'!A:C,3,FALSE)</f>
        <v>PP</v>
      </c>
      <c r="E709" t="str">
        <f>VLOOKUP(A709,'A2. Low Flow Zone'!A:C,3,FALSE)</f>
        <v>Southeast Mountains</v>
      </c>
      <c r="F709">
        <f>IFERROR(VLOOKUP(A709,'R1. GW Use'!A:H,8,FALSE),"&lt;Null&gt;")</f>
        <v>3453</v>
      </c>
      <c r="G709" t="str">
        <f>IFERROR(VLOOKUP(A709,'R2. Recharge'!A:I,8,FALSE)*B709,"&lt;Null&gt;")</f>
        <v>&lt;Null&gt;</v>
      </c>
      <c r="H709" t="str">
        <f>IFERROR(VLOOKUP(A709,'R2. Recharge'!A:K,10,FALSE)*B709,"&lt;Null&gt;")</f>
        <v>&lt;Null&gt;</v>
      </c>
      <c r="I709" t="str">
        <f>IFERROR(VLOOKUP(A709,'R3. GW E'!A:C,2,FALSE)*B709,"&lt;Null&gt;")</f>
        <v>&lt;Null&gt;</v>
      </c>
      <c r="J709" t="str">
        <f>IFERROR(VLOOKUP(A709,'R3. GW E'!A:E,4,FALSE)*B709,"&lt;Null&gt;")</f>
        <v>&lt;Null&gt;</v>
      </c>
      <c r="K709" t="str">
        <f t="shared" si="363"/>
        <v>&lt;Null&gt;</v>
      </c>
      <c r="L709" t="str">
        <f t="shared" si="364"/>
        <v>&lt;Null&gt;</v>
      </c>
      <c r="M709" t="str">
        <f t="shared" si="365"/>
        <v>&lt;Null&gt;</v>
      </c>
      <c r="N709" t="str">
        <f t="shared" si="366"/>
        <v>&lt;Null&gt;</v>
      </c>
      <c r="O709" t="str">
        <f t="shared" si="367"/>
        <v/>
      </c>
      <c r="P709">
        <f t="shared" si="377"/>
        <v>3000</v>
      </c>
      <c r="Q709" t="str">
        <f t="shared" si="368"/>
        <v/>
      </c>
      <c r="R709">
        <f t="shared" si="378"/>
        <v>0</v>
      </c>
      <c r="S709" t="str">
        <f t="shared" si="369"/>
        <v/>
      </c>
      <c r="T709">
        <f t="shared" si="379"/>
        <v>0</v>
      </c>
      <c r="U709" t="str">
        <f t="shared" si="380"/>
        <v>NA</v>
      </c>
      <c r="V709">
        <f t="shared" si="381"/>
        <v>0</v>
      </c>
      <c r="W709" t="str">
        <f t="shared" si="382"/>
        <v>NA</v>
      </c>
      <c r="X709">
        <f t="shared" si="383"/>
        <v>0</v>
      </c>
      <c r="Y709" t="str">
        <f t="shared" si="370"/>
        <v>NA</v>
      </c>
      <c r="Z709" t="str">
        <f t="shared" si="371"/>
        <v>NA</v>
      </c>
      <c r="AA709" t="str">
        <f t="shared" si="372"/>
        <v>NA</v>
      </c>
      <c r="AB709" t="str">
        <f t="shared" si="373"/>
        <v>NA</v>
      </c>
      <c r="AC709" s="9" t="str">
        <f t="shared" si="384"/>
        <v>NA</v>
      </c>
      <c r="AD709" s="9">
        <f t="shared" si="385"/>
        <v>0</v>
      </c>
      <c r="AE709" s="9" t="str">
        <f t="shared" si="386"/>
        <v>NA</v>
      </c>
      <c r="AF709" s="9">
        <f t="shared" si="387"/>
        <v>0</v>
      </c>
      <c r="AG709" s="9" t="str">
        <f t="shared" si="388"/>
        <v>NA</v>
      </c>
      <c r="AH709" s="9">
        <f t="shared" si="389"/>
        <v>0</v>
      </c>
      <c r="AI709" s="9" t="str">
        <f t="shared" si="390"/>
        <v>NA</v>
      </c>
      <c r="AJ709" s="9">
        <f t="shared" si="391"/>
        <v>0</v>
      </c>
      <c r="AK709" t="str">
        <f t="shared" si="392"/>
        <v>NA</v>
      </c>
      <c r="AL709" t="str">
        <f t="shared" si="393"/>
        <v>NA</v>
      </c>
      <c r="AM709" t="str">
        <f t="shared" si="394"/>
        <v>NA</v>
      </c>
      <c r="AN709" t="str">
        <f t="shared" si="395"/>
        <v>NA</v>
      </c>
      <c r="AO709">
        <f t="shared" si="374"/>
        <v>0</v>
      </c>
      <c r="AP709">
        <f t="shared" si="375"/>
        <v>0</v>
      </c>
      <c r="AQ709" t="str">
        <f t="shared" si="376"/>
        <v>Method not applicable - confined aquifer</v>
      </c>
    </row>
    <row r="710" spans="1:43" x14ac:dyDescent="0.25">
      <c r="A710">
        <v>541</v>
      </c>
      <c r="B710">
        <v>2995642.8476900002</v>
      </c>
      <c r="C710" t="str">
        <f>VLOOKUP(A710,'A1. Aquifer Attributes'!A:H,8,FALSE)</f>
        <v>Confined</v>
      </c>
      <c r="D710" t="str">
        <f>VLOOKUP(A710,'A3. BGCZ'!A:C,3,FALSE)</f>
        <v>PP</v>
      </c>
      <c r="E710" t="str">
        <f>VLOOKUP(A710,'A2. Low Flow Zone'!A:C,3,FALSE)</f>
        <v>Southeast Mountains</v>
      </c>
      <c r="F710">
        <f>IFERROR(VLOOKUP(A710,'R1. GW Use'!A:H,8,FALSE),"&lt;Null&gt;")</f>
        <v>13120</v>
      </c>
      <c r="G710" t="str">
        <f>IFERROR(VLOOKUP(A710,'R2. Recharge'!A:I,8,FALSE)*B710,"&lt;Null&gt;")</f>
        <v>&lt;Null&gt;</v>
      </c>
      <c r="H710" t="str">
        <f>IFERROR(VLOOKUP(A710,'R2. Recharge'!A:K,10,FALSE)*B710,"&lt;Null&gt;")</f>
        <v>&lt;Null&gt;</v>
      </c>
      <c r="I710" t="str">
        <f>IFERROR(VLOOKUP(A710,'R3. GW E'!A:C,2,FALSE)*B710,"&lt;Null&gt;")</f>
        <v>&lt;Null&gt;</v>
      </c>
      <c r="J710" t="str">
        <f>IFERROR(VLOOKUP(A710,'R3. GW E'!A:E,4,FALSE)*B710,"&lt;Null&gt;")</f>
        <v>&lt;Null&gt;</v>
      </c>
      <c r="K710" t="str">
        <f t="shared" si="363"/>
        <v>&lt;Null&gt;</v>
      </c>
      <c r="L710" t="str">
        <f t="shared" si="364"/>
        <v>&lt;Null&gt;</v>
      </c>
      <c r="M710" t="str">
        <f t="shared" si="365"/>
        <v>&lt;Null&gt;</v>
      </c>
      <c r="N710" t="str">
        <f t="shared" si="366"/>
        <v>&lt;Null&gt;</v>
      </c>
      <c r="O710" t="str">
        <f t="shared" si="367"/>
        <v/>
      </c>
      <c r="P710">
        <f t="shared" si="377"/>
        <v>13000</v>
      </c>
      <c r="Q710" t="str">
        <f t="shared" si="368"/>
        <v/>
      </c>
      <c r="R710">
        <f t="shared" si="378"/>
        <v>0</v>
      </c>
      <c r="S710" t="str">
        <f t="shared" si="369"/>
        <v/>
      </c>
      <c r="T710">
        <f t="shared" si="379"/>
        <v>0</v>
      </c>
      <c r="U710" t="str">
        <f t="shared" si="380"/>
        <v>NA</v>
      </c>
      <c r="V710">
        <f t="shared" si="381"/>
        <v>0</v>
      </c>
      <c r="W710" t="str">
        <f t="shared" si="382"/>
        <v>NA</v>
      </c>
      <c r="X710">
        <f t="shared" si="383"/>
        <v>0</v>
      </c>
      <c r="Y710" t="str">
        <f t="shared" si="370"/>
        <v>NA</v>
      </c>
      <c r="Z710" t="str">
        <f t="shared" si="371"/>
        <v>NA</v>
      </c>
      <c r="AA710" t="str">
        <f t="shared" si="372"/>
        <v>NA</v>
      </c>
      <c r="AB710" t="str">
        <f t="shared" si="373"/>
        <v>NA</v>
      </c>
      <c r="AC710" s="9" t="str">
        <f t="shared" si="384"/>
        <v>NA</v>
      </c>
      <c r="AD710" s="9">
        <f t="shared" si="385"/>
        <v>0</v>
      </c>
      <c r="AE710" s="9" t="str">
        <f t="shared" si="386"/>
        <v>NA</v>
      </c>
      <c r="AF710" s="9">
        <f t="shared" si="387"/>
        <v>0</v>
      </c>
      <c r="AG710" s="9" t="str">
        <f t="shared" si="388"/>
        <v>NA</v>
      </c>
      <c r="AH710" s="9">
        <f t="shared" si="389"/>
        <v>0</v>
      </c>
      <c r="AI710" s="9" t="str">
        <f t="shared" si="390"/>
        <v>NA</v>
      </c>
      <c r="AJ710" s="9">
        <f t="shared" si="391"/>
        <v>0</v>
      </c>
      <c r="AK710" t="str">
        <f t="shared" si="392"/>
        <v>NA</v>
      </c>
      <c r="AL710" t="str">
        <f t="shared" si="393"/>
        <v>NA</v>
      </c>
      <c r="AM710" t="str">
        <f t="shared" si="394"/>
        <v>NA</v>
      </c>
      <c r="AN710" t="str">
        <f t="shared" si="395"/>
        <v>NA</v>
      </c>
      <c r="AO710">
        <f t="shared" si="374"/>
        <v>0</v>
      </c>
      <c r="AP710">
        <f t="shared" si="375"/>
        <v>0</v>
      </c>
      <c r="AQ710" t="str">
        <f t="shared" si="376"/>
        <v>Method not applicable - confined aquifer</v>
      </c>
    </row>
    <row r="711" spans="1:43" x14ac:dyDescent="0.25">
      <c r="A711">
        <v>542</v>
      </c>
      <c r="B711">
        <v>4055795.5702499999</v>
      </c>
      <c r="C711" t="str">
        <f>VLOOKUP(A711,'A1. Aquifer Attributes'!A:H,8,FALSE)</f>
        <v>Confined</v>
      </c>
      <c r="D711" t="str">
        <f>VLOOKUP(A711,'A3. BGCZ'!A:C,3,FALSE)</f>
        <v>PP</v>
      </c>
      <c r="E711" t="str">
        <f>VLOOKUP(A711,'A2. Low Flow Zone'!A:C,3,FALSE)</f>
        <v>Southeast Mountains</v>
      </c>
      <c r="F711">
        <f>IFERROR(VLOOKUP(A711,'R1. GW Use'!A:H,8,FALSE),"&lt;Null&gt;")</f>
        <v>77595</v>
      </c>
      <c r="G711" t="str">
        <f>IFERROR(VLOOKUP(A711,'R2. Recharge'!A:I,8,FALSE)*B711,"&lt;Null&gt;")</f>
        <v>&lt;Null&gt;</v>
      </c>
      <c r="H711" t="str">
        <f>IFERROR(VLOOKUP(A711,'R2. Recharge'!A:K,10,FALSE)*B711,"&lt;Null&gt;")</f>
        <v>&lt;Null&gt;</v>
      </c>
      <c r="I711" t="str">
        <f>IFERROR(VLOOKUP(A711,'R3. GW E'!A:C,2,FALSE)*B711,"&lt;Null&gt;")</f>
        <v>&lt;Null&gt;</v>
      </c>
      <c r="J711" t="str">
        <f>IFERROR(VLOOKUP(A711,'R3. GW E'!A:E,4,FALSE)*B711,"&lt;Null&gt;")</f>
        <v>&lt;Null&gt;</v>
      </c>
      <c r="K711" t="str">
        <f t="shared" si="363"/>
        <v>&lt;Null&gt;</v>
      </c>
      <c r="L711" t="str">
        <f t="shared" si="364"/>
        <v>&lt;Null&gt;</v>
      </c>
      <c r="M711" t="str">
        <f t="shared" si="365"/>
        <v>&lt;Null&gt;</v>
      </c>
      <c r="N711" t="str">
        <f t="shared" si="366"/>
        <v>&lt;Null&gt;</v>
      </c>
      <c r="O711" t="str">
        <f t="shared" si="367"/>
        <v/>
      </c>
      <c r="P711">
        <f t="shared" si="377"/>
        <v>78000</v>
      </c>
      <c r="Q711" t="str">
        <f t="shared" si="368"/>
        <v/>
      </c>
      <c r="R711">
        <f t="shared" si="378"/>
        <v>0</v>
      </c>
      <c r="S711" t="str">
        <f t="shared" si="369"/>
        <v/>
      </c>
      <c r="T711">
        <f t="shared" si="379"/>
        <v>0</v>
      </c>
      <c r="U711" t="str">
        <f t="shared" si="380"/>
        <v>NA</v>
      </c>
      <c r="V711">
        <f t="shared" si="381"/>
        <v>0</v>
      </c>
      <c r="W711" t="str">
        <f t="shared" si="382"/>
        <v>NA</v>
      </c>
      <c r="X711">
        <f t="shared" si="383"/>
        <v>0</v>
      </c>
      <c r="Y711" t="str">
        <f t="shared" si="370"/>
        <v>NA</v>
      </c>
      <c r="Z711" t="str">
        <f t="shared" si="371"/>
        <v>NA</v>
      </c>
      <c r="AA711" t="str">
        <f t="shared" si="372"/>
        <v>NA</v>
      </c>
      <c r="AB711" t="str">
        <f t="shared" si="373"/>
        <v>NA</v>
      </c>
      <c r="AC711" s="9" t="str">
        <f t="shared" si="384"/>
        <v>NA</v>
      </c>
      <c r="AD711" s="9">
        <f t="shared" si="385"/>
        <v>0</v>
      </c>
      <c r="AE711" s="9" t="str">
        <f t="shared" si="386"/>
        <v>NA</v>
      </c>
      <c r="AF711" s="9">
        <f t="shared" si="387"/>
        <v>0</v>
      </c>
      <c r="AG711" s="9" t="str">
        <f t="shared" si="388"/>
        <v>NA</v>
      </c>
      <c r="AH711" s="9">
        <f t="shared" si="389"/>
        <v>0</v>
      </c>
      <c r="AI711" s="9" t="str">
        <f t="shared" si="390"/>
        <v>NA</v>
      </c>
      <c r="AJ711" s="9">
        <f t="shared" si="391"/>
        <v>0</v>
      </c>
      <c r="AK711" t="str">
        <f t="shared" si="392"/>
        <v>NA</v>
      </c>
      <c r="AL711" t="str">
        <f t="shared" si="393"/>
        <v>NA</v>
      </c>
      <c r="AM711" t="str">
        <f t="shared" si="394"/>
        <v>NA</v>
      </c>
      <c r="AN711" t="str">
        <f t="shared" si="395"/>
        <v>NA</v>
      </c>
      <c r="AO711">
        <f t="shared" si="374"/>
        <v>0</v>
      </c>
      <c r="AP711">
        <f t="shared" si="375"/>
        <v>0</v>
      </c>
      <c r="AQ711" t="str">
        <f t="shared" si="376"/>
        <v>Method not applicable - confined aquifer</v>
      </c>
    </row>
    <row r="712" spans="1:43" x14ac:dyDescent="0.25">
      <c r="A712">
        <v>543</v>
      </c>
      <c r="B712">
        <v>22977468.6065</v>
      </c>
      <c r="C712" t="str">
        <f>VLOOKUP(A712,'A1. Aquifer Attributes'!A:H,8,FALSE)</f>
        <v>Confined</v>
      </c>
      <c r="D712" t="str">
        <f>VLOOKUP(A712,'A3. BGCZ'!A:C,3,FALSE)</f>
        <v>PP</v>
      </c>
      <c r="E712" t="str">
        <f>VLOOKUP(A712,'A2. Low Flow Zone'!A:C,3,FALSE)</f>
        <v>Southeast Mountains</v>
      </c>
      <c r="F712">
        <f>IFERROR(VLOOKUP(A712,'R1. GW Use'!A:H,8,FALSE),"&lt;Null&gt;")</f>
        <v>124514</v>
      </c>
      <c r="G712" t="str">
        <f>IFERROR(VLOOKUP(A712,'R2. Recharge'!A:I,8,FALSE)*B712,"&lt;Null&gt;")</f>
        <v>&lt;Null&gt;</v>
      </c>
      <c r="H712" t="str">
        <f>IFERROR(VLOOKUP(A712,'R2. Recharge'!A:K,10,FALSE)*B712,"&lt;Null&gt;")</f>
        <v>&lt;Null&gt;</v>
      </c>
      <c r="I712" t="str">
        <f>IFERROR(VLOOKUP(A712,'R3. GW E'!A:C,2,FALSE)*B712,"&lt;Null&gt;")</f>
        <v>&lt;Null&gt;</v>
      </c>
      <c r="J712" t="str">
        <f>IFERROR(VLOOKUP(A712,'R3. GW E'!A:E,4,FALSE)*B712,"&lt;Null&gt;")</f>
        <v>&lt;Null&gt;</v>
      </c>
      <c r="K712" t="str">
        <f t="shared" si="363"/>
        <v>&lt;Null&gt;</v>
      </c>
      <c r="L712" t="str">
        <f t="shared" si="364"/>
        <v>&lt;Null&gt;</v>
      </c>
      <c r="M712" t="str">
        <f t="shared" si="365"/>
        <v>&lt;Null&gt;</v>
      </c>
      <c r="N712" t="str">
        <f t="shared" si="366"/>
        <v>&lt;Null&gt;</v>
      </c>
      <c r="O712" t="str">
        <f t="shared" si="367"/>
        <v/>
      </c>
      <c r="P712">
        <f t="shared" si="377"/>
        <v>125000</v>
      </c>
      <c r="Q712" t="str">
        <f t="shared" si="368"/>
        <v/>
      </c>
      <c r="R712">
        <f t="shared" si="378"/>
        <v>0</v>
      </c>
      <c r="S712" t="str">
        <f t="shared" si="369"/>
        <v/>
      </c>
      <c r="T712">
        <f t="shared" si="379"/>
        <v>0</v>
      </c>
      <c r="U712" t="str">
        <f t="shared" si="380"/>
        <v>NA</v>
      </c>
      <c r="V712">
        <f t="shared" si="381"/>
        <v>0</v>
      </c>
      <c r="W712" t="str">
        <f t="shared" si="382"/>
        <v>NA</v>
      </c>
      <c r="X712">
        <f t="shared" si="383"/>
        <v>0</v>
      </c>
      <c r="Y712" t="str">
        <f t="shared" si="370"/>
        <v>NA</v>
      </c>
      <c r="Z712" t="str">
        <f t="shared" si="371"/>
        <v>NA</v>
      </c>
      <c r="AA712" t="str">
        <f t="shared" si="372"/>
        <v>NA</v>
      </c>
      <c r="AB712" t="str">
        <f t="shared" si="373"/>
        <v>NA</v>
      </c>
      <c r="AC712" s="9" t="str">
        <f t="shared" si="384"/>
        <v>NA</v>
      </c>
      <c r="AD712" s="9">
        <f t="shared" si="385"/>
        <v>0</v>
      </c>
      <c r="AE712" s="9" t="str">
        <f t="shared" si="386"/>
        <v>NA</v>
      </c>
      <c r="AF712" s="9">
        <f t="shared" si="387"/>
        <v>0</v>
      </c>
      <c r="AG712" s="9" t="str">
        <f t="shared" si="388"/>
        <v>NA</v>
      </c>
      <c r="AH712" s="9">
        <f t="shared" si="389"/>
        <v>0</v>
      </c>
      <c r="AI712" s="9" t="str">
        <f t="shared" si="390"/>
        <v>NA</v>
      </c>
      <c r="AJ712" s="9">
        <f t="shared" si="391"/>
        <v>0</v>
      </c>
      <c r="AK712" t="str">
        <f t="shared" si="392"/>
        <v>NA</v>
      </c>
      <c r="AL712" t="str">
        <f t="shared" si="393"/>
        <v>NA</v>
      </c>
      <c r="AM712" t="str">
        <f t="shared" si="394"/>
        <v>NA</v>
      </c>
      <c r="AN712" t="str">
        <f t="shared" si="395"/>
        <v>NA</v>
      </c>
      <c r="AO712">
        <f t="shared" si="374"/>
        <v>0</v>
      </c>
      <c r="AP712">
        <f t="shared" si="375"/>
        <v>0</v>
      </c>
      <c r="AQ712" t="str">
        <f t="shared" si="376"/>
        <v>Method not applicable - confined aquifer</v>
      </c>
    </row>
    <row r="713" spans="1:43" x14ac:dyDescent="0.25">
      <c r="A713">
        <v>547</v>
      </c>
      <c r="B713">
        <v>718268.375</v>
      </c>
      <c r="C713" t="str">
        <f>VLOOKUP(A713,'A1. Aquifer Attributes'!A:H,8,FALSE)</f>
        <v>Confined</v>
      </c>
      <c r="D713" t="str">
        <f>VLOOKUP(A713,'A3. BGCZ'!A:C,3,FALSE)</f>
        <v>CWH</v>
      </c>
      <c r="E713" t="str">
        <f>VLOOKUP(A713,'A2. Low Flow Zone'!A:C,3,FALSE)</f>
        <v>Coast Mountains</v>
      </c>
      <c r="F713">
        <f>IFERROR(VLOOKUP(A713,'R1. GW Use'!A:H,8,FALSE),"&lt;Null&gt;")</f>
        <v>699</v>
      </c>
      <c r="G713" t="str">
        <f>IFERROR(VLOOKUP(A713,'R2. Recharge'!A:I,8,FALSE)*B713,"&lt;Null&gt;")</f>
        <v>&lt;Null&gt;</v>
      </c>
      <c r="H713" t="str">
        <f>IFERROR(VLOOKUP(A713,'R2. Recharge'!A:K,10,FALSE)*B713,"&lt;Null&gt;")</f>
        <v>&lt;Null&gt;</v>
      </c>
      <c r="I713" t="str">
        <f>IFERROR(VLOOKUP(A713,'R3. GW E'!A:C,2,FALSE)*B713,"&lt;Null&gt;")</f>
        <v>&lt;Null&gt;</v>
      </c>
      <c r="J713" t="str">
        <f>IFERROR(VLOOKUP(A713,'R3. GW E'!A:E,4,FALSE)*B713,"&lt;Null&gt;")</f>
        <v>&lt;Null&gt;</v>
      </c>
      <c r="K713" t="str">
        <f t="shared" si="363"/>
        <v>&lt;Null&gt;</v>
      </c>
      <c r="L713" t="str">
        <f t="shared" si="364"/>
        <v>&lt;Null&gt;</v>
      </c>
      <c r="M713" t="str">
        <f t="shared" si="365"/>
        <v>&lt;Null&gt;</v>
      </c>
      <c r="N713" t="str">
        <f t="shared" si="366"/>
        <v>&lt;Null&gt;</v>
      </c>
      <c r="O713" t="str">
        <f t="shared" si="367"/>
        <v>&lt;1000</v>
      </c>
      <c r="P713">
        <f t="shared" si="377"/>
        <v>1000</v>
      </c>
      <c r="Q713" t="str">
        <f t="shared" si="368"/>
        <v/>
      </c>
      <c r="R713">
        <f t="shared" si="378"/>
        <v>0</v>
      </c>
      <c r="S713" t="str">
        <f t="shared" si="369"/>
        <v/>
      </c>
      <c r="T713">
        <f t="shared" si="379"/>
        <v>0</v>
      </c>
      <c r="U713" t="str">
        <f t="shared" si="380"/>
        <v>NA</v>
      </c>
      <c r="V713">
        <f t="shared" si="381"/>
        <v>0</v>
      </c>
      <c r="W713" t="str">
        <f t="shared" si="382"/>
        <v>NA</v>
      </c>
      <c r="X713">
        <f t="shared" si="383"/>
        <v>0</v>
      </c>
      <c r="Y713" t="str">
        <f t="shared" si="370"/>
        <v>NA</v>
      </c>
      <c r="Z713" t="str">
        <f t="shared" si="371"/>
        <v>NA</v>
      </c>
      <c r="AA713" t="str">
        <f t="shared" si="372"/>
        <v>NA</v>
      </c>
      <c r="AB713" t="str">
        <f t="shared" si="373"/>
        <v>NA</v>
      </c>
      <c r="AC713" s="9" t="str">
        <f t="shared" si="384"/>
        <v>NA</v>
      </c>
      <c r="AD713" s="9">
        <f t="shared" si="385"/>
        <v>0</v>
      </c>
      <c r="AE713" s="9" t="str">
        <f t="shared" si="386"/>
        <v>NA</v>
      </c>
      <c r="AF713" s="9">
        <f t="shared" si="387"/>
        <v>0</v>
      </c>
      <c r="AG713" s="9" t="str">
        <f t="shared" si="388"/>
        <v>NA</v>
      </c>
      <c r="AH713" s="9">
        <f t="shared" si="389"/>
        <v>0</v>
      </c>
      <c r="AI713" s="9" t="str">
        <f t="shared" si="390"/>
        <v>NA</v>
      </c>
      <c r="AJ713" s="9">
        <f t="shared" si="391"/>
        <v>0</v>
      </c>
      <c r="AK713" t="str">
        <f t="shared" si="392"/>
        <v>NA</v>
      </c>
      <c r="AL713" t="str">
        <f t="shared" si="393"/>
        <v>NA</v>
      </c>
      <c r="AM713" t="str">
        <f t="shared" si="394"/>
        <v>NA</v>
      </c>
      <c r="AN713" t="str">
        <f t="shared" si="395"/>
        <v>NA</v>
      </c>
      <c r="AO713">
        <f t="shared" si="374"/>
        <v>0</v>
      </c>
      <c r="AP713">
        <f t="shared" si="375"/>
        <v>0</v>
      </c>
      <c r="AQ713" t="str">
        <f t="shared" si="376"/>
        <v>Method not applicable - confined aquifer</v>
      </c>
    </row>
    <row r="714" spans="1:43" x14ac:dyDescent="0.25">
      <c r="A714">
        <v>548</v>
      </c>
      <c r="B714">
        <v>6218345.7589999996</v>
      </c>
      <c r="C714" t="str">
        <f>VLOOKUP(A714,'A1. Aquifer Attributes'!A:H,8,FALSE)</f>
        <v>Confined</v>
      </c>
      <c r="D714" t="str">
        <f>VLOOKUP(A714,'A3. BGCZ'!A:C,3,FALSE)</f>
        <v>CWH</v>
      </c>
      <c r="E714" t="str">
        <f>VLOOKUP(A714,'A2. Low Flow Zone'!A:C,3,FALSE)</f>
        <v>Coast Mountains</v>
      </c>
      <c r="F714">
        <f>IFERROR(VLOOKUP(A714,'R1. GW Use'!A:H,8,FALSE),"&lt;Null&gt;")</f>
        <v>7361</v>
      </c>
      <c r="G714" t="str">
        <f>IFERROR(VLOOKUP(A714,'R2. Recharge'!A:I,8,FALSE)*B714,"&lt;Null&gt;")</f>
        <v>&lt;Null&gt;</v>
      </c>
      <c r="H714" t="str">
        <f>IFERROR(VLOOKUP(A714,'R2. Recharge'!A:K,10,FALSE)*B714,"&lt;Null&gt;")</f>
        <v>&lt;Null&gt;</v>
      </c>
      <c r="I714" t="str">
        <f>IFERROR(VLOOKUP(A714,'R3. GW E'!A:C,2,FALSE)*B714,"&lt;Null&gt;")</f>
        <v>&lt;Null&gt;</v>
      </c>
      <c r="J714" t="str">
        <f>IFERROR(VLOOKUP(A714,'R3. GW E'!A:E,4,FALSE)*B714,"&lt;Null&gt;")</f>
        <v>&lt;Null&gt;</v>
      </c>
      <c r="K714" t="str">
        <f t="shared" si="363"/>
        <v>&lt;Null&gt;</v>
      </c>
      <c r="L714" t="str">
        <f t="shared" si="364"/>
        <v>&lt;Null&gt;</v>
      </c>
      <c r="M714" t="str">
        <f t="shared" si="365"/>
        <v>&lt;Null&gt;</v>
      </c>
      <c r="N714" t="str">
        <f t="shared" si="366"/>
        <v>&lt;Null&gt;</v>
      </c>
      <c r="O714" t="str">
        <f t="shared" si="367"/>
        <v/>
      </c>
      <c r="P714">
        <f t="shared" si="377"/>
        <v>7000</v>
      </c>
      <c r="Q714" t="str">
        <f t="shared" si="368"/>
        <v/>
      </c>
      <c r="R714">
        <f t="shared" si="378"/>
        <v>0</v>
      </c>
      <c r="S714" t="str">
        <f t="shared" si="369"/>
        <v/>
      </c>
      <c r="T714">
        <f t="shared" si="379"/>
        <v>0</v>
      </c>
      <c r="U714" t="str">
        <f t="shared" si="380"/>
        <v>NA</v>
      </c>
      <c r="V714">
        <f t="shared" si="381"/>
        <v>0</v>
      </c>
      <c r="W714" t="str">
        <f t="shared" si="382"/>
        <v>NA</v>
      </c>
      <c r="X714">
        <f t="shared" si="383"/>
        <v>0</v>
      </c>
      <c r="Y714" t="str">
        <f t="shared" si="370"/>
        <v>NA</v>
      </c>
      <c r="Z714" t="str">
        <f t="shared" si="371"/>
        <v>NA</v>
      </c>
      <c r="AA714" t="str">
        <f t="shared" si="372"/>
        <v>NA</v>
      </c>
      <c r="AB714" t="str">
        <f t="shared" si="373"/>
        <v>NA</v>
      </c>
      <c r="AC714" s="9" t="str">
        <f t="shared" si="384"/>
        <v>NA</v>
      </c>
      <c r="AD714" s="9">
        <f t="shared" si="385"/>
        <v>0</v>
      </c>
      <c r="AE714" s="9" t="str">
        <f t="shared" si="386"/>
        <v>NA</v>
      </c>
      <c r="AF714" s="9">
        <f t="shared" si="387"/>
        <v>0</v>
      </c>
      <c r="AG714" s="9" t="str">
        <f t="shared" si="388"/>
        <v>NA</v>
      </c>
      <c r="AH714" s="9">
        <f t="shared" si="389"/>
        <v>0</v>
      </c>
      <c r="AI714" s="9" t="str">
        <f t="shared" si="390"/>
        <v>NA</v>
      </c>
      <c r="AJ714" s="9">
        <f t="shared" si="391"/>
        <v>0</v>
      </c>
      <c r="AK714" t="str">
        <f t="shared" si="392"/>
        <v>NA</v>
      </c>
      <c r="AL714" t="str">
        <f t="shared" si="393"/>
        <v>NA</v>
      </c>
      <c r="AM714" t="str">
        <f t="shared" si="394"/>
        <v>NA</v>
      </c>
      <c r="AN714" t="str">
        <f t="shared" si="395"/>
        <v>NA</v>
      </c>
      <c r="AO714">
        <f t="shared" si="374"/>
        <v>0</v>
      </c>
      <c r="AP714">
        <f t="shared" si="375"/>
        <v>0</v>
      </c>
      <c r="AQ714" t="str">
        <f t="shared" si="376"/>
        <v>Method not applicable - confined aquifer</v>
      </c>
    </row>
    <row r="715" spans="1:43" x14ac:dyDescent="0.25">
      <c r="A715">
        <v>549</v>
      </c>
      <c r="B715">
        <v>4078804.8547499999</v>
      </c>
      <c r="C715" t="str">
        <f>VLOOKUP(A715,'A1. Aquifer Attributes'!A:H,8,FALSE)</f>
        <v>Confined</v>
      </c>
      <c r="D715" t="str">
        <f>VLOOKUP(A715,'A3. BGCZ'!A:C,3,FALSE)</f>
        <v>CWH</v>
      </c>
      <c r="E715" t="str">
        <f>VLOOKUP(A715,'A2. Low Flow Zone'!A:C,3,FALSE)</f>
        <v>Coast Mountains</v>
      </c>
      <c r="F715">
        <f>IFERROR(VLOOKUP(A715,'R1. GW Use'!A:H,8,FALSE),"&lt;Null&gt;")</f>
        <v>18180</v>
      </c>
      <c r="G715" t="str">
        <f>IFERROR(VLOOKUP(A715,'R2. Recharge'!A:I,8,FALSE)*B715,"&lt;Null&gt;")</f>
        <v>&lt;Null&gt;</v>
      </c>
      <c r="H715" t="str">
        <f>IFERROR(VLOOKUP(A715,'R2. Recharge'!A:K,10,FALSE)*B715,"&lt;Null&gt;")</f>
        <v>&lt;Null&gt;</v>
      </c>
      <c r="I715" t="str">
        <f>IFERROR(VLOOKUP(A715,'R3. GW E'!A:C,2,FALSE)*B715,"&lt;Null&gt;")</f>
        <v>&lt;Null&gt;</v>
      </c>
      <c r="J715" t="str">
        <f>IFERROR(VLOOKUP(A715,'R3. GW E'!A:E,4,FALSE)*B715,"&lt;Null&gt;")</f>
        <v>&lt;Null&gt;</v>
      </c>
      <c r="K715" t="str">
        <f t="shared" si="363"/>
        <v>&lt;Null&gt;</v>
      </c>
      <c r="L715" t="str">
        <f t="shared" si="364"/>
        <v>&lt;Null&gt;</v>
      </c>
      <c r="M715" t="str">
        <f t="shared" si="365"/>
        <v>&lt;Null&gt;</v>
      </c>
      <c r="N715" t="str">
        <f t="shared" si="366"/>
        <v>&lt;Null&gt;</v>
      </c>
      <c r="O715" t="str">
        <f t="shared" si="367"/>
        <v/>
      </c>
      <c r="P715">
        <f t="shared" si="377"/>
        <v>18000</v>
      </c>
      <c r="Q715" t="str">
        <f t="shared" si="368"/>
        <v/>
      </c>
      <c r="R715">
        <f t="shared" si="378"/>
        <v>0</v>
      </c>
      <c r="S715" t="str">
        <f t="shared" si="369"/>
        <v/>
      </c>
      <c r="T715">
        <f t="shared" si="379"/>
        <v>0</v>
      </c>
      <c r="U715" t="str">
        <f t="shared" si="380"/>
        <v>NA</v>
      </c>
      <c r="V715">
        <f t="shared" si="381"/>
        <v>0</v>
      </c>
      <c r="W715" t="str">
        <f t="shared" si="382"/>
        <v>NA</v>
      </c>
      <c r="X715">
        <f t="shared" si="383"/>
        <v>0</v>
      </c>
      <c r="Y715" t="str">
        <f t="shared" si="370"/>
        <v>NA</v>
      </c>
      <c r="Z715" t="str">
        <f t="shared" si="371"/>
        <v>NA</v>
      </c>
      <c r="AA715" t="str">
        <f t="shared" si="372"/>
        <v>NA</v>
      </c>
      <c r="AB715" t="str">
        <f t="shared" si="373"/>
        <v>NA</v>
      </c>
      <c r="AC715" s="9" t="str">
        <f t="shared" si="384"/>
        <v>NA</v>
      </c>
      <c r="AD715" s="9">
        <f t="shared" si="385"/>
        <v>0</v>
      </c>
      <c r="AE715" s="9" t="str">
        <f t="shared" si="386"/>
        <v>NA</v>
      </c>
      <c r="AF715" s="9">
        <f t="shared" si="387"/>
        <v>0</v>
      </c>
      <c r="AG715" s="9" t="str">
        <f t="shared" si="388"/>
        <v>NA</v>
      </c>
      <c r="AH715" s="9">
        <f t="shared" si="389"/>
        <v>0</v>
      </c>
      <c r="AI715" s="9" t="str">
        <f t="shared" si="390"/>
        <v>NA</v>
      </c>
      <c r="AJ715" s="9">
        <f t="shared" si="391"/>
        <v>0</v>
      </c>
      <c r="AK715" t="str">
        <f t="shared" si="392"/>
        <v>NA</v>
      </c>
      <c r="AL715" t="str">
        <f t="shared" si="393"/>
        <v>NA</v>
      </c>
      <c r="AM715" t="str">
        <f t="shared" si="394"/>
        <v>NA</v>
      </c>
      <c r="AN715" t="str">
        <f t="shared" si="395"/>
        <v>NA</v>
      </c>
      <c r="AO715">
        <f t="shared" si="374"/>
        <v>0</v>
      </c>
      <c r="AP715">
        <f t="shared" si="375"/>
        <v>0</v>
      </c>
      <c r="AQ715" t="str">
        <f t="shared" si="376"/>
        <v>Method not applicable - confined aquifer</v>
      </c>
    </row>
    <row r="716" spans="1:43" x14ac:dyDescent="0.25">
      <c r="A716">
        <v>550</v>
      </c>
      <c r="B716">
        <v>2764611.1880600001</v>
      </c>
      <c r="C716" t="str">
        <f>VLOOKUP(A716,'A1. Aquifer Attributes'!A:H,8,FALSE)</f>
        <v>Confined</v>
      </c>
      <c r="D716" t="str">
        <f>VLOOKUP(A716,'A3. BGCZ'!A:C,3,FALSE)</f>
        <v>CWH</v>
      </c>
      <c r="E716" t="str">
        <f>VLOOKUP(A716,'A2. Low Flow Zone'!A:C,3,FALSE)</f>
        <v>Coast Mountains</v>
      </c>
      <c r="F716">
        <f>IFERROR(VLOOKUP(A716,'R1. GW Use'!A:H,8,FALSE),"&lt;Null&gt;")</f>
        <v>3846</v>
      </c>
      <c r="G716" t="str">
        <f>IFERROR(VLOOKUP(A716,'R2. Recharge'!A:I,8,FALSE)*B716,"&lt;Null&gt;")</f>
        <v>&lt;Null&gt;</v>
      </c>
      <c r="H716" t="str">
        <f>IFERROR(VLOOKUP(A716,'R2. Recharge'!A:K,10,FALSE)*B716,"&lt;Null&gt;")</f>
        <v>&lt;Null&gt;</v>
      </c>
      <c r="I716" t="str">
        <f>IFERROR(VLOOKUP(A716,'R3. GW E'!A:C,2,FALSE)*B716,"&lt;Null&gt;")</f>
        <v>&lt;Null&gt;</v>
      </c>
      <c r="J716" t="str">
        <f>IFERROR(VLOOKUP(A716,'R3. GW E'!A:E,4,FALSE)*B716,"&lt;Null&gt;")</f>
        <v>&lt;Null&gt;</v>
      </c>
      <c r="K716" t="str">
        <f t="shared" si="363"/>
        <v>&lt;Null&gt;</v>
      </c>
      <c r="L716" t="str">
        <f t="shared" si="364"/>
        <v>&lt;Null&gt;</v>
      </c>
      <c r="M716" t="str">
        <f t="shared" si="365"/>
        <v>&lt;Null&gt;</v>
      </c>
      <c r="N716" t="str">
        <f t="shared" si="366"/>
        <v>&lt;Null&gt;</v>
      </c>
      <c r="O716" t="str">
        <f t="shared" si="367"/>
        <v/>
      </c>
      <c r="P716">
        <f t="shared" si="377"/>
        <v>4000</v>
      </c>
      <c r="Q716" t="str">
        <f t="shared" si="368"/>
        <v/>
      </c>
      <c r="R716">
        <f t="shared" si="378"/>
        <v>0</v>
      </c>
      <c r="S716" t="str">
        <f t="shared" si="369"/>
        <v/>
      </c>
      <c r="T716">
        <f t="shared" si="379"/>
        <v>0</v>
      </c>
      <c r="U716" t="str">
        <f t="shared" si="380"/>
        <v>NA</v>
      </c>
      <c r="V716">
        <f t="shared" si="381"/>
        <v>0</v>
      </c>
      <c r="W716" t="str">
        <f t="shared" si="382"/>
        <v>NA</v>
      </c>
      <c r="X716">
        <f t="shared" si="383"/>
        <v>0</v>
      </c>
      <c r="Y716" t="str">
        <f t="shared" si="370"/>
        <v>NA</v>
      </c>
      <c r="Z716" t="str">
        <f t="shared" si="371"/>
        <v>NA</v>
      </c>
      <c r="AA716" t="str">
        <f t="shared" si="372"/>
        <v>NA</v>
      </c>
      <c r="AB716" t="str">
        <f t="shared" si="373"/>
        <v>NA</v>
      </c>
      <c r="AC716" s="9" t="str">
        <f t="shared" si="384"/>
        <v>NA</v>
      </c>
      <c r="AD716" s="9">
        <f t="shared" si="385"/>
        <v>0</v>
      </c>
      <c r="AE716" s="9" t="str">
        <f t="shared" si="386"/>
        <v>NA</v>
      </c>
      <c r="AF716" s="9">
        <f t="shared" si="387"/>
        <v>0</v>
      </c>
      <c r="AG716" s="9" t="str">
        <f t="shared" si="388"/>
        <v>NA</v>
      </c>
      <c r="AH716" s="9">
        <f t="shared" si="389"/>
        <v>0</v>
      </c>
      <c r="AI716" s="9" t="str">
        <f t="shared" si="390"/>
        <v>NA</v>
      </c>
      <c r="AJ716" s="9">
        <f t="shared" si="391"/>
        <v>0</v>
      </c>
      <c r="AK716" t="str">
        <f t="shared" si="392"/>
        <v>NA</v>
      </c>
      <c r="AL716" t="str">
        <f t="shared" si="393"/>
        <v>NA</v>
      </c>
      <c r="AM716" t="str">
        <f t="shared" si="394"/>
        <v>NA</v>
      </c>
      <c r="AN716" t="str">
        <f t="shared" si="395"/>
        <v>NA</v>
      </c>
      <c r="AO716">
        <f t="shared" si="374"/>
        <v>0</v>
      </c>
      <c r="AP716">
        <f t="shared" si="375"/>
        <v>0</v>
      </c>
      <c r="AQ716" t="str">
        <f t="shared" si="376"/>
        <v>Method not applicable - confined aquifer</v>
      </c>
    </row>
    <row r="717" spans="1:43" x14ac:dyDescent="0.25">
      <c r="A717">
        <v>551</v>
      </c>
      <c r="B717">
        <v>5767486.9381299997</v>
      </c>
      <c r="C717" t="str">
        <f>VLOOKUP(A717,'A1. Aquifer Attributes'!A:H,8,FALSE)</f>
        <v>Confined</v>
      </c>
      <c r="D717" t="str">
        <f>VLOOKUP(A717,'A3. BGCZ'!A:C,3,FALSE)</f>
        <v>CWH</v>
      </c>
      <c r="E717" t="str">
        <f>VLOOKUP(A717,'A2. Low Flow Zone'!A:C,3,FALSE)</f>
        <v>Coast Mountains</v>
      </c>
      <c r="F717">
        <f>IFERROR(VLOOKUP(A717,'R1. GW Use'!A:H,8,FALSE),"&lt;Null&gt;")</f>
        <v>9440</v>
      </c>
      <c r="G717" t="str">
        <f>IFERROR(VLOOKUP(A717,'R2. Recharge'!A:I,8,FALSE)*B717,"&lt;Null&gt;")</f>
        <v>&lt;Null&gt;</v>
      </c>
      <c r="H717" t="str">
        <f>IFERROR(VLOOKUP(A717,'R2. Recharge'!A:K,10,FALSE)*B717,"&lt;Null&gt;")</f>
        <v>&lt;Null&gt;</v>
      </c>
      <c r="I717" t="str">
        <f>IFERROR(VLOOKUP(A717,'R3. GW E'!A:C,2,FALSE)*B717,"&lt;Null&gt;")</f>
        <v>&lt;Null&gt;</v>
      </c>
      <c r="J717" t="str">
        <f>IFERROR(VLOOKUP(A717,'R3. GW E'!A:E,4,FALSE)*B717,"&lt;Null&gt;")</f>
        <v>&lt;Null&gt;</v>
      </c>
      <c r="K717" t="str">
        <f t="shared" si="363"/>
        <v>&lt;Null&gt;</v>
      </c>
      <c r="L717" t="str">
        <f t="shared" si="364"/>
        <v>&lt;Null&gt;</v>
      </c>
      <c r="M717" t="str">
        <f t="shared" si="365"/>
        <v>&lt;Null&gt;</v>
      </c>
      <c r="N717" t="str">
        <f t="shared" si="366"/>
        <v>&lt;Null&gt;</v>
      </c>
      <c r="O717" t="str">
        <f t="shared" si="367"/>
        <v/>
      </c>
      <c r="P717">
        <f t="shared" si="377"/>
        <v>9000</v>
      </c>
      <c r="Q717" t="str">
        <f t="shared" si="368"/>
        <v/>
      </c>
      <c r="R717">
        <f t="shared" si="378"/>
        <v>0</v>
      </c>
      <c r="S717" t="str">
        <f t="shared" si="369"/>
        <v/>
      </c>
      <c r="T717">
        <f t="shared" si="379"/>
        <v>0</v>
      </c>
      <c r="U717" t="str">
        <f t="shared" si="380"/>
        <v>NA</v>
      </c>
      <c r="V717">
        <f t="shared" si="381"/>
        <v>0</v>
      </c>
      <c r="W717" t="str">
        <f t="shared" si="382"/>
        <v>NA</v>
      </c>
      <c r="X717">
        <f t="shared" si="383"/>
        <v>0</v>
      </c>
      <c r="Y717" t="str">
        <f t="shared" si="370"/>
        <v>NA</v>
      </c>
      <c r="Z717" t="str">
        <f t="shared" si="371"/>
        <v>NA</v>
      </c>
      <c r="AA717" t="str">
        <f t="shared" si="372"/>
        <v>NA</v>
      </c>
      <c r="AB717" t="str">
        <f t="shared" si="373"/>
        <v>NA</v>
      </c>
      <c r="AC717" s="9" t="str">
        <f t="shared" si="384"/>
        <v>NA</v>
      </c>
      <c r="AD717" s="9">
        <f t="shared" si="385"/>
        <v>0</v>
      </c>
      <c r="AE717" s="9" t="str">
        <f t="shared" si="386"/>
        <v>NA</v>
      </c>
      <c r="AF717" s="9">
        <f t="shared" si="387"/>
        <v>0</v>
      </c>
      <c r="AG717" s="9" t="str">
        <f t="shared" si="388"/>
        <v>NA</v>
      </c>
      <c r="AH717" s="9">
        <f t="shared" si="389"/>
        <v>0</v>
      </c>
      <c r="AI717" s="9" t="str">
        <f t="shared" si="390"/>
        <v>NA</v>
      </c>
      <c r="AJ717" s="9">
        <f t="shared" si="391"/>
        <v>0</v>
      </c>
      <c r="AK717" t="str">
        <f t="shared" si="392"/>
        <v>NA</v>
      </c>
      <c r="AL717" t="str">
        <f t="shared" si="393"/>
        <v>NA</v>
      </c>
      <c r="AM717" t="str">
        <f t="shared" si="394"/>
        <v>NA</v>
      </c>
      <c r="AN717" t="str">
        <f t="shared" si="395"/>
        <v>NA</v>
      </c>
      <c r="AO717">
        <f t="shared" si="374"/>
        <v>0</v>
      </c>
      <c r="AP717">
        <f t="shared" si="375"/>
        <v>0</v>
      </c>
      <c r="AQ717" t="str">
        <f t="shared" si="376"/>
        <v>Method not applicable - confined aquifer</v>
      </c>
    </row>
    <row r="718" spans="1:43" x14ac:dyDescent="0.25">
      <c r="A718">
        <v>553</v>
      </c>
      <c r="B718">
        <v>215457.54874999999</v>
      </c>
      <c r="C718" t="str">
        <f>VLOOKUP(A718,'A1. Aquifer Attributes'!A:H,8,FALSE)</f>
        <v>Confined</v>
      </c>
      <c r="D718" t="str">
        <f>VLOOKUP(A718,'A3. BGCZ'!A:C,3,FALSE)</f>
        <v>CWH</v>
      </c>
      <c r="E718" t="str">
        <f>VLOOKUP(A718,'A2. Low Flow Zone'!A:C,3,FALSE)</f>
        <v>Coast Mountains</v>
      </c>
      <c r="F718">
        <f>IFERROR(VLOOKUP(A718,'R1. GW Use'!A:H,8,FALSE),"&lt;Null&gt;")</f>
        <v>0</v>
      </c>
      <c r="G718" t="str">
        <f>IFERROR(VLOOKUP(A718,'R2. Recharge'!A:I,8,FALSE)*B718,"&lt;Null&gt;")</f>
        <v>&lt;Null&gt;</v>
      </c>
      <c r="H718" t="str">
        <f>IFERROR(VLOOKUP(A718,'R2. Recharge'!A:K,10,FALSE)*B718,"&lt;Null&gt;")</f>
        <v>&lt;Null&gt;</v>
      </c>
      <c r="I718" t="str">
        <f>IFERROR(VLOOKUP(A718,'R3. GW E'!A:C,2,FALSE)*B718,"&lt;Null&gt;")</f>
        <v>&lt;Null&gt;</v>
      </c>
      <c r="J718" t="str">
        <f>IFERROR(VLOOKUP(A718,'R3. GW E'!A:E,4,FALSE)*B718,"&lt;Null&gt;")</f>
        <v>&lt;Null&gt;</v>
      </c>
      <c r="K718" t="str">
        <f t="shared" si="363"/>
        <v>&lt;Null&gt;</v>
      </c>
      <c r="L718" t="str">
        <f t="shared" si="364"/>
        <v>&lt;Null&gt;</v>
      </c>
      <c r="M718" t="str">
        <f t="shared" si="365"/>
        <v>&lt;Null&gt;</v>
      </c>
      <c r="N718" t="str">
        <f t="shared" si="366"/>
        <v>&lt;Null&gt;</v>
      </c>
      <c r="O718" t="str">
        <f t="shared" si="367"/>
        <v/>
      </c>
      <c r="P718">
        <f t="shared" si="377"/>
        <v>0</v>
      </c>
      <c r="Q718" t="str">
        <f t="shared" si="368"/>
        <v/>
      </c>
      <c r="R718">
        <f t="shared" si="378"/>
        <v>0</v>
      </c>
      <c r="S718" t="str">
        <f t="shared" si="369"/>
        <v/>
      </c>
      <c r="T718">
        <f t="shared" si="379"/>
        <v>0</v>
      </c>
      <c r="U718" t="str">
        <f t="shared" si="380"/>
        <v>NA</v>
      </c>
      <c r="V718">
        <f t="shared" si="381"/>
        <v>0</v>
      </c>
      <c r="W718" t="str">
        <f t="shared" si="382"/>
        <v>NA</v>
      </c>
      <c r="X718">
        <f t="shared" si="383"/>
        <v>0</v>
      </c>
      <c r="Y718" t="str">
        <f t="shared" si="370"/>
        <v>NA</v>
      </c>
      <c r="Z718" t="str">
        <f t="shared" si="371"/>
        <v>NA</v>
      </c>
      <c r="AA718" t="str">
        <f t="shared" si="372"/>
        <v>NA</v>
      </c>
      <c r="AB718" t="str">
        <f t="shared" si="373"/>
        <v>NA</v>
      </c>
      <c r="AC718" s="9" t="str">
        <f t="shared" si="384"/>
        <v>NA</v>
      </c>
      <c r="AD718" s="9">
        <f t="shared" si="385"/>
        <v>0</v>
      </c>
      <c r="AE718" s="9" t="str">
        <f t="shared" si="386"/>
        <v>NA</v>
      </c>
      <c r="AF718" s="9">
        <f t="shared" si="387"/>
        <v>0</v>
      </c>
      <c r="AG718" s="9" t="str">
        <f t="shared" si="388"/>
        <v>NA</v>
      </c>
      <c r="AH718" s="9">
        <f t="shared" si="389"/>
        <v>0</v>
      </c>
      <c r="AI718" s="9" t="str">
        <f t="shared" si="390"/>
        <v>NA</v>
      </c>
      <c r="AJ718" s="9">
        <f t="shared" si="391"/>
        <v>0</v>
      </c>
      <c r="AK718" t="str">
        <f t="shared" si="392"/>
        <v>NA</v>
      </c>
      <c r="AL718" t="str">
        <f t="shared" si="393"/>
        <v>NA</v>
      </c>
      <c r="AM718" t="str">
        <f t="shared" si="394"/>
        <v>NA</v>
      </c>
      <c r="AN718" t="str">
        <f t="shared" si="395"/>
        <v>NA</v>
      </c>
      <c r="AO718">
        <f t="shared" si="374"/>
        <v>0</v>
      </c>
      <c r="AP718">
        <f t="shared" si="375"/>
        <v>0</v>
      </c>
      <c r="AQ718" t="str">
        <f t="shared" si="376"/>
        <v>Method not applicable - confined aquifer</v>
      </c>
    </row>
    <row r="719" spans="1:43" x14ac:dyDescent="0.25">
      <c r="A719">
        <v>554</v>
      </c>
      <c r="B719">
        <v>467503.01568800001</v>
      </c>
      <c r="C719" t="str">
        <f>VLOOKUP(A719,'A1. Aquifer Attributes'!A:H,8,FALSE)</f>
        <v>Confined</v>
      </c>
      <c r="D719" t="str">
        <f>VLOOKUP(A719,'A3. BGCZ'!A:C,3,FALSE)</f>
        <v>CWH</v>
      </c>
      <c r="E719" t="str">
        <f>VLOOKUP(A719,'A2. Low Flow Zone'!A:C,3,FALSE)</f>
        <v>Georgia Basin</v>
      </c>
      <c r="F719">
        <f>IFERROR(VLOOKUP(A719,'R1. GW Use'!A:H,8,FALSE),"&lt;Null&gt;")</f>
        <v>510688</v>
      </c>
      <c r="G719" t="str">
        <f>IFERROR(VLOOKUP(A719,'R2. Recharge'!A:I,8,FALSE)*B719,"&lt;Null&gt;")</f>
        <v>&lt;Null&gt;</v>
      </c>
      <c r="H719" t="str">
        <f>IFERROR(VLOOKUP(A719,'R2. Recharge'!A:K,10,FALSE)*B719,"&lt;Null&gt;")</f>
        <v>&lt;Null&gt;</v>
      </c>
      <c r="I719" t="str">
        <f>IFERROR(VLOOKUP(A719,'R3. GW E'!A:C,2,FALSE)*B719,"&lt;Null&gt;")</f>
        <v>&lt;Null&gt;</v>
      </c>
      <c r="J719" t="str">
        <f>IFERROR(VLOOKUP(A719,'R3. GW E'!A:E,4,FALSE)*B719,"&lt;Null&gt;")</f>
        <v>&lt;Null&gt;</v>
      </c>
      <c r="K719" t="str">
        <f t="shared" si="363"/>
        <v>&lt;Null&gt;</v>
      </c>
      <c r="L719" t="str">
        <f t="shared" si="364"/>
        <v>&lt;Null&gt;</v>
      </c>
      <c r="M719" t="str">
        <f t="shared" si="365"/>
        <v>&lt;Null&gt;</v>
      </c>
      <c r="N719" t="str">
        <f t="shared" si="366"/>
        <v>&lt;Null&gt;</v>
      </c>
      <c r="O719" t="str">
        <f t="shared" si="367"/>
        <v/>
      </c>
      <c r="P719">
        <f t="shared" si="377"/>
        <v>511000</v>
      </c>
      <c r="Q719" t="str">
        <f t="shared" si="368"/>
        <v/>
      </c>
      <c r="R719">
        <f t="shared" si="378"/>
        <v>0</v>
      </c>
      <c r="S719" t="str">
        <f t="shared" si="369"/>
        <v/>
      </c>
      <c r="T719">
        <f t="shared" si="379"/>
        <v>0</v>
      </c>
      <c r="U719" t="str">
        <f t="shared" si="380"/>
        <v>NA</v>
      </c>
      <c r="V719">
        <f t="shared" si="381"/>
        <v>0</v>
      </c>
      <c r="W719" t="str">
        <f t="shared" si="382"/>
        <v>NA</v>
      </c>
      <c r="X719">
        <f t="shared" si="383"/>
        <v>0</v>
      </c>
      <c r="Y719" t="str">
        <f t="shared" si="370"/>
        <v>NA</v>
      </c>
      <c r="Z719" t="str">
        <f t="shared" si="371"/>
        <v>NA</v>
      </c>
      <c r="AA719" t="str">
        <f t="shared" si="372"/>
        <v>NA</v>
      </c>
      <c r="AB719" t="str">
        <f t="shared" si="373"/>
        <v>NA</v>
      </c>
      <c r="AC719" s="9" t="str">
        <f t="shared" si="384"/>
        <v>NA</v>
      </c>
      <c r="AD719" s="9">
        <f t="shared" si="385"/>
        <v>0</v>
      </c>
      <c r="AE719" s="9" t="str">
        <f t="shared" si="386"/>
        <v>NA</v>
      </c>
      <c r="AF719" s="9">
        <f t="shared" si="387"/>
        <v>0</v>
      </c>
      <c r="AG719" s="9" t="str">
        <f t="shared" si="388"/>
        <v>NA</v>
      </c>
      <c r="AH719" s="9">
        <f t="shared" si="389"/>
        <v>0</v>
      </c>
      <c r="AI719" s="9" t="str">
        <f t="shared" si="390"/>
        <v>NA</v>
      </c>
      <c r="AJ719" s="9">
        <f t="shared" si="391"/>
        <v>0</v>
      </c>
      <c r="AK719" t="str">
        <f t="shared" si="392"/>
        <v>NA</v>
      </c>
      <c r="AL719" t="str">
        <f t="shared" si="393"/>
        <v>NA</v>
      </c>
      <c r="AM719" t="str">
        <f t="shared" si="394"/>
        <v>NA</v>
      </c>
      <c r="AN719" t="str">
        <f t="shared" si="395"/>
        <v>NA</v>
      </c>
      <c r="AO719">
        <f t="shared" si="374"/>
        <v>0</v>
      </c>
      <c r="AP719">
        <f t="shared" si="375"/>
        <v>0</v>
      </c>
      <c r="AQ719" t="str">
        <f t="shared" si="376"/>
        <v>Method not applicable - confined aquifer</v>
      </c>
    </row>
    <row r="720" spans="1:43" x14ac:dyDescent="0.25">
      <c r="A720">
        <v>555</v>
      </c>
      <c r="B720">
        <v>24739259.088300001</v>
      </c>
      <c r="C720" t="str">
        <f>VLOOKUP(A720,'A1. Aquifer Attributes'!A:H,8,FALSE)</f>
        <v>Confined</v>
      </c>
      <c r="D720" t="str">
        <f>VLOOKUP(A720,'A3. BGCZ'!A:C,3,FALSE)</f>
        <v>CWH</v>
      </c>
      <c r="E720" t="str">
        <f>VLOOKUP(A720,'A2. Low Flow Zone'!A:C,3,FALSE)</f>
        <v>Coast Mountains</v>
      </c>
      <c r="F720">
        <f>IFERROR(VLOOKUP(A720,'R1. GW Use'!A:H,8,FALSE),"&lt;Null&gt;")</f>
        <v>27087</v>
      </c>
      <c r="G720" t="str">
        <f>IFERROR(VLOOKUP(A720,'R2. Recharge'!A:I,8,FALSE)*B720,"&lt;Null&gt;")</f>
        <v>&lt;Null&gt;</v>
      </c>
      <c r="H720" t="str">
        <f>IFERROR(VLOOKUP(A720,'R2. Recharge'!A:K,10,FALSE)*B720,"&lt;Null&gt;")</f>
        <v>&lt;Null&gt;</v>
      </c>
      <c r="I720" t="str">
        <f>IFERROR(VLOOKUP(A720,'R3. GW E'!A:C,2,FALSE)*B720,"&lt;Null&gt;")</f>
        <v>&lt;Null&gt;</v>
      </c>
      <c r="J720" t="str">
        <f>IFERROR(VLOOKUP(A720,'R3. GW E'!A:E,4,FALSE)*B720,"&lt;Null&gt;")</f>
        <v>&lt;Null&gt;</v>
      </c>
      <c r="K720" t="str">
        <f t="shared" si="363"/>
        <v>&lt;Null&gt;</v>
      </c>
      <c r="L720" t="str">
        <f t="shared" si="364"/>
        <v>&lt;Null&gt;</v>
      </c>
      <c r="M720" t="str">
        <f t="shared" si="365"/>
        <v>&lt;Null&gt;</v>
      </c>
      <c r="N720" t="str">
        <f t="shared" si="366"/>
        <v>&lt;Null&gt;</v>
      </c>
      <c r="O720" t="str">
        <f t="shared" si="367"/>
        <v/>
      </c>
      <c r="P720">
        <f t="shared" si="377"/>
        <v>27000</v>
      </c>
      <c r="Q720" t="str">
        <f t="shared" si="368"/>
        <v/>
      </c>
      <c r="R720">
        <f t="shared" si="378"/>
        <v>0</v>
      </c>
      <c r="S720" t="str">
        <f t="shared" si="369"/>
        <v/>
      </c>
      <c r="T720">
        <f t="shared" si="379"/>
        <v>0</v>
      </c>
      <c r="U720" t="str">
        <f t="shared" si="380"/>
        <v>NA</v>
      </c>
      <c r="V720">
        <f t="shared" si="381"/>
        <v>0</v>
      </c>
      <c r="W720" t="str">
        <f t="shared" si="382"/>
        <v>NA</v>
      </c>
      <c r="X720">
        <f t="shared" si="383"/>
        <v>0</v>
      </c>
      <c r="Y720" t="str">
        <f t="shared" si="370"/>
        <v>NA</v>
      </c>
      <c r="Z720" t="str">
        <f t="shared" si="371"/>
        <v>NA</v>
      </c>
      <c r="AA720" t="str">
        <f t="shared" si="372"/>
        <v>NA</v>
      </c>
      <c r="AB720" t="str">
        <f t="shared" si="373"/>
        <v>NA</v>
      </c>
      <c r="AC720" s="9" t="str">
        <f t="shared" si="384"/>
        <v>NA</v>
      </c>
      <c r="AD720" s="9">
        <f t="shared" si="385"/>
        <v>0</v>
      </c>
      <c r="AE720" s="9" t="str">
        <f t="shared" si="386"/>
        <v>NA</v>
      </c>
      <c r="AF720" s="9">
        <f t="shared" si="387"/>
        <v>0</v>
      </c>
      <c r="AG720" s="9" t="str">
        <f t="shared" si="388"/>
        <v>NA</v>
      </c>
      <c r="AH720" s="9">
        <f t="shared" si="389"/>
        <v>0</v>
      </c>
      <c r="AI720" s="9" t="str">
        <f t="shared" si="390"/>
        <v>NA</v>
      </c>
      <c r="AJ720" s="9">
        <f t="shared" si="391"/>
        <v>0</v>
      </c>
      <c r="AK720" t="str">
        <f t="shared" si="392"/>
        <v>NA</v>
      </c>
      <c r="AL720" t="str">
        <f t="shared" si="393"/>
        <v>NA</v>
      </c>
      <c r="AM720" t="str">
        <f t="shared" si="394"/>
        <v>NA</v>
      </c>
      <c r="AN720" t="str">
        <f t="shared" si="395"/>
        <v>NA</v>
      </c>
      <c r="AO720">
        <f t="shared" si="374"/>
        <v>0</v>
      </c>
      <c r="AP720">
        <f t="shared" si="375"/>
        <v>0</v>
      </c>
      <c r="AQ720" t="str">
        <f t="shared" si="376"/>
        <v>Method not applicable - confined aquifer</v>
      </c>
    </row>
    <row r="721" spans="1:43" x14ac:dyDescent="0.25">
      <c r="A721">
        <v>557</v>
      </c>
      <c r="B721">
        <v>2969109.1425899998</v>
      </c>
      <c r="C721" t="str">
        <f>VLOOKUP(A721,'A1. Aquifer Attributes'!A:H,8,FALSE)</f>
        <v>Confined</v>
      </c>
      <c r="D721" t="str">
        <f>VLOOKUP(A721,'A3. BGCZ'!A:C,3,FALSE)</f>
        <v>CDF</v>
      </c>
      <c r="E721" t="str">
        <f>VLOOKUP(A721,'A2. Low Flow Zone'!A:C,3,FALSE)</f>
        <v>Georgia Basin</v>
      </c>
      <c r="F721">
        <f>IFERROR(VLOOKUP(A721,'R1. GW Use'!A:H,8,FALSE),"&lt;Null&gt;")</f>
        <v>489</v>
      </c>
      <c r="G721" t="str">
        <f>IFERROR(VLOOKUP(A721,'R2. Recharge'!A:I,8,FALSE)*B721,"&lt;Null&gt;")</f>
        <v>&lt;Null&gt;</v>
      </c>
      <c r="H721" t="str">
        <f>IFERROR(VLOOKUP(A721,'R2. Recharge'!A:K,10,FALSE)*B721,"&lt;Null&gt;")</f>
        <v>&lt;Null&gt;</v>
      </c>
      <c r="I721" t="str">
        <f>IFERROR(VLOOKUP(A721,'R3. GW E'!A:C,2,FALSE)*B721,"&lt;Null&gt;")</f>
        <v>&lt;Null&gt;</v>
      </c>
      <c r="J721" t="str">
        <f>IFERROR(VLOOKUP(A721,'R3. GW E'!A:E,4,FALSE)*B721,"&lt;Null&gt;")</f>
        <v>&lt;Null&gt;</v>
      </c>
      <c r="K721" t="str">
        <f t="shared" si="363"/>
        <v>&lt;Null&gt;</v>
      </c>
      <c r="L721" t="str">
        <f t="shared" si="364"/>
        <v>&lt;Null&gt;</v>
      </c>
      <c r="M721" t="str">
        <f t="shared" si="365"/>
        <v>&lt;Null&gt;</v>
      </c>
      <c r="N721" t="str">
        <f t="shared" si="366"/>
        <v>&lt;Null&gt;</v>
      </c>
      <c r="O721" t="str">
        <f t="shared" si="367"/>
        <v>&lt;1000</v>
      </c>
      <c r="P721">
        <f t="shared" si="377"/>
        <v>0</v>
      </c>
      <c r="Q721" t="str">
        <f t="shared" si="368"/>
        <v/>
      </c>
      <c r="R721">
        <f t="shared" si="378"/>
        <v>0</v>
      </c>
      <c r="S721" t="str">
        <f t="shared" si="369"/>
        <v/>
      </c>
      <c r="T721">
        <f t="shared" si="379"/>
        <v>0</v>
      </c>
      <c r="U721" t="str">
        <f t="shared" si="380"/>
        <v>NA</v>
      </c>
      <c r="V721">
        <f t="shared" si="381"/>
        <v>0</v>
      </c>
      <c r="W721" t="str">
        <f t="shared" si="382"/>
        <v>NA</v>
      </c>
      <c r="X721">
        <f t="shared" si="383"/>
        <v>0</v>
      </c>
      <c r="Y721" t="str">
        <f t="shared" si="370"/>
        <v>NA</v>
      </c>
      <c r="Z721" t="str">
        <f t="shared" si="371"/>
        <v>NA</v>
      </c>
      <c r="AA721" t="str">
        <f t="shared" si="372"/>
        <v>NA</v>
      </c>
      <c r="AB721" t="str">
        <f t="shared" si="373"/>
        <v>NA</v>
      </c>
      <c r="AC721" s="9" t="str">
        <f t="shared" si="384"/>
        <v>NA</v>
      </c>
      <c r="AD721" s="9">
        <f t="shared" si="385"/>
        <v>0</v>
      </c>
      <c r="AE721" s="9" t="str">
        <f t="shared" si="386"/>
        <v>NA</v>
      </c>
      <c r="AF721" s="9">
        <f t="shared" si="387"/>
        <v>0</v>
      </c>
      <c r="AG721" s="9" t="str">
        <f t="shared" si="388"/>
        <v>NA</v>
      </c>
      <c r="AH721" s="9">
        <f t="shared" si="389"/>
        <v>0</v>
      </c>
      <c r="AI721" s="9" t="str">
        <f t="shared" si="390"/>
        <v>NA</v>
      </c>
      <c r="AJ721" s="9">
        <f t="shared" si="391"/>
        <v>0</v>
      </c>
      <c r="AK721" t="str">
        <f t="shared" si="392"/>
        <v>NA</v>
      </c>
      <c r="AL721" t="str">
        <f t="shared" si="393"/>
        <v>NA</v>
      </c>
      <c r="AM721" t="str">
        <f t="shared" si="394"/>
        <v>NA</v>
      </c>
      <c r="AN721" t="str">
        <f t="shared" si="395"/>
        <v>NA</v>
      </c>
      <c r="AO721">
        <f t="shared" si="374"/>
        <v>0</v>
      </c>
      <c r="AP721">
        <f t="shared" si="375"/>
        <v>0</v>
      </c>
      <c r="AQ721" t="str">
        <f t="shared" si="376"/>
        <v>Method not applicable - confined aquifer</v>
      </c>
    </row>
    <row r="722" spans="1:43" x14ac:dyDescent="0.25">
      <c r="A722">
        <v>560</v>
      </c>
      <c r="B722">
        <v>10041161.842700001</v>
      </c>
      <c r="C722" t="str">
        <f>VLOOKUP(A722,'A1. Aquifer Attributes'!A:H,8,FALSE)</f>
        <v>Confined</v>
      </c>
      <c r="D722" t="str">
        <f>VLOOKUP(A722,'A3. BGCZ'!A:C,3,FALSE)</f>
        <v>CWH</v>
      </c>
      <c r="E722" t="str">
        <f>VLOOKUP(A722,'A2. Low Flow Zone'!A:C,3,FALSE)</f>
        <v>Coast Mountains</v>
      </c>
      <c r="F722">
        <f>IFERROR(VLOOKUP(A722,'R1. GW Use'!A:H,8,FALSE),"&lt;Null&gt;")</f>
        <v>296108</v>
      </c>
      <c r="G722" t="str">
        <f>IFERROR(VLOOKUP(A722,'R2. Recharge'!A:I,8,FALSE)*B722,"&lt;Null&gt;")</f>
        <v>&lt;Null&gt;</v>
      </c>
      <c r="H722" t="str">
        <f>IFERROR(VLOOKUP(A722,'R2. Recharge'!A:K,10,FALSE)*B722,"&lt;Null&gt;")</f>
        <v>&lt;Null&gt;</v>
      </c>
      <c r="I722" t="str">
        <f>IFERROR(VLOOKUP(A722,'R3. GW E'!A:C,2,FALSE)*B722,"&lt;Null&gt;")</f>
        <v>&lt;Null&gt;</v>
      </c>
      <c r="J722" t="str">
        <f>IFERROR(VLOOKUP(A722,'R3. GW E'!A:E,4,FALSE)*B722,"&lt;Null&gt;")</f>
        <v>&lt;Null&gt;</v>
      </c>
      <c r="K722" t="str">
        <f t="shared" si="363"/>
        <v>&lt;Null&gt;</v>
      </c>
      <c r="L722" t="str">
        <f t="shared" si="364"/>
        <v>&lt;Null&gt;</v>
      </c>
      <c r="M722" t="str">
        <f t="shared" si="365"/>
        <v>&lt;Null&gt;</v>
      </c>
      <c r="N722" t="str">
        <f t="shared" si="366"/>
        <v>&lt;Null&gt;</v>
      </c>
      <c r="O722" t="str">
        <f t="shared" si="367"/>
        <v/>
      </c>
      <c r="P722">
        <f t="shared" si="377"/>
        <v>296000</v>
      </c>
      <c r="Q722" t="str">
        <f t="shared" si="368"/>
        <v/>
      </c>
      <c r="R722">
        <f t="shared" si="378"/>
        <v>0</v>
      </c>
      <c r="S722" t="str">
        <f t="shared" si="369"/>
        <v/>
      </c>
      <c r="T722">
        <f t="shared" si="379"/>
        <v>0</v>
      </c>
      <c r="U722" t="str">
        <f t="shared" si="380"/>
        <v>NA</v>
      </c>
      <c r="V722">
        <f t="shared" si="381"/>
        <v>0</v>
      </c>
      <c r="W722" t="str">
        <f t="shared" si="382"/>
        <v>NA</v>
      </c>
      <c r="X722">
        <f t="shared" si="383"/>
        <v>0</v>
      </c>
      <c r="Y722" t="str">
        <f t="shared" si="370"/>
        <v>NA</v>
      </c>
      <c r="Z722" t="str">
        <f t="shared" si="371"/>
        <v>NA</v>
      </c>
      <c r="AA722" t="str">
        <f t="shared" si="372"/>
        <v>NA</v>
      </c>
      <c r="AB722" t="str">
        <f t="shared" si="373"/>
        <v>NA</v>
      </c>
      <c r="AC722" s="9" t="str">
        <f t="shared" si="384"/>
        <v>NA</v>
      </c>
      <c r="AD722" s="9">
        <f t="shared" si="385"/>
        <v>0</v>
      </c>
      <c r="AE722" s="9" t="str">
        <f t="shared" si="386"/>
        <v>NA</v>
      </c>
      <c r="AF722" s="9">
        <f t="shared" si="387"/>
        <v>0</v>
      </c>
      <c r="AG722" s="9" t="str">
        <f t="shared" si="388"/>
        <v>NA</v>
      </c>
      <c r="AH722" s="9">
        <f t="shared" si="389"/>
        <v>0</v>
      </c>
      <c r="AI722" s="9" t="str">
        <f t="shared" si="390"/>
        <v>NA</v>
      </c>
      <c r="AJ722" s="9">
        <f t="shared" si="391"/>
        <v>0</v>
      </c>
      <c r="AK722" t="str">
        <f t="shared" si="392"/>
        <v>NA</v>
      </c>
      <c r="AL722" t="str">
        <f t="shared" si="393"/>
        <v>NA</v>
      </c>
      <c r="AM722" t="str">
        <f t="shared" si="394"/>
        <v>NA</v>
      </c>
      <c r="AN722" t="str">
        <f t="shared" si="395"/>
        <v>NA</v>
      </c>
      <c r="AO722">
        <f t="shared" si="374"/>
        <v>0</v>
      </c>
      <c r="AP722">
        <f t="shared" si="375"/>
        <v>0</v>
      </c>
      <c r="AQ722" t="str">
        <f t="shared" si="376"/>
        <v>Method not applicable - confined aquifer</v>
      </c>
    </row>
    <row r="723" spans="1:43" x14ac:dyDescent="0.25">
      <c r="A723">
        <v>562</v>
      </c>
      <c r="B723">
        <v>9590475.2844200004</v>
      </c>
      <c r="C723" t="str">
        <f>VLOOKUP(A723,'A1. Aquifer Attributes'!A:H,8,FALSE)</f>
        <v>Confined</v>
      </c>
      <c r="D723" t="str">
        <f>VLOOKUP(A723,'A3. BGCZ'!A:C,3,FALSE)</f>
        <v>CWH</v>
      </c>
      <c r="E723" t="str">
        <f>VLOOKUP(A723,'A2. Low Flow Zone'!A:C,3,FALSE)</f>
        <v>Georgia Basin</v>
      </c>
      <c r="F723">
        <f>IFERROR(VLOOKUP(A723,'R1. GW Use'!A:H,8,FALSE),"&lt;Null&gt;")</f>
        <v>82030</v>
      </c>
      <c r="G723" t="str">
        <f>IFERROR(VLOOKUP(A723,'R2. Recharge'!A:I,8,FALSE)*B723,"&lt;Null&gt;")</f>
        <v>&lt;Null&gt;</v>
      </c>
      <c r="H723" t="str">
        <f>IFERROR(VLOOKUP(A723,'R2. Recharge'!A:K,10,FALSE)*B723,"&lt;Null&gt;")</f>
        <v>&lt;Null&gt;</v>
      </c>
      <c r="I723" t="str">
        <f>IFERROR(VLOOKUP(A723,'R3. GW E'!A:C,2,FALSE)*B723,"&lt;Null&gt;")</f>
        <v>&lt;Null&gt;</v>
      </c>
      <c r="J723" t="str">
        <f>IFERROR(VLOOKUP(A723,'R3. GW E'!A:E,4,FALSE)*B723,"&lt;Null&gt;")</f>
        <v>&lt;Null&gt;</v>
      </c>
      <c r="K723" t="str">
        <f t="shared" si="363"/>
        <v>&lt;Null&gt;</v>
      </c>
      <c r="L723" t="str">
        <f t="shared" si="364"/>
        <v>&lt;Null&gt;</v>
      </c>
      <c r="M723" t="str">
        <f t="shared" si="365"/>
        <v>&lt;Null&gt;</v>
      </c>
      <c r="N723" t="str">
        <f t="shared" si="366"/>
        <v>&lt;Null&gt;</v>
      </c>
      <c r="O723" t="str">
        <f t="shared" si="367"/>
        <v/>
      </c>
      <c r="P723">
        <f t="shared" si="377"/>
        <v>82000</v>
      </c>
      <c r="Q723" t="str">
        <f t="shared" si="368"/>
        <v/>
      </c>
      <c r="R723">
        <f t="shared" si="378"/>
        <v>0</v>
      </c>
      <c r="S723" t="str">
        <f t="shared" si="369"/>
        <v/>
      </c>
      <c r="T723">
        <f t="shared" si="379"/>
        <v>0</v>
      </c>
      <c r="U723" t="str">
        <f t="shared" si="380"/>
        <v>NA</v>
      </c>
      <c r="V723">
        <f t="shared" si="381"/>
        <v>0</v>
      </c>
      <c r="W723" t="str">
        <f t="shared" si="382"/>
        <v>NA</v>
      </c>
      <c r="X723">
        <f t="shared" si="383"/>
        <v>0</v>
      </c>
      <c r="Y723" t="str">
        <f t="shared" si="370"/>
        <v>NA</v>
      </c>
      <c r="Z723" t="str">
        <f t="shared" si="371"/>
        <v>NA</v>
      </c>
      <c r="AA723" t="str">
        <f t="shared" si="372"/>
        <v>NA</v>
      </c>
      <c r="AB723" t="str">
        <f t="shared" si="373"/>
        <v>NA</v>
      </c>
      <c r="AC723" s="9" t="str">
        <f t="shared" si="384"/>
        <v>NA</v>
      </c>
      <c r="AD723" s="9">
        <f t="shared" si="385"/>
        <v>0</v>
      </c>
      <c r="AE723" s="9" t="str">
        <f t="shared" si="386"/>
        <v>NA</v>
      </c>
      <c r="AF723" s="9">
        <f t="shared" si="387"/>
        <v>0</v>
      </c>
      <c r="AG723" s="9" t="str">
        <f t="shared" si="388"/>
        <v>NA</v>
      </c>
      <c r="AH723" s="9">
        <f t="shared" si="389"/>
        <v>0</v>
      </c>
      <c r="AI723" s="9" t="str">
        <f t="shared" si="390"/>
        <v>NA</v>
      </c>
      <c r="AJ723" s="9">
        <f t="shared" si="391"/>
        <v>0</v>
      </c>
      <c r="AK723" t="str">
        <f t="shared" si="392"/>
        <v>NA</v>
      </c>
      <c r="AL723" t="str">
        <f t="shared" si="393"/>
        <v>NA</v>
      </c>
      <c r="AM723" t="str">
        <f t="shared" si="394"/>
        <v>NA</v>
      </c>
      <c r="AN723" t="str">
        <f t="shared" si="395"/>
        <v>NA</v>
      </c>
      <c r="AO723">
        <f t="shared" si="374"/>
        <v>0</v>
      </c>
      <c r="AP723">
        <f t="shared" si="375"/>
        <v>0</v>
      </c>
      <c r="AQ723" t="str">
        <f t="shared" si="376"/>
        <v>Method not applicable - confined aquifer</v>
      </c>
    </row>
    <row r="724" spans="1:43" x14ac:dyDescent="0.25">
      <c r="A724">
        <v>563</v>
      </c>
      <c r="B724">
        <v>664334.44204800006</v>
      </c>
      <c r="C724" t="str">
        <f>VLOOKUP(A724,'A1. Aquifer Attributes'!A:H,8,FALSE)</f>
        <v>Confined</v>
      </c>
      <c r="D724" t="str">
        <f>VLOOKUP(A724,'A3. BGCZ'!A:C,3,FALSE)</f>
        <v>CWH</v>
      </c>
      <c r="E724" t="str">
        <f>VLOOKUP(A724,'A2. Low Flow Zone'!A:C,3,FALSE)</f>
        <v>Georgia Basin</v>
      </c>
      <c r="F724">
        <f>IFERROR(VLOOKUP(A724,'R1. GW Use'!A:H,8,FALSE),"&lt;Null&gt;")</f>
        <v>12</v>
      </c>
      <c r="G724" t="str">
        <f>IFERROR(VLOOKUP(A724,'R2. Recharge'!A:I,8,FALSE)*B724,"&lt;Null&gt;")</f>
        <v>&lt;Null&gt;</v>
      </c>
      <c r="H724" t="str">
        <f>IFERROR(VLOOKUP(A724,'R2. Recharge'!A:K,10,FALSE)*B724,"&lt;Null&gt;")</f>
        <v>&lt;Null&gt;</v>
      </c>
      <c r="I724" t="str">
        <f>IFERROR(VLOOKUP(A724,'R3. GW E'!A:C,2,FALSE)*B724,"&lt;Null&gt;")</f>
        <v>&lt;Null&gt;</v>
      </c>
      <c r="J724" t="str">
        <f>IFERROR(VLOOKUP(A724,'R3. GW E'!A:E,4,FALSE)*B724,"&lt;Null&gt;")</f>
        <v>&lt;Null&gt;</v>
      </c>
      <c r="K724" t="str">
        <f t="shared" si="363"/>
        <v>&lt;Null&gt;</v>
      </c>
      <c r="L724" t="str">
        <f t="shared" si="364"/>
        <v>&lt;Null&gt;</v>
      </c>
      <c r="M724" t="str">
        <f t="shared" si="365"/>
        <v>&lt;Null&gt;</v>
      </c>
      <c r="N724" t="str">
        <f t="shared" si="366"/>
        <v>&lt;Null&gt;</v>
      </c>
      <c r="O724" t="str">
        <f t="shared" si="367"/>
        <v>&lt;1000</v>
      </c>
      <c r="P724">
        <f t="shared" si="377"/>
        <v>0</v>
      </c>
      <c r="Q724" t="str">
        <f t="shared" si="368"/>
        <v/>
      </c>
      <c r="R724">
        <f t="shared" si="378"/>
        <v>0</v>
      </c>
      <c r="S724" t="str">
        <f t="shared" si="369"/>
        <v/>
      </c>
      <c r="T724">
        <f t="shared" si="379"/>
        <v>0</v>
      </c>
      <c r="U724" t="str">
        <f t="shared" si="380"/>
        <v>NA</v>
      </c>
      <c r="V724">
        <f t="shared" si="381"/>
        <v>0</v>
      </c>
      <c r="W724" t="str">
        <f t="shared" si="382"/>
        <v>NA</v>
      </c>
      <c r="X724">
        <f t="shared" si="383"/>
        <v>0</v>
      </c>
      <c r="Y724" t="str">
        <f t="shared" si="370"/>
        <v>NA</v>
      </c>
      <c r="Z724" t="str">
        <f t="shared" si="371"/>
        <v>NA</v>
      </c>
      <c r="AA724" t="str">
        <f t="shared" si="372"/>
        <v>NA</v>
      </c>
      <c r="AB724" t="str">
        <f t="shared" si="373"/>
        <v>NA</v>
      </c>
      <c r="AC724" s="9" t="str">
        <f t="shared" si="384"/>
        <v>NA</v>
      </c>
      <c r="AD724" s="9">
        <f t="shared" si="385"/>
        <v>0</v>
      </c>
      <c r="AE724" s="9" t="str">
        <f t="shared" si="386"/>
        <v>NA</v>
      </c>
      <c r="AF724" s="9">
        <f t="shared" si="387"/>
        <v>0</v>
      </c>
      <c r="AG724" s="9" t="str">
        <f t="shared" si="388"/>
        <v>NA</v>
      </c>
      <c r="AH724" s="9">
        <f t="shared" si="389"/>
        <v>0</v>
      </c>
      <c r="AI724" s="9" t="str">
        <f t="shared" si="390"/>
        <v>NA</v>
      </c>
      <c r="AJ724" s="9">
        <f t="shared" si="391"/>
        <v>0</v>
      </c>
      <c r="AK724" t="str">
        <f t="shared" si="392"/>
        <v>NA</v>
      </c>
      <c r="AL724" t="str">
        <f t="shared" si="393"/>
        <v>NA</v>
      </c>
      <c r="AM724" t="str">
        <f t="shared" si="394"/>
        <v>NA</v>
      </c>
      <c r="AN724" t="str">
        <f t="shared" si="395"/>
        <v>NA</v>
      </c>
      <c r="AO724">
        <f t="shared" si="374"/>
        <v>0</v>
      </c>
      <c r="AP724">
        <f t="shared" si="375"/>
        <v>0</v>
      </c>
      <c r="AQ724" t="str">
        <f t="shared" si="376"/>
        <v>Method not applicable - confined aquifer</v>
      </c>
    </row>
    <row r="725" spans="1:43" x14ac:dyDescent="0.25">
      <c r="A725">
        <v>567</v>
      </c>
      <c r="B725">
        <v>504362.37076899997</v>
      </c>
      <c r="C725" t="str">
        <f>VLOOKUP(A725,'A1. Aquifer Attributes'!A:H,8,FALSE)</f>
        <v>Confined</v>
      </c>
      <c r="D725" t="str">
        <f>VLOOKUP(A725,'A3. BGCZ'!A:C,3,FALSE)</f>
        <v>IDF</v>
      </c>
      <c r="E725" t="str">
        <f>VLOOKUP(A725,'A2. Low Flow Zone'!A:C,3,FALSE)</f>
        <v>Southeast Mountains</v>
      </c>
      <c r="F725">
        <f>IFERROR(VLOOKUP(A725,'R1. GW Use'!A:H,8,FALSE),"&lt;Null&gt;")</f>
        <v>0</v>
      </c>
      <c r="G725" t="str">
        <f>IFERROR(VLOOKUP(A725,'R2. Recharge'!A:I,8,FALSE)*B725,"&lt;Null&gt;")</f>
        <v>&lt;Null&gt;</v>
      </c>
      <c r="H725" t="str">
        <f>IFERROR(VLOOKUP(A725,'R2. Recharge'!A:K,10,FALSE)*B725,"&lt;Null&gt;")</f>
        <v>&lt;Null&gt;</v>
      </c>
      <c r="I725" t="str">
        <f>IFERROR(VLOOKUP(A725,'R3. GW E'!A:C,2,FALSE)*B725,"&lt;Null&gt;")</f>
        <v>&lt;Null&gt;</v>
      </c>
      <c r="J725" t="str">
        <f>IFERROR(VLOOKUP(A725,'R3. GW E'!A:E,4,FALSE)*B725,"&lt;Null&gt;")</f>
        <v>&lt;Null&gt;</v>
      </c>
      <c r="K725" t="str">
        <f t="shared" si="363"/>
        <v>&lt;Null&gt;</v>
      </c>
      <c r="L725" t="str">
        <f t="shared" si="364"/>
        <v>&lt;Null&gt;</v>
      </c>
      <c r="M725" t="str">
        <f t="shared" si="365"/>
        <v>&lt;Null&gt;</v>
      </c>
      <c r="N725" t="str">
        <f t="shared" si="366"/>
        <v>&lt;Null&gt;</v>
      </c>
      <c r="O725" t="str">
        <f t="shared" si="367"/>
        <v/>
      </c>
      <c r="P725">
        <f t="shared" si="377"/>
        <v>0</v>
      </c>
      <c r="Q725" t="str">
        <f t="shared" si="368"/>
        <v/>
      </c>
      <c r="R725">
        <f t="shared" si="378"/>
        <v>0</v>
      </c>
      <c r="S725" t="str">
        <f t="shared" si="369"/>
        <v/>
      </c>
      <c r="T725">
        <f t="shared" si="379"/>
        <v>0</v>
      </c>
      <c r="U725" t="str">
        <f t="shared" si="380"/>
        <v>NA</v>
      </c>
      <c r="V725">
        <f t="shared" si="381"/>
        <v>0</v>
      </c>
      <c r="W725" t="str">
        <f t="shared" si="382"/>
        <v>NA</v>
      </c>
      <c r="X725">
        <f t="shared" si="383"/>
        <v>0</v>
      </c>
      <c r="Y725" t="str">
        <f t="shared" si="370"/>
        <v>NA</v>
      </c>
      <c r="Z725" t="str">
        <f t="shared" si="371"/>
        <v>NA</v>
      </c>
      <c r="AA725" t="str">
        <f t="shared" si="372"/>
        <v>NA</v>
      </c>
      <c r="AB725" t="str">
        <f t="shared" si="373"/>
        <v>NA</v>
      </c>
      <c r="AC725" s="9" t="str">
        <f t="shared" si="384"/>
        <v>NA</v>
      </c>
      <c r="AD725" s="9">
        <f t="shared" si="385"/>
        <v>0</v>
      </c>
      <c r="AE725" s="9" t="str">
        <f t="shared" si="386"/>
        <v>NA</v>
      </c>
      <c r="AF725" s="9">
        <f t="shared" si="387"/>
        <v>0</v>
      </c>
      <c r="AG725" s="9" t="str">
        <f t="shared" si="388"/>
        <v>NA</v>
      </c>
      <c r="AH725" s="9">
        <f t="shared" si="389"/>
        <v>0</v>
      </c>
      <c r="AI725" s="9" t="str">
        <f t="shared" si="390"/>
        <v>NA</v>
      </c>
      <c r="AJ725" s="9">
        <f t="shared" si="391"/>
        <v>0</v>
      </c>
      <c r="AK725" t="str">
        <f t="shared" si="392"/>
        <v>NA</v>
      </c>
      <c r="AL725" t="str">
        <f t="shared" si="393"/>
        <v>NA</v>
      </c>
      <c r="AM725" t="str">
        <f t="shared" si="394"/>
        <v>NA</v>
      </c>
      <c r="AN725" t="str">
        <f t="shared" si="395"/>
        <v>NA</v>
      </c>
      <c r="AO725">
        <f t="shared" si="374"/>
        <v>0</v>
      </c>
      <c r="AP725">
        <f t="shared" si="375"/>
        <v>0</v>
      </c>
      <c r="AQ725" t="str">
        <f t="shared" si="376"/>
        <v>Method not applicable - confined aquifer</v>
      </c>
    </row>
    <row r="726" spans="1:43" x14ac:dyDescent="0.25">
      <c r="A726">
        <v>568</v>
      </c>
      <c r="B726">
        <v>822273.61387500004</v>
      </c>
      <c r="C726" t="str">
        <f>VLOOKUP(A726,'A1. Aquifer Attributes'!A:H,8,FALSE)</f>
        <v>Confined</v>
      </c>
      <c r="D726" t="str">
        <f>VLOOKUP(A726,'A3. BGCZ'!A:C,3,FALSE)</f>
        <v>IDF</v>
      </c>
      <c r="E726" t="str">
        <f>VLOOKUP(A726,'A2. Low Flow Zone'!A:C,3,FALSE)</f>
        <v>Southeast Mountains</v>
      </c>
      <c r="F726">
        <f>IFERROR(VLOOKUP(A726,'R1. GW Use'!A:H,8,FALSE),"&lt;Null&gt;")</f>
        <v>0</v>
      </c>
      <c r="G726" t="str">
        <f>IFERROR(VLOOKUP(A726,'R2. Recharge'!A:I,8,FALSE)*B726,"&lt;Null&gt;")</f>
        <v>&lt;Null&gt;</v>
      </c>
      <c r="H726" t="str">
        <f>IFERROR(VLOOKUP(A726,'R2. Recharge'!A:K,10,FALSE)*B726,"&lt;Null&gt;")</f>
        <v>&lt;Null&gt;</v>
      </c>
      <c r="I726" t="str">
        <f>IFERROR(VLOOKUP(A726,'R3. GW E'!A:C,2,FALSE)*B726,"&lt;Null&gt;")</f>
        <v>&lt;Null&gt;</v>
      </c>
      <c r="J726" t="str">
        <f>IFERROR(VLOOKUP(A726,'R3. GW E'!A:E,4,FALSE)*B726,"&lt;Null&gt;")</f>
        <v>&lt;Null&gt;</v>
      </c>
      <c r="K726" t="str">
        <f t="shared" si="363"/>
        <v>&lt;Null&gt;</v>
      </c>
      <c r="L726" t="str">
        <f t="shared" si="364"/>
        <v>&lt;Null&gt;</v>
      </c>
      <c r="M726" t="str">
        <f t="shared" si="365"/>
        <v>&lt;Null&gt;</v>
      </c>
      <c r="N726" t="str">
        <f t="shared" si="366"/>
        <v>&lt;Null&gt;</v>
      </c>
      <c r="O726" t="str">
        <f t="shared" si="367"/>
        <v/>
      </c>
      <c r="P726">
        <f t="shared" si="377"/>
        <v>0</v>
      </c>
      <c r="Q726" t="str">
        <f t="shared" si="368"/>
        <v/>
      </c>
      <c r="R726">
        <f t="shared" si="378"/>
        <v>0</v>
      </c>
      <c r="S726" t="str">
        <f t="shared" si="369"/>
        <v/>
      </c>
      <c r="T726">
        <f t="shared" si="379"/>
        <v>0</v>
      </c>
      <c r="U726" t="str">
        <f t="shared" si="380"/>
        <v>NA</v>
      </c>
      <c r="V726">
        <f t="shared" si="381"/>
        <v>0</v>
      </c>
      <c r="W726" t="str">
        <f t="shared" si="382"/>
        <v>NA</v>
      </c>
      <c r="X726">
        <f t="shared" si="383"/>
        <v>0</v>
      </c>
      <c r="Y726" t="str">
        <f t="shared" si="370"/>
        <v>NA</v>
      </c>
      <c r="Z726" t="str">
        <f t="shared" si="371"/>
        <v>NA</v>
      </c>
      <c r="AA726" t="str">
        <f t="shared" si="372"/>
        <v>NA</v>
      </c>
      <c r="AB726" t="str">
        <f t="shared" si="373"/>
        <v>NA</v>
      </c>
      <c r="AC726" s="9" t="str">
        <f t="shared" si="384"/>
        <v>NA</v>
      </c>
      <c r="AD726" s="9">
        <f t="shared" si="385"/>
        <v>0</v>
      </c>
      <c r="AE726" s="9" t="str">
        <f t="shared" si="386"/>
        <v>NA</v>
      </c>
      <c r="AF726" s="9">
        <f t="shared" si="387"/>
        <v>0</v>
      </c>
      <c r="AG726" s="9" t="str">
        <f t="shared" si="388"/>
        <v>NA</v>
      </c>
      <c r="AH726" s="9">
        <f t="shared" si="389"/>
        <v>0</v>
      </c>
      <c r="AI726" s="9" t="str">
        <f t="shared" si="390"/>
        <v>NA</v>
      </c>
      <c r="AJ726" s="9">
        <f t="shared" si="391"/>
        <v>0</v>
      </c>
      <c r="AK726" t="str">
        <f t="shared" si="392"/>
        <v>NA</v>
      </c>
      <c r="AL726" t="str">
        <f t="shared" si="393"/>
        <v>NA</v>
      </c>
      <c r="AM726" t="str">
        <f t="shared" si="394"/>
        <v>NA</v>
      </c>
      <c r="AN726" t="str">
        <f t="shared" si="395"/>
        <v>NA</v>
      </c>
      <c r="AO726">
        <f t="shared" si="374"/>
        <v>0</v>
      </c>
      <c r="AP726">
        <f t="shared" si="375"/>
        <v>0</v>
      </c>
      <c r="AQ726" t="str">
        <f t="shared" si="376"/>
        <v>Method not applicable - confined aquifer</v>
      </c>
    </row>
    <row r="727" spans="1:43" x14ac:dyDescent="0.25">
      <c r="A727">
        <v>569</v>
      </c>
      <c r="B727">
        <v>2399733.3703700001</v>
      </c>
      <c r="C727" t="str">
        <f>VLOOKUP(A727,'A1. Aquifer Attributes'!A:H,8,FALSE)</f>
        <v>Confined</v>
      </c>
      <c r="D727" t="str">
        <f>VLOOKUP(A727,'A3. BGCZ'!A:C,3,FALSE)</f>
        <v>SBS</v>
      </c>
      <c r="E727" t="str">
        <f>VLOOKUP(A727,'A2. Low Flow Zone'!A:C,3,FALSE)</f>
        <v>North Interior</v>
      </c>
      <c r="F727">
        <f>IFERROR(VLOOKUP(A727,'R1. GW Use'!A:H,8,FALSE),"&lt;Null&gt;")</f>
        <v>4221</v>
      </c>
      <c r="G727" t="str">
        <f>IFERROR(VLOOKUP(A727,'R2. Recharge'!A:I,8,FALSE)*B727,"&lt;Null&gt;")</f>
        <v>&lt;Null&gt;</v>
      </c>
      <c r="H727" t="str">
        <f>IFERROR(VLOOKUP(A727,'R2. Recharge'!A:K,10,FALSE)*B727,"&lt;Null&gt;")</f>
        <v>&lt;Null&gt;</v>
      </c>
      <c r="I727" t="str">
        <f>IFERROR(VLOOKUP(A727,'R3. GW E'!A:C,2,FALSE)*B727,"&lt;Null&gt;")</f>
        <v>&lt;Null&gt;</v>
      </c>
      <c r="J727" t="str">
        <f>IFERROR(VLOOKUP(A727,'R3. GW E'!A:E,4,FALSE)*B727,"&lt;Null&gt;")</f>
        <v>&lt;Null&gt;</v>
      </c>
      <c r="K727" t="str">
        <f t="shared" si="363"/>
        <v>&lt;Null&gt;</v>
      </c>
      <c r="L727" t="str">
        <f t="shared" si="364"/>
        <v>&lt;Null&gt;</v>
      </c>
      <c r="M727" t="str">
        <f t="shared" si="365"/>
        <v>&lt;Null&gt;</v>
      </c>
      <c r="N727" t="str">
        <f t="shared" si="366"/>
        <v>&lt;Null&gt;</v>
      </c>
      <c r="O727" t="str">
        <f t="shared" si="367"/>
        <v/>
      </c>
      <c r="P727">
        <f t="shared" si="377"/>
        <v>4000</v>
      </c>
      <c r="Q727" t="str">
        <f t="shared" si="368"/>
        <v/>
      </c>
      <c r="R727">
        <f t="shared" si="378"/>
        <v>0</v>
      </c>
      <c r="S727" t="str">
        <f t="shared" si="369"/>
        <v/>
      </c>
      <c r="T727">
        <f t="shared" si="379"/>
        <v>0</v>
      </c>
      <c r="U727" t="str">
        <f t="shared" si="380"/>
        <v>NA</v>
      </c>
      <c r="V727">
        <f t="shared" si="381"/>
        <v>0</v>
      </c>
      <c r="W727" t="str">
        <f t="shared" si="382"/>
        <v>NA</v>
      </c>
      <c r="X727">
        <f t="shared" si="383"/>
        <v>0</v>
      </c>
      <c r="Y727" t="str">
        <f t="shared" si="370"/>
        <v>NA</v>
      </c>
      <c r="Z727" t="str">
        <f t="shared" si="371"/>
        <v>NA</v>
      </c>
      <c r="AA727" t="str">
        <f t="shared" si="372"/>
        <v>NA</v>
      </c>
      <c r="AB727" t="str">
        <f t="shared" si="373"/>
        <v>NA</v>
      </c>
      <c r="AC727" s="9" t="str">
        <f t="shared" si="384"/>
        <v>NA</v>
      </c>
      <c r="AD727" s="9">
        <f t="shared" si="385"/>
        <v>0</v>
      </c>
      <c r="AE727" s="9" t="str">
        <f t="shared" si="386"/>
        <v>NA</v>
      </c>
      <c r="AF727" s="9">
        <f t="shared" si="387"/>
        <v>0</v>
      </c>
      <c r="AG727" s="9" t="str">
        <f t="shared" si="388"/>
        <v>NA</v>
      </c>
      <c r="AH727" s="9">
        <f t="shared" si="389"/>
        <v>0</v>
      </c>
      <c r="AI727" s="9" t="str">
        <f t="shared" si="390"/>
        <v>NA</v>
      </c>
      <c r="AJ727" s="9">
        <f t="shared" si="391"/>
        <v>0</v>
      </c>
      <c r="AK727" t="str">
        <f t="shared" si="392"/>
        <v>NA</v>
      </c>
      <c r="AL727" t="str">
        <f t="shared" si="393"/>
        <v>NA</v>
      </c>
      <c r="AM727" t="str">
        <f t="shared" si="394"/>
        <v>NA</v>
      </c>
      <c r="AN727" t="str">
        <f t="shared" si="395"/>
        <v>NA</v>
      </c>
      <c r="AO727">
        <f t="shared" si="374"/>
        <v>0</v>
      </c>
      <c r="AP727">
        <f t="shared" si="375"/>
        <v>0</v>
      </c>
      <c r="AQ727" t="str">
        <f t="shared" si="376"/>
        <v>Method not applicable - confined aquifer</v>
      </c>
    </row>
    <row r="728" spans="1:43" x14ac:dyDescent="0.25">
      <c r="A728">
        <v>572</v>
      </c>
      <c r="B728">
        <v>15129753.853700001</v>
      </c>
      <c r="C728" t="str">
        <f>VLOOKUP(A728,'A1. Aquifer Attributes'!A:H,8,FALSE)</f>
        <v>Confined</v>
      </c>
      <c r="D728" t="str">
        <f>VLOOKUP(A728,'A3. BGCZ'!A:C,3,FALSE)</f>
        <v>CWH</v>
      </c>
      <c r="E728" t="str">
        <f>VLOOKUP(A728,'A2. Low Flow Zone'!A:C,3,FALSE)</f>
        <v>Coast Mountains</v>
      </c>
      <c r="F728">
        <f>IFERROR(VLOOKUP(A728,'R1. GW Use'!A:H,8,FALSE),"&lt;Null&gt;")</f>
        <v>23527</v>
      </c>
      <c r="G728" t="str">
        <f>IFERROR(VLOOKUP(A728,'R2. Recharge'!A:I,8,FALSE)*B728,"&lt;Null&gt;")</f>
        <v>&lt;Null&gt;</v>
      </c>
      <c r="H728" t="str">
        <f>IFERROR(VLOOKUP(A728,'R2. Recharge'!A:K,10,FALSE)*B728,"&lt;Null&gt;")</f>
        <v>&lt;Null&gt;</v>
      </c>
      <c r="I728" t="str">
        <f>IFERROR(VLOOKUP(A728,'R3. GW E'!A:C,2,FALSE)*B728,"&lt;Null&gt;")</f>
        <v>&lt;Null&gt;</v>
      </c>
      <c r="J728" t="str">
        <f>IFERROR(VLOOKUP(A728,'R3. GW E'!A:E,4,FALSE)*B728,"&lt;Null&gt;")</f>
        <v>&lt;Null&gt;</v>
      </c>
      <c r="K728" t="str">
        <f t="shared" si="363"/>
        <v>&lt;Null&gt;</v>
      </c>
      <c r="L728" t="str">
        <f t="shared" si="364"/>
        <v>&lt;Null&gt;</v>
      </c>
      <c r="M728" t="str">
        <f t="shared" si="365"/>
        <v>&lt;Null&gt;</v>
      </c>
      <c r="N728" t="str">
        <f t="shared" si="366"/>
        <v>&lt;Null&gt;</v>
      </c>
      <c r="O728" t="str">
        <f t="shared" si="367"/>
        <v/>
      </c>
      <c r="P728">
        <f t="shared" si="377"/>
        <v>24000</v>
      </c>
      <c r="Q728" t="str">
        <f t="shared" si="368"/>
        <v/>
      </c>
      <c r="R728">
        <f t="shared" si="378"/>
        <v>0</v>
      </c>
      <c r="S728" t="str">
        <f t="shared" si="369"/>
        <v/>
      </c>
      <c r="T728">
        <f t="shared" si="379"/>
        <v>0</v>
      </c>
      <c r="U728" t="str">
        <f t="shared" si="380"/>
        <v>NA</v>
      </c>
      <c r="V728">
        <f t="shared" si="381"/>
        <v>0</v>
      </c>
      <c r="W728" t="str">
        <f t="shared" si="382"/>
        <v>NA</v>
      </c>
      <c r="X728">
        <f t="shared" si="383"/>
        <v>0</v>
      </c>
      <c r="Y728" t="str">
        <f t="shared" si="370"/>
        <v>NA</v>
      </c>
      <c r="Z728" t="str">
        <f t="shared" si="371"/>
        <v>NA</v>
      </c>
      <c r="AA728" t="str">
        <f t="shared" si="372"/>
        <v>NA</v>
      </c>
      <c r="AB728" t="str">
        <f t="shared" si="373"/>
        <v>NA</v>
      </c>
      <c r="AC728" s="9" t="str">
        <f t="shared" si="384"/>
        <v>NA</v>
      </c>
      <c r="AD728" s="9">
        <f t="shared" si="385"/>
        <v>0</v>
      </c>
      <c r="AE728" s="9" t="str">
        <f t="shared" si="386"/>
        <v>NA</v>
      </c>
      <c r="AF728" s="9">
        <f t="shared" si="387"/>
        <v>0</v>
      </c>
      <c r="AG728" s="9" t="str">
        <f t="shared" si="388"/>
        <v>NA</v>
      </c>
      <c r="AH728" s="9">
        <f t="shared" si="389"/>
        <v>0</v>
      </c>
      <c r="AI728" s="9" t="str">
        <f t="shared" si="390"/>
        <v>NA</v>
      </c>
      <c r="AJ728" s="9">
        <f t="shared" si="391"/>
        <v>0</v>
      </c>
      <c r="AK728" t="str">
        <f t="shared" si="392"/>
        <v>NA</v>
      </c>
      <c r="AL728" t="str">
        <f t="shared" si="393"/>
        <v>NA</v>
      </c>
      <c r="AM728" t="str">
        <f t="shared" si="394"/>
        <v>NA</v>
      </c>
      <c r="AN728" t="str">
        <f t="shared" si="395"/>
        <v>NA</v>
      </c>
      <c r="AO728">
        <f t="shared" si="374"/>
        <v>0</v>
      </c>
      <c r="AP728">
        <f t="shared" si="375"/>
        <v>0</v>
      </c>
      <c r="AQ728" t="str">
        <f t="shared" si="376"/>
        <v>Method not applicable - confined aquifer</v>
      </c>
    </row>
    <row r="729" spans="1:43" x14ac:dyDescent="0.25">
      <c r="A729">
        <v>573</v>
      </c>
      <c r="B729">
        <v>38483002.044</v>
      </c>
      <c r="C729" t="str">
        <f>VLOOKUP(A729,'A1. Aquifer Attributes'!A:H,8,FALSE)</f>
        <v>Confined</v>
      </c>
      <c r="D729" t="str">
        <f>VLOOKUP(A729,'A3. BGCZ'!A:C,3,FALSE)</f>
        <v>CWH</v>
      </c>
      <c r="E729" t="str">
        <f>VLOOKUP(A729,'A2. Low Flow Zone'!A:C,3,FALSE)</f>
        <v>Coast Mountains</v>
      </c>
      <c r="F729">
        <f>IFERROR(VLOOKUP(A729,'R1. GW Use'!A:H,8,FALSE),"&lt;Null&gt;")</f>
        <v>118746</v>
      </c>
      <c r="G729" t="str">
        <f>IFERROR(VLOOKUP(A729,'R2. Recharge'!A:I,8,FALSE)*B729,"&lt;Null&gt;")</f>
        <v>&lt;Null&gt;</v>
      </c>
      <c r="H729" t="str">
        <f>IFERROR(VLOOKUP(A729,'R2. Recharge'!A:K,10,FALSE)*B729,"&lt;Null&gt;")</f>
        <v>&lt;Null&gt;</v>
      </c>
      <c r="I729" t="str">
        <f>IFERROR(VLOOKUP(A729,'R3. GW E'!A:C,2,FALSE)*B729,"&lt;Null&gt;")</f>
        <v>&lt;Null&gt;</v>
      </c>
      <c r="J729" t="str">
        <f>IFERROR(VLOOKUP(A729,'R3. GW E'!A:E,4,FALSE)*B729,"&lt;Null&gt;")</f>
        <v>&lt;Null&gt;</v>
      </c>
      <c r="K729" t="str">
        <f t="shared" si="363"/>
        <v>&lt;Null&gt;</v>
      </c>
      <c r="L729" t="str">
        <f t="shared" si="364"/>
        <v>&lt;Null&gt;</v>
      </c>
      <c r="M729" t="str">
        <f t="shared" si="365"/>
        <v>&lt;Null&gt;</v>
      </c>
      <c r="N729" t="str">
        <f t="shared" si="366"/>
        <v>&lt;Null&gt;</v>
      </c>
      <c r="O729" t="str">
        <f t="shared" si="367"/>
        <v/>
      </c>
      <c r="P729">
        <f t="shared" si="377"/>
        <v>119000</v>
      </c>
      <c r="Q729" t="str">
        <f t="shared" si="368"/>
        <v/>
      </c>
      <c r="R729">
        <f t="shared" si="378"/>
        <v>0</v>
      </c>
      <c r="S729" t="str">
        <f t="shared" si="369"/>
        <v/>
      </c>
      <c r="T729">
        <f t="shared" si="379"/>
        <v>0</v>
      </c>
      <c r="U729" t="str">
        <f t="shared" si="380"/>
        <v>NA</v>
      </c>
      <c r="V729">
        <f t="shared" si="381"/>
        <v>0</v>
      </c>
      <c r="W729" t="str">
        <f t="shared" si="382"/>
        <v>NA</v>
      </c>
      <c r="X729">
        <f t="shared" si="383"/>
        <v>0</v>
      </c>
      <c r="Y729" t="str">
        <f t="shared" si="370"/>
        <v>NA</v>
      </c>
      <c r="Z729" t="str">
        <f t="shared" si="371"/>
        <v>NA</v>
      </c>
      <c r="AA729" t="str">
        <f t="shared" si="372"/>
        <v>NA</v>
      </c>
      <c r="AB729" t="str">
        <f t="shared" si="373"/>
        <v>NA</v>
      </c>
      <c r="AC729" s="9" t="str">
        <f t="shared" si="384"/>
        <v>NA</v>
      </c>
      <c r="AD729" s="9">
        <f t="shared" si="385"/>
        <v>0</v>
      </c>
      <c r="AE729" s="9" t="str">
        <f t="shared" si="386"/>
        <v>NA</v>
      </c>
      <c r="AF729" s="9">
        <f t="shared" si="387"/>
        <v>0</v>
      </c>
      <c r="AG729" s="9" t="str">
        <f t="shared" si="388"/>
        <v>NA</v>
      </c>
      <c r="AH729" s="9">
        <f t="shared" si="389"/>
        <v>0</v>
      </c>
      <c r="AI729" s="9" t="str">
        <f t="shared" si="390"/>
        <v>NA</v>
      </c>
      <c r="AJ729" s="9">
        <f t="shared" si="391"/>
        <v>0</v>
      </c>
      <c r="AK729" t="str">
        <f t="shared" si="392"/>
        <v>NA</v>
      </c>
      <c r="AL729" t="str">
        <f t="shared" si="393"/>
        <v>NA</v>
      </c>
      <c r="AM729" t="str">
        <f t="shared" si="394"/>
        <v>NA</v>
      </c>
      <c r="AN729" t="str">
        <f t="shared" si="395"/>
        <v>NA</v>
      </c>
      <c r="AO729">
        <f t="shared" si="374"/>
        <v>0</v>
      </c>
      <c r="AP729">
        <f t="shared" si="375"/>
        <v>0</v>
      </c>
      <c r="AQ729" t="str">
        <f t="shared" si="376"/>
        <v>Method not applicable - confined aquifer</v>
      </c>
    </row>
    <row r="730" spans="1:43" x14ac:dyDescent="0.25">
      <c r="A730">
        <v>574</v>
      </c>
      <c r="B730">
        <v>4696380.8677500002</v>
      </c>
      <c r="C730" t="str">
        <f>VLOOKUP(A730,'A1. Aquifer Attributes'!A:H,8,FALSE)</f>
        <v>Confined</v>
      </c>
      <c r="D730" t="str">
        <f>VLOOKUP(A730,'A3. BGCZ'!A:C,3,FALSE)</f>
        <v>CWH</v>
      </c>
      <c r="E730" t="str">
        <f>VLOOKUP(A730,'A2. Low Flow Zone'!A:C,3,FALSE)</f>
        <v>Coast Mountains</v>
      </c>
      <c r="F730">
        <f>IFERROR(VLOOKUP(A730,'R1. GW Use'!A:H,8,FALSE),"&lt;Null&gt;")</f>
        <v>10154</v>
      </c>
      <c r="G730" t="str">
        <f>IFERROR(VLOOKUP(A730,'R2. Recharge'!A:I,8,FALSE)*B730,"&lt;Null&gt;")</f>
        <v>&lt;Null&gt;</v>
      </c>
      <c r="H730" t="str">
        <f>IFERROR(VLOOKUP(A730,'R2. Recharge'!A:K,10,FALSE)*B730,"&lt;Null&gt;")</f>
        <v>&lt;Null&gt;</v>
      </c>
      <c r="I730" t="str">
        <f>IFERROR(VLOOKUP(A730,'R3. GW E'!A:C,2,FALSE)*B730,"&lt;Null&gt;")</f>
        <v>&lt;Null&gt;</v>
      </c>
      <c r="J730" t="str">
        <f>IFERROR(VLOOKUP(A730,'R3. GW E'!A:E,4,FALSE)*B730,"&lt;Null&gt;")</f>
        <v>&lt;Null&gt;</v>
      </c>
      <c r="K730" t="str">
        <f t="shared" si="363"/>
        <v>&lt;Null&gt;</v>
      </c>
      <c r="L730" t="str">
        <f t="shared" si="364"/>
        <v>&lt;Null&gt;</v>
      </c>
      <c r="M730" t="str">
        <f t="shared" si="365"/>
        <v>&lt;Null&gt;</v>
      </c>
      <c r="N730" t="str">
        <f t="shared" si="366"/>
        <v>&lt;Null&gt;</v>
      </c>
      <c r="O730" t="str">
        <f t="shared" si="367"/>
        <v/>
      </c>
      <c r="P730">
        <f t="shared" si="377"/>
        <v>10000</v>
      </c>
      <c r="Q730" t="str">
        <f t="shared" si="368"/>
        <v/>
      </c>
      <c r="R730">
        <f t="shared" si="378"/>
        <v>0</v>
      </c>
      <c r="S730" t="str">
        <f t="shared" si="369"/>
        <v/>
      </c>
      <c r="T730">
        <f t="shared" si="379"/>
        <v>0</v>
      </c>
      <c r="U730" t="str">
        <f t="shared" si="380"/>
        <v>NA</v>
      </c>
      <c r="V730">
        <f t="shared" si="381"/>
        <v>0</v>
      </c>
      <c r="W730" t="str">
        <f t="shared" si="382"/>
        <v>NA</v>
      </c>
      <c r="X730">
        <f t="shared" si="383"/>
        <v>0</v>
      </c>
      <c r="Y730" t="str">
        <f t="shared" si="370"/>
        <v>NA</v>
      </c>
      <c r="Z730" t="str">
        <f t="shared" si="371"/>
        <v>NA</v>
      </c>
      <c r="AA730" t="str">
        <f t="shared" si="372"/>
        <v>NA</v>
      </c>
      <c r="AB730" t="str">
        <f t="shared" si="373"/>
        <v>NA</v>
      </c>
      <c r="AC730" s="9" t="str">
        <f t="shared" si="384"/>
        <v>NA</v>
      </c>
      <c r="AD730" s="9">
        <f t="shared" si="385"/>
        <v>0</v>
      </c>
      <c r="AE730" s="9" t="str">
        <f t="shared" si="386"/>
        <v>NA</v>
      </c>
      <c r="AF730" s="9">
        <f t="shared" si="387"/>
        <v>0</v>
      </c>
      <c r="AG730" s="9" t="str">
        <f t="shared" si="388"/>
        <v>NA</v>
      </c>
      <c r="AH730" s="9">
        <f t="shared" si="389"/>
        <v>0</v>
      </c>
      <c r="AI730" s="9" t="str">
        <f t="shared" si="390"/>
        <v>NA</v>
      </c>
      <c r="AJ730" s="9">
        <f t="shared" si="391"/>
        <v>0</v>
      </c>
      <c r="AK730" t="str">
        <f t="shared" si="392"/>
        <v>NA</v>
      </c>
      <c r="AL730" t="str">
        <f t="shared" si="393"/>
        <v>NA</v>
      </c>
      <c r="AM730" t="str">
        <f t="shared" si="394"/>
        <v>NA</v>
      </c>
      <c r="AN730" t="str">
        <f t="shared" si="395"/>
        <v>NA</v>
      </c>
      <c r="AO730">
        <f t="shared" si="374"/>
        <v>0</v>
      </c>
      <c r="AP730">
        <f t="shared" si="375"/>
        <v>0</v>
      </c>
      <c r="AQ730" t="str">
        <f t="shared" si="376"/>
        <v>Method not applicable - confined aquifer</v>
      </c>
    </row>
    <row r="731" spans="1:43" x14ac:dyDescent="0.25">
      <c r="A731">
        <v>575</v>
      </c>
      <c r="B731">
        <v>19065494.1173</v>
      </c>
      <c r="C731" t="str">
        <f>VLOOKUP(A731,'A1. Aquifer Attributes'!A:H,8,FALSE)</f>
        <v>Confined</v>
      </c>
      <c r="D731" t="str">
        <f>VLOOKUP(A731,'A3. BGCZ'!A:C,3,FALSE)</f>
        <v>CWH</v>
      </c>
      <c r="E731" t="str">
        <f>VLOOKUP(A731,'A2. Low Flow Zone'!A:C,3,FALSE)</f>
        <v>Coast Mountains</v>
      </c>
      <c r="F731">
        <f>IFERROR(VLOOKUP(A731,'R1. GW Use'!A:H,8,FALSE),"&lt;Null&gt;")</f>
        <v>176956</v>
      </c>
      <c r="G731" t="str">
        <f>IFERROR(VLOOKUP(A731,'R2. Recharge'!A:I,8,FALSE)*B731,"&lt;Null&gt;")</f>
        <v>&lt;Null&gt;</v>
      </c>
      <c r="H731" t="str">
        <f>IFERROR(VLOOKUP(A731,'R2. Recharge'!A:K,10,FALSE)*B731,"&lt;Null&gt;")</f>
        <v>&lt;Null&gt;</v>
      </c>
      <c r="I731" t="str">
        <f>IFERROR(VLOOKUP(A731,'R3. GW E'!A:C,2,FALSE)*B731,"&lt;Null&gt;")</f>
        <v>&lt;Null&gt;</v>
      </c>
      <c r="J731" t="str">
        <f>IFERROR(VLOOKUP(A731,'R3. GW E'!A:E,4,FALSE)*B731,"&lt;Null&gt;")</f>
        <v>&lt;Null&gt;</v>
      </c>
      <c r="K731" t="str">
        <f t="shared" si="363"/>
        <v>&lt;Null&gt;</v>
      </c>
      <c r="L731" t="str">
        <f t="shared" si="364"/>
        <v>&lt;Null&gt;</v>
      </c>
      <c r="M731" t="str">
        <f t="shared" si="365"/>
        <v>&lt;Null&gt;</v>
      </c>
      <c r="N731" t="str">
        <f t="shared" si="366"/>
        <v>&lt;Null&gt;</v>
      </c>
      <c r="O731" t="str">
        <f t="shared" si="367"/>
        <v/>
      </c>
      <c r="P731">
        <f t="shared" si="377"/>
        <v>177000</v>
      </c>
      <c r="Q731" t="str">
        <f t="shared" si="368"/>
        <v/>
      </c>
      <c r="R731">
        <f t="shared" si="378"/>
        <v>0</v>
      </c>
      <c r="S731" t="str">
        <f t="shared" si="369"/>
        <v/>
      </c>
      <c r="T731">
        <f t="shared" si="379"/>
        <v>0</v>
      </c>
      <c r="U731" t="str">
        <f t="shared" si="380"/>
        <v>NA</v>
      </c>
      <c r="V731">
        <f t="shared" si="381"/>
        <v>0</v>
      </c>
      <c r="W731" t="str">
        <f t="shared" si="382"/>
        <v>NA</v>
      </c>
      <c r="X731">
        <f t="shared" si="383"/>
        <v>0</v>
      </c>
      <c r="Y731" t="str">
        <f t="shared" si="370"/>
        <v>NA</v>
      </c>
      <c r="Z731" t="str">
        <f t="shared" si="371"/>
        <v>NA</v>
      </c>
      <c r="AA731" t="str">
        <f t="shared" si="372"/>
        <v>NA</v>
      </c>
      <c r="AB731" t="str">
        <f t="shared" si="373"/>
        <v>NA</v>
      </c>
      <c r="AC731" s="9" t="str">
        <f t="shared" si="384"/>
        <v>NA</v>
      </c>
      <c r="AD731" s="9">
        <f t="shared" si="385"/>
        <v>0</v>
      </c>
      <c r="AE731" s="9" t="str">
        <f t="shared" si="386"/>
        <v>NA</v>
      </c>
      <c r="AF731" s="9">
        <f t="shared" si="387"/>
        <v>0</v>
      </c>
      <c r="AG731" s="9" t="str">
        <f t="shared" si="388"/>
        <v>NA</v>
      </c>
      <c r="AH731" s="9">
        <f t="shared" si="389"/>
        <v>0</v>
      </c>
      <c r="AI731" s="9" t="str">
        <f t="shared" si="390"/>
        <v>NA</v>
      </c>
      <c r="AJ731" s="9">
        <f t="shared" si="391"/>
        <v>0</v>
      </c>
      <c r="AK731" t="str">
        <f t="shared" si="392"/>
        <v>NA</v>
      </c>
      <c r="AL731" t="str">
        <f t="shared" si="393"/>
        <v>NA</v>
      </c>
      <c r="AM731" t="str">
        <f t="shared" si="394"/>
        <v>NA</v>
      </c>
      <c r="AN731" t="str">
        <f t="shared" si="395"/>
        <v>NA</v>
      </c>
      <c r="AO731">
        <f t="shared" si="374"/>
        <v>0</v>
      </c>
      <c r="AP731">
        <f t="shared" si="375"/>
        <v>0</v>
      </c>
      <c r="AQ731" t="str">
        <f t="shared" si="376"/>
        <v>Method not applicable - confined aquifer</v>
      </c>
    </row>
    <row r="732" spans="1:43" x14ac:dyDescent="0.25">
      <c r="A732">
        <v>576</v>
      </c>
      <c r="B732">
        <v>4987819.6979400003</v>
      </c>
      <c r="C732" t="str">
        <f>VLOOKUP(A732,'A1. Aquifer Attributes'!A:H,8,FALSE)</f>
        <v>Confined</v>
      </c>
      <c r="D732" t="str">
        <f>VLOOKUP(A732,'A3. BGCZ'!A:C,3,FALSE)</f>
        <v>SBS</v>
      </c>
      <c r="E732" t="str">
        <f>VLOOKUP(A732,'A2. Low Flow Zone'!A:C,3,FALSE)</f>
        <v>North Interior</v>
      </c>
      <c r="F732">
        <f>IFERROR(VLOOKUP(A732,'R1. GW Use'!A:H,8,FALSE),"&lt;Null&gt;")</f>
        <v>3570</v>
      </c>
      <c r="G732" t="str">
        <f>IFERROR(VLOOKUP(A732,'R2. Recharge'!A:I,8,FALSE)*B732,"&lt;Null&gt;")</f>
        <v>&lt;Null&gt;</v>
      </c>
      <c r="H732" t="str">
        <f>IFERROR(VLOOKUP(A732,'R2. Recharge'!A:K,10,FALSE)*B732,"&lt;Null&gt;")</f>
        <v>&lt;Null&gt;</v>
      </c>
      <c r="I732" t="str">
        <f>IFERROR(VLOOKUP(A732,'R3. GW E'!A:C,2,FALSE)*B732,"&lt;Null&gt;")</f>
        <v>&lt;Null&gt;</v>
      </c>
      <c r="J732" t="str">
        <f>IFERROR(VLOOKUP(A732,'R3. GW E'!A:E,4,FALSE)*B732,"&lt;Null&gt;")</f>
        <v>&lt;Null&gt;</v>
      </c>
      <c r="K732" t="str">
        <f t="shared" si="363"/>
        <v>&lt;Null&gt;</v>
      </c>
      <c r="L732" t="str">
        <f t="shared" si="364"/>
        <v>&lt;Null&gt;</v>
      </c>
      <c r="M732" t="str">
        <f t="shared" si="365"/>
        <v>&lt;Null&gt;</v>
      </c>
      <c r="N732" t="str">
        <f t="shared" si="366"/>
        <v>&lt;Null&gt;</v>
      </c>
      <c r="O732" t="str">
        <f t="shared" si="367"/>
        <v/>
      </c>
      <c r="P732">
        <f t="shared" si="377"/>
        <v>4000</v>
      </c>
      <c r="Q732" t="str">
        <f t="shared" si="368"/>
        <v/>
      </c>
      <c r="R732">
        <f t="shared" si="378"/>
        <v>0</v>
      </c>
      <c r="S732" t="str">
        <f t="shared" si="369"/>
        <v/>
      </c>
      <c r="T732">
        <f t="shared" si="379"/>
        <v>0</v>
      </c>
      <c r="U732" t="str">
        <f t="shared" si="380"/>
        <v>NA</v>
      </c>
      <c r="V732">
        <f t="shared" si="381"/>
        <v>0</v>
      </c>
      <c r="W732" t="str">
        <f t="shared" si="382"/>
        <v>NA</v>
      </c>
      <c r="X732">
        <f t="shared" si="383"/>
        <v>0</v>
      </c>
      <c r="Y732" t="str">
        <f t="shared" si="370"/>
        <v>NA</v>
      </c>
      <c r="Z732" t="str">
        <f t="shared" si="371"/>
        <v>NA</v>
      </c>
      <c r="AA732" t="str">
        <f t="shared" si="372"/>
        <v>NA</v>
      </c>
      <c r="AB732" t="str">
        <f t="shared" si="373"/>
        <v>NA</v>
      </c>
      <c r="AC732" s="9" t="str">
        <f t="shared" si="384"/>
        <v>NA</v>
      </c>
      <c r="AD732" s="9">
        <f t="shared" si="385"/>
        <v>0</v>
      </c>
      <c r="AE732" s="9" t="str">
        <f t="shared" si="386"/>
        <v>NA</v>
      </c>
      <c r="AF732" s="9">
        <f t="shared" si="387"/>
        <v>0</v>
      </c>
      <c r="AG732" s="9" t="str">
        <f t="shared" si="388"/>
        <v>NA</v>
      </c>
      <c r="AH732" s="9">
        <f t="shared" si="389"/>
        <v>0</v>
      </c>
      <c r="AI732" s="9" t="str">
        <f t="shared" si="390"/>
        <v>NA</v>
      </c>
      <c r="AJ732" s="9">
        <f t="shared" si="391"/>
        <v>0</v>
      </c>
      <c r="AK732" t="str">
        <f t="shared" si="392"/>
        <v>NA</v>
      </c>
      <c r="AL732" t="str">
        <f t="shared" si="393"/>
        <v>NA</v>
      </c>
      <c r="AM732" t="str">
        <f t="shared" si="394"/>
        <v>NA</v>
      </c>
      <c r="AN732" t="str">
        <f t="shared" si="395"/>
        <v>NA</v>
      </c>
      <c r="AO732">
        <f t="shared" si="374"/>
        <v>0</v>
      </c>
      <c r="AP732">
        <f t="shared" si="375"/>
        <v>0</v>
      </c>
      <c r="AQ732" t="str">
        <f t="shared" si="376"/>
        <v>Method not applicable - confined aquifer</v>
      </c>
    </row>
    <row r="733" spans="1:43" x14ac:dyDescent="0.25">
      <c r="A733">
        <v>577</v>
      </c>
      <c r="B733">
        <v>13697501.7049</v>
      </c>
      <c r="C733" t="str">
        <f>VLOOKUP(A733,'A1. Aquifer Attributes'!A:H,8,FALSE)</f>
        <v>Confined</v>
      </c>
      <c r="D733" t="str">
        <f>VLOOKUP(A733,'A3. BGCZ'!A:C,3,FALSE)</f>
        <v>SBS</v>
      </c>
      <c r="E733" t="str">
        <f>VLOOKUP(A733,'A2. Low Flow Zone'!A:C,3,FALSE)</f>
        <v>North Interior</v>
      </c>
      <c r="F733">
        <f>IFERROR(VLOOKUP(A733,'R1. GW Use'!A:H,8,FALSE),"&lt;Null&gt;")</f>
        <v>52492</v>
      </c>
      <c r="G733" t="str">
        <f>IFERROR(VLOOKUP(A733,'R2. Recharge'!A:I,8,FALSE)*B733,"&lt;Null&gt;")</f>
        <v>&lt;Null&gt;</v>
      </c>
      <c r="H733" t="str">
        <f>IFERROR(VLOOKUP(A733,'R2. Recharge'!A:K,10,FALSE)*B733,"&lt;Null&gt;")</f>
        <v>&lt;Null&gt;</v>
      </c>
      <c r="I733" t="str">
        <f>IFERROR(VLOOKUP(A733,'R3. GW E'!A:C,2,FALSE)*B733,"&lt;Null&gt;")</f>
        <v>&lt;Null&gt;</v>
      </c>
      <c r="J733" t="str">
        <f>IFERROR(VLOOKUP(A733,'R3. GW E'!A:E,4,FALSE)*B733,"&lt;Null&gt;")</f>
        <v>&lt;Null&gt;</v>
      </c>
      <c r="K733" t="str">
        <f t="shared" si="363"/>
        <v>&lt;Null&gt;</v>
      </c>
      <c r="L733" t="str">
        <f t="shared" si="364"/>
        <v>&lt;Null&gt;</v>
      </c>
      <c r="M733" t="str">
        <f t="shared" si="365"/>
        <v>&lt;Null&gt;</v>
      </c>
      <c r="N733" t="str">
        <f t="shared" si="366"/>
        <v>&lt;Null&gt;</v>
      </c>
      <c r="O733" t="str">
        <f t="shared" si="367"/>
        <v/>
      </c>
      <c r="P733">
        <f t="shared" si="377"/>
        <v>52000</v>
      </c>
      <c r="Q733" t="str">
        <f t="shared" si="368"/>
        <v/>
      </c>
      <c r="R733">
        <f t="shared" si="378"/>
        <v>0</v>
      </c>
      <c r="S733" t="str">
        <f t="shared" si="369"/>
        <v/>
      </c>
      <c r="T733">
        <f t="shared" si="379"/>
        <v>0</v>
      </c>
      <c r="U733" t="str">
        <f t="shared" si="380"/>
        <v>NA</v>
      </c>
      <c r="V733">
        <f t="shared" si="381"/>
        <v>0</v>
      </c>
      <c r="W733" t="str">
        <f t="shared" si="382"/>
        <v>NA</v>
      </c>
      <c r="X733">
        <f t="shared" si="383"/>
        <v>0</v>
      </c>
      <c r="Y733" t="str">
        <f t="shared" si="370"/>
        <v>NA</v>
      </c>
      <c r="Z733" t="str">
        <f t="shared" si="371"/>
        <v>NA</v>
      </c>
      <c r="AA733" t="str">
        <f t="shared" si="372"/>
        <v>NA</v>
      </c>
      <c r="AB733" t="str">
        <f t="shared" si="373"/>
        <v>NA</v>
      </c>
      <c r="AC733" s="9" t="str">
        <f t="shared" si="384"/>
        <v>NA</v>
      </c>
      <c r="AD733" s="9">
        <f t="shared" si="385"/>
        <v>0</v>
      </c>
      <c r="AE733" s="9" t="str">
        <f t="shared" si="386"/>
        <v>NA</v>
      </c>
      <c r="AF733" s="9">
        <f t="shared" si="387"/>
        <v>0</v>
      </c>
      <c r="AG733" s="9" t="str">
        <f t="shared" si="388"/>
        <v>NA</v>
      </c>
      <c r="AH733" s="9">
        <f t="shared" si="389"/>
        <v>0</v>
      </c>
      <c r="AI733" s="9" t="str">
        <f t="shared" si="390"/>
        <v>NA</v>
      </c>
      <c r="AJ733" s="9">
        <f t="shared" si="391"/>
        <v>0</v>
      </c>
      <c r="AK733" t="str">
        <f t="shared" si="392"/>
        <v>NA</v>
      </c>
      <c r="AL733" t="str">
        <f t="shared" si="393"/>
        <v>NA</v>
      </c>
      <c r="AM733" t="str">
        <f t="shared" si="394"/>
        <v>NA</v>
      </c>
      <c r="AN733" t="str">
        <f t="shared" si="395"/>
        <v>NA</v>
      </c>
      <c r="AO733">
        <f t="shared" si="374"/>
        <v>0</v>
      </c>
      <c r="AP733">
        <f t="shared" si="375"/>
        <v>0</v>
      </c>
      <c r="AQ733" t="str">
        <f t="shared" si="376"/>
        <v>Method not applicable - confined aquifer</v>
      </c>
    </row>
    <row r="734" spans="1:43" x14ac:dyDescent="0.25">
      <c r="A734">
        <v>578</v>
      </c>
      <c r="B734">
        <v>159873012.23899999</v>
      </c>
      <c r="C734" t="str">
        <f>VLOOKUP(A734,'A1. Aquifer Attributes'!A:H,8,FALSE)</f>
        <v>Confined</v>
      </c>
      <c r="D734" t="str">
        <f>VLOOKUP(A734,'A3. BGCZ'!A:C,3,FALSE)</f>
        <v>SBS</v>
      </c>
      <c r="E734" t="str">
        <f>VLOOKUP(A734,'A2. Low Flow Zone'!A:C,3,FALSE)</f>
        <v>North Interior</v>
      </c>
      <c r="F734">
        <f>IFERROR(VLOOKUP(A734,'R1. GW Use'!A:H,8,FALSE),"&lt;Null&gt;")</f>
        <v>116352</v>
      </c>
      <c r="G734" t="str">
        <f>IFERROR(VLOOKUP(A734,'R2. Recharge'!A:I,8,FALSE)*B734,"&lt;Null&gt;")</f>
        <v>&lt;Null&gt;</v>
      </c>
      <c r="H734" t="str">
        <f>IFERROR(VLOOKUP(A734,'R2. Recharge'!A:K,10,FALSE)*B734,"&lt;Null&gt;")</f>
        <v>&lt;Null&gt;</v>
      </c>
      <c r="I734" t="str">
        <f>IFERROR(VLOOKUP(A734,'R3. GW E'!A:C,2,FALSE)*B734,"&lt;Null&gt;")</f>
        <v>&lt;Null&gt;</v>
      </c>
      <c r="J734" t="str">
        <f>IFERROR(VLOOKUP(A734,'R3. GW E'!A:E,4,FALSE)*B734,"&lt;Null&gt;")</f>
        <v>&lt;Null&gt;</v>
      </c>
      <c r="K734" t="str">
        <f t="shared" si="363"/>
        <v>&lt;Null&gt;</v>
      </c>
      <c r="L734" t="str">
        <f t="shared" si="364"/>
        <v>&lt;Null&gt;</v>
      </c>
      <c r="M734" t="str">
        <f t="shared" si="365"/>
        <v>&lt;Null&gt;</v>
      </c>
      <c r="N734" t="str">
        <f t="shared" si="366"/>
        <v>&lt;Null&gt;</v>
      </c>
      <c r="O734" t="str">
        <f t="shared" si="367"/>
        <v/>
      </c>
      <c r="P734">
        <f t="shared" si="377"/>
        <v>116000</v>
      </c>
      <c r="Q734" t="str">
        <f t="shared" si="368"/>
        <v/>
      </c>
      <c r="R734">
        <f t="shared" si="378"/>
        <v>0</v>
      </c>
      <c r="S734" t="str">
        <f t="shared" si="369"/>
        <v/>
      </c>
      <c r="T734">
        <f t="shared" si="379"/>
        <v>0</v>
      </c>
      <c r="U734" t="str">
        <f t="shared" si="380"/>
        <v>NA</v>
      </c>
      <c r="V734">
        <f t="shared" si="381"/>
        <v>0</v>
      </c>
      <c r="W734" t="str">
        <f t="shared" si="382"/>
        <v>NA</v>
      </c>
      <c r="X734">
        <f t="shared" si="383"/>
        <v>0</v>
      </c>
      <c r="Y734" t="str">
        <f t="shared" si="370"/>
        <v>NA</v>
      </c>
      <c r="Z734" t="str">
        <f t="shared" si="371"/>
        <v>NA</v>
      </c>
      <c r="AA734" t="str">
        <f t="shared" si="372"/>
        <v>NA</v>
      </c>
      <c r="AB734" t="str">
        <f t="shared" si="373"/>
        <v>NA</v>
      </c>
      <c r="AC734" s="9" t="str">
        <f t="shared" si="384"/>
        <v>NA</v>
      </c>
      <c r="AD734" s="9">
        <f t="shared" si="385"/>
        <v>0</v>
      </c>
      <c r="AE734" s="9" t="str">
        <f t="shared" si="386"/>
        <v>NA</v>
      </c>
      <c r="AF734" s="9">
        <f t="shared" si="387"/>
        <v>0</v>
      </c>
      <c r="AG734" s="9" t="str">
        <f t="shared" si="388"/>
        <v>NA</v>
      </c>
      <c r="AH734" s="9">
        <f t="shared" si="389"/>
        <v>0</v>
      </c>
      <c r="AI734" s="9" t="str">
        <f t="shared" si="390"/>
        <v>NA</v>
      </c>
      <c r="AJ734" s="9">
        <f t="shared" si="391"/>
        <v>0</v>
      </c>
      <c r="AK734" t="str">
        <f t="shared" si="392"/>
        <v>NA</v>
      </c>
      <c r="AL734" t="str">
        <f t="shared" si="393"/>
        <v>NA</v>
      </c>
      <c r="AM734" t="str">
        <f t="shared" si="394"/>
        <v>NA</v>
      </c>
      <c r="AN734" t="str">
        <f t="shared" si="395"/>
        <v>NA</v>
      </c>
      <c r="AO734">
        <f t="shared" si="374"/>
        <v>0</v>
      </c>
      <c r="AP734">
        <f t="shared" si="375"/>
        <v>0</v>
      </c>
      <c r="AQ734" t="str">
        <f t="shared" si="376"/>
        <v>Method not applicable - confined aquifer</v>
      </c>
    </row>
    <row r="735" spans="1:43" x14ac:dyDescent="0.25">
      <c r="A735">
        <v>579</v>
      </c>
      <c r="B735">
        <v>62315485.025700003</v>
      </c>
      <c r="C735" t="str">
        <f>VLOOKUP(A735,'A1. Aquifer Attributes'!A:H,8,FALSE)</f>
        <v>Confined</v>
      </c>
      <c r="D735" t="str">
        <f>VLOOKUP(A735,'A3. BGCZ'!A:C,3,FALSE)</f>
        <v>SBS</v>
      </c>
      <c r="E735" t="str">
        <f>VLOOKUP(A735,'A2. Low Flow Zone'!A:C,3,FALSE)</f>
        <v>North Interior</v>
      </c>
      <c r="F735">
        <f>IFERROR(VLOOKUP(A735,'R1. GW Use'!A:H,8,FALSE),"&lt;Null&gt;")</f>
        <v>37214</v>
      </c>
      <c r="G735" t="str">
        <f>IFERROR(VLOOKUP(A735,'R2. Recharge'!A:I,8,FALSE)*B735,"&lt;Null&gt;")</f>
        <v>&lt;Null&gt;</v>
      </c>
      <c r="H735" t="str">
        <f>IFERROR(VLOOKUP(A735,'R2. Recharge'!A:K,10,FALSE)*B735,"&lt;Null&gt;")</f>
        <v>&lt;Null&gt;</v>
      </c>
      <c r="I735" t="str">
        <f>IFERROR(VLOOKUP(A735,'R3. GW E'!A:C,2,FALSE)*B735,"&lt;Null&gt;")</f>
        <v>&lt;Null&gt;</v>
      </c>
      <c r="J735" t="str">
        <f>IFERROR(VLOOKUP(A735,'R3. GW E'!A:E,4,FALSE)*B735,"&lt;Null&gt;")</f>
        <v>&lt;Null&gt;</v>
      </c>
      <c r="K735" t="str">
        <f t="shared" si="363"/>
        <v>&lt;Null&gt;</v>
      </c>
      <c r="L735" t="str">
        <f t="shared" si="364"/>
        <v>&lt;Null&gt;</v>
      </c>
      <c r="M735" t="str">
        <f t="shared" si="365"/>
        <v>&lt;Null&gt;</v>
      </c>
      <c r="N735" t="str">
        <f t="shared" si="366"/>
        <v>&lt;Null&gt;</v>
      </c>
      <c r="O735" t="str">
        <f t="shared" si="367"/>
        <v/>
      </c>
      <c r="P735">
        <f t="shared" si="377"/>
        <v>37000</v>
      </c>
      <c r="Q735" t="str">
        <f t="shared" si="368"/>
        <v/>
      </c>
      <c r="R735">
        <f t="shared" si="378"/>
        <v>0</v>
      </c>
      <c r="S735" t="str">
        <f t="shared" si="369"/>
        <v/>
      </c>
      <c r="T735">
        <f t="shared" si="379"/>
        <v>0</v>
      </c>
      <c r="U735" t="str">
        <f t="shared" si="380"/>
        <v>NA</v>
      </c>
      <c r="V735">
        <f t="shared" si="381"/>
        <v>0</v>
      </c>
      <c r="W735" t="str">
        <f t="shared" si="382"/>
        <v>NA</v>
      </c>
      <c r="X735">
        <f t="shared" si="383"/>
        <v>0</v>
      </c>
      <c r="Y735" t="str">
        <f t="shared" si="370"/>
        <v>NA</v>
      </c>
      <c r="Z735" t="str">
        <f t="shared" si="371"/>
        <v>NA</v>
      </c>
      <c r="AA735" t="str">
        <f t="shared" si="372"/>
        <v>NA</v>
      </c>
      <c r="AB735" t="str">
        <f t="shared" si="373"/>
        <v>NA</v>
      </c>
      <c r="AC735" s="9" t="str">
        <f t="shared" si="384"/>
        <v>NA</v>
      </c>
      <c r="AD735" s="9">
        <f t="shared" si="385"/>
        <v>0</v>
      </c>
      <c r="AE735" s="9" t="str">
        <f t="shared" si="386"/>
        <v>NA</v>
      </c>
      <c r="AF735" s="9">
        <f t="shared" si="387"/>
        <v>0</v>
      </c>
      <c r="AG735" s="9" t="str">
        <f t="shared" si="388"/>
        <v>NA</v>
      </c>
      <c r="AH735" s="9">
        <f t="shared" si="389"/>
        <v>0</v>
      </c>
      <c r="AI735" s="9" t="str">
        <f t="shared" si="390"/>
        <v>NA</v>
      </c>
      <c r="AJ735" s="9">
        <f t="shared" si="391"/>
        <v>0</v>
      </c>
      <c r="AK735" t="str">
        <f t="shared" si="392"/>
        <v>NA</v>
      </c>
      <c r="AL735" t="str">
        <f t="shared" si="393"/>
        <v>NA</v>
      </c>
      <c r="AM735" t="str">
        <f t="shared" si="394"/>
        <v>NA</v>
      </c>
      <c r="AN735" t="str">
        <f t="shared" si="395"/>
        <v>NA</v>
      </c>
      <c r="AO735">
        <f t="shared" si="374"/>
        <v>0</v>
      </c>
      <c r="AP735">
        <f t="shared" si="375"/>
        <v>0</v>
      </c>
      <c r="AQ735" t="str">
        <f t="shared" si="376"/>
        <v>Method not applicable - confined aquifer</v>
      </c>
    </row>
    <row r="736" spans="1:43" x14ac:dyDescent="0.25">
      <c r="A736">
        <v>580</v>
      </c>
      <c r="B736">
        <v>5947643.7392499996</v>
      </c>
      <c r="C736" t="str">
        <f>VLOOKUP(A736,'A1. Aquifer Attributes'!A:H,8,FALSE)</f>
        <v>Confined</v>
      </c>
      <c r="D736" t="str">
        <f>VLOOKUP(A736,'A3. BGCZ'!A:C,3,FALSE)</f>
        <v>SBS</v>
      </c>
      <c r="E736" t="str">
        <f>VLOOKUP(A736,'A2. Low Flow Zone'!A:C,3,FALSE)</f>
        <v>North Interior</v>
      </c>
      <c r="F736">
        <f>IFERROR(VLOOKUP(A736,'R1. GW Use'!A:H,8,FALSE),"&lt;Null&gt;")</f>
        <v>17851</v>
      </c>
      <c r="G736" t="str">
        <f>IFERROR(VLOOKUP(A736,'R2. Recharge'!A:I,8,FALSE)*B736,"&lt;Null&gt;")</f>
        <v>&lt;Null&gt;</v>
      </c>
      <c r="H736" t="str">
        <f>IFERROR(VLOOKUP(A736,'R2. Recharge'!A:K,10,FALSE)*B736,"&lt;Null&gt;")</f>
        <v>&lt;Null&gt;</v>
      </c>
      <c r="I736" t="str">
        <f>IFERROR(VLOOKUP(A736,'R3. GW E'!A:C,2,FALSE)*B736,"&lt;Null&gt;")</f>
        <v>&lt;Null&gt;</v>
      </c>
      <c r="J736" t="str">
        <f>IFERROR(VLOOKUP(A736,'R3. GW E'!A:E,4,FALSE)*B736,"&lt;Null&gt;")</f>
        <v>&lt;Null&gt;</v>
      </c>
      <c r="K736" t="str">
        <f t="shared" si="363"/>
        <v>&lt;Null&gt;</v>
      </c>
      <c r="L736" t="str">
        <f t="shared" si="364"/>
        <v>&lt;Null&gt;</v>
      </c>
      <c r="M736" t="str">
        <f t="shared" si="365"/>
        <v>&lt;Null&gt;</v>
      </c>
      <c r="N736" t="str">
        <f t="shared" si="366"/>
        <v>&lt;Null&gt;</v>
      </c>
      <c r="O736" t="str">
        <f t="shared" si="367"/>
        <v/>
      </c>
      <c r="P736">
        <f t="shared" si="377"/>
        <v>18000</v>
      </c>
      <c r="Q736" t="str">
        <f t="shared" si="368"/>
        <v/>
      </c>
      <c r="R736">
        <f t="shared" si="378"/>
        <v>0</v>
      </c>
      <c r="S736" t="str">
        <f t="shared" si="369"/>
        <v/>
      </c>
      <c r="T736">
        <f t="shared" si="379"/>
        <v>0</v>
      </c>
      <c r="U736" t="str">
        <f t="shared" si="380"/>
        <v>NA</v>
      </c>
      <c r="V736">
        <f t="shared" si="381"/>
        <v>0</v>
      </c>
      <c r="W736" t="str">
        <f t="shared" si="382"/>
        <v>NA</v>
      </c>
      <c r="X736">
        <f t="shared" si="383"/>
        <v>0</v>
      </c>
      <c r="Y736" t="str">
        <f t="shared" si="370"/>
        <v>NA</v>
      </c>
      <c r="Z736" t="str">
        <f t="shared" si="371"/>
        <v>NA</v>
      </c>
      <c r="AA736" t="str">
        <f t="shared" si="372"/>
        <v>NA</v>
      </c>
      <c r="AB736" t="str">
        <f t="shared" si="373"/>
        <v>NA</v>
      </c>
      <c r="AC736" s="9" t="str">
        <f t="shared" si="384"/>
        <v>NA</v>
      </c>
      <c r="AD736" s="9">
        <f t="shared" si="385"/>
        <v>0</v>
      </c>
      <c r="AE736" s="9" t="str">
        <f t="shared" si="386"/>
        <v>NA</v>
      </c>
      <c r="AF736" s="9">
        <f t="shared" si="387"/>
        <v>0</v>
      </c>
      <c r="AG736" s="9" t="str">
        <f t="shared" si="388"/>
        <v>NA</v>
      </c>
      <c r="AH736" s="9">
        <f t="shared" si="389"/>
        <v>0</v>
      </c>
      <c r="AI736" s="9" t="str">
        <f t="shared" si="390"/>
        <v>NA</v>
      </c>
      <c r="AJ736" s="9">
        <f t="shared" si="391"/>
        <v>0</v>
      </c>
      <c r="AK736" t="str">
        <f t="shared" si="392"/>
        <v>NA</v>
      </c>
      <c r="AL736" t="str">
        <f t="shared" si="393"/>
        <v>NA</v>
      </c>
      <c r="AM736" t="str">
        <f t="shared" si="394"/>
        <v>NA</v>
      </c>
      <c r="AN736" t="str">
        <f t="shared" si="395"/>
        <v>NA</v>
      </c>
      <c r="AO736">
        <f t="shared" si="374"/>
        <v>0</v>
      </c>
      <c r="AP736">
        <f t="shared" si="375"/>
        <v>0</v>
      </c>
      <c r="AQ736" t="str">
        <f t="shared" si="376"/>
        <v>Method not applicable - confined aquifer</v>
      </c>
    </row>
    <row r="737" spans="1:43" x14ac:dyDescent="0.25">
      <c r="A737">
        <v>581</v>
      </c>
      <c r="B737">
        <v>26644333.697299998</v>
      </c>
      <c r="C737" t="str">
        <f>VLOOKUP(A737,'A1. Aquifer Attributes'!A:H,8,FALSE)</f>
        <v>Confined</v>
      </c>
      <c r="D737" t="str">
        <f>VLOOKUP(A737,'A3. BGCZ'!A:C,3,FALSE)</f>
        <v>SBS</v>
      </c>
      <c r="E737" t="str">
        <f>VLOOKUP(A737,'A2. Low Flow Zone'!A:C,3,FALSE)</f>
        <v>North Interior</v>
      </c>
      <c r="F737">
        <f>IFERROR(VLOOKUP(A737,'R1. GW Use'!A:H,8,FALSE),"&lt;Null&gt;")</f>
        <v>42363</v>
      </c>
      <c r="G737" t="str">
        <f>IFERROR(VLOOKUP(A737,'R2. Recharge'!A:I,8,FALSE)*B737,"&lt;Null&gt;")</f>
        <v>&lt;Null&gt;</v>
      </c>
      <c r="H737" t="str">
        <f>IFERROR(VLOOKUP(A737,'R2. Recharge'!A:K,10,FALSE)*B737,"&lt;Null&gt;")</f>
        <v>&lt;Null&gt;</v>
      </c>
      <c r="I737" t="str">
        <f>IFERROR(VLOOKUP(A737,'R3. GW E'!A:C,2,FALSE)*B737,"&lt;Null&gt;")</f>
        <v>&lt;Null&gt;</v>
      </c>
      <c r="J737" t="str">
        <f>IFERROR(VLOOKUP(A737,'R3. GW E'!A:E,4,FALSE)*B737,"&lt;Null&gt;")</f>
        <v>&lt;Null&gt;</v>
      </c>
      <c r="K737" t="str">
        <f t="shared" si="363"/>
        <v>&lt;Null&gt;</v>
      </c>
      <c r="L737" t="str">
        <f t="shared" si="364"/>
        <v>&lt;Null&gt;</v>
      </c>
      <c r="M737" t="str">
        <f t="shared" si="365"/>
        <v>&lt;Null&gt;</v>
      </c>
      <c r="N737" t="str">
        <f t="shared" si="366"/>
        <v>&lt;Null&gt;</v>
      </c>
      <c r="O737" t="str">
        <f t="shared" si="367"/>
        <v/>
      </c>
      <c r="P737">
        <f t="shared" si="377"/>
        <v>42000</v>
      </c>
      <c r="Q737" t="str">
        <f t="shared" si="368"/>
        <v/>
      </c>
      <c r="R737">
        <f t="shared" si="378"/>
        <v>0</v>
      </c>
      <c r="S737" t="str">
        <f t="shared" si="369"/>
        <v/>
      </c>
      <c r="T737">
        <f t="shared" si="379"/>
        <v>0</v>
      </c>
      <c r="U737" t="str">
        <f t="shared" si="380"/>
        <v>NA</v>
      </c>
      <c r="V737">
        <f t="shared" si="381"/>
        <v>0</v>
      </c>
      <c r="W737" t="str">
        <f t="shared" si="382"/>
        <v>NA</v>
      </c>
      <c r="X737">
        <f t="shared" si="383"/>
        <v>0</v>
      </c>
      <c r="Y737" t="str">
        <f t="shared" si="370"/>
        <v>NA</v>
      </c>
      <c r="Z737" t="str">
        <f t="shared" si="371"/>
        <v>NA</v>
      </c>
      <c r="AA737" t="str">
        <f t="shared" si="372"/>
        <v>NA</v>
      </c>
      <c r="AB737" t="str">
        <f t="shared" si="373"/>
        <v>NA</v>
      </c>
      <c r="AC737" s="9" t="str">
        <f t="shared" si="384"/>
        <v>NA</v>
      </c>
      <c r="AD737" s="9">
        <f t="shared" si="385"/>
        <v>0</v>
      </c>
      <c r="AE737" s="9" t="str">
        <f t="shared" si="386"/>
        <v>NA</v>
      </c>
      <c r="AF737" s="9">
        <f t="shared" si="387"/>
        <v>0</v>
      </c>
      <c r="AG737" s="9" t="str">
        <f t="shared" si="388"/>
        <v>NA</v>
      </c>
      <c r="AH737" s="9">
        <f t="shared" si="389"/>
        <v>0</v>
      </c>
      <c r="AI737" s="9" t="str">
        <f t="shared" si="390"/>
        <v>NA</v>
      </c>
      <c r="AJ737" s="9">
        <f t="shared" si="391"/>
        <v>0</v>
      </c>
      <c r="AK737" t="str">
        <f t="shared" si="392"/>
        <v>NA</v>
      </c>
      <c r="AL737" t="str">
        <f t="shared" si="393"/>
        <v>NA</v>
      </c>
      <c r="AM737" t="str">
        <f t="shared" si="394"/>
        <v>NA</v>
      </c>
      <c r="AN737" t="str">
        <f t="shared" si="395"/>
        <v>NA</v>
      </c>
      <c r="AO737">
        <f t="shared" si="374"/>
        <v>0</v>
      </c>
      <c r="AP737">
        <f t="shared" si="375"/>
        <v>0</v>
      </c>
      <c r="AQ737" t="str">
        <f t="shared" si="376"/>
        <v>Method not applicable - confined aquifer</v>
      </c>
    </row>
    <row r="738" spans="1:43" x14ac:dyDescent="0.25">
      <c r="A738">
        <v>582</v>
      </c>
      <c r="B738">
        <v>829142.95668800001</v>
      </c>
      <c r="C738" t="str">
        <f>VLOOKUP(A738,'A1. Aquifer Attributes'!A:H,8,FALSE)</f>
        <v>Confined</v>
      </c>
      <c r="D738" t="str">
        <f>VLOOKUP(A738,'A3. BGCZ'!A:C,3,FALSE)</f>
        <v>SBS</v>
      </c>
      <c r="E738" t="str">
        <f>VLOOKUP(A738,'A2. Low Flow Zone'!A:C,3,FALSE)</f>
        <v>North Interior</v>
      </c>
      <c r="F738">
        <f>IFERROR(VLOOKUP(A738,'R1. GW Use'!A:H,8,FALSE),"&lt;Null&gt;")</f>
        <v>8865</v>
      </c>
      <c r="G738" t="str">
        <f>IFERROR(VLOOKUP(A738,'R2. Recharge'!A:I,8,FALSE)*B738,"&lt;Null&gt;")</f>
        <v>&lt;Null&gt;</v>
      </c>
      <c r="H738" t="str">
        <f>IFERROR(VLOOKUP(A738,'R2. Recharge'!A:K,10,FALSE)*B738,"&lt;Null&gt;")</f>
        <v>&lt;Null&gt;</v>
      </c>
      <c r="I738" t="str">
        <f>IFERROR(VLOOKUP(A738,'R3. GW E'!A:C,2,FALSE)*B738,"&lt;Null&gt;")</f>
        <v>&lt;Null&gt;</v>
      </c>
      <c r="J738" t="str">
        <f>IFERROR(VLOOKUP(A738,'R3. GW E'!A:E,4,FALSE)*B738,"&lt;Null&gt;")</f>
        <v>&lt;Null&gt;</v>
      </c>
      <c r="K738" t="str">
        <f t="shared" si="363"/>
        <v>&lt;Null&gt;</v>
      </c>
      <c r="L738" t="str">
        <f t="shared" si="364"/>
        <v>&lt;Null&gt;</v>
      </c>
      <c r="M738" t="str">
        <f t="shared" si="365"/>
        <v>&lt;Null&gt;</v>
      </c>
      <c r="N738" t="str">
        <f t="shared" si="366"/>
        <v>&lt;Null&gt;</v>
      </c>
      <c r="O738" t="str">
        <f t="shared" si="367"/>
        <v/>
      </c>
      <c r="P738">
        <f t="shared" si="377"/>
        <v>9000</v>
      </c>
      <c r="Q738" t="str">
        <f t="shared" si="368"/>
        <v/>
      </c>
      <c r="R738">
        <f t="shared" si="378"/>
        <v>0</v>
      </c>
      <c r="S738" t="str">
        <f t="shared" si="369"/>
        <v/>
      </c>
      <c r="T738">
        <f t="shared" si="379"/>
        <v>0</v>
      </c>
      <c r="U738" t="str">
        <f t="shared" si="380"/>
        <v>NA</v>
      </c>
      <c r="V738">
        <f t="shared" si="381"/>
        <v>0</v>
      </c>
      <c r="W738" t="str">
        <f t="shared" si="382"/>
        <v>NA</v>
      </c>
      <c r="X738">
        <f t="shared" si="383"/>
        <v>0</v>
      </c>
      <c r="Y738" t="str">
        <f t="shared" si="370"/>
        <v>NA</v>
      </c>
      <c r="Z738" t="str">
        <f t="shared" si="371"/>
        <v>NA</v>
      </c>
      <c r="AA738" t="str">
        <f t="shared" si="372"/>
        <v>NA</v>
      </c>
      <c r="AB738" t="str">
        <f t="shared" si="373"/>
        <v>NA</v>
      </c>
      <c r="AC738" s="9" t="str">
        <f t="shared" si="384"/>
        <v>NA</v>
      </c>
      <c r="AD738" s="9">
        <f t="shared" si="385"/>
        <v>0</v>
      </c>
      <c r="AE738" s="9" t="str">
        <f t="shared" si="386"/>
        <v>NA</v>
      </c>
      <c r="AF738" s="9">
        <f t="shared" si="387"/>
        <v>0</v>
      </c>
      <c r="AG738" s="9" t="str">
        <f t="shared" si="388"/>
        <v>NA</v>
      </c>
      <c r="AH738" s="9">
        <f t="shared" si="389"/>
        <v>0</v>
      </c>
      <c r="AI738" s="9" t="str">
        <f t="shared" si="390"/>
        <v>NA</v>
      </c>
      <c r="AJ738" s="9">
        <f t="shared" si="391"/>
        <v>0</v>
      </c>
      <c r="AK738" t="str">
        <f t="shared" si="392"/>
        <v>NA</v>
      </c>
      <c r="AL738" t="str">
        <f t="shared" si="393"/>
        <v>NA</v>
      </c>
      <c r="AM738" t="str">
        <f t="shared" si="394"/>
        <v>NA</v>
      </c>
      <c r="AN738" t="str">
        <f t="shared" si="395"/>
        <v>NA</v>
      </c>
      <c r="AO738">
        <f t="shared" si="374"/>
        <v>0</v>
      </c>
      <c r="AP738">
        <f t="shared" si="375"/>
        <v>0</v>
      </c>
      <c r="AQ738" t="str">
        <f t="shared" si="376"/>
        <v>Method not applicable - confined aquifer</v>
      </c>
    </row>
    <row r="739" spans="1:43" x14ac:dyDescent="0.25">
      <c r="A739">
        <v>584</v>
      </c>
      <c r="B739">
        <v>20741811.0429</v>
      </c>
      <c r="C739" t="str">
        <f>VLOOKUP(A739,'A1. Aquifer Attributes'!A:H,8,FALSE)</f>
        <v>Confined</v>
      </c>
      <c r="D739" t="str">
        <f>VLOOKUP(A739,'A3. BGCZ'!A:C,3,FALSE)</f>
        <v>SBS</v>
      </c>
      <c r="E739" t="str">
        <f>VLOOKUP(A739,'A2. Low Flow Zone'!A:C,3,FALSE)</f>
        <v>North Interior</v>
      </c>
      <c r="F739">
        <f>IFERROR(VLOOKUP(A739,'R1. GW Use'!A:H,8,FALSE),"&lt;Null&gt;")</f>
        <v>173571</v>
      </c>
      <c r="G739" t="str">
        <f>IFERROR(VLOOKUP(A739,'R2. Recharge'!A:I,8,FALSE)*B739,"&lt;Null&gt;")</f>
        <v>&lt;Null&gt;</v>
      </c>
      <c r="H739" t="str">
        <f>IFERROR(VLOOKUP(A739,'R2. Recharge'!A:K,10,FALSE)*B739,"&lt;Null&gt;")</f>
        <v>&lt;Null&gt;</v>
      </c>
      <c r="I739" t="str">
        <f>IFERROR(VLOOKUP(A739,'R3. GW E'!A:C,2,FALSE)*B739,"&lt;Null&gt;")</f>
        <v>&lt;Null&gt;</v>
      </c>
      <c r="J739" t="str">
        <f>IFERROR(VLOOKUP(A739,'R3. GW E'!A:E,4,FALSE)*B739,"&lt;Null&gt;")</f>
        <v>&lt;Null&gt;</v>
      </c>
      <c r="K739" t="str">
        <f t="shared" si="363"/>
        <v>&lt;Null&gt;</v>
      </c>
      <c r="L739" t="str">
        <f t="shared" si="364"/>
        <v>&lt;Null&gt;</v>
      </c>
      <c r="M739" t="str">
        <f t="shared" si="365"/>
        <v>&lt;Null&gt;</v>
      </c>
      <c r="N739" t="str">
        <f t="shared" si="366"/>
        <v>&lt;Null&gt;</v>
      </c>
      <c r="O739" t="str">
        <f t="shared" si="367"/>
        <v/>
      </c>
      <c r="P739">
        <f t="shared" si="377"/>
        <v>174000</v>
      </c>
      <c r="Q739" t="str">
        <f t="shared" si="368"/>
        <v/>
      </c>
      <c r="R739">
        <f t="shared" si="378"/>
        <v>0</v>
      </c>
      <c r="S739" t="str">
        <f t="shared" si="369"/>
        <v/>
      </c>
      <c r="T739">
        <f t="shared" si="379"/>
        <v>0</v>
      </c>
      <c r="U739" t="str">
        <f t="shared" si="380"/>
        <v>NA</v>
      </c>
      <c r="V739">
        <f t="shared" si="381"/>
        <v>0</v>
      </c>
      <c r="W739" t="str">
        <f t="shared" si="382"/>
        <v>NA</v>
      </c>
      <c r="X739">
        <f t="shared" si="383"/>
        <v>0</v>
      </c>
      <c r="Y739" t="str">
        <f t="shared" si="370"/>
        <v>NA</v>
      </c>
      <c r="Z739" t="str">
        <f t="shared" si="371"/>
        <v>NA</v>
      </c>
      <c r="AA739" t="str">
        <f t="shared" si="372"/>
        <v>NA</v>
      </c>
      <c r="AB739" t="str">
        <f t="shared" si="373"/>
        <v>NA</v>
      </c>
      <c r="AC739" s="9" t="str">
        <f t="shared" si="384"/>
        <v>NA</v>
      </c>
      <c r="AD739" s="9">
        <f t="shared" si="385"/>
        <v>0</v>
      </c>
      <c r="AE739" s="9" t="str">
        <f t="shared" si="386"/>
        <v>NA</v>
      </c>
      <c r="AF739" s="9">
        <f t="shared" si="387"/>
        <v>0</v>
      </c>
      <c r="AG739" s="9" t="str">
        <f t="shared" si="388"/>
        <v>NA</v>
      </c>
      <c r="AH739" s="9">
        <f t="shared" si="389"/>
        <v>0</v>
      </c>
      <c r="AI739" s="9" t="str">
        <f t="shared" si="390"/>
        <v>NA</v>
      </c>
      <c r="AJ739" s="9">
        <f t="shared" si="391"/>
        <v>0</v>
      </c>
      <c r="AK739" t="str">
        <f t="shared" si="392"/>
        <v>NA</v>
      </c>
      <c r="AL739" t="str">
        <f t="shared" si="393"/>
        <v>NA</v>
      </c>
      <c r="AM739" t="str">
        <f t="shared" si="394"/>
        <v>NA</v>
      </c>
      <c r="AN739" t="str">
        <f t="shared" si="395"/>
        <v>NA</v>
      </c>
      <c r="AO739">
        <f t="shared" si="374"/>
        <v>0</v>
      </c>
      <c r="AP739">
        <f t="shared" si="375"/>
        <v>0</v>
      </c>
      <c r="AQ739" t="str">
        <f t="shared" si="376"/>
        <v>Method not applicable - confined aquifer</v>
      </c>
    </row>
    <row r="740" spans="1:43" x14ac:dyDescent="0.25">
      <c r="A740">
        <v>585</v>
      </c>
      <c r="B740">
        <v>9801573.68781</v>
      </c>
      <c r="C740" t="str">
        <f>VLOOKUP(A740,'A1. Aquifer Attributes'!A:H,8,FALSE)</f>
        <v>Confined</v>
      </c>
      <c r="D740" t="str">
        <f>VLOOKUP(A740,'A3. BGCZ'!A:C,3,FALSE)</f>
        <v>SBS</v>
      </c>
      <c r="E740" t="str">
        <f>VLOOKUP(A740,'A2. Low Flow Zone'!A:C,3,FALSE)</f>
        <v>North Interior</v>
      </c>
      <c r="F740">
        <f>IFERROR(VLOOKUP(A740,'R1. GW Use'!A:H,8,FALSE),"&lt;Null&gt;")</f>
        <v>644649</v>
      </c>
      <c r="G740" t="str">
        <f>IFERROR(VLOOKUP(A740,'R2. Recharge'!A:I,8,FALSE)*B740,"&lt;Null&gt;")</f>
        <v>&lt;Null&gt;</v>
      </c>
      <c r="H740" t="str">
        <f>IFERROR(VLOOKUP(A740,'R2. Recharge'!A:K,10,FALSE)*B740,"&lt;Null&gt;")</f>
        <v>&lt;Null&gt;</v>
      </c>
      <c r="I740" t="str">
        <f>IFERROR(VLOOKUP(A740,'R3. GW E'!A:C,2,FALSE)*B740,"&lt;Null&gt;")</f>
        <v>&lt;Null&gt;</v>
      </c>
      <c r="J740" t="str">
        <f>IFERROR(VLOOKUP(A740,'R3. GW E'!A:E,4,FALSE)*B740,"&lt;Null&gt;")</f>
        <v>&lt;Null&gt;</v>
      </c>
      <c r="K740" t="str">
        <f t="shared" si="363"/>
        <v>&lt;Null&gt;</v>
      </c>
      <c r="L740" t="str">
        <f t="shared" si="364"/>
        <v>&lt;Null&gt;</v>
      </c>
      <c r="M740" t="str">
        <f t="shared" si="365"/>
        <v>&lt;Null&gt;</v>
      </c>
      <c r="N740" t="str">
        <f t="shared" si="366"/>
        <v>&lt;Null&gt;</v>
      </c>
      <c r="O740" t="str">
        <f t="shared" si="367"/>
        <v/>
      </c>
      <c r="P740">
        <f t="shared" si="377"/>
        <v>645000</v>
      </c>
      <c r="Q740" t="str">
        <f t="shared" si="368"/>
        <v/>
      </c>
      <c r="R740">
        <f t="shared" si="378"/>
        <v>0</v>
      </c>
      <c r="S740" t="str">
        <f t="shared" si="369"/>
        <v/>
      </c>
      <c r="T740">
        <f t="shared" si="379"/>
        <v>0</v>
      </c>
      <c r="U740" t="str">
        <f t="shared" si="380"/>
        <v>NA</v>
      </c>
      <c r="V740">
        <f t="shared" si="381"/>
        <v>0</v>
      </c>
      <c r="W740" t="str">
        <f t="shared" si="382"/>
        <v>NA</v>
      </c>
      <c r="X740">
        <f t="shared" si="383"/>
        <v>0</v>
      </c>
      <c r="Y740" t="str">
        <f t="shared" si="370"/>
        <v>NA</v>
      </c>
      <c r="Z740" t="str">
        <f t="shared" si="371"/>
        <v>NA</v>
      </c>
      <c r="AA740" t="str">
        <f t="shared" si="372"/>
        <v>NA</v>
      </c>
      <c r="AB740" t="str">
        <f t="shared" si="373"/>
        <v>NA</v>
      </c>
      <c r="AC740" s="9" t="str">
        <f t="shared" si="384"/>
        <v>NA</v>
      </c>
      <c r="AD740" s="9">
        <f t="shared" si="385"/>
        <v>0</v>
      </c>
      <c r="AE740" s="9" t="str">
        <f t="shared" si="386"/>
        <v>NA</v>
      </c>
      <c r="AF740" s="9">
        <f t="shared" si="387"/>
        <v>0</v>
      </c>
      <c r="AG740" s="9" t="str">
        <f t="shared" si="388"/>
        <v>NA</v>
      </c>
      <c r="AH740" s="9">
        <f t="shared" si="389"/>
        <v>0</v>
      </c>
      <c r="AI740" s="9" t="str">
        <f t="shared" si="390"/>
        <v>NA</v>
      </c>
      <c r="AJ740" s="9">
        <f t="shared" si="391"/>
        <v>0</v>
      </c>
      <c r="AK740" t="str">
        <f t="shared" si="392"/>
        <v>NA</v>
      </c>
      <c r="AL740" t="str">
        <f t="shared" si="393"/>
        <v>NA</v>
      </c>
      <c r="AM740" t="str">
        <f t="shared" si="394"/>
        <v>NA</v>
      </c>
      <c r="AN740" t="str">
        <f t="shared" si="395"/>
        <v>NA</v>
      </c>
      <c r="AO740">
        <f t="shared" si="374"/>
        <v>0</v>
      </c>
      <c r="AP740">
        <f t="shared" si="375"/>
        <v>0</v>
      </c>
      <c r="AQ740" t="str">
        <f t="shared" si="376"/>
        <v>Method not applicable - confined aquifer</v>
      </c>
    </row>
    <row r="741" spans="1:43" x14ac:dyDescent="0.25">
      <c r="A741">
        <v>586</v>
      </c>
      <c r="B741">
        <v>582065.43449999997</v>
      </c>
      <c r="C741" t="str">
        <f>VLOOKUP(A741,'A1. Aquifer Attributes'!A:H,8,FALSE)</f>
        <v>Confined</v>
      </c>
      <c r="D741" t="str">
        <f>VLOOKUP(A741,'A3. BGCZ'!A:C,3,FALSE)</f>
        <v>ICH</v>
      </c>
      <c r="E741" t="str">
        <f>VLOOKUP(A741,'A2. Low Flow Zone'!A:C,3,FALSE)</f>
        <v>North Interior</v>
      </c>
      <c r="F741">
        <f>IFERROR(VLOOKUP(A741,'R1. GW Use'!A:H,8,FALSE),"&lt;Null&gt;")</f>
        <v>7092</v>
      </c>
      <c r="G741" t="str">
        <f>IFERROR(VLOOKUP(A741,'R2. Recharge'!A:I,8,FALSE)*B741,"&lt;Null&gt;")</f>
        <v>&lt;Null&gt;</v>
      </c>
      <c r="H741" t="str">
        <f>IFERROR(VLOOKUP(A741,'R2. Recharge'!A:K,10,FALSE)*B741,"&lt;Null&gt;")</f>
        <v>&lt;Null&gt;</v>
      </c>
      <c r="I741" t="str">
        <f>IFERROR(VLOOKUP(A741,'R3. GW E'!A:C,2,FALSE)*B741,"&lt;Null&gt;")</f>
        <v>&lt;Null&gt;</v>
      </c>
      <c r="J741" t="str">
        <f>IFERROR(VLOOKUP(A741,'R3. GW E'!A:E,4,FALSE)*B741,"&lt;Null&gt;")</f>
        <v>&lt;Null&gt;</v>
      </c>
      <c r="K741" t="str">
        <f t="shared" si="363"/>
        <v>&lt;Null&gt;</v>
      </c>
      <c r="L741" t="str">
        <f t="shared" si="364"/>
        <v>&lt;Null&gt;</v>
      </c>
      <c r="M741" t="str">
        <f t="shared" si="365"/>
        <v>&lt;Null&gt;</v>
      </c>
      <c r="N741" t="str">
        <f t="shared" si="366"/>
        <v>&lt;Null&gt;</v>
      </c>
      <c r="O741" t="str">
        <f t="shared" si="367"/>
        <v/>
      </c>
      <c r="P741">
        <f t="shared" si="377"/>
        <v>7000</v>
      </c>
      <c r="Q741" t="str">
        <f t="shared" si="368"/>
        <v/>
      </c>
      <c r="R741">
        <f t="shared" si="378"/>
        <v>0</v>
      </c>
      <c r="S741" t="str">
        <f t="shared" si="369"/>
        <v/>
      </c>
      <c r="T741">
        <f t="shared" si="379"/>
        <v>0</v>
      </c>
      <c r="U741" t="str">
        <f t="shared" si="380"/>
        <v>NA</v>
      </c>
      <c r="V741">
        <f t="shared" si="381"/>
        <v>0</v>
      </c>
      <c r="W741" t="str">
        <f t="shared" si="382"/>
        <v>NA</v>
      </c>
      <c r="X741">
        <f t="shared" si="383"/>
        <v>0</v>
      </c>
      <c r="Y741" t="str">
        <f t="shared" si="370"/>
        <v>NA</v>
      </c>
      <c r="Z741" t="str">
        <f t="shared" si="371"/>
        <v>NA</v>
      </c>
      <c r="AA741" t="str">
        <f t="shared" si="372"/>
        <v>NA</v>
      </c>
      <c r="AB741" t="str">
        <f t="shared" si="373"/>
        <v>NA</v>
      </c>
      <c r="AC741" s="9" t="str">
        <f t="shared" si="384"/>
        <v>NA</v>
      </c>
      <c r="AD741" s="9">
        <f t="shared" si="385"/>
        <v>0</v>
      </c>
      <c r="AE741" s="9" t="str">
        <f t="shared" si="386"/>
        <v>NA</v>
      </c>
      <c r="AF741" s="9">
        <f t="shared" si="387"/>
        <v>0</v>
      </c>
      <c r="AG741" s="9" t="str">
        <f t="shared" si="388"/>
        <v>NA</v>
      </c>
      <c r="AH741" s="9">
        <f t="shared" si="389"/>
        <v>0</v>
      </c>
      <c r="AI741" s="9" t="str">
        <f t="shared" si="390"/>
        <v>NA</v>
      </c>
      <c r="AJ741" s="9">
        <f t="shared" si="391"/>
        <v>0</v>
      </c>
      <c r="AK741" t="str">
        <f t="shared" si="392"/>
        <v>NA</v>
      </c>
      <c r="AL741" t="str">
        <f t="shared" si="393"/>
        <v>NA</v>
      </c>
      <c r="AM741" t="str">
        <f t="shared" si="394"/>
        <v>NA</v>
      </c>
      <c r="AN741" t="str">
        <f t="shared" si="395"/>
        <v>NA</v>
      </c>
      <c r="AO741">
        <f t="shared" si="374"/>
        <v>0</v>
      </c>
      <c r="AP741">
        <f t="shared" si="375"/>
        <v>0</v>
      </c>
      <c r="AQ741" t="str">
        <f t="shared" si="376"/>
        <v>Method not applicable - confined aquifer</v>
      </c>
    </row>
    <row r="742" spans="1:43" x14ac:dyDescent="0.25">
      <c r="A742">
        <v>587</v>
      </c>
      <c r="B742">
        <v>2682850.1719399998</v>
      </c>
      <c r="C742" t="str">
        <f>VLOOKUP(A742,'A1. Aquifer Attributes'!A:H,8,FALSE)</f>
        <v>Confined</v>
      </c>
      <c r="D742" t="str">
        <f>VLOOKUP(A742,'A3. BGCZ'!A:C,3,FALSE)</f>
        <v>SBS</v>
      </c>
      <c r="E742" t="str">
        <f>VLOOKUP(A742,'A2. Low Flow Zone'!A:C,3,FALSE)</f>
        <v>North Interior</v>
      </c>
      <c r="F742">
        <f>IFERROR(VLOOKUP(A742,'R1. GW Use'!A:H,8,FALSE),"&lt;Null&gt;")</f>
        <v>11017</v>
      </c>
      <c r="G742" t="str">
        <f>IFERROR(VLOOKUP(A742,'R2. Recharge'!A:I,8,FALSE)*B742,"&lt;Null&gt;")</f>
        <v>&lt;Null&gt;</v>
      </c>
      <c r="H742" t="str">
        <f>IFERROR(VLOOKUP(A742,'R2. Recharge'!A:K,10,FALSE)*B742,"&lt;Null&gt;")</f>
        <v>&lt;Null&gt;</v>
      </c>
      <c r="I742" t="str">
        <f>IFERROR(VLOOKUP(A742,'R3. GW E'!A:C,2,FALSE)*B742,"&lt;Null&gt;")</f>
        <v>&lt;Null&gt;</v>
      </c>
      <c r="J742" t="str">
        <f>IFERROR(VLOOKUP(A742,'R3. GW E'!A:E,4,FALSE)*B742,"&lt;Null&gt;")</f>
        <v>&lt;Null&gt;</v>
      </c>
      <c r="K742" t="str">
        <f t="shared" si="363"/>
        <v>&lt;Null&gt;</v>
      </c>
      <c r="L742" t="str">
        <f t="shared" si="364"/>
        <v>&lt;Null&gt;</v>
      </c>
      <c r="M742" t="str">
        <f t="shared" si="365"/>
        <v>&lt;Null&gt;</v>
      </c>
      <c r="N742" t="str">
        <f t="shared" si="366"/>
        <v>&lt;Null&gt;</v>
      </c>
      <c r="O742" t="str">
        <f t="shared" si="367"/>
        <v/>
      </c>
      <c r="P742">
        <f t="shared" si="377"/>
        <v>11000</v>
      </c>
      <c r="Q742" t="str">
        <f t="shared" si="368"/>
        <v/>
      </c>
      <c r="R742">
        <f t="shared" si="378"/>
        <v>0</v>
      </c>
      <c r="S742" t="str">
        <f t="shared" si="369"/>
        <v/>
      </c>
      <c r="T742">
        <f t="shared" si="379"/>
        <v>0</v>
      </c>
      <c r="U742" t="str">
        <f t="shared" si="380"/>
        <v>NA</v>
      </c>
      <c r="V742">
        <f t="shared" si="381"/>
        <v>0</v>
      </c>
      <c r="W742" t="str">
        <f t="shared" si="382"/>
        <v>NA</v>
      </c>
      <c r="X742">
        <f t="shared" si="383"/>
        <v>0</v>
      </c>
      <c r="Y742" t="str">
        <f t="shared" si="370"/>
        <v>NA</v>
      </c>
      <c r="Z742" t="str">
        <f t="shared" si="371"/>
        <v>NA</v>
      </c>
      <c r="AA742" t="str">
        <f t="shared" si="372"/>
        <v>NA</v>
      </c>
      <c r="AB742" t="str">
        <f t="shared" si="373"/>
        <v>NA</v>
      </c>
      <c r="AC742" s="9" t="str">
        <f t="shared" si="384"/>
        <v>NA</v>
      </c>
      <c r="AD742" s="9">
        <f t="shared" si="385"/>
        <v>0</v>
      </c>
      <c r="AE742" s="9" t="str">
        <f t="shared" si="386"/>
        <v>NA</v>
      </c>
      <c r="AF742" s="9">
        <f t="shared" si="387"/>
        <v>0</v>
      </c>
      <c r="AG742" s="9" t="str">
        <f t="shared" si="388"/>
        <v>NA</v>
      </c>
      <c r="AH742" s="9">
        <f t="shared" si="389"/>
        <v>0</v>
      </c>
      <c r="AI742" s="9" t="str">
        <f t="shared" si="390"/>
        <v>NA</v>
      </c>
      <c r="AJ742" s="9">
        <f t="shared" si="391"/>
        <v>0</v>
      </c>
      <c r="AK742" t="str">
        <f t="shared" si="392"/>
        <v>NA</v>
      </c>
      <c r="AL742" t="str">
        <f t="shared" si="393"/>
        <v>NA</v>
      </c>
      <c r="AM742" t="str">
        <f t="shared" si="394"/>
        <v>NA</v>
      </c>
      <c r="AN742" t="str">
        <f t="shared" si="395"/>
        <v>NA</v>
      </c>
      <c r="AO742">
        <f t="shared" si="374"/>
        <v>0</v>
      </c>
      <c r="AP742">
        <f t="shared" si="375"/>
        <v>0</v>
      </c>
      <c r="AQ742" t="str">
        <f t="shared" si="376"/>
        <v>Method not applicable - confined aquifer</v>
      </c>
    </row>
    <row r="743" spans="1:43" x14ac:dyDescent="0.25">
      <c r="A743">
        <v>589</v>
      </c>
      <c r="B743">
        <v>19120213.4844</v>
      </c>
      <c r="C743" t="str">
        <f>VLOOKUP(A743,'A1. Aquifer Attributes'!A:H,8,FALSE)</f>
        <v>Confined</v>
      </c>
      <c r="D743" t="str">
        <f>VLOOKUP(A743,'A3. BGCZ'!A:C,3,FALSE)</f>
        <v>BWBS</v>
      </c>
      <c r="E743" t="str">
        <f>VLOOKUP(A743,'A2. Low Flow Zone'!A:C,3,FALSE)</f>
        <v>North Interior</v>
      </c>
      <c r="F743">
        <f>IFERROR(VLOOKUP(A743,'R1. GW Use'!A:H,8,FALSE),"&lt;Null&gt;")</f>
        <v>28</v>
      </c>
      <c r="G743" t="str">
        <f>IFERROR(VLOOKUP(A743,'R2. Recharge'!A:I,8,FALSE)*B743,"&lt;Null&gt;")</f>
        <v>&lt;Null&gt;</v>
      </c>
      <c r="H743" t="str">
        <f>IFERROR(VLOOKUP(A743,'R2. Recharge'!A:K,10,FALSE)*B743,"&lt;Null&gt;")</f>
        <v>&lt;Null&gt;</v>
      </c>
      <c r="I743" t="str">
        <f>IFERROR(VLOOKUP(A743,'R3. GW E'!A:C,2,FALSE)*B743,"&lt;Null&gt;")</f>
        <v>&lt;Null&gt;</v>
      </c>
      <c r="J743" t="str">
        <f>IFERROR(VLOOKUP(A743,'R3. GW E'!A:E,4,FALSE)*B743,"&lt;Null&gt;")</f>
        <v>&lt;Null&gt;</v>
      </c>
      <c r="K743" t="str">
        <f t="shared" si="363"/>
        <v>&lt;Null&gt;</v>
      </c>
      <c r="L743" t="str">
        <f t="shared" si="364"/>
        <v>&lt;Null&gt;</v>
      </c>
      <c r="M743" t="str">
        <f t="shared" si="365"/>
        <v>&lt;Null&gt;</v>
      </c>
      <c r="N743" t="str">
        <f t="shared" si="366"/>
        <v>&lt;Null&gt;</v>
      </c>
      <c r="O743" t="str">
        <f t="shared" si="367"/>
        <v>&lt;1000</v>
      </c>
      <c r="P743">
        <f t="shared" si="377"/>
        <v>0</v>
      </c>
      <c r="Q743" t="str">
        <f t="shared" si="368"/>
        <v/>
      </c>
      <c r="R743">
        <f t="shared" si="378"/>
        <v>0</v>
      </c>
      <c r="S743" t="str">
        <f t="shared" si="369"/>
        <v/>
      </c>
      <c r="T743">
        <f t="shared" si="379"/>
        <v>0</v>
      </c>
      <c r="U743" t="str">
        <f t="shared" si="380"/>
        <v>NA</v>
      </c>
      <c r="V743">
        <f t="shared" si="381"/>
        <v>0</v>
      </c>
      <c r="W743" t="str">
        <f t="shared" si="382"/>
        <v>NA</v>
      </c>
      <c r="X743">
        <f t="shared" si="383"/>
        <v>0</v>
      </c>
      <c r="Y743" t="str">
        <f t="shared" si="370"/>
        <v>NA</v>
      </c>
      <c r="Z743" t="str">
        <f t="shared" si="371"/>
        <v>NA</v>
      </c>
      <c r="AA743" t="str">
        <f t="shared" si="372"/>
        <v>NA</v>
      </c>
      <c r="AB743" t="str">
        <f t="shared" si="373"/>
        <v>NA</v>
      </c>
      <c r="AC743" s="9" t="str">
        <f t="shared" si="384"/>
        <v>NA</v>
      </c>
      <c r="AD743" s="9">
        <f t="shared" si="385"/>
        <v>0</v>
      </c>
      <c r="AE743" s="9" t="str">
        <f t="shared" si="386"/>
        <v>NA</v>
      </c>
      <c r="AF743" s="9">
        <f t="shared" si="387"/>
        <v>0</v>
      </c>
      <c r="AG743" s="9" t="str">
        <f t="shared" si="388"/>
        <v>NA</v>
      </c>
      <c r="AH743" s="9">
        <f t="shared" si="389"/>
        <v>0</v>
      </c>
      <c r="AI743" s="9" t="str">
        <f t="shared" si="390"/>
        <v>NA</v>
      </c>
      <c r="AJ743" s="9">
        <f t="shared" si="391"/>
        <v>0</v>
      </c>
      <c r="AK743" t="str">
        <f t="shared" si="392"/>
        <v>NA</v>
      </c>
      <c r="AL743" t="str">
        <f t="shared" si="393"/>
        <v>NA</v>
      </c>
      <c r="AM743" t="str">
        <f t="shared" si="394"/>
        <v>NA</v>
      </c>
      <c r="AN743" t="str">
        <f t="shared" si="395"/>
        <v>NA</v>
      </c>
      <c r="AO743">
        <f t="shared" si="374"/>
        <v>0</v>
      </c>
      <c r="AP743">
        <f t="shared" si="375"/>
        <v>0</v>
      </c>
      <c r="AQ743" t="str">
        <f t="shared" si="376"/>
        <v>Method not applicable - confined aquifer</v>
      </c>
    </row>
    <row r="744" spans="1:43" x14ac:dyDescent="0.25">
      <c r="A744">
        <v>590</v>
      </c>
      <c r="B744">
        <v>49278420.070299998</v>
      </c>
      <c r="C744" t="str">
        <f>VLOOKUP(A744,'A1. Aquifer Attributes'!A:H,8,FALSE)</f>
        <v>Confined</v>
      </c>
      <c r="D744" t="str">
        <f>VLOOKUP(A744,'A3. BGCZ'!A:C,3,FALSE)</f>
        <v>BWBS</v>
      </c>
      <c r="E744" t="str">
        <f>VLOOKUP(A744,'A2. Low Flow Zone'!A:C,3,FALSE)</f>
        <v>Northeast Plains</v>
      </c>
      <c r="F744">
        <f>IFERROR(VLOOKUP(A744,'R1. GW Use'!A:H,8,FALSE),"&lt;Null&gt;")</f>
        <v>18757</v>
      </c>
      <c r="G744" t="str">
        <f>IFERROR(VLOOKUP(A744,'R2. Recharge'!A:I,8,FALSE)*B744,"&lt;Null&gt;")</f>
        <v>&lt;Null&gt;</v>
      </c>
      <c r="H744" t="str">
        <f>IFERROR(VLOOKUP(A744,'R2. Recharge'!A:K,10,FALSE)*B744,"&lt;Null&gt;")</f>
        <v>&lt;Null&gt;</v>
      </c>
      <c r="I744" t="str">
        <f>IFERROR(VLOOKUP(A744,'R3. GW E'!A:C,2,FALSE)*B744,"&lt;Null&gt;")</f>
        <v>&lt;Null&gt;</v>
      </c>
      <c r="J744" t="str">
        <f>IFERROR(VLOOKUP(A744,'R3. GW E'!A:E,4,FALSE)*B744,"&lt;Null&gt;")</f>
        <v>&lt;Null&gt;</v>
      </c>
      <c r="K744" t="str">
        <f t="shared" si="363"/>
        <v>&lt;Null&gt;</v>
      </c>
      <c r="L744" t="str">
        <f t="shared" si="364"/>
        <v>&lt;Null&gt;</v>
      </c>
      <c r="M744" t="str">
        <f t="shared" si="365"/>
        <v>&lt;Null&gt;</v>
      </c>
      <c r="N744" t="str">
        <f t="shared" si="366"/>
        <v>&lt;Null&gt;</v>
      </c>
      <c r="O744" t="str">
        <f t="shared" si="367"/>
        <v/>
      </c>
      <c r="P744">
        <f t="shared" si="377"/>
        <v>19000</v>
      </c>
      <c r="Q744" t="str">
        <f t="shared" si="368"/>
        <v/>
      </c>
      <c r="R744">
        <f t="shared" si="378"/>
        <v>0</v>
      </c>
      <c r="S744" t="str">
        <f t="shared" si="369"/>
        <v/>
      </c>
      <c r="T744">
        <f t="shared" si="379"/>
        <v>0</v>
      </c>
      <c r="U744" t="str">
        <f t="shared" si="380"/>
        <v>NA</v>
      </c>
      <c r="V744">
        <f t="shared" si="381"/>
        <v>0</v>
      </c>
      <c r="W744" t="str">
        <f t="shared" si="382"/>
        <v>NA</v>
      </c>
      <c r="X744">
        <f t="shared" si="383"/>
        <v>0</v>
      </c>
      <c r="Y744" t="str">
        <f t="shared" si="370"/>
        <v>NA</v>
      </c>
      <c r="Z744" t="str">
        <f t="shared" si="371"/>
        <v>NA</v>
      </c>
      <c r="AA744" t="str">
        <f t="shared" si="372"/>
        <v>NA</v>
      </c>
      <c r="AB744" t="str">
        <f t="shared" si="373"/>
        <v>NA</v>
      </c>
      <c r="AC744" s="9" t="str">
        <f t="shared" si="384"/>
        <v>NA</v>
      </c>
      <c r="AD744" s="9">
        <f t="shared" si="385"/>
        <v>0</v>
      </c>
      <c r="AE744" s="9" t="str">
        <f t="shared" si="386"/>
        <v>NA</v>
      </c>
      <c r="AF744" s="9">
        <f t="shared" si="387"/>
        <v>0</v>
      </c>
      <c r="AG744" s="9" t="str">
        <f t="shared" si="388"/>
        <v>NA</v>
      </c>
      <c r="AH744" s="9">
        <f t="shared" si="389"/>
        <v>0</v>
      </c>
      <c r="AI744" s="9" t="str">
        <f t="shared" si="390"/>
        <v>NA</v>
      </c>
      <c r="AJ744" s="9">
        <f t="shared" si="391"/>
        <v>0</v>
      </c>
      <c r="AK744" t="str">
        <f t="shared" si="392"/>
        <v>NA</v>
      </c>
      <c r="AL744" t="str">
        <f t="shared" si="393"/>
        <v>NA</v>
      </c>
      <c r="AM744" t="str">
        <f t="shared" si="394"/>
        <v>NA</v>
      </c>
      <c r="AN744" t="str">
        <f t="shared" si="395"/>
        <v>NA</v>
      </c>
      <c r="AO744">
        <f t="shared" si="374"/>
        <v>0</v>
      </c>
      <c r="AP744">
        <f t="shared" si="375"/>
        <v>0</v>
      </c>
      <c r="AQ744" t="str">
        <f t="shared" si="376"/>
        <v>Method not applicable - confined aquifer</v>
      </c>
    </row>
    <row r="745" spans="1:43" x14ac:dyDescent="0.25">
      <c r="A745">
        <v>591</v>
      </c>
      <c r="B745">
        <v>519671098.38300002</v>
      </c>
      <c r="C745" t="str">
        <f>VLOOKUP(A745,'A1. Aquifer Attributes'!A:H,8,FALSE)</f>
        <v>Confined</v>
      </c>
      <c r="D745" t="str">
        <f>VLOOKUP(A745,'A3. BGCZ'!A:C,3,FALSE)</f>
        <v>BWBS</v>
      </c>
      <c r="E745" t="str">
        <f>VLOOKUP(A745,'A2. Low Flow Zone'!A:C,3,FALSE)</f>
        <v>North Interior</v>
      </c>
      <c r="F745">
        <f>IFERROR(VLOOKUP(A745,'R1. GW Use'!A:H,8,FALSE),"&lt;Null&gt;")</f>
        <v>54744</v>
      </c>
      <c r="G745" t="str">
        <f>IFERROR(VLOOKUP(A745,'R2. Recharge'!A:I,8,FALSE)*B745,"&lt;Null&gt;")</f>
        <v>&lt;Null&gt;</v>
      </c>
      <c r="H745" t="str">
        <f>IFERROR(VLOOKUP(A745,'R2. Recharge'!A:K,10,FALSE)*B745,"&lt;Null&gt;")</f>
        <v>&lt;Null&gt;</v>
      </c>
      <c r="I745" t="str">
        <f>IFERROR(VLOOKUP(A745,'R3. GW E'!A:C,2,FALSE)*B745,"&lt;Null&gt;")</f>
        <v>&lt;Null&gt;</v>
      </c>
      <c r="J745" t="str">
        <f>IFERROR(VLOOKUP(A745,'R3. GW E'!A:E,4,FALSE)*B745,"&lt;Null&gt;")</f>
        <v>&lt;Null&gt;</v>
      </c>
      <c r="K745" t="str">
        <f t="shared" si="363"/>
        <v>&lt;Null&gt;</v>
      </c>
      <c r="L745" t="str">
        <f t="shared" si="364"/>
        <v>&lt;Null&gt;</v>
      </c>
      <c r="M745" t="str">
        <f t="shared" si="365"/>
        <v>&lt;Null&gt;</v>
      </c>
      <c r="N745" t="str">
        <f t="shared" si="366"/>
        <v>&lt;Null&gt;</v>
      </c>
      <c r="O745" t="str">
        <f t="shared" si="367"/>
        <v/>
      </c>
      <c r="P745">
        <f t="shared" si="377"/>
        <v>55000</v>
      </c>
      <c r="Q745" t="str">
        <f t="shared" si="368"/>
        <v/>
      </c>
      <c r="R745">
        <f t="shared" si="378"/>
        <v>0</v>
      </c>
      <c r="S745" t="str">
        <f t="shared" si="369"/>
        <v/>
      </c>
      <c r="T745">
        <f t="shared" si="379"/>
        <v>0</v>
      </c>
      <c r="U745" t="str">
        <f t="shared" si="380"/>
        <v>NA</v>
      </c>
      <c r="V745">
        <f t="shared" si="381"/>
        <v>0</v>
      </c>
      <c r="W745" t="str">
        <f t="shared" si="382"/>
        <v>NA</v>
      </c>
      <c r="X745">
        <f t="shared" si="383"/>
        <v>0</v>
      </c>
      <c r="Y745" t="str">
        <f t="shared" si="370"/>
        <v>NA</v>
      </c>
      <c r="Z745" t="str">
        <f t="shared" si="371"/>
        <v>NA</v>
      </c>
      <c r="AA745" t="str">
        <f t="shared" si="372"/>
        <v>NA</v>
      </c>
      <c r="AB745" t="str">
        <f t="shared" si="373"/>
        <v>NA</v>
      </c>
      <c r="AC745" s="9" t="str">
        <f t="shared" si="384"/>
        <v>NA</v>
      </c>
      <c r="AD745" s="9">
        <f t="shared" si="385"/>
        <v>0</v>
      </c>
      <c r="AE745" s="9" t="str">
        <f t="shared" si="386"/>
        <v>NA</v>
      </c>
      <c r="AF745" s="9">
        <f t="shared" si="387"/>
        <v>0</v>
      </c>
      <c r="AG745" s="9" t="str">
        <f t="shared" si="388"/>
        <v>NA</v>
      </c>
      <c r="AH745" s="9">
        <f t="shared" si="389"/>
        <v>0</v>
      </c>
      <c r="AI745" s="9" t="str">
        <f t="shared" si="390"/>
        <v>NA</v>
      </c>
      <c r="AJ745" s="9">
        <f t="shared" si="391"/>
        <v>0</v>
      </c>
      <c r="AK745" t="str">
        <f t="shared" si="392"/>
        <v>NA</v>
      </c>
      <c r="AL745" t="str">
        <f t="shared" si="393"/>
        <v>NA</v>
      </c>
      <c r="AM745" t="str">
        <f t="shared" si="394"/>
        <v>NA</v>
      </c>
      <c r="AN745" t="str">
        <f t="shared" si="395"/>
        <v>NA</v>
      </c>
      <c r="AO745">
        <f t="shared" si="374"/>
        <v>0</v>
      </c>
      <c r="AP745">
        <f t="shared" si="375"/>
        <v>0</v>
      </c>
      <c r="AQ745" t="str">
        <f t="shared" si="376"/>
        <v>Method not applicable - confined aquifer</v>
      </c>
    </row>
    <row r="746" spans="1:43" x14ac:dyDescent="0.25">
      <c r="A746">
        <v>592</v>
      </c>
      <c r="B746">
        <v>63864787.984399997</v>
      </c>
      <c r="C746" t="str">
        <f>VLOOKUP(A746,'A1. Aquifer Attributes'!A:H,8,FALSE)</f>
        <v>Confined</v>
      </c>
      <c r="D746" t="str">
        <f>VLOOKUP(A746,'A3. BGCZ'!A:C,3,FALSE)</f>
        <v>BWBS</v>
      </c>
      <c r="E746" t="str">
        <f>VLOOKUP(A746,'A2. Low Flow Zone'!A:C,3,FALSE)</f>
        <v>Northeast Plains</v>
      </c>
      <c r="F746">
        <f>IFERROR(VLOOKUP(A746,'R1. GW Use'!A:H,8,FALSE),"&lt;Null&gt;")</f>
        <v>25566</v>
      </c>
      <c r="G746" t="str">
        <f>IFERROR(VLOOKUP(A746,'R2. Recharge'!A:I,8,FALSE)*B746,"&lt;Null&gt;")</f>
        <v>&lt;Null&gt;</v>
      </c>
      <c r="H746" t="str">
        <f>IFERROR(VLOOKUP(A746,'R2. Recharge'!A:K,10,FALSE)*B746,"&lt;Null&gt;")</f>
        <v>&lt;Null&gt;</v>
      </c>
      <c r="I746" t="str">
        <f>IFERROR(VLOOKUP(A746,'R3. GW E'!A:C,2,FALSE)*B746,"&lt;Null&gt;")</f>
        <v>&lt;Null&gt;</v>
      </c>
      <c r="J746" t="str">
        <f>IFERROR(VLOOKUP(A746,'R3. GW E'!A:E,4,FALSE)*B746,"&lt;Null&gt;")</f>
        <v>&lt;Null&gt;</v>
      </c>
      <c r="K746" t="str">
        <f t="shared" si="363"/>
        <v>&lt;Null&gt;</v>
      </c>
      <c r="L746" t="str">
        <f t="shared" si="364"/>
        <v>&lt;Null&gt;</v>
      </c>
      <c r="M746" t="str">
        <f t="shared" si="365"/>
        <v>&lt;Null&gt;</v>
      </c>
      <c r="N746" t="str">
        <f t="shared" si="366"/>
        <v>&lt;Null&gt;</v>
      </c>
      <c r="O746" t="str">
        <f t="shared" si="367"/>
        <v/>
      </c>
      <c r="P746">
        <f t="shared" si="377"/>
        <v>26000</v>
      </c>
      <c r="Q746" t="str">
        <f t="shared" si="368"/>
        <v/>
      </c>
      <c r="R746">
        <f t="shared" si="378"/>
        <v>0</v>
      </c>
      <c r="S746" t="str">
        <f t="shared" si="369"/>
        <v/>
      </c>
      <c r="T746">
        <f t="shared" si="379"/>
        <v>0</v>
      </c>
      <c r="U746" t="str">
        <f t="shared" si="380"/>
        <v>NA</v>
      </c>
      <c r="V746">
        <f t="shared" si="381"/>
        <v>0</v>
      </c>
      <c r="W746" t="str">
        <f t="shared" si="382"/>
        <v>NA</v>
      </c>
      <c r="X746">
        <f t="shared" si="383"/>
        <v>0</v>
      </c>
      <c r="Y746" t="str">
        <f t="shared" si="370"/>
        <v>NA</v>
      </c>
      <c r="Z746" t="str">
        <f t="shared" si="371"/>
        <v>NA</v>
      </c>
      <c r="AA746" t="str">
        <f t="shared" si="372"/>
        <v>NA</v>
      </c>
      <c r="AB746" t="str">
        <f t="shared" si="373"/>
        <v>NA</v>
      </c>
      <c r="AC746" s="9" t="str">
        <f t="shared" si="384"/>
        <v>NA</v>
      </c>
      <c r="AD746" s="9">
        <f t="shared" si="385"/>
        <v>0</v>
      </c>
      <c r="AE746" s="9" t="str">
        <f t="shared" si="386"/>
        <v>NA</v>
      </c>
      <c r="AF746" s="9">
        <f t="shared" si="387"/>
        <v>0</v>
      </c>
      <c r="AG746" s="9" t="str">
        <f t="shared" si="388"/>
        <v>NA</v>
      </c>
      <c r="AH746" s="9">
        <f t="shared" si="389"/>
        <v>0</v>
      </c>
      <c r="AI746" s="9" t="str">
        <f t="shared" si="390"/>
        <v>NA</v>
      </c>
      <c r="AJ746" s="9">
        <f t="shared" si="391"/>
        <v>0</v>
      </c>
      <c r="AK746" t="str">
        <f t="shared" si="392"/>
        <v>NA</v>
      </c>
      <c r="AL746" t="str">
        <f t="shared" si="393"/>
        <v>NA</v>
      </c>
      <c r="AM746" t="str">
        <f t="shared" si="394"/>
        <v>NA</v>
      </c>
      <c r="AN746" t="str">
        <f t="shared" si="395"/>
        <v>NA</v>
      </c>
      <c r="AO746">
        <f t="shared" si="374"/>
        <v>0</v>
      </c>
      <c r="AP746">
        <f t="shared" si="375"/>
        <v>0</v>
      </c>
      <c r="AQ746" t="str">
        <f t="shared" si="376"/>
        <v>Method not applicable - confined aquifer</v>
      </c>
    </row>
    <row r="747" spans="1:43" x14ac:dyDescent="0.25">
      <c r="A747">
        <v>593</v>
      </c>
      <c r="B747">
        <v>1146178043.1600001</v>
      </c>
      <c r="C747" t="str">
        <f>VLOOKUP(A747,'A1. Aquifer Attributes'!A:H,8,FALSE)</f>
        <v>Confined</v>
      </c>
      <c r="D747" t="str">
        <f>VLOOKUP(A747,'A3. BGCZ'!A:C,3,FALSE)</f>
        <v>BWBS</v>
      </c>
      <c r="E747" t="str">
        <f>VLOOKUP(A747,'A2. Low Flow Zone'!A:C,3,FALSE)</f>
        <v>Northeast Plains</v>
      </c>
      <c r="F747">
        <f>IFERROR(VLOOKUP(A747,'R1. GW Use'!A:H,8,FALSE),"&lt;Null&gt;")</f>
        <v>153538</v>
      </c>
      <c r="G747" t="str">
        <f>IFERROR(VLOOKUP(A747,'R2. Recharge'!A:I,8,FALSE)*B747,"&lt;Null&gt;")</f>
        <v>&lt;Null&gt;</v>
      </c>
      <c r="H747" t="str">
        <f>IFERROR(VLOOKUP(A747,'R2. Recharge'!A:K,10,FALSE)*B747,"&lt;Null&gt;")</f>
        <v>&lt;Null&gt;</v>
      </c>
      <c r="I747" t="str">
        <f>IFERROR(VLOOKUP(A747,'R3. GW E'!A:C,2,FALSE)*B747,"&lt;Null&gt;")</f>
        <v>&lt;Null&gt;</v>
      </c>
      <c r="J747" t="str">
        <f>IFERROR(VLOOKUP(A747,'R3. GW E'!A:E,4,FALSE)*B747,"&lt;Null&gt;")</f>
        <v>&lt;Null&gt;</v>
      </c>
      <c r="K747" t="str">
        <f t="shared" si="363"/>
        <v>&lt;Null&gt;</v>
      </c>
      <c r="L747" t="str">
        <f t="shared" si="364"/>
        <v>&lt;Null&gt;</v>
      </c>
      <c r="M747" t="str">
        <f t="shared" si="365"/>
        <v>&lt;Null&gt;</v>
      </c>
      <c r="N747" t="str">
        <f t="shared" si="366"/>
        <v>&lt;Null&gt;</v>
      </c>
      <c r="O747" t="str">
        <f t="shared" si="367"/>
        <v/>
      </c>
      <c r="P747">
        <f t="shared" si="377"/>
        <v>154000</v>
      </c>
      <c r="Q747" t="str">
        <f t="shared" si="368"/>
        <v/>
      </c>
      <c r="R747">
        <f t="shared" si="378"/>
        <v>0</v>
      </c>
      <c r="S747" t="str">
        <f t="shared" si="369"/>
        <v/>
      </c>
      <c r="T747">
        <f t="shared" si="379"/>
        <v>0</v>
      </c>
      <c r="U747" t="str">
        <f t="shared" si="380"/>
        <v>NA</v>
      </c>
      <c r="V747">
        <f t="shared" si="381"/>
        <v>0</v>
      </c>
      <c r="W747" t="str">
        <f t="shared" si="382"/>
        <v>NA</v>
      </c>
      <c r="X747">
        <f t="shared" si="383"/>
        <v>0</v>
      </c>
      <c r="Y747" t="str">
        <f t="shared" si="370"/>
        <v>NA</v>
      </c>
      <c r="Z747" t="str">
        <f t="shared" si="371"/>
        <v>NA</v>
      </c>
      <c r="AA747" t="str">
        <f t="shared" si="372"/>
        <v>NA</v>
      </c>
      <c r="AB747" t="str">
        <f t="shared" si="373"/>
        <v>NA</v>
      </c>
      <c r="AC747" s="9" t="str">
        <f t="shared" si="384"/>
        <v>NA</v>
      </c>
      <c r="AD747" s="9">
        <f t="shared" si="385"/>
        <v>0</v>
      </c>
      <c r="AE747" s="9" t="str">
        <f t="shared" si="386"/>
        <v>NA</v>
      </c>
      <c r="AF747" s="9">
        <f t="shared" si="387"/>
        <v>0</v>
      </c>
      <c r="AG747" s="9" t="str">
        <f t="shared" si="388"/>
        <v>NA</v>
      </c>
      <c r="AH747" s="9">
        <f t="shared" si="389"/>
        <v>0</v>
      </c>
      <c r="AI747" s="9" t="str">
        <f t="shared" si="390"/>
        <v>NA</v>
      </c>
      <c r="AJ747" s="9">
        <f t="shared" si="391"/>
        <v>0</v>
      </c>
      <c r="AK747" t="str">
        <f t="shared" si="392"/>
        <v>NA</v>
      </c>
      <c r="AL747" t="str">
        <f t="shared" si="393"/>
        <v>NA</v>
      </c>
      <c r="AM747" t="str">
        <f t="shared" si="394"/>
        <v>NA</v>
      </c>
      <c r="AN747" t="str">
        <f t="shared" si="395"/>
        <v>NA</v>
      </c>
      <c r="AO747">
        <f t="shared" si="374"/>
        <v>0</v>
      </c>
      <c r="AP747">
        <f t="shared" si="375"/>
        <v>0</v>
      </c>
      <c r="AQ747" t="str">
        <f t="shared" si="376"/>
        <v>Method not applicable - confined aquifer</v>
      </c>
    </row>
    <row r="748" spans="1:43" x14ac:dyDescent="0.25">
      <c r="A748">
        <v>594</v>
      </c>
      <c r="B748">
        <v>53774521.3125</v>
      </c>
      <c r="C748" t="str">
        <f>VLOOKUP(A748,'A1. Aquifer Attributes'!A:H,8,FALSE)</f>
        <v>Confined</v>
      </c>
      <c r="D748" t="str">
        <f>VLOOKUP(A748,'A3. BGCZ'!A:C,3,FALSE)</f>
        <v>BWBS</v>
      </c>
      <c r="E748" t="str">
        <f>VLOOKUP(A748,'A2. Low Flow Zone'!A:C,3,FALSE)</f>
        <v>Northeast Plains</v>
      </c>
      <c r="F748">
        <f>IFERROR(VLOOKUP(A748,'R1. GW Use'!A:H,8,FALSE),"&lt;Null&gt;")</f>
        <v>10921</v>
      </c>
      <c r="G748" t="str">
        <f>IFERROR(VLOOKUP(A748,'R2. Recharge'!A:I,8,FALSE)*B748,"&lt;Null&gt;")</f>
        <v>&lt;Null&gt;</v>
      </c>
      <c r="H748" t="str">
        <f>IFERROR(VLOOKUP(A748,'R2. Recharge'!A:K,10,FALSE)*B748,"&lt;Null&gt;")</f>
        <v>&lt;Null&gt;</v>
      </c>
      <c r="I748" t="str">
        <f>IFERROR(VLOOKUP(A748,'R3. GW E'!A:C,2,FALSE)*B748,"&lt;Null&gt;")</f>
        <v>&lt;Null&gt;</v>
      </c>
      <c r="J748" t="str">
        <f>IFERROR(VLOOKUP(A748,'R3. GW E'!A:E,4,FALSE)*B748,"&lt;Null&gt;")</f>
        <v>&lt;Null&gt;</v>
      </c>
      <c r="K748" t="str">
        <f t="shared" si="363"/>
        <v>&lt;Null&gt;</v>
      </c>
      <c r="L748" t="str">
        <f t="shared" si="364"/>
        <v>&lt;Null&gt;</v>
      </c>
      <c r="M748" t="str">
        <f t="shared" si="365"/>
        <v>&lt;Null&gt;</v>
      </c>
      <c r="N748" t="str">
        <f t="shared" si="366"/>
        <v>&lt;Null&gt;</v>
      </c>
      <c r="O748" t="str">
        <f t="shared" si="367"/>
        <v/>
      </c>
      <c r="P748">
        <f t="shared" si="377"/>
        <v>11000</v>
      </c>
      <c r="Q748" t="str">
        <f t="shared" si="368"/>
        <v/>
      </c>
      <c r="R748">
        <f t="shared" si="378"/>
        <v>0</v>
      </c>
      <c r="S748" t="str">
        <f t="shared" si="369"/>
        <v/>
      </c>
      <c r="T748">
        <f t="shared" si="379"/>
        <v>0</v>
      </c>
      <c r="U748" t="str">
        <f t="shared" si="380"/>
        <v>NA</v>
      </c>
      <c r="V748">
        <f t="shared" si="381"/>
        <v>0</v>
      </c>
      <c r="W748" t="str">
        <f t="shared" si="382"/>
        <v>NA</v>
      </c>
      <c r="X748">
        <f t="shared" si="383"/>
        <v>0</v>
      </c>
      <c r="Y748" t="str">
        <f t="shared" si="370"/>
        <v>NA</v>
      </c>
      <c r="Z748" t="str">
        <f t="shared" si="371"/>
        <v>NA</v>
      </c>
      <c r="AA748" t="str">
        <f t="shared" si="372"/>
        <v>NA</v>
      </c>
      <c r="AB748" t="str">
        <f t="shared" si="373"/>
        <v>NA</v>
      </c>
      <c r="AC748" s="9" t="str">
        <f t="shared" si="384"/>
        <v>NA</v>
      </c>
      <c r="AD748" s="9">
        <f t="shared" si="385"/>
        <v>0</v>
      </c>
      <c r="AE748" s="9" t="str">
        <f t="shared" si="386"/>
        <v>NA</v>
      </c>
      <c r="AF748" s="9">
        <f t="shared" si="387"/>
        <v>0</v>
      </c>
      <c r="AG748" s="9" t="str">
        <f t="shared" si="388"/>
        <v>NA</v>
      </c>
      <c r="AH748" s="9">
        <f t="shared" si="389"/>
        <v>0</v>
      </c>
      <c r="AI748" s="9" t="str">
        <f t="shared" si="390"/>
        <v>NA</v>
      </c>
      <c r="AJ748" s="9">
        <f t="shared" si="391"/>
        <v>0</v>
      </c>
      <c r="AK748" t="str">
        <f t="shared" si="392"/>
        <v>NA</v>
      </c>
      <c r="AL748" t="str">
        <f t="shared" si="393"/>
        <v>NA</v>
      </c>
      <c r="AM748" t="str">
        <f t="shared" si="394"/>
        <v>NA</v>
      </c>
      <c r="AN748" t="str">
        <f t="shared" si="395"/>
        <v>NA</v>
      </c>
      <c r="AO748">
        <f t="shared" si="374"/>
        <v>0</v>
      </c>
      <c r="AP748">
        <f t="shared" si="375"/>
        <v>0</v>
      </c>
      <c r="AQ748" t="str">
        <f t="shared" si="376"/>
        <v>Method not applicable - confined aquifer</v>
      </c>
    </row>
    <row r="749" spans="1:43" x14ac:dyDescent="0.25">
      <c r="A749">
        <v>595</v>
      </c>
      <c r="B749">
        <v>69636901.898399994</v>
      </c>
      <c r="C749" t="str">
        <f>VLOOKUP(A749,'A1. Aquifer Attributes'!A:H,8,FALSE)</f>
        <v>Confined</v>
      </c>
      <c r="D749" t="str">
        <f>VLOOKUP(A749,'A3. BGCZ'!A:C,3,FALSE)</f>
        <v>BWBS</v>
      </c>
      <c r="E749" t="str">
        <f>VLOOKUP(A749,'A2. Low Flow Zone'!A:C,3,FALSE)</f>
        <v>Northeast Plains</v>
      </c>
      <c r="F749">
        <f>IFERROR(VLOOKUP(A749,'R1. GW Use'!A:H,8,FALSE),"&lt;Null&gt;")</f>
        <v>11577</v>
      </c>
      <c r="G749" t="str">
        <f>IFERROR(VLOOKUP(A749,'R2. Recharge'!A:I,8,FALSE)*B749,"&lt;Null&gt;")</f>
        <v>&lt;Null&gt;</v>
      </c>
      <c r="H749" t="str">
        <f>IFERROR(VLOOKUP(A749,'R2. Recharge'!A:K,10,FALSE)*B749,"&lt;Null&gt;")</f>
        <v>&lt;Null&gt;</v>
      </c>
      <c r="I749" t="str">
        <f>IFERROR(VLOOKUP(A749,'R3. GW E'!A:C,2,FALSE)*B749,"&lt;Null&gt;")</f>
        <v>&lt;Null&gt;</v>
      </c>
      <c r="J749" t="str">
        <f>IFERROR(VLOOKUP(A749,'R3. GW E'!A:E,4,FALSE)*B749,"&lt;Null&gt;")</f>
        <v>&lt;Null&gt;</v>
      </c>
      <c r="K749" t="str">
        <f t="shared" si="363"/>
        <v>&lt;Null&gt;</v>
      </c>
      <c r="L749" t="str">
        <f t="shared" si="364"/>
        <v>&lt;Null&gt;</v>
      </c>
      <c r="M749" t="str">
        <f t="shared" si="365"/>
        <v>&lt;Null&gt;</v>
      </c>
      <c r="N749" t="str">
        <f t="shared" si="366"/>
        <v>&lt;Null&gt;</v>
      </c>
      <c r="O749" t="str">
        <f t="shared" si="367"/>
        <v/>
      </c>
      <c r="P749">
        <f t="shared" si="377"/>
        <v>12000</v>
      </c>
      <c r="Q749" t="str">
        <f t="shared" si="368"/>
        <v/>
      </c>
      <c r="R749">
        <f t="shared" si="378"/>
        <v>0</v>
      </c>
      <c r="S749" t="str">
        <f t="shared" si="369"/>
        <v/>
      </c>
      <c r="T749">
        <f t="shared" si="379"/>
        <v>0</v>
      </c>
      <c r="U749" t="str">
        <f t="shared" si="380"/>
        <v>NA</v>
      </c>
      <c r="V749">
        <f t="shared" si="381"/>
        <v>0</v>
      </c>
      <c r="W749" t="str">
        <f t="shared" si="382"/>
        <v>NA</v>
      </c>
      <c r="X749">
        <f t="shared" si="383"/>
        <v>0</v>
      </c>
      <c r="Y749" t="str">
        <f t="shared" si="370"/>
        <v>NA</v>
      </c>
      <c r="Z749" t="str">
        <f t="shared" si="371"/>
        <v>NA</v>
      </c>
      <c r="AA749" t="str">
        <f t="shared" si="372"/>
        <v>NA</v>
      </c>
      <c r="AB749" t="str">
        <f t="shared" si="373"/>
        <v>NA</v>
      </c>
      <c r="AC749" s="9" t="str">
        <f t="shared" si="384"/>
        <v>NA</v>
      </c>
      <c r="AD749" s="9">
        <f t="shared" si="385"/>
        <v>0</v>
      </c>
      <c r="AE749" s="9" t="str">
        <f t="shared" si="386"/>
        <v>NA</v>
      </c>
      <c r="AF749" s="9">
        <f t="shared" si="387"/>
        <v>0</v>
      </c>
      <c r="AG749" s="9" t="str">
        <f t="shared" si="388"/>
        <v>NA</v>
      </c>
      <c r="AH749" s="9">
        <f t="shared" si="389"/>
        <v>0</v>
      </c>
      <c r="AI749" s="9" t="str">
        <f t="shared" si="390"/>
        <v>NA</v>
      </c>
      <c r="AJ749" s="9">
        <f t="shared" si="391"/>
        <v>0</v>
      </c>
      <c r="AK749" t="str">
        <f t="shared" si="392"/>
        <v>NA</v>
      </c>
      <c r="AL749" t="str">
        <f t="shared" si="393"/>
        <v>NA</v>
      </c>
      <c r="AM749" t="str">
        <f t="shared" si="394"/>
        <v>NA</v>
      </c>
      <c r="AN749" t="str">
        <f t="shared" si="395"/>
        <v>NA</v>
      </c>
      <c r="AO749">
        <f t="shared" si="374"/>
        <v>0</v>
      </c>
      <c r="AP749">
        <f t="shared" si="375"/>
        <v>0</v>
      </c>
      <c r="AQ749" t="str">
        <f t="shared" si="376"/>
        <v>Method not applicable - confined aquifer</v>
      </c>
    </row>
    <row r="750" spans="1:43" x14ac:dyDescent="0.25">
      <c r="A750">
        <v>596</v>
      </c>
      <c r="B750">
        <v>125197331.17200001</v>
      </c>
      <c r="C750" t="str">
        <f>VLOOKUP(A750,'A1. Aquifer Attributes'!A:H,8,FALSE)</f>
        <v>Confined</v>
      </c>
      <c r="D750" t="str">
        <f>VLOOKUP(A750,'A3. BGCZ'!A:C,3,FALSE)</f>
        <v>BWBS</v>
      </c>
      <c r="E750" t="str">
        <f>VLOOKUP(A750,'A2. Low Flow Zone'!A:C,3,FALSE)</f>
        <v>Northeast Plains</v>
      </c>
      <c r="F750">
        <f>IFERROR(VLOOKUP(A750,'R1. GW Use'!A:H,8,FALSE),"&lt;Null&gt;")</f>
        <v>10257</v>
      </c>
      <c r="G750" t="str">
        <f>IFERROR(VLOOKUP(A750,'R2. Recharge'!A:I,8,FALSE)*B750,"&lt;Null&gt;")</f>
        <v>&lt;Null&gt;</v>
      </c>
      <c r="H750" t="str">
        <f>IFERROR(VLOOKUP(A750,'R2. Recharge'!A:K,10,FALSE)*B750,"&lt;Null&gt;")</f>
        <v>&lt;Null&gt;</v>
      </c>
      <c r="I750" t="str">
        <f>IFERROR(VLOOKUP(A750,'R3. GW E'!A:C,2,FALSE)*B750,"&lt;Null&gt;")</f>
        <v>&lt;Null&gt;</v>
      </c>
      <c r="J750" t="str">
        <f>IFERROR(VLOOKUP(A750,'R3. GW E'!A:E,4,FALSE)*B750,"&lt;Null&gt;")</f>
        <v>&lt;Null&gt;</v>
      </c>
      <c r="K750" t="str">
        <f t="shared" si="363"/>
        <v>&lt;Null&gt;</v>
      </c>
      <c r="L750" t="str">
        <f t="shared" si="364"/>
        <v>&lt;Null&gt;</v>
      </c>
      <c r="M750" t="str">
        <f t="shared" si="365"/>
        <v>&lt;Null&gt;</v>
      </c>
      <c r="N750" t="str">
        <f t="shared" si="366"/>
        <v>&lt;Null&gt;</v>
      </c>
      <c r="O750" t="str">
        <f t="shared" si="367"/>
        <v/>
      </c>
      <c r="P750">
        <f t="shared" si="377"/>
        <v>10000</v>
      </c>
      <c r="Q750" t="str">
        <f t="shared" si="368"/>
        <v/>
      </c>
      <c r="R750">
        <f t="shared" si="378"/>
        <v>0</v>
      </c>
      <c r="S750" t="str">
        <f t="shared" si="369"/>
        <v/>
      </c>
      <c r="T750">
        <f t="shared" si="379"/>
        <v>0</v>
      </c>
      <c r="U750" t="str">
        <f t="shared" si="380"/>
        <v>NA</v>
      </c>
      <c r="V750">
        <f t="shared" si="381"/>
        <v>0</v>
      </c>
      <c r="W750" t="str">
        <f t="shared" si="382"/>
        <v>NA</v>
      </c>
      <c r="X750">
        <f t="shared" si="383"/>
        <v>0</v>
      </c>
      <c r="Y750" t="str">
        <f t="shared" si="370"/>
        <v>NA</v>
      </c>
      <c r="Z750" t="str">
        <f t="shared" si="371"/>
        <v>NA</v>
      </c>
      <c r="AA750" t="str">
        <f t="shared" si="372"/>
        <v>NA</v>
      </c>
      <c r="AB750" t="str">
        <f t="shared" si="373"/>
        <v>NA</v>
      </c>
      <c r="AC750" s="9" t="str">
        <f t="shared" si="384"/>
        <v>NA</v>
      </c>
      <c r="AD750" s="9">
        <f t="shared" si="385"/>
        <v>0</v>
      </c>
      <c r="AE750" s="9" t="str">
        <f t="shared" si="386"/>
        <v>NA</v>
      </c>
      <c r="AF750" s="9">
        <f t="shared" si="387"/>
        <v>0</v>
      </c>
      <c r="AG750" s="9" t="str">
        <f t="shared" si="388"/>
        <v>NA</v>
      </c>
      <c r="AH750" s="9">
        <f t="shared" si="389"/>
        <v>0</v>
      </c>
      <c r="AI750" s="9" t="str">
        <f t="shared" si="390"/>
        <v>NA</v>
      </c>
      <c r="AJ750" s="9">
        <f t="shared" si="391"/>
        <v>0</v>
      </c>
      <c r="AK750" t="str">
        <f t="shared" si="392"/>
        <v>NA</v>
      </c>
      <c r="AL750" t="str">
        <f t="shared" si="393"/>
        <v>NA</v>
      </c>
      <c r="AM750" t="str">
        <f t="shared" si="394"/>
        <v>NA</v>
      </c>
      <c r="AN750" t="str">
        <f t="shared" si="395"/>
        <v>NA</v>
      </c>
      <c r="AO750">
        <f t="shared" si="374"/>
        <v>0</v>
      </c>
      <c r="AP750">
        <f t="shared" si="375"/>
        <v>0</v>
      </c>
      <c r="AQ750" t="str">
        <f t="shared" si="376"/>
        <v>Method not applicable - confined aquifer</v>
      </c>
    </row>
    <row r="751" spans="1:43" x14ac:dyDescent="0.25">
      <c r="A751">
        <v>597</v>
      </c>
      <c r="B751">
        <v>40462684.203100003</v>
      </c>
      <c r="C751" t="str">
        <f>VLOOKUP(A751,'A1. Aquifer Attributes'!A:H,8,FALSE)</f>
        <v>Confined</v>
      </c>
      <c r="D751" t="str">
        <f>VLOOKUP(A751,'A3. BGCZ'!A:C,3,FALSE)</f>
        <v>BWBS</v>
      </c>
      <c r="E751" t="str">
        <f>VLOOKUP(A751,'A2. Low Flow Zone'!A:C,3,FALSE)</f>
        <v>Northeast Plains</v>
      </c>
      <c r="F751">
        <f>IFERROR(VLOOKUP(A751,'R1. GW Use'!A:H,8,FALSE),"&lt;Null&gt;")</f>
        <v>2336</v>
      </c>
      <c r="G751" t="str">
        <f>IFERROR(VLOOKUP(A751,'R2. Recharge'!A:I,8,FALSE)*B751,"&lt;Null&gt;")</f>
        <v>&lt;Null&gt;</v>
      </c>
      <c r="H751" t="str">
        <f>IFERROR(VLOOKUP(A751,'R2. Recharge'!A:K,10,FALSE)*B751,"&lt;Null&gt;")</f>
        <v>&lt;Null&gt;</v>
      </c>
      <c r="I751" t="str">
        <f>IFERROR(VLOOKUP(A751,'R3. GW E'!A:C,2,FALSE)*B751,"&lt;Null&gt;")</f>
        <v>&lt;Null&gt;</v>
      </c>
      <c r="J751" t="str">
        <f>IFERROR(VLOOKUP(A751,'R3. GW E'!A:E,4,FALSE)*B751,"&lt;Null&gt;")</f>
        <v>&lt;Null&gt;</v>
      </c>
      <c r="K751" t="str">
        <f t="shared" si="363"/>
        <v>&lt;Null&gt;</v>
      </c>
      <c r="L751" t="str">
        <f t="shared" si="364"/>
        <v>&lt;Null&gt;</v>
      </c>
      <c r="M751" t="str">
        <f t="shared" si="365"/>
        <v>&lt;Null&gt;</v>
      </c>
      <c r="N751" t="str">
        <f t="shared" si="366"/>
        <v>&lt;Null&gt;</v>
      </c>
      <c r="O751" t="str">
        <f t="shared" si="367"/>
        <v/>
      </c>
      <c r="P751">
        <f t="shared" si="377"/>
        <v>2000</v>
      </c>
      <c r="Q751" t="str">
        <f t="shared" si="368"/>
        <v/>
      </c>
      <c r="R751">
        <f t="shared" si="378"/>
        <v>0</v>
      </c>
      <c r="S751" t="str">
        <f t="shared" si="369"/>
        <v/>
      </c>
      <c r="T751">
        <f t="shared" si="379"/>
        <v>0</v>
      </c>
      <c r="U751" t="str">
        <f t="shared" si="380"/>
        <v>NA</v>
      </c>
      <c r="V751">
        <f t="shared" si="381"/>
        <v>0</v>
      </c>
      <c r="W751" t="str">
        <f t="shared" si="382"/>
        <v>NA</v>
      </c>
      <c r="X751">
        <f t="shared" si="383"/>
        <v>0</v>
      </c>
      <c r="Y751" t="str">
        <f t="shared" si="370"/>
        <v>NA</v>
      </c>
      <c r="Z751" t="str">
        <f t="shared" si="371"/>
        <v>NA</v>
      </c>
      <c r="AA751" t="str">
        <f t="shared" si="372"/>
        <v>NA</v>
      </c>
      <c r="AB751" t="str">
        <f t="shared" si="373"/>
        <v>NA</v>
      </c>
      <c r="AC751" s="9" t="str">
        <f t="shared" si="384"/>
        <v>NA</v>
      </c>
      <c r="AD751" s="9">
        <f t="shared" si="385"/>
        <v>0</v>
      </c>
      <c r="AE751" s="9" t="str">
        <f t="shared" si="386"/>
        <v>NA</v>
      </c>
      <c r="AF751" s="9">
        <f t="shared" si="387"/>
        <v>0</v>
      </c>
      <c r="AG751" s="9" t="str">
        <f t="shared" si="388"/>
        <v>NA</v>
      </c>
      <c r="AH751" s="9">
        <f t="shared" si="389"/>
        <v>0</v>
      </c>
      <c r="AI751" s="9" t="str">
        <f t="shared" si="390"/>
        <v>NA</v>
      </c>
      <c r="AJ751" s="9">
        <f t="shared" si="391"/>
        <v>0</v>
      </c>
      <c r="AK751" t="str">
        <f t="shared" si="392"/>
        <v>NA</v>
      </c>
      <c r="AL751" t="str">
        <f t="shared" si="393"/>
        <v>NA</v>
      </c>
      <c r="AM751" t="str">
        <f t="shared" si="394"/>
        <v>NA</v>
      </c>
      <c r="AN751" t="str">
        <f t="shared" si="395"/>
        <v>NA</v>
      </c>
      <c r="AO751">
        <f t="shared" si="374"/>
        <v>0</v>
      </c>
      <c r="AP751">
        <f t="shared" si="375"/>
        <v>0</v>
      </c>
      <c r="AQ751" t="str">
        <f t="shared" si="376"/>
        <v>Method not applicable - confined aquifer</v>
      </c>
    </row>
    <row r="752" spans="1:43" x14ac:dyDescent="0.25">
      <c r="A752">
        <v>599</v>
      </c>
      <c r="B752">
        <v>19251224.265500002</v>
      </c>
      <c r="C752" t="str">
        <f>VLOOKUP(A752,'A1. Aquifer Attributes'!A:H,8,FALSE)</f>
        <v>Confined</v>
      </c>
      <c r="D752" t="str">
        <f>VLOOKUP(A752,'A3. BGCZ'!A:C,3,FALSE)</f>
        <v>CWH</v>
      </c>
      <c r="E752" t="str">
        <f>VLOOKUP(A752,'A2. Low Flow Zone'!A:C,3,FALSE)</f>
        <v>Vancouver Island</v>
      </c>
      <c r="F752">
        <f>IFERROR(VLOOKUP(A752,'R1. GW Use'!A:H,8,FALSE),"&lt;Null&gt;")</f>
        <v>22533</v>
      </c>
      <c r="G752" t="str">
        <f>IFERROR(VLOOKUP(A752,'R2. Recharge'!A:I,8,FALSE)*B752,"&lt;Null&gt;")</f>
        <v>&lt;Null&gt;</v>
      </c>
      <c r="H752" t="str">
        <f>IFERROR(VLOOKUP(A752,'R2. Recharge'!A:K,10,FALSE)*B752,"&lt;Null&gt;")</f>
        <v>&lt;Null&gt;</v>
      </c>
      <c r="I752" t="str">
        <f>IFERROR(VLOOKUP(A752,'R3. GW E'!A:C,2,FALSE)*B752,"&lt;Null&gt;")</f>
        <v>&lt;Null&gt;</v>
      </c>
      <c r="J752" t="str">
        <f>IFERROR(VLOOKUP(A752,'R3. GW E'!A:E,4,FALSE)*B752,"&lt;Null&gt;")</f>
        <v>&lt;Null&gt;</v>
      </c>
      <c r="K752" t="str">
        <f t="shared" si="363"/>
        <v>&lt;Null&gt;</v>
      </c>
      <c r="L752" t="str">
        <f t="shared" si="364"/>
        <v>&lt;Null&gt;</v>
      </c>
      <c r="M752" t="str">
        <f t="shared" si="365"/>
        <v>&lt;Null&gt;</v>
      </c>
      <c r="N752" t="str">
        <f t="shared" si="366"/>
        <v>&lt;Null&gt;</v>
      </c>
      <c r="O752" t="str">
        <f t="shared" si="367"/>
        <v/>
      </c>
      <c r="P752">
        <f t="shared" si="377"/>
        <v>23000</v>
      </c>
      <c r="Q752" t="str">
        <f t="shared" si="368"/>
        <v/>
      </c>
      <c r="R752">
        <f t="shared" si="378"/>
        <v>0</v>
      </c>
      <c r="S752" t="str">
        <f t="shared" si="369"/>
        <v/>
      </c>
      <c r="T752">
        <f t="shared" si="379"/>
        <v>0</v>
      </c>
      <c r="U752" t="str">
        <f t="shared" si="380"/>
        <v>NA</v>
      </c>
      <c r="V752">
        <f t="shared" si="381"/>
        <v>0</v>
      </c>
      <c r="W752" t="str">
        <f t="shared" si="382"/>
        <v>NA</v>
      </c>
      <c r="X752">
        <f t="shared" si="383"/>
        <v>0</v>
      </c>
      <c r="Y752" t="str">
        <f t="shared" si="370"/>
        <v>NA</v>
      </c>
      <c r="Z752" t="str">
        <f t="shared" si="371"/>
        <v>NA</v>
      </c>
      <c r="AA752" t="str">
        <f t="shared" si="372"/>
        <v>NA</v>
      </c>
      <c r="AB752" t="str">
        <f t="shared" si="373"/>
        <v>NA</v>
      </c>
      <c r="AC752" s="9" t="str">
        <f t="shared" si="384"/>
        <v>NA</v>
      </c>
      <c r="AD752" s="9">
        <f t="shared" si="385"/>
        <v>0</v>
      </c>
      <c r="AE752" s="9" t="str">
        <f t="shared" si="386"/>
        <v>NA</v>
      </c>
      <c r="AF752" s="9">
        <f t="shared" si="387"/>
        <v>0</v>
      </c>
      <c r="AG752" s="9" t="str">
        <f t="shared" si="388"/>
        <v>NA</v>
      </c>
      <c r="AH752" s="9">
        <f t="shared" si="389"/>
        <v>0</v>
      </c>
      <c r="AI752" s="9" t="str">
        <f t="shared" si="390"/>
        <v>NA</v>
      </c>
      <c r="AJ752" s="9">
        <f t="shared" si="391"/>
        <v>0</v>
      </c>
      <c r="AK752" t="str">
        <f t="shared" si="392"/>
        <v>NA</v>
      </c>
      <c r="AL752" t="str">
        <f t="shared" si="393"/>
        <v>NA</v>
      </c>
      <c r="AM752" t="str">
        <f t="shared" si="394"/>
        <v>NA</v>
      </c>
      <c r="AN752" t="str">
        <f t="shared" si="395"/>
        <v>NA</v>
      </c>
      <c r="AO752">
        <f t="shared" si="374"/>
        <v>0</v>
      </c>
      <c r="AP752">
        <f t="shared" si="375"/>
        <v>0</v>
      </c>
      <c r="AQ752" t="str">
        <f t="shared" si="376"/>
        <v>Method not applicable - confined aquifer</v>
      </c>
    </row>
    <row r="753" spans="1:43" x14ac:dyDescent="0.25">
      <c r="A753">
        <v>604</v>
      </c>
      <c r="B753">
        <v>2031874.7719399999</v>
      </c>
      <c r="C753" t="str">
        <f>VLOOKUP(A753,'A1. Aquifer Attributes'!A:H,8,FALSE)</f>
        <v>Confined</v>
      </c>
      <c r="D753" t="str">
        <f>VLOOKUP(A753,'A3. BGCZ'!A:C,3,FALSE)</f>
        <v>CWH</v>
      </c>
      <c r="E753" t="str">
        <f>VLOOKUP(A753,'A2. Low Flow Zone'!A:C,3,FALSE)</f>
        <v>Vancouver Island</v>
      </c>
      <c r="F753">
        <f>IFERROR(VLOOKUP(A753,'R1. GW Use'!A:H,8,FALSE),"&lt;Null&gt;")</f>
        <v>10697</v>
      </c>
      <c r="G753" t="str">
        <f>IFERROR(VLOOKUP(A753,'R2. Recharge'!A:I,8,FALSE)*B753,"&lt;Null&gt;")</f>
        <v>&lt;Null&gt;</v>
      </c>
      <c r="H753" t="str">
        <f>IFERROR(VLOOKUP(A753,'R2. Recharge'!A:K,10,FALSE)*B753,"&lt;Null&gt;")</f>
        <v>&lt;Null&gt;</v>
      </c>
      <c r="I753" t="str">
        <f>IFERROR(VLOOKUP(A753,'R3. GW E'!A:C,2,FALSE)*B753,"&lt;Null&gt;")</f>
        <v>&lt;Null&gt;</v>
      </c>
      <c r="J753" t="str">
        <f>IFERROR(VLOOKUP(A753,'R3. GW E'!A:E,4,FALSE)*B753,"&lt;Null&gt;")</f>
        <v>&lt;Null&gt;</v>
      </c>
      <c r="K753" t="str">
        <f t="shared" si="363"/>
        <v>&lt;Null&gt;</v>
      </c>
      <c r="L753" t="str">
        <f t="shared" si="364"/>
        <v>&lt;Null&gt;</v>
      </c>
      <c r="M753" t="str">
        <f t="shared" si="365"/>
        <v>&lt;Null&gt;</v>
      </c>
      <c r="N753" t="str">
        <f t="shared" si="366"/>
        <v>&lt;Null&gt;</v>
      </c>
      <c r="O753" t="str">
        <f t="shared" si="367"/>
        <v/>
      </c>
      <c r="P753">
        <f t="shared" si="377"/>
        <v>11000</v>
      </c>
      <c r="Q753" t="str">
        <f t="shared" si="368"/>
        <v/>
      </c>
      <c r="R753">
        <f t="shared" si="378"/>
        <v>0</v>
      </c>
      <c r="S753" t="str">
        <f t="shared" si="369"/>
        <v/>
      </c>
      <c r="T753">
        <f t="shared" si="379"/>
        <v>0</v>
      </c>
      <c r="U753" t="str">
        <f t="shared" si="380"/>
        <v>NA</v>
      </c>
      <c r="V753">
        <f t="shared" si="381"/>
        <v>0</v>
      </c>
      <c r="W753" t="str">
        <f t="shared" si="382"/>
        <v>NA</v>
      </c>
      <c r="X753">
        <f t="shared" si="383"/>
        <v>0</v>
      </c>
      <c r="Y753" t="str">
        <f t="shared" si="370"/>
        <v>NA</v>
      </c>
      <c r="Z753" t="str">
        <f t="shared" si="371"/>
        <v>NA</v>
      </c>
      <c r="AA753" t="str">
        <f t="shared" si="372"/>
        <v>NA</v>
      </c>
      <c r="AB753" t="str">
        <f t="shared" si="373"/>
        <v>NA</v>
      </c>
      <c r="AC753" s="9" t="str">
        <f t="shared" si="384"/>
        <v>NA</v>
      </c>
      <c r="AD753" s="9">
        <f t="shared" si="385"/>
        <v>0</v>
      </c>
      <c r="AE753" s="9" t="str">
        <f t="shared" si="386"/>
        <v>NA</v>
      </c>
      <c r="AF753" s="9">
        <f t="shared" si="387"/>
        <v>0</v>
      </c>
      <c r="AG753" s="9" t="str">
        <f t="shared" si="388"/>
        <v>NA</v>
      </c>
      <c r="AH753" s="9">
        <f t="shared" si="389"/>
        <v>0</v>
      </c>
      <c r="AI753" s="9" t="str">
        <f t="shared" si="390"/>
        <v>NA</v>
      </c>
      <c r="AJ753" s="9">
        <f t="shared" si="391"/>
        <v>0</v>
      </c>
      <c r="AK753" t="str">
        <f t="shared" si="392"/>
        <v>NA</v>
      </c>
      <c r="AL753" t="str">
        <f t="shared" si="393"/>
        <v>NA</v>
      </c>
      <c r="AM753" t="str">
        <f t="shared" si="394"/>
        <v>NA</v>
      </c>
      <c r="AN753" t="str">
        <f t="shared" si="395"/>
        <v>NA</v>
      </c>
      <c r="AO753">
        <f t="shared" si="374"/>
        <v>0</v>
      </c>
      <c r="AP753">
        <f t="shared" si="375"/>
        <v>0</v>
      </c>
      <c r="AQ753" t="str">
        <f t="shared" si="376"/>
        <v>Method not applicable - confined aquifer</v>
      </c>
    </row>
    <row r="754" spans="1:43" x14ac:dyDescent="0.25">
      <c r="A754">
        <v>605</v>
      </c>
      <c r="B754">
        <v>133464.37006300001</v>
      </c>
      <c r="C754" t="str">
        <f>VLOOKUP(A754,'A1. Aquifer Attributes'!A:H,8,FALSE)</f>
        <v>Confined</v>
      </c>
      <c r="D754" t="str">
        <f>VLOOKUP(A754,'A3. BGCZ'!A:C,3,FALSE)</f>
        <v>CWH</v>
      </c>
      <c r="E754" t="str">
        <f>VLOOKUP(A754,'A2. Low Flow Zone'!A:C,3,FALSE)</f>
        <v>Vancouver Island</v>
      </c>
      <c r="F754">
        <f>IFERROR(VLOOKUP(A754,'R1. GW Use'!A:H,8,FALSE),"&lt;Null&gt;")</f>
        <v>0</v>
      </c>
      <c r="G754" t="str">
        <f>IFERROR(VLOOKUP(A754,'R2. Recharge'!A:I,8,FALSE)*B754,"&lt;Null&gt;")</f>
        <v>&lt;Null&gt;</v>
      </c>
      <c r="H754" t="str">
        <f>IFERROR(VLOOKUP(A754,'R2. Recharge'!A:K,10,FALSE)*B754,"&lt;Null&gt;")</f>
        <v>&lt;Null&gt;</v>
      </c>
      <c r="I754" t="str">
        <f>IFERROR(VLOOKUP(A754,'R3. GW E'!A:C,2,FALSE)*B754,"&lt;Null&gt;")</f>
        <v>&lt;Null&gt;</v>
      </c>
      <c r="J754" t="str">
        <f>IFERROR(VLOOKUP(A754,'R3. GW E'!A:E,4,FALSE)*B754,"&lt;Null&gt;")</f>
        <v>&lt;Null&gt;</v>
      </c>
      <c r="K754" t="str">
        <f t="shared" si="363"/>
        <v>&lt;Null&gt;</v>
      </c>
      <c r="L754" t="str">
        <f t="shared" si="364"/>
        <v>&lt;Null&gt;</v>
      </c>
      <c r="M754" t="str">
        <f t="shared" si="365"/>
        <v>&lt;Null&gt;</v>
      </c>
      <c r="N754" t="str">
        <f t="shared" si="366"/>
        <v>&lt;Null&gt;</v>
      </c>
      <c r="O754" t="str">
        <f t="shared" si="367"/>
        <v/>
      </c>
      <c r="P754">
        <f t="shared" si="377"/>
        <v>0</v>
      </c>
      <c r="Q754" t="str">
        <f t="shared" si="368"/>
        <v/>
      </c>
      <c r="R754">
        <f t="shared" si="378"/>
        <v>0</v>
      </c>
      <c r="S754" t="str">
        <f t="shared" si="369"/>
        <v/>
      </c>
      <c r="T754">
        <f t="shared" si="379"/>
        <v>0</v>
      </c>
      <c r="U754" t="str">
        <f t="shared" si="380"/>
        <v>NA</v>
      </c>
      <c r="V754">
        <f t="shared" si="381"/>
        <v>0</v>
      </c>
      <c r="W754" t="str">
        <f t="shared" si="382"/>
        <v>NA</v>
      </c>
      <c r="X754">
        <f t="shared" si="383"/>
        <v>0</v>
      </c>
      <c r="Y754" t="str">
        <f t="shared" si="370"/>
        <v>NA</v>
      </c>
      <c r="Z754" t="str">
        <f t="shared" si="371"/>
        <v>NA</v>
      </c>
      <c r="AA754" t="str">
        <f t="shared" si="372"/>
        <v>NA</v>
      </c>
      <c r="AB754" t="str">
        <f t="shared" si="373"/>
        <v>NA</v>
      </c>
      <c r="AC754" s="9" t="str">
        <f t="shared" si="384"/>
        <v>NA</v>
      </c>
      <c r="AD754" s="9">
        <f t="shared" si="385"/>
        <v>0</v>
      </c>
      <c r="AE754" s="9" t="str">
        <f t="shared" si="386"/>
        <v>NA</v>
      </c>
      <c r="AF754" s="9">
        <f t="shared" si="387"/>
        <v>0</v>
      </c>
      <c r="AG754" s="9" t="str">
        <f t="shared" si="388"/>
        <v>NA</v>
      </c>
      <c r="AH754" s="9">
        <f t="shared" si="389"/>
        <v>0</v>
      </c>
      <c r="AI754" s="9" t="str">
        <f t="shared" si="390"/>
        <v>NA</v>
      </c>
      <c r="AJ754" s="9">
        <f t="shared" si="391"/>
        <v>0</v>
      </c>
      <c r="AK754" t="str">
        <f t="shared" si="392"/>
        <v>NA</v>
      </c>
      <c r="AL754" t="str">
        <f t="shared" si="393"/>
        <v>NA</v>
      </c>
      <c r="AM754" t="str">
        <f t="shared" si="394"/>
        <v>NA</v>
      </c>
      <c r="AN754" t="str">
        <f t="shared" si="395"/>
        <v>NA</v>
      </c>
      <c r="AO754">
        <f t="shared" si="374"/>
        <v>0</v>
      </c>
      <c r="AP754">
        <f t="shared" si="375"/>
        <v>0</v>
      </c>
      <c r="AQ754" t="str">
        <f t="shared" si="376"/>
        <v>Method not applicable - confined aquifer</v>
      </c>
    </row>
    <row r="755" spans="1:43" x14ac:dyDescent="0.25">
      <c r="A755">
        <v>607</v>
      </c>
      <c r="B755">
        <v>9060125.8304399997</v>
      </c>
      <c r="C755" t="str">
        <f>VLOOKUP(A755,'A1. Aquifer Attributes'!A:H,8,FALSE)</f>
        <v>Confined</v>
      </c>
      <c r="D755" t="str">
        <f>VLOOKUP(A755,'A3. BGCZ'!A:C,3,FALSE)</f>
        <v>CDF</v>
      </c>
      <c r="E755" t="str">
        <f>VLOOKUP(A755,'A2. Low Flow Zone'!A:C,3,FALSE)</f>
        <v>Georgia Basin</v>
      </c>
      <c r="F755">
        <f>IFERROR(VLOOKUP(A755,'R1. GW Use'!A:H,8,FALSE),"&lt;Null&gt;")</f>
        <v>31500</v>
      </c>
      <c r="G755" t="str">
        <f>IFERROR(VLOOKUP(A755,'R2. Recharge'!A:I,8,FALSE)*B755,"&lt;Null&gt;")</f>
        <v>&lt;Null&gt;</v>
      </c>
      <c r="H755" t="str">
        <f>IFERROR(VLOOKUP(A755,'R2. Recharge'!A:K,10,FALSE)*B755,"&lt;Null&gt;")</f>
        <v>&lt;Null&gt;</v>
      </c>
      <c r="I755" t="str">
        <f>IFERROR(VLOOKUP(A755,'R3. GW E'!A:C,2,FALSE)*B755,"&lt;Null&gt;")</f>
        <v>&lt;Null&gt;</v>
      </c>
      <c r="J755" t="str">
        <f>IFERROR(VLOOKUP(A755,'R3. GW E'!A:E,4,FALSE)*B755,"&lt;Null&gt;")</f>
        <v>&lt;Null&gt;</v>
      </c>
      <c r="K755" t="str">
        <f t="shared" si="363"/>
        <v>&lt;Null&gt;</v>
      </c>
      <c r="L755" t="str">
        <f t="shared" si="364"/>
        <v>&lt;Null&gt;</v>
      </c>
      <c r="M755" t="str">
        <f t="shared" si="365"/>
        <v>&lt;Null&gt;</v>
      </c>
      <c r="N755" t="str">
        <f t="shared" si="366"/>
        <v>&lt;Null&gt;</v>
      </c>
      <c r="O755" t="str">
        <f t="shared" si="367"/>
        <v/>
      </c>
      <c r="P755">
        <f t="shared" si="377"/>
        <v>32000</v>
      </c>
      <c r="Q755" t="str">
        <f t="shared" si="368"/>
        <v/>
      </c>
      <c r="R755">
        <f t="shared" si="378"/>
        <v>0</v>
      </c>
      <c r="S755" t="str">
        <f t="shared" si="369"/>
        <v/>
      </c>
      <c r="T755">
        <f t="shared" si="379"/>
        <v>0</v>
      </c>
      <c r="U755" t="str">
        <f t="shared" si="380"/>
        <v>NA</v>
      </c>
      <c r="V755">
        <f t="shared" si="381"/>
        <v>0</v>
      </c>
      <c r="W755" t="str">
        <f t="shared" si="382"/>
        <v>NA</v>
      </c>
      <c r="X755">
        <f t="shared" si="383"/>
        <v>0</v>
      </c>
      <c r="Y755" t="str">
        <f t="shared" si="370"/>
        <v>NA</v>
      </c>
      <c r="Z755" t="str">
        <f t="shared" si="371"/>
        <v>NA</v>
      </c>
      <c r="AA755" t="str">
        <f t="shared" si="372"/>
        <v>NA</v>
      </c>
      <c r="AB755" t="str">
        <f t="shared" si="373"/>
        <v>NA</v>
      </c>
      <c r="AC755" s="9" t="str">
        <f t="shared" si="384"/>
        <v>NA</v>
      </c>
      <c r="AD755" s="9">
        <f t="shared" si="385"/>
        <v>0</v>
      </c>
      <c r="AE755" s="9" t="str">
        <f t="shared" si="386"/>
        <v>NA</v>
      </c>
      <c r="AF755" s="9">
        <f t="shared" si="387"/>
        <v>0</v>
      </c>
      <c r="AG755" s="9" t="str">
        <f t="shared" si="388"/>
        <v>NA</v>
      </c>
      <c r="AH755" s="9">
        <f t="shared" si="389"/>
        <v>0</v>
      </c>
      <c r="AI755" s="9" t="str">
        <f t="shared" si="390"/>
        <v>NA</v>
      </c>
      <c r="AJ755" s="9">
        <f t="shared" si="391"/>
        <v>0</v>
      </c>
      <c r="AK755" t="str">
        <f t="shared" si="392"/>
        <v>NA</v>
      </c>
      <c r="AL755" t="str">
        <f t="shared" si="393"/>
        <v>NA</v>
      </c>
      <c r="AM755" t="str">
        <f t="shared" si="394"/>
        <v>NA</v>
      </c>
      <c r="AN755" t="str">
        <f t="shared" si="395"/>
        <v>NA</v>
      </c>
      <c r="AO755">
        <f t="shared" si="374"/>
        <v>0</v>
      </c>
      <c r="AP755">
        <f t="shared" si="375"/>
        <v>0</v>
      </c>
      <c r="AQ755" t="str">
        <f t="shared" si="376"/>
        <v>Method not applicable - confined aquifer</v>
      </c>
    </row>
    <row r="756" spans="1:43" x14ac:dyDescent="0.25">
      <c r="A756">
        <v>608</v>
      </c>
      <c r="B756">
        <v>79720059.017299995</v>
      </c>
      <c r="C756" t="str">
        <f>VLOOKUP(A756,'A1. Aquifer Attributes'!A:H,8,FALSE)</f>
        <v>Confined</v>
      </c>
      <c r="D756" t="str">
        <f>VLOOKUP(A756,'A3. BGCZ'!A:C,3,FALSE)</f>
        <v>CDF</v>
      </c>
      <c r="E756" t="str">
        <f>VLOOKUP(A756,'A2. Low Flow Zone'!A:C,3,FALSE)</f>
        <v>Georgia Basin</v>
      </c>
      <c r="F756">
        <f>IFERROR(VLOOKUP(A756,'R1. GW Use'!A:H,8,FALSE),"&lt;Null&gt;")</f>
        <v>596409</v>
      </c>
      <c r="G756" t="str">
        <f>IFERROR(VLOOKUP(A756,'R2. Recharge'!A:I,8,FALSE)*B756,"&lt;Null&gt;")</f>
        <v>&lt;Null&gt;</v>
      </c>
      <c r="H756" t="str">
        <f>IFERROR(VLOOKUP(A756,'R2. Recharge'!A:K,10,FALSE)*B756,"&lt;Null&gt;")</f>
        <v>&lt;Null&gt;</v>
      </c>
      <c r="I756" t="str">
        <f>IFERROR(VLOOKUP(A756,'R3. GW E'!A:C,2,FALSE)*B756,"&lt;Null&gt;")</f>
        <v>&lt;Null&gt;</v>
      </c>
      <c r="J756" t="str">
        <f>IFERROR(VLOOKUP(A756,'R3. GW E'!A:E,4,FALSE)*B756,"&lt;Null&gt;")</f>
        <v>&lt;Null&gt;</v>
      </c>
      <c r="K756" t="str">
        <f t="shared" si="363"/>
        <v>&lt;Null&gt;</v>
      </c>
      <c r="L756" t="str">
        <f t="shared" si="364"/>
        <v>&lt;Null&gt;</v>
      </c>
      <c r="M756" t="str">
        <f t="shared" si="365"/>
        <v>&lt;Null&gt;</v>
      </c>
      <c r="N756" t="str">
        <f t="shared" si="366"/>
        <v>&lt;Null&gt;</v>
      </c>
      <c r="O756" t="str">
        <f t="shared" si="367"/>
        <v/>
      </c>
      <c r="P756">
        <f t="shared" si="377"/>
        <v>596000</v>
      </c>
      <c r="Q756" t="str">
        <f t="shared" si="368"/>
        <v/>
      </c>
      <c r="R756">
        <f t="shared" si="378"/>
        <v>0</v>
      </c>
      <c r="S756" t="str">
        <f t="shared" si="369"/>
        <v/>
      </c>
      <c r="T756">
        <f t="shared" si="379"/>
        <v>0</v>
      </c>
      <c r="U756" t="str">
        <f t="shared" si="380"/>
        <v>NA</v>
      </c>
      <c r="V756">
        <f t="shared" si="381"/>
        <v>0</v>
      </c>
      <c r="W756" t="str">
        <f t="shared" si="382"/>
        <v>NA</v>
      </c>
      <c r="X756">
        <f t="shared" si="383"/>
        <v>0</v>
      </c>
      <c r="Y756" t="str">
        <f t="shared" si="370"/>
        <v>NA</v>
      </c>
      <c r="Z756" t="str">
        <f t="shared" si="371"/>
        <v>NA</v>
      </c>
      <c r="AA756" t="str">
        <f t="shared" si="372"/>
        <v>NA</v>
      </c>
      <c r="AB756" t="str">
        <f t="shared" si="373"/>
        <v>NA</v>
      </c>
      <c r="AC756" s="9" t="str">
        <f t="shared" si="384"/>
        <v>NA</v>
      </c>
      <c r="AD756" s="9">
        <f t="shared" si="385"/>
        <v>0</v>
      </c>
      <c r="AE756" s="9" t="str">
        <f t="shared" si="386"/>
        <v>NA</v>
      </c>
      <c r="AF756" s="9">
        <f t="shared" si="387"/>
        <v>0</v>
      </c>
      <c r="AG756" s="9" t="str">
        <f t="shared" si="388"/>
        <v>NA</v>
      </c>
      <c r="AH756" s="9">
        <f t="shared" si="389"/>
        <v>0</v>
      </c>
      <c r="AI756" s="9" t="str">
        <f t="shared" si="390"/>
        <v>NA</v>
      </c>
      <c r="AJ756" s="9">
        <f t="shared" si="391"/>
        <v>0</v>
      </c>
      <c r="AK756" t="str">
        <f t="shared" si="392"/>
        <v>NA</v>
      </c>
      <c r="AL756" t="str">
        <f t="shared" si="393"/>
        <v>NA</v>
      </c>
      <c r="AM756" t="str">
        <f t="shared" si="394"/>
        <v>NA</v>
      </c>
      <c r="AN756" t="str">
        <f t="shared" si="395"/>
        <v>NA</v>
      </c>
      <c r="AO756">
        <f t="shared" si="374"/>
        <v>0</v>
      </c>
      <c r="AP756">
        <f t="shared" si="375"/>
        <v>0</v>
      </c>
      <c r="AQ756" t="str">
        <f t="shared" si="376"/>
        <v>Method not applicable - confined aquifer</v>
      </c>
    </row>
    <row r="757" spans="1:43" x14ac:dyDescent="0.25">
      <c r="A757">
        <v>609</v>
      </c>
      <c r="B757">
        <v>547148.73124999995</v>
      </c>
      <c r="C757" t="str">
        <f>VLOOKUP(A757,'A1. Aquifer Attributes'!A:H,8,FALSE)</f>
        <v>Confined</v>
      </c>
      <c r="D757" t="str">
        <f>VLOOKUP(A757,'A3. BGCZ'!A:C,3,FALSE)</f>
        <v>CDF</v>
      </c>
      <c r="E757" t="str">
        <f>VLOOKUP(A757,'A2. Low Flow Zone'!A:C,3,FALSE)</f>
        <v>Georgia Basin</v>
      </c>
      <c r="F757">
        <f>IFERROR(VLOOKUP(A757,'R1. GW Use'!A:H,8,FALSE),"&lt;Null&gt;")</f>
        <v>0</v>
      </c>
      <c r="G757" t="str">
        <f>IFERROR(VLOOKUP(A757,'R2. Recharge'!A:I,8,FALSE)*B757,"&lt;Null&gt;")</f>
        <v>&lt;Null&gt;</v>
      </c>
      <c r="H757" t="str">
        <f>IFERROR(VLOOKUP(A757,'R2. Recharge'!A:K,10,FALSE)*B757,"&lt;Null&gt;")</f>
        <v>&lt;Null&gt;</v>
      </c>
      <c r="I757" t="str">
        <f>IFERROR(VLOOKUP(A757,'R3. GW E'!A:C,2,FALSE)*B757,"&lt;Null&gt;")</f>
        <v>&lt;Null&gt;</v>
      </c>
      <c r="J757" t="str">
        <f>IFERROR(VLOOKUP(A757,'R3. GW E'!A:E,4,FALSE)*B757,"&lt;Null&gt;")</f>
        <v>&lt;Null&gt;</v>
      </c>
      <c r="K757" t="str">
        <f t="shared" si="363"/>
        <v>&lt;Null&gt;</v>
      </c>
      <c r="L757" t="str">
        <f t="shared" si="364"/>
        <v>&lt;Null&gt;</v>
      </c>
      <c r="M757" t="str">
        <f t="shared" si="365"/>
        <v>&lt;Null&gt;</v>
      </c>
      <c r="N757" t="str">
        <f t="shared" si="366"/>
        <v>&lt;Null&gt;</v>
      </c>
      <c r="O757" t="str">
        <f t="shared" si="367"/>
        <v/>
      </c>
      <c r="P757">
        <f t="shared" si="377"/>
        <v>0</v>
      </c>
      <c r="Q757" t="str">
        <f t="shared" si="368"/>
        <v/>
      </c>
      <c r="R757">
        <f t="shared" si="378"/>
        <v>0</v>
      </c>
      <c r="S757" t="str">
        <f t="shared" si="369"/>
        <v/>
      </c>
      <c r="T757">
        <f t="shared" si="379"/>
        <v>0</v>
      </c>
      <c r="U757" t="str">
        <f t="shared" si="380"/>
        <v>NA</v>
      </c>
      <c r="V757">
        <f t="shared" si="381"/>
        <v>0</v>
      </c>
      <c r="W757" t="str">
        <f t="shared" si="382"/>
        <v>NA</v>
      </c>
      <c r="X757">
        <f t="shared" si="383"/>
        <v>0</v>
      </c>
      <c r="Y757" t="str">
        <f t="shared" si="370"/>
        <v>NA</v>
      </c>
      <c r="Z757" t="str">
        <f t="shared" si="371"/>
        <v>NA</v>
      </c>
      <c r="AA757" t="str">
        <f t="shared" si="372"/>
        <v>NA</v>
      </c>
      <c r="AB757" t="str">
        <f t="shared" si="373"/>
        <v>NA</v>
      </c>
      <c r="AC757" s="9" t="str">
        <f t="shared" si="384"/>
        <v>NA</v>
      </c>
      <c r="AD757" s="9">
        <f t="shared" si="385"/>
        <v>0</v>
      </c>
      <c r="AE757" s="9" t="str">
        <f t="shared" si="386"/>
        <v>NA</v>
      </c>
      <c r="AF757" s="9">
        <f t="shared" si="387"/>
        <v>0</v>
      </c>
      <c r="AG757" s="9" t="str">
        <f t="shared" si="388"/>
        <v>NA</v>
      </c>
      <c r="AH757" s="9">
        <f t="shared" si="389"/>
        <v>0</v>
      </c>
      <c r="AI757" s="9" t="str">
        <f t="shared" si="390"/>
        <v>NA</v>
      </c>
      <c r="AJ757" s="9">
        <f t="shared" si="391"/>
        <v>0</v>
      </c>
      <c r="AK757" t="str">
        <f t="shared" si="392"/>
        <v>NA</v>
      </c>
      <c r="AL757" t="str">
        <f t="shared" si="393"/>
        <v>NA</v>
      </c>
      <c r="AM757" t="str">
        <f t="shared" si="394"/>
        <v>NA</v>
      </c>
      <c r="AN757" t="str">
        <f t="shared" si="395"/>
        <v>NA</v>
      </c>
      <c r="AO757">
        <f t="shared" si="374"/>
        <v>0</v>
      </c>
      <c r="AP757">
        <f t="shared" si="375"/>
        <v>0</v>
      </c>
      <c r="AQ757" t="str">
        <f t="shared" si="376"/>
        <v>Method not applicable - confined aquifer</v>
      </c>
    </row>
    <row r="758" spans="1:43" x14ac:dyDescent="0.25">
      <c r="A758">
        <v>610</v>
      </c>
      <c r="B758">
        <v>1035765.85869</v>
      </c>
      <c r="C758" t="str">
        <f>VLOOKUP(A758,'A1. Aquifer Attributes'!A:H,8,FALSE)</f>
        <v>Confined</v>
      </c>
      <c r="D758" t="str">
        <f>VLOOKUP(A758,'A3. BGCZ'!A:C,3,FALSE)</f>
        <v>CDF</v>
      </c>
      <c r="E758" t="str">
        <f>VLOOKUP(A758,'A2. Low Flow Zone'!A:C,3,FALSE)</f>
        <v>Georgia Basin</v>
      </c>
      <c r="F758">
        <f>IFERROR(VLOOKUP(A758,'R1. GW Use'!A:H,8,FALSE),"&lt;Null&gt;")</f>
        <v>1438</v>
      </c>
      <c r="G758" t="str">
        <f>IFERROR(VLOOKUP(A758,'R2. Recharge'!A:I,8,FALSE)*B758,"&lt;Null&gt;")</f>
        <v>&lt;Null&gt;</v>
      </c>
      <c r="H758" t="str">
        <f>IFERROR(VLOOKUP(A758,'R2. Recharge'!A:K,10,FALSE)*B758,"&lt;Null&gt;")</f>
        <v>&lt;Null&gt;</v>
      </c>
      <c r="I758" t="str">
        <f>IFERROR(VLOOKUP(A758,'R3. GW E'!A:C,2,FALSE)*B758,"&lt;Null&gt;")</f>
        <v>&lt;Null&gt;</v>
      </c>
      <c r="J758" t="str">
        <f>IFERROR(VLOOKUP(A758,'R3. GW E'!A:E,4,FALSE)*B758,"&lt;Null&gt;")</f>
        <v>&lt;Null&gt;</v>
      </c>
      <c r="K758" t="str">
        <f t="shared" si="363"/>
        <v>&lt;Null&gt;</v>
      </c>
      <c r="L758" t="str">
        <f t="shared" si="364"/>
        <v>&lt;Null&gt;</v>
      </c>
      <c r="M758" t="str">
        <f t="shared" si="365"/>
        <v>&lt;Null&gt;</v>
      </c>
      <c r="N758" t="str">
        <f t="shared" si="366"/>
        <v>&lt;Null&gt;</v>
      </c>
      <c r="O758" t="str">
        <f t="shared" si="367"/>
        <v/>
      </c>
      <c r="P758">
        <f t="shared" si="377"/>
        <v>1000</v>
      </c>
      <c r="Q758" t="str">
        <f t="shared" si="368"/>
        <v/>
      </c>
      <c r="R758">
        <f t="shared" si="378"/>
        <v>0</v>
      </c>
      <c r="S758" t="str">
        <f t="shared" si="369"/>
        <v/>
      </c>
      <c r="T758">
        <f t="shared" si="379"/>
        <v>0</v>
      </c>
      <c r="U758" t="str">
        <f t="shared" si="380"/>
        <v>NA</v>
      </c>
      <c r="V758">
        <f t="shared" si="381"/>
        <v>0</v>
      </c>
      <c r="W758" t="str">
        <f t="shared" si="382"/>
        <v>NA</v>
      </c>
      <c r="X758">
        <f t="shared" si="383"/>
        <v>0</v>
      </c>
      <c r="Y758" t="str">
        <f t="shared" si="370"/>
        <v>NA</v>
      </c>
      <c r="Z758" t="str">
        <f t="shared" si="371"/>
        <v>NA</v>
      </c>
      <c r="AA758" t="str">
        <f t="shared" si="372"/>
        <v>NA</v>
      </c>
      <c r="AB758" t="str">
        <f t="shared" si="373"/>
        <v>NA</v>
      </c>
      <c r="AC758" s="9" t="str">
        <f t="shared" si="384"/>
        <v>NA</v>
      </c>
      <c r="AD758" s="9">
        <f t="shared" si="385"/>
        <v>0</v>
      </c>
      <c r="AE758" s="9" t="str">
        <f t="shared" si="386"/>
        <v>NA</v>
      </c>
      <c r="AF758" s="9">
        <f t="shared" si="387"/>
        <v>0</v>
      </c>
      <c r="AG758" s="9" t="str">
        <f t="shared" si="388"/>
        <v>NA</v>
      </c>
      <c r="AH758" s="9">
        <f t="shared" si="389"/>
        <v>0</v>
      </c>
      <c r="AI758" s="9" t="str">
        <f t="shared" si="390"/>
        <v>NA</v>
      </c>
      <c r="AJ758" s="9">
        <f t="shared" si="391"/>
        <v>0</v>
      </c>
      <c r="AK758" t="str">
        <f t="shared" si="392"/>
        <v>NA</v>
      </c>
      <c r="AL758" t="str">
        <f t="shared" si="393"/>
        <v>NA</v>
      </c>
      <c r="AM758" t="str">
        <f t="shared" si="394"/>
        <v>NA</v>
      </c>
      <c r="AN758" t="str">
        <f t="shared" si="395"/>
        <v>NA</v>
      </c>
      <c r="AO758">
        <f t="shared" si="374"/>
        <v>0</v>
      </c>
      <c r="AP758">
        <f t="shared" si="375"/>
        <v>0</v>
      </c>
      <c r="AQ758" t="str">
        <f t="shared" si="376"/>
        <v>Method not applicable - confined aquifer</v>
      </c>
    </row>
    <row r="759" spans="1:43" x14ac:dyDescent="0.25">
      <c r="A759">
        <v>611</v>
      </c>
      <c r="B759">
        <v>2105939.26627</v>
      </c>
      <c r="C759" t="str">
        <f>VLOOKUP(A759,'A1. Aquifer Attributes'!A:H,8,FALSE)</f>
        <v>Confined</v>
      </c>
      <c r="D759" t="str">
        <f>VLOOKUP(A759,'A3. BGCZ'!A:C,3,FALSE)</f>
        <v>CDF</v>
      </c>
      <c r="E759" t="str">
        <f>VLOOKUP(A759,'A2. Low Flow Zone'!A:C,3,FALSE)</f>
        <v>Georgia Basin</v>
      </c>
      <c r="F759">
        <f>IFERROR(VLOOKUP(A759,'R1. GW Use'!A:H,8,FALSE),"&lt;Null&gt;")</f>
        <v>2311</v>
      </c>
      <c r="G759" t="str">
        <f>IFERROR(VLOOKUP(A759,'R2. Recharge'!A:I,8,FALSE)*B759,"&lt;Null&gt;")</f>
        <v>&lt;Null&gt;</v>
      </c>
      <c r="H759" t="str">
        <f>IFERROR(VLOOKUP(A759,'R2. Recharge'!A:K,10,FALSE)*B759,"&lt;Null&gt;")</f>
        <v>&lt;Null&gt;</v>
      </c>
      <c r="I759" t="str">
        <f>IFERROR(VLOOKUP(A759,'R3. GW E'!A:C,2,FALSE)*B759,"&lt;Null&gt;")</f>
        <v>&lt;Null&gt;</v>
      </c>
      <c r="J759" t="str">
        <f>IFERROR(VLOOKUP(A759,'R3. GW E'!A:E,4,FALSE)*B759,"&lt;Null&gt;")</f>
        <v>&lt;Null&gt;</v>
      </c>
      <c r="K759" t="str">
        <f t="shared" si="363"/>
        <v>&lt;Null&gt;</v>
      </c>
      <c r="L759" t="str">
        <f t="shared" si="364"/>
        <v>&lt;Null&gt;</v>
      </c>
      <c r="M759" t="str">
        <f t="shared" si="365"/>
        <v>&lt;Null&gt;</v>
      </c>
      <c r="N759" t="str">
        <f t="shared" si="366"/>
        <v>&lt;Null&gt;</v>
      </c>
      <c r="O759" t="str">
        <f t="shared" si="367"/>
        <v/>
      </c>
      <c r="P759">
        <f t="shared" si="377"/>
        <v>2000</v>
      </c>
      <c r="Q759" t="str">
        <f t="shared" si="368"/>
        <v/>
      </c>
      <c r="R759">
        <f t="shared" si="378"/>
        <v>0</v>
      </c>
      <c r="S759" t="str">
        <f t="shared" si="369"/>
        <v/>
      </c>
      <c r="T759">
        <f t="shared" si="379"/>
        <v>0</v>
      </c>
      <c r="U759" t="str">
        <f t="shared" si="380"/>
        <v>NA</v>
      </c>
      <c r="V759">
        <f t="shared" si="381"/>
        <v>0</v>
      </c>
      <c r="W759" t="str">
        <f t="shared" si="382"/>
        <v>NA</v>
      </c>
      <c r="X759">
        <f t="shared" si="383"/>
        <v>0</v>
      </c>
      <c r="Y759" t="str">
        <f t="shared" si="370"/>
        <v>NA</v>
      </c>
      <c r="Z759" t="str">
        <f t="shared" si="371"/>
        <v>NA</v>
      </c>
      <c r="AA759" t="str">
        <f t="shared" si="372"/>
        <v>NA</v>
      </c>
      <c r="AB759" t="str">
        <f t="shared" si="373"/>
        <v>NA</v>
      </c>
      <c r="AC759" s="9" t="str">
        <f t="shared" si="384"/>
        <v>NA</v>
      </c>
      <c r="AD759" s="9">
        <f t="shared" si="385"/>
        <v>0</v>
      </c>
      <c r="AE759" s="9" t="str">
        <f t="shared" si="386"/>
        <v>NA</v>
      </c>
      <c r="AF759" s="9">
        <f t="shared" si="387"/>
        <v>0</v>
      </c>
      <c r="AG759" s="9" t="str">
        <f t="shared" si="388"/>
        <v>NA</v>
      </c>
      <c r="AH759" s="9">
        <f t="shared" si="389"/>
        <v>0</v>
      </c>
      <c r="AI759" s="9" t="str">
        <f t="shared" si="390"/>
        <v>NA</v>
      </c>
      <c r="AJ759" s="9">
        <f t="shared" si="391"/>
        <v>0</v>
      </c>
      <c r="AK759" t="str">
        <f t="shared" si="392"/>
        <v>NA</v>
      </c>
      <c r="AL759" t="str">
        <f t="shared" si="393"/>
        <v>NA</v>
      </c>
      <c r="AM759" t="str">
        <f t="shared" si="394"/>
        <v>NA</v>
      </c>
      <c r="AN759" t="str">
        <f t="shared" si="395"/>
        <v>NA</v>
      </c>
      <c r="AO759">
        <f t="shared" si="374"/>
        <v>0</v>
      </c>
      <c r="AP759">
        <f t="shared" si="375"/>
        <v>0</v>
      </c>
      <c r="AQ759" t="str">
        <f t="shared" si="376"/>
        <v>Method not applicable - confined aquifer</v>
      </c>
    </row>
    <row r="760" spans="1:43" x14ac:dyDescent="0.25">
      <c r="A760">
        <v>612</v>
      </c>
      <c r="B760">
        <v>8510482.5106000006</v>
      </c>
      <c r="C760" t="str">
        <f>VLOOKUP(A760,'A1. Aquifer Attributes'!A:H,8,FALSE)</f>
        <v>Confined</v>
      </c>
      <c r="D760" t="str">
        <f>VLOOKUP(A760,'A3. BGCZ'!A:C,3,FALSE)</f>
        <v>CDF</v>
      </c>
      <c r="E760" t="str">
        <f>VLOOKUP(A760,'A2. Low Flow Zone'!A:C,3,FALSE)</f>
        <v>Georgia Basin</v>
      </c>
      <c r="F760">
        <f>IFERROR(VLOOKUP(A760,'R1. GW Use'!A:H,8,FALSE),"&lt;Null&gt;")</f>
        <v>108602</v>
      </c>
      <c r="G760" t="str">
        <f>IFERROR(VLOOKUP(A760,'R2. Recharge'!A:I,8,FALSE)*B760,"&lt;Null&gt;")</f>
        <v>&lt;Null&gt;</v>
      </c>
      <c r="H760" t="str">
        <f>IFERROR(VLOOKUP(A760,'R2. Recharge'!A:K,10,FALSE)*B760,"&lt;Null&gt;")</f>
        <v>&lt;Null&gt;</v>
      </c>
      <c r="I760" t="str">
        <f>IFERROR(VLOOKUP(A760,'R3. GW E'!A:C,2,FALSE)*B760,"&lt;Null&gt;")</f>
        <v>&lt;Null&gt;</v>
      </c>
      <c r="J760" t="str">
        <f>IFERROR(VLOOKUP(A760,'R3. GW E'!A:E,4,FALSE)*B760,"&lt;Null&gt;")</f>
        <v>&lt;Null&gt;</v>
      </c>
      <c r="K760" t="str">
        <f t="shared" si="363"/>
        <v>&lt;Null&gt;</v>
      </c>
      <c r="L760" t="str">
        <f t="shared" si="364"/>
        <v>&lt;Null&gt;</v>
      </c>
      <c r="M760" t="str">
        <f t="shared" si="365"/>
        <v>&lt;Null&gt;</v>
      </c>
      <c r="N760" t="str">
        <f t="shared" si="366"/>
        <v>&lt;Null&gt;</v>
      </c>
      <c r="O760" t="str">
        <f t="shared" si="367"/>
        <v/>
      </c>
      <c r="P760">
        <f t="shared" si="377"/>
        <v>109000</v>
      </c>
      <c r="Q760" t="str">
        <f t="shared" si="368"/>
        <v/>
      </c>
      <c r="R760">
        <f t="shared" si="378"/>
        <v>0</v>
      </c>
      <c r="S760" t="str">
        <f t="shared" si="369"/>
        <v/>
      </c>
      <c r="T760">
        <f t="shared" si="379"/>
        <v>0</v>
      </c>
      <c r="U760" t="str">
        <f t="shared" si="380"/>
        <v>NA</v>
      </c>
      <c r="V760">
        <f t="shared" si="381"/>
        <v>0</v>
      </c>
      <c r="W760" t="str">
        <f t="shared" si="382"/>
        <v>NA</v>
      </c>
      <c r="X760">
        <f t="shared" si="383"/>
        <v>0</v>
      </c>
      <c r="Y760" t="str">
        <f t="shared" si="370"/>
        <v>NA</v>
      </c>
      <c r="Z760" t="str">
        <f t="shared" si="371"/>
        <v>NA</v>
      </c>
      <c r="AA760" t="str">
        <f t="shared" si="372"/>
        <v>NA</v>
      </c>
      <c r="AB760" t="str">
        <f t="shared" si="373"/>
        <v>NA</v>
      </c>
      <c r="AC760" s="9" t="str">
        <f t="shared" si="384"/>
        <v>NA</v>
      </c>
      <c r="AD760" s="9">
        <f t="shared" si="385"/>
        <v>0</v>
      </c>
      <c r="AE760" s="9" t="str">
        <f t="shared" si="386"/>
        <v>NA</v>
      </c>
      <c r="AF760" s="9">
        <f t="shared" si="387"/>
        <v>0</v>
      </c>
      <c r="AG760" s="9" t="str">
        <f t="shared" si="388"/>
        <v>NA</v>
      </c>
      <c r="AH760" s="9">
        <f t="shared" si="389"/>
        <v>0</v>
      </c>
      <c r="AI760" s="9" t="str">
        <f t="shared" si="390"/>
        <v>NA</v>
      </c>
      <c r="AJ760" s="9">
        <f t="shared" si="391"/>
        <v>0</v>
      </c>
      <c r="AK760" t="str">
        <f t="shared" si="392"/>
        <v>NA</v>
      </c>
      <c r="AL760" t="str">
        <f t="shared" si="393"/>
        <v>NA</v>
      </c>
      <c r="AM760" t="str">
        <f t="shared" si="394"/>
        <v>NA</v>
      </c>
      <c r="AN760" t="str">
        <f t="shared" si="395"/>
        <v>NA</v>
      </c>
      <c r="AO760">
        <f t="shared" si="374"/>
        <v>0</v>
      </c>
      <c r="AP760">
        <f t="shared" si="375"/>
        <v>0</v>
      </c>
      <c r="AQ760" t="str">
        <f t="shared" si="376"/>
        <v>Method not applicable - confined aquifer</v>
      </c>
    </row>
    <row r="761" spans="1:43" x14ac:dyDescent="0.25">
      <c r="A761">
        <v>613</v>
      </c>
      <c r="B761">
        <v>540239.67718100001</v>
      </c>
      <c r="C761" t="str">
        <f>VLOOKUP(A761,'A1. Aquifer Attributes'!A:H,8,FALSE)</f>
        <v>Confined</v>
      </c>
      <c r="D761" t="str">
        <f>VLOOKUP(A761,'A3. BGCZ'!A:C,3,FALSE)</f>
        <v>CDF</v>
      </c>
      <c r="E761" t="str">
        <f>VLOOKUP(A761,'A2. Low Flow Zone'!A:C,3,FALSE)</f>
        <v>Georgia Basin</v>
      </c>
      <c r="F761">
        <f>IFERROR(VLOOKUP(A761,'R1. GW Use'!A:H,8,FALSE),"&lt;Null&gt;")</f>
        <v>945</v>
      </c>
      <c r="G761" t="str">
        <f>IFERROR(VLOOKUP(A761,'R2. Recharge'!A:I,8,FALSE)*B761,"&lt;Null&gt;")</f>
        <v>&lt;Null&gt;</v>
      </c>
      <c r="H761" t="str">
        <f>IFERROR(VLOOKUP(A761,'R2. Recharge'!A:K,10,FALSE)*B761,"&lt;Null&gt;")</f>
        <v>&lt;Null&gt;</v>
      </c>
      <c r="I761" t="str">
        <f>IFERROR(VLOOKUP(A761,'R3. GW E'!A:C,2,FALSE)*B761,"&lt;Null&gt;")</f>
        <v>&lt;Null&gt;</v>
      </c>
      <c r="J761" t="str">
        <f>IFERROR(VLOOKUP(A761,'R3. GW E'!A:E,4,FALSE)*B761,"&lt;Null&gt;")</f>
        <v>&lt;Null&gt;</v>
      </c>
      <c r="K761" t="str">
        <f t="shared" si="363"/>
        <v>&lt;Null&gt;</v>
      </c>
      <c r="L761" t="str">
        <f t="shared" si="364"/>
        <v>&lt;Null&gt;</v>
      </c>
      <c r="M761" t="str">
        <f t="shared" si="365"/>
        <v>&lt;Null&gt;</v>
      </c>
      <c r="N761" t="str">
        <f t="shared" si="366"/>
        <v>&lt;Null&gt;</v>
      </c>
      <c r="O761" t="str">
        <f t="shared" si="367"/>
        <v>&lt;1000</v>
      </c>
      <c r="P761">
        <f t="shared" si="377"/>
        <v>1000</v>
      </c>
      <c r="Q761" t="str">
        <f t="shared" si="368"/>
        <v/>
      </c>
      <c r="R761">
        <f t="shared" si="378"/>
        <v>0</v>
      </c>
      <c r="S761" t="str">
        <f t="shared" si="369"/>
        <v/>
      </c>
      <c r="T761">
        <f t="shared" si="379"/>
        <v>0</v>
      </c>
      <c r="U761" t="str">
        <f t="shared" si="380"/>
        <v>NA</v>
      </c>
      <c r="V761">
        <f t="shared" si="381"/>
        <v>0</v>
      </c>
      <c r="W761" t="str">
        <f t="shared" si="382"/>
        <v>NA</v>
      </c>
      <c r="X761">
        <f t="shared" si="383"/>
        <v>0</v>
      </c>
      <c r="Y761" t="str">
        <f t="shared" si="370"/>
        <v>NA</v>
      </c>
      <c r="Z761" t="str">
        <f t="shared" si="371"/>
        <v>NA</v>
      </c>
      <c r="AA761" t="str">
        <f t="shared" si="372"/>
        <v>NA</v>
      </c>
      <c r="AB761" t="str">
        <f t="shared" si="373"/>
        <v>NA</v>
      </c>
      <c r="AC761" s="9" t="str">
        <f t="shared" si="384"/>
        <v>NA</v>
      </c>
      <c r="AD761" s="9">
        <f t="shared" si="385"/>
        <v>0</v>
      </c>
      <c r="AE761" s="9" t="str">
        <f t="shared" si="386"/>
        <v>NA</v>
      </c>
      <c r="AF761" s="9">
        <f t="shared" si="387"/>
        <v>0</v>
      </c>
      <c r="AG761" s="9" t="str">
        <f t="shared" si="388"/>
        <v>NA</v>
      </c>
      <c r="AH761" s="9">
        <f t="shared" si="389"/>
        <v>0</v>
      </c>
      <c r="AI761" s="9" t="str">
        <f t="shared" si="390"/>
        <v>NA</v>
      </c>
      <c r="AJ761" s="9">
        <f t="shared" si="391"/>
        <v>0</v>
      </c>
      <c r="AK761" t="str">
        <f t="shared" si="392"/>
        <v>NA</v>
      </c>
      <c r="AL761" t="str">
        <f t="shared" si="393"/>
        <v>NA</v>
      </c>
      <c r="AM761" t="str">
        <f t="shared" si="394"/>
        <v>NA</v>
      </c>
      <c r="AN761" t="str">
        <f t="shared" si="395"/>
        <v>NA</v>
      </c>
      <c r="AO761">
        <f t="shared" si="374"/>
        <v>0</v>
      </c>
      <c r="AP761">
        <f t="shared" si="375"/>
        <v>0</v>
      </c>
      <c r="AQ761" t="str">
        <f t="shared" si="376"/>
        <v>Method not applicable - confined aquifer</v>
      </c>
    </row>
    <row r="762" spans="1:43" x14ac:dyDescent="0.25">
      <c r="A762">
        <v>614</v>
      </c>
      <c r="B762">
        <v>17260883.144699998</v>
      </c>
      <c r="C762" t="str">
        <f>VLOOKUP(A762,'A1. Aquifer Attributes'!A:H,8,FALSE)</f>
        <v>Confined</v>
      </c>
      <c r="D762" t="str">
        <f>VLOOKUP(A762,'A3. BGCZ'!A:C,3,FALSE)</f>
        <v>CDF</v>
      </c>
      <c r="E762" t="str">
        <f>VLOOKUP(A762,'A2. Low Flow Zone'!A:C,3,FALSE)</f>
        <v>Georgia Basin</v>
      </c>
      <c r="F762">
        <f>IFERROR(VLOOKUP(A762,'R1. GW Use'!A:H,8,FALSE),"&lt;Null&gt;")</f>
        <v>73682</v>
      </c>
      <c r="G762" t="str">
        <f>IFERROR(VLOOKUP(A762,'R2. Recharge'!A:I,8,FALSE)*B762,"&lt;Null&gt;")</f>
        <v>&lt;Null&gt;</v>
      </c>
      <c r="H762" t="str">
        <f>IFERROR(VLOOKUP(A762,'R2. Recharge'!A:K,10,FALSE)*B762,"&lt;Null&gt;")</f>
        <v>&lt;Null&gt;</v>
      </c>
      <c r="I762" t="str">
        <f>IFERROR(VLOOKUP(A762,'R3. GW E'!A:C,2,FALSE)*B762,"&lt;Null&gt;")</f>
        <v>&lt;Null&gt;</v>
      </c>
      <c r="J762" t="str">
        <f>IFERROR(VLOOKUP(A762,'R3. GW E'!A:E,4,FALSE)*B762,"&lt;Null&gt;")</f>
        <v>&lt;Null&gt;</v>
      </c>
      <c r="K762" t="str">
        <f t="shared" si="363"/>
        <v>&lt;Null&gt;</v>
      </c>
      <c r="L762" t="str">
        <f t="shared" si="364"/>
        <v>&lt;Null&gt;</v>
      </c>
      <c r="M762" t="str">
        <f t="shared" si="365"/>
        <v>&lt;Null&gt;</v>
      </c>
      <c r="N762" t="str">
        <f t="shared" si="366"/>
        <v>&lt;Null&gt;</v>
      </c>
      <c r="O762" t="str">
        <f t="shared" si="367"/>
        <v/>
      </c>
      <c r="P762">
        <f t="shared" si="377"/>
        <v>74000</v>
      </c>
      <c r="Q762" t="str">
        <f t="shared" si="368"/>
        <v/>
      </c>
      <c r="R762">
        <f t="shared" si="378"/>
        <v>0</v>
      </c>
      <c r="S762" t="str">
        <f t="shared" si="369"/>
        <v/>
      </c>
      <c r="T762">
        <f t="shared" si="379"/>
        <v>0</v>
      </c>
      <c r="U762" t="str">
        <f t="shared" si="380"/>
        <v>NA</v>
      </c>
      <c r="V762">
        <f t="shared" si="381"/>
        <v>0</v>
      </c>
      <c r="W762" t="str">
        <f t="shared" si="382"/>
        <v>NA</v>
      </c>
      <c r="X762">
        <f t="shared" si="383"/>
        <v>0</v>
      </c>
      <c r="Y762" t="str">
        <f t="shared" si="370"/>
        <v>NA</v>
      </c>
      <c r="Z762" t="str">
        <f t="shared" si="371"/>
        <v>NA</v>
      </c>
      <c r="AA762" t="str">
        <f t="shared" si="372"/>
        <v>NA</v>
      </c>
      <c r="AB762" t="str">
        <f t="shared" si="373"/>
        <v>NA</v>
      </c>
      <c r="AC762" s="9" t="str">
        <f t="shared" si="384"/>
        <v>NA</v>
      </c>
      <c r="AD762" s="9">
        <f t="shared" si="385"/>
        <v>0</v>
      </c>
      <c r="AE762" s="9" t="str">
        <f t="shared" si="386"/>
        <v>NA</v>
      </c>
      <c r="AF762" s="9">
        <f t="shared" si="387"/>
        <v>0</v>
      </c>
      <c r="AG762" s="9" t="str">
        <f t="shared" si="388"/>
        <v>NA</v>
      </c>
      <c r="AH762" s="9">
        <f t="shared" si="389"/>
        <v>0</v>
      </c>
      <c r="AI762" s="9" t="str">
        <f t="shared" si="390"/>
        <v>NA</v>
      </c>
      <c r="AJ762" s="9">
        <f t="shared" si="391"/>
        <v>0</v>
      </c>
      <c r="AK762" t="str">
        <f t="shared" si="392"/>
        <v>NA</v>
      </c>
      <c r="AL762" t="str">
        <f t="shared" si="393"/>
        <v>NA</v>
      </c>
      <c r="AM762" t="str">
        <f t="shared" si="394"/>
        <v>NA</v>
      </c>
      <c r="AN762" t="str">
        <f t="shared" si="395"/>
        <v>NA</v>
      </c>
      <c r="AO762">
        <f t="shared" si="374"/>
        <v>0</v>
      </c>
      <c r="AP762">
        <f t="shared" si="375"/>
        <v>0</v>
      </c>
      <c r="AQ762" t="str">
        <f t="shared" si="376"/>
        <v>Method not applicable - confined aquifer</v>
      </c>
    </row>
    <row r="763" spans="1:43" x14ac:dyDescent="0.25">
      <c r="A763">
        <v>615</v>
      </c>
      <c r="B763">
        <v>3392677.5971900001</v>
      </c>
      <c r="C763" t="str">
        <f>VLOOKUP(A763,'A1. Aquifer Attributes'!A:H,8,FALSE)</f>
        <v>Confined</v>
      </c>
      <c r="D763" t="str">
        <f>VLOOKUP(A763,'A3. BGCZ'!A:C,3,FALSE)</f>
        <v>CDF</v>
      </c>
      <c r="E763" t="str">
        <f>VLOOKUP(A763,'A2. Low Flow Zone'!A:C,3,FALSE)</f>
        <v>Georgia Basin</v>
      </c>
      <c r="F763">
        <f>IFERROR(VLOOKUP(A763,'R1. GW Use'!A:H,8,FALSE),"&lt;Null&gt;")</f>
        <v>0</v>
      </c>
      <c r="G763" t="str">
        <f>IFERROR(VLOOKUP(A763,'R2. Recharge'!A:I,8,FALSE)*B763,"&lt;Null&gt;")</f>
        <v>&lt;Null&gt;</v>
      </c>
      <c r="H763" t="str">
        <f>IFERROR(VLOOKUP(A763,'R2. Recharge'!A:K,10,FALSE)*B763,"&lt;Null&gt;")</f>
        <v>&lt;Null&gt;</v>
      </c>
      <c r="I763" t="str">
        <f>IFERROR(VLOOKUP(A763,'R3. GW E'!A:C,2,FALSE)*B763,"&lt;Null&gt;")</f>
        <v>&lt;Null&gt;</v>
      </c>
      <c r="J763" t="str">
        <f>IFERROR(VLOOKUP(A763,'R3. GW E'!A:E,4,FALSE)*B763,"&lt;Null&gt;")</f>
        <v>&lt;Null&gt;</v>
      </c>
      <c r="K763" t="str">
        <f t="shared" si="363"/>
        <v>&lt;Null&gt;</v>
      </c>
      <c r="L763" t="str">
        <f t="shared" si="364"/>
        <v>&lt;Null&gt;</v>
      </c>
      <c r="M763" t="str">
        <f t="shared" si="365"/>
        <v>&lt;Null&gt;</v>
      </c>
      <c r="N763" t="str">
        <f t="shared" si="366"/>
        <v>&lt;Null&gt;</v>
      </c>
      <c r="O763" t="str">
        <f t="shared" si="367"/>
        <v/>
      </c>
      <c r="P763">
        <f t="shared" si="377"/>
        <v>0</v>
      </c>
      <c r="Q763" t="str">
        <f t="shared" si="368"/>
        <v/>
      </c>
      <c r="R763">
        <f t="shared" si="378"/>
        <v>0</v>
      </c>
      <c r="S763" t="str">
        <f t="shared" si="369"/>
        <v/>
      </c>
      <c r="T763">
        <f t="shared" si="379"/>
        <v>0</v>
      </c>
      <c r="U763" t="str">
        <f t="shared" si="380"/>
        <v>NA</v>
      </c>
      <c r="V763">
        <f t="shared" si="381"/>
        <v>0</v>
      </c>
      <c r="W763" t="str">
        <f t="shared" si="382"/>
        <v>NA</v>
      </c>
      <c r="X763">
        <f t="shared" si="383"/>
        <v>0</v>
      </c>
      <c r="Y763" t="str">
        <f t="shared" si="370"/>
        <v>NA</v>
      </c>
      <c r="Z763" t="str">
        <f t="shared" si="371"/>
        <v>NA</v>
      </c>
      <c r="AA763" t="str">
        <f t="shared" si="372"/>
        <v>NA</v>
      </c>
      <c r="AB763" t="str">
        <f t="shared" si="373"/>
        <v>NA</v>
      </c>
      <c r="AC763" s="9" t="str">
        <f t="shared" si="384"/>
        <v>NA</v>
      </c>
      <c r="AD763" s="9">
        <f t="shared" si="385"/>
        <v>0</v>
      </c>
      <c r="AE763" s="9" t="str">
        <f t="shared" si="386"/>
        <v>NA</v>
      </c>
      <c r="AF763" s="9">
        <f t="shared" si="387"/>
        <v>0</v>
      </c>
      <c r="AG763" s="9" t="str">
        <f t="shared" si="388"/>
        <v>NA</v>
      </c>
      <c r="AH763" s="9">
        <f t="shared" si="389"/>
        <v>0</v>
      </c>
      <c r="AI763" s="9" t="str">
        <f t="shared" si="390"/>
        <v>NA</v>
      </c>
      <c r="AJ763" s="9">
        <f t="shared" si="391"/>
        <v>0</v>
      </c>
      <c r="AK763" t="str">
        <f t="shared" si="392"/>
        <v>NA</v>
      </c>
      <c r="AL763" t="str">
        <f t="shared" si="393"/>
        <v>NA</v>
      </c>
      <c r="AM763" t="str">
        <f t="shared" si="394"/>
        <v>NA</v>
      </c>
      <c r="AN763" t="str">
        <f t="shared" si="395"/>
        <v>NA</v>
      </c>
      <c r="AO763">
        <f t="shared" si="374"/>
        <v>0</v>
      </c>
      <c r="AP763">
        <f t="shared" si="375"/>
        <v>0</v>
      </c>
      <c r="AQ763" t="str">
        <f t="shared" si="376"/>
        <v>Method not applicable - confined aquifer</v>
      </c>
    </row>
    <row r="764" spans="1:43" x14ac:dyDescent="0.25">
      <c r="A764">
        <v>616</v>
      </c>
      <c r="B764">
        <v>7852436.1325399997</v>
      </c>
      <c r="C764" t="str">
        <f>VLOOKUP(A764,'A1. Aquifer Attributes'!A:H,8,FALSE)</f>
        <v>Confined</v>
      </c>
      <c r="D764" t="str">
        <f>VLOOKUP(A764,'A3. BGCZ'!A:C,3,FALSE)</f>
        <v>CDF</v>
      </c>
      <c r="E764" t="str">
        <f>VLOOKUP(A764,'A2. Low Flow Zone'!A:C,3,FALSE)</f>
        <v>Georgia Basin</v>
      </c>
      <c r="F764">
        <f>IFERROR(VLOOKUP(A764,'R1. GW Use'!A:H,8,FALSE),"&lt;Null&gt;")</f>
        <v>166688</v>
      </c>
      <c r="G764" t="str">
        <f>IFERROR(VLOOKUP(A764,'R2. Recharge'!A:I,8,FALSE)*B764,"&lt;Null&gt;")</f>
        <v>&lt;Null&gt;</v>
      </c>
      <c r="H764" t="str">
        <f>IFERROR(VLOOKUP(A764,'R2. Recharge'!A:K,10,FALSE)*B764,"&lt;Null&gt;")</f>
        <v>&lt;Null&gt;</v>
      </c>
      <c r="I764" t="str">
        <f>IFERROR(VLOOKUP(A764,'R3. GW E'!A:C,2,FALSE)*B764,"&lt;Null&gt;")</f>
        <v>&lt;Null&gt;</v>
      </c>
      <c r="J764" t="str">
        <f>IFERROR(VLOOKUP(A764,'R3. GW E'!A:E,4,FALSE)*B764,"&lt;Null&gt;")</f>
        <v>&lt;Null&gt;</v>
      </c>
      <c r="K764" t="str">
        <f t="shared" si="363"/>
        <v>&lt;Null&gt;</v>
      </c>
      <c r="L764" t="str">
        <f t="shared" si="364"/>
        <v>&lt;Null&gt;</v>
      </c>
      <c r="M764" t="str">
        <f t="shared" si="365"/>
        <v>&lt;Null&gt;</v>
      </c>
      <c r="N764" t="str">
        <f t="shared" si="366"/>
        <v>&lt;Null&gt;</v>
      </c>
      <c r="O764" t="str">
        <f t="shared" si="367"/>
        <v/>
      </c>
      <c r="P764">
        <f t="shared" si="377"/>
        <v>167000</v>
      </c>
      <c r="Q764" t="str">
        <f t="shared" si="368"/>
        <v/>
      </c>
      <c r="R764">
        <f t="shared" si="378"/>
        <v>0</v>
      </c>
      <c r="S764" t="str">
        <f t="shared" si="369"/>
        <v/>
      </c>
      <c r="T764">
        <f t="shared" si="379"/>
        <v>0</v>
      </c>
      <c r="U764" t="str">
        <f t="shared" si="380"/>
        <v>NA</v>
      </c>
      <c r="V764">
        <f t="shared" si="381"/>
        <v>0</v>
      </c>
      <c r="W764" t="str">
        <f t="shared" si="382"/>
        <v>NA</v>
      </c>
      <c r="X764">
        <f t="shared" si="383"/>
        <v>0</v>
      </c>
      <c r="Y764" t="str">
        <f t="shared" si="370"/>
        <v>NA</v>
      </c>
      <c r="Z764" t="str">
        <f t="shared" si="371"/>
        <v>NA</v>
      </c>
      <c r="AA764" t="str">
        <f t="shared" si="372"/>
        <v>NA</v>
      </c>
      <c r="AB764" t="str">
        <f t="shared" si="373"/>
        <v>NA</v>
      </c>
      <c r="AC764" s="9" t="str">
        <f t="shared" si="384"/>
        <v>NA</v>
      </c>
      <c r="AD764" s="9">
        <f t="shared" si="385"/>
        <v>0</v>
      </c>
      <c r="AE764" s="9" t="str">
        <f t="shared" si="386"/>
        <v>NA</v>
      </c>
      <c r="AF764" s="9">
        <f t="shared" si="387"/>
        <v>0</v>
      </c>
      <c r="AG764" s="9" t="str">
        <f t="shared" si="388"/>
        <v>NA</v>
      </c>
      <c r="AH764" s="9">
        <f t="shared" si="389"/>
        <v>0</v>
      </c>
      <c r="AI764" s="9" t="str">
        <f t="shared" si="390"/>
        <v>NA</v>
      </c>
      <c r="AJ764" s="9">
        <f t="shared" si="391"/>
        <v>0</v>
      </c>
      <c r="AK764" t="str">
        <f t="shared" si="392"/>
        <v>NA</v>
      </c>
      <c r="AL764" t="str">
        <f t="shared" si="393"/>
        <v>NA</v>
      </c>
      <c r="AM764" t="str">
        <f t="shared" si="394"/>
        <v>NA</v>
      </c>
      <c r="AN764" t="str">
        <f t="shared" si="395"/>
        <v>NA</v>
      </c>
      <c r="AO764">
        <f t="shared" si="374"/>
        <v>0</v>
      </c>
      <c r="AP764">
        <f t="shared" si="375"/>
        <v>0</v>
      </c>
      <c r="AQ764" t="str">
        <f t="shared" si="376"/>
        <v>Method not applicable - confined aquifer</v>
      </c>
    </row>
    <row r="765" spans="1:43" x14ac:dyDescent="0.25">
      <c r="A765">
        <v>617</v>
      </c>
      <c r="B765">
        <v>113861.010542</v>
      </c>
      <c r="C765" t="str">
        <f>VLOOKUP(A765,'A1. Aquifer Attributes'!A:H,8,FALSE)</f>
        <v>Confined</v>
      </c>
      <c r="D765" t="str">
        <f>VLOOKUP(A765,'A3. BGCZ'!A:C,3,FALSE)</f>
        <v>CDF</v>
      </c>
      <c r="E765" t="str">
        <f>VLOOKUP(A765,'A2. Low Flow Zone'!A:C,3,FALSE)</f>
        <v>Georgia Basin</v>
      </c>
      <c r="F765">
        <f>IFERROR(VLOOKUP(A765,'R1. GW Use'!A:H,8,FALSE),"&lt;Null&gt;")</f>
        <v>0</v>
      </c>
      <c r="G765" t="str">
        <f>IFERROR(VLOOKUP(A765,'R2. Recharge'!A:I,8,FALSE)*B765,"&lt;Null&gt;")</f>
        <v>&lt;Null&gt;</v>
      </c>
      <c r="H765" t="str">
        <f>IFERROR(VLOOKUP(A765,'R2. Recharge'!A:K,10,FALSE)*B765,"&lt;Null&gt;")</f>
        <v>&lt;Null&gt;</v>
      </c>
      <c r="I765" t="str">
        <f>IFERROR(VLOOKUP(A765,'R3. GW E'!A:C,2,FALSE)*B765,"&lt;Null&gt;")</f>
        <v>&lt;Null&gt;</v>
      </c>
      <c r="J765" t="str">
        <f>IFERROR(VLOOKUP(A765,'R3. GW E'!A:E,4,FALSE)*B765,"&lt;Null&gt;")</f>
        <v>&lt;Null&gt;</v>
      </c>
      <c r="K765" t="str">
        <f t="shared" si="363"/>
        <v>&lt;Null&gt;</v>
      </c>
      <c r="L765" t="str">
        <f t="shared" si="364"/>
        <v>&lt;Null&gt;</v>
      </c>
      <c r="M765" t="str">
        <f t="shared" si="365"/>
        <v>&lt;Null&gt;</v>
      </c>
      <c r="N765" t="str">
        <f t="shared" si="366"/>
        <v>&lt;Null&gt;</v>
      </c>
      <c r="O765" t="str">
        <f t="shared" si="367"/>
        <v/>
      </c>
      <c r="P765">
        <f t="shared" si="377"/>
        <v>0</v>
      </c>
      <c r="Q765" t="str">
        <f t="shared" si="368"/>
        <v/>
      </c>
      <c r="R765">
        <f t="shared" si="378"/>
        <v>0</v>
      </c>
      <c r="S765" t="str">
        <f t="shared" si="369"/>
        <v/>
      </c>
      <c r="T765">
        <f t="shared" si="379"/>
        <v>0</v>
      </c>
      <c r="U765" t="str">
        <f t="shared" si="380"/>
        <v>NA</v>
      </c>
      <c r="V765">
        <f t="shared" si="381"/>
        <v>0</v>
      </c>
      <c r="W765" t="str">
        <f t="shared" si="382"/>
        <v>NA</v>
      </c>
      <c r="X765">
        <f t="shared" si="383"/>
        <v>0</v>
      </c>
      <c r="Y765" t="str">
        <f t="shared" si="370"/>
        <v>NA</v>
      </c>
      <c r="Z765" t="str">
        <f t="shared" si="371"/>
        <v>NA</v>
      </c>
      <c r="AA765" t="str">
        <f t="shared" si="372"/>
        <v>NA</v>
      </c>
      <c r="AB765" t="str">
        <f t="shared" si="373"/>
        <v>NA</v>
      </c>
      <c r="AC765" s="9" t="str">
        <f t="shared" si="384"/>
        <v>NA</v>
      </c>
      <c r="AD765" s="9">
        <f t="shared" si="385"/>
        <v>0</v>
      </c>
      <c r="AE765" s="9" t="str">
        <f t="shared" si="386"/>
        <v>NA</v>
      </c>
      <c r="AF765" s="9">
        <f t="shared" si="387"/>
        <v>0</v>
      </c>
      <c r="AG765" s="9" t="str">
        <f t="shared" si="388"/>
        <v>NA</v>
      </c>
      <c r="AH765" s="9">
        <f t="shared" si="389"/>
        <v>0</v>
      </c>
      <c r="AI765" s="9" t="str">
        <f t="shared" si="390"/>
        <v>NA</v>
      </c>
      <c r="AJ765" s="9">
        <f t="shared" si="391"/>
        <v>0</v>
      </c>
      <c r="AK765" t="str">
        <f t="shared" si="392"/>
        <v>NA</v>
      </c>
      <c r="AL765" t="str">
        <f t="shared" si="393"/>
        <v>NA</v>
      </c>
      <c r="AM765" t="str">
        <f t="shared" si="394"/>
        <v>NA</v>
      </c>
      <c r="AN765" t="str">
        <f t="shared" si="395"/>
        <v>NA</v>
      </c>
      <c r="AO765">
        <f t="shared" si="374"/>
        <v>0</v>
      </c>
      <c r="AP765">
        <f t="shared" si="375"/>
        <v>0</v>
      </c>
      <c r="AQ765" t="str">
        <f t="shared" si="376"/>
        <v>Method not applicable - confined aquifer</v>
      </c>
    </row>
    <row r="766" spans="1:43" x14ac:dyDescent="0.25">
      <c r="A766">
        <v>618</v>
      </c>
      <c r="B766">
        <v>5843507.9080600003</v>
      </c>
      <c r="C766" t="str">
        <f>VLOOKUP(A766,'A1. Aquifer Attributes'!A:H,8,FALSE)</f>
        <v>Confined</v>
      </c>
      <c r="D766" t="str">
        <f>VLOOKUP(A766,'A3. BGCZ'!A:C,3,FALSE)</f>
        <v>CWH</v>
      </c>
      <c r="E766" t="str">
        <f>VLOOKUP(A766,'A2. Low Flow Zone'!A:C,3,FALSE)</f>
        <v>Vancouver Island</v>
      </c>
      <c r="F766">
        <f>IFERROR(VLOOKUP(A766,'R1. GW Use'!A:H,8,FALSE),"&lt;Null&gt;")</f>
        <v>8135</v>
      </c>
      <c r="G766" t="str">
        <f>IFERROR(VLOOKUP(A766,'R2. Recharge'!A:I,8,FALSE)*B766,"&lt;Null&gt;")</f>
        <v>&lt;Null&gt;</v>
      </c>
      <c r="H766" t="str">
        <f>IFERROR(VLOOKUP(A766,'R2. Recharge'!A:K,10,FALSE)*B766,"&lt;Null&gt;")</f>
        <v>&lt;Null&gt;</v>
      </c>
      <c r="I766" t="str">
        <f>IFERROR(VLOOKUP(A766,'R3. GW E'!A:C,2,FALSE)*B766,"&lt;Null&gt;")</f>
        <v>&lt;Null&gt;</v>
      </c>
      <c r="J766" t="str">
        <f>IFERROR(VLOOKUP(A766,'R3. GW E'!A:E,4,FALSE)*B766,"&lt;Null&gt;")</f>
        <v>&lt;Null&gt;</v>
      </c>
      <c r="K766" t="str">
        <f t="shared" si="363"/>
        <v>&lt;Null&gt;</v>
      </c>
      <c r="L766" t="str">
        <f t="shared" si="364"/>
        <v>&lt;Null&gt;</v>
      </c>
      <c r="M766" t="str">
        <f t="shared" si="365"/>
        <v>&lt;Null&gt;</v>
      </c>
      <c r="N766" t="str">
        <f t="shared" si="366"/>
        <v>&lt;Null&gt;</v>
      </c>
      <c r="O766" t="str">
        <f t="shared" si="367"/>
        <v/>
      </c>
      <c r="P766">
        <f t="shared" si="377"/>
        <v>8000</v>
      </c>
      <c r="Q766" t="str">
        <f t="shared" si="368"/>
        <v/>
      </c>
      <c r="R766">
        <f t="shared" si="378"/>
        <v>0</v>
      </c>
      <c r="S766" t="str">
        <f t="shared" si="369"/>
        <v/>
      </c>
      <c r="T766">
        <f t="shared" si="379"/>
        <v>0</v>
      </c>
      <c r="U766" t="str">
        <f t="shared" si="380"/>
        <v>NA</v>
      </c>
      <c r="V766">
        <f t="shared" si="381"/>
        <v>0</v>
      </c>
      <c r="W766" t="str">
        <f t="shared" si="382"/>
        <v>NA</v>
      </c>
      <c r="X766">
        <f t="shared" si="383"/>
        <v>0</v>
      </c>
      <c r="Y766" t="str">
        <f t="shared" si="370"/>
        <v>NA</v>
      </c>
      <c r="Z766" t="str">
        <f t="shared" si="371"/>
        <v>NA</v>
      </c>
      <c r="AA766" t="str">
        <f t="shared" si="372"/>
        <v>NA</v>
      </c>
      <c r="AB766" t="str">
        <f t="shared" si="373"/>
        <v>NA</v>
      </c>
      <c r="AC766" s="9" t="str">
        <f t="shared" si="384"/>
        <v>NA</v>
      </c>
      <c r="AD766" s="9">
        <f t="shared" si="385"/>
        <v>0</v>
      </c>
      <c r="AE766" s="9" t="str">
        <f t="shared" si="386"/>
        <v>NA</v>
      </c>
      <c r="AF766" s="9">
        <f t="shared" si="387"/>
        <v>0</v>
      </c>
      <c r="AG766" s="9" t="str">
        <f t="shared" si="388"/>
        <v>NA</v>
      </c>
      <c r="AH766" s="9">
        <f t="shared" si="389"/>
        <v>0</v>
      </c>
      <c r="AI766" s="9" t="str">
        <f t="shared" si="390"/>
        <v>NA</v>
      </c>
      <c r="AJ766" s="9">
        <f t="shared" si="391"/>
        <v>0</v>
      </c>
      <c r="AK766" t="str">
        <f t="shared" si="392"/>
        <v>NA</v>
      </c>
      <c r="AL766" t="str">
        <f t="shared" si="393"/>
        <v>NA</v>
      </c>
      <c r="AM766" t="str">
        <f t="shared" si="394"/>
        <v>NA</v>
      </c>
      <c r="AN766" t="str">
        <f t="shared" si="395"/>
        <v>NA</v>
      </c>
      <c r="AO766">
        <f t="shared" si="374"/>
        <v>0</v>
      </c>
      <c r="AP766">
        <f t="shared" si="375"/>
        <v>0</v>
      </c>
      <c r="AQ766" t="str">
        <f t="shared" si="376"/>
        <v>Method not applicable - confined aquifer</v>
      </c>
    </row>
    <row r="767" spans="1:43" x14ac:dyDescent="0.25">
      <c r="A767">
        <v>619</v>
      </c>
      <c r="B767">
        <v>7989102.5507500004</v>
      </c>
      <c r="C767" t="str">
        <f>VLOOKUP(A767,'A1. Aquifer Attributes'!A:H,8,FALSE)</f>
        <v>Confined</v>
      </c>
      <c r="D767" t="str">
        <f>VLOOKUP(A767,'A3. BGCZ'!A:C,3,FALSE)</f>
        <v>CDF</v>
      </c>
      <c r="E767" t="str">
        <f>VLOOKUP(A767,'A2. Low Flow Zone'!A:C,3,FALSE)</f>
        <v>Georgia Basin</v>
      </c>
      <c r="F767">
        <f>IFERROR(VLOOKUP(A767,'R1. GW Use'!A:H,8,FALSE),"&lt;Null&gt;")</f>
        <v>82457</v>
      </c>
      <c r="G767" t="str">
        <f>IFERROR(VLOOKUP(A767,'R2. Recharge'!A:I,8,FALSE)*B767,"&lt;Null&gt;")</f>
        <v>&lt;Null&gt;</v>
      </c>
      <c r="H767" t="str">
        <f>IFERROR(VLOOKUP(A767,'R2. Recharge'!A:K,10,FALSE)*B767,"&lt;Null&gt;")</f>
        <v>&lt;Null&gt;</v>
      </c>
      <c r="I767" t="str">
        <f>IFERROR(VLOOKUP(A767,'R3. GW E'!A:C,2,FALSE)*B767,"&lt;Null&gt;")</f>
        <v>&lt;Null&gt;</v>
      </c>
      <c r="J767" t="str">
        <f>IFERROR(VLOOKUP(A767,'R3. GW E'!A:E,4,FALSE)*B767,"&lt;Null&gt;")</f>
        <v>&lt;Null&gt;</v>
      </c>
      <c r="K767" t="str">
        <f t="shared" si="363"/>
        <v>&lt;Null&gt;</v>
      </c>
      <c r="L767" t="str">
        <f t="shared" si="364"/>
        <v>&lt;Null&gt;</v>
      </c>
      <c r="M767" t="str">
        <f t="shared" si="365"/>
        <v>&lt;Null&gt;</v>
      </c>
      <c r="N767" t="str">
        <f t="shared" si="366"/>
        <v>&lt;Null&gt;</v>
      </c>
      <c r="O767" t="str">
        <f t="shared" si="367"/>
        <v/>
      </c>
      <c r="P767">
        <f t="shared" si="377"/>
        <v>82000</v>
      </c>
      <c r="Q767" t="str">
        <f t="shared" si="368"/>
        <v/>
      </c>
      <c r="R767">
        <f t="shared" si="378"/>
        <v>0</v>
      </c>
      <c r="S767" t="str">
        <f t="shared" si="369"/>
        <v/>
      </c>
      <c r="T767">
        <f t="shared" si="379"/>
        <v>0</v>
      </c>
      <c r="U767" t="str">
        <f t="shared" si="380"/>
        <v>NA</v>
      </c>
      <c r="V767">
        <f t="shared" si="381"/>
        <v>0</v>
      </c>
      <c r="W767" t="str">
        <f t="shared" si="382"/>
        <v>NA</v>
      </c>
      <c r="X767">
        <f t="shared" si="383"/>
        <v>0</v>
      </c>
      <c r="Y767" t="str">
        <f t="shared" si="370"/>
        <v>NA</v>
      </c>
      <c r="Z767" t="str">
        <f t="shared" si="371"/>
        <v>NA</v>
      </c>
      <c r="AA767" t="str">
        <f t="shared" si="372"/>
        <v>NA</v>
      </c>
      <c r="AB767" t="str">
        <f t="shared" si="373"/>
        <v>NA</v>
      </c>
      <c r="AC767" s="9" t="str">
        <f t="shared" si="384"/>
        <v>NA</v>
      </c>
      <c r="AD767" s="9">
        <f t="shared" si="385"/>
        <v>0</v>
      </c>
      <c r="AE767" s="9" t="str">
        <f t="shared" si="386"/>
        <v>NA</v>
      </c>
      <c r="AF767" s="9">
        <f t="shared" si="387"/>
        <v>0</v>
      </c>
      <c r="AG767" s="9" t="str">
        <f t="shared" si="388"/>
        <v>NA</v>
      </c>
      <c r="AH767" s="9">
        <f t="shared" si="389"/>
        <v>0</v>
      </c>
      <c r="AI767" s="9" t="str">
        <f t="shared" si="390"/>
        <v>NA</v>
      </c>
      <c r="AJ767" s="9">
        <f t="shared" si="391"/>
        <v>0</v>
      </c>
      <c r="AK767" t="str">
        <f t="shared" si="392"/>
        <v>NA</v>
      </c>
      <c r="AL767" t="str">
        <f t="shared" si="393"/>
        <v>NA</v>
      </c>
      <c r="AM767" t="str">
        <f t="shared" si="394"/>
        <v>NA</v>
      </c>
      <c r="AN767" t="str">
        <f t="shared" si="395"/>
        <v>NA</v>
      </c>
      <c r="AO767">
        <f t="shared" si="374"/>
        <v>0</v>
      </c>
      <c r="AP767">
        <f t="shared" si="375"/>
        <v>0</v>
      </c>
      <c r="AQ767" t="str">
        <f t="shared" si="376"/>
        <v>Method not applicable - confined aquifer</v>
      </c>
    </row>
    <row r="768" spans="1:43" x14ac:dyDescent="0.25">
      <c r="A768">
        <v>620</v>
      </c>
      <c r="B768">
        <v>7738759.8496899996</v>
      </c>
      <c r="C768" t="str">
        <f>VLOOKUP(A768,'A1. Aquifer Attributes'!A:H,8,FALSE)</f>
        <v>Confined</v>
      </c>
      <c r="D768" t="str">
        <f>VLOOKUP(A768,'A3. BGCZ'!A:C,3,FALSE)</f>
        <v>CDF</v>
      </c>
      <c r="E768" t="str">
        <f>VLOOKUP(A768,'A2. Low Flow Zone'!A:C,3,FALSE)</f>
        <v>Georgia Basin</v>
      </c>
      <c r="F768">
        <f>IFERROR(VLOOKUP(A768,'R1. GW Use'!A:H,8,FALSE),"&lt;Null&gt;")</f>
        <v>81196</v>
      </c>
      <c r="G768" t="str">
        <f>IFERROR(VLOOKUP(A768,'R2. Recharge'!A:I,8,FALSE)*B768,"&lt;Null&gt;")</f>
        <v>&lt;Null&gt;</v>
      </c>
      <c r="H768" t="str">
        <f>IFERROR(VLOOKUP(A768,'R2. Recharge'!A:K,10,FALSE)*B768,"&lt;Null&gt;")</f>
        <v>&lt;Null&gt;</v>
      </c>
      <c r="I768" t="str">
        <f>IFERROR(VLOOKUP(A768,'R3. GW E'!A:C,2,FALSE)*B768,"&lt;Null&gt;")</f>
        <v>&lt;Null&gt;</v>
      </c>
      <c r="J768" t="str">
        <f>IFERROR(VLOOKUP(A768,'R3. GW E'!A:E,4,FALSE)*B768,"&lt;Null&gt;")</f>
        <v>&lt;Null&gt;</v>
      </c>
      <c r="K768" t="str">
        <f t="shared" si="363"/>
        <v>&lt;Null&gt;</v>
      </c>
      <c r="L768" t="str">
        <f t="shared" si="364"/>
        <v>&lt;Null&gt;</v>
      </c>
      <c r="M768" t="str">
        <f t="shared" si="365"/>
        <v>&lt;Null&gt;</v>
      </c>
      <c r="N768" t="str">
        <f t="shared" si="366"/>
        <v>&lt;Null&gt;</v>
      </c>
      <c r="O768" t="str">
        <f t="shared" si="367"/>
        <v/>
      </c>
      <c r="P768">
        <f t="shared" si="377"/>
        <v>81000</v>
      </c>
      <c r="Q768" t="str">
        <f t="shared" si="368"/>
        <v/>
      </c>
      <c r="R768">
        <f t="shared" si="378"/>
        <v>0</v>
      </c>
      <c r="S768" t="str">
        <f t="shared" si="369"/>
        <v/>
      </c>
      <c r="T768">
        <f t="shared" si="379"/>
        <v>0</v>
      </c>
      <c r="U768" t="str">
        <f t="shared" si="380"/>
        <v>NA</v>
      </c>
      <c r="V768">
        <f t="shared" si="381"/>
        <v>0</v>
      </c>
      <c r="W768" t="str">
        <f t="shared" si="382"/>
        <v>NA</v>
      </c>
      <c r="X768">
        <f t="shared" si="383"/>
        <v>0</v>
      </c>
      <c r="Y768" t="str">
        <f t="shared" si="370"/>
        <v>NA</v>
      </c>
      <c r="Z768" t="str">
        <f t="shared" si="371"/>
        <v>NA</v>
      </c>
      <c r="AA768" t="str">
        <f t="shared" si="372"/>
        <v>NA</v>
      </c>
      <c r="AB768" t="str">
        <f t="shared" si="373"/>
        <v>NA</v>
      </c>
      <c r="AC768" s="9" t="str">
        <f t="shared" si="384"/>
        <v>NA</v>
      </c>
      <c r="AD768" s="9">
        <f t="shared" si="385"/>
        <v>0</v>
      </c>
      <c r="AE768" s="9" t="str">
        <f t="shared" si="386"/>
        <v>NA</v>
      </c>
      <c r="AF768" s="9">
        <f t="shared" si="387"/>
        <v>0</v>
      </c>
      <c r="AG768" s="9" t="str">
        <f t="shared" si="388"/>
        <v>NA</v>
      </c>
      <c r="AH768" s="9">
        <f t="shared" si="389"/>
        <v>0</v>
      </c>
      <c r="AI768" s="9" t="str">
        <f t="shared" si="390"/>
        <v>NA</v>
      </c>
      <c r="AJ768" s="9">
        <f t="shared" si="391"/>
        <v>0</v>
      </c>
      <c r="AK768" t="str">
        <f t="shared" si="392"/>
        <v>NA</v>
      </c>
      <c r="AL768" t="str">
        <f t="shared" si="393"/>
        <v>NA</v>
      </c>
      <c r="AM768" t="str">
        <f t="shared" si="394"/>
        <v>NA</v>
      </c>
      <c r="AN768" t="str">
        <f t="shared" si="395"/>
        <v>NA</v>
      </c>
      <c r="AO768">
        <f t="shared" si="374"/>
        <v>0</v>
      </c>
      <c r="AP768">
        <f t="shared" si="375"/>
        <v>0</v>
      </c>
      <c r="AQ768" t="str">
        <f t="shared" si="376"/>
        <v>Method not applicable - confined aquifer</v>
      </c>
    </row>
    <row r="769" spans="1:43" x14ac:dyDescent="0.25">
      <c r="A769">
        <v>621</v>
      </c>
      <c r="B769">
        <v>27503551.507800002</v>
      </c>
      <c r="C769" t="str">
        <f>VLOOKUP(A769,'A1. Aquifer Attributes'!A:H,8,FALSE)</f>
        <v>Confined</v>
      </c>
      <c r="D769" t="str">
        <f>VLOOKUP(A769,'A3. BGCZ'!A:C,3,FALSE)</f>
        <v>BWBS</v>
      </c>
      <c r="E769" t="str">
        <f>VLOOKUP(A769,'A2. Low Flow Zone'!A:C,3,FALSE)</f>
        <v>Northeast Plains</v>
      </c>
      <c r="F769">
        <f>IFERROR(VLOOKUP(A769,'R1. GW Use'!A:H,8,FALSE),"&lt;Null&gt;")</f>
        <v>2157</v>
      </c>
      <c r="G769" t="str">
        <f>IFERROR(VLOOKUP(A769,'R2. Recharge'!A:I,8,FALSE)*B769,"&lt;Null&gt;")</f>
        <v>&lt;Null&gt;</v>
      </c>
      <c r="H769" t="str">
        <f>IFERROR(VLOOKUP(A769,'R2. Recharge'!A:K,10,FALSE)*B769,"&lt;Null&gt;")</f>
        <v>&lt;Null&gt;</v>
      </c>
      <c r="I769" t="str">
        <f>IFERROR(VLOOKUP(A769,'R3. GW E'!A:C,2,FALSE)*B769,"&lt;Null&gt;")</f>
        <v>&lt;Null&gt;</v>
      </c>
      <c r="J769" t="str">
        <f>IFERROR(VLOOKUP(A769,'R3. GW E'!A:E,4,FALSE)*B769,"&lt;Null&gt;")</f>
        <v>&lt;Null&gt;</v>
      </c>
      <c r="K769" t="str">
        <f t="shared" si="363"/>
        <v>&lt;Null&gt;</v>
      </c>
      <c r="L769" t="str">
        <f t="shared" si="364"/>
        <v>&lt;Null&gt;</v>
      </c>
      <c r="M769" t="str">
        <f t="shared" si="365"/>
        <v>&lt;Null&gt;</v>
      </c>
      <c r="N769" t="str">
        <f t="shared" si="366"/>
        <v>&lt;Null&gt;</v>
      </c>
      <c r="O769" t="str">
        <f t="shared" si="367"/>
        <v/>
      </c>
      <c r="P769">
        <f t="shared" si="377"/>
        <v>2000</v>
      </c>
      <c r="Q769" t="str">
        <f t="shared" si="368"/>
        <v/>
      </c>
      <c r="R769">
        <f t="shared" si="378"/>
        <v>0</v>
      </c>
      <c r="S769" t="str">
        <f t="shared" si="369"/>
        <v/>
      </c>
      <c r="T769">
        <f t="shared" si="379"/>
        <v>0</v>
      </c>
      <c r="U769" t="str">
        <f t="shared" si="380"/>
        <v>NA</v>
      </c>
      <c r="V769">
        <f t="shared" si="381"/>
        <v>0</v>
      </c>
      <c r="W769" t="str">
        <f t="shared" si="382"/>
        <v>NA</v>
      </c>
      <c r="X769">
        <f t="shared" si="383"/>
        <v>0</v>
      </c>
      <c r="Y769" t="str">
        <f t="shared" si="370"/>
        <v>NA</v>
      </c>
      <c r="Z769" t="str">
        <f t="shared" si="371"/>
        <v>NA</v>
      </c>
      <c r="AA769" t="str">
        <f t="shared" si="372"/>
        <v>NA</v>
      </c>
      <c r="AB769" t="str">
        <f t="shared" si="373"/>
        <v>NA</v>
      </c>
      <c r="AC769" s="9" t="str">
        <f t="shared" si="384"/>
        <v>NA</v>
      </c>
      <c r="AD769" s="9">
        <f t="shared" si="385"/>
        <v>0</v>
      </c>
      <c r="AE769" s="9" t="str">
        <f t="shared" si="386"/>
        <v>NA</v>
      </c>
      <c r="AF769" s="9">
        <f t="shared" si="387"/>
        <v>0</v>
      </c>
      <c r="AG769" s="9" t="str">
        <f t="shared" si="388"/>
        <v>NA</v>
      </c>
      <c r="AH769" s="9">
        <f t="shared" si="389"/>
        <v>0</v>
      </c>
      <c r="AI769" s="9" t="str">
        <f t="shared" si="390"/>
        <v>NA</v>
      </c>
      <c r="AJ769" s="9">
        <f t="shared" si="391"/>
        <v>0</v>
      </c>
      <c r="AK769" t="str">
        <f t="shared" si="392"/>
        <v>NA</v>
      </c>
      <c r="AL769" t="str">
        <f t="shared" si="393"/>
        <v>NA</v>
      </c>
      <c r="AM769" t="str">
        <f t="shared" si="394"/>
        <v>NA</v>
      </c>
      <c r="AN769" t="str">
        <f t="shared" si="395"/>
        <v>NA</v>
      </c>
      <c r="AO769">
        <f t="shared" si="374"/>
        <v>0</v>
      </c>
      <c r="AP769">
        <f t="shared" si="375"/>
        <v>0</v>
      </c>
      <c r="AQ769" t="str">
        <f t="shared" si="376"/>
        <v>Method not applicable - confined aquifer</v>
      </c>
    </row>
    <row r="770" spans="1:43" x14ac:dyDescent="0.25">
      <c r="A770">
        <v>622</v>
      </c>
      <c r="B770">
        <v>280160463.99199998</v>
      </c>
      <c r="C770" t="str">
        <f>VLOOKUP(A770,'A1. Aquifer Attributes'!A:H,8,FALSE)</f>
        <v>Confined</v>
      </c>
      <c r="D770" t="str">
        <f>VLOOKUP(A770,'A3. BGCZ'!A:C,3,FALSE)</f>
        <v>BWBS</v>
      </c>
      <c r="E770" t="str">
        <f>VLOOKUP(A770,'A2. Low Flow Zone'!A:C,3,FALSE)</f>
        <v>Northeast Plains</v>
      </c>
      <c r="F770">
        <f>IFERROR(VLOOKUP(A770,'R1. GW Use'!A:H,8,FALSE),"&lt;Null&gt;")</f>
        <v>17111</v>
      </c>
      <c r="G770" t="str">
        <f>IFERROR(VLOOKUP(A770,'R2. Recharge'!A:I,8,FALSE)*B770,"&lt;Null&gt;")</f>
        <v>&lt;Null&gt;</v>
      </c>
      <c r="H770" t="str">
        <f>IFERROR(VLOOKUP(A770,'R2. Recharge'!A:K,10,FALSE)*B770,"&lt;Null&gt;")</f>
        <v>&lt;Null&gt;</v>
      </c>
      <c r="I770" t="str">
        <f>IFERROR(VLOOKUP(A770,'R3. GW E'!A:C,2,FALSE)*B770,"&lt;Null&gt;")</f>
        <v>&lt;Null&gt;</v>
      </c>
      <c r="J770" t="str">
        <f>IFERROR(VLOOKUP(A770,'R3. GW E'!A:E,4,FALSE)*B770,"&lt;Null&gt;")</f>
        <v>&lt;Null&gt;</v>
      </c>
      <c r="K770" t="str">
        <f t="shared" ref="K770:K833" si="396">IFERROR(G770-I770,"&lt;Null&gt;")</f>
        <v>&lt;Null&gt;</v>
      </c>
      <c r="L770" t="str">
        <f t="shared" ref="L770:L833" si="397">IFERROR(H770-I770,"&lt;Null&gt;")</f>
        <v>&lt;Null&gt;</v>
      </c>
      <c r="M770" t="str">
        <f t="shared" ref="M770:M833" si="398">IFERROR(G770-J770,"&lt;Null&gt;")</f>
        <v>&lt;Null&gt;</v>
      </c>
      <c r="N770" t="str">
        <f t="shared" ref="N770:N833" si="399">IFERROR(H770-J770,"&lt;Null&gt;")</f>
        <v>&lt;Null&gt;</v>
      </c>
      <c r="O770" t="str">
        <f t="shared" ref="O770:O833" si="400">IF(P770&lt;&gt;"&lt;Null&gt;",IF(F770&lt;0,"",IF(AND(OR(P770=0,P770=1000),F770&lt;&gt;0,F770&lt;1000),"&lt;1000","")),"NA")</f>
        <v/>
      </c>
      <c r="P770">
        <f t="shared" si="377"/>
        <v>17000</v>
      </c>
      <c r="Q770" t="str">
        <f t="shared" ref="Q770:Q833" si="401">IF(R770&lt;&gt;"&lt;Null&gt;",IF(G770&lt;0,"",IF(AND(OR(R770=0,R770=1000),G770&lt;&gt;0,G770&lt;1000),"&lt;1000","")),"NA")</f>
        <v/>
      </c>
      <c r="R770">
        <f t="shared" si="378"/>
        <v>0</v>
      </c>
      <c r="S770" t="str">
        <f t="shared" ref="S770:S833" si="402">IF(T770&lt;&gt;"&lt;Null&gt;",IF(H770&lt;0,"",IF(AND(OR(T770=0,T770=1000),H770&lt;&gt;0,H770&lt;1000),"&lt;1000","")),"NA")</f>
        <v/>
      </c>
      <c r="T770">
        <f t="shared" si="379"/>
        <v>0</v>
      </c>
      <c r="U770" t="str">
        <f t="shared" si="380"/>
        <v>NA</v>
      </c>
      <c r="V770">
        <f t="shared" si="381"/>
        <v>0</v>
      </c>
      <c r="W770" t="str">
        <f t="shared" si="382"/>
        <v>NA</v>
      </c>
      <c r="X770">
        <f t="shared" si="383"/>
        <v>0</v>
      </c>
      <c r="Y770" t="str">
        <f t="shared" ref="Y770:Y833" si="403">IFERROR(IF(K770&lt;0,"NA",$F770/K770),"NA")</f>
        <v>NA</v>
      </c>
      <c r="Z770" t="str">
        <f t="shared" ref="Z770:Z833" si="404">IFERROR(IF(L770&lt;0,"NA",$F770/L770),"NA")</f>
        <v>NA</v>
      </c>
      <c r="AA770" t="str">
        <f t="shared" ref="AA770:AA833" si="405">IFERROR(IF(M770&lt;0,"NA",$F770/M770),"NA")</f>
        <v>NA</v>
      </c>
      <c r="AB770" t="str">
        <f t="shared" ref="AB770:AB833" si="406">IFERROR(IF(N770&lt;0,"NA",$F770/N770),"NA")</f>
        <v>NA</v>
      </c>
      <c r="AC770" s="9" t="str">
        <f t="shared" si="384"/>
        <v>NA</v>
      </c>
      <c r="AD770" s="9">
        <f t="shared" si="385"/>
        <v>0</v>
      </c>
      <c r="AE770" s="9" t="str">
        <f t="shared" si="386"/>
        <v>NA</v>
      </c>
      <c r="AF770" s="9">
        <f t="shared" si="387"/>
        <v>0</v>
      </c>
      <c r="AG770" s="9" t="str">
        <f t="shared" si="388"/>
        <v>NA</v>
      </c>
      <c r="AH770" s="9">
        <f t="shared" si="389"/>
        <v>0</v>
      </c>
      <c r="AI770" s="9" t="str">
        <f t="shared" si="390"/>
        <v>NA</v>
      </c>
      <c r="AJ770" s="9">
        <f t="shared" si="391"/>
        <v>0</v>
      </c>
      <c r="AK770" t="str">
        <f t="shared" si="392"/>
        <v>NA</v>
      </c>
      <c r="AL770" t="str">
        <f t="shared" si="393"/>
        <v>NA</v>
      </c>
      <c r="AM770" t="str">
        <f t="shared" si="394"/>
        <v>NA</v>
      </c>
      <c r="AN770" t="str">
        <f t="shared" si="395"/>
        <v>NA</v>
      </c>
      <c r="AO770">
        <f t="shared" ref="AO770:AO833" si="407">COUNTIF(AK770:AN770,"stressed")</f>
        <v>0</v>
      </c>
      <c r="AP770">
        <f t="shared" ref="AP770:AP833" si="408">4 - COUNTIF(AK770:AN770,"NA")</f>
        <v>0</v>
      </c>
      <c r="AQ770" t="str">
        <f t="shared" ref="AQ770:AQ833" si="409">IF(C770="Confined","Method not applicable - confined aquifer",IF(AND(K770&lt;0,L770&lt;0,M770&lt;0,N770&lt;0),"Method not applicable - low modelled groundwater availability",IF(AND(AO770=0,AP770=0),"Method not applicaple - no derived E values",IF(AO770=AP770,"More stressed (high certainty)",IF(AO770=0,"Less stressed","More stressed (less certainty)")))))</f>
        <v>Method not applicable - confined aquifer</v>
      </c>
    </row>
    <row r="771" spans="1:43" x14ac:dyDescent="0.25">
      <c r="A771">
        <v>623</v>
      </c>
      <c r="B771">
        <v>17860671.8594</v>
      </c>
      <c r="C771" t="str">
        <f>VLOOKUP(A771,'A1. Aquifer Attributes'!A:H,8,FALSE)</f>
        <v>Confined</v>
      </c>
      <c r="D771" t="str">
        <f>VLOOKUP(A771,'A3. BGCZ'!A:C,3,FALSE)</f>
        <v>BWBS</v>
      </c>
      <c r="E771" t="str">
        <f>VLOOKUP(A771,'A2. Low Flow Zone'!A:C,3,FALSE)</f>
        <v>North Interior</v>
      </c>
      <c r="F771">
        <f>IFERROR(VLOOKUP(A771,'R1. GW Use'!A:H,8,FALSE),"&lt;Null&gt;")</f>
        <v>4319</v>
      </c>
      <c r="G771" t="str">
        <f>IFERROR(VLOOKUP(A771,'R2. Recharge'!A:I,8,FALSE)*B771,"&lt;Null&gt;")</f>
        <v>&lt;Null&gt;</v>
      </c>
      <c r="H771" t="str">
        <f>IFERROR(VLOOKUP(A771,'R2. Recharge'!A:K,10,FALSE)*B771,"&lt;Null&gt;")</f>
        <v>&lt;Null&gt;</v>
      </c>
      <c r="I771" t="str">
        <f>IFERROR(VLOOKUP(A771,'R3. GW E'!A:C,2,FALSE)*B771,"&lt;Null&gt;")</f>
        <v>&lt;Null&gt;</v>
      </c>
      <c r="J771" t="str">
        <f>IFERROR(VLOOKUP(A771,'R3. GW E'!A:E,4,FALSE)*B771,"&lt;Null&gt;")</f>
        <v>&lt;Null&gt;</v>
      </c>
      <c r="K771" t="str">
        <f t="shared" si="396"/>
        <v>&lt;Null&gt;</v>
      </c>
      <c r="L771" t="str">
        <f t="shared" si="397"/>
        <v>&lt;Null&gt;</v>
      </c>
      <c r="M771" t="str">
        <f t="shared" si="398"/>
        <v>&lt;Null&gt;</v>
      </c>
      <c r="N771" t="str">
        <f t="shared" si="399"/>
        <v>&lt;Null&gt;</v>
      </c>
      <c r="O771" t="str">
        <f t="shared" si="400"/>
        <v/>
      </c>
      <c r="P771">
        <f t="shared" ref="P771:P834" si="410">IFERROR(ROUND(F771,-3), 0)</f>
        <v>4000</v>
      </c>
      <c r="Q771" t="str">
        <f t="shared" si="401"/>
        <v/>
      </c>
      <c r="R771">
        <f t="shared" ref="R771:R834" si="411">IFERROR(IF(G771&lt;=0,0,IF(G771&lt;1000,1000,ROUND(G771,-3))),0)</f>
        <v>0</v>
      </c>
      <c r="S771" t="str">
        <f t="shared" si="402"/>
        <v/>
      </c>
      <c r="T771">
        <f t="shared" ref="T771:T834" si="412">IFERROR(IF(H771&lt;=0,0,IF(H771&lt;1000,1000,ROUND(H771,-3))),0)</f>
        <v>0</v>
      </c>
      <c r="U771" t="str">
        <f t="shared" ref="U771:U834" si="413">IF(I771&lt;&gt;"&lt;Null&gt;",IF(I771&lt;0,"",IF(AND(OR(V771=0,V771=1000),I771&lt;&gt;0,I771&lt;1000),"&lt;1000","")),"NA")</f>
        <v>NA</v>
      </c>
      <c r="V771">
        <f t="shared" ref="V771:V834" si="414">IFERROR(IF(I771&lt;=0,0,IF(I771&lt;1000,1000,ROUND(I771,-3))),0)</f>
        <v>0</v>
      </c>
      <c r="W771" t="str">
        <f t="shared" ref="W771:W834" si="415">IF(J771&lt;&gt;"&lt;Null&gt;",IF(J771&lt;0,"",IF(AND(OR(X771=0,X771=1000),J771&lt;&gt;0,J771&lt;1000),"&lt;1000","")),"NA")</f>
        <v>NA</v>
      </c>
      <c r="X771">
        <f t="shared" ref="X771:X834" si="416">IFERROR(IF(J771&lt;=0,0,IF(J771&lt;1000,1000,ROUND(J771,-3))),0)</f>
        <v>0</v>
      </c>
      <c r="Y771" t="str">
        <f t="shared" si="403"/>
        <v>NA</v>
      </c>
      <c r="Z771" t="str">
        <f t="shared" si="404"/>
        <v>NA</v>
      </c>
      <c r="AA771" t="str">
        <f t="shared" si="405"/>
        <v>NA</v>
      </c>
      <c r="AB771" t="str">
        <f t="shared" si="406"/>
        <v>NA</v>
      </c>
      <c r="AC771" s="9" t="str">
        <f t="shared" ref="AC771:AC834" si="417">IF(Y771="NA","NA",IF(AND(AD771=0,Y771&lt;&gt;0),"&lt;0.1",""))</f>
        <v>NA</v>
      </c>
      <c r="AD771" s="9">
        <f t="shared" ref="AD771:AD834" si="418">IFERROR(IF(Y771&lt;0,"&lt;Null&gt;",ROUND(Y771,1)),0)</f>
        <v>0</v>
      </c>
      <c r="AE771" s="9" t="str">
        <f t="shared" ref="AE771:AE834" si="419">IF(Z771="NA","NA",IF(AND(AF771=0,Z771&lt;&gt;0),"&lt;0.1",""))</f>
        <v>NA</v>
      </c>
      <c r="AF771" s="9">
        <f t="shared" ref="AF771:AF834" si="420">IFERROR(IF(Z771&lt;0,"&lt;Null&gt;",ROUND(Z771,1)),0)</f>
        <v>0</v>
      </c>
      <c r="AG771" s="9" t="str">
        <f t="shared" ref="AG771:AG834" si="421">IF(AA771="NA","NA",IF(AND(AH771=0,AA771&lt;&gt;0),"&lt;0.1",""))</f>
        <v>NA</v>
      </c>
      <c r="AH771" s="9">
        <f t="shared" ref="AH771:AH834" si="422">IFERROR(IF(AA771&lt;0,"&lt;Null&gt;",ROUND(AA771,1)),0)</f>
        <v>0</v>
      </c>
      <c r="AI771" s="9" t="str">
        <f t="shared" ref="AI771:AI834" si="423">IF(AB771="NA","NA",IF(AND(AJ771=0,AB771&lt;&gt;0),"&lt;0.1",""))</f>
        <v>NA</v>
      </c>
      <c r="AJ771" s="9">
        <f t="shared" ref="AJ771:AJ834" si="424">IFERROR(IF(AB771&lt;0,"&lt;Null&gt;",ROUND(AB771,1)),0)</f>
        <v>0</v>
      </c>
      <c r="AK771" t="str">
        <f t="shared" ref="AK771:AK834" si="425">IF(AC771="NA","NA",IF(AD771&gt;1,"stressed",""))</f>
        <v>NA</v>
      </c>
      <c r="AL771" t="str">
        <f t="shared" ref="AL771:AL834" si="426">IF(AE771="NA","NA",IF(AF771&gt;1,"stressed",""))</f>
        <v>NA</v>
      </c>
      <c r="AM771" t="str">
        <f t="shared" ref="AM771:AM834" si="427">IF(AG771="NA","NA",IF(AH771&gt;1,"stressed",""))</f>
        <v>NA</v>
      </c>
      <c r="AN771" t="str">
        <f t="shared" ref="AN771:AN834" si="428">IF(AI771="NA","NA",IF(AJ771&gt;1,"stressed",""))</f>
        <v>NA</v>
      </c>
      <c r="AO771">
        <f t="shared" si="407"/>
        <v>0</v>
      </c>
      <c r="AP771">
        <f t="shared" si="408"/>
        <v>0</v>
      </c>
      <c r="AQ771" t="str">
        <f t="shared" si="409"/>
        <v>Method not applicable - confined aquifer</v>
      </c>
    </row>
    <row r="772" spans="1:43" x14ac:dyDescent="0.25">
      <c r="A772">
        <v>624</v>
      </c>
      <c r="B772">
        <v>1068828.32813</v>
      </c>
      <c r="C772" t="str">
        <f>VLOOKUP(A772,'A1. Aquifer Attributes'!A:H,8,FALSE)</f>
        <v>Confined</v>
      </c>
      <c r="D772" t="str">
        <f>VLOOKUP(A772,'A3. BGCZ'!A:C,3,FALSE)</f>
        <v>BWBS</v>
      </c>
      <c r="E772" t="str">
        <f>VLOOKUP(A772,'A2. Low Flow Zone'!A:C,3,FALSE)</f>
        <v>North Interior</v>
      </c>
      <c r="F772">
        <f>IFERROR(VLOOKUP(A772,'R1. GW Use'!A:H,8,FALSE),"&lt;Null&gt;")</f>
        <v>6472</v>
      </c>
      <c r="G772" t="str">
        <f>IFERROR(VLOOKUP(A772,'R2. Recharge'!A:I,8,FALSE)*B772,"&lt;Null&gt;")</f>
        <v>&lt;Null&gt;</v>
      </c>
      <c r="H772" t="str">
        <f>IFERROR(VLOOKUP(A772,'R2. Recharge'!A:K,10,FALSE)*B772,"&lt;Null&gt;")</f>
        <v>&lt;Null&gt;</v>
      </c>
      <c r="I772" t="str">
        <f>IFERROR(VLOOKUP(A772,'R3. GW E'!A:C,2,FALSE)*B772,"&lt;Null&gt;")</f>
        <v>&lt;Null&gt;</v>
      </c>
      <c r="J772" t="str">
        <f>IFERROR(VLOOKUP(A772,'R3. GW E'!A:E,4,FALSE)*B772,"&lt;Null&gt;")</f>
        <v>&lt;Null&gt;</v>
      </c>
      <c r="K772" t="str">
        <f t="shared" si="396"/>
        <v>&lt;Null&gt;</v>
      </c>
      <c r="L772" t="str">
        <f t="shared" si="397"/>
        <v>&lt;Null&gt;</v>
      </c>
      <c r="M772" t="str">
        <f t="shared" si="398"/>
        <v>&lt;Null&gt;</v>
      </c>
      <c r="N772" t="str">
        <f t="shared" si="399"/>
        <v>&lt;Null&gt;</v>
      </c>
      <c r="O772" t="str">
        <f t="shared" si="400"/>
        <v/>
      </c>
      <c r="P772">
        <f t="shared" si="410"/>
        <v>6000</v>
      </c>
      <c r="Q772" t="str">
        <f t="shared" si="401"/>
        <v/>
      </c>
      <c r="R772">
        <f t="shared" si="411"/>
        <v>0</v>
      </c>
      <c r="S772" t="str">
        <f t="shared" si="402"/>
        <v/>
      </c>
      <c r="T772">
        <f t="shared" si="412"/>
        <v>0</v>
      </c>
      <c r="U772" t="str">
        <f t="shared" si="413"/>
        <v>NA</v>
      </c>
      <c r="V772">
        <f t="shared" si="414"/>
        <v>0</v>
      </c>
      <c r="W772" t="str">
        <f t="shared" si="415"/>
        <v>NA</v>
      </c>
      <c r="X772">
        <f t="shared" si="416"/>
        <v>0</v>
      </c>
      <c r="Y772" t="str">
        <f t="shared" si="403"/>
        <v>NA</v>
      </c>
      <c r="Z772" t="str">
        <f t="shared" si="404"/>
        <v>NA</v>
      </c>
      <c r="AA772" t="str">
        <f t="shared" si="405"/>
        <v>NA</v>
      </c>
      <c r="AB772" t="str">
        <f t="shared" si="406"/>
        <v>NA</v>
      </c>
      <c r="AC772" s="9" t="str">
        <f t="shared" si="417"/>
        <v>NA</v>
      </c>
      <c r="AD772" s="9">
        <f t="shared" si="418"/>
        <v>0</v>
      </c>
      <c r="AE772" s="9" t="str">
        <f t="shared" si="419"/>
        <v>NA</v>
      </c>
      <c r="AF772" s="9">
        <f t="shared" si="420"/>
        <v>0</v>
      </c>
      <c r="AG772" s="9" t="str">
        <f t="shared" si="421"/>
        <v>NA</v>
      </c>
      <c r="AH772" s="9">
        <f t="shared" si="422"/>
        <v>0</v>
      </c>
      <c r="AI772" s="9" t="str">
        <f t="shared" si="423"/>
        <v>NA</v>
      </c>
      <c r="AJ772" s="9">
        <f t="shared" si="424"/>
        <v>0</v>
      </c>
      <c r="AK772" t="str">
        <f t="shared" si="425"/>
        <v>NA</v>
      </c>
      <c r="AL772" t="str">
        <f t="shared" si="426"/>
        <v>NA</v>
      </c>
      <c r="AM772" t="str">
        <f t="shared" si="427"/>
        <v>NA</v>
      </c>
      <c r="AN772" t="str">
        <f t="shared" si="428"/>
        <v>NA</v>
      </c>
      <c r="AO772">
        <f t="shared" si="407"/>
        <v>0</v>
      </c>
      <c r="AP772">
        <f t="shared" si="408"/>
        <v>0</v>
      </c>
      <c r="AQ772" t="str">
        <f t="shared" si="409"/>
        <v>Method not applicable - confined aquifer</v>
      </c>
    </row>
    <row r="773" spans="1:43" x14ac:dyDescent="0.25">
      <c r="A773">
        <v>626</v>
      </c>
      <c r="B773">
        <v>2877129.1328099999</v>
      </c>
      <c r="C773" t="str">
        <f>VLOOKUP(A773,'A1. Aquifer Attributes'!A:H,8,FALSE)</f>
        <v>Confined</v>
      </c>
      <c r="D773" t="str">
        <f>VLOOKUP(A773,'A3. BGCZ'!A:C,3,FALSE)</f>
        <v>BWBS</v>
      </c>
      <c r="E773" t="str">
        <f>VLOOKUP(A773,'A2. Low Flow Zone'!A:C,3,FALSE)</f>
        <v>North Interior</v>
      </c>
      <c r="F773">
        <f>IFERROR(VLOOKUP(A773,'R1. GW Use'!A:H,8,FALSE),"&lt;Null&gt;")</f>
        <v>5647</v>
      </c>
      <c r="G773" t="str">
        <f>IFERROR(VLOOKUP(A773,'R2. Recharge'!A:I,8,FALSE)*B773,"&lt;Null&gt;")</f>
        <v>&lt;Null&gt;</v>
      </c>
      <c r="H773" t="str">
        <f>IFERROR(VLOOKUP(A773,'R2. Recharge'!A:K,10,FALSE)*B773,"&lt;Null&gt;")</f>
        <v>&lt;Null&gt;</v>
      </c>
      <c r="I773" t="str">
        <f>IFERROR(VLOOKUP(A773,'R3. GW E'!A:C,2,FALSE)*B773,"&lt;Null&gt;")</f>
        <v>&lt;Null&gt;</v>
      </c>
      <c r="J773" t="str">
        <f>IFERROR(VLOOKUP(A773,'R3. GW E'!A:E,4,FALSE)*B773,"&lt;Null&gt;")</f>
        <v>&lt;Null&gt;</v>
      </c>
      <c r="K773" t="str">
        <f t="shared" si="396"/>
        <v>&lt;Null&gt;</v>
      </c>
      <c r="L773" t="str">
        <f t="shared" si="397"/>
        <v>&lt;Null&gt;</v>
      </c>
      <c r="M773" t="str">
        <f t="shared" si="398"/>
        <v>&lt;Null&gt;</v>
      </c>
      <c r="N773" t="str">
        <f t="shared" si="399"/>
        <v>&lt;Null&gt;</v>
      </c>
      <c r="O773" t="str">
        <f t="shared" si="400"/>
        <v/>
      </c>
      <c r="P773">
        <f t="shared" si="410"/>
        <v>6000</v>
      </c>
      <c r="Q773" t="str">
        <f t="shared" si="401"/>
        <v/>
      </c>
      <c r="R773">
        <f t="shared" si="411"/>
        <v>0</v>
      </c>
      <c r="S773" t="str">
        <f t="shared" si="402"/>
        <v/>
      </c>
      <c r="T773">
        <f t="shared" si="412"/>
        <v>0</v>
      </c>
      <c r="U773" t="str">
        <f t="shared" si="413"/>
        <v>NA</v>
      </c>
      <c r="V773">
        <f t="shared" si="414"/>
        <v>0</v>
      </c>
      <c r="W773" t="str">
        <f t="shared" si="415"/>
        <v>NA</v>
      </c>
      <c r="X773">
        <f t="shared" si="416"/>
        <v>0</v>
      </c>
      <c r="Y773" t="str">
        <f t="shared" si="403"/>
        <v>NA</v>
      </c>
      <c r="Z773" t="str">
        <f t="shared" si="404"/>
        <v>NA</v>
      </c>
      <c r="AA773" t="str">
        <f t="shared" si="405"/>
        <v>NA</v>
      </c>
      <c r="AB773" t="str">
        <f t="shared" si="406"/>
        <v>NA</v>
      </c>
      <c r="AC773" s="9" t="str">
        <f t="shared" si="417"/>
        <v>NA</v>
      </c>
      <c r="AD773" s="9">
        <f t="shared" si="418"/>
        <v>0</v>
      </c>
      <c r="AE773" s="9" t="str">
        <f t="shared" si="419"/>
        <v>NA</v>
      </c>
      <c r="AF773" s="9">
        <f t="shared" si="420"/>
        <v>0</v>
      </c>
      <c r="AG773" s="9" t="str">
        <f t="shared" si="421"/>
        <v>NA</v>
      </c>
      <c r="AH773" s="9">
        <f t="shared" si="422"/>
        <v>0</v>
      </c>
      <c r="AI773" s="9" t="str">
        <f t="shared" si="423"/>
        <v>NA</v>
      </c>
      <c r="AJ773" s="9">
        <f t="shared" si="424"/>
        <v>0</v>
      </c>
      <c r="AK773" t="str">
        <f t="shared" si="425"/>
        <v>NA</v>
      </c>
      <c r="AL773" t="str">
        <f t="shared" si="426"/>
        <v>NA</v>
      </c>
      <c r="AM773" t="str">
        <f t="shared" si="427"/>
        <v>NA</v>
      </c>
      <c r="AN773" t="str">
        <f t="shared" si="428"/>
        <v>NA</v>
      </c>
      <c r="AO773">
        <f t="shared" si="407"/>
        <v>0</v>
      </c>
      <c r="AP773">
        <f t="shared" si="408"/>
        <v>0</v>
      </c>
      <c r="AQ773" t="str">
        <f t="shared" si="409"/>
        <v>Method not applicable - confined aquifer</v>
      </c>
    </row>
    <row r="774" spans="1:43" x14ac:dyDescent="0.25">
      <c r="A774">
        <v>627</v>
      </c>
      <c r="B774">
        <v>7762054.3046899997</v>
      </c>
      <c r="C774" t="str">
        <f>VLOOKUP(A774,'A1. Aquifer Attributes'!A:H,8,FALSE)</f>
        <v>Confined</v>
      </c>
      <c r="D774" t="str">
        <f>VLOOKUP(A774,'A3. BGCZ'!A:C,3,FALSE)</f>
        <v>BWBS</v>
      </c>
      <c r="E774" t="str">
        <f>VLOOKUP(A774,'A2. Low Flow Zone'!A:C,3,FALSE)</f>
        <v>North Interior</v>
      </c>
      <c r="F774">
        <f>IFERROR(VLOOKUP(A774,'R1. GW Use'!A:H,8,FALSE),"&lt;Null&gt;")</f>
        <v>11375</v>
      </c>
      <c r="G774" t="str">
        <f>IFERROR(VLOOKUP(A774,'R2. Recharge'!A:I,8,FALSE)*B774,"&lt;Null&gt;")</f>
        <v>&lt;Null&gt;</v>
      </c>
      <c r="H774" t="str">
        <f>IFERROR(VLOOKUP(A774,'R2. Recharge'!A:K,10,FALSE)*B774,"&lt;Null&gt;")</f>
        <v>&lt;Null&gt;</v>
      </c>
      <c r="I774" t="str">
        <f>IFERROR(VLOOKUP(A774,'R3. GW E'!A:C,2,FALSE)*B774,"&lt;Null&gt;")</f>
        <v>&lt;Null&gt;</v>
      </c>
      <c r="J774" t="str">
        <f>IFERROR(VLOOKUP(A774,'R3. GW E'!A:E,4,FALSE)*B774,"&lt;Null&gt;")</f>
        <v>&lt;Null&gt;</v>
      </c>
      <c r="K774" t="str">
        <f t="shared" si="396"/>
        <v>&lt;Null&gt;</v>
      </c>
      <c r="L774" t="str">
        <f t="shared" si="397"/>
        <v>&lt;Null&gt;</v>
      </c>
      <c r="M774" t="str">
        <f t="shared" si="398"/>
        <v>&lt;Null&gt;</v>
      </c>
      <c r="N774" t="str">
        <f t="shared" si="399"/>
        <v>&lt;Null&gt;</v>
      </c>
      <c r="O774" t="str">
        <f t="shared" si="400"/>
        <v/>
      </c>
      <c r="P774">
        <f t="shared" si="410"/>
        <v>11000</v>
      </c>
      <c r="Q774" t="str">
        <f t="shared" si="401"/>
        <v/>
      </c>
      <c r="R774">
        <f t="shared" si="411"/>
        <v>0</v>
      </c>
      <c r="S774" t="str">
        <f t="shared" si="402"/>
        <v/>
      </c>
      <c r="T774">
        <f t="shared" si="412"/>
        <v>0</v>
      </c>
      <c r="U774" t="str">
        <f t="shared" si="413"/>
        <v>NA</v>
      </c>
      <c r="V774">
        <f t="shared" si="414"/>
        <v>0</v>
      </c>
      <c r="W774" t="str">
        <f t="shared" si="415"/>
        <v>NA</v>
      </c>
      <c r="X774">
        <f t="shared" si="416"/>
        <v>0</v>
      </c>
      <c r="Y774" t="str">
        <f t="shared" si="403"/>
        <v>NA</v>
      </c>
      <c r="Z774" t="str">
        <f t="shared" si="404"/>
        <v>NA</v>
      </c>
      <c r="AA774" t="str">
        <f t="shared" si="405"/>
        <v>NA</v>
      </c>
      <c r="AB774" t="str">
        <f t="shared" si="406"/>
        <v>NA</v>
      </c>
      <c r="AC774" s="9" t="str">
        <f t="shared" si="417"/>
        <v>NA</v>
      </c>
      <c r="AD774" s="9">
        <f t="shared" si="418"/>
        <v>0</v>
      </c>
      <c r="AE774" s="9" t="str">
        <f t="shared" si="419"/>
        <v>NA</v>
      </c>
      <c r="AF774" s="9">
        <f t="shared" si="420"/>
        <v>0</v>
      </c>
      <c r="AG774" s="9" t="str">
        <f t="shared" si="421"/>
        <v>NA</v>
      </c>
      <c r="AH774" s="9">
        <f t="shared" si="422"/>
        <v>0</v>
      </c>
      <c r="AI774" s="9" t="str">
        <f t="shared" si="423"/>
        <v>NA</v>
      </c>
      <c r="AJ774" s="9">
        <f t="shared" si="424"/>
        <v>0</v>
      </c>
      <c r="AK774" t="str">
        <f t="shared" si="425"/>
        <v>NA</v>
      </c>
      <c r="AL774" t="str">
        <f t="shared" si="426"/>
        <v>NA</v>
      </c>
      <c r="AM774" t="str">
        <f t="shared" si="427"/>
        <v>NA</v>
      </c>
      <c r="AN774" t="str">
        <f t="shared" si="428"/>
        <v>NA</v>
      </c>
      <c r="AO774">
        <f t="shared" si="407"/>
        <v>0</v>
      </c>
      <c r="AP774">
        <f t="shared" si="408"/>
        <v>0</v>
      </c>
      <c r="AQ774" t="str">
        <f t="shared" si="409"/>
        <v>Method not applicable - confined aquifer</v>
      </c>
    </row>
    <row r="775" spans="1:43" x14ac:dyDescent="0.25">
      <c r="A775">
        <v>630</v>
      </c>
      <c r="B775">
        <v>8437007.1953100003</v>
      </c>
      <c r="C775" t="str">
        <f>VLOOKUP(A775,'A1. Aquifer Attributes'!A:H,8,FALSE)</f>
        <v>Confined</v>
      </c>
      <c r="D775" t="str">
        <f>VLOOKUP(A775,'A3. BGCZ'!A:C,3,FALSE)</f>
        <v>BWBS</v>
      </c>
      <c r="E775" t="str">
        <f>VLOOKUP(A775,'A2. Low Flow Zone'!A:C,3,FALSE)</f>
        <v>Northeast Plains</v>
      </c>
      <c r="F775">
        <f>IFERROR(VLOOKUP(A775,'R1. GW Use'!A:H,8,FALSE),"&lt;Null&gt;")</f>
        <v>9707</v>
      </c>
      <c r="G775" t="str">
        <f>IFERROR(VLOOKUP(A775,'R2. Recharge'!A:I,8,FALSE)*B775,"&lt;Null&gt;")</f>
        <v>&lt;Null&gt;</v>
      </c>
      <c r="H775" t="str">
        <f>IFERROR(VLOOKUP(A775,'R2. Recharge'!A:K,10,FALSE)*B775,"&lt;Null&gt;")</f>
        <v>&lt;Null&gt;</v>
      </c>
      <c r="I775" t="str">
        <f>IFERROR(VLOOKUP(A775,'R3. GW E'!A:C,2,FALSE)*B775,"&lt;Null&gt;")</f>
        <v>&lt;Null&gt;</v>
      </c>
      <c r="J775" t="str">
        <f>IFERROR(VLOOKUP(A775,'R3. GW E'!A:E,4,FALSE)*B775,"&lt;Null&gt;")</f>
        <v>&lt;Null&gt;</v>
      </c>
      <c r="K775" t="str">
        <f t="shared" si="396"/>
        <v>&lt;Null&gt;</v>
      </c>
      <c r="L775" t="str">
        <f t="shared" si="397"/>
        <v>&lt;Null&gt;</v>
      </c>
      <c r="M775" t="str">
        <f t="shared" si="398"/>
        <v>&lt;Null&gt;</v>
      </c>
      <c r="N775" t="str">
        <f t="shared" si="399"/>
        <v>&lt;Null&gt;</v>
      </c>
      <c r="O775" t="str">
        <f t="shared" si="400"/>
        <v/>
      </c>
      <c r="P775">
        <f t="shared" si="410"/>
        <v>10000</v>
      </c>
      <c r="Q775" t="str">
        <f t="shared" si="401"/>
        <v/>
      </c>
      <c r="R775">
        <f t="shared" si="411"/>
        <v>0</v>
      </c>
      <c r="S775" t="str">
        <f t="shared" si="402"/>
        <v/>
      </c>
      <c r="T775">
        <f t="shared" si="412"/>
        <v>0</v>
      </c>
      <c r="U775" t="str">
        <f t="shared" si="413"/>
        <v>NA</v>
      </c>
      <c r="V775">
        <f t="shared" si="414"/>
        <v>0</v>
      </c>
      <c r="W775" t="str">
        <f t="shared" si="415"/>
        <v>NA</v>
      </c>
      <c r="X775">
        <f t="shared" si="416"/>
        <v>0</v>
      </c>
      <c r="Y775" t="str">
        <f t="shared" si="403"/>
        <v>NA</v>
      </c>
      <c r="Z775" t="str">
        <f t="shared" si="404"/>
        <v>NA</v>
      </c>
      <c r="AA775" t="str">
        <f t="shared" si="405"/>
        <v>NA</v>
      </c>
      <c r="AB775" t="str">
        <f t="shared" si="406"/>
        <v>NA</v>
      </c>
      <c r="AC775" s="9" t="str">
        <f t="shared" si="417"/>
        <v>NA</v>
      </c>
      <c r="AD775" s="9">
        <f t="shared" si="418"/>
        <v>0</v>
      </c>
      <c r="AE775" s="9" t="str">
        <f t="shared" si="419"/>
        <v>NA</v>
      </c>
      <c r="AF775" s="9">
        <f t="shared" si="420"/>
        <v>0</v>
      </c>
      <c r="AG775" s="9" t="str">
        <f t="shared" si="421"/>
        <v>NA</v>
      </c>
      <c r="AH775" s="9">
        <f t="shared" si="422"/>
        <v>0</v>
      </c>
      <c r="AI775" s="9" t="str">
        <f t="shared" si="423"/>
        <v>NA</v>
      </c>
      <c r="AJ775" s="9">
        <f t="shared" si="424"/>
        <v>0</v>
      </c>
      <c r="AK775" t="str">
        <f t="shared" si="425"/>
        <v>NA</v>
      </c>
      <c r="AL775" t="str">
        <f t="shared" si="426"/>
        <v>NA</v>
      </c>
      <c r="AM775" t="str">
        <f t="shared" si="427"/>
        <v>NA</v>
      </c>
      <c r="AN775" t="str">
        <f t="shared" si="428"/>
        <v>NA</v>
      </c>
      <c r="AO775">
        <f t="shared" si="407"/>
        <v>0</v>
      </c>
      <c r="AP775">
        <f t="shared" si="408"/>
        <v>0</v>
      </c>
      <c r="AQ775" t="str">
        <f t="shared" si="409"/>
        <v>Method not applicable - confined aquifer</v>
      </c>
    </row>
    <row r="776" spans="1:43" x14ac:dyDescent="0.25">
      <c r="A776">
        <v>631</v>
      </c>
      <c r="B776">
        <v>43723675.726599999</v>
      </c>
      <c r="C776" t="str">
        <f>VLOOKUP(A776,'A1. Aquifer Attributes'!A:H,8,FALSE)</f>
        <v>Confined</v>
      </c>
      <c r="D776" t="str">
        <f>VLOOKUP(A776,'A3. BGCZ'!A:C,3,FALSE)</f>
        <v>BWBS</v>
      </c>
      <c r="E776" t="str">
        <f>VLOOKUP(A776,'A2. Low Flow Zone'!A:C,3,FALSE)</f>
        <v>Northeast Plains</v>
      </c>
      <c r="F776">
        <f>IFERROR(VLOOKUP(A776,'R1. GW Use'!A:H,8,FALSE),"&lt;Null&gt;")</f>
        <v>2019</v>
      </c>
      <c r="G776" t="str">
        <f>IFERROR(VLOOKUP(A776,'R2. Recharge'!A:I,8,FALSE)*B776,"&lt;Null&gt;")</f>
        <v>&lt;Null&gt;</v>
      </c>
      <c r="H776" t="str">
        <f>IFERROR(VLOOKUP(A776,'R2. Recharge'!A:K,10,FALSE)*B776,"&lt;Null&gt;")</f>
        <v>&lt;Null&gt;</v>
      </c>
      <c r="I776" t="str">
        <f>IFERROR(VLOOKUP(A776,'R3. GW E'!A:C,2,FALSE)*B776,"&lt;Null&gt;")</f>
        <v>&lt;Null&gt;</v>
      </c>
      <c r="J776" t="str">
        <f>IFERROR(VLOOKUP(A776,'R3. GW E'!A:E,4,FALSE)*B776,"&lt;Null&gt;")</f>
        <v>&lt;Null&gt;</v>
      </c>
      <c r="K776" t="str">
        <f t="shared" si="396"/>
        <v>&lt;Null&gt;</v>
      </c>
      <c r="L776" t="str">
        <f t="shared" si="397"/>
        <v>&lt;Null&gt;</v>
      </c>
      <c r="M776" t="str">
        <f t="shared" si="398"/>
        <v>&lt;Null&gt;</v>
      </c>
      <c r="N776" t="str">
        <f t="shared" si="399"/>
        <v>&lt;Null&gt;</v>
      </c>
      <c r="O776" t="str">
        <f t="shared" si="400"/>
        <v/>
      </c>
      <c r="P776">
        <f t="shared" si="410"/>
        <v>2000</v>
      </c>
      <c r="Q776" t="str">
        <f t="shared" si="401"/>
        <v/>
      </c>
      <c r="R776">
        <f t="shared" si="411"/>
        <v>0</v>
      </c>
      <c r="S776" t="str">
        <f t="shared" si="402"/>
        <v/>
      </c>
      <c r="T776">
        <f t="shared" si="412"/>
        <v>0</v>
      </c>
      <c r="U776" t="str">
        <f t="shared" si="413"/>
        <v>NA</v>
      </c>
      <c r="V776">
        <f t="shared" si="414"/>
        <v>0</v>
      </c>
      <c r="W776" t="str">
        <f t="shared" si="415"/>
        <v>NA</v>
      </c>
      <c r="X776">
        <f t="shared" si="416"/>
        <v>0</v>
      </c>
      <c r="Y776" t="str">
        <f t="shared" si="403"/>
        <v>NA</v>
      </c>
      <c r="Z776" t="str">
        <f t="shared" si="404"/>
        <v>NA</v>
      </c>
      <c r="AA776" t="str">
        <f t="shared" si="405"/>
        <v>NA</v>
      </c>
      <c r="AB776" t="str">
        <f t="shared" si="406"/>
        <v>NA</v>
      </c>
      <c r="AC776" s="9" t="str">
        <f t="shared" si="417"/>
        <v>NA</v>
      </c>
      <c r="AD776" s="9">
        <f t="shared" si="418"/>
        <v>0</v>
      </c>
      <c r="AE776" s="9" t="str">
        <f t="shared" si="419"/>
        <v>NA</v>
      </c>
      <c r="AF776" s="9">
        <f t="shared" si="420"/>
        <v>0</v>
      </c>
      <c r="AG776" s="9" t="str">
        <f t="shared" si="421"/>
        <v>NA</v>
      </c>
      <c r="AH776" s="9">
        <f t="shared" si="422"/>
        <v>0</v>
      </c>
      <c r="AI776" s="9" t="str">
        <f t="shared" si="423"/>
        <v>NA</v>
      </c>
      <c r="AJ776" s="9">
        <f t="shared" si="424"/>
        <v>0</v>
      </c>
      <c r="AK776" t="str">
        <f t="shared" si="425"/>
        <v>NA</v>
      </c>
      <c r="AL776" t="str">
        <f t="shared" si="426"/>
        <v>NA</v>
      </c>
      <c r="AM776" t="str">
        <f t="shared" si="427"/>
        <v>NA</v>
      </c>
      <c r="AN776" t="str">
        <f t="shared" si="428"/>
        <v>NA</v>
      </c>
      <c r="AO776">
        <f t="shared" si="407"/>
        <v>0</v>
      </c>
      <c r="AP776">
        <f t="shared" si="408"/>
        <v>0</v>
      </c>
      <c r="AQ776" t="str">
        <f t="shared" si="409"/>
        <v>Method not applicable - confined aquifer</v>
      </c>
    </row>
    <row r="777" spans="1:43" x14ac:dyDescent="0.25">
      <c r="A777">
        <v>632</v>
      </c>
      <c r="B777">
        <v>3897599.41469</v>
      </c>
      <c r="C777" t="str">
        <f>VLOOKUP(A777,'A1. Aquifer Attributes'!A:H,8,FALSE)</f>
        <v>Confined</v>
      </c>
      <c r="D777" t="str">
        <f>VLOOKUP(A777,'A3. BGCZ'!A:C,3,FALSE)</f>
        <v>CDF</v>
      </c>
      <c r="E777" t="str">
        <f>VLOOKUP(A777,'A2. Low Flow Zone'!A:C,3,FALSE)</f>
        <v>Georgia Basin</v>
      </c>
      <c r="F777">
        <f>IFERROR(VLOOKUP(A777,'R1. GW Use'!A:H,8,FALSE),"&lt;Null&gt;")</f>
        <v>45112</v>
      </c>
      <c r="G777" t="str">
        <f>IFERROR(VLOOKUP(A777,'R2. Recharge'!A:I,8,FALSE)*B777,"&lt;Null&gt;")</f>
        <v>&lt;Null&gt;</v>
      </c>
      <c r="H777" t="str">
        <f>IFERROR(VLOOKUP(A777,'R2. Recharge'!A:K,10,FALSE)*B777,"&lt;Null&gt;")</f>
        <v>&lt;Null&gt;</v>
      </c>
      <c r="I777" t="str">
        <f>IFERROR(VLOOKUP(A777,'R3. GW E'!A:C,2,FALSE)*B777,"&lt;Null&gt;")</f>
        <v>&lt;Null&gt;</v>
      </c>
      <c r="J777" t="str">
        <f>IFERROR(VLOOKUP(A777,'R3. GW E'!A:E,4,FALSE)*B777,"&lt;Null&gt;")</f>
        <v>&lt;Null&gt;</v>
      </c>
      <c r="K777" t="str">
        <f t="shared" si="396"/>
        <v>&lt;Null&gt;</v>
      </c>
      <c r="L777" t="str">
        <f t="shared" si="397"/>
        <v>&lt;Null&gt;</v>
      </c>
      <c r="M777" t="str">
        <f t="shared" si="398"/>
        <v>&lt;Null&gt;</v>
      </c>
      <c r="N777" t="str">
        <f t="shared" si="399"/>
        <v>&lt;Null&gt;</v>
      </c>
      <c r="O777" t="str">
        <f t="shared" si="400"/>
        <v/>
      </c>
      <c r="P777">
        <f t="shared" si="410"/>
        <v>45000</v>
      </c>
      <c r="Q777" t="str">
        <f t="shared" si="401"/>
        <v/>
      </c>
      <c r="R777">
        <f t="shared" si="411"/>
        <v>0</v>
      </c>
      <c r="S777" t="str">
        <f t="shared" si="402"/>
        <v/>
      </c>
      <c r="T777">
        <f t="shared" si="412"/>
        <v>0</v>
      </c>
      <c r="U777" t="str">
        <f t="shared" si="413"/>
        <v>NA</v>
      </c>
      <c r="V777">
        <f t="shared" si="414"/>
        <v>0</v>
      </c>
      <c r="W777" t="str">
        <f t="shared" si="415"/>
        <v>NA</v>
      </c>
      <c r="X777">
        <f t="shared" si="416"/>
        <v>0</v>
      </c>
      <c r="Y777" t="str">
        <f t="shared" si="403"/>
        <v>NA</v>
      </c>
      <c r="Z777" t="str">
        <f t="shared" si="404"/>
        <v>NA</v>
      </c>
      <c r="AA777" t="str">
        <f t="shared" si="405"/>
        <v>NA</v>
      </c>
      <c r="AB777" t="str">
        <f t="shared" si="406"/>
        <v>NA</v>
      </c>
      <c r="AC777" s="9" t="str">
        <f t="shared" si="417"/>
        <v>NA</v>
      </c>
      <c r="AD777" s="9">
        <f t="shared" si="418"/>
        <v>0</v>
      </c>
      <c r="AE777" s="9" t="str">
        <f t="shared" si="419"/>
        <v>NA</v>
      </c>
      <c r="AF777" s="9">
        <f t="shared" si="420"/>
        <v>0</v>
      </c>
      <c r="AG777" s="9" t="str">
        <f t="shared" si="421"/>
        <v>NA</v>
      </c>
      <c r="AH777" s="9">
        <f t="shared" si="422"/>
        <v>0</v>
      </c>
      <c r="AI777" s="9" t="str">
        <f t="shared" si="423"/>
        <v>NA</v>
      </c>
      <c r="AJ777" s="9">
        <f t="shared" si="424"/>
        <v>0</v>
      </c>
      <c r="AK777" t="str">
        <f t="shared" si="425"/>
        <v>NA</v>
      </c>
      <c r="AL777" t="str">
        <f t="shared" si="426"/>
        <v>NA</v>
      </c>
      <c r="AM777" t="str">
        <f t="shared" si="427"/>
        <v>NA</v>
      </c>
      <c r="AN777" t="str">
        <f t="shared" si="428"/>
        <v>NA</v>
      </c>
      <c r="AO777">
        <f t="shared" si="407"/>
        <v>0</v>
      </c>
      <c r="AP777">
        <f t="shared" si="408"/>
        <v>0</v>
      </c>
      <c r="AQ777" t="str">
        <f t="shared" si="409"/>
        <v>Method not applicable - confined aquifer</v>
      </c>
    </row>
    <row r="778" spans="1:43" x14ac:dyDescent="0.25">
      <c r="A778">
        <v>633</v>
      </c>
      <c r="B778">
        <v>44868734.601599999</v>
      </c>
      <c r="C778" t="str">
        <f>VLOOKUP(A778,'A1. Aquifer Attributes'!A:H,8,FALSE)</f>
        <v>Confined</v>
      </c>
      <c r="D778" t="str">
        <f>VLOOKUP(A778,'A3. BGCZ'!A:C,3,FALSE)</f>
        <v>BWBS</v>
      </c>
      <c r="E778" t="str">
        <f>VLOOKUP(A778,'A2. Low Flow Zone'!A:C,3,FALSE)</f>
        <v>Northeast Plains</v>
      </c>
      <c r="F778">
        <f>IFERROR(VLOOKUP(A778,'R1. GW Use'!A:H,8,FALSE),"&lt;Null&gt;")</f>
        <v>10020</v>
      </c>
      <c r="G778" t="str">
        <f>IFERROR(VLOOKUP(A778,'R2. Recharge'!A:I,8,FALSE)*B778,"&lt;Null&gt;")</f>
        <v>&lt;Null&gt;</v>
      </c>
      <c r="H778" t="str">
        <f>IFERROR(VLOOKUP(A778,'R2. Recharge'!A:K,10,FALSE)*B778,"&lt;Null&gt;")</f>
        <v>&lt;Null&gt;</v>
      </c>
      <c r="I778" t="str">
        <f>IFERROR(VLOOKUP(A778,'R3. GW E'!A:C,2,FALSE)*B778,"&lt;Null&gt;")</f>
        <v>&lt;Null&gt;</v>
      </c>
      <c r="J778" t="str">
        <f>IFERROR(VLOOKUP(A778,'R3. GW E'!A:E,4,FALSE)*B778,"&lt;Null&gt;")</f>
        <v>&lt;Null&gt;</v>
      </c>
      <c r="K778" t="str">
        <f t="shared" si="396"/>
        <v>&lt;Null&gt;</v>
      </c>
      <c r="L778" t="str">
        <f t="shared" si="397"/>
        <v>&lt;Null&gt;</v>
      </c>
      <c r="M778" t="str">
        <f t="shared" si="398"/>
        <v>&lt;Null&gt;</v>
      </c>
      <c r="N778" t="str">
        <f t="shared" si="399"/>
        <v>&lt;Null&gt;</v>
      </c>
      <c r="O778" t="str">
        <f t="shared" si="400"/>
        <v/>
      </c>
      <c r="P778">
        <f t="shared" si="410"/>
        <v>10000</v>
      </c>
      <c r="Q778" t="str">
        <f t="shared" si="401"/>
        <v/>
      </c>
      <c r="R778">
        <f t="shared" si="411"/>
        <v>0</v>
      </c>
      <c r="S778" t="str">
        <f t="shared" si="402"/>
        <v/>
      </c>
      <c r="T778">
        <f t="shared" si="412"/>
        <v>0</v>
      </c>
      <c r="U778" t="str">
        <f t="shared" si="413"/>
        <v>NA</v>
      </c>
      <c r="V778">
        <f t="shared" si="414"/>
        <v>0</v>
      </c>
      <c r="W778" t="str">
        <f t="shared" si="415"/>
        <v>NA</v>
      </c>
      <c r="X778">
        <f t="shared" si="416"/>
        <v>0</v>
      </c>
      <c r="Y778" t="str">
        <f t="shared" si="403"/>
        <v>NA</v>
      </c>
      <c r="Z778" t="str">
        <f t="shared" si="404"/>
        <v>NA</v>
      </c>
      <c r="AA778" t="str">
        <f t="shared" si="405"/>
        <v>NA</v>
      </c>
      <c r="AB778" t="str">
        <f t="shared" si="406"/>
        <v>NA</v>
      </c>
      <c r="AC778" s="9" t="str">
        <f t="shared" si="417"/>
        <v>NA</v>
      </c>
      <c r="AD778" s="9">
        <f t="shared" si="418"/>
        <v>0</v>
      </c>
      <c r="AE778" s="9" t="str">
        <f t="shared" si="419"/>
        <v>NA</v>
      </c>
      <c r="AF778" s="9">
        <f t="shared" si="420"/>
        <v>0</v>
      </c>
      <c r="AG778" s="9" t="str">
        <f t="shared" si="421"/>
        <v>NA</v>
      </c>
      <c r="AH778" s="9">
        <f t="shared" si="422"/>
        <v>0</v>
      </c>
      <c r="AI778" s="9" t="str">
        <f t="shared" si="423"/>
        <v>NA</v>
      </c>
      <c r="AJ778" s="9">
        <f t="shared" si="424"/>
        <v>0</v>
      </c>
      <c r="AK778" t="str">
        <f t="shared" si="425"/>
        <v>NA</v>
      </c>
      <c r="AL778" t="str">
        <f t="shared" si="426"/>
        <v>NA</v>
      </c>
      <c r="AM778" t="str">
        <f t="shared" si="427"/>
        <v>NA</v>
      </c>
      <c r="AN778" t="str">
        <f t="shared" si="428"/>
        <v>NA</v>
      </c>
      <c r="AO778">
        <f t="shared" si="407"/>
        <v>0</v>
      </c>
      <c r="AP778">
        <f t="shared" si="408"/>
        <v>0</v>
      </c>
      <c r="AQ778" t="str">
        <f t="shared" si="409"/>
        <v>Method not applicable - confined aquifer</v>
      </c>
    </row>
    <row r="779" spans="1:43" x14ac:dyDescent="0.25">
      <c r="A779">
        <v>634</v>
      </c>
      <c r="B779">
        <v>83764606.617200002</v>
      </c>
      <c r="C779" t="str">
        <f>VLOOKUP(A779,'A1. Aquifer Attributes'!A:H,8,FALSE)</f>
        <v>Confined</v>
      </c>
      <c r="D779" t="str">
        <f>VLOOKUP(A779,'A3. BGCZ'!A:C,3,FALSE)</f>
        <v>BWBS</v>
      </c>
      <c r="E779" t="str">
        <f>VLOOKUP(A779,'A2. Low Flow Zone'!A:C,3,FALSE)</f>
        <v>Northeast Plains</v>
      </c>
      <c r="F779">
        <f>IFERROR(VLOOKUP(A779,'R1. GW Use'!A:H,8,FALSE),"&lt;Null&gt;")</f>
        <v>22352</v>
      </c>
      <c r="G779" t="str">
        <f>IFERROR(VLOOKUP(A779,'R2. Recharge'!A:I,8,FALSE)*B779,"&lt;Null&gt;")</f>
        <v>&lt;Null&gt;</v>
      </c>
      <c r="H779" t="str">
        <f>IFERROR(VLOOKUP(A779,'R2. Recharge'!A:K,10,FALSE)*B779,"&lt;Null&gt;")</f>
        <v>&lt;Null&gt;</v>
      </c>
      <c r="I779" t="str">
        <f>IFERROR(VLOOKUP(A779,'R3. GW E'!A:C,2,FALSE)*B779,"&lt;Null&gt;")</f>
        <v>&lt;Null&gt;</v>
      </c>
      <c r="J779" t="str">
        <f>IFERROR(VLOOKUP(A779,'R3. GW E'!A:E,4,FALSE)*B779,"&lt;Null&gt;")</f>
        <v>&lt;Null&gt;</v>
      </c>
      <c r="K779" t="str">
        <f t="shared" si="396"/>
        <v>&lt;Null&gt;</v>
      </c>
      <c r="L779" t="str">
        <f t="shared" si="397"/>
        <v>&lt;Null&gt;</v>
      </c>
      <c r="M779" t="str">
        <f t="shared" si="398"/>
        <v>&lt;Null&gt;</v>
      </c>
      <c r="N779" t="str">
        <f t="shared" si="399"/>
        <v>&lt;Null&gt;</v>
      </c>
      <c r="O779" t="str">
        <f t="shared" si="400"/>
        <v/>
      </c>
      <c r="P779">
        <f t="shared" si="410"/>
        <v>22000</v>
      </c>
      <c r="Q779" t="str">
        <f t="shared" si="401"/>
        <v/>
      </c>
      <c r="R779">
        <f t="shared" si="411"/>
        <v>0</v>
      </c>
      <c r="S779" t="str">
        <f t="shared" si="402"/>
        <v/>
      </c>
      <c r="T779">
        <f t="shared" si="412"/>
        <v>0</v>
      </c>
      <c r="U779" t="str">
        <f t="shared" si="413"/>
        <v>NA</v>
      </c>
      <c r="V779">
        <f t="shared" si="414"/>
        <v>0</v>
      </c>
      <c r="W779" t="str">
        <f t="shared" si="415"/>
        <v>NA</v>
      </c>
      <c r="X779">
        <f t="shared" si="416"/>
        <v>0</v>
      </c>
      <c r="Y779" t="str">
        <f t="shared" si="403"/>
        <v>NA</v>
      </c>
      <c r="Z779" t="str">
        <f t="shared" si="404"/>
        <v>NA</v>
      </c>
      <c r="AA779" t="str">
        <f t="shared" si="405"/>
        <v>NA</v>
      </c>
      <c r="AB779" t="str">
        <f t="shared" si="406"/>
        <v>NA</v>
      </c>
      <c r="AC779" s="9" t="str">
        <f t="shared" si="417"/>
        <v>NA</v>
      </c>
      <c r="AD779" s="9">
        <f t="shared" si="418"/>
        <v>0</v>
      </c>
      <c r="AE779" s="9" t="str">
        <f t="shared" si="419"/>
        <v>NA</v>
      </c>
      <c r="AF779" s="9">
        <f t="shared" si="420"/>
        <v>0</v>
      </c>
      <c r="AG779" s="9" t="str">
        <f t="shared" si="421"/>
        <v>NA</v>
      </c>
      <c r="AH779" s="9">
        <f t="shared" si="422"/>
        <v>0</v>
      </c>
      <c r="AI779" s="9" t="str">
        <f t="shared" si="423"/>
        <v>NA</v>
      </c>
      <c r="AJ779" s="9">
        <f t="shared" si="424"/>
        <v>0</v>
      </c>
      <c r="AK779" t="str">
        <f t="shared" si="425"/>
        <v>NA</v>
      </c>
      <c r="AL779" t="str">
        <f t="shared" si="426"/>
        <v>NA</v>
      </c>
      <c r="AM779" t="str">
        <f t="shared" si="427"/>
        <v>NA</v>
      </c>
      <c r="AN779" t="str">
        <f t="shared" si="428"/>
        <v>NA</v>
      </c>
      <c r="AO779">
        <f t="shared" si="407"/>
        <v>0</v>
      </c>
      <c r="AP779">
        <f t="shared" si="408"/>
        <v>0</v>
      </c>
      <c r="AQ779" t="str">
        <f t="shared" si="409"/>
        <v>Method not applicable - confined aquifer</v>
      </c>
    </row>
    <row r="780" spans="1:43" x14ac:dyDescent="0.25">
      <c r="A780">
        <v>636</v>
      </c>
      <c r="B780">
        <v>3903888.7421900001</v>
      </c>
      <c r="C780" t="str">
        <f>VLOOKUP(A780,'A1. Aquifer Attributes'!A:H,8,FALSE)</f>
        <v>Confined</v>
      </c>
      <c r="D780" t="str">
        <f>VLOOKUP(A780,'A3. BGCZ'!A:C,3,FALSE)</f>
        <v>BWBS</v>
      </c>
      <c r="E780" t="str">
        <f>VLOOKUP(A780,'A2. Low Flow Zone'!A:C,3,FALSE)</f>
        <v>Northeast Plains</v>
      </c>
      <c r="F780">
        <f>IFERROR(VLOOKUP(A780,'R1. GW Use'!A:H,8,FALSE),"&lt;Null&gt;")</f>
        <v>4358</v>
      </c>
      <c r="G780" t="str">
        <f>IFERROR(VLOOKUP(A780,'R2. Recharge'!A:I,8,FALSE)*B780,"&lt;Null&gt;")</f>
        <v>&lt;Null&gt;</v>
      </c>
      <c r="H780" t="str">
        <f>IFERROR(VLOOKUP(A780,'R2. Recharge'!A:K,10,FALSE)*B780,"&lt;Null&gt;")</f>
        <v>&lt;Null&gt;</v>
      </c>
      <c r="I780" t="str">
        <f>IFERROR(VLOOKUP(A780,'R3. GW E'!A:C,2,FALSE)*B780,"&lt;Null&gt;")</f>
        <v>&lt;Null&gt;</v>
      </c>
      <c r="J780" t="str">
        <f>IFERROR(VLOOKUP(A780,'R3. GW E'!A:E,4,FALSE)*B780,"&lt;Null&gt;")</f>
        <v>&lt;Null&gt;</v>
      </c>
      <c r="K780" t="str">
        <f t="shared" si="396"/>
        <v>&lt;Null&gt;</v>
      </c>
      <c r="L780" t="str">
        <f t="shared" si="397"/>
        <v>&lt;Null&gt;</v>
      </c>
      <c r="M780" t="str">
        <f t="shared" si="398"/>
        <v>&lt;Null&gt;</v>
      </c>
      <c r="N780" t="str">
        <f t="shared" si="399"/>
        <v>&lt;Null&gt;</v>
      </c>
      <c r="O780" t="str">
        <f t="shared" si="400"/>
        <v/>
      </c>
      <c r="P780">
        <f t="shared" si="410"/>
        <v>4000</v>
      </c>
      <c r="Q780" t="str">
        <f t="shared" si="401"/>
        <v/>
      </c>
      <c r="R780">
        <f t="shared" si="411"/>
        <v>0</v>
      </c>
      <c r="S780" t="str">
        <f t="shared" si="402"/>
        <v/>
      </c>
      <c r="T780">
        <f t="shared" si="412"/>
        <v>0</v>
      </c>
      <c r="U780" t="str">
        <f t="shared" si="413"/>
        <v>NA</v>
      </c>
      <c r="V780">
        <f t="shared" si="414"/>
        <v>0</v>
      </c>
      <c r="W780" t="str">
        <f t="shared" si="415"/>
        <v>NA</v>
      </c>
      <c r="X780">
        <f t="shared" si="416"/>
        <v>0</v>
      </c>
      <c r="Y780" t="str">
        <f t="shared" si="403"/>
        <v>NA</v>
      </c>
      <c r="Z780" t="str">
        <f t="shared" si="404"/>
        <v>NA</v>
      </c>
      <c r="AA780" t="str">
        <f t="shared" si="405"/>
        <v>NA</v>
      </c>
      <c r="AB780" t="str">
        <f t="shared" si="406"/>
        <v>NA</v>
      </c>
      <c r="AC780" s="9" t="str">
        <f t="shared" si="417"/>
        <v>NA</v>
      </c>
      <c r="AD780" s="9">
        <f t="shared" si="418"/>
        <v>0</v>
      </c>
      <c r="AE780" s="9" t="str">
        <f t="shared" si="419"/>
        <v>NA</v>
      </c>
      <c r="AF780" s="9">
        <f t="shared" si="420"/>
        <v>0</v>
      </c>
      <c r="AG780" s="9" t="str">
        <f t="shared" si="421"/>
        <v>NA</v>
      </c>
      <c r="AH780" s="9">
        <f t="shared" si="422"/>
        <v>0</v>
      </c>
      <c r="AI780" s="9" t="str">
        <f t="shared" si="423"/>
        <v>NA</v>
      </c>
      <c r="AJ780" s="9">
        <f t="shared" si="424"/>
        <v>0</v>
      </c>
      <c r="AK780" t="str">
        <f t="shared" si="425"/>
        <v>NA</v>
      </c>
      <c r="AL780" t="str">
        <f t="shared" si="426"/>
        <v>NA</v>
      </c>
      <c r="AM780" t="str">
        <f t="shared" si="427"/>
        <v>NA</v>
      </c>
      <c r="AN780" t="str">
        <f t="shared" si="428"/>
        <v>NA</v>
      </c>
      <c r="AO780">
        <f t="shared" si="407"/>
        <v>0</v>
      </c>
      <c r="AP780">
        <f t="shared" si="408"/>
        <v>0</v>
      </c>
      <c r="AQ780" t="str">
        <f t="shared" si="409"/>
        <v>Method not applicable - confined aquifer</v>
      </c>
    </row>
    <row r="781" spans="1:43" x14ac:dyDescent="0.25">
      <c r="A781">
        <v>637</v>
      </c>
      <c r="B781">
        <v>83752461.976600006</v>
      </c>
      <c r="C781" t="str">
        <f>VLOOKUP(A781,'A1. Aquifer Attributes'!A:H,8,FALSE)</f>
        <v>Confined</v>
      </c>
      <c r="D781" t="str">
        <f>VLOOKUP(A781,'A3. BGCZ'!A:C,3,FALSE)</f>
        <v>BWBS</v>
      </c>
      <c r="E781" t="str">
        <f>VLOOKUP(A781,'A2. Low Flow Zone'!A:C,3,FALSE)</f>
        <v>Northeast Plains</v>
      </c>
      <c r="F781">
        <f>IFERROR(VLOOKUP(A781,'R1. GW Use'!A:H,8,FALSE),"&lt;Null&gt;")</f>
        <v>9464</v>
      </c>
      <c r="G781" t="str">
        <f>IFERROR(VLOOKUP(A781,'R2. Recharge'!A:I,8,FALSE)*B781,"&lt;Null&gt;")</f>
        <v>&lt;Null&gt;</v>
      </c>
      <c r="H781" t="str">
        <f>IFERROR(VLOOKUP(A781,'R2. Recharge'!A:K,10,FALSE)*B781,"&lt;Null&gt;")</f>
        <v>&lt;Null&gt;</v>
      </c>
      <c r="I781" t="str">
        <f>IFERROR(VLOOKUP(A781,'R3. GW E'!A:C,2,FALSE)*B781,"&lt;Null&gt;")</f>
        <v>&lt;Null&gt;</v>
      </c>
      <c r="J781" t="str">
        <f>IFERROR(VLOOKUP(A781,'R3. GW E'!A:E,4,FALSE)*B781,"&lt;Null&gt;")</f>
        <v>&lt;Null&gt;</v>
      </c>
      <c r="K781" t="str">
        <f t="shared" si="396"/>
        <v>&lt;Null&gt;</v>
      </c>
      <c r="L781" t="str">
        <f t="shared" si="397"/>
        <v>&lt;Null&gt;</v>
      </c>
      <c r="M781" t="str">
        <f t="shared" si="398"/>
        <v>&lt;Null&gt;</v>
      </c>
      <c r="N781" t="str">
        <f t="shared" si="399"/>
        <v>&lt;Null&gt;</v>
      </c>
      <c r="O781" t="str">
        <f t="shared" si="400"/>
        <v/>
      </c>
      <c r="P781">
        <f t="shared" si="410"/>
        <v>9000</v>
      </c>
      <c r="Q781" t="str">
        <f t="shared" si="401"/>
        <v/>
      </c>
      <c r="R781">
        <f t="shared" si="411"/>
        <v>0</v>
      </c>
      <c r="S781" t="str">
        <f t="shared" si="402"/>
        <v/>
      </c>
      <c r="T781">
        <f t="shared" si="412"/>
        <v>0</v>
      </c>
      <c r="U781" t="str">
        <f t="shared" si="413"/>
        <v>NA</v>
      </c>
      <c r="V781">
        <f t="shared" si="414"/>
        <v>0</v>
      </c>
      <c r="W781" t="str">
        <f t="shared" si="415"/>
        <v>NA</v>
      </c>
      <c r="X781">
        <f t="shared" si="416"/>
        <v>0</v>
      </c>
      <c r="Y781" t="str">
        <f t="shared" si="403"/>
        <v>NA</v>
      </c>
      <c r="Z781" t="str">
        <f t="shared" si="404"/>
        <v>NA</v>
      </c>
      <c r="AA781" t="str">
        <f t="shared" si="405"/>
        <v>NA</v>
      </c>
      <c r="AB781" t="str">
        <f t="shared" si="406"/>
        <v>NA</v>
      </c>
      <c r="AC781" s="9" t="str">
        <f t="shared" si="417"/>
        <v>NA</v>
      </c>
      <c r="AD781" s="9">
        <f t="shared" si="418"/>
        <v>0</v>
      </c>
      <c r="AE781" s="9" t="str">
        <f t="shared" si="419"/>
        <v>NA</v>
      </c>
      <c r="AF781" s="9">
        <f t="shared" si="420"/>
        <v>0</v>
      </c>
      <c r="AG781" s="9" t="str">
        <f t="shared" si="421"/>
        <v>NA</v>
      </c>
      <c r="AH781" s="9">
        <f t="shared" si="422"/>
        <v>0</v>
      </c>
      <c r="AI781" s="9" t="str">
        <f t="shared" si="423"/>
        <v>NA</v>
      </c>
      <c r="AJ781" s="9">
        <f t="shared" si="424"/>
        <v>0</v>
      </c>
      <c r="AK781" t="str">
        <f t="shared" si="425"/>
        <v>NA</v>
      </c>
      <c r="AL781" t="str">
        <f t="shared" si="426"/>
        <v>NA</v>
      </c>
      <c r="AM781" t="str">
        <f t="shared" si="427"/>
        <v>NA</v>
      </c>
      <c r="AN781" t="str">
        <f t="shared" si="428"/>
        <v>NA</v>
      </c>
      <c r="AO781">
        <f t="shared" si="407"/>
        <v>0</v>
      </c>
      <c r="AP781">
        <f t="shared" si="408"/>
        <v>0</v>
      </c>
      <c r="AQ781" t="str">
        <f t="shared" si="409"/>
        <v>Method not applicable - confined aquifer</v>
      </c>
    </row>
    <row r="782" spans="1:43" x14ac:dyDescent="0.25">
      <c r="A782">
        <v>638</v>
      </c>
      <c r="B782">
        <v>20354340.0469</v>
      </c>
      <c r="C782" t="str">
        <f>VLOOKUP(A782,'A1. Aquifer Attributes'!A:H,8,FALSE)</f>
        <v>Confined</v>
      </c>
      <c r="D782" t="str">
        <f>VLOOKUP(A782,'A3. BGCZ'!A:C,3,FALSE)</f>
        <v>BWBS</v>
      </c>
      <c r="E782" t="str">
        <f>VLOOKUP(A782,'A2. Low Flow Zone'!A:C,3,FALSE)</f>
        <v>Northeast Plains</v>
      </c>
      <c r="F782">
        <f>IFERROR(VLOOKUP(A782,'R1. GW Use'!A:H,8,FALSE),"&lt;Null&gt;")</f>
        <v>3288</v>
      </c>
      <c r="G782" t="str">
        <f>IFERROR(VLOOKUP(A782,'R2. Recharge'!A:I,8,FALSE)*B782,"&lt;Null&gt;")</f>
        <v>&lt;Null&gt;</v>
      </c>
      <c r="H782" t="str">
        <f>IFERROR(VLOOKUP(A782,'R2. Recharge'!A:K,10,FALSE)*B782,"&lt;Null&gt;")</f>
        <v>&lt;Null&gt;</v>
      </c>
      <c r="I782" t="str">
        <f>IFERROR(VLOOKUP(A782,'R3. GW E'!A:C,2,FALSE)*B782,"&lt;Null&gt;")</f>
        <v>&lt;Null&gt;</v>
      </c>
      <c r="J782" t="str">
        <f>IFERROR(VLOOKUP(A782,'R3. GW E'!A:E,4,FALSE)*B782,"&lt;Null&gt;")</f>
        <v>&lt;Null&gt;</v>
      </c>
      <c r="K782" t="str">
        <f t="shared" si="396"/>
        <v>&lt;Null&gt;</v>
      </c>
      <c r="L782" t="str">
        <f t="shared" si="397"/>
        <v>&lt;Null&gt;</v>
      </c>
      <c r="M782" t="str">
        <f t="shared" si="398"/>
        <v>&lt;Null&gt;</v>
      </c>
      <c r="N782" t="str">
        <f t="shared" si="399"/>
        <v>&lt;Null&gt;</v>
      </c>
      <c r="O782" t="str">
        <f t="shared" si="400"/>
        <v/>
      </c>
      <c r="P782">
        <f t="shared" si="410"/>
        <v>3000</v>
      </c>
      <c r="Q782" t="str">
        <f t="shared" si="401"/>
        <v/>
      </c>
      <c r="R782">
        <f t="shared" si="411"/>
        <v>0</v>
      </c>
      <c r="S782" t="str">
        <f t="shared" si="402"/>
        <v/>
      </c>
      <c r="T782">
        <f t="shared" si="412"/>
        <v>0</v>
      </c>
      <c r="U782" t="str">
        <f t="shared" si="413"/>
        <v>NA</v>
      </c>
      <c r="V782">
        <f t="shared" si="414"/>
        <v>0</v>
      </c>
      <c r="W782" t="str">
        <f t="shared" si="415"/>
        <v>NA</v>
      </c>
      <c r="X782">
        <f t="shared" si="416"/>
        <v>0</v>
      </c>
      <c r="Y782" t="str">
        <f t="shared" si="403"/>
        <v>NA</v>
      </c>
      <c r="Z782" t="str">
        <f t="shared" si="404"/>
        <v>NA</v>
      </c>
      <c r="AA782" t="str">
        <f t="shared" si="405"/>
        <v>NA</v>
      </c>
      <c r="AB782" t="str">
        <f t="shared" si="406"/>
        <v>NA</v>
      </c>
      <c r="AC782" s="9" t="str">
        <f t="shared" si="417"/>
        <v>NA</v>
      </c>
      <c r="AD782" s="9">
        <f t="shared" si="418"/>
        <v>0</v>
      </c>
      <c r="AE782" s="9" t="str">
        <f t="shared" si="419"/>
        <v>NA</v>
      </c>
      <c r="AF782" s="9">
        <f t="shared" si="420"/>
        <v>0</v>
      </c>
      <c r="AG782" s="9" t="str">
        <f t="shared" si="421"/>
        <v>NA</v>
      </c>
      <c r="AH782" s="9">
        <f t="shared" si="422"/>
        <v>0</v>
      </c>
      <c r="AI782" s="9" t="str">
        <f t="shared" si="423"/>
        <v>NA</v>
      </c>
      <c r="AJ782" s="9">
        <f t="shared" si="424"/>
        <v>0</v>
      </c>
      <c r="AK782" t="str">
        <f t="shared" si="425"/>
        <v>NA</v>
      </c>
      <c r="AL782" t="str">
        <f t="shared" si="426"/>
        <v>NA</v>
      </c>
      <c r="AM782" t="str">
        <f t="shared" si="427"/>
        <v>NA</v>
      </c>
      <c r="AN782" t="str">
        <f t="shared" si="428"/>
        <v>NA</v>
      </c>
      <c r="AO782">
        <f t="shared" si="407"/>
        <v>0</v>
      </c>
      <c r="AP782">
        <f t="shared" si="408"/>
        <v>0</v>
      </c>
      <c r="AQ782" t="str">
        <f t="shared" si="409"/>
        <v>Method not applicable - confined aquifer</v>
      </c>
    </row>
    <row r="783" spans="1:43" x14ac:dyDescent="0.25">
      <c r="A783">
        <v>639</v>
      </c>
      <c r="B783">
        <v>844842613.82799995</v>
      </c>
      <c r="C783" t="str">
        <f>VLOOKUP(A783,'A1. Aquifer Attributes'!A:H,8,FALSE)</f>
        <v>Confined</v>
      </c>
      <c r="D783" t="str">
        <f>VLOOKUP(A783,'A3. BGCZ'!A:C,3,FALSE)</f>
        <v>BWBS</v>
      </c>
      <c r="E783" t="str">
        <f>VLOOKUP(A783,'A2. Low Flow Zone'!A:C,3,FALSE)</f>
        <v>Northeast Plains</v>
      </c>
      <c r="F783">
        <f>IFERROR(VLOOKUP(A783,'R1. GW Use'!A:H,8,FALSE),"&lt;Null&gt;")</f>
        <v>69095</v>
      </c>
      <c r="G783" t="str">
        <f>IFERROR(VLOOKUP(A783,'R2. Recharge'!A:I,8,FALSE)*B783,"&lt;Null&gt;")</f>
        <v>&lt;Null&gt;</v>
      </c>
      <c r="H783" t="str">
        <f>IFERROR(VLOOKUP(A783,'R2. Recharge'!A:K,10,FALSE)*B783,"&lt;Null&gt;")</f>
        <v>&lt;Null&gt;</v>
      </c>
      <c r="I783" t="str">
        <f>IFERROR(VLOOKUP(A783,'R3. GW E'!A:C,2,FALSE)*B783,"&lt;Null&gt;")</f>
        <v>&lt;Null&gt;</v>
      </c>
      <c r="J783" t="str">
        <f>IFERROR(VLOOKUP(A783,'R3. GW E'!A:E,4,FALSE)*B783,"&lt;Null&gt;")</f>
        <v>&lt;Null&gt;</v>
      </c>
      <c r="K783" t="str">
        <f t="shared" si="396"/>
        <v>&lt;Null&gt;</v>
      </c>
      <c r="L783" t="str">
        <f t="shared" si="397"/>
        <v>&lt;Null&gt;</v>
      </c>
      <c r="M783" t="str">
        <f t="shared" si="398"/>
        <v>&lt;Null&gt;</v>
      </c>
      <c r="N783" t="str">
        <f t="shared" si="399"/>
        <v>&lt;Null&gt;</v>
      </c>
      <c r="O783" t="str">
        <f t="shared" si="400"/>
        <v/>
      </c>
      <c r="P783">
        <f t="shared" si="410"/>
        <v>69000</v>
      </c>
      <c r="Q783" t="str">
        <f t="shared" si="401"/>
        <v/>
      </c>
      <c r="R783">
        <f t="shared" si="411"/>
        <v>0</v>
      </c>
      <c r="S783" t="str">
        <f t="shared" si="402"/>
        <v/>
      </c>
      <c r="T783">
        <f t="shared" si="412"/>
        <v>0</v>
      </c>
      <c r="U783" t="str">
        <f t="shared" si="413"/>
        <v>NA</v>
      </c>
      <c r="V783">
        <f t="shared" si="414"/>
        <v>0</v>
      </c>
      <c r="W783" t="str">
        <f t="shared" si="415"/>
        <v>NA</v>
      </c>
      <c r="X783">
        <f t="shared" si="416"/>
        <v>0</v>
      </c>
      <c r="Y783" t="str">
        <f t="shared" si="403"/>
        <v>NA</v>
      </c>
      <c r="Z783" t="str">
        <f t="shared" si="404"/>
        <v>NA</v>
      </c>
      <c r="AA783" t="str">
        <f t="shared" si="405"/>
        <v>NA</v>
      </c>
      <c r="AB783" t="str">
        <f t="shared" si="406"/>
        <v>NA</v>
      </c>
      <c r="AC783" s="9" t="str">
        <f t="shared" si="417"/>
        <v>NA</v>
      </c>
      <c r="AD783" s="9">
        <f t="shared" si="418"/>
        <v>0</v>
      </c>
      <c r="AE783" s="9" t="str">
        <f t="shared" si="419"/>
        <v>NA</v>
      </c>
      <c r="AF783" s="9">
        <f t="shared" si="420"/>
        <v>0</v>
      </c>
      <c r="AG783" s="9" t="str">
        <f t="shared" si="421"/>
        <v>NA</v>
      </c>
      <c r="AH783" s="9">
        <f t="shared" si="422"/>
        <v>0</v>
      </c>
      <c r="AI783" s="9" t="str">
        <f t="shared" si="423"/>
        <v>NA</v>
      </c>
      <c r="AJ783" s="9">
        <f t="shared" si="424"/>
        <v>0</v>
      </c>
      <c r="AK783" t="str">
        <f t="shared" si="425"/>
        <v>NA</v>
      </c>
      <c r="AL783" t="str">
        <f t="shared" si="426"/>
        <v>NA</v>
      </c>
      <c r="AM783" t="str">
        <f t="shared" si="427"/>
        <v>NA</v>
      </c>
      <c r="AN783" t="str">
        <f t="shared" si="428"/>
        <v>NA</v>
      </c>
      <c r="AO783">
        <f t="shared" si="407"/>
        <v>0</v>
      </c>
      <c r="AP783">
        <f t="shared" si="408"/>
        <v>0</v>
      </c>
      <c r="AQ783" t="str">
        <f t="shared" si="409"/>
        <v>Method not applicable - confined aquifer</v>
      </c>
    </row>
    <row r="784" spans="1:43" x14ac:dyDescent="0.25">
      <c r="A784">
        <v>641</v>
      </c>
      <c r="B784">
        <v>15771008.7149</v>
      </c>
      <c r="C784" t="str">
        <f>VLOOKUP(A784,'A1. Aquifer Attributes'!A:H,8,FALSE)</f>
        <v>Confined</v>
      </c>
      <c r="D784" t="str">
        <f>VLOOKUP(A784,'A3. BGCZ'!A:C,3,FALSE)</f>
        <v>SBS</v>
      </c>
      <c r="E784" t="str">
        <f>VLOOKUP(A784,'A2. Low Flow Zone'!A:C,3,FALSE)</f>
        <v>South Interior</v>
      </c>
      <c r="F784">
        <f>IFERROR(VLOOKUP(A784,'R1. GW Use'!A:H,8,FALSE),"&lt;Null&gt;")</f>
        <v>7092</v>
      </c>
      <c r="G784" t="str">
        <f>IFERROR(VLOOKUP(A784,'R2. Recharge'!A:I,8,FALSE)*B784,"&lt;Null&gt;")</f>
        <v>&lt;Null&gt;</v>
      </c>
      <c r="H784" t="str">
        <f>IFERROR(VLOOKUP(A784,'R2. Recharge'!A:K,10,FALSE)*B784,"&lt;Null&gt;")</f>
        <v>&lt;Null&gt;</v>
      </c>
      <c r="I784" t="str">
        <f>IFERROR(VLOOKUP(A784,'R3. GW E'!A:C,2,FALSE)*B784,"&lt;Null&gt;")</f>
        <v>&lt;Null&gt;</v>
      </c>
      <c r="J784" t="str">
        <f>IFERROR(VLOOKUP(A784,'R3. GW E'!A:E,4,FALSE)*B784,"&lt;Null&gt;")</f>
        <v>&lt;Null&gt;</v>
      </c>
      <c r="K784" t="str">
        <f t="shared" si="396"/>
        <v>&lt;Null&gt;</v>
      </c>
      <c r="L784" t="str">
        <f t="shared" si="397"/>
        <v>&lt;Null&gt;</v>
      </c>
      <c r="M784" t="str">
        <f t="shared" si="398"/>
        <v>&lt;Null&gt;</v>
      </c>
      <c r="N784" t="str">
        <f t="shared" si="399"/>
        <v>&lt;Null&gt;</v>
      </c>
      <c r="O784" t="str">
        <f t="shared" si="400"/>
        <v/>
      </c>
      <c r="P784">
        <f t="shared" si="410"/>
        <v>7000</v>
      </c>
      <c r="Q784" t="str">
        <f t="shared" si="401"/>
        <v/>
      </c>
      <c r="R784">
        <f t="shared" si="411"/>
        <v>0</v>
      </c>
      <c r="S784" t="str">
        <f t="shared" si="402"/>
        <v/>
      </c>
      <c r="T784">
        <f t="shared" si="412"/>
        <v>0</v>
      </c>
      <c r="U784" t="str">
        <f t="shared" si="413"/>
        <v>NA</v>
      </c>
      <c r="V784">
        <f t="shared" si="414"/>
        <v>0</v>
      </c>
      <c r="W784" t="str">
        <f t="shared" si="415"/>
        <v>NA</v>
      </c>
      <c r="X784">
        <f t="shared" si="416"/>
        <v>0</v>
      </c>
      <c r="Y784" t="str">
        <f t="shared" si="403"/>
        <v>NA</v>
      </c>
      <c r="Z784" t="str">
        <f t="shared" si="404"/>
        <v>NA</v>
      </c>
      <c r="AA784" t="str">
        <f t="shared" si="405"/>
        <v>NA</v>
      </c>
      <c r="AB784" t="str">
        <f t="shared" si="406"/>
        <v>NA</v>
      </c>
      <c r="AC784" s="9" t="str">
        <f t="shared" si="417"/>
        <v>NA</v>
      </c>
      <c r="AD784" s="9">
        <f t="shared" si="418"/>
        <v>0</v>
      </c>
      <c r="AE784" s="9" t="str">
        <f t="shared" si="419"/>
        <v>NA</v>
      </c>
      <c r="AF784" s="9">
        <f t="shared" si="420"/>
        <v>0</v>
      </c>
      <c r="AG784" s="9" t="str">
        <f t="shared" si="421"/>
        <v>NA</v>
      </c>
      <c r="AH784" s="9">
        <f t="shared" si="422"/>
        <v>0</v>
      </c>
      <c r="AI784" s="9" t="str">
        <f t="shared" si="423"/>
        <v>NA</v>
      </c>
      <c r="AJ784" s="9">
        <f t="shared" si="424"/>
        <v>0</v>
      </c>
      <c r="AK784" t="str">
        <f t="shared" si="425"/>
        <v>NA</v>
      </c>
      <c r="AL784" t="str">
        <f t="shared" si="426"/>
        <v>NA</v>
      </c>
      <c r="AM784" t="str">
        <f t="shared" si="427"/>
        <v>NA</v>
      </c>
      <c r="AN784" t="str">
        <f t="shared" si="428"/>
        <v>NA</v>
      </c>
      <c r="AO784">
        <f t="shared" si="407"/>
        <v>0</v>
      </c>
      <c r="AP784">
        <f t="shared" si="408"/>
        <v>0</v>
      </c>
      <c r="AQ784" t="str">
        <f t="shared" si="409"/>
        <v>Method not applicable - confined aquifer</v>
      </c>
    </row>
    <row r="785" spans="1:43" x14ac:dyDescent="0.25">
      <c r="A785">
        <v>642</v>
      </c>
      <c r="B785">
        <v>41439414.153200001</v>
      </c>
      <c r="C785" t="str">
        <f>VLOOKUP(A785,'A1. Aquifer Attributes'!A:H,8,FALSE)</f>
        <v>Confined</v>
      </c>
      <c r="D785" t="str">
        <f>VLOOKUP(A785,'A3. BGCZ'!A:C,3,FALSE)</f>
        <v>SBS</v>
      </c>
      <c r="E785" t="str">
        <f>VLOOKUP(A785,'A2. Low Flow Zone'!A:C,3,FALSE)</f>
        <v>South Interior</v>
      </c>
      <c r="F785">
        <f>IFERROR(VLOOKUP(A785,'R1. GW Use'!A:H,8,FALSE),"&lt;Null&gt;")</f>
        <v>7092</v>
      </c>
      <c r="G785" t="str">
        <f>IFERROR(VLOOKUP(A785,'R2. Recharge'!A:I,8,FALSE)*B785,"&lt;Null&gt;")</f>
        <v>&lt;Null&gt;</v>
      </c>
      <c r="H785" t="str">
        <f>IFERROR(VLOOKUP(A785,'R2. Recharge'!A:K,10,FALSE)*B785,"&lt;Null&gt;")</f>
        <v>&lt;Null&gt;</v>
      </c>
      <c r="I785" t="str">
        <f>IFERROR(VLOOKUP(A785,'R3. GW E'!A:C,2,FALSE)*B785,"&lt;Null&gt;")</f>
        <v>&lt;Null&gt;</v>
      </c>
      <c r="J785" t="str">
        <f>IFERROR(VLOOKUP(A785,'R3. GW E'!A:E,4,FALSE)*B785,"&lt;Null&gt;")</f>
        <v>&lt;Null&gt;</v>
      </c>
      <c r="K785" t="str">
        <f t="shared" si="396"/>
        <v>&lt;Null&gt;</v>
      </c>
      <c r="L785" t="str">
        <f t="shared" si="397"/>
        <v>&lt;Null&gt;</v>
      </c>
      <c r="M785" t="str">
        <f t="shared" si="398"/>
        <v>&lt;Null&gt;</v>
      </c>
      <c r="N785" t="str">
        <f t="shared" si="399"/>
        <v>&lt;Null&gt;</v>
      </c>
      <c r="O785" t="str">
        <f t="shared" si="400"/>
        <v/>
      </c>
      <c r="P785">
        <f t="shared" si="410"/>
        <v>7000</v>
      </c>
      <c r="Q785" t="str">
        <f t="shared" si="401"/>
        <v/>
      </c>
      <c r="R785">
        <f t="shared" si="411"/>
        <v>0</v>
      </c>
      <c r="S785" t="str">
        <f t="shared" si="402"/>
        <v/>
      </c>
      <c r="T785">
        <f t="shared" si="412"/>
        <v>0</v>
      </c>
      <c r="U785" t="str">
        <f t="shared" si="413"/>
        <v>NA</v>
      </c>
      <c r="V785">
        <f t="shared" si="414"/>
        <v>0</v>
      </c>
      <c r="W785" t="str">
        <f t="shared" si="415"/>
        <v>NA</v>
      </c>
      <c r="X785">
        <f t="shared" si="416"/>
        <v>0</v>
      </c>
      <c r="Y785" t="str">
        <f t="shared" si="403"/>
        <v>NA</v>
      </c>
      <c r="Z785" t="str">
        <f t="shared" si="404"/>
        <v>NA</v>
      </c>
      <c r="AA785" t="str">
        <f t="shared" si="405"/>
        <v>NA</v>
      </c>
      <c r="AB785" t="str">
        <f t="shared" si="406"/>
        <v>NA</v>
      </c>
      <c r="AC785" s="9" t="str">
        <f t="shared" si="417"/>
        <v>NA</v>
      </c>
      <c r="AD785" s="9">
        <f t="shared" si="418"/>
        <v>0</v>
      </c>
      <c r="AE785" s="9" t="str">
        <f t="shared" si="419"/>
        <v>NA</v>
      </c>
      <c r="AF785" s="9">
        <f t="shared" si="420"/>
        <v>0</v>
      </c>
      <c r="AG785" s="9" t="str">
        <f t="shared" si="421"/>
        <v>NA</v>
      </c>
      <c r="AH785" s="9">
        <f t="shared" si="422"/>
        <v>0</v>
      </c>
      <c r="AI785" s="9" t="str">
        <f t="shared" si="423"/>
        <v>NA</v>
      </c>
      <c r="AJ785" s="9">
        <f t="shared" si="424"/>
        <v>0</v>
      </c>
      <c r="AK785" t="str">
        <f t="shared" si="425"/>
        <v>NA</v>
      </c>
      <c r="AL785" t="str">
        <f t="shared" si="426"/>
        <v>NA</v>
      </c>
      <c r="AM785" t="str">
        <f t="shared" si="427"/>
        <v>NA</v>
      </c>
      <c r="AN785" t="str">
        <f t="shared" si="428"/>
        <v>NA</v>
      </c>
      <c r="AO785">
        <f t="shared" si="407"/>
        <v>0</v>
      </c>
      <c r="AP785">
        <f t="shared" si="408"/>
        <v>0</v>
      </c>
      <c r="AQ785" t="str">
        <f t="shared" si="409"/>
        <v>Method not applicable - confined aquifer</v>
      </c>
    </row>
    <row r="786" spans="1:43" x14ac:dyDescent="0.25">
      <c r="A786">
        <v>643</v>
      </c>
      <c r="B786">
        <v>2689511.6184399999</v>
      </c>
      <c r="C786" t="str">
        <f>VLOOKUP(A786,'A1. Aquifer Attributes'!A:H,8,FALSE)</f>
        <v>Confined</v>
      </c>
      <c r="D786" t="str">
        <f>VLOOKUP(A786,'A3. BGCZ'!A:C,3,FALSE)</f>
        <v>SBS</v>
      </c>
      <c r="E786" t="str">
        <f>VLOOKUP(A786,'A2. Low Flow Zone'!A:C,3,FALSE)</f>
        <v>South Interior</v>
      </c>
      <c r="F786">
        <f>IFERROR(VLOOKUP(A786,'R1. GW Use'!A:H,8,FALSE),"&lt;Null&gt;")</f>
        <v>5319</v>
      </c>
      <c r="G786" t="str">
        <f>IFERROR(VLOOKUP(A786,'R2. Recharge'!A:I,8,FALSE)*B786,"&lt;Null&gt;")</f>
        <v>&lt;Null&gt;</v>
      </c>
      <c r="H786" t="str">
        <f>IFERROR(VLOOKUP(A786,'R2. Recharge'!A:K,10,FALSE)*B786,"&lt;Null&gt;")</f>
        <v>&lt;Null&gt;</v>
      </c>
      <c r="I786" t="str">
        <f>IFERROR(VLOOKUP(A786,'R3. GW E'!A:C,2,FALSE)*B786,"&lt;Null&gt;")</f>
        <v>&lt;Null&gt;</v>
      </c>
      <c r="J786" t="str">
        <f>IFERROR(VLOOKUP(A786,'R3. GW E'!A:E,4,FALSE)*B786,"&lt;Null&gt;")</f>
        <v>&lt;Null&gt;</v>
      </c>
      <c r="K786" t="str">
        <f t="shared" si="396"/>
        <v>&lt;Null&gt;</v>
      </c>
      <c r="L786" t="str">
        <f t="shared" si="397"/>
        <v>&lt;Null&gt;</v>
      </c>
      <c r="M786" t="str">
        <f t="shared" si="398"/>
        <v>&lt;Null&gt;</v>
      </c>
      <c r="N786" t="str">
        <f t="shared" si="399"/>
        <v>&lt;Null&gt;</v>
      </c>
      <c r="O786" t="str">
        <f t="shared" si="400"/>
        <v/>
      </c>
      <c r="P786">
        <f t="shared" si="410"/>
        <v>5000</v>
      </c>
      <c r="Q786" t="str">
        <f t="shared" si="401"/>
        <v/>
      </c>
      <c r="R786">
        <f t="shared" si="411"/>
        <v>0</v>
      </c>
      <c r="S786" t="str">
        <f t="shared" si="402"/>
        <v/>
      </c>
      <c r="T786">
        <f t="shared" si="412"/>
        <v>0</v>
      </c>
      <c r="U786" t="str">
        <f t="shared" si="413"/>
        <v>NA</v>
      </c>
      <c r="V786">
        <f t="shared" si="414"/>
        <v>0</v>
      </c>
      <c r="W786" t="str">
        <f t="shared" si="415"/>
        <v>NA</v>
      </c>
      <c r="X786">
        <f t="shared" si="416"/>
        <v>0</v>
      </c>
      <c r="Y786" t="str">
        <f t="shared" si="403"/>
        <v>NA</v>
      </c>
      <c r="Z786" t="str">
        <f t="shared" si="404"/>
        <v>NA</v>
      </c>
      <c r="AA786" t="str">
        <f t="shared" si="405"/>
        <v>NA</v>
      </c>
      <c r="AB786" t="str">
        <f t="shared" si="406"/>
        <v>NA</v>
      </c>
      <c r="AC786" s="9" t="str">
        <f t="shared" si="417"/>
        <v>NA</v>
      </c>
      <c r="AD786" s="9">
        <f t="shared" si="418"/>
        <v>0</v>
      </c>
      <c r="AE786" s="9" t="str">
        <f t="shared" si="419"/>
        <v>NA</v>
      </c>
      <c r="AF786" s="9">
        <f t="shared" si="420"/>
        <v>0</v>
      </c>
      <c r="AG786" s="9" t="str">
        <f t="shared" si="421"/>
        <v>NA</v>
      </c>
      <c r="AH786" s="9">
        <f t="shared" si="422"/>
        <v>0</v>
      </c>
      <c r="AI786" s="9" t="str">
        <f t="shared" si="423"/>
        <v>NA</v>
      </c>
      <c r="AJ786" s="9">
        <f t="shared" si="424"/>
        <v>0</v>
      </c>
      <c r="AK786" t="str">
        <f t="shared" si="425"/>
        <v>NA</v>
      </c>
      <c r="AL786" t="str">
        <f t="shared" si="426"/>
        <v>NA</v>
      </c>
      <c r="AM786" t="str">
        <f t="shared" si="427"/>
        <v>NA</v>
      </c>
      <c r="AN786" t="str">
        <f t="shared" si="428"/>
        <v>NA</v>
      </c>
      <c r="AO786">
        <f t="shared" si="407"/>
        <v>0</v>
      </c>
      <c r="AP786">
        <f t="shared" si="408"/>
        <v>0</v>
      </c>
      <c r="AQ786" t="str">
        <f t="shared" si="409"/>
        <v>Method not applicable - confined aquifer</v>
      </c>
    </row>
    <row r="787" spans="1:43" x14ac:dyDescent="0.25">
      <c r="A787">
        <v>644</v>
      </c>
      <c r="B787">
        <v>19048705.113699999</v>
      </c>
      <c r="C787" t="str">
        <f>VLOOKUP(A787,'A1. Aquifer Attributes'!A:H,8,FALSE)</f>
        <v>Confined</v>
      </c>
      <c r="D787" t="str">
        <f>VLOOKUP(A787,'A3. BGCZ'!A:C,3,FALSE)</f>
        <v>SBS</v>
      </c>
      <c r="E787" t="str">
        <f>VLOOKUP(A787,'A2. Low Flow Zone'!A:C,3,FALSE)</f>
        <v>North Interior</v>
      </c>
      <c r="F787">
        <f>IFERROR(VLOOKUP(A787,'R1. GW Use'!A:H,8,FALSE),"&lt;Null&gt;")</f>
        <v>57376</v>
      </c>
      <c r="G787" t="str">
        <f>IFERROR(VLOOKUP(A787,'R2. Recharge'!A:I,8,FALSE)*B787,"&lt;Null&gt;")</f>
        <v>&lt;Null&gt;</v>
      </c>
      <c r="H787" t="str">
        <f>IFERROR(VLOOKUP(A787,'R2. Recharge'!A:K,10,FALSE)*B787,"&lt;Null&gt;")</f>
        <v>&lt;Null&gt;</v>
      </c>
      <c r="I787" t="str">
        <f>IFERROR(VLOOKUP(A787,'R3. GW E'!A:C,2,FALSE)*B787,"&lt;Null&gt;")</f>
        <v>&lt;Null&gt;</v>
      </c>
      <c r="J787" t="str">
        <f>IFERROR(VLOOKUP(A787,'R3. GW E'!A:E,4,FALSE)*B787,"&lt;Null&gt;")</f>
        <v>&lt;Null&gt;</v>
      </c>
      <c r="K787" t="str">
        <f t="shared" si="396"/>
        <v>&lt;Null&gt;</v>
      </c>
      <c r="L787" t="str">
        <f t="shared" si="397"/>
        <v>&lt;Null&gt;</v>
      </c>
      <c r="M787" t="str">
        <f t="shared" si="398"/>
        <v>&lt;Null&gt;</v>
      </c>
      <c r="N787" t="str">
        <f t="shared" si="399"/>
        <v>&lt;Null&gt;</v>
      </c>
      <c r="O787" t="str">
        <f t="shared" si="400"/>
        <v/>
      </c>
      <c r="P787">
        <f t="shared" si="410"/>
        <v>57000</v>
      </c>
      <c r="Q787" t="str">
        <f t="shared" si="401"/>
        <v/>
      </c>
      <c r="R787">
        <f t="shared" si="411"/>
        <v>0</v>
      </c>
      <c r="S787" t="str">
        <f t="shared" si="402"/>
        <v/>
      </c>
      <c r="T787">
        <f t="shared" si="412"/>
        <v>0</v>
      </c>
      <c r="U787" t="str">
        <f t="shared" si="413"/>
        <v>NA</v>
      </c>
      <c r="V787">
        <f t="shared" si="414"/>
        <v>0</v>
      </c>
      <c r="W787" t="str">
        <f t="shared" si="415"/>
        <v>NA</v>
      </c>
      <c r="X787">
        <f t="shared" si="416"/>
        <v>0</v>
      </c>
      <c r="Y787" t="str">
        <f t="shared" si="403"/>
        <v>NA</v>
      </c>
      <c r="Z787" t="str">
        <f t="shared" si="404"/>
        <v>NA</v>
      </c>
      <c r="AA787" t="str">
        <f t="shared" si="405"/>
        <v>NA</v>
      </c>
      <c r="AB787" t="str">
        <f t="shared" si="406"/>
        <v>NA</v>
      </c>
      <c r="AC787" s="9" t="str">
        <f t="shared" si="417"/>
        <v>NA</v>
      </c>
      <c r="AD787" s="9">
        <f t="shared" si="418"/>
        <v>0</v>
      </c>
      <c r="AE787" s="9" t="str">
        <f t="shared" si="419"/>
        <v>NA</v>
      </c>
      <c r="AF787" s="9">
        <f t="shared" si="420"/>
        <v>0</v>
      </c>
      <c r="AG787" s="9" t="str">
        <f t="shared" si="421"/>
        <v>NA</v>
      </c>
      <c r="AH787" s="9">
        <f t="shared" si="422"/>
        <v>0</v>
      </c>
      <c r="AI787" s="9" t="str">
        <f t="shared" si="423"/>
        <v>NA</v>
      </c>
      <c r="AJ787" s="9">
        <f t="shared" si="424"/>
        <v>0</v>
      </c>
      <c r="AK787" t="str">
        <f t="shared" si="425"/>
        <v>NA</v>
      </c>
      <c r="AL787" t="str">
        <f t="shared" si="426"/>
        <v>NA</v>
      </c>
      <c r="AM787" t="str">
        <f t="shared" si="427"/>
        <v>NA</v>
      </c>
      <c r="AN787" t="str">
        <f t="shared" si="428"/>
        <v>NA</v>
      </c>
      <c r="AO787">
        <f t="shared" si="407"/>
        <v>0</v>
      </c>
      <c r="AP787">
        <f t="shared" si="408"/>
        <v>0</v>
      </c>
      <c r="AQ787" t="str">
        <f t="shared" si="409"/>
        <v>Method not applicable - confined aquifer</v>
      </c>
    </row>
    <row r="788" spans="1:43" x14ac:dyDescent="0.25">
      <c r="A788">
        <v>645</v>
      </c>
      <c r="B788">
        <v>2970045.0150899999</v>
      </c>
      <c r="C788" t="str">
        <f>VLOOKUP(A788,'A1. Aquifer Attributes'!A:H,8,FALSE)</f>
        <v>Confined</v>
      </c>
      <c r="D788" t="str">
        <f>VLOOKUP(A788,'A3. BGCZ'!A:C,3,FALSE)</f>
        <v>SBS</v>
      </c>
      <c r="E788" t="str">
        <f>VLOOKUP(A788,'A2. Low Flow Zone'!A:C,3,FALSE)</f>
        <v>South Interior</v>
      </c>
      <c r="F788">
        <f>IFERROR(VLOOKUP(A788,'R1. GW Use'!A:H,8,FALSE),"&lt;Null&gt;")</f>
        <v>23048</v>
      </c>
      <c r="G788" t="str">
        <f>IFERROR(VLOOKUP(A788,'R2. Recharge'!A:I,8,FALSE)*B788,"&lt;Null&gt;")</f>
        <v>&lt;Null&gt;</v>
      </c>
      <c r="H788" t="str">
        <f>IFERROR(VLOOKUP(A788,'R2. Recharge'!A:K,10,FALSE)*B788,"&lt;Null&gt;")</f>
        <v>&lt;Null&gt;</v>
      </c>
      <c r="I788" t="str">
        <f>IFERROR(VLOOKUP(A788,'R3. GW E'!A:C,2,FALSE)*B788,"&lt;Null&gt;")</f>
        <v>&lt;Null&gt;</v>
      </c>
      <c r="J788" t="str">
        <f>IFERROR(VLOOKUP(A788,'R3. GW E'!A:E,4,FALSE)*B788,"&lt;Null&gt;")</f>
        <v>&lt;Null&gt;</v>
      </c>
      <c r="K788" t="str">
        <f t="shared" si="396"/>
        <v>&lt;Null&gt;</v>
      </c>
      <c r="L788" t="str">
        <f t="shared" si="397"/>
        <v>&lt;Null&gt;</v>
      </c>
      <c r="M788" t="str">
        <f t="shared" si="398"/>
        <v>&lt;Null&gt;</v>
      </c>
      <c r="N788" t="str">
        <f t="shared" si="399"/>
        <v>&lt;Null&gt;</v>
      </c>
      <c r="O788" t="str">
        <f t="shared" si="400"/>
        <v/>
      </c>
      <c r="P788">
        <f t="shared" si="410"/>
        <v>23000</v>
      </c>
      <c r="Q788" t="str">
        <f t="shared" si="401"/>
        <v/>
      </c>
      <c r="R788">
        <f t="shared" si="411"/>
        <v>0</v>
      </c>
      <c r="S788" t="str">
        <f t="shared" si="402"/>
        <v/>
      </c>
      <c r="T788">
        <f t="shared" si="412"/>
        <v>0</v>
      </c>
      <c r="U788" t="str">
        <f t="shared" si="413"/>
        <v>NA</v>
      </c>
      <c r="V788">
        <f t="shared" si="414"/>
        <v>0</v>
      </c>
      <c r="W788" t="str">
        <f t="shared" si="415"/>
        <v>NA</v>
      </c>
      <c r="X788">
        <f t="shared" si="416"/>
        <v>0</v>
      </c>
      <c r="Y788" t="str">
        <f t="shared" si="403"/>
        <v>NA</v>
      </c>
      <c r="Z788" t="str">
        <f t="shared" si="404"/>
        <v>NA</v>
      </c>
      <c r="AA788" t="str">
        <f t="shared" si="405"/>
        <v>NA</v>
      </c>
      <c r="AB788" t="str">
        <f t="shared" si="406"/>
        <v>NA</v>
      </c>
      <c r="AC788" s="9" t="str">
        <f t="shared" si="417"/>
        <v>NA</v>
      </c>
      <c r="AD788" s="9">
        <f t="shared" si="418"/>
        <v>0</v>
      </c>
      <c r="AE788" s="9" t="str">
        <f t="shared" si="419"/>
        <v>NA</v>
      </c>
      <c r="AF788" s="9">
        <f t="shared" si="420"/>
        <v>0</v>
      </c>
      <c r="AG788" s="9" t="str">
        <f t="shared" si="421"/>
        <v>NA</v>
      </c>
      <c r="AH788" s="9">
        <f t="shared" si="422"/>
        <v>0</v>
      </c>
      <c r="AI788" s="9" t="str">
        <f t="shared" si="423"/>
        <v>NA</v>
      </c>
      <c r="AJ788" s="9">
        <f t="shared" si="424"/>
        <v>0</v>
      </c>
      <c r="AK788" t="str">
        <f t="shared" si="425"/>
        <v>NA</v>
      </c>
      <c r="AL788" t="str">
        <f t="shared" si="426"/>
        <v>NA</v>
      </c>
      <c r="AM788" t="str">
        <f t="shared" si="427"/>
        <v>NA</v>
      </c>
      <c r="AN788" t="str">
        <f t="shared" si="428"/>
        <v>NA</v>
      </c>
      <c r="AO788">
        <f t="shared" si="407"/>
        <v>0</v>
      </c>
      <c r="AP788">
        <f t="shared" si="408"/>
        <v>0</v>
      </c>
      <c r="AQ788" t="str">
        <f t="shared" si="409"/>
        <v>Method not applicable - confined aquifer</v>
      </c>
    </row>
    <row r="789" spans="1:43" x14ac:dyDescent="0.25">
      <c r="A789">
        <v>646</v>
      </c>
      <c r="B789">
        <v>9423851.3081700001</v>
      </c>
      <c r="C789" t="str">
        <f>VLOOKUP(A789,'A1. Aquifer Attributes'!A:H,8,FALSE)</f>
        <v>Confined</v>
      </c>
      <c r="D789" t="str">
        <f>VLOOKUP(A789,'A3. BGCZ'!A:C,3,FALSE)</f>
        <v>SBS</v>
      </c>
      <c r="E789" t="str">
        <f>VLOOKUP(A789,'A2. Low Flow Zone'!A:C,3,FALSE)</f>
        <v>South Interior</v>
      </c>
      <c r="F789">
        <f>IFERROR(VLOOKUP(A789,'R1. GW Use'!A:H,8,FALSE),"&lt;Null&gt;")</f>
        <v>7092</v>
      </c>
      <c r="G789" t="str">
        <f>IFERROR(VLOOKUP(A789,'R2. Recharge'!A:I,8,FALSE)*B789,"&lt;Null&gt;")</f>
        <v>&lt;Null&gt;</v>
      </c>
      <c r="H789" t="str">
        <f>IFERROR(VLOOKUP(A789,'R2. Recharge'!A:K,10,FALSE)*B789,"&lt;Null&gt;")</f>
        <v>&lt;Null&gt;</v>
      </c>
      <c r="I789" t="str">
        <f>IFERROR(VLOOKUP(A789,'R3. GW E'!A:C,2,FALSE)*B789,"&lt;Null&gt;")</f>
        <v>&lt;Null&gt;</v>
      </c>
      <c r="J789" t="str">
        <f>IFERROR(VLOOKUP(A789,'R3. GW E'!A:E,4,FALSE)*B789,"&lt;Null&gt;")</f>
        <v>&lt;Null&gt;</v>
      </c>
      <c r="K789" t="str">
        <f t="shared" si="396"/>
        <v>&lt;Null&gt;</v>
      </c>
      <c r="L789" t="str">
        <f t="shared" si="397"/>
        <v>&lt;Null&gt;</v>
      </c>
      <c r="M789" t="str">
        <f t="shared" si="398"/>
        <v>&lt;Null&gt;</v>
      </c>
      <c r="N789" t="str">
        <f t="shared" si="399"/>
        <v>&lt;Null&gt;</v>
      </c>
      <c r="O789" t="str">
        <f t="shared" si="400"/>
        <v/>
      </c>
      <c r="P789">
        <f t="shared" si="410"/>
        <v>7000</v>
      </c>
      <c r="Q789" t="str">
        <f t="shared" si="401"/>
        <v/>
      </c>
      <c r="R789">
        <f t="shared" si="411"/>
        <v>0</v>
      </c>
      <c r="S789" t="str">
        <f t="shared" si="402"/>
        <v/>
      </c>
      <c r="T789">
        <f t="shared" si="412"/>
        <v>0</v>
      </c>
      <c r="U789" t="str">
        <f t="shared" si="413"/>
        <v>NA</v>
      </c>
      <c r="V789">
        <f t="shared" si="414"/>
        <v>0</v>
      </c>
      <c r="W789" t="str">
        <f t="shared" si="415"/>
        <v>NA</v>
      </c>
      <c r="X789">
        <f t="shared" si="416"/>
        <v>0</v>
      </c>
      <c r="Y789" t="str">
        <f t="shared" si="403"/>
        <v>NA</v>
      </c>
      <c r="Z789" t="str">
        <f t="shared" si="404"/>
        <v>NA</v>
      </c>
      <c r="AA789" t="str">
        <f t="shared" si="405"/>
        <v>NA</v>
      </c>
      <c r="AB789" t="str">
        <f t="shared" si="406"/>
        <v>NA</v>
      </c>
      <c r="AC789" s="9" t="str">
        <f t="shared" si="417"/>
        <v>NA</v>
      </c>
      <c r="AD789" s="9">
        <f t="shared" si="418"/>
        <v>0</v>
      </c>
      <c r="AE789" s="9" t="str">
        <f t="shared" si="419"/>
        <v>NA</v>
      </c>
      <c r="AF789" s="9">
        <f t="shared" si="420"/>
        <v>0</v>
      </c>
      <c r="AG789" s="9" t="str">
        <f t="shared" si="421"/>
        <v>NA</v>
      </c>
      <c r="AH789" s="9">
        <f t="shared" si="422"/>
        <v>0</v>
      </c>
      <c r="AI789" s="9" t="str">
        <f t="shared" si="423"/>
        <v>NA</v>
      </c>
      <c r="AJ789" s="9">
        <f t="shared" si="424"/>
        <v>0</v>
      </c>
      <c r="AK789" t="str">
        <f t="shared" si="425"/>
        <v>NA</v>
      </c>
      <c r="AL789" t="str">
        <f t="shared" si="426"/>
        <v>NA</v>
      </c>
      <c r="AM789" t="str">
        <f t="shared" si="427"/>
        <v>NA</v>
      </c>
      <c r="AN789" t="str">
        <f t="shared" si="428"/>
        <v>NA</v>
      </c>
      <c r="AO789">
        <f t="shared" si="407"/>
        <v>0</v>
      </c>
      <c r="AP789">
        <f t="shared" si="408"/>
        <v>0</v>
      </c>
      <c r="AQ789" t="str">
        <f t="shared" si="409"/>
        <v>Method not applicable - confined aquifer</v>
      </c>
    </row>
    <row r="790" spans="1:43" x14ac:dyDescent="0.25">
      <c r="A790">
        <v>647</v>
      </c>
      <c r="B790">
        <v>3617968.7865900001</v>
      </c>
      <c r="C790" t="str">
        <f>VLOOKUP(A790,'A1. Aquifer Attributes'!A:H,8,FALSE)</f>
        <v>Confined</v>
      </c>
      <c r="D790" t="str">
        <f>VLOOKUP(A790,'A3. BGCZ'!A:C,3,FALSE)</f>
        <v>SBS</v>
      </c>
      <c r="E790" t="str">
        <f>VLOOKUP(A790,'A2. Low Flow Zone'!A:C,3,FALSE)</f>
        <v>North Interior</v>
      </c>
      <c r="F790">
        <f>IFERROR(VLOOKUP(A790,'R1. GW Use'!A:H,8,FALSE),"&lt;Null&gt;")</f>
        <v>28367</v>
      </c>
      <c r="G790" t="str">
        <f>IFERROR(VLOOKUP(A790,'R2. Recharge'!A:I,8,FALSE)*B790,"&lt;Null&gt;")</f>
        <v>&lt;Null&gt;</v>
      </c>
      <c r="H790" t="str">
        <f>IFERROR(VLOOKUP(A790,'R2. Recharge'!A:K,10,FALSE)*B790,"&lt;Null&gt;")</f>
        <v>&lt;Null&gt;</v>
      </c>
      <c r="I790" t="str">
        <f>IFERROR(VLOOKUP(A790,'R3. GW E'!A:C,2,FALSE)*B790,"&lt;Null&gt;")</f>
        <v>&lt;Null&gt;</v>
      </c>
      <c r="J790" t="str">
        <f>IFERROR(VLOOKUP(A790,'R3. GW E'!A:E,4,FALSE)*B790,"&lt;Null&gt;")</f>
        <v>&lt;Null&gt;</v>
      </c>
      <c r="K790" t="str">
        <f t="shared" si="396"/>
        <v>&lt;Null&gt;</v>
      </c>
      <c r="L790" t="str">
        <f t="shared" si="397"/>
        <v>&lt;Null&gt;</v>
      </c>
      <c r="M790" t="str">
        <f t="shared" si="398"/>
        <v>&lt;Null&gt;</v>
      </c>
      <c r="N790" t="str">
        <f t="shared" si="399"/>
        <v>&lt;Null&gt;</v>
      </c>
      <c r="O790" t="str">
        <f t="shared" si="400"/>
        <v/>
      </c>
      <c r="P790">
        <f t="shared" si="410"/>
        <v>28000</v>
      </c>
      <c r="Q790" t="str">
        <f t="shared" si="401"/>
        <v/>
      </c>
      <c r="R790">
        <f t="shared" si="411"/>
        <v>0</v>
      </c>
      <c r="S790" t="str">
        <f t="shared" si="402"/>
        <v/>
      </c>
      <c r="T790">
        <f t="shared" si="412"/>
        <v>0</v>
      </c>
      <c r="U790" t="str">
        <f t="shared" si="413"/>
        <v>NA</v>
      </c>
      <c r="V790">
        <f t="shared" si="414"/>
        <v>0</v>
      </c>
      <c r="W790" t="str">
        <f t="shared" si="415"/>
        <v>NA</v>
      </c>
      <c r="X790">
        <f t="shared" si="416"/>
        <v>0</v>
      </c>
      <c r="Y790" t="str">
        <f t="shared" si="403"/>
        <v>NA</v>
      </c>
      <c r="Z790" t="str">
        <f t="shared" si="404"/>
        <v>NA</v>
      </c>
      <c r="AA790" t="str">
        <f t="shared" si="405"/>
        <v>NA</v>
      </c>
      <c r="AB790" t="str">
        <f t="shared" si="406"/>
        <v>NA</v>
      </c>
      <c r="AC790" s="9" t="str">
        <f t="shared" si="417"/>
        <v>NA</v>
      </c>
      <c r="AD790" s="9">
        <f t="shared" si="418"/>
        <v>0</v>
      </c>
      <c r="AE790" s="9" t="str">
        <f t="shared" si="419"/>
        <v>NA</v>
      </c>
      <c r="AF790" s="9">
        <f t="shared" si="420"/>
        <v>0</v>
      </c>
      <c r="AG790" s="9" t="str">
        <f t="shared" si="421"/>
        <v>NA</v>
      </c>
      <c r="AH790" s="9">
        <f t="shared" si="422"/>
        <v>0</v>
      </c>
      <c r="AI790" s="9" t="str">
        <f t="shared" si="423"/>
        <v>NA</v>
      </c>
      <c r="AJ790" s="9">
        <f t="shared" si="424"/>
        <v>0</v>
      </c>
      <c r="AK790" t="str">
        <f t="shared" si="425"/>
        <v>NA</v>
      </c>
      <c r="AL790" t="str">
        <f t="shared" si="426"/>
        <v>NA</v>
      </c>
      <c r="AM790" t="str">
        <f t="shared" si="427"/>
        <v>NA</v>
      </c>
      <c r="AN790" t="str">
        <f t="shared" si="428"/>
        <v>NA</v>
      </c>
      <c r="AO790">
        <f t="shared" si="407"/>
        <v>0</v>
      </c>
      <c r="AP790">
        <f t="shared" si="408"/>
        <v>0</v>
      </c>
      <c r="AQ790" t="str">
        <f t="shared" si="409"/>
        <v>Method not applicable - confined aquifer</v>
      </c>
    </row>
    <row r="791" spans="1:43" x14ac:dyDescent="0.25">
      <c r="A791">
        <v>648</v>
      </c>
      <c r="B791">
        <v>7124608.0848099999</v>
      </c>
      <c r="C791" t="str">
        <f>VLOOKUP(A791,'A1. Aquifer Attributes'!A:H,8,FALSE)</f>
        <v>Confined</v>
      </c>
      <c r="D791" t="str">
        <f>VLOOKUP(A791,'A3. BGCZ'!A:C,3,FALSE)</f>
        <v>SBS</v>
      </c>
      <c r="E791" t="str">
        <f>VLOOKUP(A791,'A2. Low Flow Zone'!A:C,3,FALSE)</f>
        <v>North Interior</v>
      </c>
      <c r="F791">
        <f>IFERROR(VLOOKUP(A791,'R1. GW Use'!A:H,8,FALSE),"&lt;Null&gt;")</f>
        <v>17729</v>
      </c>
      <c r="G791" t="str">
        <f>IFERROR(VLOOKUP(A791,'R2. Recharge'!A:I,8,FALSE)*B791,"&lt;Null&gt;")</f>
        <v>&lt;Null&gt;</v>
      </c>
      <c r="H791" t="str">
        <f>IFERROR(VLOOKUP(A791,'R2. Recharge'!A:K,10,FALSE)*B791,"&lt;Null&gt;")</f>
        <v>&lt;Null&gt;</v>
      </c>
      <c r="I791" t="str">
        <f>IFERROR(VLOOKUP(A791,'R3. GW E'!A:C,2,FALSE)*B791,"&lt;Null&gt;")</f>
        <v>&lt;Null&gt;</v>
      </c>
      <c r="J791" t="str">
        <f>IFERROR(VLOOKUP(A791,'R3. GW E'!A:E,4,FALSE)*B791,"&lt;Null&gt;")</f>
        <v>&lt;Null&gt;</v>
      </c>
      <c r="K791" t="str">
        <f t="shared" si="396"/>
        <v>&lt;Null&gt;</v>
      </c>
      <c r="L791" t="str">
        <f t="shared" si="397"/>
        <v>&lt;Null&gt;</v>
      </c>
      <c r="M791" t="str">
        <f t="shared" si="398"/>
        <v>&lt;Null&gt;</v>
      </c>
      <c r="N791" t="str">
        <f t="shared" si="399"/>
        <v>&lt;Null&gt;</v>
      </c>
      <c r="O791" t="str">
        <f t="shared" si="400"/>
        <v/>
      </c>
      <c r="P791">
        <f t="shared" si="410"/>
        <v>18000</v>
      </c>
      <c r="Q791" t="str">
        <f t="shared" si="401"/>
        <v/>
      </c>
      <c r="R791">
        <f t="shared" si="411"/>
        <v>0</v>
      </c>
      <c r="S791" t="str">
        <f t="shared" si="402"/>
        <v/>
      </c>
      <c r="T791">
        <f t="shared" si="412"/>
        <v>0</v>
      </c>
      <c r="U791" t="str">
        <f t="shared" si="413"/>
        <v>NA</v>
      </c>
      <c r="V791">
        <f t="shared" si="414"/>
        <v>0</v>
      </c>
      <c r="W791" t="str">
        <f t="shared" si="415"/>
        <v>NA</v>
      </c>
      <c r="X791">
        <f t="shared" si="416"/>
        <v>0</v>
      </c>
      <c r="Y791" t="str">
        <f t="shared" si="403"/>
        <v>NA</v>
      </c>
      <c r="Z791" t="str">
        <f t="shared" si="404"/>
        <v>NA</v>
      </c>
      <c r="AA791" t="str">
        <f t="shared" si="405"/>
        <v>NA</v>
      </c>
      <c r="AB791" t="str">
        <f t="shared" si="406"/>
        <v>NA</v>
      </c>
      <c r="AC791" s="9" t="str">
        <f t="shared" si="417"/>
        <v>NA</v>
      </c>
      <c r="AD791" s="9">
        <f t="shared" si="418"/>
        <v>0</v>
      </c>
      <c r="AE791" s="9" t="str">
        <f t="shared" si="419"/>
        <v>NA</v>
      </c>
      <c r="AF791" s="9">
        <f t="shared" si="420"/>
        <v>0</v>
      </c>
      <c r="AG791" s="9" t="str">
        <f t="shared" si="421"/>
        <v>NA</v>
      </c>
      <c r="AH791" s="9">
        <f t="shared" si="422"/>
        <v>0</v>
      </c>
      <c r="AI791" s="9" t="str">
        <f t="shared" si="423"/>
        <v>NA</v>
      </c>
      <c r="AJ791" s="9">
        <f t="shared" si="424"/>
        <v>0</v>
      </c>
      <c r="AK791" t="str">
        <f t="shared" si="425"/>
        <v>NA</v>
      </c>
      <c r="AL791" t="str">
        <f t="shared" si="426"/>
        <v>NA</v>
      </c>
      <c r="AM791" t="str">
        <f t="shared" si="427"/>
        <v>NA</v>
      </c>
      <c r="AN791" t="str">
        <f t="shared" si="428"/>
        <v>NA</v>
      </c>
      <c r="AO791">
        <f t="shared" si="407"/>
        <v>0</v>
      </c>
      <c r="AP791">
        <f t="shared" si="408"/>
        <v>0</v>
      </c>
      <c r="AQ791" t="str">
        <f t="shared" si="409"/>
        <v>Method not applicable - confined aquifer</v>
      </c>
    </row>
    <row r="792" spans="1:43" x14ac:dyDescent="0.25">
      <c r="A792">
        <v>649</v>
      </c>
      <c r="B792">
        <v>3760695.3777200002</v>
      </c>
      <c r="C792" t="str">
        <f>VLOOKUP(A792,'A1. Aquifer Attributes'!A:H,8,FALSE)</f>
        <v>Confined</v>
      </c>
      <c r="D792" t="str">
        <f>VLOOKUP(A792,'A3. BGCZ'!A:C,3,FALSE)</f>
        <v>SBS</v>
      </c>
      <c r="E792" t="str">
        <f>VLOOKUP(A792,'A2. Low Flow Zone'!A:C,3,FALSE)</f>
        <v>North Interior</v>
      </c>
      <c r="F792">
        <f>IFERROR(VLOOKUP(A792,'R1. GW Use'!A:H,8,FALSE),"&lt;Null&gt;")</f>
        <v>5319</v>
      </c>
      <c r="G792" t="str">
        <f>IFERROR(VLOOKUP(A792,'R2. Recharge'!A:I,8,FALSE)*B792,"&lt;Null&gt;")</f>
        <v>&lt;Null&gt;</v>
      </c>
      <c r="H792" t="str">
        <f>IFERROR(VLOOKUP(A792,'R2. Recharge'!A:K,10,FALSE)*B792,"&lt;Null&gt;")</f>
        <v>&lt;Null&gt;</v>
      </c>
      <c r="I792" t="str">
        <f>IFERROR(VLOOKUP(A792,'R3. GW E'!A:C,2,FALSE)*B792,"&lt;Null&gt;")</f>
        <v>&lt;Null&gt;</v>
      </c>
      <c r="J792" t="str">
        <f>IFERROR(VLOOKUP(A792,'R3. GW E'!A:E,4,FALSE)*B792,"&lt;Null&gt;")</f>
        <v>&lt;Null&gt;</v>
      </c>
      <c r="K792" t="str">
        <f t="shared" si="396"/>
        <v>&lt;Null&gt;</v>
      </c>
      <c r="L792" t="str">
        <f t="shared" si="397"/>
        <v>&lt;Null&gt;</v>
      </c>
      <c r="M792" t="str">
        <f t="shared" si="398"/>
        <v>&lt;Null&gt;</v>
      </c>
      <c r="N792" t="str">
        <f t="shared" si="399"/>
        <v>&lt;Null&gt;</v>
      </c>
      <c r="O792" t="str">
        <f t="shared" si="400"/>
        <v/>
      </c>
      <c r="P792">
        <f t="shared" si="410"/>
        <v>5000</v>
      </c>
      <c r="Q792" t="str">
        <f t="shared" si="401"/>
        <v/>
      </c>
      <c r="R792">
        <f t="shared" si="411"/>
        <v>0</v>
      </c>
      <c r="S792" t="str">
        <f t="shared" si="402"/>
        <v/>
      </c>
      <c r="T792">
        <f t="shared" si="412"/>
        <v>0</v>
      </c>
      <c r="U792" t="str">
        <f t="shared" si="413"/>
        <v>NA</v>
      </c>
      <c r="V792">
        <f t="shared" si="414"/>
        <v>0</v>
      </c>
      <c r="W792" t="str">
        <f t="shared" si="415"/>
        <v>NA</v>
      </c>
      <c r="X792">
        <f t="shared" si="416"/>
        <v>0</v>
      </c>
      <c r="Y792" t="str">
        <f t="shared" si="403"/>
        <v>NA</v>
      </c>
      <c r="Z792" t="str">
        <f t="shared" si="404"/>
        <v>NA</v>
      </c>
      <c r="AA792" t="str">
        <f t="shared" si="405"/>
        <v>NA</v>
      </c>
      <c r="AB792" t="str">
        <f t="shared" si="406"/>
        <v>NA</v>
      </c>
      <c r="AC792" s="9" t="str">
        <f t="shared" si="417"/>
        <v>NA</v>
      </c>
      <c r="AD792" s="9">
        <f t="shared" si="418"/>
        <v>0</v>
      </c>
      <c r="AE792" s="9" t="str">
        <f t="shared" si="419"/>
        <v>NA</v>
      </c>
      <c r="AF792" s="9">
        <f t="shared" si="420"/>
        <v>0</v>
      </c>
      <c r="AG792" s="9" t="str">
        <f t="shared" si="421"/>
        <v>NA</v>
      </c>
      <c r="AH792" s="9">
        <f t="shared" si="422"/>
        <v>0</v>
      </c>
      <c r="AI792" s="9" t="str">
        <f t="shared" si="423"/>
        <v>NA</v>
      </c>
      <c r="AJ792" s="9">
        <f t="shared" si="424"/>
        <v>0</v>
      </c>
      <c r="AK792" t="str">
        <f t="shared" si="425"/>
        <v>NA</v>
      </c>
      <c r="AL792" t="str">
        <f t="shared" si="426"/>
        <v>NA</v>
      </c>
      <c r="AM792" t="str">
        <f t="shared" si="427"/>
        <v>NA</v>
      </c>
      <c r="AN792" t="str">
        <f t="shared" si="428"/>
        <v>NA</v>
      </c>
      <c r="AO792">
        <f t="shared" si="407"/>
        <v>0</v>
      </c>
      <c r="AP792">
        <f t="shared" si="408"/>
        <v>0</v>
      </c>
      <c r="AQ792" t="str">
        <f t="shared" si="409"/>
        <v>Method not applicable - confined aquifer</v>
      </c>
    </row>
    <row r="793" spans="1:43" x14ac:dyDescent="0.25">
      <c r="A793">
        <v>650</v>
      </c>
      <c r="B793">
        <v>3114392.9554400002</v>
      </c>
      <c r="C793" t="str">
        <f>VLOOKUP(A793,'A1. Aquifer Attributes'!A:H,8,FALSE)</f>
        <v>Confined</v>
      </c>
      <c r="D793" t="str">
        <f>VLOOKUP(A793,'A3. BGCZ'!A:C,3,FALSE)</f>
        <v>SBS</v>
      </c>
      <c r="E793" t="str">
        <f>VLOOKUP(A793,'A2. Low Flow Zone'!A:C,3,FALSE)</f>
        <v>South Interior</v>
      </c>
      <c r="F793">
        <f>IFERROR(VLOOKUP(A793,'R1. GW Use'!A:H,8,FALSE),"&lt;Null&gt;")</f>
        <v>1773</v>
      </c>
      <c r="G793" t="str">
        <f>IFERROR(VLOOKUP(A793,'R2. Recharge'!A:I,8,FALSE)*B793,"&lt;Null&gt;")</f>
        <v>&lt;Null&gt;</v>
      </c>
      <c r="H793" t="str">
        <f>IFERROR(VLOOKUP(A793,'R2. Recharge'!A:K,10,FALSE)*B793,"&lt;Null&gt;")</f>
        <v>&lt;Null&gt;</v>
      </c>
      <c r="I793" t="str">
        <f>IFERROR(VLOOKUP(A793,'R3. GW E'!A:C,2,FALSE)*B793,"&lt;Null&gt;")</f>
        <v>&lt;Null&gt;</v>
      </c>
      <c r="J793" t="str">
        <f>IFERROR(VLOOKUP(A793,'R3. GW E'!A:E,4,FALSE)*B793,"&lt;Null&gt;")</f>
        <v>&lt;Null&gt;</v>
      </c>
      <c r="K793" t="str">
        <f t="shared" si="396"/>
        <v>&lt;Null&gt;</v>
      </c>
      <c r="L793" t="str">
        <f t="shared" si="397"/>
        <v>&lt;Null&gt;</v>
      </c>
      <c r="M793" t="str">
        <f t="shared" si="398"/>
        <v>&lt;Null&gt;</v>
      </c>
      <c r="N793" t="str">
        <f t="shared" si="399"/>
        <v>&lt;Null&gt;</v>
      </c>
      <c r="O793" t="str">
        <f t="shared" si="400"/>
        <v/>
      </c>
      <c r="P793">
        <f t="shared" si="410"/>
        <v>2000</v>
      </c>
      <c r="Q793" t="str">
        <f t="shared" si="401"/>
        <v/>
      </c>
      <c r="R793">
        <f t="shared" si="411"/>
        <v>0</v>
      </c>
      <c r="S793" t="str">
        <f t="shared" si="402"/>
        <v/>
      </c>
      <c r="T793">
        <f t="shared" si="412"/>
        <v>0</v>
      </c>
      <c r="U793" t="str">
        <f t="shared" si="413"/>
        <v>NA</v>
      </c>
      <c r="V793">
        <f t="shared" si="414"/>
        <v>0</v>
      </c>
      <c r="W793" t="str">
        <f t="shared" si="415"/>
        <v>NA</v>
      </c>
      <c r="X793">
        <f t="shared" si="416"/>
        <v>0</v>
      </c>
      <c r="Y793" t="str">
        <f t="shared" si="403"/>
        <v>NA</v>
      </c>
      <c r="Z793" t="str">
        <f t="shared" si="404"/>
        <v>NA</v>
      </c>
      <c r="AA793" t="str">
        <f t="shared" si="405"/>
        <v>NA</v>
      </c>
      <c r="AB793" t="str">
        <f t="shared" si="406"/>
        <v>NA</v>
      </c>
      <c r="AC793" s="9" t="str">
        <f t="shared" si="417"/>
        <v>NA</v>
      </c>
      <c r="AD793" s="9">
        <f t="shared" si="418"/>
        <v>0</v>
      </c>
      <c r="AE793" s="9" t="str">
        <f t="shared" si="419"/>
        <v>NA</v>
      </c>
      <c r="AF793" s="9">
        <f t="shared" si="420"/>
        <v>0</v>
      </c>
      <c r="AG793" s="9" t="str">
        <f t="shared" si="421"/>
        <v>NA</v>
      </c>
      <c r="AH793" s="9">
        <f t="shared" si="422"/>
        <v>0</v>
      </c>
      <c r="AI793" s="9" t="str">
        <f t="shared" si="423"/>
        <v>NA</v>
      </c>
      <c r="AJ793" s="9">
        <f t="shared" si="424"/>
        <v>0</v>
      </c>
      <c r="AK793" t="str">
        <f t="shared" si="425"/>
        <v>NA</v>
      </c>
      <c r="AL793" t="str">
        <f t="shared" si="426"/>
        <v>NA</v>
      </c>
      <c r="AM793" t="str">
        <f t="shared" si="427"/>
        <v>NA</v>
      </c>
      <c r="AN793" t="str">
        <f t="shared" si="428"/>
        <v>NA</v>
      </c>
      <c r="AO793">
        <f t="shared" si="407"/>
        <v>0</v>
      </c>
      <c r="AP793">
        <f t="shared" si="408"/>
        <v>0</v>
      </c>
      <c r="AQ793" t="str">
        <f t="shared" si="409"/>
        <v>Method not applicable - confined aquifer</v>
      </c>
    </row>
    <row r="794" spans="1:43" x14ac:dyDescent="0.25">
      <c r="A794">
        <v>651</v>
      </c>
      <c r="B794">
        <v>3073922.6980900001</v>
      </c>
      <c r="C794" t="str">
        <f>VLOOKUP(A794,'A1. Aquifer Attributes'!A:H,8,FALSE)</f>
        <v>Confined</v>
      </c>
      <c r="D794" t="str">
        <f>VLOOKUP(A794,'A3. BGCZ'!A:C,3,FALSE)</f>
        <v>SBS</v>
      </c>
      <c r="E794" t="str">
        <f>VLOOKUP(A794,'A2. Low Flow Zone'!A:C,3,FALSE)</f>
        <v>North Interior</v>
      </c>
      <c r="F794">
        <f>IFERROR(VLOOKUP(A794,'R1. GW Use'!A:H,8,FALSE),"&lt;Null&gt;")</f>
        <v>10637</v>
      </c>
      <c r="G794" t="str">
        <f>IFERROR(VLOOKUP(A794,'R2. Recharge'!A:I,8,FALSE)*B794,"&lt;Null&gt;")</f>
        <v>&lt;Null&gt;</v>
      </c>
      <c r="H794" t="str">
        <f>IFERROR(VLOOKUP(A794,'R2. Recharge'!A:K,10,FALSE)*B794,"&lt;Null&gt;")</f>
        <v>&lt;Null&gt;</v>
      </c>
      <c r="I794" t="str">
        <f>IFERROR(VLOOKUP(A794,'R3. GW E'!A:C,2,FALSE)*B794,"&lt;Null&gt;")</f>
        <v>&lt;Null&gt;</v>
      </c>
      <c r="J794" t="str">
        <f>IFERROR(VLOOKUP(A794,'R3. GW E'!A:E,4,FALSE)*B794,"&lt;Null&gt;")</f>
        <v>&lt;Null&gt;</v>
      </c>
      <c r="K794" t="str">
        <f t="shared" si="396"/>
        <v>&lt;Null&gt;</v>
      </c>
      <c r="L794" t="str">
        <f t="shared" si="397"/>
        <v>&lt;Null&gt;</v>
      </c>
      <c r="M794" t="str">
        <f t="shared" si="398"/>
        <v>&lt;Null&gt;</v>
      </c>
      <c r="N794" t="str">
        <f t="shared" si="399"/>
        <v>&lt;Null&gt;</v>
      </c>
      <c r="O794" t="str">
        <f t="shared" si="400"/>
        <v/>
      </c>
      <c r="P794">
        <f t="shared" si="410"/>
        <v>11000</v>
      </c>
      <c r="Q794" t="str">
        <f t="shared" si="401"/>
        <v/>
      </c>
      <c r="R794">
        <f t="shared" si="411"/>
        <v>0</v>
      </c>
      <c r="S794" t="str">
        <f t="shared" si="402"/>
        <v/>
      </c>
      <c r="T794">
        <f t="shared" si="412"/>
        <v>0</v>
      </c>
      <c r="U794" t="str">
        <f t="shared" si="413"/>
        <v>NA</v>
      </c>
      <c r="V794">
        <f t="shared" si="414"/>
        <v>0</v>
      </c>
      <c r="W794" t="str">
        <f t="shared" si="415"/>
        <v>NA</v>
      </c>
      <c r="X794">
        <f t="shared" si="416"/>
        <v>0</v>
      </c>
      <c r="Y794" t="str">
        <f t="shared" si="403"/>
        <v>NA</v>
      </c>
      <c r="Z794" t="str">
        <f t="shared" si="404"/>
        <v>NA</v>
      </c>
      <c r="AA794" t="str">
        <f t="shared" si="405"/>
        <v>NA</v>
      </c>
      <c r="AB794" t="str">
        <f t="shared" si="406"/>
        <v>NA</v>
      </c>
      <c r="AC794" s="9" t="str">
        <f t="shared" si="417"/>
        <v>NA</v>
      </c>
      <c r="AD794" s="9">
        <f t="shared" si="418"/>
        <v>0</v>
      </c>
      <c r="AE794" s="9" t="str">
        <f t="shared" si="419"/>
        <v>NA</v>
      </c>
      <c r="AF794" s="9">
        <f t="shared" si="420"/>
        <v>0</v>
      </c>
      <c r="AG794" s="9" t="str">
        <f t="shared" si="421"/>
        <v>NA</v>
      </c>
      <c r="AH794" s="9">
        <f t="shared" si="422"/>
        <v>0</v>
      </c>
      <c r="AI794" s="9" t="str">
        <f t="shared" si="423"/>
        <v>NA</v>
      </c>
      <c r="AJ794" s="9">
        <f t="shared" si="424"/>
        <v>0</v>
      </c>
      <c r="AK794" t="str">
        <f t="shared" si="425"/>
        <v>NA</v>
      </c>
      <c r="AL794" t="str">
        <f t="shared" si="426"/>
        <v>NA</v>
      </c>
      <c r="AM794" t="str">
        <f t="shared" si="427"/>
        <v>NA</v>
      </c>
      <c r="AN794" t="str">
        <f t="shared" si="428"/>
        <v>NA</v>
      </c>
      <c r="AO794">
        <f t="shared" si="407"/>
        <v>0</v>
      </c>
      <c r="AP794">
        <f t="shared" si="408"/>
        <v>0</v>
      </c>
      <c r="AQ794" t="str">
        <f t="shared" si="409"/>
        <v>Method not applicable - confined aquifer</v>
      </c>
    </row>
    <row r="795" spans="1:43" x14ac:dyDescent="0.25">
      <c r="A795">
        <v>652</v>
      </c>
      <c r="B795">
        <v>4125239.01461</v>
      </c>
      <c r="C795" t="str">
        <f>VLOOKUP(A795,'A1. Aquifer Attributes'!A:H,8,FALSE)</f>
        <v>Confined</v>
      </c>
      <c r="D795" t="str">
        <f>VLOOKUP(A795,'A3. BGCZ'!A:C,3,FALSE)</f>
        <v>SBS</v>
      </c>
      <c r="E795" t="str">
        <f>VLOOKUP(A795,'A2. Low Flow Zone'!A:C,3,FALSE)</f>
        <v>North Interior</v>
      </c>
      <c r="F795">
        <f>IFERROR(VLOOKUP(A795,'R1. GW Use'!A:H,8,FALSE),"&lt;Null&gt;")</f>
        <v>3546</v>
      </c>
      <c r="G795" t="str">
        <f>IFERROR(VLOOKUP(A795,'R2. Recharge'!A:I,8,FALSE)*B795,"&lt;Null&gt;")</f>
        <v>&lt;Null&gt;</v>
      </c>
      <c r="H795" t="str">
        <f>IFERROR(VLOOKUP(A795,'R2. Recharge'!A:K,10,FALSE)*B795,"&lt;Null&gt;")</f>
        <v>&lt;Null&gt;</v>
      </c>
      <c r="I795" t="str">
        <f>IFERROR(VLOOKUP(A795,'R3. GW E'!A:C,2,FALSE)*B795,"&lt;Null&gt;")</f>
        <v>&lt;Null&gt;</v>
      </c>
      <c r="J795" t="str">
        <f>IFERROR(VLOOKUP(A795,'R3. GW E'!A:E,4,FALSE)*B795,"&lt;Null&gt;")</f>
        <v>&lt;Null&gt;</v>
      </c>
      <c r="K795" t="str">
        <f t="shared" si="396"/>
        <v>&lt;Null&gt;</v>
      </c>
      <c r="L795" t="str">
        <f t="shared" si="397"/>
        <v>&lt;Null&gt;</v>
      </c>
      <c r="M795" t="str">
        <f t="shared" si="398"/>
        <v>&lt;Null&gt;</v>
      </c>
      <c r="N795" t="str">
        <f t="shared" si="399"/>
        <v>&lt;Null&gt;</v>
      </c>
      <c r="O795" t="str">
        <f t="shared" si="400"/>
        <v/>
      </c>
      <c r="P795">
        <f t="shared" si="410"/>
        <v>4000</v>
      </c>
      <c r="Q795" t="str">
        <f t="shared" si="401"/>
        <v/>
      </c>
      <c r="R795">
        <f t="shared" si="411"/>
        <v>0</v>
      </c>
      <c r="S795" t="str">
        <f t="shared" si="402"/>
        <v/>
      </c>
      <c r="T795">
        <f t="shared" si="412"/>
        <v>0</v>
      </c>
      <c r="U795" t="str">
        <f t="shared" si="413"/>
        <v>NA</v>
      </c>
      <c r="V795">
        <f t="shared" si="414"/>
        <v>0</v>
      </c>
      <c r="W795" t="str">
        <f t="shared" si="415"/>
        <v>NA</v>
      </c>
      <c r="X795">
        <f t="shared" si="416"/>
        <v>0</v>
      </c>
      <c r="Y795" t="str">
        <f t="shared" si="403"/>
        <v>NA</v>
      </c>
      <c r="Z795" t="str">
        <f t="shared" si="404"/>
        <v>NA</v>
      </c>
      <c r="AA795" t="str">
        <f t="shared" si="405"/>
        <v>NA</v>
      </c>
      <c r="AB795" t="str">
        <f t="shared" si="406"/>
        <v>NA</v>
      </c>
      <c r="AC795" s="9" t="str">
        <f t="shared" si="417"/>
        <v>NA</v>
      </c>
      <c r="AD795" s="9">
        <f t="shared" si="418"/>
        <v>0</v>
      </c>
      <c r="AE795" s="9" t="str">
        <f t="shared" si="419"/>
        <v>NA</v>
      </c>
      <c r="AF795" s="9">
        <f t="shared" si="420"/>
        <v>0</v>
      </c>
      <c r="AG795" s="9" t="str">
        <f t="shared" si="421"/>
        <v>NA</v>
      </c>
      <c r="AH795" s="9">
        <f t="shared" si="422"/>
        <v>0</v>
      </c>
      <c r="AI795" s="9" t="str">
        <f t="shared" si="423"/>
        <v>NA</v>
      </c>
      <c r="AJ795" s="9">
        <f t="shared" si="424"/>
        <v>0</v>
      </c>
      <c r="AK795" t="str">
        <f t="shared" si="425"/>
        <v>NA</v>
      </c>
      <c r="AL795" t="str">
        <f t="shared" si="426"/>
        <v>NA</v>
      </c>
      <c r="AM795" t="str">
        <f t="shared" si="427"/>
        <v>NA</v>
      </c>
      <c r="AN795" t="str">
        <f t="shared" si="428"/>
        <v>NA</v>
      </c>
      <c r="AO795">
        <f t="shared" si="407"/>
        <v>0</v>
      </c>
      <c r="AP795">
        <f t="shared" si="408"/>
        <v>0</v>
      </c>
      <c r="AQ795" t="str">
        <f t="shared" si="409"/>
        <v>Method not applicable - confined aquifer</v>
      </c>
    </row>
    <row r="796" spans="1:43" x14ac:dyDescent="0.25">
      <c r="A796">
        <v>653</v>
      </c>
      <c r="B796">
        <v>1719069.88641</v>
      </c>
      <c r="C796" t="str">
        <f>VLOOKUP(A796,'A1. Aquifer Attributes'!A:H,8,FALSE)</f>
        <v>Confined</v>
      </c>
      <c r="D796" t="str">
        <f>VLOOKUP(A796,'A3. BGCZ'!A:C,3,FALSE)</f>
        <v>SBS</v>
      </c>
      <c r="E796" t="str">
        <f>VLOOKUP(A796,'A2. Low Flow Zone'!A:C,3,FALSE)</f>
        <v>North Interior</v>
      </c>
      <c r="F796">
        <f>IFERROR(VLOOKUP(A796,'R1. GW Use'!A:H,8,FALSE),"&lt;Null&gt;")</f>
        <v>3546</v>
      </c>
      <c r="G796" t="str">
        <f>IFERROR(VLOOKUP(A796,'R2. Recharge'!A:I,8,FALSE)*B796,"&lt;Null&gt;")</f>
        <v>&lt;Null&gt;</v>
      </c>
      <c r="H796" t="str">
        <f>IFERROR(VLOOKUP(A796,'R2. Recharge'!A:K,10,FALSE)*B796,"&lt;Null&gt;")</f>
        <v>&lt;Null&gt;</v>
      </c>
      <c r="I796" t="str">
        <f>IFERROR(VLOOKUP(A796,'R3. GW E'!A:C,2,FALSE)*B796,"&lt;Null&gt;")</f>
        <v>&lt;Null&gt;</v>
      </c>
      <c r="J796" t="str">
        <f>IFERROR(VLOOKUP(A796,'R3. GW E'!A:E,4,FALSE)*B796,"&lt;Null&gt;")</f>
        <v>&lt;Null&gt;</v>
      </c>
      <c r="K796" t="str">
        <f t="shared" si="396"/>
        <v>&lt;Null&gt;</v>
      </c>
      <c r="L796" t="str">
        <f t="shared" si="397"/>
        <v>&lt;Null&gt;</v>
      </c>
      <c r="M796" t="str">
        <f t="shared" si="398"/>
        <v>&lt;Null&gt;</v>
      </c>
      <c r="N796" t="str">
        <f t="shared" si="399"/>
        <v>&lt;Null&gt;</v>
      </c>
      <c r="O796" t="str">
        <f t="shared" si="400"/>
        <v/>
      </c>
      <c r="P796">
        <f t="shared" si="410"/>
        <v>4000</v>
      </c>
      <c r="Q796" t="str">
        <f t="shared" si="401"/>
        <v/>
      </c>
      <c r="R796">
        <f t="shared" si="411"/>
        <v>0</v>
      </c>
      <c r="S796" t="str">
        <f t="shared" si="402"/>
        <v/>
      </c>
      <c r="T796">
        <f t="shared" si="412"/>
        <v>0</v>
      </c>
      <c r="U796" t="str">
        <f t="shared" si="413"/>
        <v>NA</v>
      </c>
      <c r="V796">
        <f t="shared" si="414"/>
        <v>0</v>
      </c>
      <c r="W796" t="str">
        <f t="shared" si="415"/>
        <v>NA</v>
      </c>
      <c r="X796">
        <f t="shared" si="416"/>
        <v>0</v>
      </c>
      <c r="Y796" t="str">
        <f t="shared" si="403"/>
        <v>NA</v>
      </c>
      <c r="Z796" t="str">
        <f t="shared" si="404"/>
        <v>NA</v>
      </c>
      <c r="AA796" t="str">
        <f t="shared" si="405"/>
        <v>NA</v>
      </c>
      <c r="AB796" t="str">
        <f t="shared" si="406"/>
        <v>NA</v>
      </c>
      <c r="AC796" s="9" t="str">
        <f t="shared" si="417"/>
        <v>NA</v>
      </c>
      <c r="AD796" s="9">
        <f t="shared" si="418"/>
        <v>0</v>
      </c>
      <c r="AE796" s="9" t="str">
        <f t="shared" si="419"/>
        <v>NA</v>
      </c>
      <c r="AF796" s="9">
        <f t="shared" si="420"/>
        <v>0</v>
      </c>
      <c r="AG796" s="9" t="str">
        <f t="shared" si="421"/>
        <v>NA</v>
      </c>
      <c r="AH796" s="9">
        <f t="shared" si="422"/>
        <v>0</v>
      </c>
      <c r="AI796" s="9" t="str">
        <f t="shared" si="423"/>
        <v>NA</v>
      </c>
      <c r="AJ796" s="9">
        <f t="shared" si="424"/>
        <v>0</v>
      </c>
      <c r="AK796" t="str">
        <f t="shared" si="425"/>
        <v>NA</v>
      </c>
      <c r="AL796" t="str">
        <f t="shared" si="426"/>
        <v>NA</v>
      </c>
      <c r="AM796" t="str">
        <f t="shared" si="427"/>
        <v>NA</v>
      </c>
      <c r="AN796" t="str">
        <f t="shared" si="428"/>
        <v>NA</v>
      </c>
      <c r="AO796">
        <f t="shared" si="407"/>
        <v>0</v>
      </c>
      <c r="AP796">
        <f t="shared" si="408"/>
        <v>0</v>
      </c>
      <c r="AQ796" t="str">
        <f t="shared" si="409"/>
        <v>Method not applicable - confined aquifer</v>
      </c>
    </row>
    <row r="797" spans="1:43" x14ac:dyDescent="0.25">
      <c r="A797">
        <v>654</v>
      </c>
      <c r="B797">
        <v>15270365.2667</v>
      </c>
      <c r="C797" t="str">
        <f>VLOOKUP(A797,'A1. Aquifer Attributes'!A:H,8,FALSE)</f>
        <v>Confined</v>
      </c>
      <c r="D797" t="str">
        <f>VLOOKUP(A797,'A3. BGCZ'!A:C,3,FALSE)</f>
        <v>SBS</v>
      </c>
      <c r="E797" t="str">
        <f>VLOOKUP(A797,'A2. Low Flow Zone'!A:C,3,FALSE)</f>
        <v>North Interior</v>
      </c>
      <c r="F797">
        <f>IFERROR(VLOOKUP(A797,'R1. GW Use'!A:H,8,FALSE),"&lt;Null&gt;")</f>
        <v>12410</v>
      </c>
      <c r="G797" t="str">
        <f>IFERROR(VLOOKUP(A797,'R2. Recharge'!A:I,8,FALSE)*B797,"&lt;Null&gt;")</f>
        <v>&lt;Null&gt;</v>
      </c>
      <c r="H797" t="str">
        <f>IFERROR(VLOOKUP(A797,'R2. Recharge'!A:K,10,FALSE)*B797,"&lt;Null&gt;")</f>
        <v>&lt;Null&gt;</v>
      </c>
      <c r="I797" t="str">
        <f>IFERROR(VLOOKUP(A797,'R3. GW E'!A:C,2,FALSE)*B797,"&lt;Null&gt;")</f>
        <v>&lt;Null&gt;</v>
      </c>
      <c r="J797" t="str">
        <f>IFERROR(VLOOKUP(A797,'R3. GW E'!A:E,4,FALSE)*B797,"&lt;Null&gt;")</f>
        <v>&lt;Null&gt;</v>
      </c>
      <c r="K797" t="str">
        <f t="shared" si="396"/>
        <v>&lt;Null&gt;</v>
      </c>
      <c r="L797" t="str">
        <f t="shared" si="397"/>
        <v>&lt;Null&gt;</v>
      </c>
      <c r="M797" t="str">
        <f t="shared" si="398"/>
        <v>&lt;Null&gt;</v>
      </c>
      <c r="N797" t="str">
        <f t="shared" si="399"/>
        <v>&lt;Null&gt;</v>
      </c>
      <c r="O797" t="str">
        <f t="shared" si="400"/>
        <v/>
      </c>
      <c r="P797">
        <f t="shared" si="410"/>
        <v>12000</v>
      </c>
      <c r="Q797" t="str">
        <f t="shared" si="401"/>
        <v/>
      </c>
      <c r="R797">
        <f t="shared" si="411"/>
        <v>0</v>
      </c>
      <c r="S797" t="str">
        <f t="shared" si="402"/>
        <v/>
      </c>
      <c r="T797">
        <f t="shared" si="412"/>
        <v>0</v>
      </c>
      <c r="U797" t="str">
        <f t="shared" si="413"/>
        <v>NA</v>
      </c>
      <c r="V797">
        <f t="shared" si="414"/>
        <v>0</v>
      </c>
      <c r="W797" t="str">
        <f t="shared" si="415"/>
        <v>NA</v>
      </c>
      <c r="X797">
        <f t="shared" si="416"/>
        <v>0</v>
      </c>
      <c r="Y797" t="str">
        <f t="shared" si="403"/>
        <v>NA</v>
      </c>
      <c r="Z797" t="str">
        <f t="shared" si="404"/>
        <v>NA</v>
      </c>
      <c r="AA797" t="str">
        <f t="shared" si="405"/>
        <v>NA</v>
      </c>
      <c r="AB797" t="str">
        <f t="shared" si="406"/>
        <v>NA</v>
      </c>
      <c r="AC797" s="9" t="str">
        <f t="shared" si="417"/>
        <v>NA</v>
      </c>
      <c r="AD797" s="9">
        <f t="shared" si="418"/>
        <v>0</v>
      </c>
      <c r="AE797" s="9" t="str">
        <f t="shared" si="419"/>
        <v>NA</v>
      </c>
      <c r="AF797" s="9">
        <f t="shared" si="420"/>
        <v>0</v>
      </c>
      <c r="AG797" s="9" t="str">
        <f t="shared" si="421"/>
        <v>NA</v>
      </c>
      <c r="AH797" s="9">
        <f t="shared" si="422"/>
        <v>0</v>
      </c>
      <c r="AI797" s="9" t="str">
        <f t="shared" si="423"/>
        <v>NA</v>
      </c>
      <c r="AJ797" s="9">
        <f t="shared" si="424"/>
        <v>0</v>
      </c>
      <c r="AK797" t="str">
        <f t="shared" si="425"/>
        <v>NA</v>
      </c>
      <c r="AL797" t="str">
        <f t="shared" si="426"/>
        <v>NA</v>
      </c>
      <c r="AM797" t="str">
        <f t="shared" si="427"/>
        <v>NA</v>
      </c>
      <c r="AN797" t="str">
        <f t="shared" si="428"/>
        <v>NA</v>
      </c>
      <c r="AO797">
        <f t="shared" si="407"/>
        <v>0</v>
      </c>
      <c r="AP797">
        <f t="shared" si="408"/>
        <v>0</v>
      </c>
      <c r="AQ797" t="str">
        <f t="shared" si="409"/>
        <v>Method not applicable - confined aquifer</v>
      </c>
    </row>
    <row r="798" spans="1:43" x14ac:dyDescent="0.25">
      <c r="A798">
        <v>655</v>
      </c>
      <c r="B798">
        <v>12460818.8717</v>
      </c>
      <c r="C798" t="str">
        <f>VLOOKUP(A798,'A1. Aquifer Attributes'!A:H,8,FALSE)</f>
        <v>Confined</v>
      </c>
      <c r="D798" t="str">
        <f>VLOOKUP(A798,'A3. BGCZ'!A:C,3,FALSE)</f>
        <v>SBS</v>
      </c>
      <c r="E798" t="str">
        <f>VLOOKUP(A798,'A2. Low Flow Zone'!A:C,3,FALSE)</f>
        <v>North Interior</v>
      </c>
      <c r="F798">
        <f>IFERROR(VLOOKUP(A798,'R1. GW Use'!A:H,8,FALSE),"&lt;Null&gt;")</f>
        <v>49781</v>
      </c>
      <c r="G798" t="str">
        <f>IFERROR(VLOOKUP(A798,'R2. Recharge'!A:I,8,FALSE)*B798,"&lt;Null&gt;")</f>
        <v>&lt;Null&gt;</v>
      </c>
      <c r="H798" t="str">
        <f>IFERROR(VLOOKUP(A798,'R2. Recharge'!A:K,10,FALSE)*B798,"&lt;Null&gt;")</f>
        <v>&lt;Null&gt;</v>
      </c>
      <c r="I798" t="str">
        <f>IFERROR(VLOOKUP(A798,'R3. GW E'!A:C,2,FALSE)*B798,"&lt;Null&gt;")</f>
        <v>&lt;Null&gt;</v>
      </c>
      <c r="J798" t="str">
        <f>IFERROR(VLOOKUP(A798,'R3. GW E'!A:E,4,FALSE)*B798,"&lt;Null&gt;")</f>
        <v>&lt;Null&gt;</v>
      </c>
      <c r="K798" t="str">
        <f t="shared" si="396"/>
        <v>&lt;Null&gt;</v>
      </c>
      <c r="L798" t="str">
        <f t="shared" si="397"/>
        <v>&lt;Null&gt;</v>
      </c>
      <c r="M798" t="str">
        <f t="shared" si="398"/>
        <v>&lt;Null&gt;</v>
      </c>
      <c r="N798" t="str">
        <f t="shared" si="399"/>
        <v>&lt;Null&gt;</v>
      </c>
      <c r="O798" t="str">
        <f t="shared" si="400"/>
        <v/>
      </c>
      <c r="P798">
        <f t="shared" si="410"/>
        <v>50000</v>
      </c>
      <c r="Q798" t="str">
        <f t="shared" si="401"/>
        <v/>
      </c>
      <c r="R798">
        <f t="shared" si="411"/>
        <v>0</v>
      </c>
      <c r="S798" t="str">
        <f t="shared" si="402"/>
        <v/>
      </c>
      <c r="T798">
        <f t="shared" si="412"/>
        <v>0</v>
      </c>
      <c r="U798" t="str">
        <f t="shared" si="413"/>
        <v>NA</v>
      </c>
      <c r="V798">
        <f t="shared" si="414"/>
        <v>0</v>
      </c>
      <c r="W798" t="str">
        <f t="shared" si="415"/>
        <v>NA</v>
      </c>
      <c r="X798">
        <f t="shared" si="416"/>
        <v>0</v>
      </c>
      <c r="Y798" t="str">
        <f t="shared" si="403"/>
        <v>NA</v>
      </c>
      <c r="Z798" t="str">
        <f t="shared" si="404"/>
        <v>NA</v>
      </c>
      <c r="AA798" t="str">
        <f t="shared" si="405"/>
        <v>NA</v>
      </c>
      <c r="AB798" t="str">
        <f t="shared" si="406"/>
        <v>NA</v>
      </c>
      <c r="AC798" s="9" t="str">
        <f t="shared" si="417"/>
        <v>NA</v>
      </c>
      <c r="AD798" s="9">
        <f t="shared" si="418"/>
        <v>0</v>
      </c>
      <c r="AE798" s="9" t="str">
        <f t="shared" si="419"/>
        <v>NA</v>
      </c>
      <c r="AF798" s="9">
        <f t="shared" si="420"/>
        <v>0</v>
      </c>
      <c r="AG798" s="9" t="str">
        <f t="shared" si="421"/>
        <v>NA</v>
      </c>
      <c r="AH798" s="9">
        <f t="shared" si="422"/>
        <v>0</v>
      </c>
      <c r="AI798" s="9" t="str">
        <f t="shared" si="423"/>
        <v>NA</v>
      </c>
      <c r="AJ798" s="9">
        <f t="shared" si="424"/>
        <v>0</v>
      </c>
      <c r="AK798" t="str">
        <f t="shared" si="425"/>
        <v>NA</v>
      </c>
      <c r="AL798" t="str">
        <f t="shared" si="426"/>
        <v>NA</v>
      </c>
      <c r="AM798" t="str">
        <f t="shared" si="427"/>
        <v>NA</v>
      </c>
      <c r="AN798" t="str">
        <f t="shared" si="428"/>
        <v>NA</v>
      </c>
      <c r="AO798">
        <f t="shared" si="407"/>
        <v>0</v>
      </c>
      <c r="AP798">
        <f t="shared" si="408"/>
        <v>0</v>
      </c>
      <c r="AQ798" t="str">
        <f t="shared" si="409"/>
        <v>Method not applicable - confined aquifer</v>
      </c>
    </row>
    <row r="799" spans="1:43" x14ac:dyDescent="0.25">
      <c r="A799">
        <v>656</v>
      </c>
      <c r="B799">
        <v>867633.90075000003</v>
      </c>
      <c r="C799" t="str">
        <f>VLOOKUP(A799,'A1. Aquifer Attributes'!A:H,8,FALSE)</f>
        <v>Confined</v>
      </c>
      <c r="D799" t="str">
        <f>VLOOKUP(A799,'A3. BGCZ'!A:C,3,FALSE)</f>
        <v>SBS</v>
      </c>
      <c r="E799" t="str">
        <f>VLOOKUP(A799,'A2. Low Flow Zone'!A:C,3,FALSE)</f>
        <v>North Interior</v>
      </c>
      <c r="F799">
        <f>IFERROR(VLOOKUP(A799,'R1. GW Use'!A:H,8,FALSE),"&lt;Null&gt;")</f>
        <v>3546</v>
      </c>
      <c r="G799" t="str">
        <f>IFERROR(VLOOKUP(A799,'R2. Recharge'!A:I,8,FALSE)*B799,"&lt;Null&gt;")</f>
        <v>&lt;Null&gt;</v>
      </c>
      <c r="H799" t="str">
        <f>IFERROR(VLOOKUP(A799,'R2. Recharge'!A:K,10,FALSE)*B799,"&lt;Null&gt;")</f>
        <v>&lt;Null&gt;</v>
      </c>
      <c r="I799" t="str">
        <f>IFERROR(VLOOKUP(A799,'R3. GW E'!A:C,2,FALSE)*B799,"&lt;Null&gt;")</f>
        <v>&lt;Null&gt;</v>
      </c>
      <c r="J799" t="str">
        <f>IFERROR(VLOOKUP(A799,'R3. GW E'!A:E,4,FALSE)*B799,"&lt;Null&gt;")</f>
        <v>&lt;Null&gt;</v>
      </c>
      <c r="K799" t="str">
        <f t="shared" si="396"/>
        <v>&lt;Null&gt;</v>
      </c>
      <c r="L799" t="str">
        <f t="shared" si="397"/>
        <v>&lt;Null&gt;</v>
      </c>
      <c r="M799" t="str">
        <f t="shared" si="398"/>
        <v>&lt;Null&gt;</v>
      </c>
      <c r="N799" t="str">
        <f t="shared" si="399"/>
        <v>&lt;Null&gt;</v>
      </c>
      <c r="O799" t="str">
        <f t="shared" si="400"/>
        <v/>
      </c>
      <c r="P799">
        <f t="shared" si="410"/>
        <v>4000</v>
      </c>
      <c r="Q799" t="str">
        <f t="shared" si="401"/>
        <v/>
      </c>
      <c r="R799">
        <f t="shared" si="411"/>
        <v>0</v>
      </c>
      <c r="S799" t="str">
        <f t="shared" si="402"/>
        <v/>
      </c>
      <c r="T799">
        <f t="shared" si="412"/>
        <v>0</v>
      </c>
      <c r="U799" t="str">
        <f t="shared" si="413"/>
        <v>NA</v>
      </c>
      <c r="V799">
        <f t="shared" si="414"/>
        <v>0</v>
      </c>
      <c r="W799" t="str">
        <f t="shared" si="415"/>
        <v>NA</v>
      </c>
      <c r="X799">
        <f t="shared" si="416"/>
        <v>0</v>
      </c>
      <c r="Y799" t="str">
        <f t="shared" si="403"/>
        <v>NA</v>
      </c>
      <c r="Z799" t="str">
        <f t="shared" si="404"/>
        <v>NA</v>
      </c>
      <c r="AA799" t="str">
        <f t="shared" si="405"/>
        <v>NA</v>
      </c>
      <c r="AB799" t="str">
        <f t="shared" si="406"/>
        <v>NA</v>
      </c>
      <c r="AC799" s="9" t="str">
        <f t="shared" si="417"/>
        <v>NA</v>
      </c>
      <c r="AD799" s="9">
        <f t="shared" si="418"/>
        <v>0</v>
      </c>
      <c r="AE799" s="9" t="str">
        <f t="shared" si="419"/>
        <v>NA</v>
      </c>
      <c r="AF799" s="9">
        <f t="shared" si="420"/>
        <v>0</v>
      </c>
      <c r="AG799" s="9" t="str">
        <f t="shared" si="421"/>
        <v>NA</v>
      </c>
      <c r="AH799" s="9">
        <f t="shared" si="422"/>
        <v>0</v>
      </c>
      <c r="AI799" s="9" t="str">
        <f t="shared" si="423"/>
        <v>NA</v>
      </c>
      <c r="AJ799" s="9">
        <f t="shared" si="424"/>
        <v>0</v>
      </c>
      <c r="AK799" t="str">
        <f t="shared" si="425"/>
        <v>NA</v>
      </c>
      <c r="AL799" t="str">
        <f t="shared" si="426"/>
        <v>NA</v>
      </c>
      <c r="AM799" t="str">
        <f t="shared" si="427"/>
        <v>NA</v>
      </c>
      <c r="AN799" t="str">
        <f t="shared" si="428"/>
        <v>NA</v>
      </c>
      <c r="AO799">
        <f t="shared" si="407"/>
        <v>0</v>
      </c>
      <c r="AP799">
        <f t="shared" si="408"/>
        <v>0</v>
      </c>
      <c r="AQ799" t="str">
        <f t="shared" si="409"/>
        <v>Method not applicable - confined aquifer</v>
      </c>
    </row>
    <row r="800" spans="1:43" x14ac:dyDescent="0.25">
      <c r="A800">
        <v>657</v>
      </c>
      <c r="B800">
        <v>816909.25300000003</v>
      </c>
      <c r="C800" t="str">
        <f>VLOOKUP(A800,'A1. Aquifer Attributes'!A:H,8,FALSE)</f>
        <v>Confined</v>
      </c>
      <c r="D800" t="str">
        <f>VLOOKUP(A800,'A3. BGCZ'!A:C,3,FALSE)</f>
        <v>SBS</v>
      </c>
      <c r="E800" t="str">
        <f>VLOOKUP(A800,'A2. Low Flow Zone'!A:C,3,FALSE)</f>
        <v>South Interior</v>
      </c>
      <c r="F800">
        <f>IFERROR(VLOOKUP(A800,'R1. GW Use'!A:H,8,FALSE),"&lt;Null&gt;")</f>
        <v>0</v>
      </c>
      <c r="G800" t="str">
        <f>IFERROR(VLOOKUP(A800,'R2. Recharge'!A:I,8,FALSE)*B800,"&lt;Null&gt;")</f>
        <v>&lt;Null&gt;</v>
      </c>
      <c r="H800" t="str">
        <f>IFERROR(VLOOKUP(A800,'R2. Recharge'!A:K,10,FALSE)*B800,"&lt;Null&gt;")</f>
        <v>&lt;Null&gt;</v>
      </c>
      <c r="I800" t="str">
        <f>IFERROR(VLOOKUP(A800,'R3. GW E'!A:C,2,FALSE)*B800,"&lt;Null&gt;")</f>
        <v>&lt;Null&gt;</v>
      </c>
      <c r="J800" t="str">
        <f>IFERROR(VLOOKUP(A800,'R3. GW E'!A:E,4,FALSE)*B800,"&lt;Null&gt;")</f>
        <v>&lt;Null&gt;</v>
      </c>
      <c r="K800" t="str">
        <f t="shared" si="396"/>
        <v>&lt;Null&gt;</v>
      </c>
      <c r="L800" t="str">
        <f t="shared" si="397"/>
        <v>&lt;Null&gt;</v>
      </c>
      <c r="M800" t="str">
        <f t="shared" si="398"/>
        <v>&lt;Null&gt;</v>
      </c>
      <c r="N800" t="str">
        <f t="shared" si="399"/>
        <v>&lt;Null&gt;</v>
      </c>
      <c r="O800" t="str">
        <f t="shared" si="400"/>
        <v/>
      </c>
      <c r="P800">
        <f t="shared" si="410"/>
        <v>0</v>
      </c>
      <c r="Q800" t="str">
        <f t="shared" si="401"/>
        <v/>
      </c>
      <c r="R800">
        <f t="shared" si="411"/>
        <v>0</v>
      </c>
      <c r="S800" t="str">
        <f t="shared" si="402"/>
        <v/>
      </c>
      <c r="T800">
        <f t="shared" si="412"/>
        <v>0</v>
      </c>
      <c r="U800" t="str">
        <f t="shared" si="413"/>
        <v>NA</v>
      </c>
      <c r="V800">
        <f t="shared" si="414"/>
        <v>0</v>
      </c>
      <c r="W800" t="str">
        <f t="shared" si="415"/>
        <v>NA</v>
      </c>
      <c r="X800">
        <f t="shared" si="416"/>
        <v>0</v>
      </c>
      <c r="Y800" t="str">
        <f t="shared" si="403"/>
        <v>NA</v>
      </c>
      <c r="Z800" t="str">
        <f t="shared" si="404"/>
        <v>NA</v>
      </c>
      <c r="AA800" t="str">
        <f t="shared" si="405"/>
        <v>NA</v>
      </c>
      <c r="AB800" t="str">
        <f t="shared" si="406"/>
        <v>NA</v>
      </c>
      <c r="AC800" s="9" t="str">
        <f t="shared" si="417"/>
        <v>NA</v>
      </c>
      <c r="AD800" s="9">
        <f t="shared" si="418"/>
        <v>0</v>
      </c>
      <c r="AE800" s="9" t="str">
        <f t="shared" si="419"/>
        <v>NA</v>
      </c>
      <c r="AF800" s="9">
        <f t="shared" si="420"/>
        <v>0</v>
      </c>
      <c r="AG800" s="9" t="str">
        <f t="shared" si="421"/>
        <v>NA</v>
      </c>
      <c r="AH800" s="9">
        <f t="shared" si="422"/>
        <v>0</v>
      </c>
      <c r="AI800" s="9" t="str">
        <f t="shared" si="423"/>
        <v>NA</v>
      </c>
      <c r="AJ800" s="9">
        <f t="shared" si="424"/>
        <v>0</v>
      </c>
      <c r="AK800" t="str">
        <f t="shared" si="425"/>
        <v>NA</v>
      </c>
      <c r="AL800" t="str">
        <f t="shared" si="426"/>
        <v>NA</v>
      </c>
      <c r="AM800" t="str">
        <f t="shared" si="427"/>
        <v>NA</v>
      </c>
      <c r="AN800" t="str">
        <f t="shared" si="428"/>
        <v>NA</v>
      </c>
      <c r="AO800">
        <f t="shared" si="407"/>
        <v>0</v>
      </c>
      <c r="AP800">
        <f t="shared" si="408"/>
        <v>0</v>
      </c>
      <c r="AQ800" t="str">
        <f t="shared" si="409"/>
        <v>Method not applicable - confined aquifer</v>
      </c>
    </row>
    <row r="801" spans="1:43" x14ac:dyDescent="0.25">
      <c r="A801">
        <v>658</v>
      </c>
      <c r="B801">
        <v>9191389.7837199997</v>
      </c>
      <c r="C801" t="str">
        <f>VLOOKUP(A801,'A1. Aquifer Attributes'!A:H,8,FALSE)</f>
        <v>Confined</v>
      </c>
      <c r="D801" t="str">
        <f>VLOOKUP(A801,'A3. BGCZ'!A:C,3,FALSE)</f>
        <v>SBS</v>
      </c>
      <c r="E801" t="str">
        <f>VLOOKUP(A801,'A2. Low Flow Zone'!A:C,3,FALSE)</f>
        <v>Coast Mountains</v>
      </c>
      <c r="F801">
        <f>IFERROR(VLOOKUP(A801,'R1. GW Use'!A:H,8,FALSE),"&lt;Null&gt;")</f>
        <v>31245</v>
      </c>
      <c r="G801" t="str">
        <f>IFERROR(VLOOKUP(A801,'R2. Recharge'!A:I,8,FALSE)*B801,"&lt;Null&gt;")</f>
        <v>&lt;Null&gt;</v>
      </c>
      <c r="H801" t="str">
        <f>IFERROR(VLOOKUP(A801,'R2. Recharge'!A:K,10,FALSE)*B801,"&lt;Null&gt;")</f>
        <v>&lt;Null&gt;</v>
      </c>
      <c r="I801" t="str">
        <f>IFERROR(VLOOKUP(A801,'R3. GW E'!A:C,2,FALSE)*B801,"&lt;Null&gt;")</f>
        <v>&lt;Null&gt;</v>
      </c>
      <c r="J801" t="str">
        <f>IFERROR(VLOOKUP(A801,'R3. GW E'!A:E,4,FALSE)*B801,"&lt;Null&gt;")</f>
        <v>&lt;Null&gt;</v>
      </c>
      <c r="K801" t="str">
        <f t="shared" si="396"/>
        <v>&lt;Null&gt;</v>
      </c>
      <c r="L801" t="str">
        <f t="shared" si="397"/>
        <v>&lt;Null&gt;</v>
      </c>
      <c r="M801" t="str">
        <f t="shared" si="398"/>
        <v>&lt;Null&gt;</v>
      </c>
      <c r="N801" t="str">
        <f t="shared" si="399"/>
        <v>&lt;Null&gt;</v>
      </c>
      <c r="O801" t="str">
        <f t="shared" si="400"/>
        <v/>
      </c>
      <c r="P801">
        <f t="shared" si="410"/>
        <v>31000</v>
      </c>
      <c r="Q801" t="str">
        <f t="shared" si="401"/>
        <v/>
      </c>
      <c r="R801">
        <f t="shared" si="411"/>
        <v>0</v>
      </c>
      <c r="S801" t="str">
        <f t="shared" si="402"/>
        <v/>
      </c>
      <c r="T801">
        <f t="shared" si="412"/>
        <v>0</v>
      </c>
      <c r="U801" t="str">
        <f t="shared" si="413"/>
        <v>NA</v>
      </c>
      <c r="V801">
        <f t="shared" si="414"/>
        <v>0</v>
      </c>
      <c r="W801" t="str">
        <f t="shared" si="415"/>
        <v>NA</v>
      </c>
      <c r="X801">
        <f t="shared" si="416"/>
        <v>0</v>
      </c>
      <c r="Y801" t="str">
        <f t="shared" si="403"/>
        <v>NA</v>
      </c>
      <c r="Z801" t="str">
        <f t="shared" si="404"/>
        <v>NA</v>
      </c>
      <c r="AA801" t="str">
        <f t="shared" si="405"/>
        <v>NA</v>
      </c>
      <c r="AB801" t="str">
        <f t="shared" si="406"/>
        <v>NA</v>
      </c>
      <c r="AC801" s="9" t="str">
        <f t="shared" si="417"/>
        <v>NA</v>
      </c>
      <c r="AD801" s="9">
        <f t="shared" si="418"/>
        <v>0</v>
      </c>
      <c r="AE801" s="9" t="str">
        <f t="shared" si="419"/>
        <v>NA</v>
      </c>
      <c r="AF801" s="9">
        <f t="shared" si="420"/>
        <v>0</v>
      </c>
      <c r="AG801" s="9" t="str">
        <f t="shared" si="421"/>
        <v>NA</v>
      </c>
      <c r="AH801" s="9">
        <f t="shared" si="422"/>
        <v>0</v>
      </c>
      <c r="AI801" s="9" t="str">
        <f t="shared" si="423"/>
        <v>NA</v>
      </c>
      <c r="AJ801" s="9">
        <f t="shared" si="424"/>
        <v>0</v>
      </c>
      <c r="AK801" t="str">
        <f t="shared" si="425"/>
        <v>NA</v>
      </c>
      <c r="AL801" t="str">
        <f t="shared" si="426"/>
        <v>NA</v>
      </c>
      <c r="AM801" t="str">
        <f t="shared" si="427"/>
        <v>NA</v>
      </c>
      <c r="AN801" t="str">
        <f t="shared" si="428"/>
        <v>NA</v>
      </c>
      <c r="AO801">
        <f t="shared" si="407"/>
        <v>0</v>
      </c>
      <c r="AP801">
        <f t="shared" si="408"/>
        <v>0</v>
      </c>
      <c r="AQ801" t="str">
        <f t="shared" si="409"/>
        <v>Method not applicable - confined aquifer</v>
      </c>
    </row>
    <row r="802" spans="1:43" x14ac:dyDescent="0.25">
      <c r="A802">
        <v>660</v>
      </c>
      <c r="B802">
        <v>6050897.5759399999</v>
      </c>
      <c r="C802" t="str">
        <f>VLOOKUP(A802,'A1. Aquifer Attributes'!A:H,8,FALSE)</f>
        <v>Confined</v>
      </c>
      <c r="D802" t="str">
        <f>VLOOKUP(A802,'A3. BGCZ'!A:C,3,FALSE)</f>
        <v>SBS</v>
      </c>
      <c r="E802" t="str">
        <f>VLOOKUP(A802,'A2. Low Flow Zone'!A:C,3,FALSE)</f>
        <v>Coast Mountains</v>
      </c>
      <c r="F802">
        <f>IFERROR(VLOOKUP(A802,'R1. GW Use'!A:H,8,FALSE),"&lt;Null&gt;")</f>
        <v>17627</v>
      </c>
      <c r="G802" t="str">
        <f>IFERROR(VLOOKUP(A802,'R2. Recharge'!A:I,8,FALSE)*B802,"&lt;Null&gt;")</f>
        <v>&lt;Null&gt;</v>
      </c>
      <c r="H802" t="str">
        <f>IFERROR(VLOOKUP(A802,'R2. Recharge'!A:K,10,FALSE)*B802,"&lt;Null&gt;")</f>
        <v>&lt;Null&gt;</v>
      </c>
      <c r="I802" t="str">
        <f>IFERROR(VLOOKUP(A802,'R3. GW E'!A:C,2,FALSE)*B802,"&lt;Null&gt;")</f>
        <v>&lt;Null&gt;</v>
      </c>
      <c r="J802" t="str">
        <f>IFERROR(VLOOKUP(A802,'R3. GW E'!A:E,4,FALSE)*B802,"&lt;Null&gt;")</f>
        <v>&lt;Null&gt;</v>
      </c>
      <c r="K802" t="str">
        <f t="shared" si="396"/>
        <v>&lt;Null&gt;</v>
      </c>
      <c r="L802" t="str">
        <f t="shared" si="397"/>
        <v>&lt;Null&gt;</v>
      </c>
      <c r="M802" t="str">
        <f t="shared" si="398"/>
        <v>&lt;Null&gt;</v>
      </c>
      <c r="N802" t="str">
        <f t="shared" si="399"/>
        <v>&lt;Null&gt;</v>
      </c>
      <c r="O802" t="str">
        <f t="shared" si="400"/>
        <v/>
      </c>
      <c r="P802">
        <f t="shared" si="410"/>
        <v>18000</v>
      </c>
      <c r="Q802" t="str">
        <f t="shared" si="401"/>
        <v/>
      </c>
      <c r="R802">
        <f t="shared" si="411"/>
        <v>0</v>
      </c>
      <c r="S802" t="str">
        <f t="shared" si="402"/>
        <v/>
      </c>
      <c r="T802">
        <f t="shared" si="412"/>
        <v>0</v>
      </c>
      <c r="U802" t="str">
        <f t="shared" si="413"/>
        <v>NA</v>
      </c>
      <c r="V802">
        <f t="shared" si="414"/>
        <v>0</v>
      </c>
      <c r="W802" t="str">
        <f t="shared" si="415"/>
        <v>NA</v>
      </c>
      <c r="X802">
        <f t="shared" si="416"/>
        <v>0</v>
      </c>
      <c r="Y802" t="str">
        <f t="shared" si="403"/>
        <v>NA</v>
      </c>
      <c r="Z802" t="str">
        <f t="shared" si="404"/>
        <v>NA</v>
      </c>
      <c r="AA802" t="str">
        <f t="shared" si="405"/>
        <v>NA</v>
      </c>
      <c r="AB802" t="str">
        <f t="shared" si="406"/>
        <v>NA</v>
      </c>
      <c r="AC802" s="9" t="str">
        <f t="shared" si="417"/>
        <v>NA</v>
      </c>
      <c r="AD802" s="9">
        <f t="shared" si="418"/>
        <v>0</v>
      </c>
      <c r="AE802" s="9" t="str">
        <f t="shared" si="419"/>
        <v>NA</v>
      </c>
      <c r="AF802" s="9">
        <f t="shared" si="420"/>
        <v>0</v>
      </c>
      <c r="AG802" s="9" t="str">
        <f t="shared" si="421"/>
        <v>NA</v>
      </c>
      <c r="AH802" s="9">
        <f t="shared" si="422"/>
        <v>0</v>
      </c>
      <c r="AI802" s="9" t="str">
        <f t="shared" si="423"/>
        <v>NA</v>
      </c>
      <c r="AJ802" s="9">
        <f t="shared" si="424"/>
        <v>0</v>
      </c>
      <c r="AK802" t="str">
        <f t="shared" si="425"/>
        <v>NA</v>
      </c>
      <c r="AL802" t="str">
        <f t="shared" si="426"/>
        <v>NA</v>
      </c>
      <c r="AM802" t="str">
        <f t="shared" si="427"/>
        <v>NA</v>
      </c>
      <c r="AN802" t="str">
        <f t="shared" si="428"/>
        <v>NA</v>
      </c>
      <c r="AO802">
        <f t="shared" si="407"/>
        <v>0</v>
      </c>
      <c r="AP802">
        <f t="shared" si="408"/>
        <v>0</v>
      </c>
      <c r="AQ802" t="str">
        <f t="shared" si="409"/>
        <v>Method not applicable - confined aquifer</v>
      </c>
    </row>
    <row r="803" spans="1:43" x14ac:dyDescent="0.25">
      <c r="A803">
        <v>662</v>
      </c>
      <c r="B803">
        <v>53021636.035300002</v>
      </c>
      <c r="C803" t="str">
        <f>VLOOKUP(A803,'A1. Aquifer Attributes'!A:H,8,FALSE)</f>
        <v>Confined</v>
      </c>
      <c r="D803" t="str">
        <f>VLOOKUP(A803,'A3. BGCZ'!A:C,3,FALSE)</f>
        <v>CDF</v>
      </c>
      <c r="E803" t="str">
        <f>VLOOKUP(A803,'A2. Low Flow Zone'!A:C,3,FALSE)</f>
        <v>Vancouver Island</v>
      </c>
      <c r="F803">
        <f>IFERROR(VLOOKUP(A803,'R1. GW Use'!A:H,8,FALSE),"&lt;Null&gt;")</f>
        <v>3635256</v>
      </c>
      <c r="G803" t="str">
        <f>IFERROR(VLOOKUP(A803,'R2. Recharge'!A:I,8,FALSE)*B803,"&lt;Null&gt;")</f>
        <v>&lt;Null&gt;</v>
      </c>
      <c r="H803" t="str">
        <f>IFERROR(VLOOKUP(A803,'R2. Recharge'!A:K,10,FALSE)*B803,"&lt;Null&gt;")</f>
        <v>&lt;Null&gt;</v>
      </c>
      <c r="I803" t="str">
        <f>IFERROR(VLOOKUP(A803,'R3. GW E'!A:C,2,FALSE)*B803,"&lt;Null&gt;")</f>
        <v>&lt;Null&gt;</v>
      </c>
      <c r="J803" t="str">
        <f>IFERROR(VLOOKUP(A803,'R3. GW E'!A:E,4,FALSE)*B803,"&lt;Null&gt;")</f>
        <v>&lt;Null&gt;</v>
      </c>
      <c r="K803" t="str">
        <f t="shared" si="396"/>
        <v>&lt;Null&gt;</v>
      </c>
      <c r="L803" t="str">
        <f t="shared" si="397"/>
        <v>&lt;Null&gt;</v>
      </c>
      <c r="M803" t="str">
        <f t="shared" si="398"/>
        <v>&lt;Null&gt;</v>
      </c>
      <c r="N803" t="str">
        <f t="shared" si="399"/>
        <v>&lt;Null&gt;</v>
      </c>
      <c r="O803" t="str">
        <f t="shared" si="400"/>
        <v/>
      </c>
      <c r="P803">
        <f t="shared" si="410"/>
        <v>3635000</v>
      </c>
      <c r="Q803" t="str">
        <f t="shared" si="401"/>
        <v/>
      </c>
      <c r="R803">
        <f t="shared" si="411"/>
        <v>0</v>
      </c>
      <c r="S803" t="str">
        <f t="shared" si="402"/>
        <v/>
      </c>
      <c r="T803">
        <f t="shared" si="412"/>
        <v>0</v>
      </c>
      <c r="U803" t="str">
        <f t="shared" si="413"/>
        <v>NA</v>
      </c>
      <c r="V803">
        <f t="shared" si="414"/>
        <v>0</v>
      </c>
      <c r="W803" t="str">
        <f t="shared" si="415"/>
        <v>NA</v>
      </c>
      <c r="X803">
        <f t="shared" si="416"/>
        <v>0</v>
      </c>
      <c r="Y803" t="str">
        <f t="shared" si="403"/>
        <v>NA</v>
      </c>
      <c r="Z803" t="str">
        <f t="shared" si="404"/>
        <v>NA</v>
      </c>
      <c r="AA803" t="str">
        <f t="shared" si="405"/>
        <v>NA</v>
      </c>
      <c r="AB803" t="str">
        <f t="shared" si="406"/>
        <v>NA</v>
      </c>
      <c r="AC803" s="9" t="str">
        <f t="shared" si="417"/>
        <v>NA</v>
      </c>
      <c r="AD803" s="9">
        <f t="shared" si="418"/>
        <v>0</v>
      </c>
      <c r="AE803" s="9" t="str">
        <f t="shared" si="419"/>
        <v>NA</v>
      </c>
      <c r="AF803" s="9">
        <f t="shared" si="420"/>
        <v>0</v>
      </c>
      <c r="AG803" s="9" t="str">
        <f t="shared" si="421"/>
        <v>NA</v>
      </c>
      <c r="AH803" s="9">
        <f t="shared" si="422"/>
        <v>0</v>
      </c>
      <c r="AI803" s="9" t="str">
        <f t="shared" si="423"/>
        <v>NA</v>
      </c>
      <c r="AJ803" s="9">
        <f t="shared" si="424"/>
        <v>0</v>
      </c>
      <c r="AK803" t="str">
        <f t="shared" si="425"/>
        <v>NA</v>
      </c>
      <c r="AL803" t="str">
        <f t="shared" si="426"/>
        <v>NA</v>
      </c>
      <c r="AM803" t="str">
        <f t="shared" si="427"/>
        <v>NA</v>
      </c>
      <c r="AN803" t="str">
        <f t="shared" si="428"/>
        <v>NA</v>
      </c>
      <c r="AO803">
        <f t="shared" si="407"/>
        <v>0</v>
      </c>
      <c r="AP803">
        <f t="shared" si="408"/>
        <v>0</v>
      </c>
      <c r="AQ803" t="str">
        <f t="shared" si="409"/>
        <v>Method not applicable - confined aquifer</v>
      </c>
    </row>
    <row r="804" spans="1:43" x14ac:dyDescent="0.25">
      <c r="A804">
        <v>665</v>
      </c>
      <c r="B804">
        <v>22787241.3563</v>
      </c>
      <c r="C804" t="str">
        <f>VLOOKUP(A804,'A1. Aquifer Attributes'!A:H,8,FALSE)</f>
        <v>Confined</v>
      </c>
      <c r="D804" t="str">
        <f>VLOOKUP(A804,'A3. BGCZ'!A:C,3,FALSE)</f>
        <v>CDF</v>
      </c>
      <c r="E804" t="str">
        <f>VLOOKUP(A804,'A2. Low Flow Zone'!A:C,3,FALSE)</f>
        <v>Vancouver Island</v>
      </c>
      <c r="F804">
        <f>IFERROR(VLOOKUP(A804,'R1. GW Use'!A:H,8,FALSE),"&lt;Null&gt;")</f>
        <v>9547</v>
      </c>
      <c r="G804" t="str">
        <f>IFERROR(VLOOKUP(A804,'R2. Recharge'!A:I,8,FALSE)*B804,"&lt;Null&gt;")</f>
        <v>&lt;Null&gt;</v>
      </c>
      <c r="H804" t="str">
        <f>IFERROR(VLOOKUP(A804,'R2. Recharge'!A:K,10,FALSE)*B804,"&lt;Null&gt;")</f>
        <v>&lt;Null&gt;</v>
      </c>
      <c r="I804" t="str">
        <f>IFERROR(VLOOKUP(A804,'R3. GW E'!A:C,2,FALSE)*B804,"&lt;Null&gt;")</f>
        <v>&lt;Null&gt;</v>
      </c>
      <c r="J804" t="str">
        <f>IFERROR(VLOOKUP(A804,'R3. GW E'!A:E,4,FALSE)*B804,"&lt;Null&gt;")</f>
        <v>&lt;Null&gt;</v>
      </c>
      <c r="K804" t="str">
        <f t="shared" si="396"/>
        <v>&lt;Null&gt;</v>
      </c>
      <c r="L804" t="str">
        <f t="shared" si="397"/>
        <v>&lt;Null&gt;</v>
      </c>
      <c r="M804" t="str">
        <f t="shared" si="398"/>
        <v>&lt;Null&gt;</v>
      </c>
      <c r="N804" t="str">
        <f t="shared" si="399"/>
        <v>&lt;Null&gt;</v>
      </c>
      <c r="O804" t="str">
        <f t="shared" si="400"/>
        <v/>
      </c>
      <c r="P804">
        <f t="shared" si="410"/>
        <v>10000</v>
      </c>
      <c r="Q804" t="str">
        <f t="shared" si="401"/>
        <v/>
      </c>
      <c r="R804">
        <f t="shared" si="411"/>
        <v>0</v>
      </c>
      <c r="S804" t="str">
        <f t="shared" si="402"/>
        <v/>
      </c>
      <c r="T804">
        <f t="shared" si="412"/>
        <v>0</v>
      </c>
      <c r="U804" t="str">
        <f t="shared" si="413"/>
        <v>NA</v>
      </c>
      <c r="V804">
        <f t="shared" si="414"/>
        <v>0</v>
      </c>
      <c r="W804" t="str">
        <f t="shared" si="415"/>
        <v>NA</v>
      </c>
      <c r="X804">
        <f t="shared" si="416"/>
        <v>0</v>
      </c>
      <c r="Y804" t="str">
        <f t="shared" si="403"/>
        <v>NA</v>
      </c>
      <c r="Z804" t="str">
        <f t="shared" si="404"/>
        <v>NA</v>
      </c>
      <c r="AA804" t="str">
        <f t="shared" si="405"/>
        <v>NA</v>
      </c>
      <c r="AB804" t="str">
        <f t="shared" si="406"/>
        <v>NA</v>
      </c>
      <c r="AC804" s="9" t="str">
        <f t="shared" si="417"/>
        <v>NA</v>
      </c>
      <c r="AD804" s="9">
        <f t="shared" si="418"/>
        <v>0</v>
      </c>
      <c r="AE804" s="9" t="str">
        <f t="shared" si="419"/>
        <v>NA</v>
      </c>
      <c r="AF804" s="9">
        <f t="shared" si="420"/>
        <v>0</v>
      </c>
      <c r="AG804" s="9" t="str">
        <f t="shared" si="421"/>
        <v>NA</v>
      </c>
      <c r="AH804" s="9">
        <f t="shared" si="422"/>
        <v>0</v>
      </c>
      <c r="AI804" s="9" t="str">
        <f t="shared" si="423"/>
        <v>NA</v>
      </c>
      <c r="AJ804" s="9">
        <f t="shared" si="424"/>
        <v>0</v>
      </c>
      <c r="AK804" t="str">
        <f t="shared" si="425"/>
        <v>NA</v>
      </c>
      <c r="AL804" t="str">
        <f t="shared" si="426"/>
        <v>NA</v>
      </c>
      <c r="AM804" t="str">
        <f t="shared" si="427"/>
        <v>NA</v>
      </c>
      <c r="AN804" t="str">
        <f t="shared" si="428"/>
        <v>NA</v>
      </c>
      <c r="AO804">
        <f t="shared" si="407"/>
        <v>0</v>
      </c>
      <c r="AP804">
        <f t="shared" si="408"/>
        <v>0</v>
      </c>
      <c r="AQ804" t="str">
        <f t="shared" si="409"/>
        <v>Method not applicable - confined aquifer</v>
      </c>
    </row>
    <row r="805" spans="1:43" x14ac:dyDescent="0.25">
      <c r="A805">
        <v>666</v>
      </c>
      <c r="B805">
        <v>2661301.71875</v>
      </c>
      <c r="C805" t="str">
        <f>VLOOKUP(A805,'A1. Aquifer Attributes'!A:H,8,FALSE)</f>
        <v>Confined</v>
      </c>
      <c r="D805" t="str">
        <f>VLOOKUP(A805,'A3. BGCZ'!A:C,3,FALSE)</f>
        <v>SBS</v>
      </c>
      <c r="E805" t="str">
        <f>VLOOKUP(A805,'A2. Low Flow Zone'!A:C,3,FALSE)</f>
        <v>North Interior</v>
      </c>
      <c r="F805">
        <f>IFERROR(VLOOKUP(A805,'R1. GW Use'!A:H,8,FALSE),"&lt;Null&gt;")</f>
        <v>8050</v>
      </c>
      <c r="G805" t="str">
        <f>IFERROR(VLOOKUP(A805,'R2. Recharge'!A:I,8,FALSE)*B805,"&lt;Null&gt;")</f>
        <v>&lt;Null&gt;</v>
      </c>
      <c r="H805" t="str">
        <f>IFERROR(VLOOKUP(A805,'R2. Recharge'!A:K,10,FALSE)*B805,"&lt;Null&gt;")</f>
        <v>&lt;Null&gt;</v>
      </c>
      <c r="I805" t="str">
        <f>IFERROR(VLOOKUP(A805,'R3. GW E'!A:C,2,FALSE)*B805,"&lt;Null&gt;")</f>
        <v>&lt;Null&gt;</v>
      </c>
      <c r="J805" t="str">
        <f>IFERROR(VLOOKUP(A805,'R3. GW E'!A:E,4,FALSE)*B805,"&lt;Null&gt;")</f>
        <v>&lt;Null&gt;</v>
      </c>
      <c r="K805" t="str">
        <f t="shared" si="396"/>
        <v>&lt;Null&gt;</v>
      </c>
      <c r="L805" t="str">
        <f t="shared" si="397"/>
        <v>&lt;Null&gt;</v>
      </c>
      <c r="M805" t="str">
        <f t="shared" si="398"/>
        <v>&lt;Null&gt;</v>
      </c>
      <c r="N805" t="str">
        <f t="shared" si="399"/>
        <v>&lt;Null&gt;</v>
      </c>
      <c r="O805" t="str">
        <f t="shared" si="400"/>
        <v/>
      </c>
      <c r="P805">
        <f t="shared" si="410"/>
        <v>8000</v>
      </c>
      <c r="Q805" t="str">
        <f t="shared" si="401"/>
        <v/>
      </c>
      <c r="R805">
        <f t="shared" si="411"/>
        <v>0</v>
      </c>
      <c r="S805" t="str">
        <f t="shared" si="402"/>
        <v/>
      </c>
      <c r="T805">
        <f t="shared" si="412"/>
        <v>0</v>
      </c>
      <c r="U805" t="str">
        <f t="shared" si="413"/>
        <v>NA</v>
      </c>
      <c r="V805">
        <f t="shared" si="414"/>
        <v>0</v>
      </c>
      <c r="W805" t="str">
        <f t="shared" si="415"/>
        <v>NA</v>
      </c>
      <c r="X805">
        <f t="shared" si="416"/>
        <v>0</v>
      </c>
      <c r="Y805" t="str">
        <f t="shared" si="403"/>
        <v>NA</v>
      </c>
      <c r="Z805" t="str">
        <f t="shared" si="404"/>
        <v>NA</v>
      </c>
      <c r="AA805" t="str">
        <f t="shared" si="405"/>
        <v>NA</v>
      </c>
      <c r="AB805" t="str">
        <f t="shared" si="406"/>
        <v>NA</v>
      </c>
      <c r="AC805" s="9" t="str">
        <f t="shared" si="417"/>
        <v>NA</v>
      </c>
      <c r="AD805" s="9">
        <f t="shared" si="418"/>
        <v>0</v>
      </c>
      <c r="AE805" s="9" t="str">
        <f t="shared" si="419"/>
        <v>NA</v>
      </c>
      <c r="AF805" s="9">
        <f t="shared" si="420"/>
        <v>0</v>
      </c>
      <c r="AG805" s="9" t="str">
        <f t="shared" si="421"/>
        <v>NA</v>
      </c>
      <c r="AH805" s="9">
        <f t="shared" si="422"/>
        <v>0</v>
      </c>
      <c r="AI805" s="9" t="str">
        <f t="shared" si="423"/>
        <v>NA</v>
      </c>
      <c r="AJ805" s="9">
        <f t="shared" si="424"/>
        <v>0</v>
      </c>
      <c r="AK805" t="str">
        <f t="shared" si="425"/>
        <v>NA</v>
      </c>
      <c r="AL805" t="str">
        <f t="shared" si="426"/>
        <v>NA</v>
      </c>
      <c r="AM805" t="str">
        <f t="shared" si="427"/>
        <v>NA</v>
      </c>
      <c r="AN805" t="str">
        <f t="shared" si="428"/>
        <v>NA</v>
      </c>
      <c r="AO805">
        <f t="shared" si="407"/>
        <v>0</v>
      </c>
      <c r="AP805">
        <f t="shared" si="408"/>
        <v>0</v>
      </c>
      <c r="AQ805" t="str">
        <f t="shared" si="409"/>
        <v>Method not applicable - confined aquifer</v>
      </c>
    </row>
    <row r="806" spans="1:43" x14ac:dyDescent="0.25">
      <c r="A806">
        <v>667</v>
      </c>
      <c r="B806">
        <v>820035.06074999995</v>
      </c>
      <c r="C806" t="str">
        <f>VLOOKUP(A806,'A1. Aquifer Attributes'!A:H,8,FALSE)</f>
        <v>Confined</v>
      </c>
      <c r="D806" t="str">
        <f>VLOOKUP(A806,'A3. BGCZ'!A:C,3,FALSE)</f>
        <v>SBS</v>
      </c>
      <c r="E806" t="str">
        <f>VLOOKUP(A806,'A2. Low Flow Zone'!A:C,3,FALSE)</f>
        <v>South Interior</v>
      </c>
      <c r="F806">
        <f>IFERROR(VLOOKUP(A806,'R1. GW Use'!A:H,8,FALSE),"&lt;Null&gt;")</f>
        <v>4432</v>
      </c>
      <c r="G806" t="str">
        <f>IFERROR(VLOOKUP(A806,'R2. Recharge'!A:I,8,FALSE)*B806,"&lt;Null&gt;")</f>
        <v>&lt;Null&gt;</v>
      </c>
      <c r="H806" t="str">
        <f>IFERROR(VLOOKUP(A806,'R2. Recharge'!A:K,10,FALSE)*B806,"&lt;Null&gt;")</f>
        <v>&lt;Null&gt;</v>
      </c>
      <c r="I806" t="str">
        <f>IFERROR(VLOOKUP(A806,'R3. GW E'!A:C,2,FALSE)*B806,"&lt;Null&gt;")</f>
        <v>&lt;Null&gt;</v>
      </c>
      <c r="J806" t="str">
        <f>IFERROR(VLOOKUP(A806,'R3. GW E'!A:E,4,FALSE)*B806,"&lt;Null&gt;")</f>
        <v>&lt;Null&gt;</v>
      </c>
      <c r="K806" t="str">
        <f t="shared" si="396"/>
        <v>&lt;Null&gt;</v>
      </c>
      <c r="L806" t="str">
        <f t="shared" si="397"/>
        <v>&lt;Null&gt;</v>
      </c>
      <c r="M806" t="str">
        <f t="shared" si="398"/>
        <v>&lt;Null&gt;</v>
      </c>
      <c r="N806" t="str">
        <f t="shared" si="399"/>
        <v>&lt;Null&gt;</v>
      </c>
      <c r="O806" t="str">
        <f t="shared" si="400"/>
        <v/>
      </c>
      <c r="P806">
        <f t="shared" si="410"/>
        <v>4000</v>
      </c>
      <c r="Q806" t="str">
        <f t="shared" si="401"/>
        <v/>
      </c>
      <c r="R806">
        <f t="shared" si="411"/>
        <v>0</v>
      </c>
      <c r="S806" t="str">
        <f t="shared" si="402"/>
        <v/>
      </c>
      <c r="T806">
        <f t="shared" si="412"/>
        <v>0</v>
      </c>
      <c r="U806" t="str">
        <f t="shared" si="413"/>
        <v>NA</v>
      </c>
      <c r="V806">
        <f t="shared" si="414"/>
        <v>0</v>
      </c>
      <c r="W806" t="str">
        <f t="shared" si="415"/>
        <v>NA</v>
      </c>
      <c r="X806">
        <f t="shared" si="416"/>
        <v>0</v>
      </c>
      <c r="Y806" t="str">
        <f t="shared" si="403"/>
        <v>NA</v>
      </c>
      <c r="Z806" t="str">
        <f t="shared" si="404"/>
        <v>NA</v>
      </c>
      <c r="AA806" t="str">
        <f t="shared" si="405"/>
        <v>NA</v>
      </c>
      <c r="AB806" t="str">
        <f t="shared" si="406"/>
        <v>NA</v>
      </c>
      <c r="AC806" s="9" t="str">
        <f t="shared" si="417"/>
        <v>NA</v>
      </c>
      <c r="AD806" s="9">
        <f t="shared" si="418"/>
        <v>0</v>
      </c>
      <c r="AE806" s="9" t="str">
        <f t="shared" si="419"/>
        <v>NA</v>
      </c>
      <c r="AF806" s="9">
        <f t="shared" si="420"/>
        <v>0</v>
      </c>
      <c r="AG806" s="9" t="str">
        <f t="shared" si="421"/>
        <v>NA</v>
      </c>
      <c r="AH806" s="9">
        <f t="shared" si="422"/>
        <v>0</v>
      </c>
      <c r="AI806" s="9" t="str">
        <f t="shared" si="423"/>
        <v>NA</v>
      </c>
      <c r="AJ806" s="9">
        <f t="shared" si="424"/>
        <v>0</v>
      </c>
      <c r="AK806" t="str">
        <f t="shared" si="425"/>
        <v>NA</v>
      </c>
      <c r="AL806" t="str">
        <f t="shared" si="426"/>
        <v>NA</v>
      </c>
      <c r="AM806" t="str">
        <f t="shared" si="427"/>
        <v>NA</v>
      </c>
      <c r="AN806" t="str">
        <f t="shared" si="428"/>
        <v>NA</v>
      </c>
      <c r="AO806">
        <f t="shared" si="407"/>
        <v>0</v>
      </c>
      <c r="AP806">
        <f t="shared" si="408"/>
        <v>0</v>
      </c>
      <c r="AQ806" t="str">
        <f t="shared" si="409"/>
        <v>Method not applicable - confined aquifer</v>
      </c>
    </row>
    <row r="807" spans="1:43" x14ac:dyDescent="0.25">
      <c r="A807">
        <v>668</v>
      </c>
      <c r="B807">
        <v>2004059.72481</v>
      </c>
      <c r="C807" t="str">
        <f>VLOOKUP(A807,'A1. Aquifer Attributes'!A:H,8,FALSE)</f>
        <v>Confined</v>
      </c>
      <c r="D807" t="str">
        <f>VLOOKUP(A807,'A3. BGCZ'!A:C,3,FALSE)</f>
        <v>SBS</v>
      </c>
      <c r="E807" t="str">
        <f>VLOOKUP(A807,'A2. Low Flow Zone'!A:C,3,FALSE)</f>
        <v>South Interior</v>
      </c>
      <c r="F807">
        <f>IFERROR(VLOOKUP(A807,'R1. GW Use'!A:H,8,FALSE),"&lt;Null&gt;")</f>
        <v>2659</v>
      </c>
      <c r="G807" t="str">
        <f>IFERROR(VLOOKUP(A807,'R2. Recharge'!A:I,8,FALSE)*B807,"&lt;Null&gt;")</f>
        <v>&lt;Null&gt;</v>
      </c>
      <c r="H807" t="str">
        <f>IFERROR(VLOOKUP(A807,'R2. Recharge'!A:K,10,FALSE)*B807,"&lt;Null&gt;")</f>
        <v>&lt;Null&gt;</v>
      </c>
      <c r="I807" t="str">
        <f>IFERROR(VLOOKUP(A807,'R3. GW E'!A:C,2,FALSE)*B807,"&lt;Null&gt;")</f>
        <v>&lt;Null&gt;</v>
      </c>
      <c r="J807" t="str">
        <f>IFERROR(VLOOKUP(A807,'R3. GW E'!A:E,4,FALSE)*B807,"&lt;Null&gt;")</f>
        <v>&lt;Null&gt;</v>
      </c>
      <c r="K807" t="str">
        <f t="shared" si="396"/>
        <v>&lt;Null&gt;</v>
      </c>
      <c r="L807" t="str">
        <f t="shared" si="397"/>
        <v>&lt;Null&gt;</v>
      </c>
      <c r="M807" t="str">
        <f t="shared" si="398"/>
        <v>&lt;Null&gt;</v>
      </c>
      <c r="N807" t="str">
        <f t="shared" si="399"/>
        <v>&lt;Null&gt;</v>
      </c>
      <c r="O807" t="str">
        <f t="shared" si="400"/>
        <v/>
      </c>
      <c r="P807">
        <f t="shared" si="410"/>
        <v>3000</v>
      </c>
      <c r="Q807" t="str">
        <f t="shared" si="401"/>
        <v/>
      </c>
      <c r="R807">
        <f t="shared" si="411"/>
        <v>0</v>
      </c>
      <c r="S807" t="str">
        <f t="shared" si="402"/>
        <v/>
      </c>
      <c r="T807">
        <f t="shared" si="412"/>
        <v>0</v>
      </c>
      <c r="U807" t="str">
        <f t="shared" si="413"/>
        <v>NA</v>
      </c>
      <c r="V807">
        <f t="shared" si="414"/>
        <v>0</v>
      </c>
      <c r="W807" t="str">
        <f t="shared" si="415"/>
        <v>NA</v>
      </c>
      <c r="X807">
        <f t="shared" si="416"/>
        <v>0</v>
      </c>
      <c r="Y807" t="str">
        <f t="shared" si="403"/>
        <v>NA</v>
      </c>
      <c r="Z807" t="str">
        <f t="shared" si="404"/>
        <v>NA</v>
      </c>
      <c r="AA807" t="str">
        <f t="shared" si="405"/>
        <v>NA</v>
      </c>
      <c r="AB807" t="str">
        <f t="shared" si="406"/>
        <v>NA</v>
      </c>
      <c r="AC807" s="9" t="str">
        <f t="shared" si="417"/>
        <v>NA</v>
      </c>
      <c r="AD807" s="9">
        <f t="shared" si="418"/>
        <v>0</v>
      </c>
      <c r="AE807" s="9" t="str">
        <f t="shared" si="419"/>
        <v>NA</v>
      </c>
      <c r="AF807" s="9">
        <f t="shared" si="420"/>
        <v>0</v>
      </c>
      <c r="AG807" s="9" t="str">
        <f t="shared" si="421"/>
        <v>NA</v>
      </c>
      <c r="AH807" s="9">
        <f t="shared" si="422"/>
        <v>0</v>
      </c>
      <c r="AI807" s="9" t="str">
        <f t="shared" si="423"/>
        <v>NA</v>
      </c>
      <c r="AJ807" s="9">
        <f t="shared" si="424"/>
        <v>0</v>
      </c>
      <c r="AK807" t="str">
        <f t="shared" si="425"/>
        <v>NA</v>
      </c>
      <c r="AL807" t="str">
        <f t="shared" si="426"/>
        <v>NA</v>
      </c>
      <c r="AM807" t="str">
        <f t="shared" si="427"/>
        <v>NA</v>
      </c>
      <c r="AN807" t="str">
        <f t="shared" si="428"/>
        <v>NA</v>
      </c>
      <c r="AO807">
        <f t="shared" si="407"/>
        <v>0</v>
      </c>
      <c r="AP807">
        <f t="shared" si="408"/>
        <v>0</v>
      </c>
      <c r="AQ807" t="str">
        <f t="shared" si="409"/>
        <v>Method not applicable - confined aquifer</v>
      </c>
    </row>
    <row r="808" spans="1:43" x14ac:dyDescent="0.25">
      <c r="A808">
        <v>669</v>
      </c>
      <c r="B808">
        <v>4538551.8726899996</v>
      </c>
      <c r="C808" t="str">
        <f>VLOOKUP(A808,'A1. Aquifer Attributes'!A:H,8,FALSE)</f>
        <v>Confined</v>
      </c>
      <c r="D808" t="str">
        <f>VLOOKUP(A808,'A3. BGCZ'!A:C,3,FALSE)</f>
        <v>SBS</v>
      </c>
      <c r="E808" t="str">
        <f>VLOOKUP(A808,'A2. Low Flow Zone'!A:C,3,FALSE)</f>
        <v>South Interior</v>
      </c>
      <c r="F808">
        <f>IFERROR(VLOOKUP(A808,'R1. GW Use'!A:H,8,FALSE),"&lt;Null&gt;")</f>
        <v>5319</v>
      </c>
      <c r="G808" t="str">
        <f>IFERROR(VLOOKUP(A808,'R2. Recharge'!A:I,8,FALSE)*B808,"&lt;Null&gt;")</f>
        <v>&lt;Null&gt;</v>
      </c>
      <c r="H808" t="str">
        <f>IFERROR(VLOOKUP(A808,'R2. Recharge'!A:K,10,FALSE)*B808,"&lt;Null&gt;")</f>
        <v>&lt;Null&gt;</v>
      </c>
      <c r="I808" t="str">
        <f>IFERROR(VLOOKUP(A808,'R3. GW E'!A:C,2,FALSE)*B808,"&lt;Null&gt;")</f>
        <v>&lt;Null&gt;</v>
      </c>
      <c r="J808" t="str">
        <f>IFERROR(VLOOKUP(A808,'R3. GW E'!A:E,4,FALSE)*B808,"&lt;Null&gt;")</f>
        <v>&lt;Null&gt;</v>
      </c>
      <c r="K808" t="str">
        <f t="shared" si="396"/>
        <v>&lt;Null&gt;</v>
      </c>
      <c r="L808" t="str">
        <f t="shared" si="397"/>
        <v>&lt;Null&gt;</v>
      </c>
      <c r="M808" t="str">
        <f t="shared" si="398"/>
        <v>&lt;Null&gt;</v>
      </c>
      <c r="N808" t="str">
        <f t="shared" si="399"/>
        <v>&lt;Null&gt;</v>
      </c>
      <c r="O808" t="str">
        <f t="shared" si="400"/>
        <v/>
      </c>
      <c r="P808">
        <f t="shared" si="410"/>
        <v>5000</v>
      </c>
      <c r="Q808" t="str">
        <f t="shared" si="401"/>
        <v/>
      </c>
      <c r="R808">
        <f t="shared" si="411"/>
        <v>0</v>
      </c>
      <c r="S808" t="str">
        <f t="shared" si="402"/>
        <v/>
      </c>
      <c r="T808">
        <f t="shared" si="412"/>
        <v>0</v>
      </c>
      <c r="U808" t="str">
        <f t="shared" si="413"/>
        <v>NA</v>
      </c>
      <c r="V808">
        <f t="shared" si="414"/>
        <v>0</v>
      </c>
      <c r="W808" t="str">
        <f t="shared" si="415"/>
        <v>NA</v>
      </c>
      <c r="X808">
        <f t="shared" si="416"/>
        <v>0</v>
      </c>
      <c r="Y808" t="str">
        <f t="shared" si="403"/>
        <v>NA</v>
      </c>
      <c r="Z808" t="str">
        <f t="shared" si="404"/>
        <v>NA</v>
      </c>
      <c r="AA808" t="str">
        <f t="shared" si="405"/>
        <v>NA</v>
      </c>
      <c r="AB808" t="str">
        <f t="shared" si="406"/>
        <v>NA</v>
      </c>
      <c r="AC808" s="9" t="str">
        <f t="shared" si="417"/>
        <v>NA</v>
      </c>
      <c r="AD808" s="9">
        <f t="shared" si="418"/>
        <v>0</v>
      </c>
      <c r="AE808" s="9" t="str">
        <f t="shared" si="419"/>
        <v>NA</v>
      </c>
      <c r="AF808" s="9">
        <f t="shared" si="420"/>
        <v>0</v>
      </c>
      <c r="AG808" s="9" t="str">
        <f t="shared" si="421"/>
        <v>NA</v>
      </c>
      <c r="AH808" s="9">
        <f t="shared" si="422"/>
        <v>0</v>
      </c>
      <c r="AI808" s="9" t="str">
        <f t="shared" si="423"/>
        <v>NA</v>
      </c>
      <c r="AJ808" s="9">
        <f t="shared" si="424"/>
        <v>0</v>
      </c>
      <c r="AK808" t="str">
        <f t="shared" si="425"/>
        <v>NA</v>
      </c>
      <c r="AL808" t="str">
        <f t="shared" si="426"/>
        <v>NA</v>
      </c>
      <c r="AM808" t="str">
        <f t="shared" si="427"/>
        <v>NA</v>
      </c>
      <c r="AN808" t="str">
        <f t="shared" si="428"/>
        <v>NA</v>
      </c>
      <c r="AO808">
        <f t="shared" si="407"/>
        <v>0</v>
      </c>
      <c r="AP808">
        <f t="shared" si="408"/>
        <v>0</v>
      </c>
      <c r="AQ808" t="str">
        <f t="shared" si="409"/>
        <v>Method not applicable - confined aquifer</v>
      </c>
    </row>
    <row r="809" spans="1:43" x14ac:dyDescent="0.25">
      <c r="A809">
        <v>670</v>
      </c>
      <c r="B809">
        <v>2915075.30675</v>
      </c>
      <c r="C809" t="str">
        <f>VLOOKUP(A809,'A1. Aquifer Attributes'!A:H,8,FALSE)</f>
        <v>Confined</v>
      </c>
      <c r="D809" t="str">
        <f>VLOOKUP(A809,'A3. BGCZ'!A:C,3,FALSE)</f>
        <v>SBS</v>
      </c>
      <c r="E809" t="str">
        <f>VLOOKUP(A809,'A2. Low Flow Zone'!A:C,3,FALSE)</f>
        <v>South Interior</v>
      </c>
      <c r="F809">
        <f>IFERROR(VLOOKUP(A809,'R1. GW Use'!A:H,8,FALSE),"&lt;Null&gt;")</f>
        <v>9515</v>
      </c>
      <c r="G809" t="str">
        <f>IFERROR(VLOOKUP(A809,'R2. Recharge'!A:I,8,FALSE)*B809,"&lt;Null&gt;")</f>
        <v>&lt;Null&gt;</v>
      </c>
      <c r="H809" t="str">
        <f>IFERROR(VLOOKUP(A809,'R2. Recharge'!A:K,10,FALSE)*B809,"&lt;Null&gt;")</f>
        <v>&lt;Null&gt;</v>
      </c>
      <c r="I809" t="str">
        <f>IFERROR(VLOOKUP(A809,'R3. GW E'!A:C,2,FALSE)*B809,"&lt;Null&gt;")</f>
        <v>&lt;Null&gt;</v>
      </c>
      <c r="J809" t="str">
        <f>IFERROR(VLOOKUP(A809,'R3. GW E'!A:E,4,FALSE)*B809,"&lt;Null&gt;")</f>
        <v>&lt;Null&gt;</v>
      </c>
      <c r="K809" t="str">
        <f t="shared" si="396"/>
        <v>&lt;Null&gt;</v>
      </c>
      <c r="L809" t="str">
        <f t="shared" si="397"/>
        <v>&lt;Null&gt;</v>
      </c>
      <c r="M809" t="str">
        <f t="shared" si="398"/>
        <v>&lt;Null&gt;</v>
      </c>
      <c r="N809" t="str">
        <f t="shared" si="399"/>
        <v>&lt;Null&gt;</v>
      </c>
      <c r="O809" t="str">
        <f t="shared" si="400"/>
        <v/>
      </c>
      <c r="P809">
        <f t="shared" si="410"/>
        <v>10000</v>
      </c>
      <c r="Q809" t="str">
        <f t="shared" si="401"/>
        <v/>
      </c>
      <c r="R809">
        <f t="shared" si="411"/>
        <v>0</v>
      </c>
      <c r="S809" t="str">
        <f t="shared" si="402"/>
        <v/>
      </c>
      <c r="T809">
        <f t="shared" si="412"/>
        <v>0</v>
      </c>
      <c r="U809" t="str">
        <f t="shared" si="413"/>
        <v>NA</v>
      </c>
      <c r="V809">
        <f t="shared" si="414"/>
        <v>0</v>
      </c>
      <c r="W809" t="str">
        <f t="shared" si="415"/>
        <v>NA</v>
      </c>
      <c r="X809">
        <f t="shared" si="416"/>
        <v>0</v>
      </c>
      <c r="Y809" t="str">
        <f t="shared" si="403"/>
        <v>NA</v>
      </c>
      <c r="Z809" t="str">
        <f t="shared" si="404"/>
        <v>NA</v>
      </c>
      <c r="AA809" t="str">
        <f t="shared" si="405"/>
        <v>NA</v>
      </c>
      <c r="AB809" t="str">
        <f t="shared" si="406"/>
        <v>NA</v>
      </c>
      <c r="AC809" s="9" t="str">
        <f t="shared" si="417"/>
        <v>NA</v>
      </c>
      <c r="AD809" s="9">
        <f t="shared" si="418"/>
        <v>0</v>
      </c>
      <c r="AE809" s="9" t="str">
        <f t="shared" si="419"/>
        <v>NA</v>
      </c>
      <c r="AF809" s="9">
        <f t="shared" si="420"/>
        <v>0</v>
      </c>
      <c r="AG809" s="9" t="str">
        <f t="shared" si="421"/>
        <v>NA</v>
      </c>
      <c r="AH809" s="9">
        <f t="shared" si="422"/>
        <v>0</v>
      </c>
      <c r="AI809" s="9" t="str">
        <f t="shared" si="423"/>
        <v>NA</v>
      </c>
      <c r="AJ809" s="9">
        <f t="shared" si="424"/>
        <v>0</v>
      </c>
      <c r="AK809" t="str">
        <f t="shared" si="425"/>
        <v>NA</v>
      </c>
      <c r="AL809" t="str">
        <f t="shared" si="426"/>
        <v>NA</v>
      </c>
      <c r="AM809" t="str">
        <f t="shared" si="427"/>
        <v>NA</v>
      </c>
      <c r="AN809" t="str">
        <f t="shared" si="428"/>
        <v>NA</v>
      </c>
      <c r="AO809">
        <f t="shared" si="407"/>
        <v>0</v>
      </c>
      <c r="AP809">
        <f t="shared" si="408"/>
        <v>0</v>
      </c>
      <c r="AQ809" t="str">
        <f t="shared" si="409"/>
        <v>Method not applicable - confined aquifer</v>
      </c>
    </row>
    <row r="810" spans="1:43" x14ac:dyDescent="0.25">
      <c r="A810">
        <v>671</v>
      </c>
      <c r="B810">
        <v>202213.263875</v>
      </c>
      <c r="C810" t="str">
        <f>VLOOKUP(A810,'A1. Aquifer Attributes'!A:H,8,FALSE)</f>
        <v>Confined</v>
      </c>
      <c r="D810" t="str">
        <f>VLOOKUP(A810,'A3. BGCZ'!A:C,3,FALSE)</f>
        <v>SBS</v>
      </c>
      <c r="E810" t="str">
        <f>VLOOKUP(A810,'A2. Low Flow Zone'!A:C,3,FALSE)</f>
        <v>South Interior</v>
      </c>
      <c r="F810">
        <f>IFERROR(VLOOKUP(A810,'R1. GW Use'!A:H,8,FALSE),"&lt;Null&gt;")</f>
        <v>5319</v>
      </c>
      <c r="G810" t="str">
        <f>IFERROR(VLOOKUP(A810,'R2. Recharge'!A:I,8,FALSE)*B810,"&lt;Null&gt;")</f>
        <v>&lt;Null&gt;</v>
      </c>
      <c r="H810" t="str">
        <f>IFERROR(VLOOKUP(A810,'R2. Recharge'!A:K,10,FALSE)*B810,"&lt;Null&gt;")</f>
        <v>&lt;Null&gt;</v>
      </c>
      <c r="I810" t="str">
        <f>IFERROR(VLOOKUP(A810,'R3. GW E'!A:C,2,FALSE)*B810,"&lt;Null&gt;")</f>
        <v>&lt;Null&gt;</v>
      </c>
      <c r="J810" t="str">
        <f>IFERROR(VLOOKUP(A810,'R3. GW E'!A:E,4,FALSE)*B810,"&lt;Null&gt;")</f>
        <v>&lt;Null&gt;</v>
      </c>
      <c r="K810" t="str">
        <f t="shared" si="396"/>
        <v>&lt;Null&gt;</v>
      </c>
      <c r="L810" t="str">
        <f t="shared" si="397"/>
        <v>&lt;Null&gt;</v>
      </c>
      <c r="M810" t="str">
        <f t="shared" si="398"/>
        <v>&lt;Null&gt;</v>
      </c>
      <c r="N810" t="str">
        <f t="shared" si="399"/>
        <v>&lt;Null&gt;</v>
      </c>
      <c r="O810" t="str">
        <f t="shared" si="400"/>
        <v/>
      </c>
      <c r="P810">
        <f t="shared" si="410"/>
        <v>5000</v>
      </c>
      <c r="Q810" t="str">
        <f t="shared" si="401"/>
        <v/>
      </c>
      <c r="R810">
        <f t="shared" si="411"/>
        <v>0</v>
      </c>
      <c r="S810" t="str">
        <f t="shared" si="402"/>
        <v/>
      </c>
      <c r="T810">
        <f t="shared" si="412"/>
        <v>0</v>
      </c>
      <c r="U810" t="str">
        <f t="shared" si="413"/>
        <v>NA</v>
      </c>
      <c r="V810">
        <f t="shared" si="414"/>
        <v>0</v>
      </c>
      <c r="W810" t="str">
        <f t="shared" si="415"/>
        <v>NA</v>
      </c>
      <c r="X810">
        <f t="shared" si="416"/>
        <v>0</v>
      </c>
      <c r="Y810" t="str">
        <f t="shared" si="403"/>
        <v>NA</v>
      </c>
      <c r="Z810" t="str">
        <f t="shared" si="404"/>
        <v>NA</v>
      </c>
      <c r="AA810" t="str">
        <f t="shared" si="405"/>
        <v>NA</v>
      </c>
      <c r="AB810" t="str">
        <f t="shared" si="406"/>
        <v>NA</v>
      </c>
      <c r="AC810" s="9" t="str">
        <f t="shared" si="417"/>
        <v>NA</v>
      </c>
      <c r="AD810" s="9">
        <f t="shared" si="418"/>
        <v>0</v>
      </c>
      <c r="AE810" s="9" t="str">
        <f t="shared" si="419"/>
        <v>NA</v>
      </c>
      <c r="AF810" s="9">
        <f t="shared" si="420"/>
        <v>0</v>
      </c>
      <c r="AG810" s="9" t="str">
        <f t="shared" si="421"/>
        <v>NA</v>
      </c>
      <c r="AH810" s="9">
        <f t="shared" si="422"/>
        <v>0</v>
      </c>
      <c r="AI810" s="9" t="str">
        <f t="shared" si="423"/>
        <v>NA</v>
      </c>
      <c r="AJ810" s="9">
        <f t="shared" si="424"/>
        <v>0</v>
      </c>
      <c r="AK810" t="str">
        <f t="shared" si="425"/>
        <v>NA</v>
      </c>
      <c r="AL810" t="str">
        <f t="shared" si="426"/>
        <v>NA</v>
      </c>
      <c r="AM810" t="str">
        <f t="shared" si="427"/>
        <v>NA</v>
      </c>
      <c r="AN810" t="str">
        <f t="shared" si="428"/>
        <v>NA</v>
      </c>
      <c r="AO810">
        <f t="shared" si="407"/>
        <v>0</v>
      </c>
      <c r="AP810">
        <f t="shared" si="408"/>
        <v>0</v>
      </c>
      <c r="AQ810" t="str">
        <f t="shared" si="409"/>
        <v>Method not applicable - confined aquifer</v>
      </c>
    </row>
    <row r="811" spans="1:43" x14ac:dyDescent="0.25">
      <c r="A811">
        <v>672</v>
      </c>
      <c r="B811">
        <v>15156393.3949</v>
      </c>
      <c r="C811" t="str">
        <f>VLOOKUP(A811,'A1. Aquifer Attributes'!A:H,8,FALSE)</f>
        <v>Confined</v>
      </c>
      <c r="D811" t="str">
        <f>VLOOKUP(A811,'A3. BGCZ'!A:C,3,FALSE)</f>
        <v>SBS</v>
      </c>
      <c r="E811" t="str">
        <f>VLOOKUP(A811,'A2. Low Flow Zone'!A:C,3,FALSE)</f>
        <v>South Interior</v>
      </c>
      <c r="F811">
        <f>IFERROR(VLOOKUP(A811,'R1. GW Use'!A:H,8,FALSE),"&lt;Null&gt;")</f>
        <v>10637</v>
      </c>
      <c r="G811" t="str">
        <f>IFERROR(VLOOKUP(A811,'R2. Recharge'!A:I,8,FALSE)*B811,"&lt;Null&gt;")</f>
        <v>&lt;Null&gt;</v>
      </c>
      <c r="H811" t="str">
        <f>IFERROR(VLOOKUP(A811,'R2. Recharge'!A:K,10,FALSE)*B811,"&lt;Null&gt;")</f>
        <v>&lt;Null&gt;</v>
      </c>
      <c r="I811" t="str">
        <f>IFERROR(VLOOKUP(A811,'R3. GW E'!A:C,2,FALSE)*B811,"&lt;Null&gt;")</f>
        <v>&lt;Null&gt;</v>
      </c>
      <c r="J811" t="str">
        <f>IFERROR(VLOOKUP(A811,'R3. GW E'!A:E,4,FALSE)*B811,"&lt;Null&gt;")</f>
        <v>&lt;Null&gt;</v>
      </c>
      <c r="K811" t="str">
        <f t="shared" si="396"/>
        <v>&lt;Null&gt;</v>
      </c>
      <c r="L811" t="str">
        <f t="shared" si="397"/>
        <v>&lt;Null&gt;</v>
      </c>
      <c r="M811" t="str">
        <f t="shared" si="398"/>
        <v>&lt;Null&gt;</v>
      </c>
      <c r="N811" t="str">
        <f t="shared" si="399"/>
        <v>&lt;Null&gt;</v>
      </c>
      <c r="O811" t="str">
        <f t="shared" si="400"/>
        <v/>
      </c>
      <c r="P811">
        <f t="shared" si="410"/>
        <v>11000</v>
      </c>
      <c r="Q811" t="str">
        <f t="shared" si="401"/>
        <v/>
      </c>
      <c r="R811">
        <f t="shared" si="411"/>
        <v>0</v>
      </c>
      <c r="S811" t="str">
        <f t="shared" si="402"/>
        <v/>
      </c>
      <c r="T811">
        <f t="shared" si="412"/>
        <v>0</v>
      </c>
      <c r="U811" t="str">
        <f t="shared" si="413"/>
        <v>NA</v>
      </c>
      <c r="V811">
        <f t="shared" si="414"/>
        <v>0</v>
      </c>
      <c r="W811" t="str">
        <f t="shared" si="415"/>
        <v>NA</v>
      </c>
      <c r="X811">
        <f t="shared" si="416"/>
        <v>0</v>
      </c>
      <c r="Y811" t="str">
        <f t="shared" si="403"/>
        <v>NA</v>
      </c>
      <c r="Z811" t="str">
        <f t="shared" si="404"/>
        <v>NA</v>
      </c>
      <c r="AA811" t="str">
        <f t="shared" si="405"/>
        <v>NA</v>
      </c>
      <c r="AB811" t="str">
        <f t="shared" si="406"/>
        <v>NA</v>
      </c>
      <c r="AC811" s="9" t="str">
        <f t="shared" si="417"/>
        <v>NA</v>
      </c>
      <c r="AD811" s="9">
        <f t="shared" si="418"/>
        <v>0</v>
      </c>
      <c r="AE811" s="9" t="str">
        <f t="shared" si="419"/>
        <v>NA</v>
      </c>
      <c r="AF811" s="9">
        <f t="shared" si="420"/>
        <v>0</v>
      </c>
      <c r="AG811" s="9" t="str">
        <f t="shared" si="421"/>
        <v>NA</v>
      </c>
      <c r="AH811" s="9">
        <f t="shared" si="422"/>
        <v>0</v>
      </c>
      <c r="AI811" s="9" t="str">
        <f t="shared" si="423"/>
        <v>NA</v>
      </c>
      <c r="AJ811" s="9">
        <f t="shared" si="424"/>
        <v>0</v>
      </c>
      <c r="AK811" t="str">
        <f t="shared" si="425"/>
        <v>NA</v>
      </c>
      <c r="AL811" t="str">
        <f t="shared" si="426"/>
        <v>NA</v>
      </c>
      <c r="AM811" t="str">
        <f t="shared" si="427"/>
        <v>NA</v>
      </c>
      <c r="AN811" t="str">
        <f t="shared" si="428"/>
        <v>NA</v>
      </c>
      <c r="AO811">
        <f t="shared" si="407"/>
        <v>0</v>
      </c>
      <c r="AP811">
        <f t="shared" si="408"/>
        <v>0</v>
      </c>
      <c r="AQ811" t="str">
        <f t="shared" si="409"/>
        <v>Method not applicable - confined aquifer</v>
      </c>
    </row>
    <row r="812" spans="1:43" x14ac:dyDescent="0.25">
      <c r="A812">
        <v>673</v>
      </c>
      <c r="B812">
        <v>61731553.266800001</v>
      </c>
      <c r="C812" t="str">
        <f>VLOOKUP(A812,'A1. Aquifer Attributes'!A:H,8,FALSE)</f>
        <v>Confined</v>
      </c>
      <c r="D812" t="str">
        <f>VLOOKUP(A812,'A3. BGCZ'!A:C,3,FALSE)</f>
        <v>SBS</v>
      </c>
      <c r="E812" t="str">
        <f>VLOOKUP(A812,'A2. Low Flow Zone'!A:C,3,FALSE)</f>
        <v>South Interior</v>
      </c>
      <c r="F812">
        <f>IFERROR(VLOOKUP(A812,'R1. GW Use'!A:H,8,FALSE),"&lt;Null&gt;")</f>
        <v>71119</v>
      </c>
      <c r="G812" t="str">
        <f>IFERROR(VLOOKUP(A812,'R2. Recharge'!A:I,8,FALSE)*B812,"&lt;Null&gt;")</f>
        <v>&lt;Null&gt;</v>
      </c>
      <c r="H812" t="str">
        <f>IFERROR(VLOOKUP(A812,'R2. Recharge'!A:K,10,FALSE)*B812,"&lt;Null&gt;")</f>
        <v>&lt;Null&gt;</v>
      </c>
      <c r="I812" t="str">
        <f>IFERROR(VLOOKUP(A812,'R3. GW E'!A:C,2,FALSE)*B812,"&lt;Null&gt;")</f>
        <v>&lt;Null&gt;</v>
      </c>
      <c r="J812" t="str">
        <f>IFERROR(VLOOKUP(A812,'R3. GW E'!A:E,4,FALSE)*B812,"&lt;Null&gt;")</f>
        <v>&lt;Null&gt;</v>
      </c>
      <c r="K812" t="str">
        <f t="shared" si="396"/>
        <v>&lt;Null&gt;</v>
      </c>
      <c r="L812" t="str">
        <f t="shared" si="397"/>
        <v>&lt;Null&gt;</v>
      </c>
      <c r="M812" t="str">
        <f t="shared" si="398"/>
        <v>&lt;Null&gt;</v>
      </c>
      <c r="N812" t="str">
        <f t="shared" si="399"/>
        <v>&lt;Null&gt;</v>
      </c>
      <c r="O812" t="str">
        <f t="shared" si="400"/>
        <v/>
      </c>
      <c r="P812">
        <f t="shared" si="410"/>
        <v>71000</v>
      </c>
      <c r="Q812" t="str">
        <f t="shared" si="401"/>
        <v/>
      </c>
      <c r="R812">
        <f t="shared" si="411"/>
        <v>0</v>
      </c>
      <c r="S812" t="str">
        <f t="shared" si="402"/>
        <v/>
      </c>
      <c r="T812">
        <f t="shared" si="412"/>
        <v>0</v>
      </c>
      <c r="U812" t="str">
        <f t="shared" si="413"/>
        <v>NA</v>
      </c>
      <c r="V812">
        <f t="shared" si="414"/>
        <v>0</v>
      </c>
      <c r="W812" t="str">
        <f t="shared" si="415"/>
        <v>NA</v>
      </c>
      <c r="X812">
        <f t="shared" si="416"/>
        <v>0</v>
      </c>
      <c r="Y812" t="str">
        <f t="shared" si="403"/>
        <v>NA</v>
      </c>
      <c r="Z812" t="str">
        <f t="shared" si="404"/>
        <v>NA</v>
      </c>
      <c r="AA812" t="str">
        <f t="shared" si="405"/>
        <v>NA</v>
      </c>
      <c r="AB812" t="str">
        <f t="shared" si="406"/>
        <v>NA</v>
      </c>
      <c r="AC812" s="9" t="str">
        <f t="shared" si="417"/>
        <v>NA</v>
      </c>
      <c r="AD812" s="9">
        <f t="shared" si="418"/>
        <v>0</v>
      </c>
      <c r="AE812" s="9" t="str">
        <f t="shared" si="419"/>
        <v>NA</v>
      </c>
      <c r="AF812" s="9">
        <f t="shared" si="420"/>
        <v>0</v>
      </c>
      <c r="AG812" s="9" t="str">
        <f t="shared" si="421"/>
        <v>NA</v>
      </c>
      <c r="AH812" s="9">
        <f t="shared" si="422"/>
        <v>0</v>
      </c>
      <c r="AI812" s="9" t="str">
        <f t="shared" si="423"/>
        <v>NA</v>
      </c>
      <c r="AJ812" s="9">
        <f t="shared" si="424"/>
        <v>0</v>
      </c>
      <c r="AK812" t="str">
        <f t="shared" si="425"/>
        <v>NA</v>
      </c>
      <c r="AL812" t="str">
        <f t="shared" si="426"/>
        <v>NA</v>
      </c>
      <c r="AM812" t="str">
        <f t="shared" si="427"/>
        <v>NA</v>
      </c>
      <c r="AN812" t="str">
        <f t="shared" si="428"/>
        <v>NA</v>
      </c>
      <c r="AO812">
        <f t="shared" si="407"/>
        <v>0</v>
      </c>
      <c r="AP812">
        <f t="shared" si="408"/>
        <v>0</v>
      </c>
      <c r="AQ812" t="str">
        <f t="shared" si="409"/>
        <v>Method not applicable - confined aquifer</v>
      </c>
    </row>
    <row r="813" spans="1:43" x14ac:dyDescent="0.25">
      <c r="A813">
        <v>674</v>
      </c>
      <c r="B813">
        <v>13619418.1888</v>
      </c>
      <c r="C813" t="str">
        <f>VLOOKUP(A813,'A1. Aquifer Attributes'!A:H,8,FALSE)</f>
        <v>Confined</v>
      </c>
      <c r="D813" t="str">
        <f>VLOOKUP(A813,'A3. BGCZ'!A:C,3,FALSE)</f>
        <v>SBS</v>
      </c>
      <c r="E813" t="str">
        <f>VLOOKUP(A813,'A2. Low Flow Zone'!A:C,3,FALSE)</f>
        <v>South Interior</v>
      </c>
      <c r="F813">
        <f>IFERROR(VLOOKUP(A813,'R1. GW Use'!A:H,8,FALSE),"&lt;Null&gt;")</f>
        <v>23048</v>
      </c>
      <c r="G813" t="str">
        <f>IFERROR(VLOOKUP(A813,'R2. Recharge'!A:I,8,FALSE)*B813,"&lt;Null&gt;")</f>
        <v>&lt;Null&gt;</v>
      </c>
      <c r="H813" t="str">
        <f>IFERROR(VLOOKUP(A813,'R2. Recharge'!A:K,10,FALSE)*B813,"&lt;Null&gt;")</f>
        <v>&lt;Null&gt;</v>
      </c>
      <c r="I813" t="str">
        <f>IFERROR(VLOOKUP(A813,'R3. GW E'!A:C,2,FALSE)*B813,"&lt;Null&gt;")</f>
        <v>&lt;Null&gt;</v>
      </c>
      <c r="J813" t="str">
        <f>IFERROR(VLOOKUP(A813,'R3. GW E'!A:E,4,FALSE)*B813,"&lt;Null&gt;")</f>
        <v>&lt;Null&gt;</v>
      </c>
      <c r="K813" t="str">
        <f t="shared" si="396"/>
        <v>&lt;Null&gt;</v>
      </c>
      <c r="L813" t="str">
        <f t="shared" si="397"/>
        <v>&lt;Null&gt;</v>
      </c>
      <c r="M813" t="str">
        <f t="shared" si="398"/>
        <v>&lt;Null&gt;</v>
      </c>
      <c r="N813" t="str">
        <f t="shared" si="399"/>
        <v>&lt;Null&gt;</v>
      </c>
      <c r="O813" t="str">
        <f t="shared" si="400"/>
        <v/>
      </c>
      <c r="P813">
        <f t="shared" si="410"/>
        <v>23000</v>
      </c>
      <c r="Q813" t="str">
        <f t="shared" si="401"/>
        <v/>
      </c>
      <c r="R813">
        <f t="shared" si="411"/>
        <v>0</v>
      </c>
      <c r="S813" t="str">
        <f t="shared" si="402"/>
        <v/>
      </c>
      <c r="T813">
        <f t="shared" si="412"/>
        <v>0</v>
      </c>
      <c r="U813" t="str">
        <f t="shared" si="413"/>
        <v>NA</v>
      </c>
      <c r="V813">
        <f t="shared" si="414"/>
        <v>0</v>
      </c>
      <c r="W813" t="str">
        <f t="shared" si="415"/>
        <v>NA</v>
      </c>
      <c r="X813">
        <f t="shared" si="416"/>
        <v>0</v>
      </c>
      <c r="Y813" t="str">
        <f t="shared" si="403"/>
        <v>NA</v>
      </c>
      <c r="Z813" t="str">
        <f t="shared" si="404"/>
        <v>NA</v>
      </c>
      <c r="AA813" t="str">
        <f t="shared" si="405"/>
        <v>NA</v>
      </c>
      <c r="AB813" t="str">
        <f t="shared" si="406"/>
        <v>NA</v>
      </c>
      <c r="AC813" s="9" t="str">
        <f t="shared" si="417"/>
        <v>NA</v>
      </c>
      <c r="AD813" s="9">
        <f t="shared" si="418"/>
        <v>0</v>
      </c>
      <c r="AE813" s="9" t="str">
        <f t="shared" si="419"/>
        <v>NA</v>
      </c>
      <c r="AF813" s="9">
        <f t="shared" si="420"/>
        <v>0</v>
      </c>
      <c r="AG813" s="9" t="str">
        <f t="shared" si="421"/>
        <v>NA</v>
      </c>
      <c r="AH813" s="9">
        <f t="shared" si="422"/>
        <v>0</v>
      </c>
      <c r="AI813" s="9" t="str">
        <f t="shared" si="423"/>
        <v>NA</v>
      </c>
      <c r="AJ813" s="9">
        <f t="shared" si="424"/>
        <v>0</v>
      </c>
      <c r="AK813" t="str">
        <f t="shared" si="425"/>
        <v>NA</v>
      </c>
      <c r="AL813" t="str">
        <f t="shared" si="426"/>
        <v>NA</v>
      </c>
      <c r="AM813" t="str">
        <f t="shared" si="427"/>
        <v>NA</v>
      </c>
      <c r="AN813" t="str">
        <f t="shared" si="428"/>
        <v>NA</v>
      </c>
      <c r="AO813">
        <f t="shared" si="407"/>
        <v>0</v>
      </c>
      <c r="AP813">
        <f t="shared" si="408"/>
        <v>0</v>
      </c>
      <c r="AQ813" t="str">
        <f t="shared" si="409"/>
        <v>Method not applicable - confined aquifer</v>
      </c>
    </row>
    <row r="814" spans="1:43" x14ac:dyDescent="0.25">
      <c r="A814">
        <v>675</v>
      </c>
      <c r="B814">
        <v>10657042.0111</v>
      </c>
      <c r="C814" t="str">
        <f>VLOOKUP(A814,'A1. Aquifer Attributes'!A:H,8,FALSE)</f>
        <v>Confined</v>
      </c>
      <c r="D814" t="str">
        <f>VLOOKUP(A814,'A3. BGCZ'!A:C,3,FALSE)</f>
        <v>SBS</v>
      </c>
      <c r="E814" t="str">
        <f>VLOOKUP(A814,'A2. Low Flow Zone'!A:C,3,FALSE)</f>
        <v>Coast Mountains</v>
      </c>
      <c r="F814">
        <f>IFERROR(VLOOKUP(A814,'R1. GW Use'!A:H,8,FALSE),"&lt;Null&gt;")</f>
        <v>7092</v>
      </c>
      <c r="G814" t="str">
        <f>IFERROR(VLOOKUP(A814,'R2. Recharge'!A:I,8,FALSE)*B814,"&lt;Null&gt;")</f>
        <v>&lt;Null&gt;</v>
      </c>
      <c r="H814" t="str">
        <f>IFERROR(VLOOKUP(A814,'R2. Recharge'!A:K,10,FALSE)*B814,"&lt;Null&gt;")</f>
        <v>&lt;Null&gt;</v>
      </c>
      <c r="I814" t="str">
        <f>IFERROR(VLOOKUP(A814,'R3. GW E'!A:C,2,FALSE)*B814,"&lt;Null&gt;")</f>
        <v>&lt;Null&gt;</v>
      </c>
      <c r="J814" t="str">
        <f>IFERROR(VLOOKUP(A814,'R3. GW E'!A:E,4,FALSE)*B814,"&lt;Null&gt;")</f>
        <v>&lt;Null&gt;</v>
      </c>
      <c r="K814" t="str">
        <f t="shared" si="396"/>
        <v>&lt;Null&gt;</v>
      </c>
      <c r="L814" t="str">
        <f t="shared" si="397"/>
        <v>&lt;Null&gt;</v>
      </c>
      <c r="M814" t="str">
        <f t="shared" si="398"/>
        <v>&lt;Null&gt;</v>
      </c>
      <c r="N814" t="str">
        <f t="shared" si="399"/>
        <v>&lt;Null&gt;</v>
      </c>
      <c r="O814" t="str">
        <f t="shared" si="400"/>
        <v/>
      </c>
      <c r="P814">
        <f t="shared" si="410"/>
        <v>7000</v>
      </c>
      <c r="Q814" t="str">
        <f t="shared" si="401"/>
        <v/>
      </c>
      <c r="R814">
        <f t="shared" si="411"/>
        <v>0</v>
      </c>
      <c r="S814" t="str">
        <f t="shared" si="402"/>
        <v/>
      </c>
      <c r="T814">
        <f t="shared" si="412"/>
        <v>0</v>
      </c>
      <c r="U814" t="str">
        <f t="shared" si="413"/>
        <v>NA</v>
      </c>
      <c r="V814">
        <f t="shared" si="414"/>
        <v>0</v>
      </c>
      <c r="W814" t="str">
        <f t="shared" si="415"/>
        <v>NA</v>
      </c>
      <c r="X814">
        <f t="shared" si="416"/>
        <v>0</v>
      </c>
      <c r="Y814" t="str">
        <f t="shared" si="403"/>
        <v>NA</v>
      </c>
      <c r="Z814" t="str">
        <f t="shared" si="404"/>
        <v>NA</v>
      </c>
      <c r="AA814" t="str">
        <f t="shared" si="405"/>
        <v>NA</v>
      </c>
      <c r="AB814" t="str">
        <f t="shared" si="406"/>
        <v>NA</v>
      </c>
      <c r="AC814" s="9" t="str">
        <f t="shared" si="417"/>
        <v>NA</v>
      </c>
      <c r="AD814" s="9">
        <f t="shared" si="418"/>
        <v>0</v>
      </c>
      <c r="AE814" s="9" t="str">
        <f t="shared" si="419"/>
        <v>NA</v>
      </c>
      <c r="AF814" s="9">
        <f t="shared" si="420"/>
        <v>0</v>
      </c>
      <c r="AG814" s="9" t="str">
        <f t="shared" si="421"/>
        <v>NA</v>
      </c>
      <c r="AH814" s="9">
        <f t="shared" si="422"/>
        <v>0</v>
      </c>
      <c r="AI814" s="9" t="str">
        <f t="shared" si="423"/>
        <v>NA</v>
      </c>
      <c r="AJ814" s="9">
        <f t="shared" si="424"/>
        <v>0</v>
      </c>
      <c r="AK814" t="str">
        <f t="shared" si="425"/>
        <v>NA</v>
      </c>
      <c r="AL814" t="str">
        <f t="shared" si="426"/>
        <v>NA</v>
      </c>
      <c r="AM814" t="str">
        <f t="shared" si="427"/>
        <v>NA</v>
      </c>
      <c r="AN814" t="str">
        <f t="shared" si="428"/>
        <v>NA</v>
      </c>
      <c r="AO814">
        <f t="shared" si="407"/>
        <v>0</v>
      </c>
      <c r="AP814">
        <f t="shared" si="408"/>
        <v>0</v>
      </c>
      <c r="AQ814" t="str">
        <f t="shared" si="409"/>
        <v>Method not applicable - confined aquifer</v>
      </c>
    </row>
    <row r="815" spans="1:43" x14ac:dyDescent="0.25">
      <c r="A815">
        <v>676</v>
      </c>
      <c r="B815">
        <v>1132835.6449</v>
      </c>
      <c r="C815" t="str">
        <f>VLOOKUP(A815,'A1. Aquifer Attributes'!A:H,8,FALSE)</f>
        <v>Confined</v>
      </c>
      <c r="D815" t="str">
        <f>VLOOKUP(A815,'A3. BGCZ'!A:C,3,FALSE)</f>
        <v>SBS</v>
      </c>
      <c r="E815" t="str">
        <f>VLOOKUP(A815,'A2. Low Flow Zone'!A:C,3,FALSE)</f>
        <v>Coast Mountains</v>
      </c>
      <c r="F815">
        <f>IFERROR(VLOOKUP(A815,'R1. GW Use'!A:H,8,FALSE),"&lt;Null&gt;")</f>
        <v>4799</v>
      </c>
      <c r="G815" t="str">
        <f>IFERROR(VLOOKUP(A815,'R2. Recharge'!A:I,8,FALSE)*B815,"&lt;Null&gt;")</f>
        <v>&lt;Null&gt;</v>
      </c>
      <c r="H815" t="str">
        <f>IFERROR(VLOOKUP(A815,'R2. Recharge'!A:K,10,FALSE)*B815,"&lt;Null&gt;")</f>
        <v>&lt;Null&gt;</v>
      </c>
      <c r="I815" t="str">
        <f>IFERROR(VLOOKUP(A815,'R3. GW E'!A:C,2,FALSE)*B815,"&lt;Null&gt;")</f>
        <v>&lt;Null&gt;</v>
      </c>
      <c r="J815" t="str">
        <f>IFERROR(VLOOKUP(A815,'R3. GW E'!A:E,4,FALSE)*B815,"&lt;Null&gt;")</f>
        <v>&lt;Null&gt;</v>
      </c>
      <c r="K815" t="str">
        <f t="shared" si="396"/>
        <v>&lt;Null&gt;</v>
      </c>
      <c r="L815" t="str">
        <f t="shared" si="397"/>
        <v>&lt;Null&gt;</v>
      </c>
      <c r="M815" t="str">
        <f t="shared" si="398"/>
        <v>&lt;Null&gt;</v>
      </c>
      <c r="N815" t="str">
        <f t="shared" si="399"/>
        <v>&lt;Null&gt;</v>
      </c>
      <c r="O815" t="str">
        <f t="shared" si="400"/>
        <v/>
      </c>
      <c r="P815">
        <f t="shared" si="410"/>
        <v>5000</v>
      </c>
      <c r="Q815" t="str">
        <f t="shared" si="401"/>
        <v/>
      </c>
      <c r="R815">
        <f t="shared" si="411"/>
        <v>0</v>
      </c>
      <c r="S815" t="str">
        <f t="shared" si="402"/>
        <v/>
      </c>
      <c r="T815">
        <f t="shared" si="412"/>
        <v>0</v>
      </c>
      <c r="U815" t="str">
        <f t="shared" si="413"/>
        <v>NA</v>
      </c>
      <c r="V815">
        <f t="shared" si="414"/>
        <v>0</v>
      </c>
      <c r="W815" t="str">
        <f t="shared" si="415"/>
        <v>NA</v>
      </c>
      <c r="X815">
        <f t="shared" si="416"/>
        <v>0</v>
      </c>
      <c r="Y815" t="str">
        <f t="shared" si="403"/>
        <v>NA</v>
      </c>
      <c r="Z815" t="str">
        <f t="shared" si="404"/>
        <v>NA</v>
      </c>
      <c r="AA815" t="str">
        <f t="shared" si="405"/>
        <v>NA</v>
      </c>
      <c r="AB815" t="str">
        <f t="shared" si="406"/>
        <v>NA</v>
      </c>
      <c r="AC815" s="9" t="str">
        <f t="shared" si="417"/>
        <v>NA</v>
      </c>
      <c r="AD815" s="9">
        <f t="shared" si="418"/>
        <v>0</v>
      </c>
      <c r="AE815" s="9" t="str">
        <f t="shared" si="419"/>
        <v>NA</v>
      </c>
      <c r="AF815" s="9">
        <f t="shared" si="420"/>
        <v>0</v>
      </c>
      <c r="AG815" s="9" t="str">
        <f t="shared" si="421"/>
        <v>NA</v>
      </c>
      <c r="AH815" s="9">
        <f t="shared" si="422"/>
        <v>0</v>
      </c>
      <c r="AI815" s="9" t="str">
        <f t="shared" si="423"/>
        <v>NA</v>
      </c>
      <c r="AJ815" s="9">
        <f t="shared" si="424"/>
        <v>0</v>
      </c>
      <c r="AK815" t="str">
        <f t="shared" si="425"/>
        <v>NA</v>
      </c>
      <c r="AL815" t="str">
        <f t="shared" si="426"/>
        <v>NA</v>
      </c>
      <c r="AM815" t="str">
        <f t="shared" si="427"/>
        <v>NA</v>
      </c>
      <c r="AN815" t="str">
        <f t="shared" si="428"/>
        <v>NA</v>
      </c>
      <c r="AO815">
        <f t="shared" si="407"/>
        <v>0</v>
      </c>
      <c r="AP815">
        <f t="shared" si="408"/>
        <v>0</v>
      </c>
      <c r="AQ815" t="str">
        <f t="shared" si="409"/>
        <v>Method not applicable - confined aquifer</v>
      </c>
    </row>
    <row r="816" spans="1:43" x14ac:dyDescent="0.25">
      <c r="A816">
        <v>677</v>
      </c>
      <c r="B816">
        <v>4838968.9549799999</v>
      </c>
      <c r="C816" t="str">
        <f>VLOOKUP(A816,'A1. Aquifer Attributes'!A:H,8,FALSE)</f>
        <v>Confined</v>
      </c>
      <c r="D816" t="str">
        <f>VLOOKUP(A816,'A3. BGCZ'!A:C,3,FALSE)</f>
        <v>SBS</v>
      </c>
      <c r="E816" t="str">
        <f>VLOOKUP(A816,'A2. Low Flow Zone'!A:C,3,FALSE)</f>
        <v>Coast Mountains</v>
      </c>
      <c r="F816">
        <f>IFERROR(VLOOKUP(A816,'R1. GW Use'!A:H,8,FALSE),"&lt;Null&gt;")</f>
        <v>22457</v>
      </c>
      <c r="G816" t="str">
        <f>IFERROR(VLOOKUP(A816,'R2. Recharge'!A:I,8,FALSE)*B816,"&lt;Null&gt;")</f>
        <v>&lt;Null&gt;</v>
      </c>
      <c r="H816" t="str">
        <f>IFERROR(VLOOKUP(A816,'R2. Recharge'!A:K,10,FALSE)*B816,"&lt;Null&gt;")</f>
        <v>&lt;Null&gt;</v>
      </c>
      <c r="I816" t="str">
        <f>IFERROR(VLOOKUP(A816,'R3. GW E'!A:C,2,FALSE)*B816,"&lt;Null&gt;")</f>
        <v>&lt;Null&gt;</v>
      </c>
      <c r="J816" t="str">
        <f>IFERROR(VLOOKUP(A816,'R3. GW E'!A:E,4,FALSE)*B816,"&lt;Null&gt;")</f>
        <v>&lt;Null&gt;</v>
      </c>
      <c r="K816" t="str">
        <f t="shared" si="396"/>
        <v>&lt;Null&gt;</v>
      </c>
      <c r="L816" t="str">
        <f t="shared" si="397"/>
        <v>&lt;Null&gt;</v>
      </c>
      <c r="M816" t="str">
        <f t="shared" si="398"/>
        <v>&lt;Null&gt;</v>
      </c>
      <c r="N816" t="str">
        <f t="shared" si="399"/>
        <v>&lt;Null&gt;</v>
      </c>
      <c r="O816" t="str">
        <f t="shared" si="400"/>
        <v/>
      </c>
      <c r="P816">
        <f t="shared" si="410"/>
        <v>22000</v>
      </c>
      <c r="Q816" t="str">
        <f t="shared" si="401"/>
        <v/>
      </c>
      <c r="R816">
        <f t="shared" si="411"/>
        <v>0</v>
      </c>
      <c r="S816" t="str">
        <f t="shared" si="402"/>
        <v/>
      </c>
      <c r="T816">
        <f t="shared" si="412"/>
        <v>0</v>
      </c>
      <c r="U816" t="str">
        <f t="shared" si="413"/>
        <v>NA</v>
      </c>
      <c r="V816">
        <f t="shared" si="414"/>
        <v>0</v>
      </c>
      <c r="W816" t="str">
        <f t="shared" si="415"/>
        <v>NA</v>
      </c>
      <c r="X816">
        <f t="shared" si="416"/>
        <v>0</v>
      </c>
      <c r="Y816" t="str">
        <f t="shared" si="403"/>
        <v>NA</v>
      </c>
      <c r="Z816" t="str">
        <f t="shared" si="404"/>
        <v>NA</v>
      </c>
      <c r="AA816" t="str">
        <f t="shared" si="405"/>
        <v>NA</v>
      </c>
      <c r="AB816" t="str">
        <f t="shared" si="406"/>
        <v>NA</v>
      </c>
      <c r="AC816" s="9" t="str">
        <f t="shared" si="417"/>
        <v>NA</v>
      </c>
      <c r="AD816" s="9">
        <f t="shared" si="418"/>
        <v>0</v>
      </c>
      <c r="AE816" s="9" t="str">
        <f t="shared" si="419"/>
        <v>NA</v>
      </c>
      <c r="AF816" s="9">
        <f t="shared" si="420"/>
        <v>0</v>
      </c>
      <c r="AG816" s="9" t="str">
        <f t="shared" si="421"/>
        <v>NA</v>
      </c>
      <c r="AH816" s="9">
        <f t="shared" si="422"/>
        <v>0</v>
      </c>
      <c r="AI816" s="9" t="str">
        <f t="shared" si="423"/>
        <v>NA</v>
      </c>
      <c r="AJ816" s="9">
        <f t="shared" si="424"/>
        <v>0</v>
      </c>
      <c r="AK816" t="str">
        <f t="shared" si="425"/>
        <v>NA</v>
      </c>
      <c r="AL816" t="str">
        <f t="shared" si="426"/>
        <v>NA</v>
      </c>
      <c r="AM816" t="str">
        <f t="shared" si="427"/>
        <v>NA</v>
      </c>
      <c r="AN816" t="str">
        <f t="shared" si="428"/>
        <v>NA</v>
      </c>
      <c r="AO816">
        <f t="shared" si="407"/>
        <v>0</v>
      </c>
      <c r="AP816">
        <f t="shared" si="408"/>
        <v>0</v>
      </c>
      <c r="AQ816" t="str">
        <f t="shared" si="409"/>
        <v>Method not applicable - confined aquifer</v>
      </c>
    </row>
    <row r="817" spans="1:43" x14ac:dyDescent="0.25">
      <c r="A817">
        <v>678</v>
      </c>
      <c r="B817">
        <v>110037941.002</v>
      </c>
      <c r="C817" t="str">
        <f>VLOOKUP(A817,'A1. Aquifer Attributes'!A:H,8,FALSE)</f>
        <v>Confined</v>
      </c>
      <c r="D817" t="str">
        <f>VLOOKUP(A817,'A3. BGCZ'!A:C,3,FALSE)</f>
        <v>SBS</v>
      </c>
      <c r="E817" t="str">
        <f>VLOOKUP(A817,'A2. Low Flow Zone'!A:C,3,FALSE)</f>
        <v>South Interior</v>
      </c>
      <c r="F817">
        <f>IFERROR(VLOOKUP(A817,'R1. GW Use'!A:H,8,FALSE),"&lt;Null&gt;")</f>
        <v>27894</v>
      </c>
      <c r="G817" t="str">
        <f>IFERROR(VLOOKUP(A817,'R2. Recharge'!A:I,8,FALSE)*B817,"&lt;Null&gt;")</f>
        <v>&lt;Null&gt;</v>
      </c>
      <c r="H817" t="str">
        <f>IFERROR(VLOOKUP(A817,'R2. Recharge'!A:K,10,FALSE)*B817,"&lt;Null&gt;")</f>
        <v>&lt;Null&gt;</v>
      </c>
      <c r="I817" t="str">
        <f>IFERROR(VLOOKUP(A817,'R3. GW E'!A:C,2,FALSE)*B817,"&lt;Null&gt;")</f>
        <v>&lt;Null&gt;</v>
      </c>
      <c r="J817" t="str">
        <f>IFERROR(VLOOKUP(A817,'R3. GW E'!A:E,4,FALSE)*B817,"&lt;Null&gt;")</f>
        <v>&lt;Null&gt;</v>
      </c>
      <c r="K817" t="str">
        <f t="shared" si="396"/>
        <v>&lt;Null&gt;</v>
      </c>
      <c r="L817" t="str">
        <f t="shared" si="397"/>
        <v>&lt;Null&gt;</v>
      </c>
      <c r="M817" t="str">
        <f t="shared" si="398"/>
        <v>&lt;Null&gt;</v>
      </c>
      <c r="N817" t="str">
        <f t="shared" si="399"/>
        <v>&lt;Null&gt;</v>
      </c>
      <c r="O817" t="str">
        <f t="shared" si="400"/>
        <v/>
      </c>
      <c r="P817">
        <f t="shared" si="410"/>
        <v>28000</v>
      </c>
      <c r="Q817" t="str">
        <f t="shared" si="401"/>
        <v/>
      </c>
      <c r="R817">
        <f t="shared" si="411"/>
        <v>0</v>
      </c>
      <c r="S817" t="str">
        <f t="shared" si="402"/>
        <v/>
      </c>
      <c r="T817">
        <f t="shared" si="412"/>
        <v>0</v>
      </c>
      <c r="U817" t="str">
        <f t="shared" si="413"/>
        <v>NA</v>
      </c>
      <c r="V817">
        <f t="shared" si="414"/>
        <v>0</v>
      </c>
      <c r="W817" t="str">
        <f t="shared" si="415"/>
        <v>NA</v>
      </c>
      <c r="X817">
        <f t="shared" si="416"/>
        <v>0</v>
      </c>
      <c r="Y817" t="str">
        <f t="shared" si="403"/>
        <v>NA</v>
      </c>
      <c r="Z817" t="str">
        <f t="shared" si="404"/>
        <v>NA</v>
      </c>
      <c r="AA817" t="str">
        <f t="shared" si="405"/>
        <v>NA</v>
      </c>
      <c r="AB817" t="str">
        <f t="shared" si="406"/>
        <v>NA</v>
      </c>
      <c r="AC817" s="9" t="str">
        <f t="shared" si="417"/>
        <v>NA</v>
      </c>
      <c r="AD817" s="9">
        <f t="shared" si="418"/>
        <v>0</v>
      </c>
      <c r="AE817" s="9" t="str">
        <f t="shared" si="419"/>
        <v>NA</v>
      </c>
      <c r="AF817" s="9">
        <f t="shared" si="420"/>
        <v>0</v>
      </c>
      <c r="AG817" s="9" t="str">
        <f t="shared" si="421"/>
        <v>NA</v>
      </c>
      <c r="AH817" s="9">
        <f t="shared" si="422"/>
        <v>0</v>
      </c>
      <c r="AI817" s="9" t="str">
        <f t="shared" si="423"/>
        <v>NA</v>
      </c>
      <c r="AJ817" s="9">
        <f t="shared" si="424"/>
        <v>0</v>
      </c>
      <c r="AK817" t="str">
        <f t="shared" si="425"/>
        <v>NA</v>
      </c>
      <c r="AL817" t="str">
        <f t="shared" si="426"/>
        <v>NA</v>
      </c>
      <c r="AM817" t="str">
        <f t="shared" si="427"/>
        <v>NA</v>
      </c>
      <c r="AN817" t="str">
        <f t="shared" si="428"/>
        <v>NA</v>
      </c>
      <c r="AO817">
        <f t="shared" si="407"/>
        <v>0</v>
      </c>
      <c r="AP817">
        <f t="shared" si="408"/>
        <v>0</v>
      </c>
      <c r="AQ817" t="str">
        <f t="shared" si="409"/>
        <v>Method not applicable - confined aquifer</v>
      </c>
    </row>
    <row r="818" spans="1:43" x14ac:dyDescent="0.25">
      <c r="A818">
        <v>679</v>
      </c>
      <c r="B818">
        <v>19636809.517499998</v>
      </c>
      <c r="C818" t="str">
        <f>VLOOKUP(A818,'A1. Aquifer Attributes'!A:H,8,FALSE)</f>
        <v>Confined</v>
      </c>
      <c r="D818" t="str">
        <f>VLOOKUP(A818,'A3. BGCZ'!A:C,3,FALSE)</f>
        <v>SBS</v>
      </c>
      <c r="E818" t="str">
        <f>VLOOKUP(A818,'A2. Low Flow Zone'!A:C,3,FALSE)</f>
        <v>South Interior</v>
      </c>
      <c r="F818">
        <f>IFERROR(VLOOKUP(A818,'R1. GW Use'!A:H,8,FALSE),"&lt;Null&gt;")</f>
        <v>3546</v>
      </c>
      <c r="G818" t="str">
        <f>IFERROR(VLOOKUP(A818,'R2. Recharge'!A:I,8,FALSE)*B818,"&lt;Null&gt;")</f>
        <v>&lt;Null&gt;</v>
      </c>
      <c r="H818" t="str">
        <f>IFERROR(VLOOKUP(A818,'R2. Recharge'!A:K,10,FALSE)*B818,"&lt;Null&gt;")</f>
        <v>&lt;Null&gt;</v>
      </c>
      <c r="I818" t="str">
        <f>IFERROR(VLOOKUP(A818,'R3. GW E'!A:C,2,FALSE)*B818,"&lt;Null&gt;")</f>
        <v>&lt;Null&gt;</v>
      </c>
      <c r="J818" t="str">
        <f>IFERROR(VLOOKUP(A818,'R3. GW E'!A:E,4,FALSE)*B818,"&lt;Null&gt;")</f>
        <v>&lt;Null&gt;</v>
      </c>
      <c r="K818" t="str">
        <f t="shared" si="396"/>
        <v>&lt;Null&gt;</v>
      </c>
      <c r="L818" t="str">
        <f t="shared" si="397"/>
        <v>&lt;Null&gt;</v>
      </c>
      <c r="M818" t="str">
        <f t="shared" si="398"/>
        <v>&lt;Null&gt;</v>
      </c>
      <c r="N818" t="str">
        <f t="shared" si="399"/>
        <v>&lt;Null&gt;</v>
      </c>
      <c r="O818" t="str">
        <f t="shared" si="400"/>
        <v/>
      </c>
      <c r="P818">
        <f t="shared" si="410"/>
        <v>4000</v>
      </c>
      <c r="Q818" t="str">
        <f t="shared" si="401"/>
        <v/>
      </c>
      <c r="R818">
        <f t="shared" si="411"/>
        <v>0</v>
      </c>
      <c r="S818" t="str">
        <f t="shared" si="402"/>
        <v/>
      </c>
      <c r="T818">
        <f t="shared" si="412"/>
        <v>0</v>
      </c>
      <c r="U818" t="str">
        <f t="shared" si="413"/>
        <v>NA</v>
      </c>
      <c r="V818">
        <f t="shared" si="414"/>
        <v>0</v>
      </c>
      <c r="W818" t="str">
        <f t="shared" si="415"/>
        <v>NA</v>
      </c>
      <c r="X818">
        <f t="shared" si="416"/>
        <v>0</v>
      </c>
      <c r="Y818" t="str">
        <f t="shared" si="403"/>
        <v>NA</v>
      </c>
      <c r="Z818" t="str">
        <f t="shared" si="404"/>
        <v>NA</v>
      </c>
      <c r="AA818" t="str">
        <f t="shared" si="405"/>
        <v>NA</v>
      </c>
      <c r="AB818" t="str">
        <f t="shared" si="406"/>
        <v>NA</v>
      </c>
      <c r="AC818" s="9" t="str">
        <f t="shared" si="417"/>
        <v>NA</v>
      </c>
      <c r="AD818" s="9">
        <f t="shared" si="418"/>
        <v>0</v>
      </c>
      <c r="AE818" s="9" t="str">
        <f t="shared" si="419"/>
        <v>NA</v>
      </c>
      <c r="AF818" s="9">
        <f t="shared" si="420"/>
        <v>0</v>
      </c>
      <c r="AG818" s="9" t="str">
        <f t="shared" si="421"/>
        <v>NA</v>
      </c>
      <c r="AH818" s="9">
        <f t="shared" si="422"/>
        <v>0</v>
      </c>
      <c r="AI818" s="9" t="str">
        <f t="shared" si="423"/>
        <v>NA</v>
      </c>
      <c r="AJ818" s="9">
        <f t="shared" si="424"/>
        <v>0</v>
      </c>
      <c r="AK818" t="str">
        <f t="shared" si="425"/>
        <v>NA</v>
      </c>
      <c r="AL818" t="str">
        <f t="shared" si="426"/>
        <v>NA</v>
      </c>
      <c r="AM818" t="str">
        <f t="shared" si="427"/>
        <v>NA</v>
      </c>
      <c r="AN818" t="str">
        <f t="shared" si="428"/>
        <v>NA</v>
      </c>
      <c r="AO818">
        <f t="shared" si="407"/>
        <v>0</v>
      </c>
      <c r="AP818">
        <f t="shared" si="408"/>
        <v>0</v>
      </c>
      <c r="AQ818" t="str">
        <f t="shared" si="409"/>
        <v>Method not applicable - confined aquifer</v>
      </c>
    </row>
    <row r="819" spans="1:43" x14ac:dyDescent="0.25">
      <c r="A819">
        <v>680</v>
      </c>
      <c r="B819">
        <v>209013639.259</v>
      </c>
      <c r="C819" t="str">
        <f>VLOOKUP(A819,'A1. Aquifer Attributes'!A:H,8,FALSE)</f>
        <v>Confined</v>
      </c>
      <c r="D819" t="str">
        <f>VLOOKUP(A819,'A3. BGCZ'!A:C,3,FALSE)</f>
        <v>CDF</v>
      </c>
      <c r="E819" t="str">
        <f>VLOOKUP(A819,'A2. Low Flow Zone'!A:C,3,FALSE)</f>
        <v>Georgia Basin</v>
      </c>
      <c r="F819">
        <f>IFERROR(VLOOKUP(A819,'R1. GW Use'!A:H,8,FALSE),"&lt;Null&gt;")</f>
        <v>4219846</v>
      </c>
      <c r="G819" t="str">
        <f>IFERROR(VLOOKUP(A819,'R2. Recharge'!A:I,8,FALSE)*B819,"&lt;Null&gt;")</f>
        <v>&lt;Null&gt;</v>
      </c>
      <c r="H819" t="str">
        <f>IFERROR(VLOOKUP(A819,'R2. Recharge'!A:K,10,FALSE)*B819,"&lt;Null&gt;")</f>
        <v>&lt;Null&gt;</v>
      </c>
      <c r="I819" t="str">
        <f>IFERROR(VLOOKUP(A819,'R3. GW E'!A:C,2,FALSE)*B819,"&lt;Null&gt;")</f>
        <v>&lt;Null&gt;</v>
      </c>
      <c r="J819" t="str">
        <f>IFERROR(VLOOKUP(A819,'R3. GW E'!A:E,4,FALSE)*B819,"&lt;Null&gt;")</f>
        <v>&lt;Null&gt;</v>
      </c>
      <c r="K819" t="str">
        <f t="shared" si="396"/>
        <v>&lt;Null&gt;</v>
      </c>
      <c r="L819" t="str">
        <f t="shared" si="397"/>
        <v>&lt;Null&gt;</v>
      </c>
      <c r="M819" t="str">
        <f t="shared" si="398"/>
        <v>&lt;Null&gt;</v>
      </c>
      <c r="N819" t="str">
        <f t="shared" si="399"/>
        <v>&lt;Null&gt;</v>
      </c>
      <c r="O819" t="str">
        <f t="shared" si="400"/>
        <v/>
      </c>
      <c r="P819">
        <f t="shared" si="410"/>
        <v>4220000</v>
      </c>
      <c r="Q819" t="str">
        <f t="shared" si="401"/>
        <v/>
      </c>
      <c r="R819">
        <f t="shared" si="411"/>
        <v>0</v>
      </c>
      <c r="S819" t="str">
        <f t="shared" si="402"/>
        <v/>
      </c>
      <c r="T819">
        <f t="shared" si="412"/>
        <v>0</v>
      </c>
      <c r="U819" t="str">
        <f t="shared" si="413"/>
        <v>NA</v>
      </c>
      <c r="V819">
        <f t="shared" si="414"/>
        <v>0</v>
      </c>
      <c r="W819" t="str">
        <f t="shared" si="415"/>
        <v>NA</v>
      </c>
      <c r="X819">
        <f t="shared" si="416"/>
        <v>0</v>
      </c>
      <c r="Y819" t="str">
        <f t="shared" si="403"/>
        <v>NA</v>
      </c>
      <c r="Z819" t="str">
        <f t="shared" si="404"/>
        <v>NA</v>
      </c>
      <c r="AA819" t="str">
        <f t="shared" si="405"/>
        <v>NA</v>
      </c>
      <c r="AB819" t="str">
        <f t="shared" si="406"/>
        <v>NA</v>
      </c>
      <c r="AC819" s="9" t="str">
        <f t="shared" si="417"/>
        <v>NA</v>
      </c>
      <c r="AD819" s="9">
        <f t="shared" si="418"/>
        <v>0</v>
      </c>
      <c r="AE819" s="9" t="str">
        <f t="shared" si="419"/>
        <v>NA</v>
      </c>
      <c r="AF819" s="9">
        <f t="shared" si="420"/>
        <v>0</v>
      </c>
      <c r="AG819" s="9" t="str">
        <f t="shared" si="421"/>
        <v>NA</v>
      </c>
      <c r="AH819" s="9">
        <f t="shared" si="422"/>
        <v>0</v>
      </c>
      <c r="AI819" s="9" t="str">
        <f t="shared" si="423"/>
        <v>NA</v>
      </c>
      <c r="AJ819" s="9">
        <f t="shared" si="424"/>
        <v>0</v>
      </c>
      <c r="AK819" t="str">
        <f t="shared" si="425"/>
        <v>NA</v>
      </c>
      <c r="AL819" t="str">
        <f t="shared" si="426"/>
        <v>NA</v>
      </c>
      <c r="AM819" t="str">
        <f t="shared" si="427"/>
        <v>NA</v>
      </c>
      <c r="AN819" t="str">
        <f t="shared" si="428"/>
        <v>NA</v>
      </c>
      <c r="AO819">
        <f t="shared" si="407"/>
        <v>0</v>
      </c>
      <c r="AP819">
        <f t="shared" si="408"/>
        <v>0</v>
      </c>
      <c r="AQ819" t="str">
        <f t="shared" si="409"/>
        <v>Method not applicable - confined aquifer</v>
      </c>
    </row>
    <row r="820" spans="1:43" x14ac:dyDescent="0.25">
      <c r="A820">
        <v>683</v>
      </c>
      <c r="B820">
        <v>8962023.0365600009</v>
      </c>
      <c r="C820" t="str">
        <f>VLOOKUP(A820,'A1. Aquifer Attributes'!A:H,8,FALSE)</f>
        <v>Confined</v>
      </c>
      <c r="D820" t="str">
        <f>VLOOKUP(A820,'A3. BGCZ'!A:C,3,FALSE)</f>
        <v>CDF</v>
      </c>
      <c r="E820" t="str">
        <f>VLOOKUP(A820,'A2. Low Flow Zone'!A:C,3,FALSE)</f>
        <v>Vancouver Island</v>
      </c>
      <c r="F820">
        <f>IFERROR(VLOOKUP(A820,'R1. GW Use'!A:H,8,FALSE),"&lt;Null&gt;")</f>
        <v>104009</v>
      </c>
      <c r="G820" t="str">
        <f>IFERROR(VLOOKUP(A820,'R2. Recharge'!A:I,8,FALSE)*B820,"&lt;Null&gt;")</f>
        <v>&lt;Null&gt;</v>
      </c>
      <c r="H820" t="str">
        <f>IFERROR(VLOOKUP(A820,'R2. Recharge'!A:K,10,FALSE)*B820,"&lt;Null&gt;")</f>
        <v>&lt;Null&gt;</v>
      </c>
      <c r="I820" t="str">
        <f>IFERROR(VLOOKUP(A820,'R3. GW E'!A:C,2,FALSE)*B820,"&lt;Null&gt;")</f>
        <v>&lt;Null&gt;</v>
      </c>
      <c r="J820" t="str">
        <f>IFERROR(VLOOKUP(A820,'R3. GW E'!A:E,4,FALSE)*B820,"&lt;Null&gt;")</f>
        <v>&lt;Null&gt;</v>
      </c>
      <c r="K820" t="str">
        <f t="shared" si="396"/>
        <v>&lt;Null&gt;</v>
      </c>
      <c r="L820" t="str">
        <f t="shared" si="397"/>
        <v>&lt;Null&gt;</v>
      </c>
      <c r="M820" t="str">
        <f t="shared" si="398"/>
        <v>&lt;Null&gt;</v>
      </c>
      <c r="N820" t="str">
        <f t="shared" si="399"/>
        <v>&lt;Null&gt;</v>
      </c>
      <c r="O820" t="str">
        <f t="shared" si="400"/>
        <v/>
      </c>
      <c r="P820">
        <f t="shared" si="410"/>
        <v>104000</v>
      </c>
      <c r="Q820" t="str">
        <f t="shared" si="401"/>
        <v/>
      </c>
      <c r="R820">
        <f t="shared" si="411"/>
        <v>0</v>
      </c>
      <c r="S820" t="str">
        <f t="shared" si="402"/>
        <v/>
      </c>
      <c r="T820">
        <f t="shared" si="412"/>
        <v>0</v>
      </c>
      <c r="U820" t="str">
        <f t="shared" si="413"/>
        <v>NA</v>
      </c>
      <c r="V820">
        <f t="shared" si="414"/>
        <v>0</v>
      </c>
      <c r="W820" t="str">
        <f t="shared" si="415"/>
        <v>NA</v>
      </c>
      <c r="X820">
        <f t="shared" si="416"/>
        <v>0</v>
      </c>
      <c r="Y820" t="str">
        <f t="shared" si="403"/>
        <v>NA</v>
      </c>
      <c r="Z820" t="str">
        <f t="shared" si="404"/>
        <v>NA</v>
      </c>
      <c r="AA820" t="str">
        <f t="shared" si="405"/>
        <v>NA</v>
      </c>
      <c r="AB820" t="str">
        <f t="shared" si="406"/>
        <v>NA</v>
      </c>
      <c r="AC820" s="9" t="str">
        <f t="shared" si="417"/>
        <v>NA</v>
      </c>
      <c r="AD820" s="9">
        <f t="shared" si="418"/>
        <v>0</v>
      </c>
      <c r="AE820" s="9" t="str">
        <f t="shared" si="419"/>
        <v>NA</v>
      </c>
      <c r="AF820" s="9">
        <f t="shared" si="420"/>
        <v>0</v>
      </c>
      <c r="AG820" s="9" t="str">
        <f t="shared" si="421"/>
        <v>NA</v>
      </c>
      <c r="AH820" s="9">
        <f t="shared" si="422"/>
        <v>0</v>
      </c>
      <c r="AI820" s="9" t="str">
        <f t="shared" si="423"/>
        <v>NA</v>
      </c>
      <c r="AJ820" s="9">
        <f t="shared" si="424"/>
        <v>0</v>
      </c>
      <c r="AK820" t="str">
        <f t="shared" si="425"/>
        <v>NA</v>
      </c>
      <c r="AL820" t="str">
        <f t="shared" si="426"/>
        <v>NA</v>
      </c>
      <c r="AM820" t="str">
        <f t="shared" si="427"/>
        <v>NA</v>
      </c>
      <c r="AN820" t="str">
        <f t="shared" si="428"/>
        <v>NA</v>
      </c>
      <c r="AO820">
        <f t="shared" si="407"/>
        <v>0</v>
      </c>
      <c r="AP820">
        <f t="shared" si="408"/>
        <v>0</v>
      </c>
      <c r="AQ820" t="str">
        <f t="shared" si="409"/>
        <v>Method not applicable - confined aquifer</v>
      </c>
    </row>
    <row r="821" spans="1:43" x14ac:dyDescent="0.25">
      <c r="A821">
        <v>686</v>
      </c>
      <c r="B821">
        <v>7288424.5256899996</v>
      </c>
      <c r="C821" t="str">
        <f>VLOOKUP(A821,'A1. Aquifer Attributes'!A:H,8,FALSE)</f>
        <v>Confined</v>
      </c>
      <c r="D821" t="str">
        <f>VLOOKUP(A821,'A3. BGCZ'!A:C,3,FALSE)</f>
        <v>CDF</v>
      </c>
      <c r="E821" t="str">
        <f>VLOOKUP(A821,'A2. Low Flow Zone'!A:C,3,FALSE)</f>
        <v>Georgia Basin</v>
      </c>
      <c r="F821">
        <f>IFERROR(VLOOKUP(A821,'R1. GW Use'!A:H,8,FALSE),"&lt;Null&gt;")</f>
        <v>12659</v>
      </c>
      <c r="G821" t="str">
        <f>IFERROR(VLOOKUP(A821,'R2. Recharge'!A:I,8,FALSE)*B821,"&lt;Null&gt;")</f>
        <v>&lt;Null&gt;</v>
      </c>
      <c r="H821" t="str">
        <f>IFERROR(VLOOKUP(A821,'R2. Recharge'!A:K,10,FALSE)*B821,"&lt;Null&gt;")</f>
        <v>&lt;Null&gt;</v>
      </c>
      <c r="I821" t="str">
        <f>IFERROR(VLOOKUP(A821,'R3. GW E'!A:C,2,FALSE)*B821,"&lt;Null&gt;")</f>
        <v>&lt;Null&gt;</v>
      </c>
      <c r="J821" t="str">
        <f>IFERROR(VLOOKUP(A821,'R3. GW E'!A:E,4,FALSE)*B821,"&lt;Null&gt;")</f>
        <v>&lt;Null&gt;</v>
      </c>
      <c r="K821" t="str">
        <f t="shared" si="396"/>
        <v>&lt;Null&gt;</v>
      </c>
      <c r="L821" t="str">
        <f t="shared" si="397"/>
        <v>&lt;Null&gt;</v>
      </c>
      <c r="M821" t="str">
        <f t="shared" si="398"/>
        <v>&lt;Null&gt;</v>
      </c>
      <c r="N821" t="str">
        <f t="shared" si="399"/>
        <v>&lt;Null&gt;</v>
      </c>
      <c r="O821" t="str">
        <f t="shared" si="400"/>
        <v/>
      </c>
      <c r="P821">
        <f t="shared" si="410"/>
        <v>13000</v>
      </c>
      <c r="Q821" t="str">
        <f t="shared" si="401"/>
        <v/>
      </c>
      <c r="R821">
        <f t="shared" si="411"/>
        <v>0</v>
      </c>
      <c r="S821" t="str">
        <f t="shared" si="402"/>
        <v/>
      </c>
      <c r="T821">
        <f t="shared" si="412"/>
        <v>0</v>
      </c>
      <c r="U821" t="str">
        <f t="shared" si="413"/>
        <v>NA</v>
      </c>
      <c r="V821">
        <f t="shared" si="414"/>
        <v>0</v>
      </c>
      <c r="W821" t="str">
        <f t="shared" si="415"/>
        <v>NA</v>
      </c>
      <c r="X821">
        <f t="shared" si="416"/>
        <v>0</v>
      </c>
      <c r="Y821" t="str">
        <f t="shared" si="403"/>
        <v>NA</v>
      </c>
      <c r="Z821" t="str">
        <f t="shared" si="404"/>
        <v>NA</v>
      </c>
      <c r="AA821" t="str">
        <f t="shared" si="405"/>
        <v>NA</v>
      </c>
      <c r="AB821" t="str">
        <f t="shared" si="406"/>
        <v>NA</v>
      </c>
      <c r="AC821" s="9" t="str">
        <f t="shared" si="417"/>
        <v>NA</v>
      </c>
      <c r="AD821" s="9">
        <f t="shared" si="418"/>
        <v>0</v>
      </c>
      <c r="AE821" s="9" t="str">
        <f t="shared" si="419"/>
        <v>NA</v>
      </c>
      <c r="AF821" s="9">
        <f t="shared" si="420"/>
        <v>0</v>
      </c>
      <c r="AG821" s="9" t="str">
        <f t="shared" si="421"/>
        <v>NA</v>
      </c>
      <c r="AH821" s="9">
        <f t="shared" si="422"/>
        <v>0</v>
      </c>
      <c r="AI821" s="9" t="str">
        <f t="shared" si="423"/>
        <v>NA</v>
      </c>
      <c r="AJ821" s="9">
        <f t="shared" si="424"/>
        <v>0</v>
      </c>
      <c r="AK821" t="str">
        <f t="shared" si="425"/>
        <v>NA</v>
      </c>
      <c r="AL821" t="str">
        <f t="shared" si="426"/>
        <v>NA</v>
      </c>
      <c r="AM821" t="str">
        <f t="shared" si="427"/>
        <v>NA</v>
      </c>
      <c r="AN821" t="str">
        <f t="shared" si="428"/>
        <v>NA</v>
      </c>
      <c r="AO821">
        <f t="shared" si="407"/>
        <v>0</v>
      </c>
      <c r="AP821">
        <f t="shared" si="408"/>
        <v>0</v>
      </c>
      <c r="AQ821" t="str">
        <f t="shared" si="409"/>
        <v>Method not applicable - confined aquifer</v>
      </c>
    </row>
    <row r="822" spans="1:43" x14ac:dyDescent="0.25">
      <c r="A822">
        <v>688</v>
      </c>
      <c r="B822">
        <v>17941403.735199999</v>
      </c>
      <c r="C822" t="str">
        <f>VLOOKUP(A822,'A1. Aquifer Attributes'!A:H,8,FALSE)</f>
        <v>Confined</v>
      </c>
      <c r="D822" t="str">
        <f>VLOOKUP(A822,'A3. BGCZ'!A:C,3,FALSE)</f>
        <v>BWBS</v>
      </c>
      <c r="E822" t="str">
        <f>VLOOKUP(A822,'A2. Low Flow Zone'!A:C,3,FALSE)</f>
        <v>North Interior</v>
      </c>
      <c r="F822">
        <f>IFERROR(VLOOKUP(A822,'R1. GW Use'!A:H,8,FALSE),"&lt;Null&gt;")</f>
        <v>22650</v>
      </c>
      <c r="G822" t="str">
        <f>IFERROR(VLOOKUP(A822,'R2. Recharge'!A:I,8,FALSE)*B822,"&lt;Null&gt;")</f>
        <v>&lt;Null&gt;</v>
      </c>
      <c r="H822" t="str">
        <f>IFERROR(VLOOKUP(A822,'R2. Recharge'!A:K,10,FALSE)*B822,"&lt;Null&gt;")</f>
        <v>&lt;Null&gt;</v>
      </c>
      <c r="I822" t="str">
        <f>IFERROR(VLOOKUP(A822,'R3. GW E'!A:C,2,FALSE)*B822,"&lt;Null&gt;")</f>
        <v>&lt;Null&gt;</v>
      </c>
      <c r="J822" t="str">
        <f>IFERROR(VLOOKUP(A822,'R3. GW E'!A:E,4,FALSE)*B822,"&lt;Null&gt;")</f>
        <v>&lt;Null&gt;</v>
      </c>
      <c r="K822" t="str">
        <f t="shared" si="396"/>
        <v>&lt;Null&gt;</v>
      </c>
      <c r="L822" t="str">
        <f t="shared" si="397"/>
        <v>&lt;Null&gt;</v>
      </c>
      <c r="M822" t="str">
        <f t="shared" si="398"/>
        <v>&lt;Null&gt;</v>
      </c>
      <c r="N822" t="str">
        <f t="shared" si="399"/>
        <v>&lt;Null&gt;</v>
      </c>
      <c r="O822" t="str">
        <f t="shared" si="400"/>
        <v/>
      </c>
      <c r="P822">
        <f t="shared" si="410"/>
        <v>23000</v>
      </c>
      <c r="Q822" t="str">
        <f t="shared" si="401"/>
        <v/>
      </c>
      <c r="R822">
        <f t="shared" si="411"/>
        <v>0</v>
      </c>
      <c r="S822" t="str">
        <f t="shared" si="402"/>
        <v/>
      </c>
      <c r="T822">
        <f t="shared" si="412"/>
        <v>0</v>
      </c>
      <c r="U822" t="str">
        <f t="shared" si="413"/>
        <v>NA</v>
      </c>
      <c r="V822">
        <f t="shared" si="414"/>
        <v>0</v>
      </c>
      <c r="W822" t="str">
        <f t="shared" si="415"/>
        <v>NA</v>
      </c>
      <c r="X822">
        <f t="shared" si="416"/>
        <v>0</v>
      </c>
      <c r="Y822" t="str">
        <f t="shared" si="403"/>
        <v>NA</v>
      </c>
      <c r="Z822" t="str">
        <f t="shared" si="404"/>
        <v>NA</v>
      </c>
      <c r="AA822" t="str">
        <f t="shared" si="405"/>
        <v>NA</v>
      </c>
      <c r="AB822" t="str">
        <f t="shared" si="406"/>
        <v>NA</v>
      </c>
      <c r="AC822" s="9" t="str">
        <f t="shared" si="417"/>
        <v>NA</v>
      </c>
      <c r="AD822" s="9">
        <f t="shared" si="418"/>
        <v>0</v>
      </c>
      <c r="AE822" s="9" t="str">
        <f t="shared" si="419"/>
        <v>NA</v>
      </c>
      <c r="AF822" s="9">
        <f t="shared" si="420"/>
        <v>0</v>
      </c>
      <c r="AG822" s="9" t="str">
        <f t="shared" si="421"/>
        <v>NA</v>
      </c>
      <c r="AH822" s="9">
        <f t="shared" si="422"/>
        <v>0</v>
      </c>
      <c r="AI822" s="9" t="str">
        <f t="shared" si="423"/>
        <v>NA</v>
      </c>
      <c r="AJ822" s="9">
        <f t="shared" si="424"/>
        <v>0</v>
      </c>
      <c r="AK822" t="str">
        <f t="shared" si="425"/>
        <v>NA</v>
      </c>
      <c r="AL822" t="str">
        <f t="shared" si="426"/>
        <v>NA</v>
      </c>
      <c r="AM822" t="str">
        <f t="shared" si="427"/>
        <v>NA</v>
      </c>
      <c r="AN822" t="str">
        <f t="shared" si="428"/>
        <v>NA</v>
      </c>
      <c r="AO822">
        <f t="shared" si="407"/>
        <v>0</v>
      </c>
      <c r="AP822">
        <f t="shared" si="408"/>
        <v>0</v>
      </c>
      <c r="AQ822" t="str">
        <f t="shared" si="409"/>
        <v>Method not applicable - confined aquifer</v>
      </c>
    </row>
    <row r="823" spans="1:43" x14ac:dyDescent="0.25">
      <c r="A823">
        <v>689</v>
      </c>
      <c r="B823">
        <v>75147507.976600006</v>
      </c>
      <c r="C823" t="str">
        <f>VLOOKUP(A823,'A1. Aquifer Attributes'!A:H,8,FALSE)</f>
        <v>Confined</v>
      </c>
      <c r="D823" t="str">
        <f>VLOOKUP(A823,'A3. BGCZ'!A:C,3,FALSE)</f>
        <v>BWBS</v>
      </c>
      <c r="E823" t="str">
        <f>VLOOKUP(A823,'A2. Low Flow Zone'!A:C,3,FALSE)</f>
        <v>North Interior</v>
      </c>
      <c r="F823">
        <f>IFERROR(VLOOKUP(A823,'R1. GW Use'!A:H,8,FALSE),"&lt;Null&gt;")</f>
        <v>7583</v>
      </c>
      <c r="G823" t="str">
        <f>IFERROR(VLOOKUP(A823,'R2. Recharge'!A:I,8,FALSE)*B823,"&lt;Null&gt;")</f>
        <v>&lt;Null&gt;</v>
      </c>
      <c r="H823" t="str">
        <f>IFERROR(VLOOKUP(A823,'R2. Recharge'!A:K,10,FALSE)*B823,"&lt;Null&gt;")</f>
        <v>&lt;Null&gt;</v>
      </c>
      <c r="I823" t="str">
        <f>IFERROR(VLOOKUP(A823,'R3. GW E'!A:C,2,FALSE)*B823,"&lt;Null&gt;")</f>
        <v>&lt;Null&gt;</v>
      </c>
      <c r="J823" t="str">
        <f>IFERROR(VLOOKUP(A823,'R3. GW E'!A:E,4,FALSE)*B823,"&lt;Null&gt;")</f>
        <v>&lt;Null&gt;</v>
      </c>
      <c r="K823" t="str">
        <f t="shared" si="396"/>
        <v>&lt;Null&gt;</v>
      </c>
      <c r="L823" t="str">
        <f t="shared" si="397"/>
        <v>&lt;Null&gt;</v>
      </c>
      <c r="M823" t="str">
        <f t="shared" si="398"/>
        <v>&lt;Null&gt;</v>
      </c>
      <c r="N823" t="str">
        <f t="shared" si="399"/>
        <v>&lt;Null&gt;</v>
      </c>
      <c r="O823" t="str">
        <f t="shared" si="400"/>
        <v/>
      </c>
      <c r="P823">
        <f t="shared" si="410"/>
        <v>8000</v>
      </c>
      <c r="Q823" t="str">
        <f t="shared" si="401"/>
        <v/>
      </c>
      <c r="R823">
        <f t="shared" si="411"/>
        <v>0</v>
      </c>
      <c r="S823" t="str">
        <f t="shared" si="402"/>
        <v/>
      </c>
      <c r="T823">
        <f t="shared" si="412"/>
        <v>0</v>
      </c>
      <c r="U823" t="str">
        <f t="shared" si="413"/>
        <v>NA</v>
      </c>
      <c r="V823">
        <f t="shared" si="414"/>
        <v>0</v>
      </c>
      <c r="W823" t="str">
        <f t="shared" si="415"/>
        <v>NA</v>
      </c>
      <c r="X823">
        <f t="shared" si="416"/>
        <v>0</v>
      </c>
      <c r="Y823" t="str">
        <f t="shared" si="403"/>
        <v>NA</v>
      </c>
      <c r="Z823" t="str">
        <f t="shared" si="404"/>
        <v>NA</v>
      </c>
      <c r="AA823" t="str">
        <f t="shared" si="405"/>
        <v>NA</v>
      </c>
      <c r="AB823" t="str">
        <f t="shared" si="406"/>
        <v>NA</v>
      </c>
      <c r="AC823" s="9" t="str">
        <f t="shared" si="417"/>
        <v>NA</v>
      </c>
      <c r="AD823" s="9">
        <f t="shared" si="418"/>
        <v>0</v>
      </c>
      <c r="AE823" s="9" t="str">
        <f t="shared" si="419"/>
        <v>NA</v>
      </c>
      <c r="AF823" s="9">
        <f t="shared" si="420"/>
        <v>0</v>
      </c>
      <c r="AG823" s="9" t="str">
        <f t="shared" si="421"/>
        <v>NA</v>
      </c>
      <c r="AH823" s="9">
        <f t="shared" si="422"/>
        <v>0</v>
      </c>
      <c r="AI823" s="9" t="str">
        <f t="shared" si="423"/>
        <v>NA</v>
      </c>
      <c r="AJ823" s="9">
        <f t="shared" si="424"/>
        <v>0</v>
      </c>
      <c r="AK823" t="str">
        <f t="shared" si="425"/>
        <v>NA</v>
      </c>
      <c r="AL823" t="str">
        <f t="shared" si="426"/>
        <v>NA</v>
      </c>
      <c r="AM823" t="str">
        <f t="shared" si="427"/>
        <v>NA</v>
      </c>
      <c r="AN823" t="str">
        <f t="shared" si="428"/>
        <v>NA</v>
      </c>
      <c r="AO823">
        <f t="shared" si="407"/>
        <v>0</v>
      </c>
      <c r="AP823">
        <f t="shared" si="408"/>
        <v>0</v>
      </c>
      <c r="AQ823" t="str">
        <f t="shared" si="409"/>
        <v>Method not applicable - confined aquifer</v>
      </c>
    </row>
    <row r="824" spans="1:43" x14ac:dyDescent="0.25">
      <c r="A824">
        <v>690</v>
      </c>
      <c r="B824">
        <v>23789637.9219</v>
      </c>
      <c r="C824" t="str">
        <f>VLOOKUP(A824,'A1. Aquifer Attributes'!A:H,8,FALSE)</f>
        <v>Confined</v>
      </c>
      <c r="D824" t="str">
        <f>VLOOKUP(A824,'A3. BGCZ'!A:C,3,FALSE)</f>
        <v>BWBS</v>
      </c>
      <c r="E824" t="str">
        <f>VLOOKUP(A824,'A2. Low Flow Zone'!A:C,3,FALSE)</f>
        <v>Northeast Plains</v>
      </c>
      <c r="F824">
        <f>IFERROR(VLOOKUP(A824,'R1. GW Use'!A:H,8,FALSE),"&lt;Null&gt;")</f>
        <v>1544</v>
      </c>
      <c r="G824" t="str">
        <f>IFERROR(VLOOKUP(A824,'R2. Recharge'!A:I,8,FALSE)*B824,"&lt;Null&gt;")</f>
        <v>&lt;Null&gt;</v>
      </c>
      <c r="H824" t="str">
        <f>IFERROR(VLOOKUP(A824,'R2. Recharge'!A:K,10,FALSE)*B824,"&lt;Null&gt;")</f>
        <v>&lt;Null&gt;</v>
      </c>
      <c r="I824" t="str">
        <f>IFERROR(VLOOKUP(A824,'R3. GW E'!A:C,2,FALSE)*B824,"&lt;Null&gt;")</f>
        <v>&lt;Null&gt;</v>
      </c>
      <c r="J824" t="str">
        <f>IFERROR(VLOOKUP(A824,'R3. GW E'!A:E,4,FALSE)*B824,"&lt;Null&gt;")</f>
        <v>&lt;Null&gt;</v>
      </c>
      <c r="K824" t="str">
        <f t="shared" si="396"/>
        <v>&lt;Null&gt;</v>
      </c>
      <c r="L824" t="str">
        <f t="shared" si="397"/>
        <v>&lt;Null&gt;</v>
      </c>
      <c r="M824" t="str">
        <f t="shared" si="398"/>
        <v>&lt;Null&gt;</v>
      </c>
      <c r="N824" t="str">
        <f t="shared" si="399"/>
        <v>&lt;Null&gt;</v>
      </c>
      <c r="O824" t="str">
        <f t="shared" si="400"/>
        <v/>
      </c>
      <c r="P824">
        <f t="shared" si="410"/>
        <v>2000</v>
      </c>
      <c r="Q824" t="str">
        <f t="shared" si="401"/>
        <v/>
      </c>
      <c r="R824">
        <f t="shared" si="411"/>
        <v>0</v>
      </c>
      <c r="S824" t="str">
        <f t="shared" si="402"/>
        <v/>
      </c>
      <c r="T824">
        <f t="shared" si="412"/>
        <v>0</v>
      </c>
      <c r="U824" t="str">
        <f t="shared" si="413"/>
        <v>NA</v>
      </c>
      <c r="V824">
        <f t="shared" si="414"/>
        <v>0</v>
      </c>
      <c r="W824" t="str">
        <f t="shared" si="415"/>
        <v>NA</v>
      </c>
      <c r="X824">
        <f t="shared" si="416"/>
        <v>0</v>
      </c>
      <c r="Y824" t="str">
        <f t="shared" si="403"/>
        <v>NA</v>
      </c>
      <c r="Z824" t="str">
        <f t="shared" si="404"/>
        <v>NA</v>
      </c>
      <c r="AA824" t="str">
        <f t="shared" si="405"/>
        <v>NA</v>
      </c>
      <c r="AB824" t="str">
        <f t="shared" si="406"/>
        <v>NA</v>
      </c>
      <c r="AC824" s="9" t="str">
        <f t="shared" si="417"/>
        <v>NA</v>
      </c>
      <c r="AD824" s="9">
        <f t="shared" si="418"/>
        <v>0</v>
      </c>
      <c r="AE824" s="9" t="str">
        <f t="shared" si="419"/>
        <v>NA</v>
      </c>
      <c r="AF824" s="9">
        <f t="shared" si="420"/>
        <v>0</v>
      </c>
      <c r="AG824" s="9" t="str">
        <f t="shared" si="421"/>
        <v>NA</v>
      </c>
      <c r="AH824" s="9">
        <f t="shared" si="422"/>
        <v>0</v>
      </c>
      <c r="AI824" s="9" t="str">
        <f t="shared" si="423"/>
        <v>NA</v>
      </c>
      <c r="AJ824" s="9">
        <f t="shared" si="424"/>
        <v>0</v>
      </c>
      <c r="AK824" t="str">
        <f t="shared" si="425"/>
        <v>NA</v>
      </c>
      <c r="AL824" t="str">
        <f t="shared" si="426"/>
        <v>NA</v>
      </c>
      <c r="AM824" t="str">
        <f t="shared" si="427"/>
        <v>NA</v>
      </c>
      <c r="AN824" t="str">
        <f t="shared" si="428"/>
        <v>NA</v>
      </c>
      <c r="AO824">
        <f t="shared" si="407"/>
        <v>0</v>
      </c>
      <c r="AP824">
        <f t="shared" si="408"/>
        <v>0</v>
      </c>
      <c r="AQ824" t="str">
        <f t="shared" si="409"/>
        <v>Method not applicable - confined aquifer</v>
      </c>
    </row>
    <row r="825" spans="1:43" x14ac:dyDescent="0.25">
      <c r="A825">
        <v>691</v>
      </c>
      <c r="B825">
        <v>29307888.265099999</v>
      </c>
      <c r="C825" t="str">
        <f>VLOOKUP(A825,'A1. Aquifer Attributes'!A:H,8,FALSE)</f>
        <v>Confined</v>
      </c>
      <c r="D825" t="str">
        <f>VLOOKUP(A825,'A3. BGCZ'!A:C,3,FALSE)</f>
        <v>CWH</v>
      </c>
      <c r="E825" t="str">
        <f>VLOOKUP(A825,'A2. Low Flow Zone'!A:C,3,FALSE)</f>
        <v>Vancouver Island</v>
      </c>
      <c r="F825">
        <f>IFERROR(VLOOKUP(A825,'R1. GW Use'!A:H,8,FALSE),"&lt;Null&gt;")</f>
        <v>0</v>
      </c>
      <c r="G825" t="str">
        <f>IFERROR(VLOOKUP(A825,'R2. Recharge'!A:I,8,FALSE)*B825,"&lt;Null&gt;")</f>
        <v>&lt;Null&gt;</v>
      </c>
      <c r="H825" t="str">
        <f>IFERROR(VLOOKUP(A825,'R2. Recharge'!A:K,10,FALSE)*B825,"&lt;Null&gt;")</f>
        <v>&lt;Null&gt;</v>
      </c>
      <c r="I825" t="str">
        <f>IFERROR(VLOOKUP(A825,'R3. GW E'!A:C,2,FALSE)*B825,"&lt;Null&gt;")</f>
        <v>&lt;Null&gt;</v>
      </c>
      <c r="J825" t="str">
        <f>IFERROR(VLOOKUP(A825,'R3. GW E'!A:E,4,FALSE)*B825,"&lt;Null&gt;")</f>
        <v>&lt;Null&gt;</v>
      </c>
      <c r="K825" t="str">
        <f t="shared" si="396"/>
        <v>&lt;Null&gt;</v>
      </c>
      <c r="L825" t="str">
        <f t="shared" si="397"/>
        <v>&lt;Null&gt;</v>
      </c>
      <c r="M825" t="str">
        <f t="shared" si="398"/>
        <v>&lt;Null&gt;</v>
      </c>
      <c r="N825" t="str">
        <f t="shared" si="399"/>
        <v>&lt;Null&gt;</v>
      </c>
      <c r="O825" t="str">
        <f t="shared" si="400"/>
        <v/>
      </c>
      <c r="P825">
        <f t="shared" si="410"/>
        <v>0</v>
      </c>
      <c r="Q825" t="str">
        <f t="shared" si="401"/>
        <v/>
      </c>
      <c r="R825">
        <f t="shared" si="411"/>
        <v>0</v>
      </c>
      <c r="S825" t="str">
        <f t="shared" si="402"/>
        <v/>
      </c>
      <c r="T825">
        <f t="shared" si="412"/>
        <v>0</v>
      </c>
      <c r="U825" t="str">
        <f t="shared" si="413"/>
        <v>NA</v>
      </c>
      <c r="V825">
        <f t="shared" si="414"/>
        <v>0</v>
      </c>
      <c r="W825" t="str">
        <f t="shared" si="415"/>
        <v>NA</v>
      </c>
      <c r="X825">
        <f t="shared" si="416"/>
        <v>0</v>
      </c>
      <c r="Y825" t="str">
        <f t="shared" si="403"/>
        <v>NA</v>
      </c>
      <c r="Z825" t="str">
        <f t="shared" si="404"/>
        <v>NA</v>
      </c>
      <c r="AA825" t="str">
        <f t="shared" si="405"/>
        <v>NA</v>
      </c>
      <c r="AB825" t="str">
        <f t="shared" si="406"/>
        <v>NA</v>
      </c>
      <c r="AC825" s="9" t="str">
        <f t="shared" si="417"/>
        <v>NA</v>
      </c>
      <c r="AD825" s="9">
        <f t="shared" si="418"/>
        <v>0</v>
      </c>
      <c r="AE825" s="9" t="str">
        <f t="shared" si="419"/>
        <v>NA</v>
      </c>
      <c r="AF825" s="9">
        <f t="shared" si="420"/>
        <v>0</v>
      </c>
      <c r="AG825" s="9" t="str">
        <f t="shared" si="421"/>
        <v>NA</v>
      </c>
      <c r="AH825" s="9">
        <f t="shared" si="422"/>
        <v>0</v>
      </c>
      <c r="AI825" s="9" t="str">
        <f t="shared" si="423"/>
        <v>NA</v>
      </c>
      <c r="AJ825" s="9">
        <f t="shared" si="424"/>
        <v>0</v>
      </c>
      <c r="AK825" t="str">
        <f t="shared" si="425"/>
        <v>NA</v>
      </c>
      <c r="AL825" t="str">
        <f t="shared" si="426"/>
        <v>NA</v>
      </c>
      <c r="AM825" t="str">
        <f t="shared" si="427"/>
        <v>NA</v>
      </c>
      <c r="AN825" t="str">
        <f t="shared" si="428"/>
        <v>NA</v>
      </c>
      <c r="AO825">
        <f t="shared" si="407"/>
        <v>0</v>
      </c>
      <c r="AP825">
        <f t="shared" si="408"/>
        <v>0</v>
      </c>
      <c r="AQ825" t="str">
        <f t="shared" si="409"/>
        <v>Method not applicable - confined aquifer</v>
      </c>
    </row>
    <row r="826" spans="1:43" x14ac:dyDescent="0.25">
      <c r="A826">
        <v>694</v>
      </c>
      <c r="B826">
        <v>193747.25750000001</v>
      </c>
      <c r="C826" t="str">
        <f>VLOOKUP(A826,'A1. Aquifer Attributes'!A:H,8,FALSE)</f>
        <v>Confined</v>
      </c>
      <c r="D826" t="str">
        <f>VLOOKUP(A826,'A3. BGCZ'!A:C,3,FALSE)</f>
        <v>CWH</v>
      </c>
      <c r="E826" t="str">
        <f>VLOOKUP(A826,'A2. Low Flow Zone'!A:C,3,FALSE)</f>
        <v>Vancouver Island</v>
      </c>
      <c r="F826">
        <f>IFERROR(VLOOKUP(A826,'R1. GW Use'!A:H,8,FALSE),"&lt;Null&gt;")</f>
        <v>0</v>
      </c>
      <c r="G826" t="str">
        <f>IFERROR(VLOOKUP(A826,'R2. Recharge'!A:I,8,FALSE)*B826,"&lt;Null&gt;")</f>
        <v>&lt;Null&gt;</v>
      </c>
      <c r="H826" t="str">
        <f>IFERROR(VLOOKUP(A826,'R2. Recharge'!A:K,10,FALSE)*B826,"&lt;Null&gt;")</f>
        <v>&lt;Null&gt;</v>
      </c>
      <c r="I826" t="str">
        <f>IFERROR(VLOOKUP(A826,'R3. GW E'!A:C,2,FALSE)*B826,"&lt;Null&gt;")</f>
        <v>&lt;Null&gt;</v>
      </c>
      <c r="J826" t="str">
        <f>IFERROR(VLOOKUP(A826,'R3. GW E'!A:E,4,FALSE)*B826,"&lt;Null&gt;")</f>
        <v>&lt;Null&gt;</v>
      </c>
      <c r="K826" t="str">
        <f t="shared" si="396"/>
        <v>&lt;Null&gt;</v>
      </c>
      <c r="L826" t="str">
        <f t="shared" si="397"/>
        <v>&lt;Null&gt;</v>
      </c>
      <c r="M826" t="str">
        <f t="shared" si="398"/>
        <v>&lt;Null&gt;</v>
      </c>
      <c r="N826" t="str">
        <f t="shared" si="399"/>
        <v>&lt;Null&gt;</v>
      </c>
      <c r="O826" t="str">
        <f t="shared" si="400"/>
        <v/>
      </c>
      <c r="P826">
        <f t="shared" si="410"/>
        <v>0</v>
      </c>
      <c r="Q826" t="str">
        <f t="shared" si="401"/>
        <v/>
      </c>
      <c r="R826">
        <f t="shared" si="411"/>
        <v>0</v>
      </c>
      <c r="S826" t="str">
        <f t="shared" si="402"/>
        <v/>
      </c>
      <c r="T826">
        <f t="shared" si="412"/>
        <v>0</v>
      </c>
      <c r="U826" t="str">
        <f t="shared" si="413"/>
        <v>NA</v>
      </c>
      <c r="V826">
        <f t="shared" si="414"/>
        <v>0</v>
      </c>
      <c r="W826" t="str">
        <f t="shared" si="415"/>
        <v>NA</v>
      </c>
      <c r="X826">
        <f t="shared" si="416"/>
        <v>0</v>
      </c>
      <c r="Y826" t="str">
        <f t="shared" si="403"/>
        <v>NA</v>
      </c>
      <c r="Z826" t="str">
        <f t="shared" si="404"/>
        <v>NA</v>
      </c>
      <c r="AA826" t="str">
        <f t="shared" si="405"/>
        <v>NA</v>
      </c>
      <c r="AB826" t="str">
        <f t="shared" si="406"/>
        <v>NA</v>
      </c>
      <c r="AC826" s="9" t="str">
        <f t="shared" si="417"/>
        <v>NA</v>
      </c>
      <c r="AD826" s="9">
        <f t="shared" si="418"/>
        <v>0</v>
      </c>
      <c r="AE826" s="9" t="str">
        <f t="shared" si="419"/>
        <v>NA</v>
      </c>
      <c r="AF826" s="9">
        <f t="shared" si="420"/>
        <v>0</v>
      </c>
      <c r="AG826" s="9" t="str">
        <f t="shared" si="421"/>
        <v>NA</v>
      </c>
      <c r="AH826" s="9">
        <f t="shared" si="422"/>
        <v>0</v>
      </c>
      <c r="AI826" s="9" t="str">
        <f t="shared" si="423"/>
        <v>NA</v>
      </c>
      <c r="AJ826" s="9">
        <f t="shared" si="424"/>
        <v>0</v>
      </c>
      <c r="AK826" t="str">
        <f t="shared" si="425"/>
        <v>NA</v>
      </c>
      <c r="AL826" t="str">
        <f t="shared" si="426"/>
        <v>NA</v>
      </c>
      <c r="AM826" t="str">
        <f t="shared" si="427"/>
        <v>NA</v>
      </c>
      <c r="AN826" t="str">
        <f t="shared" si="428"/>
        <v>NA</v>
      </c>
      <c r="AO826">
        <f t="shared" si="407"/>
        <v>0</v>
      </c>
      <c r="AP826">
        <f t="shared" si="408"/>
        <v>0</v>
      </c>
      <c r="AQ826" t="str">
        <f t="shared" si="409"/>
        <v>Method not applicable - confined aquifer</v>
      </c>
    </row>
    <row r="827" spans="1:43" x14ac:dyDescent="0.25">
      <c r="A827">
        <v>695</v>
      </c>
      <c r="B827">
        <v>1225345.20181</v>
      </c>
      <c r="C827" t="str">
        <f>VLOOKUP(A827,'A1. Aquifer Attributes'!A:H,8,FALSE)</f>
        <v>Confined</v>
      </c>
      <c r="D827" t="str">
        <f>VLOOKUP(A827,'A3. BGCZ'!A:C,3,FALSE)</f>
        <v>CWH</v>
      </c>
      <c r="E827" t="str">
        <f>VLOOKUP(A827,'A2. Low Flow Zone'!A:C,3,FALSE)</f>
        <v>Vancouver Island</v>
      </c>
      <c r="F827">
        <f>IFERROR(VLOOKUP(A827,'R1. GW Use'!A:H,8,FALSE),"&lt;Null&gt;")</f>
        <v>697</v>
      </c>
      <c r="G827" t="str">
        <f>IFERROR(VLOOKUP(A827,'R2. Recharge'!A:I,8,FALSE)*B827,"&lt;Null&gt;")</f>
        <v>&lt;Null&gt;</v>
      </c>
      <c r="H827" t="str">
        <f>IFERROR(VLOOKUP(A827,'R2. Recharge'!A:K,10,FALSE)*B827,"&lt;Null&gt;")</f>
        <v>&lt;Null&gt;</v>
      </c>
      <c r="I827" t="str">
        <f>IFERROR(VLOOKUP(A827,'R3. GW E'!A:C,2,FALSE)*B827,"&lt;Null&gt;")</f>
        <v>&lt;Null&gt;</v>
      </c>
      <c r="J827" t="str">
        <f>IFERROR(VLOOKUP(A827,'R3. GW E'!A:E,4,FALSE)*B827,"&lt;Null&gt;")</f>
        <v>&lt;Null&gt;</v>
      </c>
      <c r="K827" t="str">
        <f t="shared" si="396"/>
        <v>&lt;Null&gt;</v>
      </c>
      <c r="L827" t="str">
        <f t="shared" si="397"/>
        <v>&lt;Null&gt;</v>
      </c>
      <c r="M827" t="str">
        <f t="shared" si="398"/>
        <v>&lt;Null&gt;</v>
      </c>
      <c r="N827" t="str">
        <f t="shared" si="399"/>
        <v>&lt;Null&gt;</v>
      </c>
      <c r="O827" t="str">
        <f t="shared" si="400"/>
        <v>&lt;1000</v>
      </c>
      <c r="P827">
        <f t="shared" si="410"/>
        <v>1000</v>
      </c>
      <c r="Q827" t="str">
        <f t="shared" si="401"/>
        <v/>
      </c>
      <c r="R827">
        <f t="shared" si="411"/>
        <v>0</v>
      </c>
      <c r="S827" t="str">
        <f t="shared" si="402"/>
        <v/>
      </c>
      <c r="T827">
        <f t="shared" si="412"/>
        <v>0</v>
      </c>
      <c r="U827" t="str">
        <f t="shared" si="413"/>
        <v>NA</v>
      </c>
      <c r="V827">
        <f t="shared" si="414"/>
        <v>0</v>
      </c>
      <c r="W827" t="str">
        <f t="shared" si="415"/>
        <v>NA</v>
      </c>
      <c r="X827">
        <f t="shared" si="416"/>
        <v>0</v>
      </c>
      <c r="Y827" t="str">
        <f t="shared" si="403"/>
        <v>NA</v>
      </c>
      <c r="Z827" t="str">
        <f t="shared" si="404"/>
        <v>NA</v>
      </c>
      <c r="AA827" t="str">
        <f t="shared" si="405"/>
        <v>NA</v>
      </c>
      <c r="AB827" t="str">
        <f t="shared" si="406"/>
        <v>NA</v>
      </c>
      <c r="AC827" s="9" t="str">
        <f t="shared" si="417"/>
        <v>NA</v>
      </c>
      <c r="AD827" s="9">
        <f t="shared" si="418"/>
        <v>0</v>
      </c>
      <c r="AE827" s="9" t="str">
        <f t="shared" si="419"/>
        <v>NA</v>
      </c>
      <c r="AF827" s="9">
        <f t="shared" si="420"/>
        <v>0</v>
      </c>
      <c r="AG827" s="9" t="str">
        <f t="shared" si="421"/>
        <v>NA</v>
      </c>
      <c r="AH827" s="9">
        <f t="shared" si="422"/>
        <v>0</v>
      </c>
      <c r="AI827" s="9" t="str">
        <f t="shared" si="423"/>
        <v>NA</v>
      </c>
      <c r="AJ827" s="9">
        <f t="shared" si="424"/>
        <v>0</v>
      </c>
      <c r="AK827" t="str">
        <f t="shared" si="425"/>
        <v>NA</v>
      </c>
      <c r="AL827" t="str">
        <f t="shared" si="426"/>
        <v>NA</v>
      </c>
      <c r="AM827" t="str">
        <f t="shared" si="427"/>
        <v>NA</v>
      </c>
      <c r="AN827" t="str">
        <f t="shared" si="428"/>
        <v>NA</v>
      </c>
      <c r="AO827">
        <f t="shared" si="407"/>
        <v>0</v>
      </c>
      <c r="AP827">
        <f t="shared" si="408"/>
        <v>0</v>
      </c>
      <c r="AQ827" t="str">
        <f t="shared" si="409"/>
        <v>Method not applicable - confined aquifer</v>
      </c>
    </row>
    <row r="828" spans="1:43" x14ac:dyDescent="0.25">
      <c r="A828">
        <v>696</v>
      </c>
      <c r="B828">
        <v>4309382.6628799997</v>
      </c>
      <c r="C828" t="str">
        <f>VLOOKUP(A828,'A1. Aquifer Attributes'!A:H,8,FALSE)</f>
        <v>Confined</v>
      </c>
      <c r="D828" t="str">
        <f>VLOOKUP(A828,'A3. BGCZ'!A:C,3,FALSE)</f>
        <v>CWH</v>
      </c>
      <c r="E828" t="str">
        <f>VLOOKUP(A828,'A2. Low Flow Zone'!A:C,3,FALSE)</f>
        <v>Vancouver Island</v>
      </c>
      <c r="F828">
        <f>IFERROR(VLOOKUP(A828,'R1. GW Use'!A:H,8,FALSE),"&lt;Null&gt;")</f>
        <v>140891</v>
      </c>
      <c r="G828" t="str">
        <f>IFERROR(VLOOKUP(A828,'R2. Recharge'!A:I,8,FALSE)*B828,"&lt;Null&gt;")</f>
        <v>&lt;Null&gt;</v>
      </c>
      <c r="H828" t="str">
        <f>IFERROR(VLOOKUP(A828,'R2. Recharge'!A:K,10,FALSE)*B828,"&lt;Null&gt;")</f>
        <v>&lt;Null&gt;</v>
      </c>
      <c r="I828" t="str">
        <f>IFERROR(VLOOKUP(A828,'R3. GW E'!A:C,2,FALSE)*B828,"&lt;Null&gt;")</f>
        <v>&lt;Null&gt;</v>
      </c>
      <c r="J828" t="str">
        <f>IFERROR(VLOOKUP(A828,'R3. GW E'!A:E,4,FALSE)*B828,"&lt;Null&gt;")</f>
        <v>&lt;Null&gt;</v>
      </c>
      <c r="K828" t="str">
        <f t="shared" si="396"/>
        <v>&lt;Null&gt;</v>
      </c>
      <c r="L828" t="str">
        <f t="shared" si="397"/>
        <v>&lt;Null&gt;</v>
      </c>
      <c r="M828" t="str">
        <f t="shared" si="398"/>
        <v>&lt;Null&gt;</v>
      </c>
      <c r="N828" t="str">
        <f t="shared" si="399"/>
        <v>&lt;Null&gt;</v>
      </c>
      <c r="O828" t="str">
        <f t="shared" si="400"/>
        <v/>
      </c>
      <c r="P828">
        <f t="shared" si="410"/>
        <v>141000</v>
      </c>
      <c r="Q828" t="str">
        <f t="shared" si="401"/>
        <v/>
      </c>
      <c r="R828">
        <f t="shared" si="411"/>
        <v>0</v>
      </c>
      <c r="S828" t="str">
        <f t="shared" si="402"/>
        <v/>
      </c>
      <c r="T828">
        <f t="shared" si="412"/>
        <v>0</v>
      </c>
      <c r="U828" t="str">
        <f t="shared" si="413"/>
        <v>NA</v>
      </c>
      <c r="V828">
        <f t="shared" si="414"/>
        <v>0</v>
      </c>
      <c r="W828" t="str">
        <f t="shared" si="415"/>
        <v>NA</v>
      </c>
      <c r="X828">
        <f t="shared" si="416"/>
        <v>0</v>
      </c>
      <c r="Y828" t="str">
        <f t="shared" si="403"/>
        <v>NA</v>
      </c>
      <c r="Z828" t="str">
        <f t="shared" si="404"/>
        <v>NA</v>
      </c>
      <c r="AA828" t="str">
        <f t="shared" si="405"/>
        <v>NA</v>
      </c>
      <c r="AB828" t="str">
        <f t="shared" si="406"/>
        <v>NA</v>
      </c>
      <c r="AC828" s="9" t="str">
        <f t="shared" si="417"/>
        <v>NA</v>
      </c>
      <c r="AD828" s="9">
        <f t="shared" si="418"/>
        <v>0</v>
      </c>
      <c r="AE828" s="9" t="str">
        <f t="shared" si="419"/>
        <v>NA</v>
      </c>
      <c r="AF828" s="9">
        <f t="shared" si="420"/>
        <v>0</v>
      </c>
      <c r="AG828" s="9" t="str">
        <f t="shared" si="421"/>
        <v>NA</v>
      </c>
      <c r="AH828" s="9">
        <f t="shared" si="422"/>
        <v>0</v>
      </c>
      <c r="AI828" s="9" t="str">
        <f t="shared" si="423"/>
        <v>NA</v>
      </c>
      <c r="AJ828" s="9">
        <f t="shared" si="424"/>
        <v>0</v>
      </c>
      <c r="AK828" t="str">
        <f t="shared" si="425"/>
        <v>NA</v>
      </c>
      <c r="AL828" t="str">
        <f t="shared" si="426"/>
        <v>NA</v>
      </c>
      <c r="AM828" t="str">
        <f t="shared" si="427"/>
        <v>NA</v>
      </c>
      <c r="AN828" t="str">
        <f t="shared" si="428"/>
        <v>NA</v>
      </c>
      <c r="AO828">
        <f t="shared" si="407"/>
        <v>0</v>
      </c>
      <c r="AP828">
        <f t="shared" si="408"/>
        <v>0</v>
      </c>
      <c r="AQ828" t="str">
        <f t="shared" si="409"/>
        <v>Method not applicable - confined aquifer</v>
      </c>
    </row>
    <row r="829" spans="1:43" x14ac:dyDescent="0.25">
      <c r="A829">
        <v>697</v>
      </c>
      <c r="B829">
        <v>42212633.160300002</v>
      </c>
      <c r="C829" t="str">
        <f>VLOOKUP(A829,'A1. Aquifer Attributes'!A:H,8,FALSE)</f>
        <v>Confined</v>
      </c>
      <c r="D829" t="str">
        <f>VLOOKUP(A829,'A3. BGCZ'!A:C,3,FALSE)</f>
        <v>CWH</v>
      </c>
      <c r="E829" t="str">
        <f>VLOOKUP(A829,'A2. Low Flow Zone'!A:C,3,FALSE)</f>
        <v>Vancouver Island</v>
      </c>
      <c r="F829">
        <f>IFERROR(VLOOKUP(A829,'R1. GW Use'!A:H,8,FALSE),"&lt;Null&gt;")</f>
        <v>328879</v>
      </c>
      <c r="G829" t="str">
        <f>IFERROR(VLOOKUP(A829,'R2. Recharge'!A:I,8,FALSE)*B829,"&lt;Null&gt;")</f>
        <v>&lt;Null&gt;</v>
      </c>
      <c r="H829" t="str">
        <f>IFERROR(VLOOKUP(A829,'R2. Recharge'!A:K,10,FALSE)*B829,"&lt;Null&gt;")</f>
        <v>&lt;Null&gt;</v>
      </c>
      <c r="I829" t="str">
        <f>IFERROR(VLOOKUP(A829,'R3. GW E'!A:C,2,FALSE)*B829,"&lt;Null&gt;")</f>
        <v>&lt;Null&gt;</v>
      </c>
      <c r="J829" t="str">
        <f>IFERROR(VLOOKUP(A829,'R3. GW E'!A:E,4,FALSE)*B829,"&lt;Null&gt;")</f>
        <v>&lt;Null&gt;</v>
      </c>
      <c r="K829" t="str">
        <f t="shared" si="396"/>
        <v>&lt;Null&gt;</v>
      </c>
      <c r="L829" t="str">
        <f t="shared" si="397"/>
        <v>&lt;Null&gt;</v>
      </c>
      <c r="M829" t="str">
        <f t="shared" si="398"/>
        <v>&lt;Null&gt;</v>
      </c>
      <c r="N829" t="str">
        <f t="shared" si="399"/>
        <v>&lt;Null&gt;</v>
      </c>
      <c r="O829" t="str">
        <f t="shared" si="400"/>
        <v/>
      </c>
      <c r="P829">
        <f t="shared" si="410"/>
        <v>329000</v>
      </c>
      <c r="Q829" t="str">
        <f t="shared" si="401"/>
        <v/>
      </c>
      <c r="R829">
        <f t="shared" si="411"/>
        <v>0</v>
      </c>
      <c r="S829" t="str">
        <f t="shared" si="402"/>
        <v/>
      </c>
      <c r="T829">
        <f t="shared" si="412"/>
        <v>0</v>
      </c>
      <c r="U829" t="str">
        <f t="shared" si="413"/>
        <v>NA</v>
      </c>
      <c r="V829">
        <f t="shared" si="414"/>
        <v>0</v>
      </c>
      <c r="W829" t="str">
        <f t="shared" si="415"/>
        <v>NA</v>
      </c>
      <c r="X829">
        <f t="shared" si="416"/>
        <v>0</v>
      </c>
      <c r="Y829" t="str">
        <f t="shared" si="403"/>
        <v>NA</v>
      </c>
      <c r="Z829" t="str">
        <f t="shared" si="404"/>
        <v>NA</v>
      </c>
      <c r="AA829" t="str">
        <f t="shared" si="405"/>
        <v>NA</v>
      </c>
      <c r="AB829" t="str">
        <f t="shared" si="406"/>
        <v>NA</v>
      </c>
      <c r="AC829" s="9" t="str">
        <f t="shared" si="417"/>
        <v>NA</v>
      </c>
      <c r="AD829" s="9">
        <f t="shared" si="418"/>
        <v>0</v>
      </c>
      <c r="AE829" s="9" t="str">
        <f t="shared" si="419"/>
        <v>NA</v>
      </c>
      <c r="AF829" s="9">
        <f t="shared" si="420"/>
        <v>0</v>
      </c>
      <c r="AG829" s="9" t="str">
        <f t="shared" si="421"/>
        <v>NA</v>
      </c>
      <c r="AH829" s="9">
        <f t="shared" si="422"/>
        <v>0</v>
      </c>
      <c r="AI829" s="9" t="str">
        <f t="shared" si="423"/>
        <v>NA</v>
      </c>
      <c r="AJ829" s="9">
        <f t="shared" si="424"/>
        <v>0</v>
      </c>
      <c r="AK829" t="str">
        <f t="shared" si="425"/>
        <v>NA</v>
      </c>
      <c r="AL829" t="str">
        <f t="shared" si="426"/>
        <v>NA</v>
      </c>
      <c r="AM829" t="str">
        <f t="shared" si="427"/>
        <v>NA</v>
      </c>
      <c r="AN829" t="str">
        <f t="shared" si="428"/>
        <v>NA</v>
      </c>
      <c r="AO829">
        <f t="shared" si="407"/>
        <v>0</v>
      </c>
      <c r="AP829">
        <f t="shared" si="408"/>
        <v>0</v>
      </c>
      <c r="AQ829" t="str">
        <f t="shared" si="409"/>
        <v>Method not applicable - confined aquifer</v>
      </c>
    </row>
    <row r="830" spans="1:43" x14ac:dyDescent="0.25">
      <c r="A830">
        <v>698</v>
      </c>
      <c r="B830">
        <v>5609549.8656900004</v>
      </c>
      <c r="C830" t="str">
        <f>VLOOKUP(A830,'A1. Aquifer Attributes'!A:H,8,FALSE)</f>
        <v>Confined</v>
      </c>
      <c r="D830" t="str">
        <f>VLOOKUP(A830,'A3. BGCZ'!A:C,3,FALSE)</f>
        <v>CWH</v>
      </c>
      <c r="E830" t="str">
        <f>VLOOKUP(A830,'A2. Low Flow Zone'!A:C,3,FALSE)</f>
        <v>Vancouver Island</v>
      </c>
      <c r="F830">
        <f>IFERROR(VLOOKUP(A830,'R1. GW Use'!A:H,8,FALSE),"&lt;Null&gt;")</f>
        <v>32819</v>
      </c>
      <c r="G830" t="str">
        <f>IFERROR(VLOOKUP(A830,'R2. Recharge'!A:I,8,FALSE)*B830,"&lt;Null&gt;")</f>
        <v>&lt;Null&gt;</v>
      </c>
      <c r="H830" t="str">
        <f>IFERROR(VLOOKUP(A830,'R2. Recharge'!A:K,10,FALSE)*B830,"&lt;Null&gt;")</f>
        <v>&lt;Null&gt;</v>
      </c>
      <c r="I830" t="str">
        <f>IFERROR(VLOOKUP(A830,'R3. GW E'!A:C,2,FALSE)*B830,"&lt;Null&gt;")</f>
        <v>&lt;Null&gt;</v>
      </c>
      <c r="J830" t="str">
        <f>IFERROR(VLOOKUP(A830,'R3. GW E'!A:E,4,FALSE)*B830,"&lt;Null&gt;")</f>
        <v>&lt;Null&gt;</v>
      </c>
      <c r="K830" t="str">
        <f t="shared" si="396"/>
        <v>&lt;Null&gt;</v>
      </c>
      <c r="L830" t="str">
        <f t="shared" si="397"/>
        <v>&lt;Null&gt;</v>
      </c>
      <c r="M830" t="str">
        <f t="shared" si="398"/>
        <v>&lt;Null&gt;</v>
      </c>
      <c r="N830" t="str">
        <f t="shared" si="399"/>
        <v>&lt;Null&gt;</v>
      </c>
      <c r="O830" t="str">
        <f t="shared" si="400"/>
        <v/>
      </c>
      <c r="P830">
        <f t="shared" si="410"/>
        <v>33000</v>
      </c>
      <c r="Q830" t="str">
        <f t="shared" si="401"/>
        <v/>
      </c>
      <c r="R830">
        <f t="shared" si="411"/>
        <v>0</v>
      </c>
      <c r="S830" t="str">
        <f t="shared" si="402"/>
        <v/>
      </c>
      <c r="T830">
        <f t="shared" si="412"/>
        <v>0</v>
      </c>
      <c r="U830" t="str">
        <f t="shared" si="413"/>
        <v>NA</v>
      </c>
      <c r="V830">
        <f t="shared" si="414"/>
        <v>0</v>
      </c>
      <c r="W830" t="str">
        <f t="shared" si="415"/>
        <v>NA</v>
      </c>
      <c r="X830">
        <f t="shared" si="416"/>
        <v>0</v>
      </c>
      <c r="Y830" t="str">
        <f t="shared" si="403"/>
        <v>NA</v>
      </c>
      <c r="Z830" t="str">
        <f t="shared" si="404"/>
        <v>NA</v>
      </c>
      <c r="AA830" t="str">
        <f t="shared" si="405"/>
        <v>NA</v>
      </c>
      <c r="AB830" t="str">
        <f t="shared" si="406"/>
        <v>NA</v>
      </c>
      <c r="AC830" s="9" t="str">
        <f t="shared" si="417"/>
        <v>NA</v>
      </c>
      <c r="AD830" s="9">
        <f t="shared" si="418"/>
        <v>0</v>
      </c>
      <c r="AE830" s="9" t="str">
        <f t="shared" si="419"/>
        <v>NA</v>
      </c>
      <c r="AF830" s="9">
        <f t="shared" si="420"/>
        <v>0</v>
      </c>
      <c r="AG830" s="9" t="str">
        <f t="shared" si="421"/>
        <v>NA</v>
      </c>
      <c r="AH830" s="9">
        <f t="shared" si="422"/>
        <v>0</v>
      </c>
      <c r="AI830" s="9" t="str">
        <f t="shared" si="423"/>
        <v>NA</v>
      </c>
      <c r="AJ830" s="9">
        <f t="shared" si="424"/>
        <v>0</v>
      </c>
      <c r="AK830" t="str">
        <f t="shared" si="425"/>
        <v>NA</v>
      </c>
      <c r="AL830" t="str">
        <f t="shared" si="426"/>
        <v>NA</v>
      </c>
      <c r="AM830" t="str">
        <f t="shared" si="427"/>
        <v>NA</v>
      </c>
      <c r="AN830" t="str">
        <f t="shared" si="428"/>
        <v>NA</v>
      </c>
      <c r="AO830">
        <f t="shared" si="407"/>
        <v>0</v>
      </c>
      <c r="AP830">
        <f t="shared" si="408"/>
        <v>0</v>
      </c>
      <c r="AQ830" t="str">
        <f t="shared" si="409"/>
        <v>Method not applicable - confined aquifer</v>
      </c>
    </row>
    <row r="831" spans="1:43" x14ac:dyDescent="0.25">
      <c r="A831">
        <v>699</v>
      </c>
      <c r="B831">
        <v>1207679.37481</v>
      </c>
      <c r="C831" t="str">
        <f>VLOOKUP(A831,'A1. Aquifer Attributes'!A:H,8,FALSE)</f>
        <v>Confined</v>
      </c>
      <c r="D831" t="str">
        <f>VLOOKUP(A831,'A3. BGCZ'!A:C,3,FALSE)</f>
        <v>CWH</v>
      </c>
      <c r="E831" t="str">
        <f>VLOOKUP(A831,'A2. Low Flow Zone'!A:C,3,FALSE)</f>
        <v>Vancouver Island</v>
      </c>
      <c r="F831">
        <f>IFERROR(VLOOKUP(A831,'R1. GW Use'!A:H,8,FALSE),"&lt;Null&gt;")</f>
        <v>0</v>
      </c>
      <c r="G831" t="str">
        <f>IFERROR(VLOOKUP(A831,'R2. Recharge'!A:I,8,FALSE)*B831,"&lt;Null&gt;")</f>
        <v>&lt;Null&gt;</v>
      </c>
      <c r="H831" t="str">
        <f>IFERROR(VLOOKUP(A831,'R2. Recharge'!A:K,10,FALSE)*B831,"&lt;Null&gt;")</f>
        <v>&lt;Null&gt;</v>
      </c>
      <c r="I831" t="str">
        <f>IFERROR(VLOOKUP(A831,'R3. GW E'!A:C,2,FALSE)*B831,"&lt;Null&gt;")</f>
        <v>&lt;Null&gt;</v>
      </c>
      <c r="J831" t="str">
        <f>IFERROR(VLOOKUP(A831,'R3. GW E'!A:E,4,FALSE)*B831,"&lt;Null&gt;")</f>
        <v>&lt;Null&gt;</v>
      </c>
      <c r="K831" t="str">
        <f t="shared" si="396"/>
        <v>&lt;Null&gt;</v>
      </c>
      <c r="L831" t="str">
        <f t="shared" si="397"/>
        <v>&lt;Null&gt;</v>
      </c>
      <c r="M831" t="str">
        <f t="shared" si="398"/>
        <v>&lt;Null&gt;</v>
      </c>
      <c r="N831" t="str">
        <f t="shared" si="399"/>
        <v>&lt;Null&gt;</v>
      </c>
      <c r="O831" t="str">
        <f t="shared" si="400"/>
        <v/>
      </c>
      <c r="P831">
        <f t="shared" si="410"/>
        <v>0</v>
      </c>
      <c r="Q831" t="str">
        <f t="shared" si="401"/>
        <v/>
      </c>
      <c r="R831">
        <f t="shared" si="411"/>
        <v>0</v>
      </c>
      <c r="S831" t="str">
        <f t="shared" si="402"/>
        <v/>
      </c>
      <c r="T831">
        <f t="shared" si="412"/>
        <v>0</v>
      </c>
      <c r="U831" t="str">
        <f t="shared" si="413"/>
        <v>NA</v>
      </c>
      <c r="V831">
        <f t="shared" si="414"/>
        <v>0</v>
      </c>
      <c r="W831" t="str">
        <f t="shared" si="415"/>
        <v>NA</v>
      </c>
      <c r="X831">
        <f t="shared" si="416"/>
        <v>0</v>
      </c>
      <c r="Y831" t="str">
        <f t="shared" si="403"/>
        <v>NA</v>
      </c>
      <c r="Z831" t="str">
        <f t="shared" si="404"/>
        <v>NA</v>
      </c>
      <c r="AA831" t="str">
        <f t="shared" si="405"/>
        <v>NA</v>
      </c>
      <c r="AB831" t="str">
        <f t="shared" si="406"/>
        <v>NA</v>
      </c>
      <c r="AC831" s="9" t="str">
        <f t="shared" si="417"/>
        <v>NA</v>
      </c>
      <c r="AD831" s="9">
        <f t="shared" si="418"/>
        <v>0</v>
      </c>
      <c r="AE831" s="9" t="str">
        <f t="shared" si="419"/>
        <v>NA</v>
      </c>
      <c r="AF831" s="9">
        <f t="shared" si="420"/>
        <v>0</v>
      </c>
      <c r="AG831" s="9" t="str">
        <f t="shared" si="421"/>
        <v>NA</v>
      </c>
      <c r="AH831" s="9">
        <f t="shared" si="422"/>
        <v>0</v>
      </c>
      <c r="AI831" s="9" t="str">
        <f t="shared" si="423"/>
        <v>NA</v>
      </c>
      <c r="AJ831" s="9">
        <f t="shared" si="424"/>
        <v>0</v>
      </c>
      <c r="AK831" t="str">
        <f t="shared" si="425"/>
        <v>NA</v>
      </c>
      <c r="AL831" t="str">
        <f t="shared" si="426"/>
        <v>NA</v>
      </c>
      <c r="AM831" t="str">
        <f t="shared" si="427"/>
        <v>NA</v>
      </c>
      <c r="AN831" t="str">
        <f t="shared" si="428"/>
        <v>NA</v>
      </c>
      <c r="AO831">
        <f t="shared" si="407"/>
        <v>0</v>
      </c>
      <c r="AP831">
        <f t="shared" si="408"/>
        <v>0</v>
      </c>
      <c r="AQ831" t="str">
        <f t="shared" si="409"/>
        <v>Method not applicable - confined aquifer</v>
      </c>
    </row>
    <row r="832" spans="1:43" x14ac:dyDescent="0.25">
      <c r="A832">
        <v>700</v>
      </c>
      <c r="B832">
        <v>382575.13831200002</v>
      </c>
      <c r="C832" t="str">
        <f>VLOOKUP(A832,'A1. Aquifer Attributes'!A:H,8,FALSE)</f>
        <v>Confined</v>
      </c>
      <c r="D832" t="str">
        <f>VLOOKUP(A832,'A3. BGCZ'!A:C,3,FALSE)</f>
        <v>CWH</v>
      </c>
      <c r="E832" t="str">
        <f>VLOOKUP(A832,'A2. Low Flow Zone'!A:C,3,FALSE)</f>
        <v>Vancouver Island</v>
      </c>
      <c r="F832">
        <f>IFERROR(VLOOKUP(A832,'R1. GW Use'!A:H,8,FALSE),"&lt;Null&gt;")</f>
        <v>9082</v>
      </c>
      <c r="G832" t="str">
        <f>IFERROR(VLOOKUP(A832,'R2. Recharge'!A:I,8,FALSE)*B832,"&lt;Null&gt;")</f>
        <v>&lt;Null&gt;</v>
      </c>
      <c r="H832" t="str">
        <f>IFERROR(VLOOKUP(A832,'R2. Recharge'!A:K,10,FALSE)*B832,"&lt;Null&gt;")</f>
        <v>&lt;Null&gt;</v>
      </c>
      <c r="I832" t="str">
        <f>IFERROR(VLOOKUP(A832,'R3. GW E'!A:C,2,FALSE)*B832,"&lt;Null&gt;")</f>
        <v>&lt;Null&gt;</v>
      </c>
      <c r="J832" t="str">
        <f>IFERROR(VLOOKUP(A832,'R3. GW E'!A:E,4,FALSE)*B832,"&lt;Null&gt;")</f>
        <v>&lt;Null&gt;</v>
      </c>
      <c r="K832" t="str">
        <f t="shared" si="396"/>
        <v>&lt;Null&gt;</v>
      </c>
      <c r="L832" t="str">
        <f t="shared" si="397"/>
        <v>&lt;Null&gt;</v>
      </c>
      <c r="M832" t="str">
        <f t="shared" si="398"/>
        <v>&lt;Null&gt;</v>
      </c>
      <c r="N832" t="str">
        <f t="shared" si="399"/>
        <v>&lt;Null&gt;</v>
      </c>
      <c r="O832" t="str">
        <f t="shared" si="400"/>
        <v/>
      </c>
      <c r="P832">
        <f t="shared" si="410"/>
        <v>9000</v>
      </c>
      <c r="Q832" t="str">
        <f t="shared" si="401"/>
        <v/>
      </c>
      <c r="R832">
        <f t="shared" si="411"/>
        <v>0</v>
      </c>
      <c r="S832" t="str">
        <f t="shared" si="402"/>
        <v/>
      </c>
      <c r="T832">
        <f t="shared" si="412"/>
        <v>0</v>
      </c>
      <c r="U832" t="str">
        <f t="shared" si="413"/>
        <v>NA</v>
      </c>
      <c r="V832">
        <f t="shared" si="414"/>
        <v>0</v>
      </c>
      <c r="W832" t="str">
        <f t="shared" si="415"/>
        <v>NA</v>
      </c>
      <c r="X832">
        <f t="shared" si="416"/>
        <v>0</v>
      </c>
      <c r="Y832" t="str">
        <f t="shared" si="403"/>
        <v>NA</v>
      </c>
      <c r="Z832" t="str">
        <f t="shared" si="404"/>
        <v>NA</v>
      </c>
      <c r="AA832" t="str">
        <f t="shared" si="405"/>
        <v>NA</v>
      </c>
      <c r="AB832" t="str">
        <f t="shared" si="406"/>
        <v>NA</v>
      </c>
      <c r="AC832" s="9" t="str">
        <f t="shared" si="417"/>
        <v>NA</v>
      </c>
      <c r="AD832" s="9">
        <f t="shared" si="418"/>
        <v>0</v>
      </c>
      <c r="AE832" s="9" t="str">
        <f t="shared" si="419"/>
        <v>NA</v>
      </c>
      <c r="AF832" s="9">
        <f t="shared" si="420"/>
        <v>0</v>
      </c>
      <c r="AG832" s="9" t="str">
        <f t="shared" si="421"/>
        <v>NA</v>
      </c>
      <c r="AH832" s="9">
        <f t="shared" si="422"/>
        <v>0</v>
      </c>
      <c r="AI832" s="9" t="str">
        <f t="shared" si="423"/>
        <v>NA</v>
      </c>
      <c r="AJ832" s="9">
        <f t="shared" si="424"/>
        <v>0</v>
      </c>
      <c r="AK832" t="str">
        <f t="shared" si="425"/>
        <v>NA</v>
      </c>
      <c r="AL832" t="str">
        <f t="shared" si="426"/>
        <v>NA</v>
      </c>
      <c r="AM832" t="str">
        <f t="shared" si="427"/>
        <v>NA</v>
      </c>
      <c r="AN832" t="str">
        <f t="shared" si="428"/>
        <v>NA</v>
      </c>
      <c r="AO832">
        <f t="shared" si="407"/>
        <v>0</v>
      </c>
      <c r="AP832">
        <f t="shared" si="408"/>
        <v>0</v>
      </c>
      <c r="AQ832" t="str">
        <f t="shared" si="409"/>
        <v>Method not applicable - confined aquifer</v>
      </c>
    </row>
    <row r="833" spans="1:43" x14ac:dyDescent="0.25">
      <c r="A833">
        <v>701</v>
      </c>
      <c r="B833">
        <v>2424863.2905000001</v>
      </c>
      <c r="C833" t="str">
        <f>VLOOKUP(A833,'A1. Aquifer Attributes'!A:H,8,FALSE)</f>
        <v>Confined</v>
      </c>
      <c r="D833" t="str">
        <f>VLOOKUP(A833,'A3. BGCZ'!A:C,3,FALSE)</f>
        <v>CWH</v>
      </c>
      <c r="E833" t="str">
        <f>VLOOKUP(A833,'A2. Low Flow Zone'!A:C,3,FALSE)</f>
        <v>Vancouver Island</v>
      </c>
      <c r="F833">
        <f>IFERROR(VLOOKUP(A833,'R1. GW Use'!A:H,8,FALSE),"&lt;Null&gt;")</f>
        <v>68595</v>
      </c>
      <c r="G833" t="str">
        <f>IFERROR(VLOOKUP(A833,'R2. Recharge'!A:I,8,FALSE)*B833,"&lt;Null&gt;")</f>
        <v>&lt;Null&gt;</v>
      </c>
      <c r="H833" t="str">
        <f>IFERROR(VLOOKUP(A833,'R2. Recharge'!A:K,10,FALSE)*B833,"&lt;Null&gt;")</f>
        <v>&lt;Null&gt;</v>
      </c>
      <c r="I833" t="str">
        <f>IFERROR(VLOOKUP(A833,'R3. GW E'!A:C,2,FALSE)*B833,"&lt;Null&gt;")</f>
        <v>&lt;Null&gt;</v>
      </c>
      <c r="J833" t="str">
        <f>IFERROR(VLOOKUP(A833,'R3. GW E'!A:E,4,FALSE)*B833,"&lt;Null&gt;")</f>
        <v>&lt;Null&gt;</v>
      </c>
      <c r="K833" t="str">
        <f t="shared" si="396"/>
        <v>&lt;Null&gt;</v>
      </c>
      <c r="L833" t="str">
        <f t="shared" si="397"/>
        <v>&lt;Null&gt;</v>
      </c>
      <c r="M833" t="str">
        <f t="shared" si="398"/>
        <v>&lt;Null&gt;</v>
      </c>
      <c r="N833" t="str">
        <f t="shared" si="399"/>
        <v>&lt;Null&gt;</v>
      </c>
      <c r="O833" t="str">
        <f t="shared" si="400"/>
        <v/>
      </c>
      <c r="P833">
        <f t="shared" si="410"/>
        <v>69000</v>
      </c>
      <c r="Q833" t="str">
        <f t="shared" si="401"/>
        <v/>
      </c>
      <c r="R833">
        <f t="shared" si="411"/>
        <v>0</v>
      </c>
      <c r="S833" t="str">
        <f t="shared" si="402"/>
        <v/>
      </c>
      <c r="T833">
        <f t="shared" si="412"/>
        <v>0</v>
      </c>
      <c r="U833" t="str">
        <f t="shared" si="413"/>
        <v>NA</v>
      </c>
      <c r="V833">
        <f t="shared" si="414"/>
        <v>0</v>
      </c>
      <c r="W833" t="str">
        <f t="shared" si="415"/>
        <v>NA</v>
      </c>
      <c r="X833">
        <f t="shared" si="416"/>
        <v>0</v>
      </c>
      <c r="Y833" t="str">
        <f t="shared" si="403"/>
        <v>NA</v>
      </c>
      <c r="Z833" t="str">
        <f t="shared" si="404"/>
        <v>NA</v>
      </c>
      <c r="AA833" t="str">
        <f t="shared" si="405"/>
        <v>NA</v>
      </c>
      <c r="AB833" t="str">
        <f t="shared" si="406"/>
        <v>NA</v>
      </c>
      <c r="AC833" s="9" t="str">
        <f t="shared" si="417"/>
        <v>NA</v>
      </c>
      <c r="AD833" s="9">
        <f t="shared" si="418"/>
        <v>0</v>
      </c>
      <c r="AE833" s="9" t="str">
        <f t="shared" si="419"/>
        <v>NA</v>
      </c>
      <c r="AF833" s="9">
        <f t="shared" si="420"/>
        <v>0</v>
      </c>
      <c r="AG833" s="9" t="str">
        <f t="shared" si="421"/>
        <v>NA</v>
      </c>
      <c r="AH833" s="9">
        <f t="shared" si="422"/>
        <v>0</v>
      </c>
      <c r="AI833" s="9" t="str">
        <f t="shared" si="423"/>
        <v>NA</v>
      </c>
      <c r="AJ833" s="9">
        <f t="shared" si="424"/>
        <v>0</v>
      </c>
      <c r="AK833" t="str">
        <f t="shared" si="425"/>
        <v>NA</v>
      </c>
      <c r="AL833" t="str">
        <f t="shared" si="426"/>
        <v>NA</v>
      </c>
      <c r="AM833" t="str">
        <f t="shared" si="427"/>
        <v>NA</v>
      </c>
      <c r="AN833" t="str">
        <f t="shared" si="428"/>
        <v>NA</v>
      </c>
      <c r="AO833">
        <f t="shared" si="407"/>
        <v>0</v>
      </c>
      <c r="AP833">
        <f t="shared" si="408"/>
        <v>0</v>
      </c>
      <c r="AQ833" t="str">
        <f t="shared" si="409"/>
        <v>Method not applicable - confined aquifer</v>
      </c>
    </row>
    <row r="834" spans="1:43" x14ac:dyDescent="0.25">
      <c r="A834">
        <v>702</v>
      </c>
      <c r="B834">
        <v>18034525.133400001</v>
      </c>
      <c r="C834" t="str">
        <f>VLOOKUP(A834,'A1. Aquifer Attributes'!A:H,8,FALSE)</f>
        <v>Confined</v>
      </c>
      <c r="D834" t="str">
        <f>VLOOKUP(A834,'A3. BGCZ'!A:C,3,FALSE)</f>
        <v>CWH</v>
      </c>
      <c r="E834" t="str">
        <f>VLOOKUP(A834,'A2. Low Flow Zone'!A:C,3,FALSE)</f>
        <v>Vancouver Island</v>
      </c>
      <c r="F834">
        <f>IFERROR(VLOOKUP(A834,'R1. GW Use'!A:H,8,FALSE),"&lt;Null&gt;")</f>
        <v>671724</v>
      </c>
      <c r="G834" t="str">
        <f>IFERROR(VLOOKUP(A834,'R2. Recharge'!A:I,8,FALSE)*B834,"&lt;Null&gt;")</f>
        <v>&lt;Null&gt;</v>
      </c>
      <c r="H834" t="str">
        <f>IFERROR(VLOOKUP(A834,'R2. Recharge'!A:K,10,FALSE)*B834,"&lt;Null&gt;")</f>
        <v>&lt;Null&gt;</v>
      </c>
      <c r="I834" t="str">
        <f>IFERROR(VLOOKUP(A834,'R3. GW E'!A:C,2,FALSE)*B834,"&lt;Null&gt;")</f>
        <v>&lt;Null&gt;</v>
      </c>
      <c r="J834" t="str">
        <f>IFERROR(VLOOKUP(A834,'R3. GW E'!A:E,4,FALSE)*B834,"&lt;Null&gt;")</f>
        <v>&lt;Null&gt;</v>
      </c>
      <c r="K834" t="str">
        <f t="shared" ref="K834:K897" si="429">IFERROR(G834-I834,"&lt;Null&gt;")</f>
        <v>&lt;Null&gt;</v>
      </c>
      <c r="L834" t="str">
        <f t="shared" ref="L834:L897" si="430">IFERROR(H834-I834,"&lt;Null&gt;")</f>
        <v>&lt;Null&gt;</v>
      </c>
      <c r="M834" t="str">
        <f t="shared" ref="M834:M897" si="431">IFERROR(G834-J834,"&lt;Null&gt;")</f>
        <v>&lt;Null&gt;</v>
      </c>
      <c r="N834" t="str">
        <f t="shared" ref="N834:N897" si="432">IFERROR(H834-J834,"&lt;Null&gt;")</f>
        <v>&lt;Null&gt;</v>
      </c>
      <c r="O834" t="str">
        <f t="shared" ref="O834:O897" si="433">IF(P834&lt;&gt;"&lt;Null&gt;",IF(F834&lt;0,"",IF(AND(OR(P834=0,P834=1000),F834&lt;&gt;0,F834&lt;1000),"&lt;1000","")),"NA")</f>
        <v/>
      </c>
      <c r="P834">
        <f t="shared" si="410"/>
        <v>672000</v>
      </c>
      <c r="Q834" t="str">
        <f t="shared" ref="Q834:Q897" si="434">IF(R834&lt;&gt;"&lt;Null&gt;",IF(G834&lt;0,"",IF(AND(OR(R834=0,R834=1000),G834&lt;&gt;0,G834&lt;1000),"&lt;1000","")),"NA")</f>
        <v/>
      </c>
      <c r="R834">
        <f t="shared" si="411"/>
        <v>0</v>
      </c>
      <c r="S834" t="str">
        <f t="shared" ref="S834:S897" si="435">IF(T834&lt;&gt;"&lt;Null&gt;",IF(H834&lt;0,"",IF(AND(OR(T834=0,T834=1000),H834&lt;&gt;0,H834&lt;1000),"&lt;1000","")),"NA")</f>
        <v/>
      </c>
      <c r="T834">
        <f t="shared" si="412"/>
        <v>0</v>
      </c>
      <c r="U834" t="str">
        <f t="shared" si="413"/>
        <v>NA</v>
      </c>
      <c r="V834">
        <f t="shared" si="414"/>
        <v>0</v>
      </c>
      <c r="W834" t="str">
        <f t="shared" si="415"/>
        <v>NA</v>
      </c>
      <c r="X834">
        <f t="shared" si="416"/>
        <v>0</v>
      </c>
      <c r="Y834" t="str">
        <f t="shared" ref="Y834:Y897" si="436">IFERROR(IF(K834&lt;0,"NA",$F834/K834),"NA")</f>
        <v>NA</v>
      </c>
      <c r="Z834" t="str">
        <f t="shared" ref="Z834:Z897" si="437">IFERROR(IF(L834&lt;0,"NA",$F834/L834),"NA")</f>
        <v>NA</v>
      </c>
      <c r="AA834" t="str">
        <f t="shared" ref="AA834:AA897" si="438">IFERROR(IF(M834&lt;0,"NA",$F834/M834),"NA")</f>
        <v>NA</v>
      </c>
      <c r="AB834" t="str">
        <f t="shared" ref="AB834:AB897" si="439">IFERROR(IF(N834&lt;0,"NA",$F834/N834),"NA")</f>
        <v>NA</v>
      </c>
      <c r="AC834" s="9" t="str">
        <f t="shared" si="417"/>
        <v>NA</v>
      </c>
      <c r="AD834" s="9">
        <f t="shared" si="418"/>
        <v>0</v>
      </c>
      <c r="AE834" s="9" t="str">
        <f t="shared" si="419"/>
        <v>NA</v>
      </c>
      <c r="AF834" s="9">
        <f t="shared" si="420"/>
        <v>0</v>
      </c>
      <c r="AG834" s="9" t="str">
        <f t="shared" si="421"/>
        <v>NA</v>
      </c>
      <c r="AH834" s="9">
        <f t="shared" si="422"/>
        <v>0</v>
      </c>
      <c r="AI834" s="9" t="str">
        <f t="shared" si="423"/>
        <v>NA</v>
      </c>
      <c r="AJ834" s="9">
        <f t="shared" si="424"/>
        <v>0</v>
      </c>
      <c r="AK834" t="str">
        <f t="shared" si="425"/>
        <v>NA</v>
      </c>
      <c r="AL834" t="str">
        <f t="shared" si="426"/>
        <v>NA</v>
      </c>
      <c r="AM834" t="str">
        <f t="shared" si="427"/>
        <v>NA</v>
      </c>
      <c r="AN834" t="str">
        <f t="shared" si="428"/>
        <v>NA</v>
      </c>
      <c r="AO834">
        <f t="shared" ref="AO834:AO897" si="440">COUNTIF(AK834:AN834,"stressed")</f>
        <v>0</v>
      </c>
      <c r="AP834">
        <f t="shared" ref="AP834:AP897" si="441">4 - COUNTIF(AK834:AN834,"NA")</f>
        <v>0</v>
      </c>
      <c r="AQ834" t="str">
        <f t="shared" ref="AQ834:AQ897" si="442">IF(C834="Confined","Method not applicable - confined aquifer",IF(AND(K834&lt;0,L834&lt;0,M834&lt;0,N834&lt;0),"Method not applicable - low modelled groundwater availability",IF(AND(AO834=0,AP834=0),"Method not applicaple - no derived E values",IF(AO834=AP834,"More stressed (high certainty)",IF(AO834=0,"Less stressed","More stressed (less certainty)")))))</f>
        <v>Method not applicable - confined aquifer</v>
      </c>
    </row>
    <row r="835" spans="1:43" x14ac:dyDescent="0.25">
      <c r="A835">
        <v>703</v>
      </c>
      <c r="B835">
        <v>705989.84437499999</v>
      </c>
      <c r="C835" t="str">
        <f>VLOOKUP(A835,'A1. Aquifer Attributes'!A:H,8,FALSE)</f>
        <v>Confined</v>
      </c>
      <c r="D835" t="str">
        <f>VLOOKUP(A835,'A3. BGCZ'!A:C,3,FALSE)</f>
        <v>CWH</v>
      </c>
      <c r="E835" t="str">
        <f>VLOOKUP(A835,'A2. Low Flow Zone'!A:C,3,FALSE)</f>
        <v>Vancouver Island</v>
      </c>
      <c r="F835">
        <f>IFERROR(VLOOKUP(A835,'R1. GW Use'!A:H,8,FALSE),"&lt;Null&gt;")</f>
        <v>7014</v>
      </c>
      <c r="G835" t="str">
        <f>IFERROR(VLOOKUP(A835,'R2. Recharge'!A:I,8,FALSE)*B835,"&lt;Null&gt;")</f>
        <v>&lt;Null&gt;</v>
      </c>
      <c r="H835" t="str">
        <f>IFERROR(VLOOKUP(A835,'R2. Recharge'!A:K,10,FALSE)*B835,"&lt;Null&gt;")</f>
        <v>&lt;Null&gt;</v>
      </c>
      <c r="I835" t="str">
        <f>IFERROR(VLOOKUP(A835,'R3. GW E'!A:C,2,FALSE)*B835,"&lt;Null&gt;")</f>
        <v>&lt;Null&gt;</v>
      </c>
      <c r="J835" t="str">
        <f>IFERROR(VLOOKUP(A835,'R3. GW E'!A:E,4,FALSE)*B835,"&lt;Null&gt;")</f>
        <v>&lt;Null&gt;</v>
      </c>
      <c r="K835" t="str">
        <f t="shared" si="429"/>
        <v>&lt;Null&gt;</v>
      </c>
      <c r="L835" t="str">
        <f t="shared" si="430"/>
        <v>&lt;Null&gt;</v>
      </c>
      <c r="M835" t="str">
        <f t="shared" si="431"/>
        <v>&lt;Null&gt;</v>
      </c>
      <c r="N835" t="str">
        <f t="shared" si="432"/>
        <v>&lt;Null&gt;</v>
      </c>
      <c r="O835" t="str">
        <f t="shared" si="433"/>
        <v/>
      </c>
      <c r="P835">
        <f t="shared" ref="P835:P898" si="443">IFERROR(ROUND(F835,-3), 0)</f>
        <v>7000</v>
      </c>
      <c r="Q835" t="str">
        <f t="shared" si="434"/>
        <v/>
      </c>
      <c r="R835">
        <f t="shared" ref="R835:R898" si="444">IFERROR(IF(G835&lt;=0,0,IF(G835&lt;1000,1000,ROUND(G835,-3))),0)</f>
        <v>0</v>
      </c>
      <c r="S835" t="str">
        <f t="shared" si="435"/>
        <v/>
      </c>
      <c r="T835">
        <f t="shared" ref="T835:T898" si="445">IFERROR(IF(H835&lt;=0,0,IF(H835&lt;1000,1000,ROUND(H835,-3))),0)</f>
        <v>0</v>
      </c>
      <c r="U835" t="str">
        <f t="shared" ref="U835:U898" si="446">IF(I835&lt;&gt;"&lt;Null&gt;",IF(I835&lt;0,"",IF(AND(OR(V835=0,V835=1000),I835&lt;&gt;0,I835&lt;1000),"&lt;1000","")),"NA")</f>
        <v>NA</v>
      </c>
      <c r="V835">
        <f t="shared" ref="V835:V898" si="447">IFERROR(IF(I835&lt;=0,0,IF(I835&lt;1000,1000,ROUND(I835,-3))),0)</f>
        <v>0</v>
      </c>
      <c r="W835" t="str">
        <f t="shared" ref="W835:W898" si="448">IF(J835&lt;&gt;"&lt;Null&gt;",IF(J835&lt;0,"",IF(AND(OR(X835=0,X835=1000),J835&lt;&gt;0,J835&lt;1000),"&lt;1000","")),"NA")</f>
        <v>NA</v>
      </c>
      <c r="X835">
        <f t="shared" ref="X835:X898" si="449">IFERROR(IF(J835&lt;=0,0,IF(J835&lt;1000,1000,ROUND(J835,-3))),0)</f>
        <v>0</v>
      </c>
      <c r="Y835" t="str">
        <f t="shared" si="436"/>
        <v>NA</v>
      </c>
      <c r="Z835" t="str">
        <f t="shared" si="437"/>
        <v>NA</v>
      </c>
      <c r="AA835" t="str">
        <f t="shared" si="438"/>
        <v>NA</v>
      </c>
      <c r="AB835" t="str">
        <f t="shared" si="439"/>
        <v>NA</v>
      </c>
      <c r="AC835" s="9" t="str">
        <f t="shared" ref="AC835:AC898" si="450">IF(Y835="NA","NA",IF(AND(AD835=0,Y835&lt;&gt;0),"&lt;0.1",""))</f>
        <v>NA</v>
      </c>
      <c r="AD835" s="9">
        <f t="shared" ref="AD835:AD898" si="451">IFERROR(IF(Y835&lt;0,"&lt;Null&gt;",ROUND(Y835,1)),0)</f>
        <v>0</v>
      </c>
      <c r="AE835" s="9" t="str">
        <f t="shared" ref="AE835:AE898" si="452">IF(Z835="NA","NA",IF(AND(AF835=0,Z835&lt;&gt;0),"&lt;0.1",""))</f>
        <v>NA</v>
      </c>
      <c r="AF835" s="9">
        <f t="shared" ref="AF835:AF898" si="453">IFERROR(IF(Z835&lt;0,"&lt;Null&gt;",ROUND(Z835,1)),0)</f>
        <v>0</v>
      </c>
      <c r="AG835" s="9" t="str">
        <f t="shared" ref="AG835:AG898" si="454">IF(AA835="NA","NA",IF(AND(AH835=0,AA835&lt;&gt;0),"&lt;0.1",""))</f>
        <v>NA</v>
      </c>
      <c r="AH835" s="9">
        <f t="shared" ref="AH835:AH898" si="455">IFERROR(IF(AA835&lt;0,"&lt;Null&gt;",ROUND(AA835,1)),0)</f>
        <v>0</v>
      </c>
      <c r="AI835" s="9" t="str">
        <f t="shared" ref="AI835:AI898" si="456">IF(AB835="NA","NA",IF(AND(AJ835=0,AB835&lt;&gt;0),"&lt;0.1",""))</f>
        <v>NA</v>
      </c>
      <c r="AJ835" s="9">
        <f t="shared" ref="AJ835:AJ898" si="457">IFERROR(IF(AB835&lt;0,"&lt;Null&gt;",ROUND(AB835,1)),0)</f>
        <v>0</v>
      </c>
      <c r="AK835" t="str">
        <f t="shared" ref="AK835:AK898" si="458">IF(AC835="NA","NA",IF(AD835&gt;1,"stressed",""))</f>
        <v>NA</v>
      </c>
      <c r="AL835" t="str">
        <f t="shared" ref="AL835:AL898" si="459">IF(AE835="NA","NA",IF(AF835&gt;1,"stressed",""))</f>
        <v>NA</v>
      </c>
      <c r="AM835" t="str">
        <f t="shared" ref="AM835:AM898" si="460">IF(AG835="NA","NA",IF(AH835&gt;1,"stressed",""))</f>
        <v>NA</v>
      </c>
      <c r="AN835" t="str">
        <f t="shared" ref="AN835:AN898" si="461">IF(AI835="NA","NA",IF(AJ835&gt;1,"stressed",""))</f>
        <v>NA</v>
      </c>
      <c r="AO835">
        <f t="shared" si="440"/>
        <v>0</v>
      </c>
      <c r="AP835">
        <f t="shared" si="441"/>
        <v>0</v>
      </c>
      <c r="AQ835" t="str">
        <f t="shared" si="442"/>
        <v>Method not applicable - confined aquifer</v>
      </c>
    </row>
    <row r="836" spans="1:43" x14ac:dyDescent="0.25">
      <c r="A836">
        <v>704</v>
      </c>
      <c r="B836">
        <v>612239.29718800006</v>
      </c>
      <c r="C836" t="str">
        <f>VLOOKUP(A836,'A1. Aquifer Attributes'!A:H,8,FALSE)</f>
        <v>Confined</v>
      </c>
      <c r="D836" t="str">
        <f>VLOOKUP(A836,'A3. BGCZ'!A:C,3,FALSE)</f>
        <v>CWH</v>
      </c>
      <c r="E836" t="str">
        <f>VLOOKUP(A836,'A2. Low Flow Zone'!A:C,3,FALSE)</f>
        <v>Vancouver Island</v>
      </c>
      <c r="F836">
        <f>IFERROR(VLOOKUP(A836,'R1. GW Use'!A:H,8,FALSE),"&lt;Null&gt;")</f>
        <v>13794</v>
      </c>
      <c r="G836" t="str">
        <f>IFERROR(VLOOKUP(A836,'R2. Recharge'!A:I,8,FALSE)*B836,"&lt;Null&gt;")</f>
        <v>&lt;Null&gt;</v>
      </c>
      <c r="H836" t="str">
        <f>IFERROR(VLOOKUP(A836,'R2. Recharge'!A:K,10,FALSE)*B836,"&lt;Null&gt;")</f>
        <v>&lt;Null&gt;</v>
      </c>
      <c r="I836" t="str">
        <f>IFERROR(VLOOKUP(A836,'R3. GW E'!A:C,2,FALSE)*B836,"&lt;Null&gt;")</f>
        <v>&lt;Null&gt;</v>
      </c>
      <c r="J836" t="str">
        <f>IFERROR(VLOOKUP(A836,'R3. GW E'!A:E,4,FALSE)*B836,"&lt;Null&gt;")</f>
        <v>&lt;Null&gt;</v>
      </c>
      <c r="K836" t="str">
        <f t="shared" si="429"/>
        <v>&lt;Null&gt;</v>
      </c>
      <c r="L836" t="str">
        <f t="shared" si="430"/>
        <v>&lt;Null&gt;</v>
      </c>
      <c r="M836" t="str">
        <f t="shared" si="431"/>
        <v>&lt;Null&gt;</v>
      </c>
      <c r="N836" t="str">
        <f t="shared" si="432"/>
        <v>&lt;Null&gt;</v>
      </c>
      <c r="O836" t="str">
        <f t="shared" si="433"/>
        <v/>
      </c>
      <c r="P836">
        <f t="shared" si="443"/>
        <v>14000</v>
      </c>
      <c r="Q836" t="str">
        <f t="shared" si="434"/>
        <v/>
      </c>
      <c r="R836">
        <f t="shared" si="444"/>
        <v>0</v>
      </c>
      <c r="S836" t="str">
        <f t="shared" si="435"/>
        <v/>
      </c>
      <c r="T836">
        <f t="shared" si="445"/>
        <v>0</v>
      </c>
      <c r="U836" t="str">
        <f t="shared" si="446"/>
        <v>NA</v>
      </c>
      <c r="V836">
        <f t="shared" si="447"/>
        <v>0</v>
      </c>
      <c r="W836" t="str">
        <f t="shared" si="448"/>
        <v>NA</v>
      </c>
      <c r="X836">
        <f t="shared" si="449"/>
        <v>0</v>
      </c>
      <c r="Y836" t="str">
        <f t="shared" si="436"/>
        <v>NA</v>
      </c>
      <c r="Z836" t="str">
        <f t="shared" si="437"/>
        <v>NA</v>
      </c>
      <c r="AA836" t="str">
        <f t="shared" si="438"/>
        <v>NA</v>
      </c>
      <c r="AB836" t="str">
        <f t="shared" si="439"/>
        <v>NA</v>
      </c>
      <c r="AC836" s="9" t="str">
        <f t="shared" si="450"/>
        <v>NA</v>
      </c>
      <c r="AD836" s="9">
        <f t="shared" si="451"/>
        <v>0</v>
      </c>
      <c r="AE836" s="9" t="str">
        <f t="shared" si="452"/>
        <v>NA</v>
      </c>
      <c r="AF836" s="9">
        <f t="shared" si="453"/>
        <v>0</v>
      </c>
      <c r="AG836" s="9" t="str">
        <f t="shared" si="454"/>
        <v>NA</v>
      </c>
      <c r="AH836" s="9">
        <f t="shared" si="455"/>
        <v>0</v>
      </c>
      <c r="AI836" s="9" t="str">
        <f t="shared" si="456"/>
        <v>NA</v>
      </c>
      <c r="AJ836" s="9">
        <f t="shared" si="457"/>
        <v>0</v>
      </c>
      <c r="AK836" t="str">
        <f t="shared" si="458"/>
        <v>NA</v>
      </c>
      <c r="AL836" t="str">
        <f t="shared" si="459"/>
        <v>NA</v>
      </c>
      <c r="AM836" t="str">
        <f t="shared" si="460"/>
        <v>NA</v>
      </c>
      <c r="AN836" t="str">
        <f t="shared" si="461"/>
        <v>NA</v>
      </c>
      <c r="AO836">
        <f t="shared" si="440"/>
        <v>0</v>
      </c>
      <c r="AP836">
        <f t="shared" si="441"/>
        <v>0</v>
      </c>
      <c r="AQ836" t="str">
        <f t="shared" si="442"/>
        <v>Method not applicable - confined aquifer</v>
      </c>
    </row>
    <row r="837" spans="1:43" x14ac:dyDescent="0.25">
      <c r="A837">
        <v>707</v>
      </c>
      <c r="B837">
        <v>632122.45525</v>
      </c>
      <c r="C837" t="str">
        <f>VLOOKUP(A837,'A1. Aquifer Attributes'!A:H,8,FALSE)</f>
        <v>Confined</v>
      </c>
      <c r="D837" t="str">
        <f>VLOOKUP(A837,'A3. BGCZ'!A:C,3,FALSE)</f>
        <v>CWH</v>
      </c>
      <c r="E837" t="str">
        <f>VLOOKUP(A837,'A2. Low Flow Zone'!A:C,3,FALSE)</f>
        <v>Vancouver Island</v>
      </c>
      <c r="F837">
        <f>IFERROR(VLOOKUP(A837,'R1. GW Use'!A:H,8,FALSE),"&lt;Null&gt;")</f>
        <v>0</v>
      </c>
      <c r="G837" t="str">
        <f>IFERROR(VLOOKUP(A837,'R2. Recharge'!A:I,8,FALSE)*B837,"&lt;Null&gt;")</f>
        <v>&lt;Null&gt;</v>
      </c>
      <c r="H837" t="str">
        <f>IFERROR(VLOOKUP(A837,'R2. Recharge'!A:K,10,FALSE)*B837,"&lt;Null&gt;")</f>
        <v>&lt;Null&gt;</v>
      </c>
      <c r="I837" t="str">
        <f>IFERROR(VLOOKUP(A837,'R3. GW E'!A:C,2,FALSE)*B837,"&lt;Null&gt;")</f>
        <v>&lt;Null&gt;</v>
      </c>
      <c r="J837" t="str">
        <f>IFERROR(VLOOKUP(A837,'R3. GW E'!A:E,4,FALSE)*B837,"&lt;Null&gt;")</f>
        <v>&lt;Null&gt;</v>
      </c>
      <c r="K837" t="str">
        <f t="shared" si="429"/>
        <v>&lt;Null&gt;</v>
      </c>
      <c r="L837" t="str">
        <f t="shared" si="430"/>
        <v>&lt;Null&gt;</v>
      </c>
      <c r="M837" t="str">
        <f t="shared" si="431"/>
        <v>&lt;Null&gt;</v>
      </c>
      <c r="N837" t="str">
        <f t="shared" si="432"/>
        <v>&lt;Null&gt;</v>
      </c>
      <c r="O837" t="str">
        <f t="shared" si="433"/>
        <v/>
      </c>
      <c r="P837">
        <f t="shared" si="443"/>
        <v>0</v>
      </c>
      <c r="Q837" t="str">
        <f t="shared" si="434"/>
        <v/>
      </c>
      <c r="R837">
        <f t="shared" si="444"/>
        <v>0</v>
      </c>
      <c r="S837" t="str">
        <f t="shared" si="435"/>
        <v/>
      </c>
      <c r="T837">
        <f t="shared" si="445"/>
        <v>0</v>
      </c>
      <c r="U837" t="str">
        <f t="shared" si="446"/>
        <v>NA</v>
      </c>
      <c r="V837">
        <f t="shared" si="447"/>
        <v>0</v>
      </c>
      <c r="W837" t="str">
        <f t="shared" si="448"/>
        <v>NA</v>
      </c>
      <c r="X837">
        <f t="shared" si="449"/>
        <v>0</v>
      </c>
      <c r="Y837" t="str">
        <f t="shared" si="436"/>
        <v>NA</v>
      </c>
      <c r="Z837" t="str">
        <f t="shared" si="437"/>
        <v>NA</v>
      </c>
      <c r="AA837" t="str">
        <f t="shared" si="438"/>
        <v>NA</v>
      </c>
      <c r="AB837" t="str">
        <f t="shared" si="439"/>
        <v>NA</v>
      </c>
      <c r="AC837" s="9" t="str">
        <f t="shared" si="450"/>
        <v>NA</v>
      </c>
      <c r="AD837" s="9">
        <f t="shared" si="451"/>
        <v>0</v>
      </c>
      <c r="AE837" s="9" t="str">
        <f t="shared" si="452"/>
        <v>NA</v>
      </c>
      <c r="AF837" s="9">
        <f t="shared" si="453"/>
        <v>0</v>
      </c>
      <c r="AG837" s="9" t="str">
        <f t="shared" si="454"/>
        <v>NA</v>
      </c>
      <c r="AH837" s="9">
        <f t="shared" si="455"/>
        <v>0</v>
      </c>
      <c r="AI837" s="9" t="str">
        <f t="shared" si="456"/>
        <v>NA</v>
      </c>
      <c r="AJ837" s="9">
        <f t="shared" si="457"/>
        <v>0</v>
      </c>
      <c r="AK837" t="str">
        <f t="shared" si="458"/>
        <v>NA</v>
      </c>
      <c r="AL837" t="str">
        <f t="shared" si="459"/>
        <v>NA</v>
      </c>
      <c r="AM837" t="str">
        <f t="shared" si="460"/>
        <v>NA</v>
      </c>
      <c r="AN837" t="str">
        <f t="shared" si="461"/>
        <v>NA</v>
      </c>
      <c r="AO837">
        <f t="shared" si="440"/>
        <v>0</v>
      </c>
      <c r="AP837">
        <f t="shared" si="441"/>
        <v>0</v>
      </c>
      <c r="AQ837" t="str">
        <f t="shared" si="442"/>
        <v>Method not applicable - confined aquifer</v>
      </c>
    </row>
    <row r="838" spans="1:43" x14ac:dyDescent="0.25">
      <c r="A838">
        <v>708</v>
      </c>
      <c r="B838">
        <v>1557853.6811899999</v>
      </c>
      <c r="C838" t="str">
        <f>VLOOKUP(A838,'A1. Aquifer Attributes'!A:H,8,FALSE)</f>
        <v>Confined</v>
      </c>
      <c r="D838" t="str">
        <f>VLOOKUP(A838,'A3. BGCZ'!A:C,3,FALSE)</f>
        <v>CWH</v>
      </c>
      <c r="E838" t="str">
        <f>VLOOKUP(A838,'A2. Low Flow Zone'!A:C,3,FALSE)</f>
        <v>Vancouver Island</v>
      </c>
      <c r="F838">
        <f>IFERROR(VLOOKUP(A838,'R1. GW Use'!A:H,8,FALSE),"&lt;Null&gt;")</f>
        <v>0</v>
      </c>
      <c r="G838" t="str">
        <f>IFERROR(VLOOKUP(A838,'R2. Recharge'!A:I,8,FALSE)*B838,"&lt;Null&gt;")</f>
        <v>&lt;Null&gt;</v>
      </c>
      <c r="H838" t="str">
        <f>IFERROR(VLOOKUP(A838,'R2. Recharge'!A:K,10,FALSE)*B838,"&lt;Null&gt;")</f>
        <v>&lt;Null&gt;</v>
      </c>
      <c r="I838" t="str">
        <f>IFERROR(VLOOKUP(A838,'R3. GW E'!A:C,2,FALSE)*B838,"&lt;Null&gt;")</f>
        <v>&lt;Null&gt;</v>
      </c>
      <c r="J838" t="str">
        <f>IFERROR(VLOOKUP(A838,'R3. GW E'!A:E,4,FALSE)*B838,"&lt;Null&gt;")</f>
        <v>&lt;Null&gt;</v>
      </c>
      <c r="K838" t="str">
        <f t="shared" si="429"/>
        <v>&lt;Null&gt;</v>
      </c>
      <c r="L838" t="str">
        <f t="shared" si="430"/>
        <v>&lt;Null&gt;</v>
      </c>
      <c r="M838" t="str">
        <f t="shared" si="431"/>
        <v>&lt;Null&gt;</v>
      </c>
      <c r="N838" t="str">
        <f t="shared" si="432"/>
        <v>&lt;Null&gt;</v>
      </c>
      <c r="O838" t="str">
        <f t="shared" si="433"/>
        <v/>
      </c>
      <c r="P838">
        <f t="shared" si="443"/>
        <v>0</v>
      </c>
      <c r="Q838" t="str">
        <f t="shared" si="434"/>
        <v/>
      </c>
      <c r="R838">
        <f t="shared" si="444"/>
        <v>0</v>
      </c>
      <c r="S838" t="str">
        <f t="shared" si="435"/>
        <v/>
      </c>
      <c r="T838">
        <f t="shared" si="445"/>
        <v>0</v>
      </c>
      <c r="U838" t="str">
        <f t="shared" si="446"/>
        <v>NA</v>
      </c>
      <c r="V838">
        <f t="shared" si="447"/>
        <v>0</v>
      </c>
      <c r="W838" t="str">
        <f t="shared" si="448"/>
        <v>NA</v>
      </c>
      <c r="X838">
        <f t="shared" si="449"/>
        <v>0</v>
      </c>
      <c r="Y838" t="str">
        <f t="shared" si="436"/>
        <v>NA</v>
      </c>
      <c r="Z838" t="str">
        <f t="shared" si="437"/>
        <v>NA</v>
      </c>
      <c r="AA838" t="str">
        <f t="shared" si="438"/>
        <v>NA</v>
      </c>
      <c r="AB838" t="str">
        <f t="shared" si="439"/>
        <v>NA</v>
      </c>
      <c r="AC838" s="9" t="str">
        <f t="shared" si="450"/>
        <v>NA</v>
      </c>
      <c r="AD838" s="9">
        <f t="shared" si="451"/>
        <v>0</v>
      </c>
      <c r="AE838" s="9" t="str">
        <f t="shared" si="452"/>
        <v>NA</v>
      </c>
      <c r="AF838" s="9">
        <f t="shared" si="453"/>
        <v>0</v>
      </c>
      <c r="AG838" s="9" t="str">
        <f t="shared" si="454"/>
        <v>NA</v>
      </c>
      <c r="AH838" s="9">
        <f t="shared" si="455"/>
        <v>0</v>
      </c>
      <c r="AI838" s="9" t="str">
        <f t="shared" si="456"/>
        <v>NA</v>
      </c>
      <c r="AJ838" s="9">
        <f t="shared" si="457"/>
        <v>0</v>
      </c>
      <c r="AK838" t="str">
        <f t="shared" si="458"/>
        <v>NA</v>
      </c>
      <c r="AL838" t="str">
        <f t="shared" si="459"/>
        <v>NA</v>
      </c>
      <c r="AM838" t="str">
        <f t="shared" si="460"/>
        <v>NA</v>
      </c>
      <c r="AN838" t="str">
        <f t="shared" si="461"/>
        <v>NA</v>
      </c>
      <c r="AO838">
        <f t="shared" si="440"/>
        <v>0</v>
      </c>
      <c r="AP838">
        <f t="shared" si="441"/>
        <v>0</v>
      </c>
      <c r="AQ838" t="str">
        <f t="shared" si="442"/>
        <v>Method not applicable - confined aquifer</v>
      </c>
    </row>
    <row r="839" spans="1:43" x14ac:dyDescent="0.25">
      <c r="A839">
        <v>710</v>
      </c>
      <c r="B839">
        <v>9125600.7228800002</v>
      </c>
      <c r="C839" t="str">
        <f>VLOOKUP(A839,'A1. Aquifer Attributes'!A:H,8,FALSE)</f>
        <v>Confined</v>
      </c>
      <c r="D839" t="str">
        <f>VLOOKUP(A839,'A3. BGCZ'!A:C,3,FALSE)</f>
        <v>CDF</v>
      </c>
      <c r="E839" t="str">
        <f>VLOOKUP(A839,'A2. Low Flow Zone'!A:C,3,FALSE)</f>
        <v>Georgia Basin</v>
      </c>
      <c r="F839">
        <f>IFERROR(VLOOKUP(A839,'R1. GW Use'!A:H,8,FALSE),"&lt;Null&gt;")</f>
        <v>136897</v>
      </c>
      <c r="G839" t="str">
        <f>IFERROR(VLOOKUP(A839,'R2. Recharge'!A:I,8,FALSE)*B839,"&lt;Null&gt;")</f>
        <v>&lt;Null&gt;</v>
      </c>
      <c r="H839" t="str">
        <f>IFERROR(VLOOKUP(A839,'R2. Recharge'!A:K,10,FALSE)*B839,"&lt;Null&gt;")</f>
        <v>&lt;Null&gt;</v>
      </c>
      <c r="I839" t="str">
        <f>IFERROR(VLOOKUP(A839,'R3. GW E'!A:C,2,FALSE)*B839,"&lt;Null&gt;")</f>
        <v>&lt;Null&gt;</v>
      </c>
      <c r="J839" t="str">
        <f>IFERROR(VLOOKUP(A839,'R3. GW E'!A:E,4,FALSE)*B839,"&lt;Null&gt;")</f>
        <v>&lt;Null&gt;</v>
      </c>
      <c r="K839" t="str">
        <f t="shared" si="429"/>
        <v>&lt;Null&gt;</v>
      </c>
      <c r="L839" t="str">
        <f t="shared" si="430"/>
        <v>&lt;Null&gt;</v>
      </c>
      <c r="M839" t="str">
        <f t="shared" si="431"/>
        <v>&lt;Null&gt;</v>
      </c>
      <c r="N839" t="str">
        <f t="shared" si="432"/>
        <v>&lt;Null&gt;</v>
      </c>
      <c r="O839" t="str">
        <f t="shared" si="433"/>
        <v/>
      </c>
      <c r="P839">
        <f t="shared" si="443"/>
        <v>137000</v>
      </c>
      <c r="Q839" t="str">
        <f t="shared" si="434"/>
        <v/>
      </c>
      <c r="R839">
        <f t="shared" si="444"/>
        <v>0</v>
      </c>
      <c r="S839" t="str">
        <f t="shared" si="435"/>
        <v/>
      </c>
      <c r="T839">
        <f t="shared" si="445"/>
        <v>0</v>
      </c>
      <c r="U839" t="str">
        <f t="shared" si="446"/>
        <v>NA</v>
      </c>
      <c r="V839">
        <f t="shared" si="447"/>
        <v>0</v>
      </c>
      <c r="W839" t="str">
        <f t="shared" si="448"/>
        <v>NA</v>
      </c>
      <c r="X839">
        <f t="shared" si="449"/>
        <v>0</v>
      </c>
      <c r="Y839" t="str">
        <f t="shared" si="436"/>
        <v>NA</v>
      </c>
      <c r="Z839" t="str">
        <f t="shared" si="437"/>
        <v>NA</v>
      </c>
      <c r="AA839" t="str">
        <f t="shared" si="438"/>
        <v>NA</v>
      </c>
      <c r="AB839" t="str">
        <f t="shared" si="439"/>
        <v>NA</v>
      </c>
      <c r="AC839" s="9" t="str">
        <f t="shared" si="450"/>
        <v>NA</v>
      </c>
      <c r="AD839" s="9">
        <f t="shared" si="451"/>
        <v>0</v>
      </c>
      <c r="AE839" s="9" t="str">
        <f t="shared" si="452"/>
        <v>NA</v>
      </c>
      <c r="AF839" s="9">
        <f t="shared" si="453"/>
        <v>0</v>
      </c>
      <c r="AG839" s="9" t="str">
        <f t="shared" si="454"/>
        <v>NA</v>
      </c>
      <c r="AH839" s="9">
        <f t="shared" si="455"/>
        <v>0</v>
      </c>
      <c r="AI839" s="9" t="str">
        <f t="shared" si="456"/>
        <v>NA</v>
      </c>
      <c r="AJ839" s="9">
        <f t="shared" si="457"/>
        <v>0</v>
      </c>
      <c r="AK839" t="str">
        <f t="shared" si="458"/>
        <v>NA</v>
      </c>
      <c r="AL839" t="str">
        <f t="shared" si="459"/>
        <v>NA</v>
      </c>
      <c r="AM839" t="str">
        <f t="shared" si="460"/>
        <v>NA</v>
      </c>
      <c r="AN839" t="str">
        <f t="shared" si="461"/>
        <v>NA</v>
      </c>
      <c r="AO839">
        <f t="shared" si="440"/>
        <v>0</v>
      </c>
      <c r="AP839">
        <f t="shared" si="441"/>
        <v>0</v>
      </c>
      <c r="AQ839" t="str">
        <f t="shared" si="442"/>
        <v>Method not applicable - confined aquifer</v>
      </c>
    </row>
    <row r="840" spans="1:43" x14ac:dyDescent="0.25">
      <c r="A840">
        <v>717</v>
      </c>
      <c r="B840">
        <v>594374.57518699998</v>
      </c>
      <c r="C840" t="str">
        <f>VLOOKUP(A840,'A1. Aquifer Attributes'!A:H,8,FALSE)</f>
        <v>Confined</v>
      </c>
      <c r="D840" t="str">
        <f>VLOOKUP(A840,'A3. BGCZ'!A:C,3,FALSE)</f>
        <v>BG</v>
      </c>
      <c r="E840" t="str">
        <f>VLOOKUP(A840,'A2. Low Flow Zone'!A:C,3,FALSE)</f>
        <v>South Interior</v>
      </c>
      <c r="F840">
        <f>IFERROR(VLOOKUP(A840,'R1. GW Use'!A:H,8,FALSE),"&lt;Null&gt;")</f>
        <v>1607</v>
      </c>
      <c r="G840" t="str">
        <f>IFERROR(VLOOKUP(A840,'R2. Recharge'!A:I,8,FALSE)*B840,"&lt;Null&gt;")</f>
        <v>&lt;Null&gt;</v>
      </c>
      <c r="H840" t="str">
        <f>IFERROR(VLOOKUP(A840,'R2. Recharge'!A:K,10,FALSE)*B840,"&lt;Null&gt;")</f>
        <v>&lt;Null&gt;</v>
      </c>
      <c r="I840" t="str">
        <f>IFERROR(VLOOKUP(A840,'R3. GW E'!A:C,2,FALSE)*B840,"&lt;Null&gt;")</f>
        <v>&lt;Null&gt;</v>
      </c>
      <c r="J840" t="str">
        <f>IFERROR(VLOOKUP(A840,'R3. GW E'!A:E,4,FALSE)*B840,"&lt;Null&gt;")</f>
        <v>&lt;Null&gt;</v>
      </c>
      <c r="K840" t="str">
        <f t="shared" si="429"/>
        <v>&lt;Null&gt;</v>
      </c>
      <c r="L840" t="str">
        <f t="shared" si="430"/>
        <v>&lt;Null&gt;</v>
      </c>
      <c r="M840" t="str">
        <f t="shared" si="431"/>
        <v>&lt;Null&gt;</v>
      </c>
      <c r="N840" t="str">
        <f t="shared" si="432"/>
        <v>&lt;Null&gt;</v>
      </c>
      <c r="O840" t="str">
        <f t="shared" si="433"/>
        <v/>
      </c>
      <c r="P840">
        <f t="shared" si="443"/>
        <v>2000</v>
      </c>
      <c r="Q840" t="str">
        <f t="shared" si="434"/>
        <v/>
      </c>
      <c r="R840">
        <f t="shared" si="444"/>
        <v>0</v>
      </c>
      <c r="S840" t="str">
        <f t="shared" si="435"/>
        <v/>
      </c>
      <c r="T840">
        <f t="shared" si="445"/>
        <v>0</v>
      </c>
      <c r="U840" t="str">
        <f t="shared" si="446"/>
        <v>NA</v>
      </c>
      <c r="V840">
        <f t="shared" si="447"/>
        <v>0</v>
      </c>
      <c r="W840" t="str">
        <f t="shared" si="448"/>
        <v>NA</v>
      </c>
      <c r="X840">
        <f t="shared" si="449"/>
        <v>0</v>
      </c>
      <c r="Y840" t="str">
        <f t="shared" si="436"/>
        <v>NA</v>
      </c>
      <c r="Z840" t="str">
        <f t="shared" si="437"/>
        <v>NA</v>
      </c>
      <c r="AA840" t="str">
        <f t="shared" si="438"/>
        <v>NA</v>
      </c>
      <c r="AB840" t="str">
        <f t="shared" si="439"/>
        <v>NA</v>
      </c>
      <c r="AC840" s="9" t="str">
        <f t="shared" si="450"/>
        <v>NA</v>
      </c>
      <c r="AD840" s="9">
        <f t="shared" si="451"/>
        <v>0</v>
      </c>
      <c r="AE840" s="9" t="str">
        <f t="shared" si="452"/>
        <v>NA</v>
      </c>
      <c r="AF840" s="9">
        <f t="shared" si="453"/>
        <v>0</v>
      </c>
      <c r="AG840" s="9" t="str">
        <f t="shared" si="454"/>
        <v>NA</v>
      </c>
      <c r="AH840" s="9">
        <f t="shared" si="455"/>
        <v>0</v>
      </c>
      <c r="AI840" s="9" t="str">
        <f t="shared" si="456"/>
        <v>NA</v>
      </c>
      <c r="AJ840" s="9">
        <f t="shared" si="457"/>
        <v>0</v>
      </c>
      <c r="AK840" t="str">
        <f t="shared" si="458"/>
        <v>NA</v>
      </c>
      <c r="AL840" t="str">
        <f t="shared" si="459"/>
        <v>NA</v>
      </c>
      <c r="AM840" t="str">
        <f t="shared" si="460"/>
        <v>NA</v>
      </c>
      <c r="AN840" t="str">
        <f t="shared" si="461"/>
        <v>NA</v>
      </c>
      <c r="AO840">
        <f t="shared" si="440"/>
        <v>0</v>
      </c>
      <c r="AP840">
        <f t="shared" si="441"/>
        <v>0</v>
      </c>
      <c r="AQ840" t="str">
        <f t="shared" si="442"/>
        <v>Method not applicable - confined aquifer</v>
      </c>
    </row>
    <row r="841" spans="1:43" x14ac:dyDescent="0.25">
      <c r="A841">
        <v>720</v>
      </c>
      <c r="B841">
        <v>9497936.73587</v>
      </c>
      <c r="C841" t="str">
        <f>VLOOKUP(A841,'A1. Aquifer Attributes'!A:H,8,FALSE)</f>
        <v>Confined</v>
      </c>
      <c r="D841" t="str">
        <f>VLOOKUP(A841,'A3. BGCZ'!A:C,3,FALSE)</f>
        <v>CDF</v>
      </c>
      <c r="E841" t="str">
        <f>VLOOKUP(A841,'A2. Low Flow Zone'!A:C,3,FALSE)</f>
        <v>Georgia Basin</v>
      </c>
      <c r="F841">
        <f>IFERROR(VLOOKUP(A841,'R1. GW Use'!A:H,8,FALSE),"&lt;Null&gt;")</f>
        <v>27625</v>
      </c>
      <c r="G841" t="str">
        <f>IFERROR(VLOOKUP(A841,'R2. Recharge'!A:I,8,FALSE)*B841,"&lt;Null&gt;")</f>
        <v>&lt;Null&gt;</v>
      </c>
      <c r="H841" t="str">
        <f>IFERROR(VLOOKUP(A841,'R2. Recharge'!A:K,10,FALSE)*B841,"&lt;Null&gt;")</f>
        <v>&lt;Null&gt;</v>
      </c>
      <c r="I841" t="str">
        <f>IFERROR(VLOOKUP(A841,'R3. GW E'!A:C,2,FALSE)*B841,"&lt;Null&gt;")</f>
        <v>&lt;Null&gt;</v>
      </c>
      <c r="J841" t="str">
        <f>IFERROR(VLOOKUP(A841,'R3. GW E'!A:E,4,FALSE)*B841,"&lt;Null&gt;")</f>
        <v>&lt;Null&gt;</v>
      </c>
      <c r="K841" t="str">
        <f t="shared" si="429"/>
        <v>&lt;Null&gt;</v>
      </c>
      <c r="L841" t="str">
        <f t="shared" si="430"/>
        <v>&lt;Null&gt;</v>
      </c>
      <c r="M841" t="str">
        <f t="shared" si="431"/>
        <v>&lt;Null&gt;</v>
      </c>
      <c r="N841" t="str">
        <f t="shared" si="432"/>
        <v>&lt;Null&gt;</v>
      </c>
      <c r="O841" t="str">
        <f t="shared" si="433"/>
        <v/>
      </c>
      <c r="P841">
        <f t="shared" si="443"/>
        <v>28000</v>
      </c>
      <c r="Q841" t="str">
        <f t="shared" si="434"/>
        <v/>
      </c>
      <c r="R841">
        <f t="shared" si="444"/>
        <v>0</v>
      </c>
      <c r="S841" t="str">
        <f t="shared" si="435"/>
        <v/>
      </c>
      <c r="T841">
        <f t="shared" si="445"/>
        <v>0</v>
      </c>
      <c r="U841" t="str">
        <f t="shared" si="446"/>
        <v>NA</v>
      </c>
      <c r="V841">
        <f t="shared" si="447"/>
        <v>0</v>
      </c>
      <c r="W841" t="str">
        <f t="shared" si="448"/>
        <v>NA</v>
      </c>
      <c r="X841">
        <f t="shared" si="449"/>
        <v>0</v>
      </c>
      <c r="Y841" t="str">
        <f t="shared" si="436"/>
        <v>NA</v>
      </c>
      <c r="Z841" t="str">
        <f t="shared" si="437"/>
        <v>NA</v>
      </c>
      <c r="AA841" t="str">
        <f t="shared" si="438"/>
        <v>NA</v>
      </c>
      <c r="AB841" t="str">
        <f t="shared" si="439"/>
        <v>NA</v>
      </c>
      <c r="AC841" s="9" t="str">
        <f t="shared" si="450"/>
        <v>NA</v>
      </c>
      <c r="AD841" s="9">
        <f t="shared" si="451"/>
        <v>0</v>
      </c>
      <c r="AE841" s="9" t="str">
        <f t="shared" si="452"/>
        <v>NA</v>
      </c>
      <c r="AF841" s="9">
        <f t="shared" si="453"/>
        <v>0</v>
      </c>
      <c r="AG841" s="9" t="str">
        <f t="shared" si="454"/>
        <v>NA</v>
      </c>
      <c r="AH841" s="9">
        <f t="shared" si="455"/>
        <v>0</v>
      </c>
      <c r="AI841" s="9" t="str">
        <f t="shared" si="456"/>
        <v>NA</v>
      </c>
      <c r="AJ841" s="9">
        <f t="shared" si="457"/>
        <v>0</v>
      </c>
      <c r="AK841" t="str">
        <f t="shared" si="458"/>
        <v>NA</v>
      </c>
      <c r="AL841" t="str">
        <f t="shared" si="459"/>
        <v>NA</v>
      </c>
      <c r="AM841" t="str">
        <f t="shared" si="460"/>
        <v>NA</v>
      </c>
      <c r="AN841" t="str">
        <f t="shared" si="461"/>
        <v>NA</v>
      </c>
      <c r="AO841">
        <f t="shared" si="440"/>
        <v>0</v>
      </c>
      <c r="AP841">
        <f t="shared" si="441"/>
        <v>0</v>
      </c>
      <c r="AQ841" t="str">
        <f t="shared" si="442"/>
        <v>Method not applicable - confined aquifer</v>
      </c>
    </row>
    <row r="842" spans="1:43" x14ac:dyDescent="0.25">
      <c r="A842">
        <v>721</v>
      </c>
      <c r="B842">
        <v>47042431.810599998</v>
      </c>
      <c r="C842" t="str">
        <f>VLOOKUP(A842,'A1. Aquifer Attributes'!A:H,8,FALSE)</f>
        <v>Confined</v>
      </c>
      <c r="D842" t="str">
        <f>VLOOKUP(A842,'A3. BGCZ'!A:C,3,FALSE)</f>
        <v>CDF</v>
      </c>
      <c r="E842" t="str">
        <f>VLOOKUP(A842,'A2. Low Flow Zone'!A:C,3,FALSE)</f>
        <v>Georgia Basin</v>
      </c>
      <c r="F842">
        <f>IFERROR(VLOOKUP(A842,'R1. GW Use'!A:H,8,FALSE),"&lt;Null&gt;")</f>
        <v>1865845</v>
      </c>
      <c r="G842" t="str">
        <f>IFERROR(VLOOKUP(A842,'R2. Recharge'!A:I,8,FALSE)*B842,"&lt;Null&gt;")</f>
        <v>&lt;Null&gt;</v>
      </c>
      <c r="H842" t="str">
        <f>IFERROR(VLOOKUP(A842,'R2. Recharge'!A:K,10,FALSE)*B842,"&lt;Null&gt;")</f>
        <v>&lt;Null&gt;</v>
      </c>
      <c r="I842" t="str">
        <f>IFERROR(VLOOKUP(A842,'R3. GW E'!A:C,2,FALSE)*B842,"&lt;Null&gt;")</f>
        <v>&lt;Null&gt;</v>
      </c>
      <c r="J842" t="str">
        <f>IFERROR(VLOOKUP(A842,'R3. GW E'!A:E,4,FALSE)*B842,"&lt;Null&gt;")</f>
        <v>&lt;Null&gt;</v>
      </c>
      <c r="K842" t="str">
        <f t="shared" si="429"/>
        <v>&lt;Null&gt;</v>
      </c>
      <c r="L842" t="str">
        <f t="shared" si="430"/>
        <v>&lt;Null&gt;</v>
      </c>
      <c r="M842" t="str">
        <f t="shared" si="431"/>
        <v>&lt;Null&gt;</v>
      </c>
      <c r="N842" t="str">
        <f t="shared" si="432"/>
        <v>&lt;Null&gt;</v>
      </c>
      <c r="O842" t="str">
        <f t="shared" si="433"/>
        <v/>
      </c>
      <c r="P842">
        <f t="shared" si="443"/>
        <v>1866000</v>
      </c>
      <c r="Q842" t="str">
        <f t="shared" si="434"/>
        <v/>
      </c>
      <c r="R842">
        <f t="shared" si="444"/>
        <v>0</v>
      </c>
      <c r="S842" t="str">
        <f t="shared" si="435"/>
        <v/>
      </c>
      <c r="T842">
        <f t="shared" si="445"/>
        <v>0</v>
      </c>
      <c r="U842" t="str">
        <f t="shared" si="446"/>
        <v>NA</v>
      </c>
      <c r="V842">
        <f t="shared" si="447"/>
        <v>0</v>
      </c>
      <c r="W842" t="str">
        <f t="shared" si="448"/>
        <v>NA</v>
      </c>
      <c r="X842">
        <f t="shared" si="449"/>
        <v>0</v>
      </c>
      <c r="Y842" t="str">
        <f t="shared" si="436"/>
        <v>NA</v>
      </c>
      <c r="Z842" t="str">
        <f t="shared" si="437"/>
        <v>NA</v>
      </c>
      <c r="AA842" t="str">
        <f t="shared" si="438"/>
        <v>NA</v>
      </c>
      <c r="AB842" t="str">
        <f t="shared" si="439"/>
        <v>NA</v>
      </c>
      <c r="AC842" s="9" t="str">
        <f t="shared" si="450"/>
        <v>NA</v>
      </c>
      <c r="AD842" s="9">
        <f t="shared" si="451"/>
        <v>0</v>
      </c>
      <c r="AE842" s="9" t="str">
        <f t="shared" si="452"/>
        <v>NA</v>
      </c>
      <c r="AF842" s="9">
        <f t="shared" si="453"/>
        <v>0</v>
      </c>
      <c r="AG842" s="9" t="str">
        <f t="shared" si="454"/>
        <v>NA</v>
      </c>
      <c r="AH842" s="9">
        <f t="shared" si="455"/>
        <v>0</v>
      </c>
      <c r="AI842" s="9" t="str">
        <f t="shared" si="456"/>
        <v>NA</v>
      </c>
      <c r="AJ842" s="9">
        <f t="shared" si="457"/>
        <v>0</v>
      </c>
      <c r="AK842" t="str">
        <f t="shared" si="458"/>
        <v>NA</v>
      </c>
      <c r="AL842" t="str">
        <f t="shared" si="459"/>
        <v>NA</v>
      </c>
      <c r="AM842" t="str">
        <f t="shared" si="460"/>
        <v>NA</v>
      </c>
      <c r="AN842" t="str">
        <f t="shared" si="461"/>
        <v>NA</v>
      </c>
      <c r="AO842">
        <f t="shared" si="440"/>
        <v>0</v>
      </c>
      <c r="AP842">
        <f t="shared" si="441"/>
        <v>0</v>
      </c>
      <c r="AQ842" t="str">
        <f t="shared" si="442"/>
        <v>Method not applicable - confined aquifer</v>
      </c>
    </row>
    <row r="843" spans="1:43" x14ac:dyDescent="0.25">
      <c r="A843">
        <v>723</v>
      </c>
      <c r="B843">
        <v>51298242.823100001</v>
      </c>
      <c r="C843" t="str">
        <f>VLOOKUP(A843,'A1. Aquifer Attributes'!A:H,8,FALSE)</f>
        <v>Confined</v>
      </c>
      <c r="D843" t="str">
        <f>VLOOKUP(A843,'A3. BGCZ'!A:C,3,FALSE)</f>
        <v>CDF</v>
      </c>
      <c r="E843" t="str">
        <f>VLOOKUP(A843,'A2. Low Flow Zone'!A:C,3,FALSE)</f>
        <v>Georgia Basin</v>
      </c>
      <c r="F843">
        <f>IFERROR(VLOOKUP(A843,'R1. GW Use'!A:H,8,FALSE),"&lt;Null&gt;")</f>
        <v>145940</v>
      </c>
      <c r="G843" t="str">
        <f>IFERROR(VLOOKUP(A843,'R2. Recharge'!A:I,8,FALSE)*B843,"&lt;Null&gt;")</f>
        <v>&lt;Null&gt;</v>
      </c>
      <c r="H843" t="str">
        <f>IFERROR(VLOOKUP(A843,'R2. Recharge'!A:K,10,FALSE)*B843,"&lt;Null&gt;")</f>
        <v>&lt;Null&gt;</v>
      </c>
      <c r="I843" t="str">
        <f>IFERROR(VLOOKUP(A843,'R3. GW E'!A:C,2,FALSE)*B843,"&lt;Null&gt;")</f>
        <v>&lt;Null&gt;</v>
      </c>
      <c r="J843" t="str">
        <f>IFERROR(VLOOKUP(A843,'R3. GW E'!A:E,4,FALSE)*B843,"&lt;Null&gt;")</f>
        <v>&lt;Null&gt;</v>
      </c>
      <c r="K843" t="str">
        <f t="shared" si="429"/>
        <v>&lt;Null&gt;</v>
      </c>
      <c r="L843" t="str">
        <f t="shared" si="430"/>
        <v>&lt;Null&gt;</v>
      </c>
      <c r="M843" t="str">
        <f t="shared" si="431"/>
        <v>&lt;Null&gt;</v>
      </c>
      <c r="N843" t="str">
        <f t="shared" si="432"/>
        <v>&lt;Null&gt;</v>
      </c>
      <c r="O843" t="str">
        <f t="shared" si="433"/>
        <v/>
      </c>
      <c r="P843">
        <f t="shared" si="443"/>
        <v>146000</v>
      </c>
      <c r="Q843" t="str">
        <f t="shared" si="434"/>
        <v/>
      </c>
      <c r="R843">
        <f t="shared" si="444"/>
        <v>0</v>
      </c>
      <c r="S843" t="str">
        <f t="shared" si="435"/>
        <v/>
      </c>
      <c r="T843">
        <f t="shared" si="445"/>
        <v>0</v>
      </c>
      <c r="U843" t="str">
        <f t="shared" si="446"/>
        <v>NA</v>
      </c>
      <c r="V843">
        <f t="shared" si="447"/>
        <v>0</v>
      </c>
      <c r="W843" t="str">
        <f t="shared" si="448"/>
        <v>NA</v>
      </c>
      <c r="X843">
        <f t="shared" si="449"/>
        <v>0</v>
      </c>
      <c r="Y843" t="str">
        <f t="shared" si="436"/>
        <v>NA</v>
      </c>
      <c r="Z843" t="str">
        <f t="shared" si="437"/>
        <v>NA</v>
      </c>
      <c r="AA843" t="str">
        <f t="shared" si="438"/>
        <v>NA</v>
      </c>
      <c r="AB843" t="str">
        <f t="shared" si="439"/>
        <v>NA</v>
      </c>
      <c r="AC843" s="9" t="str">
        <f t="shared" si="450"/>
        <v>NA</v>
      </c>
      <c r="AD843" s="9">
        <f t="shared" si="451"/>
        <v>0</v>
      </c>
      <c r="AE843" s="9" t="str">
        <f t="shared" si="452"/>
        <v>NA</v>
      </c>
      <c r="AF843" s="9">
        <f t="shared" si="453"/>
        <v>0</v>
      </c>
      <c r="AG843" s="9" t="str">
        <f t="shared" si="454"/>
        <v>NA</v>
      </c>
      <c r="AH843" s="9">
        <f t="shared" si="455"/>
        <v>0</v>
      </c>
      <c r="AI843" s="9" t="str">
        <f t="shared" si="456"/>
        <v>NA</v>
      </c>
      <c r="AJ843" s="9">
        <f t="shared" si="457"/>
        <v>0</v>
      </c>
      <c r="AK843" t="str">
        <f t="shared" si="458"/>
        <v>NA</v>
      </c>
      <c r="AL843" t="str">
        <f t="shared" si="459"/>
        <v>NA</v>
      </c>
      <c r="AM843" t="str">
        <f t="shared" si="460"/>
        <v>NA</v>
      </c>
      <c r="AN843" t="str">
        <f t="shared" si="461"/>
        <v>NA</v>
      </c>
      <c r="AO843">
        <f t="shared" si="440"/>
        <v>0</v>
      </c>
      <c r="AP843">
        <f t="shared" si="441"/>
        <v>0</v>
      </c>
      <c r="AQ843" t="str">
        <f t="shared" si="442"/>
        <v>Method not applicable - confined aquifer</v>
      </c>
    </row>
    <row r="844" spans="1:43" x14ac:dyDescent="0.25">
      <c r="A844">
        <v>725</v>
      </c>
      <c r="B844">
        <v>8371747.7207500003</v>
      </c>
      <c r="C844" t="str">
        <f>VLOOKUP(A844,'A1. Aquifer Attributes'!A:H,8,FALSE)</f>
        <v>Confined</v>
      </c>
      <c r="D844" t="str">
        <f>VLOOKUP(A844,'A3. BGCZ'!A:C,3,FALSE)</f>
        <v>PP</v>
      </c>
      <c r="E844" t="str">
        <f>VLOOKUP(A844,'A2. Low Flow Zone'!A:C,3,FALSE)</f>
        <v>South Interior</v>
      </c>
      <c r="F844">
        <f>IFERROR(VLOOKUP(A844,'R1. GW Use'!A:H,8,FALSE),"&lt;Null&gt;")</f>
        <v>17837</v>
      </c>
      <c r="G844" t="str">
        <f>IFERROR(VLOOKUP(A844,'R2. Recharge'!A:I,8,FALSE)*B844,"&lt;Null&gt;")</f>
        <v>&lt;Null&gt;</v>
      </c>
      <c r="H844" t="str">
        <f>IFERROR(VLOOKUP(A844,'R2. Recharge'!A:K,10,FALSE)*B844,"&lt;Null&gt;")</f>
        <v>&lt;Null&gt;</v>
      </c>
      <c r="I844" t="str">
        <f>IFERROR(VLOOKUP(A844,'R3. GW E'!A:C,2,FALSE)*B844,"&lt;Null&gt;")</f>
        <v>&lt;Null&gt;</v>
      </c>
      <c r="J844" t="str">
        <f>IFERROR(VLOOKUP(A844,'R3. GW E'!A:E,4,FALSE)*B844,"&lt;Null&gt;")</f>
        <v>&lt;Null&gt;</v>
      </c>
      <c r="K844" t="str">
        <f t="shared" si="429"/>
        <v>&lt;Null&gt;</v>
      </c>
      <c r="L844" t="str">
        <f t="shared" si="430"/>
        <v>&lt;Null&gt;</v>
      </c>
      <c r="M844" t="str">
        <f t="shared" si="431"/>
        <v>&lt;Null&gt;</v>
      </c>
      <c r="N844" t="str">
        <f t="shared" si="432"/>
        <v>&lt;Null&gt;</v>
      </c>
      <c r="O844" t="str">
        <f t="shared" si="433"/>
        <v/>
      </c>
      <c r="P844">
        <f t="shared" si="443"/>
        <v>18000</v>
      </c>
      <c r="Q844" t="str">
        <f t="shared" si="434"/>
        <v/>
      </c>
      <c r="R844">
        <f t="shared" si="444"/>
        <v>0</v>
      </c>
      <c r="S844" t="str">
        <f t="shared" si="435"/>
        <v/>
      </c>
      <c r="T844">
        <f t="shared" si="445"/>
        <v>0</v>
      </c>
      <c r="U844" t="str">
        <f t="shared" si="446"/>
        <v>NA</v>
      </c>
      <c r="V844">
        <f t="shared" si="447"/>
        <v>0</v>
      </c>
      <c r="W844" t="str">
        <f t="shared" si="448"/>
        <v>NA</v>
      </c>
      <c r="X844">
        <f t="shared" si="449"/>
        <v>0</v>
      </c>
      <c r="Y844" t="str">
        <f t="shared" si="436"/>
        <v>NA</v>
      </c>
      <c r="Z844" t="str">
        <f t="shared" si="437"/>
        <v>NA</v>
      </c>
      <c r="AA844" t="str">
        <f t="shared" si="438"/>
        <v>NA</v>
      </c>
      <c r="AB844" t="str">
        <f t="shared" si="439"/>
        <v>NA</v>
      </c>
      <c r="AC844" s="9" t="str">
        <f t="shared" si="450"/>
        <v>NA</v>
      </c>
      <c r="AD844" s="9">
        <f t="shared" si="451"/>
        <v>0</v>
      </c>
      <c r="AE844" s="9" t="str">
        <f t="shared" si="452"/>
        <v>NA</v>
      </c>
      <c r="AF844" s="9">
        <f t="shared" si="453"/>
        <v>0</v>
      </c>
      <c r="AG844" s="9" t="str">
        <f t="shared" si="454"/>
        <v>NA</v>
      </c>
      <c r="AH844" s="9">
        <f t="shared" si="455"/>
        <v>0</v>
      </c>
      <c r="AI844" s="9" t="str">
        <f t="shared" si="456"/>
        <v>NA</v>
      </c>
      <c r="AJ844" s="9">
        <f t="shared" si="457"/>
        <v>0</v>
      </c>
      <c r="AK844" t="str">
        <f t="shared" si="458"/>
        <v>NA</v>
      </c>
      <c r="AL844" t="str">
        <f t="shared" si="459"/>
        <v>NA</v>
      </c>
      <c r="AM844" t="str">
        <f t="shared" si="460"/>
        <v>NA</v>
      </c>
      <c r="AN844" t="str">
        <f t="shared" si="461"/>
        <v>NA</v>
      </c>
      <c r="AO844">
        <f t="shared" si="440"/>
        <v>0</v>
      </c>
      <c r="AP844">
        <f t="shared" si="441"/>
        <v>0</v>
      </c>
      <c r="AQ844" t="str">
        <f t="shared" si="442"/>
        <v>Method not applicable - confined aquifer</v>
      </c>
    </row>
    <row r="845" spans="1:43" x14ac:dyDescent="0.25">
      <c r="A845">
        <v>726</v>
      </c>
      <c r="B845">
        <v>2971843.2181899999</v>
      </c>
      <c r="C845" t="str">
        <f>VLOOKUP(A845,'A1. Aquifer Attributes'!A:H,8,FALSE)</f>
        <v>Confined</v>
      </c>
      <c r="D845" t="str">
        <f>VLOOKUP(A845,'A3. BGCZ'!A:C,3,FALSE)</f>
        <v>PP</v>
      </c>
      <c r="E845" t="str">
        <f>VLOOKUP(A845,'A2. Low Flow Zone'!A:C,3,FALSE)</f>
        <v>South Interior</v>
      </c>
      <c r="F845">
        <f>IFERROR(VLOOKUP(A845,'R1. GW Use'!A:H,8,FALSE),"&lt;Null&gt;")</f>
        <v>263511</v>
      </c>
      <c r="G845" t="str">
        <f>IFERROR(VLOOKUP(A845,'R2. Recharge'!A:I,8,FALSE)*B845,"&lt;Null&gt;")</f>
        <v>&lt;Null&gt;</v>
      </c>
      <c r="H845" t="str">
        <f>IFERROR(VLOOKUP(A845,'R2. Recharge'!A:K,10,FALSE)*B845,"&lt;Null&gt;")</f>
        <v>&lt;Null&gt;</v>
      </c>
      <c r="I845" t="str">
        <f>IFERROR(VLOOKUP(A845,'R3. GW E'!A:C,2,FALSE)*B845,"&lt;Null&gt;")</f>
        <v>&lt;Null&gt;</v>
      </c>
      <c r="J845" t="str">
        <f>IFERROR(VLOOKUP(A845,'R3. GW E'!A:E,4,FALSE)*B845,"&lt;Null&gt;")</f>
        <v>&lt;Null&gt;</v>
      </c>
      <c r="K845" t="str">
        <f t="shared" si="429"/>
        <v>&lt;Null&gt;</v>
      </c>
      <c r="L845" t="str">
        <f t="shared" si="430"/>
        <v>&lt;Null&gt;</v>
      </c>
      <c r="M845" t="str">
        <f t="shared" si="431"/>
        <v>&lt;Null&gt;</v>
      </c>
      <c r="N845" t="str">
        <f t="shared" si="432"/>
        <v>&lt;Null&gt;</v>
      </c>
      <c r="O845" t="str">
        <f t="shared" si="433"/>
        <v/>
      </c>
      <c r="P845">
        <f t="shared" si="443"/>
        <v>264000</v>
      </c>
      <c r="Q845" t="str">
        <f t="shared" si="434"/>
        <v/>
      </c>
      <c r="R845">
        <f t="shared" si="444"/>
        <v>0</v>
      </c>
      <c r="S845" t="str">
        <f t="shared" si="435"/>
        <v/>
      </c>
      <c r="T845">
        <f t="shared" si="445"/>
        <v>0</v>
      </c>
      <c r="U845" t="str">
        <f t="shared" si="446"/>
        <v>NA</v>
      </c>
      <c r="V845">
        <f t="shared" si="447"/>
        <v>0</v>
      </c>
      <c r="W845" t="str">
        <f t="shared" si="448"/>
        <v>NA</v>
      </c>
      <c r="X845">
        <f t="shared" si="449"/>
        <v>0</v>
      </c>
      <c r="Y845" t="str">
        <f t="shared" si="436"/>
        <v>NA</v>
      </c>
      <c r="Z845" t="str">
        <f t="shared" si="437"/>
        <v>NA</v>
      </c>
      <c r="AA845" t="str">
        <f t="shared" si="438"/>
        <v>NA</v>
      </c>
      <c r="AB845" t="str">
        <f t="shared" si="439"/>
        <v>NA</v>
      </c>
      <c r="AC845" s="9" t="str">
        <f t="shared" si="450"/>
        <v>NA</v>
      </c>
      <c r="AD845" s="9">
        <f t="shared" si="451"/>
        <v>0</v>
      </c>
      <c r="AE845" s="9" t="str">
        <f t="shared" si="452"/>
        <v>NA</v>
      </c>
      <c r="AF845" s="9">
        <f t="shared" si="453"/>
        <v>0</v>
      </c>
      <c r="AG845" s="9" t="str">
        <f t="shared" si="454"/>
        <v>NA</v>
      </c>
      <c r="AH845" s="9">
        <f t="shared" si="455"/>
        <v>0</v>
      </c>
      <c r="AI845" s="9" t="str">
        <f t="shared" si="456"/>
        <v>NA</v>
      </c>
      <c r="AJ845" s="9">
        <f t="shared" si="457"/>
        <v>0</v>
      </c>
      <c r="AK845" t="str">
        <f t="shared" si="458"/>
        <v>NA</v>
      </c>
      <c r="AL845" t="str">
        <f t="shared" si="459"/>
        <v>NA</v>
      </c>
      <c r="AM845" t="str">
        <f t="shared" si="460"/>
        <v>NA</v>
      </c>
      <c r="AN845" t="str">
        <f t="shared" si="461"/>
        <v>NA</v>
      </c>
      <c r="AO845">
        <f t="shared" si="440"/>
        <v>0</v>
      </c>
      <c r="AP845">
        <f t="shared" si="441"/>
        <v>0</v>
      </c>
      <c r="AQ845" t="str">
        <f t="shared" si="442"/>
        <v>Method not applicable - confined aquifer</v>
      </c>
    </row>
    <row r="846" spans="1:43" x14ac:dyDescent="0.25">
      <c r="A846">
        <v>727</v>
      </c>
      <c r="B846">
        <v>29768609.095100001</v>
      </c>
      <c r="C846" t="str">
        <f>VLOOKUP(A846,'A1. Aquifer Attributes'!A:H,8,FALSE)</f>
        <v>Confined</v>
      </c>
      <c r="D846" t="str">
        <f>VLOOKUP(A846,'A3. BGCZ'!A:C,3,FALSE)</f>
        <v>PP</v>
      </c>
      <c r="E846" t="str">
        <f>VLOOKUP(A846,'A2. Low Flow Zone'!A:C,3,FALSE)</f>
        <v>South Interior</v>
      </c>
      <c r="F846">
        <f>IFERROR(VLOOKUP(A846,'R1. GW Use'!A:H,8,FALSE),"&lt;Null&gt;")</f>
        <v>118753</v>
      </c>
      <c r="G846" t="str">
        <f>IFERROR(VLOOKUP(A846,'R2. Recharge'!A:I,8,FALSE)*B846,"&lt;Null&gt;")</f>
        <v>&lt;Null&gt;</v>
      </c>
      <c r="H846" t="str">
        <f>IFERROR(VLOOKUP(A846,'R2. Recharge'!A:K,10,FALSE)*B846,"&lt;Null&gt;")</f>
        <v>&lt;Null&gt;</v>
      </c>
      <c r="I846" t="str">
        <f>IFERROR(VLOOKUP(A846,'R3. GW E'!A:C,2,FALSE)*B846,"&lt;Null&gt;")</f>
        <v>&lt;Null&gt;</v>
      </c>
      <c r="J846" t="str">
        <f>IFERROR(VLOOKUP(A846,'R3. GW E'!A:E,4,FALSE)*B846,"&lt;Null&gt;")</f>
        <v>&lt;Null&gt;</v>
      </c>
      <c r="K846" t="str">
        <f t="shared" si="429"/>
        <v>&lt;Null&gt;</v>
      </c>
      <c r="L846" t="str">
        <f t="shared" si="430"/>
        <v>&lt;Null&gt;</v>
      </c>
      <c r="M846" t="str">
        <f t="shared" si="431"/>
        <v>&lt;Null&gt;</v>
      </c>
      <c r="N846" t="str">
        <f t="shared" si="432"/>
        <v>&lt;Null&gt;</v>
      </c>
      <c r="O846" t="str">
        <f t="shared" si="433"/>
        <v/>
      </c>
      <c r="P846">
        <f t="shared" si="443"/>
        <v>119000</v>
      </c>
      <c r="Q846" t="str">
        <f t="shared" si="434"/>
        <v/>
      </c>
      <c r="R846">
        <f t="shared" si="444"/>
        <v>0</v>
      </c>
      <c r="S846" t="str">
        <f t="shared" si="435"/>
        <v/>
      </c>
      <c r="T846">
        <f t="shared" si="445"/>
        <v>0</v>
      </c>
      <c r="U846" t="str">
        <f t="shared" si="446"/>
        <v>NA</v>
      </c>
      <c r="V846">
        <f t="shared" si="447"/>
        <v>0</v>
      </c>
      <c r="W846" t="str">
        <f t="shared" si="448"/>
        <v>NA</v>
      </c>
      <c r="X846">
        <f t="shared" si="449"/>
        <v>0</v>
      </c>
      <c r="Y846" t="str">
        <f t="shared" si="436"/>
        <v>NA</v>
      </c>
      <c r="Z846" t="str">
        <f t="shared" si="437"/>
        <v>NA</v>
      </c>
      <c r="AA846" t="str">
        <f t="shared" si="438"/>
        <v>NA</v>
      </c>
      <c r="AB846" t="str">
        <f t="shared" si="439"/>
        <v>NA</v>
      </c>
      <c r="AC846" s="9" t="str">
        <f t="shared" si="450"/>
        <v>NA</v>
      </c>
      <c r="AD846" s="9">
        <f t="shared" si="451"/>
        <v>0</v>
      </c>
      <c r="AE846" s="9" t="str">
        <f t="shared" si="452"/>
        <v>NA</v>
      </c>
      <c r="AF846" s="9">
        <f t="shared" si="453"/>
        <v>0</v>
      </c>
      <c r="AG846" s="9" t="str">
        <f t="shared" si="454"/>
        <v>NA</v>
      </c>
      <c r="AH846" s="9">
        <f t="shared" si="455"/>
        <v>0</v>
      </c>
      <c r="AI846" s="9" t="str">
        <f t="shared" si="456"/>
        <v>NA</v>
      </c>
      <c r="AJ846" s="9">
        <f t="shared" si="457"/>
        <v>0</v>
      </c>
      <c r="AK846" t="str">
        <f t="shared" si="458"/>
        <v>NA</v>
      </c>
      <c r="AL846" t="str">
        <f t="shared" si="459"/>
        <v>NA</v>
      </c>
      <c r="AM846" t="str">
        <f t="shared" si="460"/>
        <v>NA</v>
      </c>
      <c r="AN846" t="str">
        <f t="shared" si="461"/>
        <v>NA</v>
      </c>
      <c r="AO846">
        <f t="shared" si="440"/>
        <v>0</v>
      </c>
      <c r="AP846">
        <f t="shared" si="441"/>
        <v>0</v>
      </c>
      <c r="AQ846" t="str">
        <f t="shared" si="442"/>
        <v>Method not applicable - confined aquifer</v>
      </c>
    </row>
    <row r="847" spans="1:43" x14ac:dyDescent="0.25">
      <c r="A847">
        <v>728</v>
      </c>
      <c r="B847">
        <v>8405987.2875599992</v>
      </c>
      <c r="C847" t="str">
        <f>VLOOKUP(A847,'A1. Aquifer Attributes'!A:H,8,FALSE)</f>
        <v>Confined</v>
      </c>
      <c r="D847" t="str">
        <f>VLOOKUP(A847,'A3. BGCZ'!A:C,3,FALSE)</f>
        <v>BG</v>
      </c>
      <c r="E847" t="str">
        <f>VLOOKUP(A847,'A2. Low Flow Zone'!A:C,3,FALSE)</f>
        <v>South Interior</v>
      </c>
      <c r="F847">
        <f>IFERROR(VLOOKUP(A847,'R1. GW Use'!A:H,8,FALSE),"&lt;Null&gt;")</f>
        <v>257664</v>
      </c>
      <c r="G847" t="str">
        <f>IFERROR(VLOOKUP(A847,'R2. Recharge'!A:I,8,FALSE)*B847,"&lt;Null&gt;")</f>
        <v>&lt;Null&gt;</v>
      </c>
      <c r="H847" t="str">
        <f>IFERROR(VLOOKUP(A847,'R2. Recharge'!A:K,10,FALSE)*B847,"&lt;Null&gt;")</f>
        <v>&lt;Null&gt;</v>
      </c>
      <c r="I847" t="str">
        <f>IFERROR(VLOOKUP(A847,'R3. GW E'!A:C,2,FALSE)*B847,"&lt;Null&gt;")</f>
        <v>&lt;Null&gt;</v>
      </c>
      <c r="J847" t="str">
        <f>IFERROR(VLOOKUP(A847,'R3. GW E'!A:E,4,FALSE)*B847,"&lt;Null&gt;")</f>
        <v>&lt;Null&gt;</v>
      </c>
      <c r="K847" t="str">
        <f t="shared" si="429"/>
        <v>&lt;Null&gt;</v>
      </c>
      <c r="L847" t="str">
        <f t="shared" si="430"/>
        <v>&lt;Null&gt;</v>
      </c>
      <c r="M847" t="str">
        <f t="shared" si="431"/>
        <v>&lt;Null&gt;</v>
      </c>
      <c r="N847" t="str">
        <f t="shared" si="432"/>
        <v>&lt;Null&gt;</v>
      </c>
      <c r="O847" t="str">
        <f t="shared" si="433"/>
        <v/>
      </c>
      <c r="P847">
        <f t="shared" si="443"/>
        <v>258000</v>
      </c>
      <c r="Q847" t="str">
        <f t="shared" si="434"/>
        <v/>
      </c>
      <c r="R847">
        <f t="shared" si="444"/>
        <v>0</v>
      </c>
      <c r="S847" t="str">
        <f t="shared" si="435"/>
        <v/>
      </c>
      <c r="T847">
        <f t="shared" si="445"/>
        <v>0</v>
      </c>
      <c r="U847" t="str">
        <f t="shared" si="446"/>
        <v>NA</v>
      </c>
      <c r="V847">
        <f t="shared" si="447"/>
        <v>0</v>
      </c>
      <c r="W847" t="str">
        <f t="shared" si="448"/>
        <v>NA</v>
      </c>
      <c r="X847">
        <f t="shared" si="449"/>
        <v>0</v>
      </c>
      <c r="Y847" t="str">
        <f t="shared" si="436"/>
        <v>NA</v>
      </c>
      <c r="Z847" t="str">
        <f t="shared" si="437"/>
        <v>NA</v>
      </c>
      <c r="AA847" t="str">
        <f t="shared" si="438"/>
        <v>NA</v>
      </c>
      <c r="AB847" t="str">
        <f t="shared" si="439"/>
        <v>NA</v>
      </c>
      <c r="AC847" s="9" t="str">
        <f t="shared" si="450"/>
        <v>NA</v>
      </c>
      <c r="AD847" s="9">
        <f t="shared" si="451"/>
        <v>0</v>
      </c>
      <c r="AE847" s="9" t="str">
        <f t="shared" si="452"/>
        <v>NA</v>
      </c>
      <c r="AF847" s="9">
        <f t="shared" si="453"/>
        <v>0</v>
      </c>
      <c r="AG847" s="9" t="str">
        <f t="shared" si="454"/>
        <v>NA</v>
      </c>
      <c r="AH847" s="9">
        <f t="shared" si="455"/>
        <v>0</v>
      </c>
      <c r="AI847" s="9" t="str">
        <f t="shared" si="456"/>
        <v>NA</v>
      </c>
      <c r="AJ847" s="9">
        <f t="shared" si="457"/>
        <v>0</v>
      </c>
      <c r="AK847" t="str">
        <f t="shared" si="458"/>
        <v>NA</v>
      </c>
      <c r="AL847" t="str">
        <f t="shared" si="459"/>
        <v>NA</v>
      </c>
      <c r="AM847" t="str">
        <f t="shared" si="460"/>
        <v>NA</v>
      </c>
      <c r="AN847" t="str">
        <f t="shared" si="461"/>
        <v>NA</v>
      </c>
      <c r="AO847">
        <f t="shared" si="440"/>
        <v>0</v>
      </c>
      <c r="AP847">
        <f t="shared" si="441"/>
        <v>0</v>
      </c>
      <c r="AQ847" t="str">
        <f t="shared" si="442"/>
        <v>Method not applicable - confined aquifer</v>
      </c>
    </row>
    <row r="848" spans="1:43" x14ac:dyDescent="0.25">
      <c r="A848">
        <v>730</v>
      </c>
      <c r="B848">
        <v>2658450.2233099998</v>
      </c>
      <c r="C848" t="str">
        <f>VLOOKUP(A848,'A1. Aquifer Attributes'!A:H,8,FALSE)</f>
        <v>Confined</v>
      </c>
      <c r="D848" t="str">
        <f>VLOOKUP(A848,'A3. BGCZ'!A:C,3,FALSE)</f>
        <v>CDF</v>
      </c>
      <c r="E848" t="str">
        <f>VLOOKUP(A848,'A2. Low Flow Zone'!A:C,3,FALSE)</f>
        <v>Georgia Basin</v>
      </c>
      <c r="F848">
        <f>IFERROR(VLOOKUP(A848,'R1. GW Use'!A:H,8,FALSE),"&lt;Null&gt;")</f>
        <v>49413</v>
      </c>
      <c r="G848" t="str">
        <f>IFERROR(VLOOKUP(A848,'R2. Recharge'!A:I,8,FALSE)*B848,"&lt;Null&gt;")</f>
        <v>&lt;Null&gt;</v>
      </c>
      <c r="H848" t="str">
        <f>IFERROR(VLOOKUP(A848,'R2. Recharge'!A:K,10,FALSE)*B848,"&lt;Null&gt;")</f>
        <v>&lt;Null&gt;</v>
      </c>
      <c r="I848" t="str">
        <f>IFERROR(VLOOKUP(A848,'R3. GW E'!A:C,2,FALSE)*B848,"&lt;Null&gt;")</f>
        <v>&lt;Null&gt;</v>
      </c>
      <c r="J848" t="str">
        <f>IFERROR(VLOOKUP(A848,'R3. GW E'!A:E,4,FALSE)*B848,"&lt;Null&gt;")</f>
        <v>&lt;Null&gt;</v>
      </c>
      <c r="K848" t="str">
        <f t="shared" si="429"/>
        <v>&lt;Null&gt;</v>
      </c>
      <c r="L848" t="str">
        <f t="shared" si="430"/>
        <v>&lt;Null&gt;</v>
      </c>
      <c r="M848" t="str">
        <f t="shared" si="431"/>
        <v>&lt;Null&gt;</v>
      </c>
      <c r="N848" t="str">
        <f t="shared" si="432"/>
        <v>&lt;Null&gt;</v>
      </c>
      <c r="O848" t="str">
        <f t="shared" si="433"/>
        <v/>
      </c>
      <c r="P848">
        <f t="shared" si="443"/>
        <v>49000</v>
      </c>
      <c r="Q848" t="str">
        <f t="shared" si="434"/>
        <v/>
      </c>
      <c r="R848">
        <f t="shared" si="444"/>
        <v>0</v>
      </c>
      <c r="S848" t="str">
        <f t="shared" si="435"/>
        <v/>
      </c>
      <c r="T848">
        <f t="shared" si="445"/>
        <v>0</v>
      </c>
      <c r="U848" t="str">
        <f t="shared" si="446"/>
        <v>NA</v>
      </c>
      <c r="V848">
        <f t="shared" si="447"/>
        <v>0</v>
      </c>
      <c r="W848" t="str">
        <f t="shared" si="448"/>
        <v>NA</v>
      </c>
      <c r="X848">
        <f t="shared" si="449"/>
        <v>0</v>
      </c>
      <c r="Y848" t="str">
        <f t="shared" si="436"/>
        <v>NA</v>
      </c>
      <c r="Z848" t="str">
        <f t="shared" si="437"/>
        <v>NA</v>
      </c>
      <c r="AA848" t="str">
        <f t="shared" si="438"/>
        <v>NA</v>
      </c>
      <c r="AB848" t="str">
        <f t="shared" si="439"/>
        <v>NA</v>
      </c>
      <c r="AC848" s="9" t="str">
        <f t="shared" si="450"/>
        <v>NA</v>
      </c>
      <c r="AD848" s="9">
        <f t="shared" si="451"/>
        <v>0</v>
      </c>
      <c r="AE848" s="9" t="str">
        <f t="shared" si="452"/>
        <v>NA</v>
      </c>
      <c r="AF848" s="9">
        <f t="shared" si="453"/>
        <v>0</v>
      </c>
      <c r="AG848" s="9" t="str">
        <f t="shared" si="454"/>
        <v>NA</v>
      </c>
      <c r="AH848" s="9">
        <f t="shared" si="455"/>
        <v>0</v>
      </c>
      <c r="AI848" s="9" t="str">
        <f t="shared" si="456"/>
        <v>NA</v>
      </c>
      <c r="AJ848" s="9">
        <f t="shared" si="457"/>
        <v>0</v>
      </c>
      <c r="AK848" t="str">
        <f t="shared" si="458"/>
        <v>NA</v>
      </c>
      <c r="AL848" t="str">
        <f t="shared" si="459"/>
        <v>NA</v>
      </c>
      <c r="AM848" t="str">
        <f t="shared" si="460"/>
        <v>NA</v>
      </c>
      <c r="AN848" t="str">
        <f t="shared" si="461"/>
        <v>NA</v>
      </c>
      <c r="AO848">
        <f t="shared" si="440"/>
        <v>0</v>
      </c>
      <c r="AP848">
        <f t="shared" si="441"/>
        <v>0</v>
      </c>
      <c r="AQ848" t="str">
        <f t="shared" si="442"/>
        <v>Method not applicable - confined aquifer</v>
      </c>
    </row>
    <row r="849" spans="1:43" x14ac:dyDescent="0.25">
      <c r="A849">
        <v>733</v>
      </c>
      <c r="B849">
        <v>135484.97662500001</v>
      </c>
      <c r="C849" t="str">
        <f>VLOOKUP(A849,'A1. Aquifer Attributes'!A:H,8,FALSE)</f>
        <v>Confined</v>
      </c>
      <c r="D849" t="str">
        <f>VLOOKUP(A849,'A3. BGCZ'!A:C,3,FALSE)</f>
        <v>CDF</v>
      </c>
      <c r="E849" t="str">
        <f>VLOOKUP(A849,'A2. Low Flow Zone'!A:C,3,FALSE)</f>
        <v>Georgia Basin</v>
      </c>
      <c r="F849">
        <f>IFERROR(VLOOKUP(A849,'R1. GW Use'!A:H,8,FALSE),"&lt;Null&gt;")</f>
        <v>904</v>
      </c>
      <c r="G849" t="str">
        <f>IFERROR(VLOOKUP(A849,'R2. Recharge'!A:I,8,FALSE)*B849,"&lt;Null&gt;")</f>
        <v>&lt;Null&gt;</v>
      </c>
      <c r="H849" t="str">
        <f>IFERROR(VLOOKUP(A849,'R2. Recharge'!A:K,10,FALSE)*B849,"&lt;Null&gt;")</f>
        <v>&lt;Null&gt;</v>
      </c>
      <c r="I849" t="str">
        <f>IFERROR(VLOOKUP(A849,'R3. GW E'!A:C,2,FALSE)*B849,"&lt;Null&gt;")</f>
        <v>&lt;Null&gt;</v>
      </c>
      <c r="J849" t="str">
        <f>IFERROR(VLOOKUP(A849,'R3. GW E'!A:E,4,FALSE)*B849,"&lt;Null&gt;")</f>
        <v>&lt;Null&gt;</v>
      </c>
      <c r="K849" t="str">
        <f t="shared" si="429"/>
        <v>&lt;Null&gt;</v>
      </c>
      <c r="L849" t="str">
        <f t="shared" si="430"/>
        <v>&lt;Null&gt;</v>
      </c>
      <c r="M849" t="str">
        <f t="shared" si="431"/>
        <v>&lt;Null&gt;</v>
      </c>
      <c r="N849" t="str">
        <f t="shared" si="432"/>
        <v>&lt;Null&gt;</v>
      </c>
      <c r="O849" t="str">
        <f t="shared" si="433"/>
        <v>&lt;1000</v>
      </c>
      <c r="P849">
        <f t="shared" si="443"/>
        <v>1000</v>
      </c>
      <c r="Q849" t="str">
        <f t="shared" si="434"/>
        <v/>
      </c>
      <c r="R849">
        <f t="shared" si="444"/>
        <v>0</v>
      </c>
      <c r="S849" t="str">
        <f t="shared" si="435"/>
        <v/>
      </c>
      <c r="T849">
        <f t="shared" si="445"/>
        <v>0</v>
      </c>
      <c r="U849" t="str">
        <f t="shared" si="446"/>
        <v>NA</v>
      </c>
      <c r="V849">
        <f t="shared" si="447"/>
        <v>0</v>
      </c>
      <c r="W849" t="str">
        <f t="shared" si="448"/>
        <v>NA</v>
      </c>
      <c r="X849">
        <f t="shared" si="449"/>
        <v>0</v>
      </c>
      <c r="Y849" t="str">
        <f t="shared" si="436"/>
        <v>NA</v>
      </c>
      <c r="Z849" t="str">
        <f t="shared" si="437"/>
        <v>NA</v>
      </c>
      <c r="AA849" t="str">
        <f t="shared" si="438"/>
        <v>NA</v>
      </c>
      <c r="AB849" t="str">
        <f t="shared" si="439"/>
        <v>NA</v>
      </c>
      <c r="AC849" s="9" t="str">
        <f t="shared" si="450"/>
        <v>NA</v>
      </c>
      <c r="AD849" s="9">
        <f t="shared" si="451"/>
        <v>0</v>
      </c>
      <c r="AE849" s="9" t="str">
        <f t="shared" si="452"/>
        <v>NA</v>
      </c>
      <c r="AF849" s="9">
        <f t="shared" si="453"/>
        <v>0</v>
      </c>
      <c r="AG849" s="9" t="str">
        <f t="shared" si="454"/>
        <v>NA</v>
      </c>
      <c r="AH849" s="9">
        <f t="shared" si="455"/>
        <v>0</v>
      </c>
      <c r="AI849" s="9" t="str">
        <f t="shared" si="456"/>
        <v>NA</v>
      </c>
      <c r="AJ849" s="9">
        <f t="shared" si="457"/>
        <v>0</v>
      </c>
      <c r="AK849" t="str">
        <f t="shared" si="458"/>
        <v>NA</v>
      </c>
      <c r="AL849" t="str">
        <f t="shared" si="459"/>
        <v>NA</v>
      </c>
      <c r="AM849" t="str">
        <f t="shared" si="460"/>
        <v>NA</v>
      </c>
      <c r="AN849" t="str">
        <f t="shared" si="461"/>
        <v>NA</v>
      </c>
      <c r="AO849">
        <f t="shared" si="440"/>
        <v>0</v>
      </c>
      <c r="AP849">
        <f t="shared" si="441"/>
        <v>0</v>
      </c>
      <c r="AQ849" t="str">
        <f t="shared" si="442"/>
        <v>Method not applicable - confined aquifer</v>
      </c>
    </row>
    <row r="850" spans="1:43" x14ac:dyDescent="0.25">
      <c r="A850">
        <v>734</v>
      </c>
      <c r="B850">
        <v>141685.71781199999</v>
      </c>
      <c r="C850" t="str">
        <f>VLOOKUP(A850,'A1. Aquifer Attributes'!A:H,8,FALSE)</f>
        <v>Confined</v>
      </c>
      <c r="D850" t="str">
        <f>VLOOKUP(A850,'A3. BGCZ'!A:C,3,FALSE)</f>
        <v>CDF</v>
      </c>
      <c r="E850" t="str">
        <f>VLOOKUP(A850,'A2. Low Flow Zone'!A:C,3,FALSE)</f>
        <v>Georgia Basin</v>
      </c>
      <c r="F850">
        <f>IFERROR(VLOOKUP(A850,'R1. GW Use'!A:H,8,FALSE),"&lt;Null&gt;")</f>
        <v>0</v>
      </c>
      <c r="G850" t="str">
        <f>IFERROR(VLOOKUP(A850,'R2. Recharge'!A:I,8,FALSE)*B850,"&lt;Null&gt;")</f>
        <v>&lt;Null&gt;</v>
      </c>
      <c r="H850" t="str">
        <f>IFERROR(VLOOKUP(A850,'R2. Recharge'!A:K,10,FALSE)*B850,"&lt;Null&gt;")</f>
        <v>&lt;Null&gt;</v>
      </c>
      <c r="I850" t="str">
        <f>IFERROR(VLOOKUP(A850,'R3. GW E'!A:C,2,FALSE)*B850,"&lt;Null&gt;")</f>
        <v>&lt;Null&gt;</v>
      </c>
      <c r="J850" t="str">
        <f>IFERROR(VLOOKUP(A850,'R3. GW E'!A:E,4,FALSE)*B850,"&lt;Null&gt;")</f>
        <v>&lt;Null&gt;</v>
      </c>
      <c r="K850" t="str">
        <f t="shared" si="429"/>
        <v>&lt;Null&gt;</v>
      </c>
      <c r="L850" t="str">
        <f t="shared" si="430"/>
        <v>&lt;Null&gt;</v>
      </c>
      <c r="M850" t="str">
        <f t="shared" si="431"/>
        <v>&lt;Null&gt;</v>
      </c>
      <c r="N850" t="str">
        <f t="shared" si="432"/>
        <v>&lt;Null&gt;</v>
      </c>
      <c r="O850" t="str">
        <f t="shared" si="433"/>
        <v/>
      </c>
      <c r="P850">
        <f t="shared" si="443"/>
        <v>0</v>
      </c>
      <c r="Q850" t="str">
        <f t="shared" si="434"/>
        <v/>
      </c>
      <c r="R850">
        <f t="shared" si="444"/>
        <v>0</v>
      </c>
      <c r="S850" t="str">
        <f t="shared" si="435"/>
        <v/>
      </c>
      <c r="T850">
        <f t="shared" si="445"/>
        <v>0</v>
      </c>
      <c r="U850" t="str">
        <f t="shared" si="446"/>
        <v>NA</v>
      </c>
      <c r="V850">
        <f t="shared" si="447"/>
        <v>0</v>
      </c>
      <c r="W850" t="str">
        <f t="shared" si="448"/>
        <v>NA</v>
      </c>
      <c r="X850">
        <f t="shared" si="449"/>
        <v>0</v>
      </c>
      <c r="Y850" t="str">
        <f t="shared" si="436"/>
        <v>NA</v>
      </c>
      <c r="Z850" t="str">
        <f t="shared" si="437"/>
        <v>NA</v>
      </c>
      <c r="AA850" t="str">
        <f t="shared" si="438"/>
        <v>NA</v>
      </c>
      <c r="AB850" t="str">
        <f t="shared" si="439"/>
        <v>NA</v>
      </c>
      <c r="AC850" s="9" t="str">
        <f t="shared" si="450"/>
        <v>NA</v>
      </c>
      <c r="AD850" s="9">
        <f t="shared" si="451"/>
        <v>0</v>
      </c>
      <c r="AE850" s="9" t="str">
        <f t="shared" si="452"/>
        <v>NA</v>
      </c>
      <c r="AF850" s="9">
        <f t="shared" si="453"/>
        <v>0</v>
      </c>
      <c r="AG850" s="9" t="str">
        <f t="shared" si="454"/>
        <v>NA</v>
      </c>
      <c r="AH850" s="9">
        <f t="shared" si="455"/>
        <v>0</v>
      </c>
      <c r="AI850" s="9" t="str">
        <f t="shared" si="456"/>
        <v>NA</v>
      </c>
      <c r="AJ850" s="9">
        <f t="shared" si="457"/>
        <v>0</v>
      </c>
      <c r="AK850" t="str">
        <f t="shared" si="458"/>
        <v>NA</v>
      </c>
      <c r="AL850" t="str">
        <f t="shared" si="459"/>
        <v>NA</v>
      </c>
      <c r="AM850" t="str">
        <f t="shared" si="460"/>
        <v>NA</v>
      </c>
      <c r="AN850" t="str">
        <f t="shared" si="461"/>
        <v>NA</v>
      </c>
      <c r="AO850">
        <f t="shared" si="440"/>
        <v>0</v>
      </c>
      <c r="AP850">
        <f t="shared" si="441"/>
        <v>0</v>
      </c>
      <c r="AQ850" t="str">
        <f t="shared" si="442"/>
        <v>Method not applicable - confined aquifer</v>
      </c>
    </row>
    <row r="851" spans="1:43" x14ac:dyDescent="0.25">
      <c r="A851">
        <v>736</v>
      </c>
      <c r="B851">
        <v>2610225.6565</v>
      </c>
      <c r="C851" t="str">
        <f>VLOOKUP(A851,'A1. Aquifer Attributes'!A:H,8,FALSE)</f>
        <v>Confined</v>
      </c>
      <c r="D851" t="str">
        <f>VLOOKUP(A851,'A3. BGCZ'!A:C,3,FALSE)</f>
        <v>CDF</v>
      </c>
      <c r="E851" t="str">
        <f>VLOOKUP(A851,'A2. Low Flow Zone'!A:C,3,FALSE)</f>
        <v>Georgia Basin</v>
      </c>
      <c r="F851">
        <f>IFERROR(VLOOKUP(A851,'R1. GW Use'!A:H,8,FALSE),"&lt;Null&gt;")</f>
        <v>18079</v>
      </c>
      <c r="G851" t="str">
        <f>IFERROR(VLOOKUP(A851,'R2. Recharge'!A:I,8,FALSE)*B851,"&lt;Null&gt;")</f>
        <v>&lt;Null&gt;</v>
      </c>
      <c r="H851" t="str">
        <f>IFERROR(VLOOKUP(A851,'R2. Recharge'!A:K,10,FALSE)*B851,"&lt;Null&gt;")</f>
        <v>&lt;Null&gt;</v>
      </c>
      <c r="I851" t="str">
        <f>IFERROR(VLOOKUP(A851,'R3. GW E'!A:C,2,FALSE)*B851,"&lt;Null&gt;")</f>
        <v>&lt;Null&gt;</v>
      </c>
      <c r="J851" t="str">
        <f>IFERROR(VLOOKUP(A851,'R3. GW E'!A:E,4,FALSE)*B851,"&lt;Null&gt;")</f>
        <v>&lt;Null&gt;</v>
      </c>
      <c r="K851" t="str">
        <f t="shared" si="429"/>
        <v>&lt;Null&gt;</v>
      </c>
      <c r="L851" t="str">
        <f t="shared" si="430"/>
        <v>&lt;Null&gt;</v>
      </c>
      <c r="M851" t="str">
        <f t="shared" si="431"/>
        <v>&lt;Null&gt;</v>
      </c>
      <c r="N851" t="str">
        <f t="shared" si="432"/>
        <v>&lt;Null&gt;</v>
      </c>
      <c r="O851" t="str">
        <f t="shared" si="433"/>
        <v/>
      </c>
      <c r="P851">
        <f t="shared" si="443"/>
        <v>18000</v>
      </c>
      <c r="Q851" t="str">
        <f t="shared" si="434"/>
        <v/>
      </c>
      <c r="R851">
        <f t="shared" si="444"/>
        <v>0</v>
      </c>
      <c r="S851" t="str">
        <f t="shared" si="435"/>
        <v/>
      </c>
      <c r="T851">
        <f t="shared" si="445"/>
        <v>0</v>
      </c>
      <c r="U851" t="str">
        <f t="shared" si="446"/>
        <v>NA</v>
      </c>
      <c r="V851">
        <f t="shared" si="447"/>
        <v>0</v>
      </c>
      <c r="W851" t="str">
        <f t="shared" si="448"/>
        <v>NA</v>
      </c>
      <c r="X851">
        <f t="shared" si="449"/>
        <v>0</v>
      </c>
      <c r="Y851" t="str">
        <f t="shared" si="436"/>
        <v>NA</v>
      </c>
      <c r="Z851" t="str">
        <f t="shared" si="437"/>
        <v>NA</v>
      </c>
      <c r="AA851" t="str">
        <f t="shared" si="438"/>
        <v>NA</v>
      </c>
      <c r="AB851" t="str">
        <f t="shared" si="439"/>
        <v>NA</v>
      </c>
      <c r="AC851" s="9" t="str">
        <f t="shared" si="450"/>
        <v>NA</v>
      </c>
      <c r="AD851" s="9">
        <f t="shared" si="451"/>
        <v>0</v>
      </c>
      <c r="AE851" s="9" t="str">
        <f t="shared" si="452"/>
        <v>NA</v>
      </c>
      <c r="AF851" s="9">
        <f t="shared" si="453"/>
        <v>0</v>
      </c>
      <c r="AG851" s="9" t="str">
        <f t="shared" si="454"/>
        <v>NA</v>
      </c>
      <c r="AH851" s="9">
        <f t="shared" si="455"/>
        <v>0</v>
      </c>
      <c r="AI851" s="9" t="str">
        <f t="shared" si="456"/>
        <v>NA</v>
      </c>
      <c r="AJ851" s="9">
        <f t="shared" si="457"/>
        <v>0</v>
      </c>
      <c r="AK851" t="str">
        <f t="shared" si="458"/>
        <v>NA</v>
      </c>
      <c r="AL851" t="str">
        <f t="shared" si="459"/>
        <v>NA</v>
      </c>
      <c r="AM851" t="str">
        <f t="shared" si="460"/>
        <v>NA</v>
      </c>
      <c r="AN851" t="str">
        <f t="shared" si="461"/>
        <v>NA</v>
      </c>
      <c r="AO851">
        <f t="shared" si="440"/>
        <v>0</v>
      </c>
      <c r="AP851">
        <f t="shared" si="441"/>
        <v>0</v>
      </c>
      <c r="AQ851" t="str">
        <f t="shared" si="442"/>
        <v>Method not applicable - confined aquifer</v>
      </c>
    </row>
    <row r="852" spans="1:43" x14ac:dyDescent="0.25">
      <c r="A852">
        <v>737</v>
      </c>
      <c r="B852">
        <v>2869974.6924999999</v>
      </c>
      <c r="C852" t="str">
        <f>VLOOKUP(A852,'A1. Aquifer Attributes'!A:H,8,FALSE)</f>
        <v>Confined</v>
      </c>
      <c r="D852" t="str">
        <f>VLOOKUP(A852,'A3. BGCZ'!A:C,3,FALSE)</f>
        <v>CDF</v>
      </c>
      <c r="E852" t="str">
        <f>VLOOKUP(A852,'A2. Low Flow Zone'!A:C,3,FALSE)</f>
        <v>Georgia Basin</v>
      </c>
      <c r="F852">
        <f>IFERROR(VLOOKUP(A852,'R1. GW Use'!A:H,8,FALSE),"&lt;Null&gt;")</f>
        <v>50037</v>
      </c>
      <c r="G852" t="str">
        <f>IFERROR(VLOOKUP(A852,'R2. Recharge'!A:I,8,FALSE)*B852,"&lt;Null&gt;")</f>
        <v>&lt;Null&gt;</v>
      </c>
      <c r="H852" t="str">
        <f>IFERROR(VLOOKUP(A852,'R2. Recharge'!A:K,10,FALSE)*B852,"&lt;Null&gt;")</f>
        <v>&lt;Null&gt;</v>
      </c>
      <c r="I852" t="str">
        <f>IFERROR(VLOOKUP(A852,'R3. GW E'!A:C,2,FALSE)*B852,"&lt;Null&gt;")</f>
        <v>&lt;Null&gt;</v>
      </c>
      <c r="J852" t="str">
        <f>IFERROR(VLOOKUP(A852,'R3. GW E'!A:E,4,FALSE)*B852,"&lt;Null&gt;")</f>
        <v>&lt;Null&gt;</v>
      </c>
      <c r="K852" t="str">
        <f t="shared" si="429"/>
        <v>&lt;Null&gt;</v>
      </c>
      <c r="L852" t="str">
        <f t="shared" si="430"/>
        <v>&lt;Null&gt;</v>
      </c>
      <c r="M852" t="str">
        <f t="shared" si="431"/>
        <v>&lt;Null&gt;</v>
      </c>
      <c r="N852" t="str">
        <f t="shared" si="432"/>
        <v>&lt;Null&gt;</v>
      </c>
      <c r="O852" t="str">
        <f t="shared" si="433"/>
        <v/>
      </c>
      <c r="P852">
        <f t="shared" si="443"/>
        <v>50000</v>
      </c>
      <c r="Q852" t="str">
        <f t="shared" si="434"/>
        <v/>
      </c>
      <c r="R852">
        <f t="shared" si="444"/>
        <v>0</v>
      </c>
      <c r="S852" t="str">
        <f t="shared" si="435"/>
        <v/>
      </c>
      <c r="T852">
        <f t="shared" si="445"/>
        <v>0</v>
      </c>
      <c r="U852" t="str">
        <f t="shared" si="446"/>
        <v>NA</v>
      </c>
      <c r="V852">
        <f t="shared" si="447"/>
        <v>0</v>
      </c>
      <c r="W852" t="str">
        <f t="shared" si="448"/>
        <v>NA</v>
      </c>
      <c r="X852">
        <f t="shared" si="449"/>
        <v>0</v>
      </c>
      <c r="Y852" t="str">
        <f t="shared" si="436"/>
        <v>NA</v>
      </c>
      <c r="Z852" t="str">
        <f t="shared" si="437"/>
        <v>NA</v>
      </c>
      <c r="AA852" t="str">
        <f t="shared" si="438"/>
        <v>NA</v>
      </c>
      <c r="AB852" t="str">
        <f t="shared" si="439"/>
        <v>NA</v>
      </c>
      <c r="AC852" s="9" t="str">
        <f t="shared" si="450"/>
        <v>NA</v>
      </c>
      <c r="AD852" s="9">
        <f t="shared" si="451"/>
        <v>0</v>
      </c>
      <c r="AE852" s="9" t="str">
        <f t="shared" si="452"/>
        <v>NA</v>
      </c>
      <c r="AF852" s="9">
        <f t="shared" si="453"/>
        <v>0</v>
      </c>
      <c r="AG852" s="9" t="str">
        <f t="shared" si="454"/>
        <v>NA</v>
      </c>
      <c r="AH852" s="9">
        <f t="shared" si="455"/>
        <v>0</v>
      </c>
      <c r="AI852" s="9" t="str">
        <f t="shared" si="456"/>
        <v>NA</v>
      </c>
      <c r="AJ852" s="9">
        <f t="shared" si="457"/>
        <v>0</v>
      </c>
      <c r="AK852" t="str">
        <f t="shared" si="458"/>
        <v>NA</v>
      </c>
      <c r="AL852" t="str">
        <f t="shared" si="459"/>
        <v>NA</v>
      </c>
      <c r="AM852" t="str">
        <f t="shared" si="460"/>
        <v>NA</v>
      </c>
      <c r="AN852" t="str">
        <f t="shared" si="461"/>
        <v>NA</v>
      </c>
      <c r="AO852">
        <f t="shared" si="440"/>
        <v>0</v>
      </c>
      <c r="AP852">
        <f t="shared" si="441"/>
        <v>0</v>
      </c>
      <c r="AQ852" t="str">
        <f t="shared" si="442"/>
        <v>Method not applicable - confined aquifer</v>
      </c>
    </row>
    <row r="853" spans="1:43" x14ac:dyDescent="0.25">
      <c r="A853">
        <v>738</v>
      </c>
      <c r="B853">
        <v>274988.04824999999</v>
      </c>
      <c r="C853" t="str">
        <f>VLOOKUP(A853,'A1. Aquifer Attributes'!A:H,8,FALSE)</f>
        <v>Confined</v>
      </c>
      <c r="D853" t="str">
        <f>VLOOKUP(A853,'A3. BGCZ'!A:C,3,FALSE)</f>
        <v>CDF</v>
      </c>
      <c r="E853" t="str">
        <f>VLOOKUP(A853,'A2. Low Flow Zone'!A:C,3,FALSE)</f>
        <v>Georgia Basin</v>
      </c>
      <c r="F853">
        <f>IFERROR(VLOOKUP(A853,'R1. GW Use'!A:H,8,FALSE),"&lt;Null&gt;")</f>
        <v>904</v>
      </c>
      <c r="G853" t="str">
        <f>IFERROR(VLOOKUP(A853,'R2. Recharge'!A:I,8,FALSE)*B853,"&lt;Null&gt;")</f>
        <v>&lt;Null&gt;</v>
      </c>
      <c r="H853" t="str">
        <f>IFERROR(VLOOKUP(A853,'R2. Recharge'!A:K,10,FALSE)*B853,"&lt;Null&gt;")</f>
        <v>&lt;Null&gt;</v>
      </c>
      <c r="I853" t="str">
        <f>IFERROR(VLOOKUP(A853,'R3. GW E'!A:C,2,FALSE)*B853,"&lt;Null&gt;")</f>
        <v>&lt;Null&gt;</v>
      </c>
      <c r="J853" t="str">
        <f>IFERROR(VLOOKUP(A853,'R3. GW E'!A:E,4,FALSE)*B853,"&lt;Null&gt;")</f>
        <v>&lt;Null&gt;</v>
      </c>
      <c r="K853" t="str">
        <f t="shared" si="429"/>
        <v>&lt;Null&gt;</v>
      </c>
      <c r="L853" t="str">
        <f t="shared" si="430"/>
        <v>&lt;Null&gt;</v>
      </c>
      <c r="M853" t="str">
        <f t="shared" si="431"/>
        <v>&lt;Null&gt;</v>
      </c>
      <c r="N853" t="str">
        <f t="shared" si="432"/>
        <v>&lt;Null&gt;</v>
      </c>
      <c r="O853" t="str">
        <f t="shared" si="433"/>
        <v>&lt;1000</v>
      </c>
      <c r="P853">
        <f t="shared" si="443"/>
        <v>1000</v>
      </c>
      <c r="Q853" t="str">
        <f t="shared" si="434"/>
        <v/>
      </c>
      <c r="R853">
        <f t="shared" si="444"/>
        <v>0</v>
      </c>
      <c r="S853" t="str">
        <f t="shared" si="435"/>
        <v/>
      </c>
      <c r="T853">
        <f t="shared" si="445"/>
        <v>0</v>
      </c>
      <c r="U853" t="str">
        <f t="shared" si="446"/>
        <v>NA</v>
      </c>
      <c r="V853">
        <f t="shared" si="447"/>
        <v>0</v>
      </c>
      <c r="W853" t="str">
        <f t="shared" si="448"/>
        <v>NA</v>
      </c>
      <c r="X853">
        <f t="shared" si="449"/>
        <v>0</v>
      </c>
      <c r="Y853" t="str">
        <f t="shared" si="436"/>
        <v>NA</v>
      </c>
      <c r="Z853" t="str">
        <f t="shared" si="437"/>
        <v>NA</v>
      </c>
      <c r="AA853" t="str">
        <f t="shared" si="438"/>
        <v>NA</v>
      </c>
      <c r="AB853" t="str">
        <f t="shared" si="439"/>
        <v>NA</v>
      </c>
      <c r="AC853" s="9" t="str">
        <f t="shared" si="450"/>
        <v>NA</v>
      </c>
      <c r="AD853" s="9">
        <f t="shared" si="451"/>
        <v>0</v>
      </c>
      <c r="AE853" s="9" t="str">
        <f t="shared" si="452"/>
        <v>NA</v>
      </c>
      <c r="AF853" s="9">
        <f t="shared" si="453"/>
        <v>0</v>
      </c>
      <c r="AG853" s="9" t="str">
        <f t="shared" si="454"/>
        <v>NA</v>
      </c>
      <c r="AH853" s="9">
        <f t="shared" si="455"/>
        <v>0</v>
      </c>
      <c r="AI853" s="9" t="str">
        <f t="shared" si="456"/>
        <v>NA</v>
      </c>
      <c r="AJ853" s="9">
        <f t="shared" si="457"/>
        <v>0</v>
      </c>
      <c r="AK853" t="str">
        <f t="shared" si="458"/>
        <v>NA</v>
      </c>
      <c r="AL853" t="str">
        <f t="shared" si="459"/>
        <v>NA</v>
      </c>
      <c r="AM853" t="str">
        <f t="shared" si="460"/>
        <v>NA</v>
      </c>
      <c r="AN853" t="str">
        <f t="shared" si="461"/>
        <v>NA</v>
      </c>
      <c r="AO853">
        <f t="shared" si="440"/>
        <v>0</v>
      </c>
      <c r="AP853">
        <f t="shared" si="441"/>
        <v>0</v>
      </c>
      <c r="AQ853" t="str">
        <f t="shared" si="442"/>
        <v>Method not applicable - confined aquifer</v>
      </c>
    </row>
    <row r="854" spans="1:43" x14ac:dyDescent="0.25">
      <c r="A854">
        <v>739</v>
      </c>
      <c r="B854">
        <v>3958278.8769999999</v>
      </c>
      <c r="C854" t="str">
        <f>VLOOKUP(A854,'A1. Aquifer Attributes'!A:H,8,FALSE)</f>
        <v>Confined</v>
      </c>
      <c r="D854" t="str">
        <f>VLOOKUP(A854,'A3. BGCZ'!A:C,3,FALSE)</f>
        <v>CDF</v>
      </c>
      <c r="E854" t="str">
        <f>VLOOKUP(A854,'A2. Low Flow Zone'!A:C,3,FALSE)</f>
        <v>Georgia Basin</v>
      </c>
      <c r="F854">
        <f>IFERROR(VLOOKUP(A854,'R1. GW Use'!A:H,8,FALSE),"&lt;Null&gt;")</f>
        <v>16298</v>
      </c>
      <c r="G854" t="str">
        <f>IFERROR(VLOOKUP(A854,'R2. Recharge'!A:I,8,FALSE)*B854,"&lt;Null&gt;")</f>
        <v>&lt;Null&gt;</v>
      </c>
      <c r="H854" t="str">
        <f>IFERROR(VLOOKUP(A854,'R2. Recharge'!A:K,10,FALSE)*B854,"&lt;Null&gt;")</f>
        <v>&lt;Null&gt;</v>
      </c>
      <c r="I854" t="str">
        <f>IFERROR(VLOOKUP(A854,'R3. GW E'!A:C,2,FALSE)*B854,"&lt;Null&gt;")</f>
        <v>&lt;Null&gt;</v>
      </c>
      <c r="J854" t="str">
        <f>IFERROR(VLOOKUP(A854,'R3. GW E'!A:E,4,FALSE)*B854,"&lt;Null&gt;")</f>
        <v>&lt;Null&gt;</v>
      </c>
      <c r="K854" t="str">
        <f t="shared" si="429"/>
        <v>&lt;Null&gt;</v>
      </c>
      <c r="L854" t="str">
        <f t="shared" si="430"/>
        <v>&lt;Null&gt;</v>
      </c>
      <c r="M854" t="str">
        <f t="shared" si="431"/>
        <v>&lt;Null&gt;</v>
      </c>
      <c r="N854" t="str">
        <f t="shared" si="432"/>
        <v>&lt;Null&gt;</v>
      </c>
      <c r="O854" t="str">
        <f t="shared" si="433"/>
        <v/>
      </c>
      <c r="P854">
        <f t="shared" si="443"/>
        <v>16000</v>
      </c>
      <c r="Q854" t="str">
        <f t="shared" si="434"/>
        <v/>
      </c>
      <c r="R854">
        <f t="shared" si="444"/>
        <v>0</v>
      </c>
      <c r="S854" t="str">
        <f t="shared" si="435"/>
        <v/>
      </c>
      <c r="T854">
        <f t="shared" si="445"/>
        <v>0</v>
      </c>
      <c r="U854" t="str">
        <f t="shared" si="446"/>
        <v>NA</v>
      </c>
      <c r="V854">
        <f t="shared" si="447"/>
        <v>0</v>
      </c>
      <c r="W854" t="str">
        <f t="shared" si="448"/>
        <v>NA</v>
      </c>
      <c r="X854">
        <f t="shared" si="449"/>
        <v>0</v>
      </c>
      <c r="Y854" t="str">
        <f t="shared" si="436"/>
        <v>NA</v>
      </c>
      <c r="Z854" t="str">
        <f t="shared" si="437"/>
        <v>NA</v>
      </c>
      <c r="AA854" t="str">
        <f t="shared" si="438"/>
        <v>NA</v>
      </c>
      <c r="AB854" t="str">
        <f t="shared" si="439"/>
        <v>NA</v>
      </c>
      <c r="AC854" s="9" t="str">
        <f t="shared" si="450"/>
        <v>NA</v>
      </c>
      <c r="AD854" s="9">
        <f t="shared" si="451"/>
        <v>0</v>
      </c>
      <c r="AE854" s="9" t="str">
        <f t="shared" si="452"/>
        <v>NA</v>
      </c>
      <c r="AF854" s="9">
        <f t="shared" si="453"/>
        <v>0</v>
      </c>
      <c r="AG854" s="9" t="str">
        <f t="shared" si="454"/>
        <v>NA</v>
      </c>
      <c r="AH854" s="9">
        <f t="shared" si="455"/>
        <v>0</v>
      </c>
      <c r="AI854" s="9" t="str">
        <f t="shared" si="456"/>
        <v>NA</v>
      </c>
      <c r="AJ854" s="9">
        <f t="shared" si="457"/>
        <v>0</v>
      </c>
      <c r="AK854" t="str">
        <f t="shared" si="458"/>
        <v>NA</v>
      </c>
      <c r="AL854" t="str">
        <f t="shared" si="459"/>
        <v>NA</v>
      </c>
      <c r="AM854" t="str">
        <f t="shared" si="460"/>
        <v>NA</v>
      </c>
      <c r="AN854" t="str">
        <f t="shared" si="461"/>
        <v>NA</v>
      </c>
      <c r="AO854">
        <f t="shared" si="440"/>
        <v>0</v>
      </c>
      <c r="AP854">
        <f t="shared" si="441"/>
        <v>0</v>
      </c>
      <c r="AQ854" t="str">
        <f t="shared" si="442"/>
        <v>Method not applicable - confined aquifer</v>
      </c>
    </row>
    <row r="855" spans="1:43" x14ac:dyDescent="0.25">
      <c r="A855">
        <v>741</v>
      </c>
      <c r="B855">
        <v>150041.71506300001</v>
      </c>
      <c r="C855" t="str">
        <f>VLOOKUP(A855,'A1. Aquifer Attributes'!A:H,8,FALSE)</f>
        <v>Confined</v>
      </c>
      <c r="D855" t="str">
        <f>VLOOKUP(A855,'A3. BGCZ'!A:C,3,FALSE)</f>
        <v>CDF</v>
      </c>
      <c r="E855" t="str">
        <f>VLOOKUP(A855,'A2. Low Flow Zone'!A:C,3,FALSE)</f>
        <v>Georgia Basin</v>
      </c>
      <c r="F855">
        <f>IFERROR(VLOOKUP(A855,'R1. GW Use'!A:H,8,FALSE),"&lt;Null&gt;")</f>
        <v>2471</v>
      </c>
      <c r="G855" t="str">
        <f>IFERROR(VLOOKUP(A855,'R2. Recharge'!A:I,8,FALSE)*B855,"&lt;Null&gt;")</f>
        <v>&lt;Null&gt;</v>
      </c>
      <c r="H855" t="str">
        <f>IFERROR(VLOOKUP(A855,'R2. Recharge'!A:K,10,FALSE)*B855,"&lt;Null&gt;")</f>
        <v>&lt;Null&gt;</v>
      </c>
      <c r="I855" t="str">
        <f>IFERROR(VLOOKUP(A855,'R3. GW E'!A:C,2,FALSE)*B855,"&lt;Null&gt;")</f>
        <v>&lt;Null&gt;</v>
      </c>
      <c r="J855" t="str">
        <f>IFERROR(VLOOKUP(A855,'R3. GW E'!A:E,4,FALSE)*B855,"&lt;Null&gt;")</f>
        <v>&lt;Null&gt;</v>
      </c>
      <c r="K855" t="str">
        <f t="shared" si="429"/>
        <v>&lt;Null&gt;</v>
      </c>
      <c r="L855" t="str">
        <f t="shared" si="430"/>
        <v>&lt;Null&gt;</v>
      </c>
      <c r="M855" t="str">
        <f t="shared" si="431"/>
        <v>&lt;Null&gt;</v>
      </c>
      <c r="N855" t="str">
        <f t="shared" si="432"/>
        <v>&lt;Null&gt;</v>
      </c>
      <c r="O855" t="str">
        <f t="shared" si="433"/>
        <v/>
      </c>
      <c r="P855">
        <f t="shared" si="443"/>
        <v>2000</v>
      </c>
      <c r="Q855" t="str">
        <f t="shared" si="434"/>
        <v/>
      </c>
      <c r="R855">
        <f t="shared" si="444"/>
        <v>0</v>
      </c>
      <c r="S855" t="str">
        <f t="shared" si="435"/>
        <v/>
      </c>
      <c r="T855">
        <f t="shared" si="445"/>
        <v>0</v>
      </c>
      <c r="U855" t="str">
        <f t="shared" si="446"/>
        <v>NA</v>
      </c>
      <c r="V855">
        <f t="shared" si="447"/>
        <v>0</v>
      </c>
      <c r="W855" t="str">
        <f t="shared" si="448"/>
        <v>NA</v>
      </c>
      <c r="X855">
        <f t="shared" si="449"/>
        <v>0</v>
      </c>
      <c r="Y855" t="str">
        <f t="shared" si="436"/>
        <v>NA</v>
      </c>
      <c r="Z855" t="str">
        <f t="shared" si="437"/>
        <v>NA</v>
      </c>
      <c r="AA855" t="str">
        <f t="shared" si="438"/>
        <v>NA</v>
      </c>
      <c r="AB855" t="str">
        <f t="shared" si="439"/>
        <v>NA</v>
      </c>
      <c r="AC855" s="9" t="str">
        <f t="shared" si="450"/>
        <v>NA</v>
      </c>
      <c r="AD855" s="9">
        <f t="shared" si="451"/>
        <v>0</v>
      </c>
      <c r="AE855" s="9" t="str">
        <f t="shared" si="452"/>
        <v>NA</v>
      </c>
      <c r="AF855" s="9">
        <f t="shared" si="453"/>
        <v>0</v>
      </c>
      <c r="AG855" s="9" t="str">
        <f t="shared" si="454"/>
        <v>NA</v>
      </c>
      <c r="AH855" s="9">
        <f t="shared" si="455"/>
        <v>0</v>
      </c>
      <c r="AI855" s="9" t="str">
        <f t="shared" si="456"/>
        <v>NA</v>
      </c>
      <c r="AJ855" s="9">
        <f t="shared" si="457"/>
        <v>0</v>
      </c>
      <c r="AK855" t="str">
        <f t="shared" si="458"/>
        <v>NA</v>
      </c>
      <c r="AL855" t="str">
        <f t="shared" si="459"/>
        <v>NA</v>
      </c>
      <c r="AM855" t="str">
        <f t="shared" si="460"/>
        <v>NA</v>
      </c>
      <c r="AN855" t="str">
        <f t="shared" si="461"/>
        <v>NA</v>
      </c>
      <c r="AO855">
        <f t="shared" si="440"/>
        <v>0</v>
      </c>
      <c r="AP855">
        <f t="shared" si="441"/>
        <v>0</v>
      </c>
      <c r="AQ855" t="str">
        <f t="shared" si="442"/>
        <v>Method not applicable - confined aquifer</v>
      </c>
    </row>
    <row r="856" spans="1:43" x14ac:dyDescent="0.25">
      <c r="A856">
        <v>742</v>
      </c>
      <c r="B856">
        <v>73673.817811999994</v>
      </c>
      <c r="C856" t="str">
        <f>VLOOKUP(A856,'A1. Aquifer Attributes'!A:H,8,FALSE)</f>
        <v>Confined</v>
      </c>
      <c r="D856" t="str">
        <f>VLOOKUP(A856,'A3. BGCZ'!A:C,3,FALSE)</f>
        <v>CDF</v>
      </c>
      <c r="E856" t="str">
        <f>VLOOKUP(A856,'A2. Low Flow Zone'!A:C,3,FALSE)</f>
        <v>Georgia Basin</v>
      </c>
      <c r="F856">
        <f>IFERROR(VLOOKUP(A856,'R1. GW Use'!A:H,8,FALSE),"&lt;Null&gt;")</f>
        <v>1235</v>
      </c>
      <c r="G856" t="str">
        <f>IFERROR(VLOOKUP(A856,'R2. Recharge'!A:I,8,FALSE)*B856,"&lt;Null&gt;")</f>
        <v>&lt;Null&gt;</v>
      </c>
      <c r="H856" t="str">
        <f>IFERROR(VLOOKUP(A856,'R2. Recharge'!A:K,10,FALSE)*B856,"&lt;Null&gt;")</f>
        <v>&lt;Null&gt;</v>
      </c>
      <c r="I856" t="str">
        <f>IFERROR(VLOOKUP(A856,'R3. GW E'!A:C,2,FALSE)*B856,"&lt;Null&gt;")</f>
        <v>&lt;Null&gt;</v>
      </c>
      <c r="J856" t="str">
        <f>IFERROR(VLOOKUP(A856,'R3. GW E'!A:E,4,FALSE)*B856,"&lt;Null&gt;")</f>
        <v>&lt;Null&gt;</v>
      </c>
      <c r="K856" t="str">
        <f t="shared" si="429"/>
        <v>&lt;Null&gt;</v>
      </c>
      <c r="L856" t="str">
        <f t="shared" si="430"/>
        <v>&lt;Null&gt;</v>
      </c>
      <c r="M856" t="str">
        <f t="shared" si="431"/>
        <v>&lt;Null&gt;</v>
      </c>
      <c r="N856" t="str">
        <f t="shared" si="432"/>
        <v>&lt;Null&gt;</v>
      </c>
      <c r="O856" t="str">
        <f t="shared" si="433"/>
        <v/>
      </c>
      <c r="P856">
        <f t="shared" si="443"/>
        <v>1000</v>
      </c>
      <c r="Q856" t="str">
        <f t="shared" si="434"/>
        <v/>
      </c>
      <c r="R856">
        <f t="shared" si="444"/>
        <v>0</v>
      </c>
      <c r="S856" t="str">
        <f t="shared" si="435"/>
        <v/>
      </c>
      <c r="T856">
        <f t="shared" si="445"/>
        <v>0</v>
      </c>
      <c r="U856" t="str">
        <f t="shared" si="446"/>
        <v>NA</v>
      </c>
      <c r="V856">
        <f t="shared" si="447"/>
        <v>0</v>
      </c>
      <c r="W856" t="str">
        <f t="shared" si="448"/>
        <v>NA</v>
      </c>
      <c r="X856">
        <f t="shared" si="449"/>
        <v>0</v>
      </c>
      <c r="Y856" t="str">
        <f t="shared" si="436"/>
        <v>NA</v>
      </c>
      <c r="Z856" t="str">
        <f t="shared" si="437"/>
        <v>NA</v>
      </c>
      <c r="AA856" t="str">
        <f t="shared" si="438"/>
        <v>NA</v>
      </c>
      <c r="AB856" t="str">
        <f t="shared" si="439"/>
        <v>NA</v>
      </c>
      <c r="AC856" s="9" t="str">
        <f t="shared" si="450"/>
        <v>NA</v>
      </c>
      <c r="AD856" s="9">
        <f t="shared" si="451"/>
        <v>0</v>
      </c>
      <c r="AE856" s="9" t="str">
        <f t="shared" si="452"/>
        <v>NA</v>
      </c>
      <c r="AF856" s="9">
        <f t="shared" si="453"/>
        <v>0</v>
      </c>
      <c r="AG856" s="9" t="str">
        <f t="shared" si="454"/>
        <v>NA</v>
      </c>
      <c r="AH856" s="9">
        <f t="shared" si="455"/>
        <v>0</v>
      </c>
      <c r="AI856" s="9" t="str">
        <f t="shared" si="456"/>
        <v>NA</v>
      </c>
      <c r="AJ856" s="9">
        <f t="shared" si="457"/>
        <v>0</v>
      </c>
      <c r="AK856" t="str">
        <f t="shared" si="458"/>
        <v>NA</v>
      </c>
      <c r="AL856" t="str">
        <f t="shared" si="459"/>
        <v>NA</v>
      </c>
      <c r="AM856" t="str">
        <f t="shared" si="460"/>
        <v>NA</v>
      </c>
      <c r="AN856" t="str">
        <f t="shared" si="461"/>
        <v>NA</v>
      </c>
      <c r="AO856">
        <f t="shared" si="440"/>
        <v>0</v>
      </c>
      <c r="AP856">
        <f t="shared" si="441"/>
        <v>0</v>
      </c>
      <c r="AQ856" t="str">
        <f t="shared" si="442"/>
        <v>Method not applicable - confined aquifer</v>
      </c>
    </row>
    <row r="857" spans="1:43" x14ac:dyDescent="0.25">
      <c r="A857">
        <v>743</v>
      </c>
      <c r="B857">
        <v>314892.26043800003</v>
      </c>
      <c r="C857" t="str">
        <f>VLOOKUP(A857,'A1. Aquifer Attributes'!A:H,8,FALSE)</f>
        <v>Confined</v>
      </c>
      <c r="D857" t="str">
        <f>VLOOKUP(A857,'A3. BGCZ'!A:C,3,FALSE)</f>
        <v>CWH</v>
      </c>
      <c r="E857" t="str">
        <f>VLOOKUP(A857,'A2. Low Flow Zone'!A:C,3,FALSE)</f>
        <v>Georgia Basin</v>
      </c>
      <c r="F857">
        <f>IFERROR(VLOOKUP(A857,'R1. GW Use'!A:H,8,FALSE),"&lt;Null&gt;")</f>
        <v>0</v>
      </c>
      <c r="G857" t="str">
        <f>IFERROR(VLOOKUP(A857,'R2. Recharge'!A:I,8,FALSE)*B857,"&lt;Null&gt;")</f>
        <v>&lt;Null&gt;</v>
      </c>
      <c r="H857" t="str">
        <f>IFERROR(VLOOKUP(A857,'R2. Recharge'!A:K,10,FALSE)*B857,"&lt;Null&gt;")</f>
        <v>&lt;Null&gt;</v>
      </c>
      <c r="I857" t="str">
        <f>IFERROR(VLOOKUP(A857,'R3. GW E'!A:C,2,FALSE)*B857,"&lt;Null&gt;")</f>
        <v>&lt;Null&gt;</v>
      </c>
      <c r="J857" t="str">
        <f>IFERROR(VLOOKUP(A857,'R3. GW E'!A:E,4,FALSE)*B857,"&lt;Null&gt;")</f>
        <v>&lt;Null&gt;</v>
      </c>
      <c r="K857" t="str">
        <f t="shared" si="429"/>
        <v>&lt;Null&gt;</v>
      </c>
      <c r="L857" t="str">
        <f t="shared" si="430"/>
        <v>&lt;Null&gt;</v>
      </c>
      <c r="M857" t="str">
        <f t="shared" si="431"/>
        <v>&lt;Null&gt;</v>
      </c>
      <c r="N857" t="str">
        <f t="shared" si="432"/>
        <v>&lt;Null&gt;</v>
      </c>
      <c r="O857" t="str">
        <f t="shared" si="433"/>
        <v/>
      </c>
      <c r="P857">
        <f t="shared" si="443"/>
        <v>0</v>
      </c>
      <c r="Q857" t="str">
        <f t="shared" si="434"/>
        <v/>
      </c>
      <c r="R857">
        <f t="shared" si="444"/>
        <v>0</v>
      </c>
      <c r="S857" t="str">
        <f t="shared" si="435"/>
        <v/>
      </c>
      <c r="T857">
        <f t="shared" si="445"/>
        <v>0</v>
      </c>
      <c r="U857" t="str">
        <f t="shared" si="446"/>
        <v>NA</v>
      </c>
      <c r="V857">
        <f t="shared" si="447"/>
        <v>0</v>
      </c>
      <c r="W857" t="str">
        <f t="shared" si="448"/>
        <v>NA</v>
      </c>
      <c r="X857">
        <f t="shared" si="449"/>
        <v>0</v>
      </c>
      <c r="Y857" t="str">
        <f t="shared" si="436"/>
        <v>NA</v>
      </c>
      <c r="Z857" t="str">
        <f t="shared" si="437"/>
        <v>NA</v>
      </c>
      <c r="AA857" t="str">
        <f t="shared" si="438"/>
        <v>NA</v>
      </c>
      <c r="AB857" t="str">
        <f t="shared" si="439"/>
        <v>NA</v>
      </c>
      <c r="AC857" s="9" t="str">
        <f t="shared" si="450"/>
        <v>NA</v>
      </c>
      <c r="AD857" s="9">
        <f t="shared" si="451"/>
        <v>0</v>
      </c>
      <c r="AE857" s="9" t="str">
        <f t="shared" si="452"/>
        <v>NA</v>
      </c>
      <c r="AF857" s="9">
        <f t="shared" si="453"/>
        <v>0</v>
      </c>
      <c r="AG857" s="9" t="str">
        <f t="shared" si="454"/>
        <v>NA</v>
      </c>
      <c r="AH857" s="9">
        <f t="shared" si="455"/>
        <v>0</v>
      </c>
      <c r="AI857" s="9" t="str">
        <f t="shared" si="456"/>
        <v>NA</v>
      </c>
      <c r="AJ857" s="9">
        <f t="shared" si="457"/>
        <v>0</v>
      </c>
      <c r="AK857" t="str">
        <f t="shared" si="458"/>
        <v>NA</v>
      </c>
      <c r="AL857" t="str">
        <f t="shared" si="459"/>
        <v>NA</v>
      </c>
      <c r="AM857" t="str">
        <f t="shared" si="460"/>
        <v>NA</v>
      </c>
      <c r="AN857" t="str">
        <f t="shared" si="461"/>
        <v>NA</v>
      </c>
      <c r="AO857">
        <f t="shared" si="440"/>
        <v>0</v>
      </c>
      <c r="AP857">
        <f t="shared" si="441"/>
        <v>0</v>
      </c>
      <c r="AQ857" t="str">
        <f t="shared" si="442"/>
        <v>Method not applicable - confined aquifer</v>
      </c>
    </row>
    <row r="858" spans="1:43" x14ac:dyDescent="0.25">
      <c r="A858">
        <v>744</v>
      </c>
      <c r="B858">
        <v>191019.18625</v>
      </c>
      <c r="C858" t="str">
        <f>VLOOKUP(A858,'A1. Aquifer Attributes'!A:H,8,FALSE)</f>
        <v>Confined</v>
      </c>
      <c r="D858" t="str">
        <f>VLOOKUP(A858,'A3. BGCZ'!A:C,3,FALSE)</f>
        <v>CWH</v>
      </c>
      <c r="E858" t="str">
        <f>VLOOKUP(A858,'A2. Low Flow Zone'!A:C,3,FALSE)</f>
        <v>Georgia Basin</v>
      </c>
      <c r="F858">
        <f>IFERROR(VLOOKUP(A858,'R1. GW Use'!A:H,8,FALSE),"&lt;Null&gt;")</f>
        <v>0</v>
      </c>
      <c r="G858" t="str">
        <f>IFERROR(VLOOKUP(A858,'R2. Recharge'!A:I,8,FALSE)*B858,"&lt;Null&gt;")</f>
        <v>&lt;Null&gt;</v>
      </c>
      <c r="H858" t="str">
        <f>IFERROR(VLOOKUP(A858,'R2. Recharge'!A:K,10,FALSE)*B858,"&lt;Null&gt;")</f>
        <v>&lt;Null&gt;</v>
      </c>
      <c r="I858" t="str">
        <f>IFERROR(VLOOKUP(A858,'R3. GW E'!A:C,2,FALSE)*B858,"&lt;Null&gt;")</f>
        <v>&lt;Null&gt;</v>
      </c>
      <c r="J858" t="str">
        <f>IFERROR(VLOOKUP(A858,'R3. GW E'!A:E,4,FALSE)*B858,"&lt;Null&gt;")</f>
        <v>&lt;Null&gt;</v>
      </c>
      <c r="K858" t="str">
        <f t="shared" si="429"/>
        <v>&lt;Null&gt;</v>
      </c>
      <c r="L858" t="str">
        <f t="shared" si="430"/>
        <v>&lt;Null&gt;</v>
      </c>
      <c r="M858" t="str">
        <f t="shared" si="431"/>
        <v>&lt;Null&gt;</v>
      </c>
      <c r="N858" t="str">
        <f t="shared" si="432"/>
        <v>&lt;Null&gt;</v>
      </c>
      <c r="O858" t="str">
        <f t="shared" si="433"/>
        <v/>
      </c>
      <c r="P858">
        <f t="shared" si="443"/>
        <v>0</v>
      </c>
      <c r="Q858" t="str">
        <f t="shared" si="434"/>
        <v/>
      </c>
      <c r="R858">
        <f t="shared" si="444"/>
        <v>0</v>
      </c>
      <c r="S858" t="str">
        <f t="shared" si="435"/>
        <v/>
      </c>
      <c r="T858">
        <f t="shared" si="445"/>
        <v>0</v>
      </c>
      <c r="U858" t="str">
        <f t="shared" si="446"/>
        <v>NA</v>
      </c>
      <c r="V858">
        <f t="shared" si="447"/>
        <v>0</v>
      </c>
      <c r="W858" t="str">
        <f t="shared" si="448"/>
        <v>NA</v>
      </c>
      <c r="X858">
        <f t="shared" si="449"/>
        <v>0</v>
      </c>
      <c r="Y858" t="str">
        <f t="shared" si="436"/>
        <v>NA</v>
      </c>
      <c r="Z858" t="str">
        <f t="shared" si="437"/>
        <v>NA</v>
      </c>
      <c r="AA858" t="str">
        <f t="shared" si="438"/>
        <v>NA</v>
      </c>
      <c r="AB858" t="str">
        <f t="shared" si="439"/>
        <v>NA</v>
      </c>
      <c r="AC858" s="9" t="str">
        <f t="shared" si="450"/>
        <v>NA</v>
      </c>
      <c r="AD858" s="9">
        <f t="shared" si="451"/>
        <v>0</v>
      </c>
      <c r="AE858" s="9" t="str">
        <f t="shared" si="452"/>
        <v>NA</v>
      </c>
      <c r="AF858" s="9">
        <f t="shared" si="453"/>
        <v>0</v>
      </c>
      <c r="AG858" s="9" t="str">
        <f t="shared" si="454"/>
        <v>NA</v>
      </c>
      <c r="AH858" s="9">
        <f t="shared" si="455"/>
        <v>0</v>
      </c>
      <c r="AI858" s="9" t="str">
        <f t="shared" si="456"/>
        <v>NA</v>
      </c>
      <c r="AJ858" s="9">
        <f t="shared" si="457"/>
        <v>0</v>
      </c>
      <c r="AK858" t="str">
        <f t="shared" si="458"/>
        <v>NA</v>
      </c>
      <c r="AL858" t="str">
        <f t="shared" si="459"/>
        <v>NA</v>
      </c>
      <c r="AM858" t="str">
        <f t="shared" si="460"/>
        <v>NA</v>
      </c>
      <c r="AN858" t="str">
        <f t="shared" si="461"/>
        <v>NA</v>
      </c>
      <c r="AO858">
        <f t="shared" si="440"/>
        <v>0</v>
      </c>
      <c r="AP858">
        <f t="shared" si="441"/>
        <v>0</v>
      </c>
      <c r="AQ858" t="str">
        <f t="shared" si="442"/>
        <v>Method not applicable - confined aquifer</v>
      </c>
    </row>
    <row r="859" spans="1:43" x14ac:dyDescent="0.25">
      <c r="A859">
        <v>746</v>
      </c>
      <c r="B859">
        <v>14938577.294399999</v>
      </c>
      <c r="C859" t="str">
        <f>VLOOKUP(A859,'A1. Aquifer Attributes'!A:H,8,FALSE)</f>
        <v>Confined</v>
      </c>
      <c r="D859" t="str">
        <f>VLOOKUP(A859,'A3. BGCZ'!A:C,3,FALSE)</f>
        <v>CWH</v>
      </c>
      <c r="E859" t="str">
        <f>VLOOKUP(A859,'A2. Low Flow Zone'!A:C,3,FALSE)</f>
        <v>Coast Mountains</v>
      </c>
      <c r="F859">
        <f>IFERROR(VLOOKUP(A859,'R1. GW Use'!A:H,8,FALSE),"&lt;Null&gt;")</f>
        <v>8098</v>
      </c>
      <c r="G859" t="str">
        <f>IFERROR(VLOOKUP(A859,'R2. Recharge'!A:I,8,FALSE)*B859,"&lt;Null&gt;")</f>
        <v>&lt;Null&gt;</v>
      </c>
      <c r="H859" t="str">
        <f>IFERROR(VLOOKUP(A859,'R2. Recharge'!A:K,10,FALSE)*B859,"&lt;Null&gt;")</f>
        <v>&lt;Null&gt;</v>
      </c>
      <c r="I859" t="str">
        <f>IFERROR(VLOOKUP(A859,'R3. GW E'!A:C,2,FALSE)*B859,"&lt;Null&gt;")</f>
        <v>&lt;Null&gt;</v>
      </c>
      <c r="J859" t="str">
        <f>IFERROR(VLOOKUP(A859,'R3. GW E'!A:E,4,FALSE)*B859,"&lt;Null&gt;")</f>
        <v>&lt;Null&gt;</v>
      </c>
      <c r="K859" t="str">
        <f t="shared" si="429"/>
        <v>&lt;Null&gt;</v>
      </c>
      <c r="L859" t="str">
        <f t="shared" si="430"/>
        <v>&lt;Null&gt;</v>
      </c>
      <c r="M859" t="str">
        <f t="shared" si="431"/>
        <v>&lt;Null&gt;</v>
      </c>
      <c r="N859" t="str">
        <f t="shared" si="432"/>
        <v>&lt;Null&gt;</v>
      </c>
      <c r="O859" t="str">
        <f t="shared" si="433"/>
        <v/>
      </c>
      <c r="P859">
        <f t="shared" si="443"/>
        <v>8000</v>
      </c>
      <c r="Q859" t="str">
        <f t="shared" si="434"/>
        <v/>
      </c>
      <c r="R859">
        <f t="shared" si="444"/>
        <v>0</v>
      </c>
      <c r="S859" t="str">
        <f t="shared" si="435"/>
        <v/>
      </c>
      <c r="T859">
        <f t="shared" si="445"/>
        <v>0</v>
      </c>
      <c r="U859" t="str">
        <f t="shared" si="446"/>
        <v>NA</v>
      </c>
      <c r="V859">
        <f t="shared" si="447"/>
        <v>0</v>
      </c>
      <c r="W859" t="str">
        <f t="shared" si="448"/>
        <v>NA</v>
      </c>
      <c r="X859">
        <f t="shared" si="449"/>
        <v>0</v>
      </c>
      <c r="Y859" t="str">
        <f t="shared" si="436"/>
        <v>NA</v>
      </c>
      <c r="Z859" t="str">
        <f t="shared" si="437"/>
        <v>NA</v>
      </c>
      <c r="AA859" t="str">
        <f t="shared" si="438"/>
        <v>NA</v>
      </c>
      <c r="AB859" t="str">
        <f t="shared" si="439"/>
        <v>NA</v>
      </c>
      <c r="AC859" s="9" t="str">
        <f t="shared" si="450"/>
        <v>NA</v>
      </c>
      <c r="AD859" s="9">
        <f t="shared" si="451"/>
        <v>0</v>
      </c>
      <c r="AE859" s="9" t="str">
        <f t="shared" si="452"/>
        <v>NA</v>
      </c>
      <c r="AF859" s="9">
        <f t="shared" si="453"/>
        <v>0</v>
      </c>
      <c r="AG859" s="9" t="str">
        <f t="shared" si="454"/>
        <v>NA</v>
      </c>
      <c r="AH859" s="9">
        <f t="shared" si="455"/>
        <v>0</v>
      </c>
      <c r="AI859" s="9" t="str">
        <f t="shared" si="456"/>
        <v>NA</v>
      </c>
      <c r="AJ859" s="9">
        <f t="shared" si="457"/>
        <v>0</v>
      </c>
      <c r="AK859" t="str">
        <f t="shared" si="458"/>
        <v>NA</v>
      </c>
      <c r="AL859" t="str">
        <f t="shared" si="459"/>
        <v>NA</v>
      </c>
      <c r="AM859" t="str">
        <f t="shared" si="460"/>
        <v>NA</v>
      </c>
      <c r="AN859" t="str">
        <f t="shared" si="461"/>
        <v>NA</v>
      </c>
      <c r="AO859">
        <f t="shared" si="440"/>
        <v>0</v>
      </c>
      <c r="AP859">
        <f t="shared" si="441"/>
        <v>0</v>
      </c>
      <c r="AQ859" t="str">
        <f t="shared" si="442"/>
        <v>Method not applicable - confined aquifer</v>
      </c>
    </row>
    <row r="860" spans="1:43" x14ac:dyDescent="0.25">
      <c r="A860">
        <v>747</v>
      </c>
      <c r="B860">
        <v>15112353.282199999</v>
      </c>
      <c r="C860" t="str">
        <f>VLOOKUP(A860,'A1. Aquifer Attributes'!A:H,8,FALSE)</f>
        <v>Confined</v>
      </c>
      <c r="D860" t="str">
        <f>VLOOKUP(A860,'A3. BGCZ'!A:C,3,FALSE)</f>
        <v>CWH</v>
      </c>
      <c r="E860" t="str">
        <f>VLOOKUP(A860,'A2. Low Flow Zone'!A:C,3,FALSE)</f>
        <v>Georgia Basin</v>
      </c>
      <c r="F860">
        <f>IFERROR(VLOOKUP(A860,'R1. GW Use'!A:H,8,FALSE),"&lt;Null&gt;")</f>
        <v>0</v>
      </c>
      <c r="G860" t="str">
        <f>IFERROR(VLOOKUP(A860,'R2. Recharge'!A:I,8,FALSE)*B860,"&lt;Null&gt;")</f>
        <v>&lt;Null&gt;</v>
      </c>
      <c r="H860" t="str">
        <f>IFERROR(VLOOKUP(A860,'R2. Recharge'!A:K,10,FALSE)*B860,"&lt;Null&gt;")</f>
        <v>&lt;Null&gt;</v>
      </c>
      <c r="I860" t="str">
        <f>IFERROR(VLOOKUP(A860,'R3. GW E'!A:C,2,FALSE)*B860,"&lt;Null&gt;")</f>
        <v>&lt;Null&gt;</v>
      </c>
      <c r="J860" t="str">
        <f>IFERROR(VLOOKUP(A860,'R3. GW E'!A:E,4,FALSE)*B860,"&lt;Null&gt;")</f>
        <v>&lt;Null&gt;</v>
      </c>
      <c r="K860" t="str">
        <f t="shared" si="429"/>
        <v>&lt;Null&gt;</v>
      </c>
      <c r="L860" t="str">
        <f t="shared" si="430"/>
        <v>&lt;Null&gt;</v>
      </c>
      <c r="M860" t="str">
        <f t="shared" si="431"/>
        <v>&lt;Null&gt;</v>
      </c>
      <c r="N860" t="str">
        <f t="shared" si="432"/>
        <v>&lt;Null&gt;</v>
      </c>
      <c r="O860" t="str">
        <f t="shared" si="433"/>
        <v/>
      </c>
      <c r="P860">
        <f t="shared" si="443"/>
        <v>0</v>
      </c>
      <c r="Q860" t="str">
        <f t="shared" si="434"/>
        <v/>
      </c>
      <c r="R860">
        <f t="shared" si="444"/>
        <v>0</v>
      </c>
      <c r="S860" t="str">
        <f t="shared" si="435"/>
        <v/>
      </c>
      <c r="T860">
        <f t="shared" si="445"/>
        <v>0</v>
      </c>
      <c r="U860" t="str">
        <f t="shared" si="446"/>
        <v>NA</v>
      </c>
      <c r="V860">
        <f t="shared" si="447"/>
        <v>0</v>
      </c>
      <c r="W860" t="str">
        <f t="shared" si="448"/>
        <v>NA</v>
      </c>
      <c r="X860">
        <f t="shared" si="449"/>
        <v>0</v>
      </c>
      <c r="Y860" t="str">
        <f t="shared" si="436"/>
        <v>NA</v>
      </c>
      <c r="Z860" t="str">
        <f t="shared" si="437"/>
        <v>NA</v>
      </c>
      <c r="AA860" t="str">
        <f t="shared" si="438"/>
        <v>NA</v>
      </c>
      <c r="AB860" t="str">
        <f t="shared" si="439"/>
        <v>NA</v>
      </c>
      <c r="AC860" s="9" t="str">
        <f t="shared" si="450"/>
        <v>NA</v>
      </c>
      <c r="AD860" s="9">
        <f t="shared" si="451"/>
        <v>0</v>
      </c>
      <c r="AE860" s="9" t="str">
        <f t="shared" si="452"/>
        <v>NA</v>
      </c>
      <c r="AF860" s="9">
        <f t="shared" si="453"/>
        <v>0</v>
      </c>
      <c r="AG860" s="9" t="str">
        <f t="shared" si="454"/>
        <v>NA</v>
      </c>
      <c r="AH860" s="9">
        <f t="shared" si="455"/>
        <v>0</v>
      </c>
      <c r="AI860" s="9" t="str">
        <f t="shared" si="456"/>
        <v>NA</v>
      </c>
      <c r="AJ860" s="9">
        <f t="shared" si="457"/>
        <v>0</v>
      </c>
      <c r="AK860" t="str">
        <f t="shared" si="458"/>
        <v>NA</v>
      </c>
      <c r="AL860" t="str">
        <f t="shared" si="459"/>
        <v>NA</v>
      </c>
      <c r="AM860" t="str">
        <f t="shared" si="460"/>
        <v>NA</v>
      </c>
      <c r="AN860" t="str">
        <f t="shared" si="461"/>
        <v>NA</v>
      </c>
      <c r="AO860">
        <f t="shared" si="440"/>
        <v>0</v>
      </c>
      <c r="AP860">
        <f t="shared" si="441"/>
        <v>0</v>
      </c>
      <c r="AQ860" t="str">
        <f t="shared" si="442"/>
        <v>Method not applicable - confined aquifer</v>
      </c>
    </row>
    <row r="861" spans="1:43" x14ac:dyDescent="0.25">
      <c r="A861">
        <v>748</v>
      </c>
      <c r="B861">
        <v>5772101.53369</v>
      </c>
      <c r="C861" t="str">
        <f>VLOOKUP(A861,'A1. Aquifer Attributes'!A:H,8,FALSE)</f>
        <v>Confined</v>
      </c>
      <c r="D861" t="str">
        <f>VLOOKUP(A861,'A3. BGCZ'!A:C,3,FALSE)</f>
        <v>CWH</v>
      </c>
      <c r="E861" t="str">
        <f>VLOOKUP(A861,'A2. Low Flow Zone'!A:C,3,FALSE)</f>
        <v>Coast Mountains</v>
      </c>
      <c r="F861">
        <f>IFERROR(VLOOKUP(A861,'R1. GW Use'!A:H,8,FALSE),"&lt;Null&gt;")</f>
        <v>205472</v>
      </c>
      <c r="G861" t="str">
        <f>IFERROR(VLOOKUP(A861,'R2. Recharge'!A:I,8,FALSE)*B861,"&lt;Null&gt;")</f>
        <v>&lt;Null&gt;</v>
      </c>
      <c r="H861" t="str">
        <f>IFERROR(VLOOKUP(A861,'R2. Recharge'!A:K,10,FALSE)*B861,"&lt;Null&gt;")</f>
        <v>&lt;Null&gt;</v>
      </c>
      <c r="I861" t="str">
        <f>IFERROR(VLOOKUP(A861,'R3. GW E'!A:C,2,FALSE)*B861,"&lt;Null&gt;")</f>
        <v>&lt;Null&gt;</v>
      </c>
      <c r="J861" t="str">
        <f>IFERROR(VLOOKUP(A861,'R3. GW E'!A:E,4,FALSE)*B861,"&lt;Null&gt;")</f>
        <v>&lt;Null&gt;</v>
      </c>
      <c r="K861" t="str">
        <f t="shared" si="429"/>
        <v>&lt;Null&gt;</v>
      </c>
      <c r="L861" t="str">
        <f t="shared" si="430"/>
        <v>&lt;Null&gt;</v>
      </c>
      <c r="M861" t="str">
        <f t="shared" si="431"/>
        <v>&lt;Null&gt;</v>
      </c>
      <c r="N861" t="str">
        <f t="shared" si="432"/>
        <v>&lt;Null&gt;</v>
      </c>
      <c r="O861" t="str">
        <f t="shared" si="433"/>
        <v/>
      </c>
      <c r="P861">
        <f t="shared" si="443"/>
        <v>205000</v>
      </c>
      <c r="Q861" t="str">
        <f t="shared" si="434"/>
        <v/>
      </c>
      <c r="R861">
        <f t="shared" si="444"/>
        <v>0</v>
      </c>
      <c r="S861" t="str">
        <f t="shared" si="435"/>
        <v/>
      </c>
      <c r="T861">
        <f t="shared" si="445"/>
        <v>0</v>
      </c>
      <c r="U861" t="str">
        <f t="shared" si="446"/>
        <v>NA</v>
      </c>
      <c r="V861">
        <f t="shared" si="447"/>
        <v>0</v>
      </c>
      <c r="W861" t="str">
        <f t="shared" si="448"/>
        <v>NA</v>
      </c>
      <c r="X861">
        <f t="shared" si="449"/>
        <v>0</v>
      </c>
      <c r="Y861" t="str">
        <f t="shared" si="436"/>
        <v>NA</v>
      </c>
      <c r="Z861" t="str">
        <f t="shared" si="437"/>
        <v>NA</v>
      </c>
      <c r="AA861" t="str">
        <f t="shared" si="438"/>
        <v>NA</v>
      </c>
      <c r="AB861" t="str">
        <f t="shared" si="439"/>
        <v>NA</v>
      </c>
      <c r="AC861" s="9" t="str">
        <f t="shared" si="450"/>
        <v>NA</v>
      </c>
      <c r="AD861" s="9">
        <f t="shared" si="451"/>
        <v>0</v>
      </c>
      <c r="AE861" s="9" t="str">
        <f t="shared" si="452"/>
        <v>NA</v>
      </c>
      <c r="AF861" s="9">
        <f t="shared" si="453"/>
        <v>0</v>
      </c>
      <c r="AG861" s="9" t="str">
        <f t="shared" si="454"/>
        <v>NA</v>
      </c>
      <c r="AH861" s="9">
        <f t="shared" si="455"/>
        <v>0</v>
      </c>
      <c r="AI861" s="9" t="str">
        <f t="shared" si="456"/>
        <v>NA</v>
      </c>
      <c r="AJ861" s="9">
        <f t="shared" si="457"/>
        <v>0</v>
      </c>
      <c r="AK861" t="str">
        <f t="shared" si="458"/>
        <v>NA</v>
      </c>
      <c r="AL861" t="str">
        <f t="shared" si="459"/>
        <v>NA</v>
      </c>
      <c r="AM861" t="str">
        <f t="shared" si="460"/>
        <v>NA</v>
      </c>
      <c r="AN861" t="str">
        <f t="shared" si="461"/>
        <v>NA</v>
      </c>
      <c r="AO861">
        <f t="shared" si="440"/>
        <v>0</v>
      </c>
      <c r="AP861">
        <f t="shared" si="441"/>
        <v>0</v>
      </c>
      <c r="AQ861" t="str">
        <f t="shared" si="442"/>
        <v>Method not applicable - confined aquifer</v>
      </c>
    </row>
    <row r="862" spans="1:43" x14ac:dyDescent="0.25">
      <c r="A862">
        <v>749</v>
      </c>
      <c r="B862">
        <v>4086261.1826900002</v>
      </c>
      <c r="C862" t="str">
        <f>VLOOKUP(A862,'A1. Aquifer Attributes'!A:H,8,FALSE)</f>
        <v>Confined</v>
      </c>
      <c r="D862" t="str">
        <f>VLOOKUP(A862,'A3. BGCZ'!A:C,3,FALSE)</f>
        <v>CWH</v>
      </c>
      <c r="E862" t="str">
        <f>VLOOKUP(A862,'A2. Low Flow Zone'!A:C,3,FALSE)</f>
        <v>Georgia Basin</v>
      </c>
      <c r="F862">
        <f>IFERROR(VLOOKUP(A862,'R1. GW Use'!A:H,8,FALSE),"&lt;Null&gt;")</f>
        <v>308149</v>
      </c>
      <c r="G862" t="str">
        <f>IFERROR(VLOOKUP(A862,'R2. Recharge'!A:I,8,FALSE)*B862,"&lt;Null&gt;")</f>
        <v>&lt;Null&gt;</v>
      </c>
      <c r="H862" t="str">
        <f>IFERROR(VLOOKUP(A862,'R2. Recharge'!A:K,10,FALSE)*B862,"&lt;Null&gt;")</f>
        <v>&lt;Null&gt;</v>
      </c>
      <c r="I862" t="str">
        <f>IFERROR(VLOOKUP(A862,'R3. GW E'!A:C,2,FALSE)*B862,"&lt;Null&gt;")</f>
        <v>&lt;Null&gt;</v>
      </c>
      <c r="J862" t="str">
        <f>IFERROR(VLOOKUP(A862,'R3. GW E'!A:E,4,FALSE)*B862,"&lt;Null&gt;")</f>
        <v>&lt;Null&gt;</v>
      </c>
      <c r="K862" t="str">
        <f t="shared" si="429"/>
        <v>&lt;Null&gt;</v>
      </c>
      <c r="L862" t="str">
        <f t="shared" si="430"/>
        <v>&lt;Null&gt;</v>
      </c>
      <c r="M862" t="str">
        <f t="shared" si="431"/>
        <v>&lt;Null&gt;</v>
      </c>
      <c r="N862" t="str">
        <f t="shared" si="432"/>
        <v>&lt;Null&gt;</v>
      </c>
      <c r="O862" t="str">
        <f t="shared" si="433"/>
        <v/>
      </c>
      <c r="P862">
        <f t="shared" si="443"/>
        <v>308000</v>
      </c>
      <c r="Q862" t="str">
        <f t="shared" si="434"/>
        <v/>
      </c>
      <c r="R862">
        <f t="shared" si="444"/>
        <v>0</v>
      </c>
      <c r="S862" t="str">
        <f t="shared" si="435"/>
        <v/>
      </c>
      <c r="T862">
        <f t="shared" si="445"/>
        <v>0</v>
      </c>
      <c r="U862" t="str">
        <f t="shared" si="446"/>
        <v>NA</v>
      </c>
      <c r="V862">
        <f t="shared" si="447"/>
        <v>0</v>
      </c>
      <c r="W862" t="str">
        <f t="shared" si="448"/>
        <v>NA</v>
      </c>
      <c r="X862">
        <f t="shared" si="449"/>
        <v>0</v>
      </c>
      <c r="Y862" t="str">
        <f t="shared" si="436"/>
        <v>NA</v>
      </c>
      <c r="Z862" t="str">
        <f t="shared" si="437"/>
        <v>NA</v>
      </c>
      <c r="AA862" t="str">
        <f t="shared" si="438"/>
        <v>NA</v>
      </c>
      <c r="AB862" t="str">
        <f t="shared" si="439"/>
        <v>NA</v>
      </c>
      <c r="AC862" s="9" t="str">
        <f t="shared" si="450"/>
        <v>NA</v>
      </c>
      <c r="AD862" s="9">
        <f t="shared" si="451"/>
        <v>0</v>
      </c>
      <c r="AE862" s="9" t="str">
        <f t="shared" si="452"/>
        <v>NA</v>
      </c>
      <c r="AF862" s="9">
        <f t="shared" si="453"/>
        <v>0</v>
      </c>
      <c r="AG862" s="9" t="str">
        <f t="shared" si="454"/>
        <v>NA</v>
      </c>
      <c r="AH862" s="9">
        <f t="shared" si="455"/>
        <v>0</v>
      </c>
      <c r="AI862" s="9" t="str">
        <f t="shared" si="456"/>
        <v>NA</v>
      </c>
      <c r="AJ862" s="9">
        <f t="shared" si="457"/>
        <v>0</v>
      </c>
      <c r="AK862" t="str">
        <f t="shared" si="458"/>
        <v>NA</v>
      </c>
      <c r="AL862" t="str">
        <f t="shared" si="459"/>
        <v>NA</v>
      </c>
      <c r="AM862" t="str">
        <f t="shared" si="460"/>
        <v>NA</v>
      </c>
      <c r="AN862" t="str">
        <f t="shared" si="461"/>
        <v>NA</v>
      </c>
      <c r="AO862">
        <f t="shared" si="440"/>
        <v>0</v>
      </c>
      <c r="AP862">
        <f t="shared" si="441"/>
        <v>0</v>
      </c>
      <c r="AQ862" t="str">
        <f t="shared" si="442"/>
        <v>Method not applicable - confined aquifer</v>
      </c>
    </row>
    <row r="863" spans="1:43" x14ac:dyDescent="0.25">
      <c r="A863">
        <v>750</v>
      </c>
      <c r="B863">
        <v>135324.723</v>
      </c>
      <c r="C863" t="str">
        <f>VLOOKUP(A863,'A1. Aquifer Attributes'!A:H,8,FALSE)</f>
        <v>Confined</v>
      </c>
      <c r="D863" t="str">
        <f>VLOOKUP(A863,'A3. BGCZ'!A:C,3,FALSE)</f>
        <v>CDF</v>
      </c>
      <c r="E863" t="str">
        <f>VLOOKUP(A863,'A2. Low Flow Zone'!A:C,3,FALSE)</f>
        <v>Georgia Basin</v>
      </c>
      <c r="F863">
        <f>IFERROR(VLOOKUP(A863,'R1. GW Use'!A:H,8,FALSE),"&lt;Null&gt;")</f>
        <v>0</v>
      </c>
      <c r="G863" t="str">
        <f>IFERROR(VLOOKUP(A863,'R2. Recharge'!A:I,8,FALSE)*B863,"&lt;Null&gt;")</f>
        <v>&lt;Null&gt;</v>
      </c>
      <c r="H863" t="str">
        <f>IFERROR(VLOOKUP(A863,'R2. Recharge'!A:K,10,FALSE)*B863,"&lt;Null&gt;")</f>
        <v>&lt;Null&gt;</v>
      </c>
      <c r="I863" t="str">
        <f>IFERROR(VLOOKUP(A863,'R3. GW E'!A:C,2,FALSE)*B863,"&lt;Null&gt;")</f>
        <v>&lt;Null&gt;</v>
      </c>
      <c r="J863" t="str">
        <f>IFERROR(VLOOKUP(A863,'R3. GW E'!A:E,4,FALSE)*B863,"&lt;Null&gt;")</f>
        <v>&lt;Null&gt;</v>
      </c>
      <c r="K863" t="str">
        <f t="shared" si="429"/>
        <v>&lt;Null&gt;</v>
      </c>
      <c r="L863" t="str">
        <f t="shared" si="430"/>
        <v>&lt;Null&gt;</v>
      </c>
      <c r="M863" t="str">
        <f t="shared" si="431"/>
        <v>&lt;Null&gt;</v>
      </c>
      <c r="N863" t="str">
        <f t="shared" si="432"/>
        <v>&lt;Null&gt;</v>
      </c>
      <c r="O863" t="str">
        <f t="shared" si="433"/>
        <v/>
      </c>
      <c r="P863">
        <f t="shared" si="443"/>
        <v>0</v>
      </c>
      <c r="Q863" t="str">
        <f t="shared" si="434"/>
        <v/>
      </c>
      <c r="R863">
        <f t="shared" si="444"/>
        <v>0</v>
      </c>
      <c r="S863" t="str">
        <f t="shared" si="435"/>
        <v/>
      </c>
      <c r="T863">
        <f t="shared" si="445"/>
        <v>0</v>
      </c>
      <c r="U863" t="str">
        <f t="shared" si="446"/>
        <v>NA</v>
      </c>
      <c r="V863">
        <f t="shared" si="447"/>
        <v>0</v>
      </c>
      <c r="W863" t="str">
        <f t="shared" si="448"/>
        <v>NA</v>
      </c>
      <c r="X863">
        <f t="shared" si="449"/>
        <v>0</v>
      </c>
      <c r="Y863" t="str">
        <f t="shared" si="436"/>
        <v>NA</v>
      </c>
      <c r="Z863" t="str">
        <f t="shared" si="437"/>
        <v>NA</v>
      </c>
      <c r="AA863" t="str">
        <f t="shared" si="438"/>
        <v>NA</v>
      </c>
      <c r="AB863" t="str">
        <f t="shared" si="439"/>
        <v>NA</v>
      </c>
      <c r="AC863" s="9" t="str">
        <f t="shared" si="450"/>
        <v>NA</v>
      </c>
      <c r="AD863" s="9">
        <f t="shared" si="451"/>
        <v>0</v>
      </c>
      <c r="AE863" s="9" t="str">
        <f t="shared" si="452"/>
        <v>NA</v>
      </c>
      <c r="AF863" s="9">
        <f t="shared" si="453"/>
        <v>0</v>
      </c>
      <c r="AG863" s="9" t="str">
        <f t="shared" si="454"/>
        <v>NA</v>
      </c>
      <c r="AH863" s="9">
        <f t="shared" si="455"/>
        <v>0</v>
      </c>
      <c r="AI863" s="9" t="str">
        <f t="shared" si="456"/>
        <v>NA</v>
      </c>
      <c r="AJ863" s="9">
        <f t="shared" si="457"/>
        <v>0</v>
      </c>
      <c r="AK863" t="str">
        <f t="shared" si="458"/>
        <v>NA</v>
      </c>
      <c r="AL863" t="str">
        <f t="shared" si="459"/>
        <v>NA</v>
      </c>
      <c r="AM863" t="str">
        <f t="shared" si="460"/>
        <v>NA</v>
      </c>
      <c r="AN863" t="str">
        <f t="shared" si="461"/>
        <v>NA</v>
      </c>
      <c r="AO863">
        <f t="shared" si="440"/>
        <v>0</v>
      </c>
      <c r="AP863">
        <f t="shared" si="441"/>
        <v>0</v>
      </c>
      <c r="AQ863" t="str">
        <f t="shared" si="442"/>
        <v>Method not applicable - confined aquifer</v>
      </c>
    </row>
    <row r="864" spans="1:43" x14ac:dyDescent="0.25">
      <c r="A864">
        <v>751</v>
      </c>
      <c r="B864">
        <v>1126593.12225</v>
      </c>
      <c r="C864" t="str">
        <f>VLOOKUP(A864,'A1. Aquifer Attributes'!A:H,8,FALSE)</f>
        <v>Confined</v>
      </c>
      <c r="D864" t="str">
        <f>VLOOKUP(A864,'A3. BGCZ'!A:C,3,FALSE)</f>
        <v>CWH</v>
      </c>
      <c r="E864" t="str">
        <f>VLOOKUP(A864,'A2. Low Flow Zone'!A:C,3,FALSE)</f>
        <v>Vancouver Island</v>
      </c>
      <c r="F864">
        <f>IFERROR(VLOOKUP(A864,'R1. GW Use'!A:H,8,FALSE),"&lt;Null&gt;")</f>
        <v>3019</v>
      </c>
      <c r="G864" t="str">
        <f>IFERROR(VLOOKUP(A864,'R2. Recharge'!A:I,8,FALSE)*B864,"&lt;Null&gt;")</f>
        <v>&lt;Null&gt;</v>
      </c>
      <c r="H864" t="str">
        <f>IFERROR(VLOOKUP(A864,'R2. Recharge'!A:K,10,FALSE)*B864,"&lt;Null&gt;")</f>
        <v>&lt;Null&gt;</v>
      </c>
      <c r="I864" t="str">
        <f>IFERROR(VLOOKUP(A864,'R3. GW E'!A:C,2,FALSE)*B864,"&lt;Null&gt;")</f>
        <v>&lt;Null&gt;</v>
      </c>
      <c r="J864" t="str">
        <f>IFERROR(VLOOKUP(A864,'R3. GW E'!A:E,4,FALSE)*B864,"&lt;Null&gt;")</f>
        <v>&lt;Null&gt;</v>
      </c>
      <c r="K864" t="str">
        <f t="shared" si="429"/>
        <v>&lt;Null&gt;</v>
      </c>
      <c r="L864" t="str">
        <f t="shared" si="430"/>
        <v>&lt;Null&gt;</v>
      </c>
      <c r="M864" t="str">
        <f t="shared" si="431"/>
        <v>&lt;Null&gt;</v>
      </c>
      <c r="N864" t="str">
        <f t="shared" si="432"/>
        <v>&lt;Null&gt;</v>
      </c>
      <c r="O864" t="str">
        <f t="shared" si="433"/>
        <v/>
      </c>
      <c r="P864">
        <f t="shared" si="443"/>
        <v>3000</v>
      </c>
      <c r="Q864" t="str">
        <f t="shared" si="434"/>
        <v/>
      </c>
      <c r="R864">
        <f t="shared" si="444"/>
        <v>0</v>
      </c>
      <c r="S864" t="str">
        <f t="shared" si="435"/>
        <v/>
      </c>
      <c r="T864">
        <f t="shared" si="445"/>
        <v>0</v>
      </c>
      <c r="U864" t="str">
        <f t="shared" si="446"/>
        <v>NA</v>
      </c>
      <c r="V864">
        <f t="shared" si="447"/>
        <v>0</v>
      </c>
      <c r="W864" t="str">
        <f t="shared" si="448"/>
        <v>NA</v>
      </c>
      <c r="X864">
        <f t="shared" si="449"/>
        <v>0</v>
      </c>
      <c r="Y864" t="str">
        <f t="shared" si="436"/>
        <v>NA</v>
      </c>
      <c r="Z864" t="str">
        <f t="shared" si="437"/>
        <v>NA</v>
      </c>
      <c r="AA864" t="str">
        <f t="shared" si="438"/>
        <v>NA</v>
      </c>
      <c r="AB864" t="str">
        <f t="shared" si="439"/>
        <v>NA</v>
      </c>
      <c r="AC864" s="9" t="str">
        <f t="shared" si="450"/>
        <v>NA</v>
      </c>
      <c r="AD864" s="9">
        <f t="shared" si="451"/>
        <v>0</v>
      </c>
      <c r="AE864" s="9" t="str">
        <f t="shared" si="452"/>
        <v>NA</v>
      </c>
      <c r="AF864" s="9">
        <f t="shared" si="453"/>
        <v>0</v>
      </c>
      <c r="AG864" s="9" t="str">
        <f t="shared" si="454"/>
        <v>NA</v>
      </c>
      <c r="AH864" s="9">
        <f t="shared" si="455"/>
        <v>0</v>
      </c>
      <c r="AI864" s="9" t="str">
        <f t="shared" si="456"/>
        <v>NA</v>
      </c>
      <c r="AJ864" s="9">
        <f t="shared" si="457"/>
        <v>0</v>
      </c>
      <c r="AK864" t="str">
        <f t="shared" si="458"/>
        <v>NA</v>
      </c>
      <c r="AL864" t="str">
        <f t="shared" si="459"/>
        <v>NA</v>
      </c>
      <c r="AM864" t="str">
        <f t="shared" si="460"/>
        <v>NA</v>
      </c>
      <c r="AN864" t="str">
        <f t="shared" si="461"/>
        <v>NA</v>
      </c>
      <c r="AO864">
        <f t="shared" si="440"/>
        <v>0</v>
      </c>
      <c r="AP864">
        <f t="shared" si="441"/>
        <v>0</v>
      </c>
      <c r="AQ864" t="str">
        <f t="shared" si="442"/>
        <v>Method not applicable - confined aquifer</v>
      </c>
    </row>
    <row r="865" spans="1:43" x14ac:dyDescent="0.25">
      <c r="A865">
        <v>752</v>
      </c>
      <c r="B865">
        <v>1141960.3613100001</v>
      </c>
      <c r="C865" t="str">
        <f>VLOOKUP(A865,'A1. Aquifer Attributes'!A:H,8,FALSE)</f>
        <v>Confined</v>
      </c>
      <c r="D865" t="str">
        <f>VLOOKUP(A865,'A3. BGCZ'!A:C,3,FALSE)</f>
        <v>CWH</v>
      </c>
      <c r="E865" t="str">
        <f>VLOOKUP(A865,'A2. Low Flow Zone'!A:C,3,FALSE)</f>
        <v>Vancouver Island</v>
      </c>
      <c r="F865">
        <f>IFERROR(VLOOKUP(A865,'R1. GW Use'!A:H,8,FALSE),"&lt;Null&gt;")</f>
        <v>4697</v>
      </c>
      <c r="G865" t="str">
        <f>IFERROR(VLOOKUP(A865,'R2. Recharge'!A:I,8,FALSE)*B865,"&lt;Null&gt;")</f>
        <v>&lt;Null&gt;</v>
      </c>
      <c r="H865" t="str">
        <f>IFERROR(VLOOKUP(A865,'R2. Recharge'!A:K,10,FALSE)*B865,"&lt;Null&gt;")</f>
        <v>&lt;Null&gt;</v>
      </c>
      <c r="I865" t="str">
        <f>IFERROR(VLOOKUP(A865,'R3. GW E'!A:C,2,FALSE)*B865,"&lt;Null&gt;")</f>
        <v>&lt;Null&gt;</v>
      </c>
      <c r="J865" t="str">
        <f>IFERROR(VLOOKUP(A865,'R3. GW E'!A:E,4,FALSE)*B865,"&lt;Null&gt;")</f>
        <v>&lt;Null&gt;</v>
      </c>
      <c r="K865" t="str">
        <f t="shared" si="429"/>
        <v>&lt;Null&gt;</v>
      </c>
      <c r="L865" t="str">
        <f t="shared" si="430"/>
        <v>&lt;Null&gt;</v>
      </c>
      <c r="M865" t="str">
        <f t="shared" si="431"/>
        <v>&lt;Null&gt;</v>
      </c>
      <c r="N865" t="str">
        <f t="shared" si="432"/>
        <v>&lt;Null&gt;</v>
      </c>
      <c r="O865" t="str">
        <f t="shared" si="433"/>
        <v/>
      </c>
      <c r="P865">
        <f t="shared" si="443"/>
        <v>5000</v>
      </c>
      <c r="Q865" t="str">
        <f t="shared" si="434"/>
        <v/>
      </c>
      <c r="R865">
        <f t="shared" si="444"/>
        <v>0</v>
      </c>
      <c r="S865" t="str">
        <f t="shared" si="435"/>
        <v/>
      </c>
      <c r="T865">
        <f t="shared" si="445"/>
        <v>0</v>
      </c>
      <c r="U865" t="str">
        <f t="shared" si="446"/>
        <v>NA</v>
      </c>
      <c r="V865">
        <f t="shared" si="447"/>
        <v>0</v>
      </c>
      <c r="W865" t="str">
        <f t="shared" si="448"/>
        <v>NA</v>
      </c>
      <c r="X865">
        <f t="shared" si="449"/>
        <v>0</v>
      </c>
      <c r="Y865" t="str">
        <f t="shared" si="436"/>
        <v>NA</v>
      </c>
      <c r="Z865" t="str">
        <f t="shared" si="437"/>
        <v>NA</v>
      </c>
      <c r="AA865" t="str">
        <f t="shared" si="438"/>
        <v>NA</v>
      </c>
      <c r="AB865" t="str">
        <f t="shared" si="439"/>
        <v>NA</v>
      </c>
      <c r="AC865" s="9" t="str">
        <f t="shared" si="450"/>
        <v>NA</v>
      </c>
      <c r="AD865" s="9">
        <f t="shared" si="451"/>
        <v>0</v>
      </c>
      <c r="AE865" s="9" t="str">
        <f t="shared" si="452"/>
        <v>NA</v>
      </c>
      <c r="AF865" s="9">
        <f t="shared" si="453"/>
        <v>0</v>
      </c>
      <c r="AG865" s="9" t="str">
        <f t="shared" si="454"/>
        <v>NA</v>
      </c>
      <c r="AH865" s="9">
        <f t="shared" si="455"/>
        <v>0</v>
      </c>
      <c r="AI865" s="9" t="str">
        <f t="shared" si="456"/>
        <v>NA</v>
      </c>
      <c r="AJ865" s="9">
        <f t="shared" si="457"/>
        <v>0</v>
      </c>
      <c r="AK865" t="str">
        <f t="shared" si="458"/>
        <v>NA</v>
      </c>
      <c r="AL865" t="str">
        <f t="shared" si="459"/>
        <v>NA</v>
      </c>
      <c r="AM865" t="str">
        <f t="shared" si="460"/>
        <v>NA</v>
      </c>
      <c r="AN865" t="str">
        <f t="shared" si="461"/>
        <v>NA</v>
      </c>
      <c r="AO865">
        <f t="shared" si="440"/>
        <v>0</v>
      </c>
      <c r="AP865">
        <f t="shared" si="441"/>
        <v>0</v>
      </c>
      <c r="AQ865" t="str">
        <f t="shared" si="442"/>
        <v>Method not applicable - confined aquifer</v>
      </c>
    </row>
    <row r="866" spans="1:43" x14ac:dyDescent="0.25">
      <c r="A866">
        <v>753</v>
      </c>
      <c r="B866">
        <v>3109036.94961</v>
      </c>
      <c r="C866" t="str">
        <f>VLOOKUP(A866,'A1. Aquifer Attributes'!A:H,8,FALSE)</f>
        <v>Confined</v>
      </c>
      <c r="D866" t="str">
        <f>VLOOKUP(A866,'A3. BGCZ'!A:C,3,FALSE)</f>
        <v>CWH</v>
      </c>
      <c r="E866" t="str">
        <f>VLOOKUP(A866,'A2. Low Flow Zone'!A:C,3,FALSE)</f>
        <v>Vancouver Island</v>
      </c>
      <c r="F866">
        <f>IFERROR(VLOOKUP(A866,'R1. GW Use'!A:H,8,FALSE),"&lt;Null&gt;")</f>
        <v>14426</v>
      </c>
      <c r="G866" t="str">
        <f>IFERROR(VLOOKUP(A866,'R2. Recharge'!A:I,8,FALSE)*B866,"&lt;Null&gt;")</f>
        <v>&lt;Null&gt;</v>
      </c>
      <c r="H866" t="str">
        <f>IFERROR(VLOOKUP(A866,'R2. Recharge'!A:K,10,FALSE)*B866,"&lt;Null&gt;")</f>
        <v>&lt;Null&gt;</v>
      </c>
      <c r="I866" t="str">
        <f>IFERROR(VLOOKUP(A866,'R3. GW E'!A:C,2,FALSE)*B866,"&lt;Null&gt;")</f>
        <v>&lt;Null&gt;</v>
      </c>
      <c r="J866" t="str">
        <f>IFERROR(VLOOKUP(A866,'R3. GW E'!A:E,4,FALSE)*B866,"&lt;Null&gt;")</f>
        <v>&lt;Null&gt;</v>
      </c>
      <c r="K866" t="str">
        <f t="shared" si="429"/>
        <v>&lt;Null&gt;</v>
      </c>
      <c r="L866" t="str">
        <f t="shared" si="430"/>
        <v>&lt;Null&gt;</v>
      </c>
      <c r="M866" t="str">
        <f t="shared" si="431"/>
        <v>&lt;Null&gt;</v>
      </c>
      <c r="N866" t="str">
        <f t="shared" si="432"/>
        <v>&lt;Null&gt;</v>
      </c>
      <c r="O866" t="str">
        <f t="shared" si="433"/>
        <v/>
      </c>
      <c r="P866">
        <f t="shared" si="443"/>
        <v>14000</v>
      </c>
      <c r="Q866" t="str">
        <f t="shared" si="434"/>
        <v/>
      </c>
      <c r="R866">
        <f t="shared" si="444"/>
        <v>0</v>
      </c>
      <c r="S866" t="str">
        <f t="shared" si="435"/>
        <v/>
      </c>
      <c r="T866">
        <f t="shared" si="445"/>
        <v>0</v>
      </c>
      <c r="U866" t="str">
        <f t="shared" si="446"/>
        <v>NA</v>
      </c>
      <c r="V866">
        <f t="shared" si="447"/>
        <v>0</v>
      </c>
      <c r="W866" t="str">
        <f t="shared" si="448"/>
        <v>NA</v>
      </c>
      <c r="X866">
        <f t="shared" si="449"/>
        <v>0</v>
      </c>
      <c r="Y866" t="str">
        <f t="shared" si="436"/>
        <v>NA</v>
      </c>
      <c r="Z866" t="str">
        <f t="shared" si="437"/>
        <v>NA</v>
      </c>
      <c r="AA866" t="str">
        <f t="shared" si="438"/>
        <v>NA</v>
      </c>
      <c r="AB866" t="str">
        <f t="shared" si="439"/>
        <v>NA</v>
      </c>
      <c r="AC866" s="9" t="str">
        <f t="shared" si="450"/>
        <v>NA</v>
      </c>
      <c r="AD866" s="9">
        <f t="shared" si="451"/>
        <v>0</v>
      </c>
      <c r="AE866" s="9" t="str">
        <f t="shared" si="452"/>
        <v>NA</v>
      </c>
      <c r="AF866" s="9">
        <f t="shared" si="453"/>
        <v>0</v>
      </c>
      <c r="AG866" s="9" t="str">
        <f t="shared" si="454"/>
        <v>NA</v>
      </c>
      <c r="AH866" s="9">
        <f t="shared" si="455"/>
        <v>0</v>
      </c>
      <c r="AI866" s="9" t="str">
        <f t="shared" si="456"/>
        <v>NA</v>
      </c>
      <c r="AJ866" s="9">
        <f t="shared" si="457"/>
        <v>0</v>
      </c>
      <c r="AK866" t="str">
        <f t="shared" si="458"/>
        <v>NA</v>
      </c>
      <c r="AL866" t="str">
        <f t="shared" si="459"/>
        <v>NA</v>
      </c>
      <c r="AM866" t="str">
        <f t="shared" si="460"/>
        <v>NA</v>
      </c>
      <c r="AN866" t="str">
        <f t="shared" si="461"/>
        <v>NA</v>
      </c>
      <c r="AO866">
        <f t="shared" si="440"/>
        <v>0</v>
      </c>
      <c r="AP866">
        <f t="shared" si="441"/>
        <v>0</v>
      </c>
      <c r="AQ866" t="str">
        <f t="shared" si="442"/>
        <v>Method not applicable - confined aquifer</v>
      </c>
    </row>
    <row r="867" spans="1:43" x14ac:dyDescent="0.25">
      <c r="A867">
        <v>754</v>
      </c>
      <c r="B867">
        <v>2269891.8165799999</v>
      </c>
      <c r="C867" t="str">
        <f>VLOOKUP(A867,'A1. Aquifer Attributes'!A:H,8,FALSE)</f>
        <v>Confined</v>
      </c>
      <c r="D867" t="str">
        <f>VLOOKUP(A867,'A3. BGCZ'!A:C,3,FALSE)</f>
        <v>CWH</v>
      </c>
      <c r="E867" t="str">
        <f>VLOOKUP(A867,'A2. Low Flow Zone'!A:C,3,FALSE)</f>
        <v>Vancouver Island</v>
      </c>
      <c r="F867">
        <f>IFERROR(VLOOKUP(A867,'R1. GW Use'!A:H,8,FALSE),"&lt;Null&gt;")</f>
        <v>8723</v>
      </c>
      <c r="G867" t="str">
        <f>IFERROR(VLOOKUP(A867,'R2. Recharge'!A:I,8,FALSE)*B867,"&lt;Null&gt;")</f>
        <v>&lt;Null&gt;</v>
      </c>
      <c r="H867" t="str">
        <f>IFERROR(VLOOKUP(A867,'R2. Recharge'!A:K,10,FALSE)*B867,"&lt;Null&gt;")</f>
        <v>&lt;Null&gt;</v>
      </c>
      <c r="I867" t="str">
        <f>IFERROR(VLOOKUP(A867,'R3. GW E'!A:C,2,FALSE)*B867,"&lt;Null&gt;")</f>
        <v>&lt;Null&gt;</v>
      </c>
      <c r="J867" t="str">
        <f>IFERROR(VLOOKUP(A867,'R3. GW E'!A:E,4,FALSE)*B867,"&lt;Null&gt;")</f>
        <v>&lt;Null&gt;</v>
      </c>
      <c r="K867" t="str">
        <f t="shared" si="429"/>
        <v>&lt;Null&gt;</v>
      </c>
      <c r="L867" t="str">
        <f t="shared" si="430"/>
        <v>&lt;Null&gt;</v>
      </c>
      <c r="M867" t="str">
        <f t="shared" si="431"/>
        <v>&lt;Null&gt;</v>
      </c>
      <c r="N867" t="str">
        <f t="shared" si="432"/>
        <v>&lt;Null&gt;</v>
      </c>
      <c r="O867" t="str">
        <f t="shared" si="433"/>
        <v/>
      </c>
      <c r="P867">
        <f t="shared" si="443"/>
        <v>9000</v>
      </c>
      <c r="Q867" t="str">
        <f t="shared" si="434"/>
        <v/>
      </c>
      <c r="R867">
        <f t="shared" si="444"/>
        <v>0</v>
      </c>
      <c r="S867" t="str">
        <f t="shared" si="435"/>
        <v/>
      </c>
      <c r="T867">
        <f t="shared" si="445"/>
        <v>0</v>
      </c>
      <c r="U867" t="str">
        <f t="shared" si="446"/>
        <v>NA</v>
      </c>
      <c r="V867">
        <f t="shared" si="447"/>
        <v>0</v>
      </c>
      <c r="W867" t="str">
        <f t="shared" si="448"/>
        <v>NA</v>
      </c>
      <c r="X867">
        <f t="shared" si="449"/>
        <v>0</v>
      </c>
      <c r="Y867" t="str">
        <f t="shared" si="436"/>
        <v>NA</v>
      </c>
      <c r="Z867" t="str">
        <f t="shared" si="437"/>
        <v>NA</v>
      </c>
      <c r="AA867" t="str">
        <f t="shared" si="438"/>
        <v>NA</v>
      </c>
      <c r="AB867" t="str">
        <f t="shared" si="439"/>
        <v>NA</v>
      </c>
      <c r="AC867" s="9" t="str">
        <f t="shared" si="450"/>
        <v>NA</v>
      </c>
      <c r="AD867" s="9">
        <f t="shared" si="451"/>
        <v>0</v>
      </c>
      <c r="AE867" s="9" t="str">
        <f t="shared" si="452"/>
        <v>NA</v>
      </c>
      <c r="AF867" s="9">
        <f t="shared" si="453"/>
        <v>0</v>
      </c>
      <c r="AG867" s="9" t="str">
        <f t="shared" si="454"/>
        <v>NA</v>
      </c>
      <c r="AH867" s="9">
        <f t="shared" si="455"/>
        <v>0</v>
      </c>
      <c r="AI867" s="9" t="str">
        <f t="shared" si="456"/>
        <v>NA</v>
      </c>
      <c r="AJ867" s="9">
        <f t="shared" si="457"/>
        <v>0</v>
      </c>
      <c r="AK867" t="str">
        <f t="shared" si="458"/>
        <v>NA</v>
      </c>
      <c r="AL867" t="str">
        <f t="shared" si="459"/>
        <v>NA</v>
      </c>
      <c r="AM867" t="str">
        <f t="shared" si="460"/>
        <v>NA</v>
      </c>
      <c r="AN867" t="str">
        <f t="shared" si="461"/>
        <v>NA</v>
      </c>
      <c r="AO867">
        <f t="shared" si="440"/>
        <v>0</v>
      </c>
      <c r="AP867">
        <f t="shared" si="441"/>
        <v>0</v>
      </c>
      <c r="AQ867" t="str">
        <f t="shared" si="442"/>
        <v>Method not applicable - confined aquifer</v>
      </c>
    </row>
    <row r="868" spans="1:43" x14ac:dyDescent="0.25">
      <c r="A868">
        <v>755</v>
      </c>
      <c r="B868">
        <v>2145689.1525599998</v>
      </c>
      <c r="C868" t="str">
        <f>VLOOKUP(A868,'A1. Aquifer Attributes'!A:H,8,FALSE)</f>
        <v>Confined</v>
      </c>
      <c r="D868" t="str">
        <f>VLOOKUP(A868,'A3. BGCZ'!A:C,3,FALSE)</f>
        <v>CWH</v>
      </c>
      <c r="E868" t="str">
        <f>VLOOKUP(A868,'A2. Low Flow Zone'!A:C,3,FALSE)</f>
        <v>Vancouver Island</v>
      </c>
      <c r="F868">
        <f>IFERROR(VLOOKUP(A868,'R1. GW Use'!A:H,8,FALSE),"&lt;Null&gt;")</f>
        <v>5032</v>
      </c>
      <c r="G868" t="str">
        <f>IFERROR(VLOOKUP(A868,'R2. Recharge'!A:I,8,FALSE)*B868,"&lt;Null&gt;")</f>
        <v>&lt;Null&gt;</v>
      </c>
      <c r="H868" t="str">
        <f>IFERROR(VLOOKUP(A868,'R2. Recharge'!A:K,10,FALSE)*B868,"&lt;Null&gt;")</f>
        <v>&lt;Null&gt;</v>
      </c>
      <c r="I868" t="str">
        <f>IFERROR(VLOOKUP(A868,'R3. GW E'!A:C,2,FALSE)*B868,"&lt;Null&gt;")</f>
        <v>&lt;Null&gt;</v>
      </c>
      <c r="J868" t="str">
        <f>IFERROR(VLOOKUP(A868,'R3. GW E'!A:E,4,FALSE)*B868,"&lt;Null&gt;")</f>
        <v>&lt;Null&gt;</v>
      </c>
      <c r="K868" t="str">
        <f t="shared" si="429"/>
        <v>&lt;Null&gt;</v>
      </c>
      <c r="L868" t="str">
        <f t="shared" si="430"/>
        <v>&lt;Null&gt;</v>
      </c>
      <c r="M868" t="str">
        <f t="shared" si="431"/>
        <v>&lt;Null&gt;</v>
      </c>
      <c r="N868" t="str">
        <f t="shared" si="432"/>
        <v>&lt;Null&gt;</v>
      </c>
      <c r="O868" t="str">
        <f t="shared" si="433"/>
        <v/>
      </c>
      <c r="P868">
        <f t="shared" si="443"/>
        <v>5000</v>
      </c>
      <c r="Q868" t="str">
        <f t="shared" si="434"/>
        <v/>
      </c>
      <c r="R868">
        <f t="shared" si="444"/>
        <v>0</v>
      </c>
      <c r="S868" t="str">
        <f t="shared" si="435"/>
        <v/>
      </c>
      <c r="T868">
        <f t="shared" si="445"/>
        <v>0</v>
      </c>
      <c r="U868" t="str">
        <f t="shared" si="446"/>
        <v>NA</v>
      </c>
      <c r="V868">
        <f t="shared" si="447"/>
        <v>0</v>
      </c>
      <c r="W868" t="str">
        <f t="shared" si="448"/>
        <v>NA</v>
      </c>
      <c r="X868">
        <f t="shared" si="449"/>
        <v>0</v>
      </c>
      <c r="Y868" t="str">
        <f t="shared" si="436"/>
        <v>NA</v>
      </c>
      <c r="Z868" t="str">
        <f t="shared" si="437"/>
        <v>NA</v>
      </c>
      <c r="AA868" t="str">
        <f t="shared" si="438"/>
        <v>NA</v>
      </c>
      <c r="AB868" t="str">
        <f t="shared" si="439"/>
        <v>NA</v>
      </c>
      <c r="AC868" s="9" t="str">
        <f t="shared" si="450"/>
        <v>NA</v>
      </c>
      <c r="AD868" s="9">
        <f t="shared" si="451"/>
        <v>0</v>
      </c>
      <c r="AE868" s="9" t="str">
        <f t="shared" si="452"/>
        <v>NA</v>
      </c>
      <c r="AF868" s="9">
        <f t="shared" si="453"/>
        <v>0</v>
      </c>
      <c r="AG868" s="9" t="str">
        <f t="shared" si="454"/>
        <v>NA</v>
      </c>
      <c r="AH868" s="9">
        <f t="shared" si="455"/>
        <v>0</v>
      </c>
      <c r="AI868" s="9" t="str">
        <f t="shared" si="456"/>
        <v>NA</v>
      </c>
      <c r="AJ868" s="9">
        <f t="shared" si="457"/>
        <v>0</v>
      </c>
      <c r="AK868" t="str">
        <f t="shared" si="458"/>
        <v>NA</v>
      </c>
      <c r="AL868" t="str">
        <f t="shared" si="459"/>
        <v>NA</v>
      </c>
      <c r="AM868" t="str">
        <f t="shared" si="460"/>
        <v>NA</v>
      </c>
      <c r="AN868" t="str">
        <f t="shared" si="461"/>
        <v>NA</v>
      </c>
      <c r="AO868">
        <f t="shared" si="440"/>
        <v>0</v>
      </c>
      <c r="AP868">
        <f t="shared" si="441"/>
        <v>0</v>
      </c>
      <c r="AQ868" t="str">
        <f t="shared" si="442"/>
        <v>Method not applicable - confined aquifer</v>
      </c>
    </row>
    <row r="869" spans="1:43" x14ac:dyDescent="0.25">
      <c r="A869">
        <v>756</v>
      </c>
      <c r="B869">
        <v>5740192.3948999997</v>
      </c>
      <c r="C869" t="str">
        <f>VLOOKUP(A869,'A1. Aquifer Attributes'!A:H,8,FALSE)</f>
        <v>Confined</v>
      </c>
      <c r="D869" t="str">
        <f>VLOOKUP(A869,'A3. BGCZ'!A:C,3,FALSE)</f>
        <v>CWH</v>
      </c>
      <c r="E869" t="str">
        <f>VLOOKUP(A869,'A2. Low Flow Zone'!A:C,3,FALSE)</f>
        <v>Vancouver Island</v>
      </c>
      <c r="F869">
        <f>IFERROR(VLOOKUP(A869,'R1. GW Use'!A:H,8,FALSE),"&lt;Null&gt;")</f>
        <v>8387</v>
      </c>
      <c r="G869" t="str">
        <f>IFERROR(VLOOKUP(A869,'R2. Recharge'!A:I,8,FALSE)*B869,"&lt;Null&gt;")</f>
        <v>&lt;Null&gt;</v>
      </c>
      <c r="H869" t="str">
        <f>IFERROR(VLOOKUP(A869,'R2. Recharge'!A:K,10,FALSE)*B869,"&lt;Null&gt;")</f>
        <v>&lt;Null&gt;</v>
      </c>
      <c r="I869" t="str">
        <f>IFERROR(VLOOKUP(A869,'R3. GW E'!A:C,2,FALSE)*B869,"&lt;Null&gt;")</f>
        <v>&lt;Null&gt;</v>
      </c>
      <c r="J869" t="str">
        <f>IFERROR(VLOOKUP(A869,'R3. GW E'!A:E,4,FALSE)*B869,"&lt;Null&gt;")</f>
        <v>&lt;Null&gt;</v>
      </c>
      <c r="K869" t="str">
        <f t="shared" si="429"/>
        <v>&lt;Null&gt;</v>
      </c>
      <c r="L869" t="str">
        <f t="shared" si="430"/>
        <v>&lt;Null&gt;</v>
      </c>
      <c r="M869" t="str">
        <f t="shared" si="431"/>
        <v>&lt;Null&gt;</v>
      </c>
      <c r="N869" t="str">
        <f t="shared" si="432"/>
        <v>&lt;Null&gt;</v>
      </c>
      <c r="O869" t="str">
        <f t="shared" si="433"/>
        <v/>
      </c>
      <c r="P869">
        <f t="shared" si="443"/>
        <v>8000</v>
      </c>
      <c r="Q869" t="str">
        <f t="shared" si="434"/>
        <v/>
      </c>
      <c r="R869">
        <f t="shared" si="444"/>
        <v>0</v>
      </c>
      <c r="S869" t="str">
        <f t="shared" si="435"/>
        <v/>
      </c>
      <c r="T869">
        <f t="shared" si="445"/>
        <v>0</v>
      </c>
      <c r="U869" t="str">
        <f t="shared" si="446"/>
        <v>NA</v>
      </c>
      <c r="V869">
        <f t="shared" si="447"/>
        <v>0</v>
      </c>
      <c r="W869" t="str">
        <f t="shared" si="448"/>
        <v>NA</v>
      </c>
      <c r="X869">
        <f t="shared" si="449"/>
        <v>0</v>
      </c>
      <c r="Y869" t="str">
        <f t="shared" si="436"/>
        <v>NA</v>
      </c>
      <c r="Z869" t="str">
        <f t="shared" si="437"/>
        <v>NA</v>
      </c>
      <c r="AA869" t="str">
        <f t="shared" si="438"/>
        <v>NA</v>
      </c>
      <c r="AB869" t="str">
        <f t="shared" si="439"/>
        <v>NA</v>
      </c>
      <c r="AC869" s="9" t="str">
        <f t="shared" si="450"/>
        <v>NA</v>
      </c>
      <c r="AD869" s="9">
        <f t="shared" si="451"/>
        <v>0</v>
      </c>
      <c r="AE869" s="9" t="str">
        <f t="shared" si="452"/>
        <v>NA</v>
      </c>
      <c r="AF869" s="9">
        <f t="shared" si="453"/>
        <v>0</v>
      </c>
      <c r="AG869" s="9" t="str">
        <f t="shared" si="454"/>
        <v>NA</v>
      </c>
      <c r="AH869" s="9">
        <f t="shared" si="455"/>
        <v>0</v>
      </c>
      <c r="AI869" s="9" t="str">
        <f t="shared" si="456"/>
        <v>NA</v>
      </c>
      <c r="AJ869" s="9">
        <f t="shared" si="457"/>
        <v>0</v>
      </c>
      <c r="AK869" t="str">
        <f t="shared" si="458"/>
        <v>NA</v>
      </c>
      <c r="AL869" t="str">
        <f t="shared" si="459"/>
        <v>NA</v>
      </c>
      <c r="AM869" t="str">
        <f t="shared" si="460"/>
        <v>NA</v>
      </c>
      <c r="AN869" t="str">
        <f t="shared" si="461"/>
        <v>NA</v>
      </c>
      <c r="AO869">
        <f t="shared" si="440"/>
        <v>0</v>
      </c>
      <c r="AP869">
        <f t="shared" si="441"/>
        <v>0</v>
      </c>
      <c r="AQ869" t="str">
        <f t="shared" si="442"/>
        <v>Method not applicable - confined aquifer</v>
      </c>
    </row>
    <row r="870" spans="1:43" x14ac:dyDescent="0.25">
      <c r="A870">
        <v>757</v>
      </c>
      <c r="B870">
        <v>350059.836687</v>
      </c>
      <c r="C870" t="str">
        <f>VLOOKUP(A870,'A1. Aquifer Attributes'!A:H,8,FALSE)</f>
        <v>Confined</v>
      </c>
      <c r="D870" t="str">
        <f>VLOOKUP(A870,'A3. BGCZ'!A:C,3,FALSE)</f>
        <v>CWH</v>
      </c>
      <c r="E870" t="str">
        <f>VLOOKUP(A870,'A2. Low Flow Zone'!A:C,3,FALSE)</f>
        <v>Vancouver Island</v>
      </c>
      <c r="F870">
        <f>IFERROR(VLOOKUP(A870,'R1. GW Use'!A:H,8,FALSE),"&lt;Null&gt;")</f>
        <v>168</v>
      </c>
      <c r="G870" t="str">
        <f>IFERROR(VLOOKUP(A870,'R2. Recharge'!A:I,8,FALSE)*B870,"&lt;Null&gt;")</f>
        <v>&lt;Null&gt;</v>
      </c>
      <c r="H870" t="str">
        <f>IFERROR(VLOOKUP(A870,'R2. Recharge'!A:K,10,FALSE)*B870,"&lt;Null&gt;")</f>
        <v>&lt;Null&gt;</v>
      </c>
      <c r="I870" t="str">
        <f>IFERROR(VLOOKUP(A870,'R3. GW E'!A:C,2,FALSE)*B870,"&lt;Null&gt;")</f>
        <v>&lt;Null&gt;</v>
      </c>
      <c r="J870" t="str">
        <f>IFERROR(VLOOKUP(A870,'R3. GW E'!A:E,4,FALSE)*B870,"&lt;Null&gt;")</f>
        <v>&lt;Null&gt;</v>
      </c>
      <c r="K870" t="str">
        <f t="shared" si="429"/>
        <v>&lt;Null&gt;</v>
      </c>
      <c r="L870" t="str">
        <f t="shared" si="430"/>
        <v>&lt;Null&gt;</v>
      </c>
      <c r="M870" t="str">
        <f t="shared" si="431"/>
        <v>&lt;Null&gt;</v>
      </c>
      <c r="N870" t="str">
        <f t="shared" si="432"/>
        <v>&lt;Null&gt;</v>
      </c>
      <c r="O870" t="str">
        <f t="shared" si="433"/>
        <v>&lt;1000</v>
      </c>
      <c r="P870">
        <f t="shared" si="443"/>
        <v>0</v>
      </c>
      <c r="Q870" t="str">
        <f t="shared" si="434"/>
        <v/>
      </c>
      <c r="R870">
        <f t="shared" si="444"/>
        <v>0</v>
      </c>
      <c r="S870" t="str">
        <f t="shared" si="435"/>
        <v/>
      </c>
      <c r="T870">
        <f t="shared" si="445"/>
        <v>0</v>
      </c>
      <c r="U870" t="str">
        <f t="shared" si="446"/>
        <v>NA</v>
      </c>
      <c r="V870">
        <f t="shared" si="447"/>
        <v>0</v>
      </c>
      <c r="W870" t="str">
        <f t="shared" si="448"/>
        <v>NA</v>
      </c>
      <c r="X870">
        <f t="shared" si="449"/>
        <v>0</v>
      </c>
      <c r="Y870" t="str">
        <f t="shared" si="436"/>
        <v>NA</v>
      </c>
      <c r="Z870" t="str">
        <f t="shared" si="437"/>
        <v>NA</v>
      </c>
      <c r="AA870" t="str">
        <f t="shared" si="438"/>
        <v>NA</v>
      </c>
      <c r="AB870" t="str">
        <f t="shared" si="439"/>
        <v>NA</v>
      </c>
      <c r="AC870" s="9" t="str">
        <f t="shared" si="450"/>
        <v>NA</v>
      </c>
      <c r="AD870" s="9">
        <f t="shared" si="451"/>
        <v>0</v>
      </c>
      <c r="AE870" s="9" t="str">
        <f t="shared" si="452"/>
        <v>NA</v>
      </c>
      <c r="AF870" s="9">
        <f t="shared" si="453"/>
        <v>0</v>
      </c>
      <c r="AG870" s="9" t="str">
        <f t="shared" si="454"/>
        <v>NA</v>
      </c>
      <c r="AH870" s="9">
        <f t="shared" si="455"/>
        <v>0</v>
      </c>
      <c r="AI870" s="9" t="str">
        <f t="shared" si="456"/>
        <v>NA</v>
      </c>
      <c r="AJ870" s="9">
        <f t="shared" si="457"/>
        <v>0</v>
      </c>
      <c r="AK870" t="str">
        <f t="shared" si="458"/>
        <v>NA</v>
      </c>
      <c r="AL870" t="str">
        <f t="shared" si="459"/>
        <v>NA</v>
      </c>
      <c r="AM870" t="str">
        <f t="shared" si="460"/>
        <v>NA</v>
      </c>
      <c r="AN870" t="str">
        <f t="shared" si="461"/>
        <v>NA</v>
      </c>
      <c r="AO870">
        <f t="shared" si="440"/>
        <v>0</v>
      </c>
      <c r="AP870">
        <f t="shared" si="441"/>
        <v>0</v>
      </c>
      <c r="AQ870" t="str">
        <f t="shared" si="442"/>
        <v>Method not applicable - confined aquifer</v>
      </c>
    </row>
    <row r="871" spans="1:43" x14ac:dyDescent="0.25">
      <c r="A871">
        <v>758</v>
      </c>
      <c r="B871">
        <v>162883.30624999999</v>
      </c>
      <c r="C871" t="str">
        <f>VLOOKUP(A871,'A1. Aquifer Attributes'!A:H,8,FALSE)</f>
        <v>Confined</v>
      </c>
      <c r="D871" t="str">
        <f>VLOOKUP(A871,'A3. BGCZ'!A:C,3,FALSE)</f>
        <v>CWH</v>
      </c>
      <c r="E871" t="str">
        <f>VLOOKUP(A871,'A2. Low Flow Zone'!A:C,3,FALSE)</f>
        <v>Vancouver Island</v>
      </c>
      <c r="F871">
        <f>IFERROR(VLOOKUP(A871,'R1. GW Use'!A:H,8,FALSE),"&lt;Null&gt;")</f>
        <v>839</v>
      </c>
      <c r="G871" t="str">
        <f>IFERROR(VLOOKUP(A871,'R2. Recharge'!A:I,8,FALSE)*B871,"&lt;Null&gt;")</f>
        <v>&lt;Null&gt;</v>
      </c>
      <c r="H871" t="str">
        <f>IFERROR(VLOOKUP(A871,'R2. Recharge'!A:K,10,FALSE)*B871,"&lt;Null&gt;")</f>
        <v>&lt;Null&gt;</v>
      </c>
      <c r="I871" t="str">
        <f>IFERROR(VLOOKUP(A871,'R3. GW E'!A:C,2,FALSE)*B871,"&lt;Null&gt;")</f>
        <v>&lt;Null&gt;</v>
      </c>
      <c r="J871" t="str">
        <f>IFERROR(VLOOKUP(A871,'R3. GW E'!A:E,4,FALSE)*B871,"&lt;Null&gt;")</f>
        <v>&lt;Null&gt;</v>
      </c>
      <c r="K871" t="str">
        <f t="shared" si="429"/>
        <v>&lt;Null&gt;</v>
      </c>
      <c r="L871" t="str">
        <f t="shared" si="430"/>
        <v>&lt;Null&gt;</v>
      </c>
      <c r="M871" t="str">
        <f t="shared" si="431"/>
        <v>&lt;Null&gt;</v>
      </c>
      <c r="N871" t="str">
        <f t="shared" si="432"/>
        <v>&lt;Null&gt;</v>
      </c>
      <c r="O871" t="str">
        <f t="shared" si="433"/>
        <v>&lt;1000</v>
      </c>
      <c r="P871">
        <f t="shared" si="443"/>
        <v>1000</v>
      </c>
      <c r="Q871" t="str">
        <f t="shared" si="434"/>
        <v/>
      </c>
      <c r="R871">
        <f t="shared" si="444"/>
        <v>0</v>
      </c>
      <c r="S871" t="str">
        <f t="shared" si="435"/>
        <v/>
      </c>
      <c r="T871">
        <f t="shared" si="445"/>
        <v>0</v>
      </c>
      <c r="U871" t="str">
        <f t="shared" si="446"/>
        <v>NA</v>
      </c>
      <c r="V871">
        <f t="shared" si="447"/>
        <v>0</v>
      </c>
      <c r="W871" t="str">
        <f t="shared" si="448"/>
        <v>NA</v>
      </c>
      <c r="X871">
        <f t="shared" si="449"/>
        <v>0</v>
      </c>
      <c r="Y871" t="str">
        <f t="shared" si="436"/>
        <v>NA</v>
      </c>
      <c r="Z871" t="str">
        <f t="shared" si="437"/>
        <v>NA</v>
      </c>
      <c r="AA871" t="str">
        <f t="shared" si="438"/>
        <v>NA</v>
      </c>
      <c r="AB871" t="str">
        <f t="shared" si="439"/>
        <v>NA</v>
      </c>
      <c r="AC871" s="9" t="str">
        <f t="shared" si="450"/>
        <v>NA</v>
      </c>
      <c r="AD871" s="9">
        <f t="shared" si="451"/>
        <v>0</v>
      </c>
      <c r="AE871" s="9" t="str">
        <f t="shared" si="452"/>
        <v>NA</v>
      </c>
      <c r="AF871" s="9">
        <f t="shared" si="453"/>
        <v>0</v>
      </c>
      <c r="AG871" s="9" t="str">
        <f t="shared" si="454"/>
        <v>NA</v>
      </c>
      <c r="AH871" s="9">
        <f t="shared" si="455"/>
        <v>0</v>
      </c>
      <c r="AI871" s="9" t="str">
        <f t="shared" si="456"/>
        <v>NA</v>
      </c>
      <c r="AJ871" s="9">
        <f t="shared" si="457"/>
        <v>0</v>
      </c>
      <c r="AK871" t="str">
        <f t="shared" si="458"/>
        <v>NA</v>
      </c>
      <c r="AL871" t="str">
        <f t="shared" si="459"/>
        <v>NA</v>
      </c>
      <c r="AM871" t="str">
        <f t="shared" si="460"/>
        <v>NA</v>
      </c>
      <c r="AN871" t="str">
        <f t="shared" si="461"/>
        <v>NA</v>
      </c>
      <c r="AO871">
        <f t="shared" si="440"/>
        <v>0</v>
      </c>
      <c r="AP871">
        <f t="shared" si="441"/>
        <v>0</v>
      </c>
      <c r="AQ871" t="str">
        <f t="shared" si="442"/>
        <v>Method not applicable - confined aquifer</v>
      </c>
    </row>
    <row r="872" spans="1:43" x14ac:dyDescent="0.25">
      <c r="A872">
        <v>759</v>
      </c>
      <c r="B872">
        <v>222832.96156299999</v>
      </c>
      <c r="C872" t="str">
        <f>VLOOKUP(A872,'A1. Aquifer Attributes'!A:H,8,FALSE)</f>
        <v>Confined</v>
      </c>
      <c r="D872" t="str">
        <f>VLOOKUP(A872,'A3. BGCZ'!A:C,3,FALSE)</f>
        <v>CWH</v>
      </c>
      <c r="E872" t="str">
        <f>VLOOKUP(A872,'A2. Low Flow Zone'!A:C,3,FALSE)</f>
        <v>Vancouver Island</v>
      </c>
      <c r="F872">
        <f>IFERROR(VLOOKUP(A872,'R1. GW Use'!A:H,8,FALSE),"&lt;Null&gt;")</f>
        <v>0</v>
      </c>
      <c r="G872" t="str">
        <f>IFERROR(VLOOKUP(A872,'R2. Recharge'!A:I,8,FALSE)*B872,"&lt;Null&gt;")</f>
        <v>&lt;Null&gt;</v>
      </c>
      <c r="H872" t="str">
        <f>IFERROR(VLOOKUP(A872,'R2. Recharge'!A:K,10,FALSE)*B872,"&lt;Null&gt;")</f>
        <v>&lt;Null&gt;</v>
      </c>
      <c r="I872" t="str">
        <f>IFERROR(VLOOKUP(A872,'R3. GW E'!A:C,2,FALSE)*B872,"&lt;Null&gt;")</f>
        <v>&lt;Null&gt;</v>
      </c>
      <c r="J872" t="str">
        <f>IFERROR(VLOOKUP(A872,'R3. GW E'!A:E,4,FALSE)*B872,"&lt;Null&gt;")</f>
        <v>&lt;Null&gt;</v>
      </c>
      <c r="K872" t="str">
        <f t="shared" si="429"/>
        <v>&lt;Null&gt;</v>
      </c>
      <c r="L872" t="str">
        <f t="shared" si="430"/>
        <v>&lt;Null&gt;</v>
      </c>
      <c r="M872" t="str">
        <f t="shared" si="431"/>
        <v>&lt;Null&gt;</v>
      </c>
      <c r="N872" t="str">
        <f t="shared" si="432"/>
        <v>&lt;Null&gt;</v>
      </c>
      <c r="O872" t="str">
        <f t="shared" si="433"/>
        <v/>
      </c>
      <c r="P872">
        <f t="shared" si="443"/>
        <v>0</v>
      </c>
      <c r="Q872" t="str">
        <f t="shared" si="434"/>
        <v/>
      </c>
      <c r="R872">
        <f t="shared" si="444"/>
        <v>0</v>
      </c>
      <c r="S872" t="str">
        <f t="shared" si="435"/>
        <v/>
      </c>
      <c r="T872">
        <f t="shared" si="445"/>
        <v>0</v>
      </c>
      <c r="U872" t="str">
        <f t="shared" si="446"/>
        <v>NA</v>
      </c>
      <c r="V872">
        <f t="shared" si="447"/>
        <v>0</v>
      </c>
      <c r="W872" t="str">
        <f t="shared" si="448"/>
        <v>NA</v>
      </c>
      <c r="X872">
        <f t="shared" si="449"/>
        <v>0</v>
      </c>
      <c r="Y872" t="str">
        <f t="shared" si="436"/>
        <v>NA</v>
      </c>
      <c r="Z872" t="str">
        <f t="shared" si="437"/>
        <v>NA</v>
      </c>
      <c r="AA872" t="str">
        <f t="shared" si="438"/>
        <v>NA</v>
      </c>
      <c r="AB872" t="str">
        <f t="shared" si="439"/>
        <v>NA</v>
      </c>
      <c r="AC872" s="9" t="str">
        <f t="shared" si="450"/>
        <v>NA</v>
      </c>
      <c r="AD872" s="9">
        <f t="shared" si="451"/>
        <v>0</v>
      </c>
      <c r="AE872" s="9" t="str">
        <f t="shared" si="452"/>
        <v>NA</v>
      </c>
      <c r="AF872" s="9">
        <f t="shared" si="453"/>
        <v>0</v>
      </c>
      <c r="AG872" s="9" t="str">
        <f t="shared" si="454"/>
        <v>NA</v>
      </c>
      <c r="AH872" s="9">
        <f t="shared" si="455"/>
        <v>0</v>
      </c>
      <c r="AI872" s="9" t="str">
        <f t="shared" si="456"/>
        <v>NA</v>
      </c>
      <c r="AJ872" s="9">
        <f t="shared" si="457"/>
        <v>0</v>
      </c>
      <c r="AK872" t="str">
        <f t="shared" si="458"/>
        <v>NA</v>
      </c>
      <c r="AL872" t="str">
        <f t="shared" si="459"/>
        <v>NA</v>
      </c>
      <c r="AM872" t="str">
        <f t="shared" si="460"/>
        <v>NA</v>
      </c>
      <c r="AN872" t="str">
        <f t="shared" si="461"/>
        <v>NA</v>
      </c>
      <c r="AO872">
        <f t="shared" si="440"/>
        <v>0</v>
      </c>
      <c r="AP872">
        <f t="shared" si="441"/>
        <v>0</v>
      </c>
      <c r="AQ872" t="str">
        <f t="shared" si="442"/>
        <v>Method not applicable - confined aquifer</v>
      </c>
    </row>
    <row r="873" spans="1:43" x14ac:dyDescent="0.25">
      <c r="A873">
        <v>760</v>
      </c>
      <c r="B873">
        <v>509024.307187</v>
      </c>
      <c r="C873" t="str">
        <f>VLOOKUP(A873,'A1. Aquifer Attributes'!A:H,8,FALSE)</f>
        <v>Confined</v>
      </c>
      <c r="D873" t="str">
        <f>VLOOKUP(A873,'A3. BGCZ'!A:C,3,FALSE)</f>
        <v>CWH</v>
      </c>
      <c r="E873" t="str">
        <f>VLOOKUP(A873,'A2. Low Flow Zone'!A:C,3,FALSE)</f>
        <v>Vancouver Island</v>
      </c>
      <c r="F873">
        <f>IFERROR(VLOOKUP(A873,'R1. GW Use'!A:H,8,FALSE),"&lt;Null&gt;")</f>
        <v>0</v>
      </c>
      <c r="G873" t="str">
        <f>IFERROR(VLOOKUP(A873,'R2. Recharge'!A:I,8,FALSE)*B873,"&lt;Null&gt;")</f>
        <v>&lt;Null&gt;</v>
      </c>
      <c r="H873" t="str">
        <f>IFERROR(VLOOKUP(A873,'R2. Recharge'!A:K,10,FALSE)*B873,"&lt;Null&gt;")</f>
        <v>&lt;Null&gt;</v>
      </c>
      <c r="I873" t="str">
        <f>IFERROR(VLOOKUP(A873,'R3. GW E'!A:C,2,FALSE)*B873,"&lt;Null&gt;")</f>
        <v>&lt;Null&gt;</v>
      </c>
      <c r="J873" t="str">
        <f>IFERROR(VLOOKUP(A873,'R3. GW E'!A:E,4,FALSE)*B873,"&lt;Null&gt;")</f>
        <v>&lt;Null&gt;</v>
      </c>
      <c r="K873" t="str">
        <f t="shared" si="429"/>
        <v>&lt;Null&gt;</v>
      </c>
      <c r="L873" t="str">
        <f t="shared" si="430"/>
        <v>&lt;Null&gt;</v>
      </c>
      <c r="M873" t="str">
        <f t="shared" si="431"/>
        <v>&lt;Null&gt;</v>
      </c>
      <c r="N873" t="str">
        <f t="shared" si="432"/>
        <v>&lt;Null&gt;</v>
      </c>
      <c r="O873" t="str">
        <f t="shared" si="433"/>
        <v/>
      </c>
      <c r="P873">
        <f t="shared" si="443"/>
        <v>0</v>
      </c>
      <c r="Q873" t="str">
        <f t="shared" si="434"/>
        <v/>
      </c>
      <c r="R873">
        <f t="shared" si="444"/>
        <v>0</v>
      </c>
      <c r="S873" t="str">
        <f t="shared" si="435"/>
        <v/>
      </c>
      <c r="T873">
        <f t="shared" si="445"/>
        <v>0</v>
      </c>
      <c r="U873" t="str">
        <f t="shared" si="446"/>
        <v>NA</v>
      </c>
      <c r="V873">
        <f t="shared" si="447"/>
        <v>0</v>
      </c>
      <c r="W873" t="str">
        <f t="shared" si="448"/>
        <v>NA</v>
      </c>
      <c r="X873">
        <f t="shared" si="449"/>
        <v>0</v>
      </c>
      <c r="Y873" t="str">
        <f t="shared" si="436"/>
        <v>NA</v>
      </c>
      <c r="Z873" t="str">
        <f t="shared" si="437"/>
        <v>NA</v>
      </c>
      <c r="AA873" t="str">
        <f t="shared" si="438"/>
        <v>NA</v>
      </c>
      <c r="AB873" t="str">
        <f t="shared" si="439"/>
        <v>NA</v>
      </c>
      <c r="AC873" s="9" t="str">
        <f t="shared" si="450"/>
        <v>NA</v>
      </c>
      <c r="AD873" s="9">
        <f t="shared" si="451"/>
        <v>0</v>
      </c>
      <c r="AE873" s="9" t="str">
        <f t="shared" si="452"/>
        <v>NA</v>
      </c>
      <c r="AF873" s="9">
        <f t="shared" si="453"/>
        <v>0</v>
      </c>
      <c r="AG873" s="9" t="str">
        <f t="shared" si="454"/>
        <v>NA</v>
      </c>
      <c r="AH873" s="9">
        <f t="shared" si="455"/>
        <v>0</v>
      </c>
      <c r="AI873" s="9" t="str">
        <f t="shared" si="456"/>
        <v>NA</v>
      </c>
      <c r="AJ873" s="9">
        <f t="shared" si="457"/>
        <v>0</v>
      </c>
      <c r="AK873" t="str">
        <f t="shared" si="458"/>
        <v>NA</v>
      </c>
      <c r="AL873" t="str">
        <f t="shared" si="459"/>
        <v>NA</v>
      </c>
      <c r="AM873" t="str">
        <f t="shared" si="460"/>
        <v>NA</v>
      </c>
      <c r="AN873" t="str">
        <f t="shared" si="461"/>
        <v>NA</v>
      </c>
      <c r="AO873">
        <f t="shared" si="440"/>
        <v>0</v>
      </c>
      <c r="AP873">
        <f t="shared" si="441"/>
        <v>0</v>
      </c>
      <c r="AQ873" t="str">
        <f t="shared" si="442"/>
        <v>Method not applicable - confined aquifer</v>
      </c>
    </row>
    <row r="874" spans="1:43" x14ac:dyDescent="0.25">
      <c r="A874">
        <v>762</v>
      </c>
      <c r="B874">
        <v>1591554.5980400001</v>
      </c>
      <c r="C874" t="str">
        <f>VLOOKUP(A874,'A1. Aquifer Attributes'!A:H,8,FALSE)</f>
        <v>Confined</v>
      </c>
      <c r="D874" t="str">
        <f>VLOOKUP(A874,'A3. BGCZ'!A:C,3,FALSE)</f>
        <v>CWH</v>
      </c>
      <c r="E874" t="str">
        <f>VLOOKUP(A874,'A2. Low Flow Zone'!A:C,3,FALSE)</f>
        <v>Vancouver Island</v>
      </c>
      <c r="F874">
        <f>IFERROR(VLOOKUP(A874,'R1. GW Use'!A:H,8,FALSE),"&lt;Null&gt;")</f>
        <v>14259</v>
      </c>
      <c r="G874" t="str">
        <f>IFERROR(VLOOKUP(A874,'R2. Recharge'!A:I,8,FALSE)*B874,"&lt;Null&gt;")</f>
        <v>&lt;Null&gt;</v>
      </c>
      <c r="H874" t="str">
        <f>IFERROR(VLOOKUP(A874,'R2. Recharge'!A:K,10,FALSE)*B874,"&lt;Null&gt;")</f>
        <v>&lt;Null&gt;</v>
      </c>
      <c r="I874" t="str">
        <f>IFERROR(VLOOKUP(A874,'R3. GW E'!A:C,2,FALSE)*B874,"&lt;Null&gt;")</f>
        <v>&lt;Null&gt;</v>
      </c>
      <c r="J874" t="str">
        <f>IFERROR(VLOOKUP(A874,'R3. GW E'!A:E,4,FALSE)*B874,"&lt;Null&gt;")</f>
        <v>&lt;Null&gt;</v>
      </c>
      <c r="K874" t="str">
        <f t="shared" si="429"/>
        <v>&lt;Null&gt;</v>
      </c>
      <c r="L874" t="str">
        <f t="shared" si="430"/>
        <v>&lt;Null&gt;</v>
      </c>
      <c r="M874" t="str">
        <f t="shared" si="431"/>
        <v>&lt;Null&gt;</v>
      </c>
      <c r="N874" t="str">
        <f t="shared" si="432"/>
        <v>&lt;Null&gt;</v>
      </c>
      <c r="O874" t="str">
        <f t="shared" si="433"/>
        <v/>
      </c>
      <c r="P874">
        <f t="shared" si="443"/>
        <v>14000</v>
      </c>
      <c r="Q874" t="str">
        <f t="shared" si="434"/>
        <v/>
      </c>
      <c r="R874">
        <f t="shared" si="444"/>
        <v>0</v>
      </c>
      <c r="S874" t="str">
        <f t="shared" si="435"/>
        <v/>
      </c>
      <c r="T874">
        <f t="shared" si="445"/>
        <v>0</v>
      </c>
      <c r="U874" t="str">
        <f t="shared" si="446"/>
        <v>NA</v>
      </c>
      <c r="V874">
        <f t="shared" si="447"/>
        <v>0</v>
      </c>
      <c r="W874" t="str">
        <f t="shared" si="448"/>
        <v>NA</v>
      </c>
      <c r="X874">
        <f t="shared" si="449"/>
        <v>0</v>
      </c>
      <c r="Y874" t="str">
        <f t="shared" si="436"/>
        <v>NA</v>
      </c>
      <c r="Z874" t="str">
        <f t="shared" si="437"/>
        <v>NA</v>
      </c>
      <c r="AA874" t="str">
        <f t="shared" si="438"/>
        <v>NA</v>
      </c>
      <c r="AB874" t="str">
        <f t="shared" si="439"/>
        <v>NA</v>
      </c>
      <c r="AC874" s="9" t="str">
        <f t="shared" si="450"/>
        <v>NA</v>
      </c>
      <c r="AD874" s="9">
        <f t="shared" si="451"/>
        <v>0</v>
      </c>
      <c r="AE874" s="9" t="str">
        <f t="shared" si="452"/>
        <v>NA</v>
      </c>
      <c r="AF874" s="9">
        <f t="shared" si="453"/>
        <v>0</v>
      </c>
      <c r="AG874" s="9" t="str">
        <f t="shared" si="454"/>
        <v>NA</v>
      </c>
      <c r="AH874" s="9">
        <f t="shared" si="455"/>
        <v>0</v>
      </c>
      <c r="AI874" s="9" t="str">
        <f t="shared" si="456"/>
        <v>NA</v>
      </c>
      <c r="AJ874" s="9">
        <f t="shared" si="457"/>
        <v>0</v>
      </c>
      <c r="AK874" t="str">
        <f t="shared" si="458"/>
        <v>NA</v>
      </c>
      <c r="AL874" t="str">
        <f t="shared" si="459"/>
        <v>NA</v>
      </c>
      <c r="AM874" t="str">
        <f t="shared" si="460"/>
        <v>NA</v>
      </c>
      <c r="AN874" t="str">
        <f t="shared" si="461"/>
        <v>NA</v>
      </c>
      <c r="AO874">
        <f t="shared" si="440"/>
        <v>0</v>
      </c>
      <c r="AP874">
        <f t="shared" si="441"/>
        <v>0</v>
      </c>
      <c r="AQ874" t="str">
        <f t="shared" si="442"/>
        <v>Method not applicable - confined aquifer</v>
      </c>
    </row>
    <row r="875" spans="1:43" x14ac:dyDescent="0.25">
      <c r="A875">
        <v>763</v>
      </c>
      <c r="B875">
        <v>829939.29557900003</v>
      </c>
      <c r="C875" t="str">
        <f>VLOOKUP(A875,'A1. Aquifer Attributes'!A:H,8,FALSE)</f>
        <v>Confined</v>
      </c>
      <c r="D875" t="str">
        <f>VLOOKUP(A875,'A3. BGCZ'!A:C,3,FALSE)</f>
        <v>CWH</v>
      </c>
      <c r="E875" t="str">
        <f>VLOOKUP(A875,'A2. Low Flow Zone'!A:C,3,FALSE)</f>
        <v>Vancouver Island</v>
      </c>
      <c r="F875">
        <f>IFERROR(VLOOKUP(A875,'R1. GW Use'!A:H,8,FALSE),"&lt;Null&gt;")</f>
        <v>19948</v>
      </c>
      <c r="G875" t="str">
        <f>IFERROR(VLOOKUP(A875,'R2. Recharge'!A:I,8,FALSE)*B875,"&lt;Null&gt;")</f>
        <v>&lt;Null&gt;</v>
      </c>
      <c r="H875" t="str">
        <f>IFERROR(VLOOKUP(A875,'R2. Recharge'!A:K,10,FALSE)*B875,"&lt;Null&gt;")</f>
        <v>&lt;Null&gt;</v>
      </c>
      <c r="I875" t="str">
        <f>IFERROR(VLOOKUP(A875,'R3. GW E'!A:C,2,FALSE)*B875,"&lt;Null&gt;")</f>
        <v>&lt;Null&gt;</v>
      </c>
      <c r="J875" t="str">
        <f>IFERROR(VLOOKUP(A875,'R3. GW E'!A:E,4,FALSE)*B875,"&lt;Null&gt;")</f>
        <v>&lt;Null&gt;</v>
      </c>
      <c r="K875" t="str">
        <f t="shared" si="429"/>
        <v>&lt;Null&gt;</v>
      </c>
      <c r="L875" t="str">
        <f t="shared" si="430"/>
        <v>&lt;Null&gt;</v>
      </c>
      <c r="M875" t="str">
        <f t="shared" si="431"/>
        <v>&lt;Null&gt;</v>
      </c>
      <c r="N875" t="str">
        <f t="shared" si="432"/>
        <v>&lt;Null&gt;</v>
      </c>
      <c r="O875" t="str">
        <f t="shared" si="433"/>
        <v/>
      </c>
      <c r="P875">
        <f t="shared" si="443"/>
        <v>20000</v>
      </c>
      <c r="Q875" t="str">
        <f t="shared" si="434"/>
        <v/>
      </c>
      <c r="R875">
        <f t="shared" si="444"/>
        <v>0</v>
      </c>
      <c r="S875" t="str">
        <f t="shared" si="435"/>
        <v/>
      </c>
      <c r="T875">
        <f t="shared" si="445"/>
        <v>0</v>
      </c>
      <c r="U875" t="str">
        <f t="shared" si="446"/>
        <v>NA</v>
      </c>
      <c r="V875">
        <f t="shared" si="447"/>
        <v>0</v>
      </c>
      <c r="W875" t="str">
        <f t="shared" si="448"/>
        <v>NA</v>
      </c>
      <c r="X875">
        <f t="shared" si="449"/>
        <v>0</v>
      </c>
      <c r="Y875" t="str">
        <f t="shared" si="436"/>
        <v>NA</v>
      </c>
      <c r="Z875" t="str">
        <f t="shared" si="437"/>
        <v>NA</v>
      </c>
      <c r="AA875" t="str">
        <f t="shared" si="438"/>
        <v>NA</v>
      </c>
      <c r="AB875" t="str">
        <f t="shared" si="439"/>
        <v>NA</v>
      </c>
      <c r="AC875" s="9" t="str">
        <f t="shared" si="450"/>
        <v>NA</v>
      </c>
      <c r="AD875" s="9">
        <f t="shared" si="451"/>
        <v>0</v>
      </c>
      <c r="AE875" s="9" t="str">
        <f t="shared" si="452"/>
        <v>NA</v>
      </c>
      <c r="AF875" s="9">
        <f t="shared" si="453"/>
        <v>0</v>
      </c>
      <c r="AG875" s="9" t="str">
        <f t="shared" si="454"/>
        <v>NA</v>
      </c>
      <c r="AH875" s="9">
        <f t="shared" si="455"/>
        <v>0</v>
      </c>
      <c r="AI875" s="9" t="str">
        <f t="shared" si="456"/>
        <v>NA</v>
      </c>
      <c r="AJ875" s="9">
        <f t="shared" si="457"/>
        <v>0</v>
      </c>
      <c r="AK875" t="str">
        <f t="shared" si="458"/>
        <v>NA</v>
      </c>
      <c r="AL875" t="str">
        <f t="shared" si="459"/>
        <v>NA</v>
      </c>
      <c r="AM875" t="str">
        <f t="shared" si="460"/>
        <v>NA</v>
      </c>
      <c r="AN875" t="str">
        <f t="shared" si="461"/>
        <v>NA</v>
      </c>
      <c r="AO875">
        <f t="shared" si="440"/>
        <v>0</v>
      </c>
      <c r="AP875">
        <f t="shared" si="441"/>
        <v>0</v>
      </c>
      <c r="AQ875" t="str">
        <f t="shared" si="442"/>
        <v>Method not applicable - confined aquifer</v>
      </c>
    </row>
    <row r="876" spans="1:43" x14ac:dyDescent="0.25">
      <c r="A876">
        <v>764</v>
      </c>
      <c r="B876">
        <v>3555538.8683500001</v>
      </c>
      <c r="C876" t="str">
        <f>VLOOKUP(A876,'A1. Aquifer Attributes'!A:H,8,FALSE)</f>
        <v>Confined</v>
      </c>
      <c r="D876" t="str">
        <f>VLOOKUP(A876,'A3. BGCZ'!A:C,3,FALSE)</f>
        <v>CWH</v>
      </c>
      <c r="E876" t="str">
        <f>VLOOKUP(A876,'A2. Low Flow Zone'!A:C,3,FALSE)</f>
        <v>Vancouver Island</v>
      </c>
      <c r="F876">
        <f>IFERROR(VLOOKUP(A876,'R1. GW Use'!A:H,8,FALSE),"&lt;Null&gt;")</f>
        <v>119688</v>
      </c>
      <c r="G876" t="str">
        <f>IFERROR(VLOOKUP(A876,'R2. Recharge'!A:I,8,FALSE)*B876,"&lt;Null&gt;")</f>
        <v>&lt;Null&gt;</v>
      </c>
      <c r="H876" t="str">
        <f>IFERROR(VLOOKUP(A876,'R2. Recharge'!A:K,10,FALSE)*B876,"&lt;Null&gt;")</f>
        <v>&lt;Null&gt;</v>
      </c>
      <c r="I876" t="str">
        <f>IFERROR(VLOOKUP(A876,'R3. GW E'!A:C,2,FALSE)*B876,"&lt;Null&gt;")</f>
        <v>&lt;Null&gt;</v>
      </c>
      <c r="J876" t="str">
        <f>IFERROR(VLOOKUP(A876,'R3. GW E'!A:E,4,FALSE)*B876,"&lt;Null&gt;")</f>
        <v>&lt;Null&gt;</v>
      </c>
      <c r="K876" t="str">
        <f t="shared" si="429"/>
        <v>&lt;Null&gt;</v>
      </c>
      <c r="L876" t="str">
        <f t="shared" si="430"/>
        <v>&lt;Null&gt;</v>
      </c>
      <c r="M876" t="str">
        <f t="shared" si="431"/>
        <v>&lt;Null&gt;</v>
      </c>
      <c r="N876" t="str">
        <f t="shared" si="432"/>
        <v>&lt;Null&gt;</v>
      </c>
      <c r="O876" t="str">
        <f t="shared" si="433"/>
        <v/>
      </c>
      <c r="P876">
        <f t="shared" si="443"/>
        <v>120000</v>
      </c>
      <c r="Q876" t="str">
        <f t="shared" si="434"/>
        <v/>
      </c>
      <c r="R876">
        <f t="shared" si="444"/>
        <v>0</v>
      </c>
      <c r="S876" t="str">
        <f t="shared" si="435"/>
        <v/>
      </c>
      <c r="T876">
        <f t="shared" si="445"/>
        <v>0</v>
      </c>
      <c r="U876" t="str">
        <f t="shared" si="446"/>
        <v>NA</v>
      </c>
      <c r="V876">
        <f t="shared" si="447"/>
        <v>0</v>
      </c>
      <c r="W876" t="str">
        <f t="shared" si="448"/>
        <v>NA</v>
      </c>
      <c r="X876">
        <f t="shared" si="449"/>
        <v>0</v>
      </c>
      <c r="Y876" t="str">
        <f t="shared" si="436"/>
        <v>NA</v>
      </c>
      <c r="Z876" t="str">
        <f t="shared" si="437"/>
        <v>NA</v>
      </c>
      <c r="AA876" t="str">
        <f t="shared" si="438"/>
        <v>NA</v>
      </c>
      <c r="AB876" t="str">
        <f t="shared" si="439"/>
        <v>NA</v>
      </c>
      <c r="AC876" s="9" t="str">
        <f t="shared" si="450"/>
        <v>NA</v>
      </c>
      <c r="AD876" s="9">
        <f t="shared" si="451"/>
        <v>0</v>
      </c>
      <c r="AE876" s="9" t="str">
        <f t="shared" si="452"/>
        <v>NA</v>
      </c>
      <c r="AF876" s="9">
        <f t="shared" si="453"/>
        <v>0</v>
      </c>
      <c r="AG876" s="9" t="str">
        <f t="shared" si="454"/>
        <v>NA</v>
      </c>
      <c r="AH876" s="9">
        <f t="shared" si="455"/>
        <v>0</v>
      </c>
      <c r="AI876" s="9" t="str">
        <f t="shared" si="456"/>
        <v>NA</v>
      </c>
      <c r="AJ876" s="9">
        <f t="shared" si="457"/>
        <v>0</v>
      </c>
      <c r="AK876" t="str">
        <f t="shared" si="458"/>
        <v>NA</v>
      </c>
      <c r="AL876" t="str">
        <f t="shared" si="459"/>
        <v>NA</v>
      </c>
      <c r="AM876" t="str">
        <f t="shared" si="460"/>
        <v>NA</v>
      </c>
      <c r="AN876" t="str">
        <f t="shared" si="461"/>
        <v>NA</v>
      </c>
      <c r="AO876">
        <f t="shared" si="440"/>
        <v>0</v>
      </c>
      <c r="AP876">
        <f t="shared" si="441"/>
        <v>0</v>
      </c>
      <c r="AQ876" t="str">
        <f t="shared" si="442"/>
        <v>Method not applicable - confined aquifer</v>
      </c>
    </row>
    <row r="877" spans="1:43" x14ac:dyDescent="0.25">
      <c r="A877">
        <v>765</v>
      </c>
      <c r="B877">
        <v>2328943.8359400001</v>
      </c>
      <c r="C877" t="str">
        <f>VLOOKUP(A877,'A1. Aquifer Attributes'!A:H,8,FALSE)</f>
        <v>Confined</v>
      </c>
      <c r="D877" t="str">
        <f>VLOOKUP(A877,'A3. BGCZ'!A:C,3,FALSE)</f>
        <v>ESSF</v>
      </c>
      <c r="E877" t="str">
        <f>VLOOKUP(A877,'A2. Low Flow Zone'!A:C,3,FALSE)</f>
        <v>North Interior</v>
      </c>
      <c r="F877">
        <f>IFERROR(VLOOKUP(A877,'R1. GW Use'!A:H,8,FALSE),"&lt;Null&gt;")</f>
        <v>0</v>
      </c>
      <c r="G877" t="str">
        <f>IFERROR(VLOOKUP(A877,'R2. Recharge'!A:I,8,FALSE)*B877,"&lt;Null&gt;")</f>
        <v>&lt;Null&gt;</v>
      </c>
      <c r="H877" t="str">
        <f>IFERROR(VLOOKUP(A877,'R2. Recharge'!A:K,10,FALSE)*B877,"&lt;Null&gt;")</f>
        <v>&lt;Null&gt;</v>
      </c>
      <c r="I877" t="str">
        <f>IFERROR(VLOOKUP(A877,'R3. GW E'!A:C,2,FALSE)*B877,"&lt;Null&gt;")</f>
        <v>&lt;Null&gt;</v>
      </c>
      <c r="J877" t="str">
        <f>IFERROR(VLOOKUP(A877,'R3. GW E'!A:E,4,FALSE)*B877,"&lt;Null&gt;")</f>
        <v>&lt;Null&gt;</v>
      </c>
      <c r="K877" t="str">
        <f t="shared" si="429"/>
        <v>&lt;Null&gt;</v>
      </c>
      <c r="L877" t="str">
        <f t="shared" si="430"/>
        <v>&lt;Null&gt;</v>
      </c>
      <c r="M877" t="str">
        <f t="shared" si="431"/>
        <v>&lt;Null&gt;</v>
      </c>
      <c r="N877" t="str">
        <f t="shared" si="432"/>
        <v>&lt;Null&gt;</v>
      </c>
      <c r="O877" t="str">
        <f t="shared" si="433"/>
        <v/>
      </c>
      <c r="P877">
        <f t="shared" si="443"/>
        <v>0</v>
      </c>
      <c r="Q877" t="str">
        <f t="shared" si="434"/>
        <v/>
      </c>
      <c r="R877">
        <f t="shared" si="444"/>
        <v>0</v>
      </c>
      <c r="S877" t="str">
        <f t="shared" si="435"/>
        <v/>
      </c>
      <c r="T877">
        <f t="shared" si="445"/>
        <v>0</v>
      </c>
      <c r="U877" t="str">
        <f t="shared" si="446"/>
        <v>NA</v>
      </c>
      <c r="V877">
        <f t="shared" si="447"/>
        <v>0</v>
      </c>
      <c r="W877" t="str">
        <f t="shared" si="448"/>
        <v>NA</v>
      </c>
      <c r="X877">
        <f t="shared" si="449"/>
        <v>0</v>
      </c>
      <c r="Y877" t="str">
        <f t="shared" si="436"/>
        <v>NA</v>
      </c>
      <c r="Z877" t="str">
        <f t="shared" si="437"/>
        <v>NA</v>
      </c>
      <c r="AA877" t="str">
        <f t="shared" si="438"/>
        <v>NA</v>
      </c>
      <c r="AB877" t="str">
        <f t="shared" si="439"/>
        <v>NA</v>
      </c>
      <c r="AC877" s="9" t="str">
        <f t="shared" si="450"/>
        <v>NA</v>
      </c>
      <c r="AD877" s="9">
        <f t="shared" si="451"/>
        <v>0</v>
      </c>
      <c r="AE877" s="9" t="str">
        <f t="shared" si="452"/>
        <v>NA</v>
      </c>
      <c r="AF877" s="9">
        <f t="shared" si="453"/>
        <v>0</v>
      </c>
      <c r="AG877" s="9" t="str">
        <f t="shared" si="454"/>
        <v>NA</v>
      </c>
      <c r="AH877" s="9">
        <f t="shared" si="455"/>
        <v>0</v>
      </c>
      <c r="AI877" s="9" t="str">
        <f t="shared" si="456"/>
        <v>NA</v>
      </c>
      <c r="AJ877" s="9">
        <f t="shared" si="457"/>
        <v>0</v>
      </c>
      <c r="AK877" t="str">
        <f t="shared" si="458"/>
        <v>NA</v>
      </c>
      <c r="AL877" t="str">
        <f t="shared" si="459"/>
        <v>NA</v>
      </c>
      <c r="AM877" t="str">
        <f t="shared" si="460"/>
        <v>NA</v>
      </c>
      <c r="AN877" t="str">
        <f t="shared" si="461"/>
        <v>NA</v>
      </c>
      <c r="AO877">
        <f t="shared" si="440"/>
        <v>0</v>
      </c>
      <c r="AP877">
        <f t="shared" si="441"/>
        <v>0</v>
      </c>
      <c r="AQ877" t="str">
        <f t="shared" si="442"/>
        <v>Method not applicable - confined aquifer</v>
      </c>
    </row>
    <row r="878" spans="1:43" x14ac:dyDescent="0.25">
      <c r="A878">
        <v>766</v>
      </c>
      <c r="B878">
        <v>2501211.5841899998</v>
      </c>
      <c r="C878" t="str">
        <f>VLOOKUP(A878,'A1. Aquifer Attributes'!A:H,8,FALSE)</f>
        <v>Confined</v>
      </c>
      <c r="D878" t="str">
        <f>VLOOKUP(A878,'A3. BGCZ'!A:C,3,FALSE)</f>
        <v>SBPS</v>
      </c>
      <c r="E878" t="str">
        <f>VLOOKUP(A878,'A2. Low Flow Zone'!A:C,3,FALSE)</f>
        <v>South Interior</v>
      </c>
      <c r="F878">
        <f>IFERROR(VLOOKUP(A878,'R1. GW Use'!A:H,8,FALSE),"&lt;Null&gt;")</f>
        <v>4981</v>
      </c>
      <c r="G878" t="str">
        <f>IFERROR(VLOOKUP(A878,'R2. Recharge'!A:I,8,FALSE)*B878,"&lt;Null&gt;")</f>
        <v>&lt;Null&gt;</v>
      </c>
      <c r="H878" t="str">
        <f>IFERROR(VLOOKUP(A878,'R2. Recharge'!A:K,10,FALSE)*B878,"&lt;Null&gt;")</f>
        <v>&lt;Null&gt;</v>
      </c>
      <c r="I878" t="str">
        <f>IFERROR(VLOOKUP(A878,'R3. GW E'!A:C,2,FALSE)*B878,"&lt;Null&gt;")</f>
        <v>&lt;Null&gt;</v>
      </c>
      <c r="J878" t="str">
        <f>IFERROR(VLOOKUP(A878,'R3. GW E'!A:E,4,FALSE)*B878,"&lt;Null&gt;")</f>
        <v>&lt;Null&gt;</v>
      </c>
      <c r="K878" t="str">
        <f t="shared" si="429"/>
        <v>&lt;Null&gt;</v>
      </c>
      <c r="L878" t="str">
        <f t="shared" si="430"/>
        <v>&lt;Null&gt;</v>
      </c>
      <c r="M878" t="str">
        <f t="shared" si="431"/>
        <v>&lt;Null&gt;</v>
      </c>
      <c r="N878" t="str">
        <f t="shared" si="432"/>
        <v>&lt;Null&gt;</v>
      </c>
      <c r="O878" t="str">
        <f t="shared" si="433"/>
        <v/>
      </c>
      <c r="P878">
        <f t="shared" si="443"/>
        <v>5000</v>
      </c>
      <c r="Q878" t="str">
        <f t="shared" si="434"/>
        <v/>
      </c>
      <c r="R878">
        <f t="shared" si="444"/>
        <v>0</v>
      </c>
      <c r="S878" t="str">
        <f t="shared" si="435"/>
        <v/>
      </c>
      <c r="T878">
        <f t="shared" si="445"/>
        <v>0</v>
      </c>
      <c r="U878" t="str">
        <f t="shared" si="446"/>
        <v>NA</v>
      </c>
      <c r="V878">
        <f t="shared" si="447"/>
        <v>0</v>
      </c>
      <c r="W878" t="str">
        <f t="shared" si="448"/>
        <v>NA</v>
      </c>
      <c r="X878">
        <f t="shared" si="449"/>
        <v>0</v>
      </c>
      <c r="Y878" t="str">
        <f t="shared" si="436"/>
        <v>NA</v>
      </c>
      <c r="Z878" t="str">
        <f t="shared" si="437"/>
        <v>NA</v>
      </c>
      <c r="AA878" t="str">
        <f t="shared" si="438"/>
        <v>NA</v>
      </c>
      <c r="AB878" t="str">
        <f t="shared" si="439"/>
        <v>NA</v>
      </c>
      <c r="AC878" s="9" t="str">
        <f t="shared" si="450"/>
        <v>NA</v>
      </c>
      <c r="AD878" s="9">
        <f t="shared" si="451"/>
        <v>0</v>
      </c>
      <c r="AE878" s="9" t="str">
        <f t="shared" si="452"/>
        <v>NA</v>
      </c>
      <c r="AF878" s="9">
        <f t="shared" si="453"/>
        <v>0</v>
      </c>
      <c r="AG878" s="9" t="str">
        <f t="shared" si="454"/>
        <v>NA</v>
      </c>
      <c r="AH878" s="9">
        <f t="shared" si="455"/>
        <v>0</v>
      </c>
      <c r="AI878" s="9" t="str">
        <f t="shared" si="456"/>
        <v>NA</v>
      </c>
      <c r="AJ878" s="9">
        <f t="shared" si="457"/>
        <v>0</v>
      </c>
      <c r="AK878" t="str">
        <f t="shared" si="458"/>
        <v>NA</v>
      </c>
      <c r="AL878" t="str">
        <f t="shared" si="459"/>
        <v>NA</v>
      </c>
      <c r="AM878" t="str">
        <f t="shared" si="460"/>
        <v>NA</v>
      </c>
      <c r="AN878" t="str">
        <f t="shared" si="461"/>
        <v>NA</v>
      </c>
      <c r="AO878">
        <f t="shared" si="440"/>
        <v>0</v>
      </c>
      <c r="AP878">
        <f t="shared" si="441"/>
        <v>0</v>
      </c>
      <c r="AQ878" t="str">
        <f t="shared" si="442"/>
        <v>Method not applicable - confined aquifer</v>
      </c>
    </row>
    <row r="879" spans="1:43" x14ac:dyDescent="0.25">
      <c r="A879">
        <v>767</v>
      </c>
      <c r="B879">
        <v>737094.21634499996</v>
      </c>
      <c r="C879" t="str">
        <f>VLOOKUP(A879,'A1. Aquifer Attributes'!A:H,8,FALSE)</f>
        <v>Confined</v>
      </c>
      <c r="D879" t="str">
        <f>VLOOKUP(A879,'A3. BGCZ'!A:C,3,FALSE)</f>
        <v>SBPS</v>
      </c>
      <c r="E879" t="str">
        <f>VLOOKUP(A879,'A2. Low Flow Zone'!A:C,3,FALSE)</f>
        <v>South Interior</v>
      </c>
      <c r="F879">
        <f>IFERROR(VLOOKUP(A879,'R1. GW Use'!A:H,8,FALSE),"&lt;Null&gt;")</f>
        <v>2075</v>
      </c>
      <c r="G879" t="str">
        <f>IFERROR(VLOOKUP(A879,'R2. Recharge'!A:I,8,FALSE)*B879,"&lt;Null&gt;")</f>
        <v>&lt;Null&gt;</v>
      </c>
      <c r="H879" t="str">
        <f>IFERROR(VLOOKUP(A879,'R2. Recharge'!A:K,10,FALSE)*B879,"&lt;Null&gt;")</f>
        <v>&lt;Null&gt;</v>
      </c>
      <c r="I879" t="str">
        <f>IFERROR(VLOOKUP(A879,'R3. GW E'!A:C,2,FALSE)*B879,"&lt;Null&gt;")</f>
        <v>&lt;Null&gt;</v>
      </c>
      <c r="J879" t="str">
        <f>IFERROR(VLOOKUP(A879,'R3. GW E'!A:E,4,FALSE)*B879,"&lt;Null&gt;")</f>
        <v>&lt;Null&gt;</v>
      </c>
      <c r="K879" t="str">
        <f t="shared" si="429"/>
        <v>&lt;Null&gt;</v>
      </c>
      <c r="L879" t="str">
        <f t="shared" si="430"/>
        <v>&lt;Null&gt;</v>
      </c>
      <c r="M879" t="str">
        <f t="shared" si="431"/>
        <v>&lt;Null&gt;</v>
      </c>
      <c r="N879" t="str">
        <f t="shared" si="432"/>
        <v>&lt;Null&gt;</v>
      </c>
      <c r="O879" t="str">
        <f t="shared" si="433"/>
        <v/>
      </c>
      <c r="P879">
        <f t="shared" si="443"/>
        <v>2000</v>
      </c>
      <c r="Q879" t="str">
        <f t="shared" si="434"/>
        <v/>
      </c>
      <c r="R879">
        <f t="shared" si="444"/>
        <v>0</v>
      </c>
      <c r="S879" t="str">
        <f t="shared" si="435"/>
        <v/>
      </c>
      <c r="T879">
        <f t="shared" si="445"/>
        <v>0</v>
      </c>
      <c r="U879" t="str">
        <f t="shared" si="446"/>
        <v>NA</v>
      </c>
      <c r="V879">
        <f t="shared" si="447"/>
        <v>0</v>
      </c>
      <c r="W879" t="str">
        <f t="shared" si="448"/>
        <v>NA</v>
      </c>
      <c r="X879">
        <f t="shared" si="449"/>
        <v>0</v>
      </c>
      <c r="Y879" t="str">
        <f t="shared" si="436"/>
        <v>NA</v>
      </c>
      <c r="Z879" t="str">
        <f t="shared" si="437"/>
        <v>NA</v>
      </c>
      <c r="AA879" t="str">
        <f t="shared" si="438"/>
        <v>NA</v>
      </c>
      <c r="AB879" t="str">
        <f t="shared" si="439"/>
        <v>NA</v>
      </c>
      <c r="AC879" s="9" t="str">
        <f t="shared" si="450"/>
        <v>NA</v>
      </c>
      <c r="AD879" s="9">
        <f t="shared" si="451"/>
        <v>0</v>
      </c>
      <c r="AE879" s="9" t="str">
        <f t="shared" si="452"/>
        <v>NA</v>
      </c>
      <c r="AF879" s="9">
        <f t="shared" si="453"/>
        <v>0</v>
      </c>
      <c r="AG879" s="9" t="str">
        <f t="shared" si="454"/>
        <v>NA</v>
      </c>
      <c r="AH879" s="9">
        <f t="shared" si="455"/>
        <v>0</v>
      </c>
      <c r="AI879" s="9" t="str">
        <f t="shared" si="456"/>
        <v>NA</v>
      </c>
      <c r="AJ879" s="9">
        <f t="shared" si="457"/>
        <v>0</v>
      </c>
      <c r="AK879" t="str">
        <f t="shared" si="458"/>
        <v>NA</v>
      </c>
      <c r="AL879" t="str">
        <f t="shared" si="459"/>
        <v>NA</v>
      </c>
      <c r="AM879" t="str">
        <f t="shared" si="460"/>
        <v>NA</v>
      </c>
      <c r="AN879" t="str">
        <f t="shared" si="461"/>
        <v>NA</v>
      </c>
      <c r="AO879">
        <f t="shared" si="440"/>
        <v>0</v>
      </c>
      <c r="AP879">
        <f t="shared" si="441"/>
        <v>0</v>
      </c>
      <c r="AQ879" t="str">
        <f t="shared" si="442"/>
        <v>Method not applicable - confined aquifer</v>
      </c>
    </row>
    <row r="880" spans="1:43" x14ac:dyDescent="0.25">
      <c r="A880">
        <v>768</v>
      </c>
      <c r="B880">
        <v>649196.48146899999</v>
      </c>
      <c r="C880" t="str">
        <f>VLOOKUP(A880,'A1. Aquifer Attributes'!A:H,8,FALSE)</f>
        <v>Confined</v>
      </c>
      <c r="D880" t="str">
        <f>VLOOKUP(A880,'A3. BGCZ'!A:C,3,FALSE)</f>
        <v>SBPS</v>
      </c>
      <c r="E880" t="str">
        <f>VLOOKUP(A880,'A2. Low Flow Zone'!A:C,3,FALSE)</f>
        <v>South Interior</v>
      </c>
      <c r="F880">
        <f>IFERROR(VLOOKUP(A880,'R1. GW Use'!A:H,8,FALSE),"&lt;Null&gt;")</f>
        <v>1245</v>
      </c>
      <c r="G880" t="str">
        <f>IFERROR(VLOOKUP(A880,'R2. Recharge'!A:I,8,FALSE)*B880,"&lt;Null&gt;")</f>
        <v>&lt;Null&gt;</v>
      </c>
      <c r="H880" t="str">
        <f>IFERROR(VLOOKUP(A880,'R2. Recharge'!A:K,10,FALSE)*B880,"&lt;Null&gt;")</f>
        <v>&lt;Null&gt;</v>
      </c>
      <c r="I880" t="str">
        <f>IFERROR(VLOOKUP(A880,'R3. GW E'!A:C,2,FALSE)*B880,"&lt;Null&gt;")</f>
        <v>&lt;Null&gt;</v>
      </c>
      <c r="J880" t="str">
        <f>IFERROR(VLOOKUP(A880,'R3. GW E'!A:E,4,FALSE)*B880,"&lt;Null&gt;")</f>
        <v>&lt;Null&gt;</v>
      </c>
      <c r="K880" t="str">
        <f t="shared" si="429"/>
        <v>&lt;Null&gt;</v>
      </c>
      <c r="L880" t="str">
        <f t="shared" si="430"/>
        <v>&lt;Null&gt;</v>
      </c>
      <c r="M880" t="str">
        <f t="shared" si="431"/>
        <v>&lt;Null&gt;</v>
      </c>
      <c r="N880" t="str">
        <f t="shared" si="432"/>
        <v>&lt;Null&gt;</v>
      </c>
      <c r="O880" t="str">
        <f t="shared" si="433"/>
        <v/>
      </c>
      <c r="P880">
        <f t="shared" si="443"/>
        <v>1000</v>
      </c>
      <c r="Q880" t="str">
        <f t="shared" si="434"/>
        <v/>
      </c>
      <c r="R880">
        <f t="shared" si="444"/>
        <v>0</v>
      </c>
      <c r="S880" t="str">
        <f t="shared" si="435"/>
        <v/>
      </c>
      <c r="T880">
        <f t="shared" si="445"/>
        <v>0</v>
      </c>
      <c r="U880" t="str">
        <f t="shared" si="446"/>
        <v>NA</v>
      </c>
      <c r="V880">
        <f t="shared" si="447"/>
        <v>0</v>
      </c>
      <c r="W880" t="str">
        <f t="shared" si="448"/>
        <v>NA</v>
      </c>
      <c r="X880">
        <f t="shared" si="449"/>
        <v>0</v>
      </c>
      <c r="Y880" t="str">
        <f t="shared" si="436"/>
        <v>NA</v>
      </c>
      <c r="Z880" t="str">
        <f t="shared" si="437"/>
        <v>NA</v>
      </c>
      <c r="AA880" t="str">
        <f t="shared" si="438"/>
        <v>NA</v>
      </c>
      <c r="AB880" t="str">
        <f t="shared" si="439"/>
        <v>NA</v>
      </c>
      <c r="AC880" s="9" t="str">
        <f t="shared" si="450"/>
        <v>NA</v>
      </c>
      <c r="AD880" s="9">
        <f t="shared" si="451"/>
        <v>0</v>
      </c>
      <c r="AE880" s="9" t="str">
        <f t="shared" si="452"/>
        <v>NA</v>
      </c>
      <c r="AF880" s="9">
        <f t="shared" si="453"/>
        <v>0</v>
      </c>
      <c r="AG880" s="9" t="str">
        <f t="shared" si="454"/>
        <v>NA</v>
      </c>
      <c r="AH880" s="9">
        <f t="shared" si="455"/>
        <v>0</v>
      </c>
      <c r="AI880" s="9" t="str">
        <f t="shared" si="456"/>
        <v>NA</v>
      </c>
      <c r="AJ880" s="9">
        <f t="shared" si="457"/>
        <v>0</v>
      </c>
      <c r="AK880" t="str">
        <f t="shared" si="458"/>
        <v>NA</v>
      </c>
      <c r="AL880" t="str">
        <f t="shared" si="459"/>
        <v>NA</v>
      </c>
      <c r="AM880" t="str">
        <f t="shared" si="460"/>
        <v>NA</v>
      </c>
      <c r="AN880" t="str">
        <f t="shared" si="461"/>
        <v>NA</v>
      </c>
      <c r="AO880">
        <f t="shared" si="440"/>
        <v>0</v>
      </c>
      <c r="AP880">
        <f t="shared" si="441"/>
        <v>0</v>
      </c>
      <c r="AQ880" t="str">
        <f t="shared" si="442"/>
        <v>Method not applicable - confined aquifer</v>
      </c>
    </row>
    <row r="881" spans="1:43" x14ac:dyDescent="0.25">
      <c r="A881">
        <v>771</v>
      </c>
      <c r="B881">
        <v>11331354.782400001</v>
      </c>
      <c r="C881" t="str">
        <f>VLOOKUP(A881,'A1. Aquifer Attributes'!A:H,8,FALSE)</f>
        <v>Confined</v>
      </c>
      <c r="D881" t="str">
        <f>VLOOKUP(A881,'A3. BGCZ'!A:C,3,FALSE)</f>
        <v>IDF</v>
      </c>
      <c r="E881" t="str">
        <f>VLOOKUP(A881,'A2. Low Flow Zone'!A:C,3,FALSE)</f>
        <v>Southeast Mountains</v>
      </c>
      <c r="F881">
        <f>IFERROR(VLOOKUP(A881,'R1. GW Use'!A:H,8,FALSE),"&lt;Null&gt;")</f>
        <v>1458</v>
      </c>
      <c r="G881" t="str">
        <f>IFERROR(VLOOKUP(A881,'R2. Recharge'!A:I,8,FALSE)*B881,"&lt;Null&gt;")</f>
        <v>&lt;Null&gt;</v>
      </c>
      <c r="H881" t="str">
        <f>IFERROR(VLOOKUP(A881,'R2. Recharge'!A:K,10,FALSE)*B881,"&lt;Null&gt;")</f>
        <v>&lt;Null&gt;</v>
      </c>
      <c r="I881" t="str">
        <f>IFERROR(VLOOKUP(A881,'R3. GW E'!A:C,2,FALSE)*B881,"&lt;Null&gt;")</f>
        <v>&lt;Null&gt;</v>
      </c>
      <c r="J881" t="str">
        <f>IFERROR(VLOOKUP(A881,'R3. GW E'!A:E,4,FALSE)*B881,"&lt;Null&gt;")</f>
        <v>&lt;Null&gt;</v>
      </c>
      <c r="K881" t="str">
        <f t="shared" si="429"/>
        <v>&lt;Null&gt;</v>
      </c>
      <c r="L881" t="str">
        <f t="shared" si="430"/>
        <v>&lt;Null&gt;</v>
      </c>
      <c r="M881" t="str">
        <f t="shared" si="431"/>
        <v>&lt;Null&gt;</v>
      </c>
      <c r="N881" t="str">
        <f t="shared" si="432"/>
        <v>&lt;Null&gt;</v>
      </c>
      <c r="O881" t="str">
        <f t="shared" si="433"/>
        <v/>
      </c>
      <c r="P881">
        <f t="shared" si="443"/>
        <v>1000</v>
      </c>
      <c r="Q881" t="str">
        <f t="shared" si="434"/>
        <v/>
      </c>
      <c r="R881">
        <f t="shared" si="444"/>
        <v>0</v>
      </c>
      <c r="S881" t="str">
        <f t="shared" si="435"/>
        <v/>
      </c>
      <c r="T881">
        <f t="shared" si="445"/>
        <v>0</v>
      </c>
      <c r="U881" t="str">
        <f t="shared" si="446"/>
        <v>NA</v>
      </c>
      <c r="V881">
        <f t="shared" si="447"/>
        <v>0</v>
      </c>
      <c r="W881" t="str">
        <f t="shared" si="448"/>
        <v>NA</v>
      </c>
      <c r="X881">
        <f t="shared" si="449"/>
        <v>0</v>
      </c>
      <c r="Y881" t="str">
        <f t="shared" si="436"/>
        <v>NA</v>
      </c>
      <c r="Z881" t="str">
        <f t="shared" si="437"/>
        <v>NA</v>
      </c>
      <c r="AA881" t="str">
        <f t="shared" si="438"/>
        <v>NA</v>
      </c>
      <c r="AB881" t="str">
        <f t="shared" si="439"/>
        <v>NA</v>
      </c>
      <c r="AC881" s="9" t="str">
        <f t="shared" si="450"/>
        <v>NA</v>
      </c>
      <c r="AD881" s="9">
        <f t="shared" si="451"/>
        <v>0</v>
      </c>
      <c r="AE881" s="9" t="str">
        <f t="shared" si="452"/>
        <v>NA</v>
      </c>
      <c r="AF881" s="9">
        <f t="shared" si="453"/>
        <v>0</v>
      </c>
      <c r="AG881" s="9" t="str">
        <f t="shared" si="454"/>
        <v>NA</v>
      </c>
      <c r="AH881" s="9">
        <f t="shared" si="455"/>
        <v>0</v>
      </c>
      <c r="AI881" s="9" t="str">
        <f t="shared" si="456"/>
        <v>NA</v>
      </c>
      <c r="AJ881" s="9">
        <f t="shared" si="457"/>
        <v>0</v>
      </c>
      <c r="AK881" t="str">
        <f t="shared" si="458"/>
        <v>NA</v>
      </c>
      <c r="AL881" t="str">
        <f t="shared" si="459"/>
        <v>NA</v>
      </c>
      <c r="AM881" t="str">
        <f t="shared" si="460"/>
        <v>NA</v>
      </c>
      <c r="AN881" t="str">
        <f t="shared" si="461"/>
        <v>NA</v>
      </c>
      <c r="AO881">
        <f t="shared" si="440"/>
        <v>0</v>
      </c>
      <c r="AP881">
        <f t="shared" si="441"/>
        <v>0</v>
      </c>
      <c r="AQ881" t="str">
        <f t="shared" si="442"/>
        <v>Method not applicable - confined aquifer</v>
      </c>
    </row>
    <row r="882" spans="1:43" x14ac:dyDescent="0.25">
      <c r="A882">
        <v>772</v>
      </c>
      <c r="B882">
        <v>2837260.6028700001</v>
      </c>
      <c r="C882" t="str">
        <f>VLOOKUP(A882,'A1. Aquifer Attributes'!A:H,8,FALSE)</f>
        <v>Confined</v>
      </c>
      <c r="D882" t="str">
        <f>VLOOKUP(A882,'A3. BGCZ'!A:C,3,FALSE)</f>
        <v>IDF</v>
      </c>
      <c r="E882" t="str">
        <f>VLOOKUP(A882,'A2. Low Flow Zone'!A:C,3,FALSE)</f>
        <v>South Interior</v>
      </c>
      <c r="F882">
        <f>IFERROR(VLOOKUP(A882,'R1. GW Use'!A:H,8,FALSE),"&lt;Null&gt;")</f>
        <v>14093</v>
      </c>
      <c r="G882" t="str">
        <f>IFERROR(VLOOKUP(A882,'R2. Recharge'!A:I,8,FALSE)*B882,"&lt;Null&gt;")</f>
        <v>&lt;Null&gt;</v>
      </c>
      <c r="H882" t="str">
        <f>IFERROR(VLOOKUP(A882,'R2. Recharge'!A:K,10,FALSE)*B882,"&lt;Null&gt;")</f>
        <v>&lt;Null&gt;</v>
      </c>
      <c r="I882" t="str">
        <f>IFERROR(VLOOKUP(A882,'R3. GW E'!A:C,2,FALSE)*B882,"&lt;Null&gt;")</f>
        <v>&lt;Null&gt;</v>
      </c>
      <c r="J882" t="str">
        <f>IFERROR(VLOOKUP(A882,'R3. GW E'!A:E,4,FALSE)*B882,"&lt;Null&gt;")</f>
        <v>&lt;Null&gt;</v>
      </c>
      <c r="K882" t="str">
        <f t="shared" si="429"/>
        <v>&lt;Null&gt;</v>
      </c>
      <c r="L882" t="str">
        <f t="shared" si="430"/>
        <v>&lt;Null&gt;</v>
      </c>
      <c r="M882" t="str">
        <f t="shared" si="431"/>
        <v>&lt;Null&gt;</v>
      </c>
      <c r="N882" t="str">
        <f t="shared" si="432"/>
        <v>&lt;Null&gt;</v>
      </c>
      <c r="O882" t="str">
        <f t="shared" si="433"/>
        <v/>
      </c>
      <c r="P882">
        <f t="shared" si="443"/>
        <v>14000</v>
      </c>
      <c r="Q882" t="str">
        <f t="shared" si="434"/>
        <v/>
      </c>
      <c r="R882">
        <f t="shared" si="444"/>
        <v>0</v>
      </c>
      <c r="S882" t="str">
        <f t="shared" si="435"/>
        <v/>
      </c>
      <c r="T882">
        <f t="shared" si="445"/>
        <v>0</v>
      </c>
      <c r="U882" t="str">
        <f t="shared" si="446"/>
        <v>NA</v>
      </c>
      <c r="V882">
        <f t="shared" si="447"/>
        <v>0</v>
      </c>
      <c r="W882" t="str">
        <f t="shared" si="448"/>
        <v>NA</v>
      </c>
      <c r="X882">
        <f t="shared" si="449"/>
        <v>0</v>
      </c>
      <c r="Y882" t="str">
        <f t="shared" si="436"/>
        <v>NA</v>
      </c>
      <c r="Z882" t="str">
        <f t="shared" si="437"/>
        <v>NA</v>
      </c>
      <c r="AA882" t="str">
        <f t="shared" si="438"/>
        <v>NA</v>
      </c>
      <c r="AB882" t="str">
        <f t="shared" si="439"/>
        <v>NA</v>
      </c>
      <c r="AC882" s="9" t="str">
        <f t="shared" si="450"/>
        <v>NA</v>
      </c>
      <c r="AD882" s="9">
        <f t="shared" si="451"/>
        <v>0</v>
      </c>
      <c r="AE882" s="9" t="str">
        <f t="shared" si="452"/>
        <v>NA</v>
      </c>
      <c r="AF882" s="9">
        <f t="shared" si="453"/>
        <v>0</v>
      </c>
      <c r="AG882" s="9" t="str">
        <f t="shared" si="454"/>
        <v>NA</v>
      </c>
      <c r="AH882" s="9">
        <f t="shared" si="455"/>
        <v>0</v>
      </c>
      <c r="AI882" s="9" t="str">
        <f t="shared" si="456"/>
        <v>NA</v>
      </c>
      <c r="AJ882" s="9">
        <f t="shared" si="457"/>
        <v>0</v>
      </c>
      <c r="AK882" t="str">
        <f t="shared" si="458"/>
        <v>NA</v>
      </c>
      <c r="AL882" t="str">
        <f t="shared" si="459"/>
        <v>NA</v>
      </c>
      <c r="AM882" t="str">
        <f t="shared" si="460"/>
        <v>NA</v>
      </c>
      <c r="AN882" t="str">
        <f t="shared" si="461"/>
        <v>NA</v>
      </c>
      <c r="AO882">
        <f t="shared" si="440"/>
        <v>0</v>
      </c>
      <c r="AP882">
        <f t="shared" si="441"/>
        <v>0</v>
      </c>
      <c r="AQ882" t="str">
        <f t="shared" si="442"/>
        <v>Method not applicable - confined aquifer</v>
      </c>
    </row>
    <row r="883" spans="1:43" x14ac:dyDescent="0.25">
      <c r="A883">
        <v>773</v>
      </c>
      <c r="B883">
        <v>1708567.5285</v>
      </c>
      <c r="C883" t="str">
        <f>VLOOKUP(A883,'A1. Aquifer Attributes'!A:H,8,FALSE)</f>
        <v>Confined</v>
      </c>
      <c r="D883" t="str">
        <f>VLOOKUP(A883,'A3. BGCZ'!A:C,3,FALSE)</f>
        <v>IDF</v>
      </c>
      <c r="E883" t="str">
        <f>VLOOKUP(A883,'A2. Low Flow Zone'!A:C,3,FALSE)</f>
        <v>South Interior</v>
      </c>
      <c r="F883">
        <f>IFERROR(VLOOKUP(A883,'R1. GW Use'!A:H,8,FALSE),"&lt;Null&gt;")</f>
        <v>0</v>
      </c>
      <c r="G883" t="str">
        <f>IFERROR(VLOOKUP(A883,'R2. Recharge'!A:I,8,FALSE)*B883,"&lt;Null&gt;")</f>
        <v>&lt;Null&gt;</v>
      </c>
      <c r="H883" t="str">
        <f>IFERROR(VLOOKUP(A883,'R2. Recharge'!A:K,10,FALSE)*B883,"&lt;Null&gt;")</f>
        <v>&lt;Null&gt;</v>
      </c>
      <c r="I883" t="str">
        <f>IFERROR(VLOOKUP(A883,'R3. GW E'!A:C,2,FALSE)*B883,"&lt;Null&gt;")</f>
        <v>&lt;Null&gt;</v>
      </c>
      <c r="J883" t="str">
        <f>IFERROR(VLOOKUP(A883,'R3. GW E'!A:E,4,FALSE)*B883,"&lt;Null&gt;")</f>
        <v>&lt;Null&gt;</v>
      </c>
      <c r="K883" t="str">
        <f t="shared" si="429"/>
        <v>&lt;Null&gt;</v>
      </c>
      <c r="L883" t="str">
        <f t="shared" si="430"/>
        <v>&lt;Null&gt;</v>
      </c>
      <c r="M883" t="str">
        <f t="shared" si="431"/>
        <v>&lt;Null&gt;</v>
      </c>
      <c r="N883" t="str">
        <f t="shared" si="432"/>
        <v>&lt;Null&gt;</v>
      </c>
      <c r="O883" t="str">
        <f t="shared" si="433"/>
        <v/>
      </c>
      <c r="P883">
        <f t="shared" si="443"/>
        <v>0</v>
      </c>
      <c r="Q883" t="str">
        <f t="shared" si="434"/>
        <v/>
      </c>
      <c r="R883">
        <f t="shared" si="444"/>
        <v>0</v>
      </c>
      <c r="S883" t="str">
        <f t="shared" si="435"/>
        <v/>
      </c>
      <c r="T883">
        <f t="shared" si="445"/>
        <v>0</v>
      </c>
      <c r="U883" t="str">
        <f t="shared" si="446"/>
        <v>NA</v>
      </c>
      <c r="V883">
        <f t="shared" si="447"/>
        <v>0</v>
      </c>
      <c r="W883" t="str">
        <f t="shared" si="448"/>
        <v>NA</v>
      </c>
      <c r="X883">
        <f t="shared" si="449"/>
        <v>0</v>
      </c>
      <c r="Y883" t="str">
        <f t="shared" si="436"/>
        <v>NA</v>
      </c>
      <c r="Z883" t="str">
        <f t="shared" si="437"/>
        <v>NA</v>
      </c>
      <c r="AA883" t="str">
        <f t="shared" si="438"/>
        <v>NA</v>
      </c>
      <c r="AB883" t="str">
        <f t="shared" si="439"/>
        <v>NA</v>
      </c>
      <c r="AC883" s="9" t="str">
        <f t="shared" si="450"/>
        <v>NA</v>
      </c>
      <c r="AD883" s="9">
        <f t="shared" si="451"/>
        <v>0</v>
      </c>
      <c r="AE883" s="9" t="str">
        <f t="shared" si="452"/>
        <v>NA</v>
      </c>
      <c r="AF883" s="9">
        <f t="shared" si="453"/>
        <v>0</v>
      </c>
      <c r="AG883" s="9" t="str">
        <f t="shared" si="454"/>
        <v>NA</v>
      </c>
      <c r="AH883" s="9">
        <f t="shared" si="455"/>
        <v>0</v>
      </c>
      <c r="AI883" s="9" t="str">
        <f t="shared" si="456"/>
        <v>NA</v>
      </c>
      <c r="AJ883" s="9">
        <f t="shared" si="457"/>
        <v>0</v>
      </c>
      <c r="AK883" t="str">
        <f t="shared" si="458"/>
        <v>NA</v>
      </c>
      <c r="AL883" t="str">
        <f t="shared" si="459"/>
        <v>NA</v>
      </c>
      <c r="AM883" t="str">
        <f t="shared" si="460"/>
        <v>NA</v>
      </c>
      <c r="AN883" t="str">
        <f t="shared" si="461"/>
        <v>NA</v>
      </c>
      <c r="AO883">
        <f t="shared" si="440"/>
        <v>0</v>
      </c>
      <c r="AP883">
        <f t="shared" si="441"/>
        <v>0</v>
      </c>
      <c r="AQ883" t="str">
        <f t="shared" si="442"/>
        <v>Method not applicable - confined aquifer</v>
      </c>
    </row>
    <row r="884" spans="1:43" x14ac:dyDescent="0.25">
      <c r="A884">
        <v>774</v>
      </c>
      <c r="B884">
        <v>3511966.8675600002</v>
      </c>
      <c r="C884" t="str">
        <f>VLOOKUP(A884,'A1. Aquifer Attributes'!A:H,8,FALSE)</f>
        <v>Confined</v>
      </c>
      <c r="D884" t="str">
        <f>VLOOKUP(A884,'A3. BGCZ'!A:C,3,FALSE)</f>
        <v>SBS</v>
      </c>
      <c r="E884" t="str">
        <f>VLOOKUP(A884,'A2. Low Flow Zone'!A:C,3,FALSE)</f>
        <v>Coast Mountains</v>
      </c>
      <c r="F884">
        <f>IFERROR(VLOOKUP(A884,'R1. GW Use'!A:H,8,FALSE),"&lt;Null&gt;")</f>
        <v>13882</v>
      </c>
      <c r="G884" t="str">
        <f>IFERROR(VLOOKUP(A884,'R2. Recharge'!A:I,8,FALSE)*B884,"&lt;Null&gt;")</f>
        <v>&lt;Null&gt;</v>
      </c>
      <c r="H884" t="str">
        <f>IFERROR(VLOOKUP(A884,'R2. Recharge'!A:K,10,FALSE)*B884,"&lt;Null&gt;")</f>
        <v>&lt;Null&gt;</v>
      </c>
      <c r="I884" t="str">
        <f>IFERROR(VLOOKUP(A884,'R3. GW E'!A:C,2,FALSE)*B884,"&lt;Null&gt;")</f>
        <v>&lt;Null&gt;</v>
      </c>
      <c r="J884" t="str">
        <f>IFERROR(VLOOKUP(A884,'R3. GW E'!A:E,4,FALSE)*B884,"&lt;Null&gt;")</f>
        <v>&lt;Null&gt;</v>
      </c>
      <c r="K884" t="str">
        <f t="shared" si="429"/>
        <v>&lt;Null&gt;</v>
      </c>
      <c r="L884" t="str">
        <f t="shared" si="430"/>
        <v>&lt;Null&gt;</v>
      </c>
      <c r="M884" t="str">
        <f t="shared" si="431"/>
        <v>&lt;Null&gt;</v>
      </c>
      <c r="N884" t="str">
        <f t="shared" si="432"/>
        <v>&lt;Null&gt;</v>
      </c>
      <c r="O884" t="str">
        <f t="shared" si="433"/>
        <v/>
      </c>
      <c r="P884">
        <f t="shared" si="443"/>
        <v>14000</v>
      </c>
      <c r="Q884" t="str">
        <f t="shared" si="434"/>
        <v/>
      </c>
      <c r="R884">
        <f t="shared" si="444"/>
        <v>0</v>
      </c>
      <c r="S884" t="str">
        <f t="shared" si="435"/>
        <v/>
      </c>
      <c r="T884">
        <f t="shared" si="445"/>
        <v>0</v>
      </c>
      <c r="U884" t="str">
        <f t="shared" si="446"/>
        <v>NA</v>
      </c>
      <c r="V884">
        <f t="shared" si="447"/>
        <v>0</v>
      </c>
      <c r="W884" t="str">
        <f t="shared" si="448"/>
        <v>NA</v>
      </c>
      <c r="X884">
        <f t="shared" si="449"/>
        <v>0</v>
      </c>
      <c r="Y884" t="str">
        <f t="shared" si="436"/>
        <v>NA</v>
      </c>
      <c r="Z884" t="str">
        <f t="shared" si="437"/>
        <v>NA</v>
      </c>
      <c r="AA884" t="str">
        <f t="shared" si="438"/>
        <v>NA</v>
      </c>
      <c r="AB884" t="str">
        <f t="shared" si="439"/>
        <v>NA</v>
      </c>
      <c r="AC884" s="9" t="str">
        <f t="shared" si="450"/>
        <v>NA</v>
      </c>
      <c r="AD884" s="9">
        <f t="shared" si="451"/>
        <v>0</v>
      </c>
      <c r="AE884" s="9" t="str">
        <f t="shared" si="452"/>
        <v>NA</v>
      </c>
      <c r="AF884" s="9">
        <f t="shared" si="453"/>
        <v>0</v>
      </c>
      <c r="AG884" s="9" t="str">
        <f t="shared" si="454"/>
        <v>NA</v>
      </c>
      <c r="AH884" s="9">
        <f t="shared" si="455"/>
        <v>0</v>
      </c>
      <c r="AI884" s="9" t="str">
        <f t="shared" si="456"/>
        <v>NA</v>
      </c>
      <c r="AJ884" s="9">
        <f t="shared" si="457"/>
        <v>0</v>
      </c>
      <c r="AK884" t="str">
        <f t="shared" si="458"/>
        <v>NA</v>
      </c>
      <c r="AL884" t="str">
        <f t="shared" si="459"/>
        <v>NA</v>
      </c>
      <c r="AM884" t="str">
        <f t="shared" si="460"/>
        <v>NA</v>
      </c>
      <c r="AN884" t="str">
        <f t="shared" si="461"/>
        <v>NA</v>
      </c>
      <c r="AO884">
        <f t="shared" si="440"/>
        <v>0</v>
      </c>
      <c r="AP884">
        <f t="shared" si="441"/>
        <v>0</v>
      </c>
      <c r="AQ884" t="str">
        <f t="shared" si="442"/>
        <v>Method not applicable - confined aquifer</v>
      </c>
    </row>
    <row r="885" spans="1:43" x14ac:dyDescent="0.25">
      <c r="A885">
        <v>775</v>
      </c>
      <c r="B885">
        <v>1592183.8160300001</v>
      </c>
      <c r="C885" t="str">
        <f>VLOOKUP(A885,'A1. Aquifer Attributes'!A:H,8,FALSE)</f>
        <v>Confined</v>
      </c>
      <c r="D885" t="str">
        <f>VLOOKUP(A885,'A3. BGCZ'!A:C,3,FALSE)</f>
        <v>SBS</v>
      </c>
      <c r="E885" t="str">
        <f>VLOOKUP(A885,'A2. Low Flow Zone'!A:C,3,FALSE)</f>
        <v>Coast Mountains</v>
      </c>
      <c r="F885">
        <f>IFERROR(VLOOKUP(A885,'R1. GW Use'!A:H,8,FALSE),"&lt;Null&gt;")</f>
        <v>9710</v>
      </c>
      <c r="G885" t="str">
        <f>IFERROR(VLOOKUP(A885,'R2. Recharge'!A:I,8,FALSE)*B885,"&lt;Null&gt;")</f>
        <v>&lt;Null&gt;</v>
      </c>
      <c r="H885" t="str">
        <f>IFERROR(VLOOKUP(A885,'R2. Recharge'!A:K,10,FALSE)*B885,"&lt;Null&gt;")</f>
        <v>&lt;Null&gt;</v>
      </c>
      <c r="I885" t="str">
        <f>IFERROR(VLOOKUP(A885,'R3. GW E'!A:C,2,FALSE)*B885,"&lt;Null&gt;")</f>
        <v>&lt;Null&gt;</v>
      </c>
      <c r="J885" t="str">
        <f>IFERROR(VLOOKUP(A885,'R3. GW E'!A:E,4,FALSE)*B885,"&lt;Null&gt;")</f>
        <v>&lt;Null&gt;</v>
      </c>
      <c r="K885" t="str">
        <f t="shared" si="429"/>
        <v>&lt;Null&gt;</v>
      </c>
      <c r="L885" t="str">
        <f t="shared" si="430"/>
        <v>&lt;Null&gt;</v>
      </c>
      <c r="M885" t="str">
        <f t="shared" si="431"/>
        <v>&lt;Null&gt;</v>
      </c>
      <c r="N885" t="str">
        <f t="shared" si="432"/>
        <v>&lt;Null&gt;</v>
      </c>
      <c r="O885" t="str">
        <f t="shared" si="433"/>
        <v/>
      </c>
      <c r="P885">
        <f t="shared" si="443"/>
        <v>10000</v>
      </c>
      <c r="Q885" t="str">
        <f t="shared" si="434"/>
        <v/>
      </c>
      <c r="R885">
        <f t="shared" si="444"/>
        <v>0</v>
      </c>
      <c r="S885" t="str">
        <f t="shared" si="435"/>
        <v/>
      </c>
      <c r="T885">
        <f t="shared" si="445"/>
        <v>0</v>
      </c>
      <c r="U885" t="str">
        <f t="shared" si="446"/>
        <v>NA</v>
      </c>
      <c r="V885">
        <f t="shared" si="447"/>
        <v>0</v>
      </c>
      <c r="W885" t="str">
        <f t="shared" si="448"/>
        <v>NA</v>
      </c>
      <c r="X885">
        <f t="shared" si="449"/>
        <v>0</v>
      </c>
      <c r="Y885" t="str">
        <f t="shared" si="436"/>
        <v>NA</v>
      </c>
      <c r="Z885" t="str">
        <f t="shared" si="437"/>
        <v>NA</v>
      </c>
      <c r="AA885" t="str">
        <f t="shared" si="438"/>
        <v>NA</v>
      </c>
      <c r="AB885" t="str">
        <f t="shared" si="439"/>
        <v>NA</v>
      </c>
      <c r="AC885" s="9" t="str">
        <f t="shared" si="450"/>
        <v>NA</v>
      </c>
      <c r="AD885" s="9">
        <f t="shared" si="451"/>
        <v>0</v>
      </c>
      <c r="AE885" s="9" t="str">
        <f t="shared" si="452"/>
        <v>NA</v>
      </c>
      <c r="AF885" s="9">
        <f t="shared" si="453"/>
        <v>0</v>
      </c>
      <c r="AG885" s="9" t="str">
        <f t="shared" si="454"/>
        <v>NA</v>
      </c>
      <c r="AH885" s="9">
        <f t="shared" si="455"/>
        <v>0</v>
      </c>
      <c r="AI885" s="9" t="str">
        <f t="shared" si="456"/>
        <v>NA</v>
      </c>
      <c r="AJ885" s="9">
        <f t="shared" si="457"/>
        <v>0</v>
      </c>
      <c r="AK885" t="str">
        <f t="shared" si="458"/>
        <v>NA</v>
      </c>
      <c r="AL885" t="str">
        <f t="shared" si="459"/>
        <v>NA</v>
      </c>
      <c r="AM885" t="str">
        <f t="shared" si="460"/>
        <v>NA</v>
      </c>
      <c r="AN885" t="str">
        <f t="shared" si="461"/>
        <v>NA</v>
      </c>
      <c r="AO885">
        <f t="shared" si="440"/>
        <v>0</v>
      </c>
      <c r="AP885">
        <f t="shared" si="441"/>
        <v>0</v>
      </c>
      <c r="AQ885" t="str">
        <f t="shared" si="442"/>
        <v>Method not applicable - confined aquifer</v>
      </c>
    </row>
    <row r="886" spans="1:43" x14ac:dyDescent="0.25">
      <c r="A886">
        <v>778</v>
      </c>
      <c r="B886">
        <v>28316.016812999998</v>
      </c>
      <c r="C886" t="str">
        <f>VLOOKUP(A886,'A1. Aquifer Attributes'!A:H,8,FALSE)</f>
        <v>Confined</v>
      </c>
      <c r="D886" t="str">
        <f>VLOOKUP(A886,'A3. BGCZ'!A:C,3,FALSE)</f>
        <v>CDF</v>
      </c>
      <c r="E886" t="str">
        <f>VLOOKUP(A886,'A2. Low Flow Zone'!A:C,3,FALSE)</f>
        <v>Georgia Basin</v>
      </c>
      <c r="F886">
        <f>IFERROR(VLOOKUP(A886,'R1. GW Use'!A:H,8,FALSE),"&lt;Null&gt;")</f>
        <v>904</v>
      </c>
      <c r="G886" t="str">
        <f>IFERROR(VLOOKUP(A886,'R2. Recharge'!A:I,8,FALSE)*B886,"&lt;Null&gt;")</f>
        <v>&lt;Null&gt;</v>
      </c>
      <c r="H886" t="str">
        <f>IFERROR(VLOOKUP(A886,'R2. Recharge'!A:K,10,FALSE)*B886,"&lt;Null&gt;")</f>
        <v>&lt;Null&gt;</v>
      </c>
      <c r="I886" t="str">
        <f>IFERROR(VLOOKUP(A886,'R3. GW E'!A:C,2,FALSE)*B886,"&lt;Null&gt;")</f>
        <v>&lt;Null&gt;</v>
      </c>
      <c r="J886" t="str">
        <f>IFERROR(VLOOKUP(A886,'R3. GW E'!A:E,4,FALSE)*B886,"&lt;Null&gt;")</f>
        <v>&lt;Null&gt;</v>
      </c>
      <c r="K886" t="str">
        <f t="shared" si="429"/>
        <v>&lt;Null&gt;</v>
      </c>
      <c r="L886" t="str">
        <f t="shared" si="430"/>
        <v>&lt;Null&gt;</v>
      </c>
      <c r="M886" t="str">
        <f t="shared" si="431"/>
        <v>&lt;Null&gt;</v>
      </c>
      <c r="N886" t="str">
        <f t="shared" si="432"/>
        <v>&lt;Null&gt;</v>
      </c>
      <c r="O886" t="str">
        <f t="shared" si="433"/>
        <v>&lt;1000</v>
      </c>
      <c r="P886">
        <f t="shared" si="443"/>
        <v>1000</v>
      </c>
      <c r="Q886" t="str">
        <f t="shared" si="434"/>
        <v/>
      </c>
      <c r="R886">
        <f t="shared" si="444"/>
        <v>0</v>
      </c>
      <c r="S886" t="str">
        <f t="shared" si="435"/>
        <v/>
      </c>
      <c r="T886">
        <f t="shared" si="445"/>
        <v>0</v>
      </c>
      <c r="U886" t="str">
        <f t="shared" si="446"/>
        <v>NA</v>
      </c>
      <c r="V886">
        <f t="shared" si="447"/>
        <v>0</v>
      </c>
      <c r="W886" t="str">
        <f t="shared" si="448"/>
        <v>NA</v>
      </c>
      <c r="X886">
        <f t="shared" si="449"/>
        <v>0</v>
      </c>
      <c r="Y886" t="str">
        <f t="shared" si="436"/>
        <v>NA</v>
      </c>
      <c r="Z886" t="str">
        <f t="shared" si="437"/>
        <v>NA</v>
      </c>
      <c r="AA886" t="str">
        <f t="shared" si="438"/>
        <v>NA</v>
      </c>
      <c r="AB886" t="str">
        <f t="shared" si="439"/>
        <v>NA</v>
      </c>
      <c r="AC886" s="9" t="str">
        <f t="shared" si="450"/>
        <v>NA</v>
      </c>
      <c r="AD886" s="9">
        <f t="shared" si="451"/>
        <v>0</v>
      </c>
      <c r="AE886" s="9" t="str">
        <f t="shared" si="452"/>
        <v>NA</v>
      </c>
      <c r="AF886" s="9">
        <f t="shared" si="453"/>
        <v>0</v>
      </c>
      <c r="AG886" s="9" t="str">
        <f t="shared" si="454"/>
        <v>NA</v>
      </c>
      <c r="AH886" s="9">
        <f t="shared" si="455"/>
        <v>0</v>
      </c>
      <c r="AI886" s="9" t="str">
        <f t="shared" si="456"/>
        <v>NA</v>
      </c>
      <c r="AJ886" s="9">
        <f t="shared" si="457"/>
        <v>0</v>
      </c>
      <c r="AK886" t="str">
        <f t="shared" si="458"/>
        <v>NA</v>
      </c>
      <c r="AL886" t="str">
        <f t="shared" si="459"/>
        <v>NA</v>
      </c>
      <c r="AM886" t="str">
        <f t="shared" si="460"/>
        <v>NA</v>
      </c>
      <c r="AN886" t="str">
        <f t="shared" si="461"/>
        <v>NA</v>
      </c>
      <c r="AO886">
        <f t="shared" si="440"/>
        <v>0</v>
      </c>
      <c r="AP886">
        <f t="shared" si="441"/>
        <v>0</v>
      </c>
      <c r="AQ886" t="str">
        <f t="shared" si="442"/>
        <v>Method not applicable - confined aquifer</v>
      </c>
    </row>
    <row r="887" spans="1:43" x14ac:dyDescent="0.25">
      <c r="A887">
        <v>779</v>
      </c>
      <c r="B887">
        <v>147214.71049999999</v>
      </c>
      <c r="C887" t="str">
        <f>VLOOKUP(A887,'A1. Aquifer Attributes'!A:H,8,FALSE)</f>
        <v>Confined</v>
      </c>
      <c r="D887" t="str">
        <f>VLOOKUP(A887,'A3. BGCZ'!A:C,3,FALSE)</f>
        <v>CDF</v>
      </c>
      <c r="E887" t="str">
        <f>VLOOKUP(A887,'A2. Low Flow Zone'!A:C,3,FALSE)</f>
        <v>Georgia Basin</v>
      </c>
      <c r="F887">
        <f>IFERROR(VLOOKUP(A887,'R1. GW Use'!A:H,8,FALSE),"&lt;Null&gt;")</f>
        <v>2712</v>
      </c>
      <c r="G887" t="str">
        <f>IFERROR(VLOOKUP(A887,'R2. Recharge'!A:I,8,FALSE)*B887,"&lt;Null&gt;")</f>
        <v>&lt;Null&gt;</v>
      </c>
      <c r="H887" t="str">
        <f>IFERROR(VLOOKUP(A887,'R2. Recharge'!A:K,10,FALSE)*B887,"&lt;Null&gt;")</f>
        <v>&lt;Null&gt;</v>
      </c>
      <c r="I887" t="str">
        <f>IFERROR(VLOOKUP(A887,'R3. GW E'!A:C,2,FALSE)*B887,"&lt;Null&gt;")</f>
        <v>&lt;Null&gt;</v>
      </c>
      <c r="J887" t="str">
        <f>IFERROR(VLOOKUP(A887,'R3. GW E'!A:E,4,FALSE)*B887,"&lt;Null&gt;")</f>
        <v>&lt;Null&gt;</v>
      </c>
      <c r="K887" t="str">
        <f t="shared" si="429"/>
        <v>&lt;Null&gt;</v>
      </c>
      <c r="L887" t="str">
        <f t="shared" si="430"/>
        <v>&lt;Null&gt;</v>
      </c>
      <c r="M887" t="str">
        <f t="shared" si="431"/>
        <v>&lt;Null&gt;</v>
      </c>
      <c r="N887" t="str">
        <f t="shared" si="432"/>
        <v>&lt;Null&gt;</v>
      </c>
      <c r="O887" t="str">
        <f t="shared" si="433"/>
        <v/>
      </c>
      <c r="P887">
        <f t="shared" si="443"/>
        <v>3000</v>
      </c>
      <c r="Q887" t="str">
        <f t="shared" si="434"/>
        <v/>
      </c>
      <c r="R887">
        <f t="shared" si="444"/>
        <v>0</v>
      </c>
      <c r="S887" t="str">
        <f t="shared" si="435"/>
        <v/>
      </c>
      <c r="T887">
        <f t="shared" si="445"/>
        <v>0</v>
      </c>
      <c r="U887" t="str">
        <f t="shared" si="446"/>
        <v>NA</v>
      </c>
      <c r="V887">
        <f t="shared" si="447"/>
        <v>0</v>
      </c>
      <c r="W887" t="str">
        <f t="shared" si="448"/>
        <v>NA</v>
      </c>
      <c r="X887">
        <f t="shared" si="449"/>
        <v>0</v>
      </c>
      <c r="Y887" t="str">
        <f t="shared" si="436"/>
        <v>NA</v>
      </c>
      <c r="Z887" t="str">
        <f t="shared" si="437"/>
        <v>NA</v>
      </c>
      <c r="AA887" t="str">
        <f t="shared" si="438"/>
        <v>NA</v>
      </c>
      <c r="AB887" t="str">
        <f t="shared" si="439"/>
        <v>NA</v>
      </c>
      <c r="AC887" s="9" t="str">
        <f t="shared" si="450"/>
        <v>NA</v>
      </c>
      <c r="AD887" s="9">
        <f t="shared" si="451"/>
        <v>0</v>
      </c>
      <c r="AE887" s="9" t="str">
        <f t="shared" si="452"/>
        <v>NA</v>
      </c>
      <c r="AF887" s="9">
        <f t="shared" si="453"/>
        <v>0</v>
      </c>
      <c r="AG887" s="9" t="str">
        <f t="shared" si="454"/>
        <v>NA</v>
      </c>
      <c r="AH887" s="9">
        <f t="shared" si="455"/>
        <v>0</v>
      </c>
      <c r="AI887" s="9" t="str">
        <f t="shared" si="456"/>
        <v>NA</v>
      </c>
      <c r="AJ887" s="9">
        <f t="shared" si="457"/>
        <v>0</v>
      </c>
      <c r="AK887" t="str">
        <f t="shared" si="458"/>
        <v>NA</v>
      </c>
      <c r="AL887" t="str">
        <f t="shared" si="459"/>
        <v>NA</v>
      </c>
      <c r="AM887" t="str">
        <f t="shared" si="460"/>
        <v>NA</v>
      </c>
      <c r="AN887" t="str">
        <f t="shared" si="461"/>
        <v>NA</v>
      </c>
      <c r="AO887">
        <f t="shared" si="440"/>
        <v>0</v>
      </c>
      <c r="AP887">
        <f t="shared" si="441"/>
        <v>0</v>
      </c>
      <c r="AQ887" t="str">
        <f t="shared" si="442"/>
        <v>Method not applicable - confined aquifer</v>
      </c>
    </row>
    <row r="888" spans="1:43" x14ac:dyDescent="0.25">
      <c r="A888">
        <v>780</v>
      </c>
      <c r="B888">
        <v>152582.122562</v>
      </c>
      <c r="C888" t="str">
        <f>VLOOKUP(A888,'A1. Aquifer Attributes'!A:H,8,FALSE)</f>
        <v>Confined</v>
      </c>
      <c r="D888" t="str">
        <f>VLOOKUP(A888,'A3. BGCZ'!A:C,3,FALSE)</f>
        <v>CDF</v>
      </c>
      <c r="E888" t="str">
        <f>VLOOKUP(A888,'A2. Low Flow Zone'!A:C,3,FALSE)</f>
        <v>Georgia Basin</v>
      </c>
      <c r="F888">
        <f>IFERROR(VLOOKUP(A888,'R1. GW Use'!A:H,8,FALSE),"&lt;Null&gt;")</f>
        <v>2172</v>
      </c>
      <c r="G888" t="str">
        <f>IFERROR(VLOOKUP(A888,'R2. Recharge'!A:I,8,FALSE)*B888,"&lt;Null&gt;")</f>
        <v>&lt;Null&gt;</v>
      </c>
      <c r="H888" t="str">
        <f>IFERROR(VLOOKUP(A888,'R2. Recharge'!A:K,10,FALSE)*B888,"&lt;Null&gt;")</f>
        <v>&lt;Null&gt;</v>
      </c>
      <c r="I888" t="str">
        <f>IFERROR(VLOOKUP(A888,'R3. GW E'!A:C,2,FALSE)*B888,"&lt;Null&gt;")</f>
        <v>&lt;Null&gt;</v>
      </c>
      <c r="J888" t="str">
        <f>IFERROR(VLOOKUP(A888,'R3. GW E'!A:E,4,FALSE)*B888,"&lt;Null&gt;")</f>
        <v>&lt;Null&gt;</v>
      </c>
      <c r="K888" t="str">
        <f t="shared" si="429"/>
        <v>&lt;Null&gt;</v>
      </c>
      <c r="L888" t="str">
        <f t="shared" si="430"/>
        <v>&lt;Null&gt;</v>
      </c>
      <c r="M888" t="str">
        <f t="shared" si="431"/>
        <v>&lt;Null&gt;</v>
      </c>
      <c r="N888" t="str">
        <f t="shared" si="432"/>
        <v>&lt;Null&gt;</v>
      </c>
      <c r="O888" t="str">
        <f t="shared" si="433"/>
        <v/>
      </c>
      <c r="P888">
        <f t="shared" si="443"/>
        <v>2000</v>
      </c>
      <c r="Q888" t="str">
        <f t="shared" si="434"/>
        <v/>
      </c>
      <c r="R888">
        <f t="shared" si="444"/>
        <v>0</v>
      </c>
      <c r="S888" t="str">
        <f t="shared" si="435"/>
        <v/>
      </c>
      <c r="T888">
        <f t="shared" si="445"/>
        <v>0</v>
      </c>
      <c r="U888" t="str">
        <f t="shared" si="446"/>
        <v>NA</v>
      </c>
      <c r="V888">
        <f t="shared" si="447"/>
        <v>0</v>
      </c>
      <c r="W888" t="str">
        <f t="shared" si="448"/>
        <v>NA</v>
      </c>
      <c r="X888">
        <f t="shared" si="449"/>
        <v>0</v>
      </c>
      <c r="Y888" t="str">
        <f t="shared" si="436"/>
        <v>NA</v>
      </c>
      <c r="Z888" t="str">
        <f t="shared" si="437"/>
        <v>NA</v>
      </c>
      <c r="AA888" t="str">
        <f t="shared" si="438"/>
        <v>NA</v>
      </c>
      <c r="AB888" t="str">
        <f t="shared" si="439"/>
        <v>NA</v>
      </c>
      <c r="AC888" s="9" t="str">
        <f t="shared" si="450"/>
        <v>NA</v>
      </c>
      <c r="AD888" s="9">
        <f t="shared" si="451"/>
        <v>0</v>
      </c>
      <c r="AE888" s="9" t="str">
        <f t="shared" si="452"/>
        <v>NA</v>
      </c>
      <c r="AF888" s="9">
        <f t="shared" si="453"/>
        <v>0</v>
      </c>
      <c r="AG888" s="9" t="str">
        <f t="shared" si="454"/>
        <v>NA</v>
      </c>
      <c r="AH888" s="9">
        <f t="shared" si="455"/>
        <v>0</v>
      </c>
      <c r="AI888" s="9" t="str">
        <f t="shared" si="456"/>
        <v>NA</v>
      </c>
      <c r="AJ888" s="9">
        <f t="shared" si="457"/>
        <v>0</v>
      </c>
      <c r="AK888" t="str">
        <f t="shared" si="458"/>
        <v>NA</v>
      </c>
      <c r="AL888" t="str">
        <f t="shared" si="459"/>
        <v>NA</v>
      </c>
      <c r="AM888" t="str">
        <f t="shared" si="460"/>
        <v>NA</v>
      </c>
      <c r="AN888" t="str">
        <f t="shared" si="461"/>
        <v>NA</v>
      </c>
      <c r="AO888">
        <f t="shared" si="440"/>
        <v>0</v>
      </c>
      <c r="AP888">
        <f t="shared" si="441"/>
        <v>0</v>
      </c>
      <c r="AQ888" t="str">
        <f t="shared" si="442"/>
        <v>Method not applicable - confined aquifer</v>
      </c>
    </row>
    <row r="889" spans="1:43" x14ac:dyDescent="0.25">
      <c r="A889">
        <v>786</v>
      </c>
      <c r="B889">
        <v>2289084.3613100001</v>
      </c>
      <c r="C889" t="str">
        <f>VLOOKUP(A889,'A1. Aquifer Attributes'!A:H,8,FALSE)</f>
        <v>Confined</v>
      </c>
      <c r="D889" t="str">
        <f>VLOOKUP(A889,'A3. BGCZ'!A:C,3,FALSE)</f>
        <v>CDF</v>
      </c>
      <c r="E889" t="str">
        <f>VLOOKUP(A889,'A2. Low Flow Zone'!A:C,3,FALSE)</f>
        <v>Georgia Basin</v>
      </c>
      <c r="F889">
        <f>IFERROR(VLOOKUP(A889,'R1. GW Use'!A:H,8,FALSE),"&lt;Null&gt;")</f>
        <v>3616</v>
      </c>
      <c r="G889" t="str">
        <f>IFERROR(VLOOKUP(A889,'R2. Recharge'!A:I,8,FALSE)*B889,"&lt;Null&gt;")</f>
        <v>&lt;Null&gt;</v>
      </c>
      <c r="H889" t="str">
        <f>IFERROR(VLOOKUP(A889,'R2. Recharge'!A:K,10,FALSE)*B889,"&lt;Null&gt;")</f>
        <v>&lt;Null&gt;</v>
      </c>
      <c r="I889" t="str">
        <f>IFERROR(VLOOKUP(A889,'R3. GW E'!A:C,2,FALSE)*B889,"&lt;Null&gt;")</f>
        <v>&lt;Null&gt;</v>
      </c>
      <c r="J889" t="str">
        <f>IFERROR(VLOOKUP(A889,'R3. GW E'!A:E,4,FALSE)*B889,"&lt;Null&gt;")</f>
        <v>&lt;Null&gt;</v>
      </c>
      <c r="K889" t="str">
        <f t="shared" si="429"/>
        <v>&lt;Null&gt;</v>
      </c>
      <c r="L889" t="str">
        <f t="shared" si="430"/>
        <v>&lt;Null&gt;</v>
      </c>
      <c r="M889" t="str">
        <f t="shared" si="431"/>
        <v>&lt;Null&gt;</v>
      </c>
      <c r="N889" t="str">
        <f t="shared" si="432"/>
        <v>&lt;Null&gt;</v>
      </c>
      <c r="O889" t="str">
        <f t="shared" si="433"/>
        <v/>
      </c>
      <c r="P889">
        <f t="shared" si="443"/>
        <v>4000</v>
      </c>
      <c r="Q889" t="str">
        <f t="shared" si="434"/>
        <v/>
      </c>
      <c r="R889">
        <f t="shared" si="444"/>
        <v>0</v>
      </c>
      <c r="S889" t="str">
        <f t="shared" si="435"/>
        <v/>
      </c>
      <c r="T889">
        <f t="shared" si="445"/>
        <v>0</v>
      </c>
      <c r="U889" t="str">
        <f t="shared" si="446"/>
        <v>NA</v>
      </c>
      <c r="V889">
        <f t="shared" si="447"/>
        <v>0</v>
      </c>
      <c r="W889" t="str">
        <f t="shared" si="448"/>
        <v>NA</v>
      </c>
      <c r="X889">
        <f t="shared" si="449"/>
        <v>0</v>
      </c>
      <c r="Y889" t="str">
        <f t="shared" si="436"/>
        <v>NA</v>
      </c>
      <c r="Z889" t="str">
        <f t="shared" si="437"/>
        <v>NA</v>
      </c>
      <c r="AA889" t="str">
        <f t="shared" si="438"/>
        <v>NA</v>
      </c>
      <c r="AB889" t="str">
        <f t="shared" si="439"/>
        <v>NA</v>
      </c>
      <c r="AC889" s="9" t="str">
        <f t="shared" si="450"/>
        <v>NA</v>
      </c>
      <c r="AD889" s="9">
        <f t="shared" si="451"/>
        <v>0</v>
      </c>
      <c r="AE889" s="9" t="str">
        <f t="shared" si="452"/>
        <v>NA</v>
      </c>
      <c r="AF889" s="9">
        <f t="shared" si="453"/>
        <v>0</v>
      </c>
      <c r="AG889" s="9" t="str">
        <f t="shared" si="454"/>
        <v>NA</v>
      </c>
      <c r="AH889" s="9">
        <f t="shared" si="455"/>
        <v>0</v>
      </c>
      <c r="AI889" s="9" t="str">
        <f t="shared" si="456"/>
        <v>NA</v>
      </c>
      <c r="AJ889" s="9">
        <f t="shared" si="457"/>
        <v>0</v>
      </c>
      <c r="AK889" t="str">
        <f t="shared" si="458"/>
        <v>NA</v>
      </c>
      <c r="AL889" t="str">
        <f t="shared" si="459"/>
        <v>NA</v>
      </c>
      <c r="AM889" t="str">
        <f t="shared" si="460"/>
        <v>NA</v>
      </c>
      <c r="AN889" t="str">
        <f t="shared" si="461"/>
        <v>NA</v>
      </c>
      <c r="AO889">
        <f t="shared" si="440"/>
        <v>0</v>
      </c>
      <c r="AP889">
        <f t="shared" si="441"/>
        <v>0</v>
      </c>
      <c r="AQ889" t="str">
        <f t="shared" si="442"/>
        <v>Method not applicable - confined aquifer</v>
      </c>
    </row>
    <row r="890" spans="1:43" x14ac:dyDescent="0.25">
      <c r="A890">
        <v>787</v>
      </c>
      <c r="B890">
        <v>4132888.7693699999</v>
      </c>
      <c r="C890" t="str">
        <f>VLOOKUP(A890,'A1. Aquifer Attributes'!A:H,8,FALSE)</f>
        <v>Confined</v>
      </c>
      <c r="D890" t="str">
        <f>VLOOKUP(A890,'A3. BGCZ'!A:C,3,FALSE)</f>
        <v>CDF</v>
      </c>
      <c r="E890" t="str">
        <f>VLOOKUP(A890,'A2. Low Flow Zone'!A:C,3,FALSE)</f>
        <v>Georgia Basin</v>
      </c>
      <c r="F890">
        <f>IFERROR(VLOOKUP(A890,'R1. GW Use'!A:H,8,FALSE),"&lt;Null&gt;")</f>
        <v>10847</v>
      </c>
      <c r="G890" t="str">
        <f>IFERROR(VLOOKUP(A890,'R2. Recharge'!A:I,8,FALSE)*B890,"&lt;Null&gt;")</f>
        <v>&lt;Null&gt;</v>
      </c>
      <c r="H890" t="str">
        <f>IFERROR(VLOOKUP(A890,'R2. Recharge'!A:K,10,FALSE)*B890,"&lt;Null&gt;")</f>
        <v>&lt;Null&gt;</v>
      </c>
      <c r="I890" t="str">
        <f>IFERROR(VLOOKUP(A890,'R3. GW E'!A:C,2,FALSE)*B890,"&lt;Null&gt;")</f>
        <v>&lt;Null&gt;</v>
      </c>
      <c r="J890" t="str">
        <f>IFERROR(VLOOKUP(A890,'R3. GW E'!A:E,4,FALSE)*B890,"&lt;Null&gt;")</f>
        <v>&lt;Null&gt;</v>
      </c>
      <c r="K890" t="str">
        <f t="shared" si="429"/>
        <v>&lt;Null&gt;</v>
      </c>
      <c r="L890" t="str">
        <f t="shared" si="430"/>
        <v>&lt;Null&gt;</v>
      </c>
      <c r="M890" t="str">
        <f t="shared" si="431"/>
        <v>&lt;Null&gt;</v>
      </c>
      <c r="N890" t="str">
        <f t="shared" si="432"/>
        <v>&lt;Null&gt;</v>
      </c>
      <c r="O890" t="str">
        <f t="shared" si="433"/>
        <v/>
      </c>
      <c r="P890">
        <f t="shared" si="443"/>
        <v>11000</v>
      </c>
      <c r="Q890" t="str">
        <f t="shared" si="434"/>
        <v/>
      </c>
      <c r="R890">
        <f t="shared" si="444"/>
        <v>0</v>
      </c>
      <c r="S890" t="str">
        <f t="shared" si="435"/>
        <v/>
      </c>
      <c r="T890">
        <f t="shared" si="445"/>
        <v>0</v>
      </c>
      <c r="U890" t="str">
        <f t="shared" si="446"/>
        <v>NA</v>
      </c>
      <c r="V890">
        <f t="shared" si="447"/>
        <v>0</v>
      </c>
      <c r="W890" t="str">
        <f t="shared" si="448"/>
        <v>NA</v>
      </c>
      <c r="X890">
        <f t="shared" si="449"/>
        <v>0</v>
      </c>
      <c r="Y890" t="str">
        <f t="shared" si="436"/>
        <v>NA</v>
      </c>
      <c r="Z890" t="str">
        <f t="shared" si="437"/>
        <v>NA</v>
      </c>
      <c r="AA890" t="str">
        <f t="shared" si="438"/>
        <v>NA</v>
      </c>
      <c r="AB890" t="str">
        <f t="shared" si="439"/>
        <v>NA</v>
      </c>
      <c r="AC890" s="9" t="str">
        <f t="shared" si="450"/>
        <v>NA</v>
      </c>
      <c r="AD890" s="9">
        <f t="shared" si="451"/>
        <v>0</v>
      </c>
      <c r="AE890" s="9" t="str">
        <f t="shared" si="452"/>
        <v>NA</v>
      </c>
      <c r="AF890" s="9">
        <f t="shared" si="453"/>
        <v>0</v>
      </c>
      <c r="AG890" s="9" t="str">
        <f t="shared" si="454"/>
        <v>NA</v>
      </c>
      <c r="AH890" s="9">
        <f t="shared" si="455"/>
        <v>0</v>
      </c>
      <c r="AI890" s="9" t="str">
        <f t="shared" si="456"/>
        <v>NA</v>
      </c>
      <c r="AJ890" s="9">
        <f t="shared" si="457"/>
        <v>0</v>
      </c>
      <c r="AK890" t="str">
        <f t="shared" si="458"/>
        <v>NA</v>
      </c>
      <c r="AL890" t="str">
        <f t="shared" si="459"/>
        <v>NA</v>
      </c>
      <c r="AM890" t="str">
        <f t="shared" si="460"/>
        <v>NA</v>
      </c>
      <c r="AN890" t="str">
        <f t="shared" si="461"/>
        <v>NA</v>
      </c>
      <c r="AO890">
        <f t="shared" si="440"/>
        <v>0</v>
      </c>
      <c r="AP890">
        <f t="shared" si="441"/>
        <v>0</v>
      </c>
      <c r="AQ890" t="str">
        <f t="shared" si="442"/>
        <v>Method not applicable - confined aquifer</v>
      </c>
    </row>
    <row r="891" spans="1:43" x14ac:dyDescent="0.25">
      <c r="A891">
        <v>788</v>
      </c>
      <c r="B891">
        <v>23122631.866999999</v>
      </c>
      <c r="C891" t="str">
        <f>VLOOKUP(A891,'A1. Aquifer Attributes'!A:H,8,FALSE)</f>
        <v>Confined</v>
      </c>
      <c r="D891" t="str">
        <f>VLOOKUP(A891,'A3. BGCZ'!A:C,3,FALSE)</f>
        <v>CWH</v>
      </c>
      <c r="E891" t="str">
        <f>VLOOKUP(A891,'A2. Low Flow Zone'!A:C,3,FALSE)</f>
        <v>Coast Mountains</v>
      </c>
      <c r="F891">
        <f>IFERROR(VLOOKUP(A891,'R1. GW Use'!A:H,8,FALSE),"&lt;Null&gt;")</f>
        <v>14769</v>
      </c>
      <c r="G891" t="str">
        <f>IFERROR(VLOOKUP(A891,'R2. Recharge'!A:I,8,FALSE)*B891,"&lt;Null&gt;")</f>
        <v>&lt;Null&gt;</v>
      </c>
      <c r="H891" t="str">
        <f>IFERROR(VLOOKUP(A891,'R2. Recharge'!A:K,10,FALSE)*B891,"&lt;Null&gt;")</f>
        <v>&lt;Null&gt;</v>
      </c>
      <c r="I891" t="str">
        <f>IFERROR(VLOOKUP(A891,'R3. GW E'!A:C,2,FALSE)*B891,"&lt;Null&gt;")</f>
        <v>&lt;Null&gt;</v>
      </c>
      <c r="J891" t="str">
        <f>IFERROR(VLOOKUP(A891,'R3. GW E'!A:E,4,FALSE)*B891,"&lt;Null&gt;")</f>
        <v>&lt;Null&gt;</v>
      </c>
      <c r="K891" t="str">
        <f t="shared" si="429"/>
        <v>&lt;Null&gt;</v>
      </c>
      <c r="L891" t="str">
        <f t="shared" si="430"/>
        <v>&lt;Null&gt;</v>
      </c>
      <c r="M891" t="str">
        <f t="shared" si="431"/>
        <v>&lt;Null&gt;</v>
      </c>
      <c r="N891" t="str">
        <f t="shared" si="432"/>
        <v>&lt;Null&gt;</v>
      </c>
      <c r="O891" t="str">
        <f t="shared" si="433"/>
        <v/>
      </c>
      <c r="P891">
        <f t="shared" si="443"/>
        <v>15000</v>
      </c>
      <c r="Q891" t="str">
        <f t="shared" si="434"/>
        <v/>
      </c>
      <c r="R891">
        <f t="shared" si="444"/>
        <v>0</v>
      </c>
      <c r="S891" t="str">
        <f t="shared" si="435"/>
        <v/>
      </c>
      <c r="T891">
        <f t="shared" si="445"/>
        <v>0</v>
      </c>
      <c r="U891" t="str">
        <f t="shared" si="446"/>
        <v>NA</v>
      </c>
      <c r="V891">
        <f t="shared" si="447"/>
        <v>0</v>
      </c>
      <c r="W891" t="str">
        <f t="shared" si="448"/>
        <v>NA</v>
      </c>
      <c r="X891">
        <f t="shared" si="449"/>
        <v>0</v>
      </c>
      <c r="Y891" t="str">
        <f t="shared" si="436"/>
        <v>NA</v>
      </c>
      <c r="Z891" t="str">
        <f t="shared" si="437"/>
        <v>NA</v>
      </c>
      <c r="AA891" t="str">
        <f t="shared" si="438"/>
        <v>NA</v>
      </c>
      <c r="AB891" t="str">
        <f t="shared" si="439"/>
        <v>NA</v>
      </c>
      <c r="AC891" s="9" t="str">
        <f t="shared" si="450"/>
        <v>NA</v>
      </c>
      <c r="AD891" s="9">
        <f t="shared" si="451"/>
        <v>0</v>
      </c>
      <c r="AE891" s="9" t="str">
        <f t="shared" si="452"/>
        <v>NA</v>
      </c>
      <c r="AF891" s="9">
        <f t="shared" si="453"/>
        <v>0</v>
      </c>
      <c r="AG891" s="9" t="str">
        <f t="shared" si="454"/>
        <v>NA</v>
      </c>
      <c r="AH891" s="9">
        <f t="shared" si="455"/>
        <v>0</v>
      </c>
      <c r="AI891" s="9" t="str">
        <f t="shared" si="456"/>
        <v>NA</v>
      </c>
      <c r="AJ891" s="9">
        <f t="shared" si="457"/>
        <v>0</v>
      </c>
      <c r="AK891" t="str">
        <f t="shared" si="458"/>
        <v>NA</v>
      </c>
      <c r="AL891" t="str">
        <f t="shared" si="459"/>
        <v>NA</v>
      </c>
      <c r="AM891" t="str">
        <f t="shared" si="460"/>
        <v>NA</v>
      </c>
      <c r="AN891" t="str">
        <f t="shared" si="461"/>
        <v>NA</v>
      </c>
      <c r="AO891">
        <f t="shared" si="440"/>
        <v>0</v>
      </c>
      <c r="AP891">
        <f t="shared" si="441"/>
        <v>0</v>
      </c>
      <c r="AQ891" t="str">
        <f t="shared" si="442"/>
        <v>Method not applicable - confined aquifer</v>
      </c>
    </row>
    <row r="892" spans="1:43" x14ac:dyDescent="0.25">
      <c r="A892">
        <v>791</v>
      </c>
      <c r="B892">
        <v>8286979.9137800001</v>
      </c>
      <c r="C892" t="str">
        <f>VLOOKUP(A892,'A1. Aquifer Attributes'!A:H,8,FALSE)</f>
        <v>Confined</v>
      </c>
      <c r="D892" t="str">
        <f>VLOOKUP(A892,'A3. BGCZ'!A:C,3,FALSE)</f>
        <v>CWH</v>
      </c>
      <c r="E892" t="str">
        <f>VLOOKUP(A892,'A2. Low Flow Zone'!A:C,3,FALSE)</f>
        <v>Coast Mountains</v>
      </c>
      <c r="F892">
        <f>IFERROR(VLOOKUP(A892,'R1. GW Use'!A:H,8,FALSE),"&lt;Null&gt;")</f>
        <v>10154</v>
      </c>
      <c r="G892" t="str">
        <f>IFERROR(VLOOKUP(A892,'R2. Recharge'!A:I,8,FALSE)*B892,"&lt;Null&gt;")</f>
        <v>&lt;Null&gt;</v>
      </c>
      <c r="H892" t="str">
        <f>IFERROR(VLOOKUP(A892,'R2. Recharge'!A:K,10,FALSE)*B892,"&lt;Null&gt;")</f>
        <v>&lt;Null&gt;</v>
      </c>
      <c r="I892" t="str">
        <f>IFERROR(VLOOKUP(A892,'R3. GW E'!A:C,2,FALSE)*B892,"&lt;Null&gt;")</f>
        <v>&lt;Null&gt;</v>
      </c>
      <c r="J892" t="str">
        <f>IFERROR(VLOOKUP(A892,'R3. GW E'!A:E,4,FALSE)*B892,"&lt;Null&gt;")</f>
        <v>&lt;Null&gt;</v>
      </c>
      <c r="K892" t="str">
        <f t="shared" si="429"/>
        <v>&lt;Null&gt;</v>
      </c>
      <c r="L892" t="str">
        <f t="shared" si="430"/>
        <v>&lt;Null&gt;</v>
      </c>
      <c r="M892" t="str">
        <f t="shared" si="431"/>
        <v>&lt;Null&gt;</v>
      </c>
      <c r="N892" t="str">
        <f t="shared" si="432"/>
        <v>&lt;Null&gt;</v>
      </c>
      <c r="O892" t="str">
        <f t="shared" si="433"/>
        <v/>
      </c>
      <c r="P892">
        <f t="shared" si="443"/>
        <v>10000</v>
      </c>
      <c r="Q892" t="str">
        <f t="shared" si="434"/>
        <v/>
      </c>
      <c r="R892">
        <f t="shared" si="444"/>
        <v>0</v>
      </c>
      <c r="S892" t="str">
        <f t="shared" si="435"/>
        <v/>
      </c>
      <c r="T892">
        <f t="shared" si="445"/>
        <v>0</v>
      </c>
      <c r="U892" t="str">
        <f t="shared" si="446"/>
        <v>NA</v>
      </c>
      <c r="V892">
        <f t="shared" si="447"/>
        <v>0</v>
      </c>
      <c r="W892" t="str">
        <f t="shared" si="448"/>
        <v>NA</v>
      </c>
      <c r="X892">
        <f t="shared" si="449"/>
        <v>0</v>
      </c>
      <c r="Y892" t="str">
        <f t="shared" si="436"/>
        <v>NA</v>
      </c>
      <c r="Z892" t="str">
        <f t="shared" si="437"/>
        <v>NA</v>
      </c>
      <c r="AA892" t="str">
        <f t="shared" si="438"/>
        <v>NA</v>
      </c>
      <c r="AB892" t="str">
        <f t="shared" si="439"/>
        <v>NA</v>
      </c>
      <c r="AC892" s="9" t="str">
        <f t="shared" si="450"/>
        <v>NA</v>
      </c>
      <c r="AD892" s="9">
        <f t="shared" si="451"/>
        <v>0</v>
      </c>
      <c r="AE892" s="9" t="str">
        <f t="shared" si="452"/>
        <v>NA</v>
      </c>
      <c r="AF892" s="9">
        <f t="shared" si="453"/>
        <v>0</v>
      </c>
      <c r="AG892" s="9" t="str">
        <f t="shared" si="454"/>
        <v>NA</v>
      </c>
      <c r="AH892" s="9">
        <f t="shared" si="455"/>
        <v>0</v>
      </c>
      <c r="AI892" s="9" t="str">
        <f t="shared" si="456"/>
        <v>NA</v>
      </c>
      <c r="AJ892" s="9">
        <f t="shared" si="457"/>
        <v>0</v>
      </c>
      <c r="AK892" t="str">
        <f t="shared" si="458"/>
        <v>NA</v>
      </c>
      <c r="AL892" t="str">
        <f t="shared" si="459"/>
        <v>NA</v>
      </c>
      <c r="AM892" t="str">
        <f t="shared" si="460"/>
        <v>NA</v>
      </c>
      <c r="AN892" t="str">
        <f t="shared" si="461"/>
        <v>NA</v>
      </c>
      <c r="AO892">
        <f t="shared" si="440"/>
        <v>0</v>
      </c>
      <c r="AP892">
        <f t="shared" si="441"/>
        <v>0</v>
      </c>
      <c r="AQ892" t="str">
        <f t="shared" si="442"/>
        <v>Method not applicable - confined aquifer</v>
      </c>
    </row>
    <row r="893" spans="1:43" x14ac:dyDescent="0.25">
      <c r="A893">
        <v>792</v>
      </c>
      <c r="B893">
        <v>1135282.62283</v>
      </c>
      <c r="C893" t="str">
        <f>VLOOKUP(A893,'A1. Aquifer Attributes'!A:H,8,FALSE)</f>
        <v>Confined</v>
      </c>
      <c r="D893" t="str">
        <f>VLOOKUP(A893,'A3. BGCZ'!A:C,3,FALSE)</f>
        <v>CWH</v>
      </c>
      <c r="E893" t="str">
        <f>VLOOKUP(A893,'A2. Low Flow Zone'!A:C,3,FALSE)</f>
        <v>Coast Mountains</v>
      </c>
      <c r="F893">
        <f>IFERROR(VLOOKUP(A893,'R1. GW Use'!A:H,8,FALSE),"&lt;Null&gt;")</f>
        <v>5538</v>
      </c>
      <c r="G893" t="str">
        <f>IFERROR(VLOOKUP(A893,'R2. Recharge'!A:I,8,FALSE)*B893,"&lt;Null&gt;")</f>
        <v>&lt;Null&gt;</v>
      </c>
      <c r="H893" t="str">
        <f>IFERROR(VLOOKUP(A893,'R2. Recharge'!A:K,10,FALSE)*B893,"&lt;Null&gt;")</f>
        <v>&lt;Null&gt;</v>
      </c>
      <c r="I893" t="str">
        <f>IFERROR(VLOOKUP(A893,'R3. GW E'!A:C,2,FALSE)*B893,"&lt;Null&gt;")</f>
        <v>&lt;Null&gt;</v>
      </c>
      <c r="J893" t="str">
        <f>IFERROR(VLOOKUP(A893,'R3. GW E'!A:E,4,FALSE)*B893,"&lt;Null&gt;")</f>
        <v>&lt;Null&gt;</v>
      </c>
      <c r="K893" t="str">
        <f t="shared" si="429"/>
        <v>&lt;Null&gt;</v>
      </c>
      <c r="L893" t="str">
        <f t="shared" si="430"/>
        <v>&lt;Null&gt;</v>
      </c>
      <c r="M893" t="str">
        <f t="shared" si="431"/>
        <v>&lt;Null&gt;</v>
      </c>
      <c r="N893" t="str">
        <f t="shared" si="432"/>
        <v>&lt;Null&gt;</v>
      </c>
      <c r="O893" t="str">
        <f t="shared" si="433"/>
        <v/>
      </c>
      <c r="P893">
        <f t="shared" si="443"/>
        <v>6000</v>
      </c>
      <c r="Q893" t="str">
        <f t="shared" si="434"/>
        <v/>
      </c>
      <c r="R893">
        <f t="shared" si="444"/>
        <v>0</v>
      </c>
      <c r="S893" t="str">
        <f t="shared" si="435"/>
        <v/>
      </c>
      <c r="T893">
        <f t="shared" si="445"/>
        <v>0</v>
      </c>
      <c r="U893" t="str">
        <f t="shared" si="446"/>
        <v>NA</v>
      </c>
      <c r="V893">
        <f t="shared" si="447"/>
        <v>0</v>
      </c>
      <c r="W893" t="str">
        <f t="shared" si="448"/>
        <v>NA</v>
      </c>
      <c r="X893">
        <f t="shared" si="449"/>
        <v>0</v>
      </c>
      <c r="Y893" t="str">
        <f t="shared" si="436"/>
        <v>NA</v>
      </c>
      <c r="Z893" t="str">
        <f t="shared" si="437"/>
        <v>NA</v>
      </c>
      <c r="AA893" t="str">
        <f t="shared" si="438"/>
        <v>NA</v>
      </c>
      <c r="AB893" t="str">
        <f t="shared" si="439"/>
        <v>NA</v>
      </c>
      <c r="AC893" s="9" t="str">
        <f t="shared" si="450"/>
        <v>NA</v>
      </c>
      <c r="AD893" s="9">
        <f t="shared" si="451"/>
        <v>0</v>
      </c>
      <c r="AE893" s="9" t="str">
        <f t="shared" si="452"/>
        <v>NA</v>
      </c>
      <c r="AF893" s="9">
        <f t="shared" si="453"/>
        <v>0</v>
      </c>
      <c r="AG893" s="9" t="str">
        <f t="shared" si="454"/>
        <v>NA</v>
      </c>
      <c r="AH893" s="9">
        <f t="shared" si="455"/>
        <v>0</v>
      </c>
      <c r="AI893" s="9" t="str">
        <f t="shared" si="456"/>
        <v>NA</v>
      </c>
      <c r="AJ893" s="9">
        <f t="shared" si="457"/>
        <v>0</v>
      </c>
      <c r="AK893" t="str">
        <f t="shared" si="458"/>
        <v>NA</v>
      </c>
      <c r="AL893" t="str">
        <f t="shared" si="459"/>
        <v>NA</v>
      </c>
      <c r="AM893" t="str">
        <f t="shared" si="460"/>
        <v>NA</v>
      </c>
      <c r="AN893" t="str">
        <f t="shared" si="461"/>
        <v>NA</v>
      </c>
      <c r="AO893">
        <f t="shared" si="440"/>
        <v>0</v>
      </c>
      <c r="AP893">
        <f t="shared" si="441"/>
        <v>0</v>
      </c>
      <c r="AQ893" t="str">
        <f t="shared" si="442"/>
        <v>Method not applicable - confined aquifer</v>
      </c>
    </row>
    <row r="894" spans="1:43" x14ac:dyDescent="0.25">
      <c r="A894">
        <v>795</v>
      </c>
      <c r="B894">
        <v>625222.57968800003</v>
      </c>
      <c r="C894" t="str">
        <f>VLOOKUP(A894,'A1. Aquifer Attributes'!A:H,8,FALSE)</f>
        <v>Confined</v>
      </c>
      <c r="D894" t="str">
        <f>VLOOKUP(A894,'A3. BGCZ'!A:C,3,FALSE)</f>
        <v>ICH</v>
      </c>
      <c r="E894" t="str">
        <f>VLOOKUP(A894,'A2. Low Flow Zone'!A:C,3,FALSE)</f>
        <v>Coast Mountains</v>
      </c>
      <c r="F894">
        <f>IFERROR(VLOOKUP(A894,'R1. GW Use'!A:H,8,FALSE),"&lt;Null&gt;")</f>
        <v>7384</v>
      </c>
      <c r="G894" t="str">
        <f>IFERROR(VLOOKUP(A894,'R2. Recharge'!A:I,8,FALSE)*B894,"&lt;Null&gt;")</f>
        <v>&lt;Null&gt;</v>
      </c>
      <c r="H894" t="str">
        <f>IFERROR(VLOOKUP(A894,'R2. Recharge'!A:K,10,FALSE)*B894,"&lt;Null&gt;")</f>
        <v>&lt;Null&gt;</v>
      </c>
      <c r="I894" t="str">
        <f>IFERROR(VLOOKUP(A894,'R3. GW E'!A:C,2,FALSE)*B894,"&lt;Null&gt;")</f>
        <v>&lt;Null&gt;</v>
      </c>
      <c r="J894" t="str">
        <f>IFERROR(VLOOKUP(A894,'R3. GW E'!A:E,4,FALSE)*B894,"&lt;Null&gt;")</f>
        <v>&lt;Null&gt;</v>
      </c>
      <c r="K894" t="str">
        <f t="shared" si="429"/>
        <v>&lt;Null&gt;</v>
      </c>
      <c r="L894" t="str">
        <f t="shared" si="430"/>
        <v>&lt;Null&gt;</v>
      </c>
      <c r="M894" t="str">
        <f t="shared" si="431"/>
        <v>&lt;Null&gt;</v>
      </c>
      <c r="N894" t="str">
        <f t="shared" si="432"/>
        <v>&lt;Null&gt;</v>
      </c>
      <c r="O894" t="str">
        <f t="shared" si="433"/>
        <v/>
      </c>
      <c r="P894">
        <f t="shared" si="443"/>
        <v>7000</v>
      </c>
      <c r="Q894" t="str">
        <f t="shared" si="434"/>
        <v/>
      </c>
      <c r="R894">
        <f t="shared" si="444"/>
        <v>0</v>
      </c>
      <c r="S894" t="str">
        <f t="shared" si="435"/>
        <v/>
      </c>
      <c r="T894">
        <f t="shared" si="445"/>
        <v>0</v>
      </c>
      <c r="U894" t="str">
        <f t="shared" si="446"/>
        <v>NA</v>
      </c>
      <c r="V894">
        <f t="shared" si="447"/>
        <v>0</v>
      </c>
      <c r="W894" t="str">
        <f t="shared" si="448"/>
        <v>NA</v>
      </c>
      <c r="X894">
        <f t="shared" si="449"/>
        <v>0</v>
      </c>
      <c r="Y894" t="str">
        <f t="shared" si="436"/>
        <v>NA</v>
      </c>
      <c r="Z894" t="str">
        <f t="shared" si="437"/>
        <v>NA</v>
      </c>
      <c r="AA894" t="str">
        <f t="shared" si="438"/>
        <v>NA</v>
      </c>
      <c r="AB894" t="str">
        <f t="shared" si="439"/>
        <v>NA</v>
      </c>
      <c r="AC894" s="9" t="str">
        <f t="shared" si="450"/>
        <v>NA</v>
      </c>
      <c r="AD894" s="9">
        <f t="shared" si="451"/>
        <v>0</v>
      </c>
      <c r="AE894" s="9" t="str">
        <f t="shared" si="452"/>
        <v>NA</v>
      </c>
      <c r="AF894" s="9">
        <f t="shared" si="453"/>
        <v>0</v>
      </c>
      <c r="AG894" s="9" t="str">
        <f t="shared" si="454"/>
        <v>NA</v>
      </c>
      <c r="AH894" s="9">
        <f t="shared" si="455"/>
        <v>0</v>
      </c>
      <c r="AI894" s="9" t="str">
        <f t="shared" si="456"/>
        <v>NA</v>
      </c>
      <c r="AJ894" s="9">
        <f t="shared" si="457"/>
        <v>0</v>
      </c>
      <c r="AK894" t="str">
        <f t="shared" si="458"/>
        <v>NA</v>
      </c>
      <c r="AL894" t="str">
        <f t="shared" si="459"/>
        <v>NA</v>
      </c>
      <c r="AM894" t="str">
        <f t="shared" si="460"/>
        <v>NA</v>
      </c>
      <c r="AN894" t="str">
        <f t="shared" si="461"/>
        <v>NA</v>
      </c>
      <c r="AO894">
        <f t="shared" si="440"/>
        <v>0</v>
      </c>
      <c r="AP894">
        <f t="shared" si="441"/>
        <v>0</v>
      </c>
      <c r="AQ894" t="str">
        <f t="shared" si="442"/>
        <v>Method not applicable - confined aquifer</v>
      </c>
    </row>
    <row r="895" spans="1:43" x14ac:dyDescent="0.25">
      <c r="A895">
        <v>796</v>
      </c>
      <c r="B895">
        <v>572496.96356199996</v>
      </c>
      <c r="C895" t="str">
        <f>VLOOKUP(A895,'A1. Aquifer Attributes'!A:H,8,FALSE)</f>
        <v>Confined</v>
      </c>
      <c r="D895" t="str">
        <f>VLOOKUP(A895,'A3. BGCZ'!A:C,3,FALSE)</f>
        <v>ICH</v>
      </c>
      <c r="E895" t="str">
        <f>VLOOKUP(A895,'A2. Low Flow Zone'!A:C,3,FALSE)</f>
        <v>Coast Mountains</v>
      </c>
      <c r="F895">
        <f>IFERROR(VLOOKUP(A895,'R1. GW Use'!A:H,8,FALSE),"&lt;Null&gt;")</f>
        <v>766</v>
      </c>
      <c r="G895" t="str">
        <f>IFERROR(VLOOKUP(A895,'R2. Recharge'!A:I,8,FALSE)*B895,"&lt;Null&gt;")</f>
        <v>&lt;Null&gt;</v>
      </c>
      <c r="H895" t="str">
        <f>IFERROR(VLOOKUP(A895,'R2. Recharge'!A:K,10,FALSE)*B895,"&lt;Null&gt;")</f>
        <v>&lt;Null&gt;</v>
      </c>
      <c r="I895" t="str">
        <f>IFERROR(VLOOKUP(A895,'R3. GW E'!A:C,2,FALSE)*B895,"&lt;Null&gt;")</f>
        <v>&lt;Null&gt;</v>
      </c>
      <c r="J895" t="str">
        <f>IFERROR(VLOOKUP(A895,'R3. GW E'!A:E,4,FALSE)*B895,"&lt;Null&gt;")</f>
        <v>&lt;Null&gt;</v>
      </c>
      <c r="K895" t="str">
        <f t="shared" si="429"/>
        <v>&lt;Null&gt;</v>
      </c>
      <c r="L895" t="str">
        <f t="shared" si="430"/>
        <v>&lt;Null&gt;</v>
      </c>
      <c r="M895" t="str">
        <f t="shared" si="431"/>
        <v>&lt;Null&gt;</v>
      </c>
      <c r="N895" t="str">
        <f t="shared" si="432"/>
        <v>&lt;Null&gt;</v>
      </c>
      <c r="O895" t="str">
        <f t="shared" si="433"/>
        <v>&lt;1000</v>
      </c>
      <c r="P895">
        <f t="shared" si="443"/>
        <v>1000</v>
      </c>
      <c r="Q895" t="str">
        <f t="shared" si="434"/>
        <v/>
      </c>
      <c r="R895">
        <f t="shared" si="444"/>
        <v>0</v>
      </c>
      <c r="S895" t="str">
        <f t="shared" si="435"/>
        <v/>
      </c>
      <c r="T895">
        <f t="shared" si="445"/>
        <v>0</v>
      </c>
      <c r="U895" t="str">
        <f t="shared" si="446"/>
        <v>NA</v>
      </c>
      <c r="V895">
        <f t="shared" si="447"/>
        <v>0</v>
      </c>
      <c r="W895" t="str">
        <f t="shared" si="448"/>
        <v>NA</v>
      </c>
      <c r="X895">
        <f t="shared" si="449"/>
        <v>0</v>
      </c>
      <c r="Y895" t="str">
        <f t="shared" si="436"/>
        <v>NA</v>
      </c>
      <c r="Z895" t="str">
        <f t="shared" si="437"/>
        <v>NA</v>
      </c>
      <c r="AA895" t="str">
        <f t="shared" si="438"/>
        <v>NA</v>
      </c>
      <c r="AB895" t="str">
        <f t="shared" si="439"/>
        <v>NA</v>
      </c>
      <c r="AC895" s="9" t="str">
        <f t="shared" si="450"/>
        <v>NA</v>
      </c>
      <c r="AD895" s="9">
        <f t="shared" si="451"/>
        <v>0</v>
      </c>
      <c r="AE895" s="9" t="str">
        <f t="shared" si="452"/>
        <v>NA</v>
      </c>
      <c r="AF895" s="9">
        <f t="shared" si="453"/>
        <v>0</v>
      </c>
      <c r="AG895" s="9" t="str">
        <f t="shared" si="454"/>
        <v>NA</v>
      </c>
      <c r="AH895" s="9">
        <f t="shared" si="455"/>
        <v>0</v>
      </c>
      <c r="AI895" s="9" t="str">
        <f t="shared" si="456"/>
        <v>NA</v>
      </c>
      <c r="AJ895" s="9">
        <f t="shared" si="457"/>
        <v>0</v>
      </c>
      <c r="AK895" t="str">
        <f t="shared" si="458"/>
        <v>NA</v>
      </c>
      <c r="AL895" t="str">
        <f t="shared" si="459"/>
        <v>NA</v>
      </c>
      <c r="AM895" t="str">
        <f t="shared" si="460"/>
        <v>NA</v>
      </c>
      <c r="AN895" t="str">
        <f t="shared" si="461"/>
        <v>NA</v>
      </c>
      <c r="AO895">
        <f t="shared" si="440"/>
        <v>0</v>
      </c>
      <c r="AP895">
        <f t="shared" si="441"/>
        <v>0</v>
      </c>
      <c r="AQ895" t="str">
        <f t="shared" si="442"/>
        <v>Method not applicable - confined aquifer</v>
      </c>
    </row>
    <row r="896" spans="1:43" x14ac:dyDescent="0.25">
      <c r="A896">
        <v>799</v>
      </c>
      <c r="B896">
        <v>7482130.3864399996</v>
      </c>
      <c r="C896" t="str">
        <f>VLOOKUP(A896,'A1. Aquifer Attributes'!A:H,8,FALSE)</f>
        <v>Confined</v>
      </c>
      <c r="D896" t="str">
        <f>VLOOKUP(A896,'A3. BGCZ'!A:C,3,FALSE)</f>
        <v>SBS</v>
      </c>
      <c r="E896" t="str">
        <f>VLOOKUP(A896,'A2. Low Flow Zone'!A:C,3,FALSE)</f>
        <v>Southeast Mountains</v>
      </c>
      <c r="F896">
        <f>IFERROR(VLOOKUP(A896,'R1. GW Use'!A:H,8,FALSE),"&lt;Null&gt;")</f>
        <v>32947</v>
      </c>
      <c r="G896" t="str">
        <f>IFERROR(VLOOKUP(A896,'R2. Recharge'!A:I,8,FALSE)*B896,"&lt;Null&gt;")</f>
        <v>&lt;Null&gt;</v>
      </c>
      <c r="H896" t="str">
        <f>IFERROR(VLOOKUP(A896,'R2. Recharge'!A:K,10,FALSE)*B896,"&lt;Null&gt;")</f>
        <v>&lt;Null&gt;</v>
      </c>
      <c r="I896" t="str">
        <f>IFERROR(VLOOKUP(A896,'R3. GW E'!A:C,2,FALSE)*B896,"&lt;Null&gt;")</f>
        <v>&lt;Null&gt;</v>
      </c>
      <c r="J896" t="str">
        <f>IFERROR(VLOOKUP(A896,'R3. GW E'!A:E,4,FALSE)*B896,"&lt;Null&gt;")</f>
        <v>&lt;Null&gt;</v>
      </c>
      <c r="K896" t="str">
        <f t="shared" si="429"/>
        <v>&lt;Null&gt;</v>
      </c>
      <c r="L896" t="str">
        <f t="shared" si="430"/>
        <v>&lt;Null&gt;</v>
      </c>
      <c r="M896" t="str">
        <f t="shared" si="431"/>
        <v>&lt;Null&gt;</v>
      </c>
      <c r="N896" t="str">
        <f t="shared" si="432"/>
        <v>&lt;Null&gt;</v>
      </c>
      <c r="O896" t="str">
        <f t="shared" si="433"/>
        <v/>
      </c>
      <c r="P896">
        <f t="shared" si="443"/>
        <v>33000</v>
      </c>
      <c r="Q896" t="str">
        <f t="shared" si="434"/>
        <v/>
      </c>
      <c r="R896">
        <f t="shared" si="444"/>
        <v>0</v>
      </c>
      <c r="S896" t="str">
        <f t="shared" si="435"/>
        <v/>
      </c>
      <c r="T896">
        <f t="shared" si="445"/>
        <v>0</v>
      </c>
      <c r="U896" t="str">
        <f t="shared" si="446"/>
        <v>NA</v>
      </c>
      <c r="V896">
        <f t="shared" si="447"/>
        <v>0</v>
      </c>
      <c r="W896" t="str">
        <f t="shared" si="448"/>
        <v>NA</v>
      </c>
      <c r="X896">
        <f t="shared" si="449"/>
        <v>0</v>
      </c>
      <c r="Y896" t="str">
        <f t="shared" si="436"/>
        <v>NA</v>
      </c>
      <c r="Z896" t="str">
        <f t="shared" si="437"/>
        <v>NA</v>
      </c>
      <c r="AA896" t="str">
        <f t="shared" si="438"/>
        <v>NA</v>
      </c>
      <c r="AB896" t="str">
        <f t="shared" si="439"/>
        <v>NA</v>
      </c>
      <c r="AC896" s="9" t="str">
        <f t="shared" si="450"/>
        <v>NA</v>
      </c>
      <c r="AD896" s="9">
        <f t="shared" si="451"/>
        <v>0</v>
      </c>
      <c r="AE896" s="9" t="str">
        <f t="shared" si="452"/>
        <v>NA</v>
      </c>
      <c r="AF896" s="9">
        <f t="shared" si="453"/>
        <v>0</v>
      </c>
      <c r="AG896" s="9" t="str">
        <f t="shared" si="454"/>
        <v>NA</v>
      </c>
      <c r="AH896" s="9">
        <f t="shared" si="455"/>
        <v>0</v>
      </c>
      <c r="AI896" s="9" t="str">
        <f t="shared" si="456"/>
        <v>NA</v>
      </c>
      <c r="AJ896" s="9">
        <f t="shared" si="457"/>
        <v>0</v>
      </c>
      <c r="AK896" t="str">
        <f t="shared" si="458"/>
        <v>NA</v>
      </c>
      <c r="AL896" t="str">
        <f t="shared" si="459"/>
        <v>NA</v>
      </c>
      <c r="AM896" t="str">
        <f t="shared" si="460"/>
        <v>NA</v>
      </c>
      <c r="AN896" t="str">
        <f t="shared" si="461"/>
        <v>NA</v>
      </c>
      <c r="AO896">
        <f t="shared" si="440"/>
        <v>0</v>
      </c>
      <c r="AP896">
        <f t="shared" si="441"/>
        <v>0</v>
      </c>
      <c r="AQ896" t="str">
        <f t="shared" si="442"/>
        <v>Method not applicable - confined aquifer</v>
      </c>
    </row>
    <row r="897" spans="1:43" x14ac:dyDescent="0.25">
      <c r="A897">
        <v>800</v>
      </c>
      <c r="B897">
        <v>17642600.565200001</v>
      </c>
      <c r="C897" t="str">
        <f>VLOOKUP(A897,'A1. Aquifer Attributes'!A:H,8,FALSE)</f>
        <v>Confined</v>
      </c>
      <c r="D897" t="str">
        <f>VLOOKUP(A897,'A3. BGCZ'!A:C,3,FALSE)</f>
        <v>SBS</v>
      </c>
      <c r="E897" t="str">
        <f>VLOOKUP(A897,'A2. Low Flow Zone'!A:C,3,FALSE)</f>
        <v>Southeast Mountains</v>
      </c>
      <c r="F897">
        <f>IFERROR(VLOOKUP(A897,'R1. GW Use'!A:H,8,FALSE),"&lt;Null&gt;")</f>
        <v>41240</v>
      </c>
      <c r="G897" t="str">
        <f>IFERROR(VLOOKUP(A897,'R2. Recharge'!A:I,8,FALSE)*B897,"&lt;Null&gt;")</f>
        <v>&lt;Null&gt;</v>
      </c>
      <c r="H897" t="str">
        <f>IFERROR(VLOOKUP(A897,'R2. Recharge'!A:K,10,FALSE)*B897,"&lt;Null&gt;")</f>
        <v>&lt;Null&gt;</v>
      </c>
      <c r="I897" t="str">
        <f>IFERROR(VLOOKUP(A897,'R3. GW E'!A:C,2,FALSE)*B897,"&lt;Null&gt;")</f>
        <v>&lt;Null&gt;</v>
      </c>
      <c r="J897" t="str">
        <f>IFERROR(VLOOKUP(A897,'R3. GW E'!A:E,4,FALSE)*B897,"&lt;Null&gt;")</f>
        <v>&lt;Null&gt;</v>
      </c>
      <c r="K897" t="str">
        <f t="shared" si="429"/>
        <v>&lt;Null&gt;</v>
      </c>
      <c r="L897" t="str">
        <f t="shared" si="430"/>
        <v>&lt;Null&gt;</v>
      </c>
      <c r="M897" t="str">
        <f t="shared" si="431"/>
        <v>&lt;Null&gt;</v>
      </c>
      <c r="N897" t="str">
        <f t="shared" si="432"/>
        <v>&lt;Null&gt;</v>
      </c>
      <c r="O897" t="str">
        <f t="shared" si="433"/>
        <v/>
      </c>
      <c r="P897">
        <f t="shared" si="443"/>
        <v>41000</v>
      </c>
      <c r="Q897" t="str">
        <f t="shared" si="434"/>
        <v/>
      </c>
      <c r="R897">
        <f t="shared" si="444"/>
        <v>0</v>
      </c>
      <c r="S897" t="str">
        <f t="shared" si="435"/>
        <v/>
      </c>
      <c r="T897">
        <f t="shared" si="445"/>
        <v>0</v>
      </c>
      <c r="U897" t="str">
        <f t="shared" si="446"/>
        <v>NA</v>
      </c>
      <c r="V897">
        <f t="shared" si="447"/>
        <v>0</v>
      </c>
      <c r="W897" t="str">
        <f t="shared" si="448"/>
        <v>NA</v>
      </c>
      <c r="X897">
        <f t="shared" si="449"/>
        <v>0</v>
      </c>
      <c r="Y897" t="str">
        <f t="shared" si="436"/>
        <v>NA</v>
      </c>
      <c r="Z897" t="str">
        <f t="shared" si="437"/>
        <v>NA</v>
      </c>
      <c r="AA897" t="str">
        <f t="shared" si="438"/>
        <v>NA</v>
      </c>
      <c r="AB897" t="str">
        <f t="shared" si="439"/>
        <v>NA</v>
      </c>
      <c r="AC897" s="9" t="str">
        <f t="shared" si="450"/>
        <v>NA</v>
      </c>
      <c r="AD897" s="9">
        <f t="shared" si="451"/>
        <v>0</v>
      </c>
      <c r="AE897" s="9" t="str">
        <f t="shared" si="452"/>
        <v>NA</v>
      </c>
      <c r="AF897" s="9">
        <f t="shared" si="453"/>
        <v>0</v>
      </c>
      <c r="AG897" s="9" t="str">
        <f t="shared" si="454"/>
        <v>NA</v>
      </c>
      <c r="AH897" s="9">
        <f t="shared" si="455"/>
        <v>0</v>
      </c>
      <c r="AI897" s="9" t="str">
        <f t="shared" si="456"/>
        <v>NA</v>
      </c>
      <c r="AJ897" s="9">
        <f t="shared" si="457"/>
        <v>0</v>
      </c>
      <c r="AK897" t="str">
        <f t="shared" si="458"/>
        <v>NA</v>
      </c>
      <c r="AL897" t="str">
        <f t="shared" si="459"/>
        <v>NA</v>
      </c>
      <c r="AM897" t="str">
        <f t="shared" si="460"/>
        <v>NA</v>
      </c>
      <c r="AN897" t="str">
        <f t="shared" si="461"/>
        <v>NA</v>
      </c>
      <c r="AO897">
        <f t="shared" si="440"/>
        <v>0</v>
      </c>
      <c r="AP897">
        <f t="shared" si="441"/>
        <v>0</v>
      </c>
      <c r="AQ897" t="str">
        <f t="shared" si="442"/>
        <v>Method not applicable - confined aquifer</v>
      </c>
    </row>
    <row r="898" spans="1:43" x14ac:dyDescent="0.25">
      <c r="A898">
        <v>801</v>
      </c>
      <c r="B898">
        <v>799460.65293800004</v>
      </c>
      <c r="C898" t="str">
        <f>VLOOKUP(A898,'A1. Aquifer Attributes'!A:H,8,FALSE)</f>
        <v>Confined</v>
      </c>
      <c r="D898" t="str">
        <f>VLOOKUP(A898,'A3. BGCZ'!A:C,3,FALSE)</f>
        <v>ICH</v>
      </c>
      <c r="E898" t="str">
        <f>VLOOKUP(A898,'A2. Low Flow Zone'!A:C,3,FALSE)</f>
        <v>Southeast Mountains</v>
      </c>
      <c r="F898">
        <f>IFERROR(VLOOKUP(A898,'R1. GW Use'!A:H,8,FALSE),"&lt;Null&gt;")</f>
        <v>139</v>
      </c>
      <c r="G898" t="str">
        <f>IFERROR(VLOOKUP(A898,'R2. Recharge'!A:I,8,FALSE)*B898,"&lt;Null&gt;")</f>
        <v>&lt;Null&gt;</v>
      </c>
      <c r="H898" t="str">
        <f>IFERROR(VLOOKUP(A898,'R2. Recharge'!A:K,10,FALSE)*B898,"&lt;Null&gt;")</f>
        <v>&lt;Null&gt;</v>
      </c>
      <c r="I898" t="str">
        <f>IFERROR(VLOOKUP(A898,'R3. GW E'!A:C,2,FALSE)*B898,"&lt;Null&gt;")</f>
        <v>&lt;Null&gt;</v>
      </c>
      <c r="J898" t="str">
        <f>IFERROR(VLOOKUP(A898,'R3. GW E'!A:E,4,FALSE)*B898,"&lt;Null&gt;")</f>
        <v>&lt;Null&gt;</v>
      </c>
      <c r="K898" t="str">
        <f t="shared" ref="K898:K961" si="462">IFERROR(G898-I898,"&lt;Null&gt;")</f>
        <v>&lt;Null&gt;</v>
      </c>
      <c r="L898" t="str">
        <f t="shared" ref="L898:L961" si="463">IFERROR(H898-I898,"&lt;Null&gt;")</f>
        <v>&lt;Null&gt;</v>
      </c>
      <c r="M898" t="str">
        <f t="shared" ref="M898:M961" si="464">IFERROR(G898-J898,"&lt;Null&gt;")</f>
        <v>&lt;Null&gt;</v>
      </c>
      <c r="N898" t="str">
        <f t="shared" ref="N898:N961" si="465">IFERROR(H898-J898,"&lt;Null&gt;")</f>
        <v>&lt;Null&gt;</v>
      </c>
      <c r="O898" t="str">
        <f t="shared" ref="O898:O961" si="466">IF(P898&lt;&gt;"&lt;Null&gt;",IF(F898&lt;0,"",IF(AND(OR(P898=0,P898=1000),F898&lt;&gt;0,F898&lt;1000),"&lt;1000","")),"NA")</f>
        <v>&lt;1000</v>
      </c>
      <c r="P898">
        <f t="shared" si="443"/>
        <v>0</v>
      </c>
      <c r="Q898" t="str">
        <f t="shared" ref="Q898:Q961" si="467">IF(R898&lt;&gt;"&lt;Null&gt;",IF(G898&lt;0,"",IF(AND(OR(R898=0,R898=1000),G898&lt;&gt;0,G898&lt;1000),"&lt;1000","")),"NA")</f>
        <v/>
      </c>
      <c r="R898">
        <f t="shared" si="444"/>
        <v>0</v>
      </c>
      <c r="S898" t="str">
        <f t="shared" ref="S898:S961" si="468">IF(T898&lt;&gt;"&lt;Null&gt;",IF(H898&lt;0,"",IF(AND(OR(T898=0,T898=1000),H898&lt;&gt;0,H898&lt;1000),"&lt;1000","")),"NA")</f>
        <v/>
      </c>
      <c r="T898">
        <f t="shared" si="445"/>
        <v>0</v>
      </c>
      <c r="U898" t="str">
        <f t="shared" si="446"/>
        <v>NA</v>
      </c>
      <c r="V898">
        <f t="shared" si="447"/>
        <v>0</v>
      </c>
      <c r="W898" t="str">
        <f t="shared" si="448"/>
        <v>NA</v>
      </c>
      <c r="X898">
        <f t="shared" si="449"/>
        <v>0</v>
      </c>
      <c r="Y898" t="str">
        <f t="shared" ref="Y898:Y961" si="469">IFERROR(IF(K898&lt;0,"NA",$F898/K898),"NA")</f>
        <v>NA</v>
      </c>
      <c r="Z898" t="str">
        <f t="shared" ref="Z898:Z961" si="470">IFERROR(IF(L898&lt;0,"NA",$F898/L898),"NA")</f>
        <v>NA</v>
      </c>
      <c r="AA898" t="str">
        <f t="shared" ref="AA898:AA961" si="471">IFERROR(IF(M898&lt;0,"NA",$F898/M898),"NA")</f>
        <v>NA</v>
      </c>
      <c r="AB898" t="str">
        <f t="shared" ref="AB898:AB961" si="472">IFERROR(IF(N898&lt;0,"NA",$F898/N898),"NA")</f>
        <v>NA</v>
      </c>
      <c r="AC898" s="9" t="str">
        <f t="shared" si="450"/>
        <v>NA</v>
      </c>
      <c r="AD898" s="9">
        <f t="shared" si="451"/>
        <v>0</v>
      </c>
      <c r="AE898" s="9" t="str">
        <f t="shared" si="452"/>
        <v>NA</v>
      </c>
      <c r="AF898" s="9">
        <f t="shared" si="453"/>
        <v>0</v>
      </c>
      <c r="AG898" s="9" t="str">
        <f t="shared" si="454"/>
        <v>NA</v>
      </c>
      <c r="AH898" s="9">
        <f t="shared" si="455"/>
        <v>0</v>
      </c>
      <c r="AI898" s="9" t="str">
        <f t="shared" si="456"/>
        <v>NA</v>
      </c>
      <c r="AJ898" s="9">
        <f t="shared" si="457"/>
        <v>0</v>
      </c>
      <c r="AK898" t="str">
        <f t="shared" si="458"/>
        <v>NA</v>
      </c>
      <c r="AL898" t="str">
        <f t="shared" si="459"/>
        <v>NA</v>
      </c>
      <c r="AM898" t="str">
        <f t="shared" si="460"/>
        <v>NA</v>
      </c>
      <c r="AN898" t="str">
        <f t="shared" si="461"/>
        <v>NA</v>
      </c>
      <c r="AO898">
        <f t="shared" ref="AO898:AO961" si="473">COUNTIF(AK898:AN898,"stressed")</f>
        <v>0</v>
      </c>
      <c r="AP898">
        <f t="shared" ref="AP898:AP961" si="474">4 - COUNTIF(AK898:AN898,"NA")</f>
        <v>0</v>
      </c>
      <c r="AQ898" t="str">
        <f t="shared" ref="AQ898:AQ961" si="475">IF(C898="Confined","Method not applicable - confined aquifer",IF(AND(K898&lt;0,L898&lt;0,M898&lt;0,N898&lt;0),"Method not applicable - low modelled groundwater availability",IF(AND(AO898=0,AP898=0),"Method not applicaple - no derived E values",IF(AO898=AP898,"More stressed (high certainty)",IF(AO898=0,"Less stressed","More stressed (less certainty)")))))</f>
        <v>Method not applicable - confined aquifer</v>
      </c>
    </row>
    <row r="899" spans="1:43" x14ac:dyDescent="0.25">
      <c r="A899">
        <v>804</v>
      </c>
      <c r="B899">
        <v>5652770.81513</v>
      </c>
      <c r="C899" t="str">
        <f>VLOOKUP(A899,'A1. Aquifer Attributes'!A:H,8,FALSE)</f>
        <v>Confined</v>
      </c>
      <c r="D899" t="str">
        <f>VLOOKUP(A899,'A3. BGCZ'!A:C,3,FALSE)</f>
        <v>IDF</v>
      </c>
      <c r="E899" t="str">
        <f>VLOOKUP(A899,'A2. Low Flow Zone'!A:C,3,FALSE)</f>
        <v>Southeast Mountains</v>
      </c>
      <c r="F899">
        <f>IFERROR(VLOOKUP(A899,'R1. GW Use'!A:H,8,FALSE),"&lt;Null&gt;")</f>
        <v>6198</v>
      </c>
      <c r="G899" t="str">
        <f>IFERROR(VLOOKUP(A899,'R2. Recharge'!A:I,8,FALSE)*B899,"&lt;Null&gt;")</f>
        <v>&lt;Null&gt;</v>
      </c>
      <c r="H899" t="str">
        <f>IFERROR(VLOOKUP(A899,'R2. Recharge'!A:K,10,FALSE)*B899,"&lt;Null&gt;")</f>
        <v>&lt;Null&gt;</v>
      </c>
      <c r="I899" t="str">
        <f>IFERROR(VLOOKUP(A899,'R3. GW E'!A:C,2,FALSE)*B899,"&lt;Null&gt;")</f>
        <v>&lt;Null&gt;</v>
      </c>
      <c r="J899" t="str">
        <f>IFERROR(VLOOKUP(A899,'R3. GW E'!A:E,4,FALSE)*B899,"&lt;Null&gt;")</f>
        <v>&lt;Null&gt;</v>
      </c>
      <c r="K899" t="str">
        <f t="shared" si="462"/>
        <v>&lt;Null&gt;</v>
      </c>
      <c r="L899" t="str">
        <f t="shared" si="463"/>
        <v>&lt;Null&gt;</v>
      </c>
      <c r="M899" t="str">
        <f t="shared" si="464"/>
        <v>&lt;Null&gt;</v>
      </c>
      <c r="N899" t="str">
        <f t="shared" si="465"/>
        <v>&lt;Null&gt;</v>
      </c>
      <c r="O899" t="str">
        <f t="shared" si="466"/>
        <v/>
      </c>
      <c r="P899">
        <f t="shared" ref="P899:P962" si="476">IFERROR(ROUND(F899,-3), 0)</f>
        <v>6000</v>
      </c>
      <c r="Q899" t="str">
        <f t="shared" si="467"/>
        <v/>
      </c>
      <c r="R899">
        <f t="shared" ref="R899:R962" si="477">IFERROR(IF(G899&lt;=0,0,IF(G899&lt;1000,1000,ROUND(G899,-3))),0)</f>
        <v>0</v>
      </c>
      <c r="S899" t="str">
        <f t="shared" si="468"/>
        <v/>
      </c>
      <c r="T899">
        <f t="shared" ref="T899:T962" si="478">IFERROR(IF(H899&lt;=0,0,IF(H899&lt;1000,1000,ROUND(H899,-3))),0)</f>
        <v>0</v>
      </c>
      <c r="U899" t="str">
        <f t="shared" ref="U899:U962" si="479">IF(I899&lt;&gt;"&lt;Null&gt;",IF(I899&lt;0,"",IF(AND(OR(V899=0,V899=1000),I899&lt;&gt;0,I899&lt;1000),"&lt;1000","")),"NA")</f>
        <v>NA</v>
      </c>
      <c r="V899">
        <f t="shared" ref="V899:V962" si="480">IFERROR(IF(I899&lt;=0,0,IF(I899&lt;1000,1000,ROUND(I899,-3))),0)</f>
        <v>0</v>
      </c>
      <c r="W899" t="str">
        <f t="shared" ref="W899:W962" si="481">IF(J899&lt;&gt;"&lt;Null&gt;",IF(J899&lt;0,"",IF(AND(OR(X899=0,X899=1000),J899&lt;&gt;0,J899&lt;1000),"&lt;1000","")),"NA")</f>
        <v>NA</v>
      </c>
      <c r="X899">
        <f t="shared" ref="X899:X962" si="482">IFERROR(IF(J899&lt;=0,0,IF(J899&lt;1000,1000,ROUND(J899,-3))),0)</f>
        <v>0</v>
      </c>
      <c r="Y899" t="str">
        <f t="shared" si="469"/>
        <v>NA</v>
      </c>
      <c r="Z899" t="str">
        <f t="shared" si="470"/>
        <v>NA</v>
      </c>
      <c r="AA899" t="str">
        <f t="shared" si="471"/>
        <v>NA</v>
      </c>
      <c r="AB899" t="str">
        <f t="shared" si="472"/>
        <v>NA</v>
      </c>
      <c r="AC899" s="9" t="str">
        <f t="shared" ref="AC899:AC962" si="483">IF(Y899="NA","NA",IF(AND(AD899=0,Y899&lt;&gt;0),"&lt;0.1",""))</f>
        <v>NA</v>
      </c>
      <c r="AD899" s="9">
        <f t="shared" ref="AD899:AD962" si="484">IFERROR(IF(Y899&lt;0,"&lt;Null&gt;",ROUND(Y899,1)),0)</f>
        <v>0</v>
      </c>
      <c r="AE899" s="9" t="str">
        <f t="shared" ref="AE899:AE962" si="485">IF(Z899="NA","NA",IF(AND(AF899=0,Z899&lt;&gt;0),"&lt;0.1",""))</f>
        <v>NA</v>
      </c>
      <c r="AF899" s="9">
        <f t="shared" ref="AF899:AF962" si="486">IFERROR(IF(Z899&lt;0,"&lt;Null&gt;",ROUND(Z899,1)),0)</f>
        <v>0</v>
      </c>
      <c r="AG899" s="9" t="str">
        <f t="shared" ref="AG899:AG962" si="487">IF(AA899="NA","NA",IF(AND(AH899=0,AA899&lt;&gt;0),"&lt;0.1",""))</f>
        <v>NA</v>
      </c>
      <c r="AH899" s="9">
        <f t="shared" ref="AH899:AH962" si="488">IFERROR(IF(AA899&lt;0,"&lt;Null&gt;",ROUND(AA899,1)),0)</f>
        <v>0</v>
      </c>
      <c r="AI899" s="9" t="str">
        <f t="shared" ref="AI899:AI962" si="489">IF(AB899="NA","NA",IF(AND(AJ899=0,AB899&lt;&gt;0),"&lt;0.1",""))</f>
        <v>NA</v>
      </c>
      <c r="AJ899" s="9">
        <f t="shared" ref="AJ899:AJ962" si="490">IFERROR(IF(AB899&lt;0,"&lt;Null&gt;",ROUND(AB899,1)),0)</f>
        <v>0</v>
      </c>
      <c r="AK899" t="str">
        <f t="shared" ref="AK899:AK962" si="491">IF(AC899="NA","NA",IF(AD899&gt;1,"stressed",""))</f>
        <v>NA</v>
      </c>
      <c r="AL899" t="str">
        <f t="shared" ref="AL899:AL962" si="492">IF(AE899="NA","NA",IF(AF899&gt;1,"stressed",""))</f>
        <v>NA</v>
      </c>
      <c r="AM899" t="str">
        <f t="shared" ref="AM899:AM962" si="493">IF(AG899="NA","NA",IF(AH899&gt;1,"stressed",""))</f>
        <v>NA</v>
      </c>
      <c r="AN899" t="str">
        <f t="shared" ref="AN899:AN962" si="494">IF(AI899="NA","NA",IF(AJ899&gt;1,"stressed",""))</f>
        <v>NA</v>
      </c>
      <c r="AO899">
        <f t="shared" si="473"/>
        <v>0</v>
      </c>
      <c r="AP899">
        <f t="shared" si="474"/>
        <v>0</v>
      </c>
      <c r="AQ899" t="str">
        <f t="shared" si="475"/>
        <v>Method not applicable - confined aquifer</v>
      </c>
    </row>
    <row r="900" spans="1:43" x14ac:dyDescent="0.25">
      <c r="A900">
        <v>805</v>
      </c>
      <c r="B900">
        <v>2324366.62519</v>
      </c>
      <c r="C900" t="str">
        <f>VLOOKUP(A900,'A1. Aquifer Attributes'!A:H,8,FALSE)</f>
        <v>Confined</v>
      </c>
      <c r="D900" t="str">
        <f>VLOOKUP(A900,'A3. BGCZ'!A:C,3,FALSE)</f>
        <v>ICH</v>
      </c>
      <c r="E900" t="str">
        <f>VLOOKUP(A900,'A2. Low Flow Zone'!A:C,3,FALSE)</f>
        <v>Southeast Mountains</v>
      </c>
      <c r="F900">
        <f>IFERROR(VLOOKUP(A900,'R1. GW Use'!A:H,8,FALSE),"&lt;Null&gt;")</f>
        <v>15496</v>
      </c>
      <c r="G900" t="str">
        <f>IFERROR(VLOOKUP(A900,'R2. Recharge'!A:I,8,FALSE)*B900,"&lt;Null&gt;")</f>
        <v>&lt;Null&gt;</v>
      </c>
      <c r="H900" t="str">
        <f>IFERROR(VLOOKUP(A900,'R2. Recharge'!A:K,10,FALSE)*B900,"&lt;Null&gt;")</f>
        <v>&lt;Null&gt;</v>
      </c>
      <c r="I900" t="str">
        <f>IFERROR(VLOOKUP(A900,'R3. GW E'!A:C,2,FALSE)*B900,"&lt;Null&gt;")</f>
        <v>&lt;Null&gt;</v>
      </c>
      <c r="J900" t="str">
        <f>IFERROR(VLOOKUP(A900,'R3. GW E'!A:E,4,FALSE)*B900,"&lt;Null&gt;")</f>
        <v>&lt;Null&gt;</v>
      </c>
      <c r="K900" t="str">
        <f t="shared" si="462"/>
        <v>&lt;Null&gt;</v>
      </c>
      <c r="L900" t="str">
        <f t="shared" si="463"/>
        <v>&lt;Null&gt;</v>
      </c>
      <c r="M900" t="str">
        <f t="shared" si="464"/>
        <v>&lt;Null&gt;</v>
      </c>
      <c r="N900" t="str">
        <f t="shared" si="465"/>
        <v>&lt;Null&gt;</v>
      </c>
      <c r="O900" t="str">
        <f t="shared" si="466"/>
        <v/>
      </c>
      <c r="P900">
        <f t="shared" si="476"/>
        <v>15000</v>
      </c>
      <c r="Q900" t="str">
        <f t="shared" si="467"/>
        <v/>
      </c>
      <c r="R900">
        <f t="shared" si="477"/>
        <v>0</v>
      </c>
      <c r="S900" t="str">
        <f t="shared" si="468"/>
        <v/>
      </c>
      <c r="T900">
        <f t="shared" si="478"/>
        <v>0</v>
      </c>
      <c r="U900" t="str">
        <f t="shared" si="479"/>
        <v>NA</v>
      </c>
      <c r="V900">
        <f t="shared" si="480"/>
        <v>0</v>
      </c>
      <c r="W900" t="str">
        <f t="shared" si="481"/>
        <v>NA</v>
      </c>
      <c r="X900">
        <f t="shared" si="482"/>
        <v>0</v>
      </c>
      <c r="Y900" t="str">
        <f t="shared" si="469"/>
        <v>NA</v>
      </c>
      <c r="Z900" t="str">
        <f t="shared" si="470"/>
        <v>NA</v>
      </c>
      <c r="AA900" t="str">
        <f t="shared" si="471"/>
        <v>NA</v>
      </c>
      <c r="AB900" t="str">
        <f t="shared" si="472"/>
        <v>NA</v>
      </c>
      <c r="AC900" s="9" t="str">
        <f t="shared" si="483"/>
        <v>NA</v>
      </c>
      <c r="AD900" s="9">
        <f t="shared" si="484"/>
        <v>0</v>
      </c>
      <c r="AE900" s="9" t="str">
        <f t="shared" si="485"/>
        <v>NA</v>
      </c>
      <c r="AF900" s="9">
        <f t="shared" si="486"/>
        <v>0</v>
      </c>
      <c r="AG900" s="9" t="str">
        <f t="shared" si="487"/>
        <v>NA</v>
      </c>
      <c r="AH900" s="9">
        <f t="shared" si="488"/>
        <v>0</v>
      </c>
      <c r="AI900" s="9" t="str">
        <f t="shared" si="489"/>
        <v>NA</v>
      </c>
      <c r="AJ900" s="9">
        <f t="shared" si="490"/>
        <v>0</v>
      </c>
      <c r="AK900" t="str">
        <f t="shared" si="491"/>
        <v>NA</v>
      </c>
      <c r="AL900" t="str">
        <f t="shared" si="492"/>
        <v>NA</v>
      </c>
      <c r="AM900" t="str">
        <f t="shared" si="493"/>
        <v>NA</v>
      </c>
      <c r="AN900" t="str">
        <f t="shared" si="494"/>
        <v>NA</v>
      </c>
      <c r="AO900">
        <f t="shared" si="473"/>
        <v>0</v>
      </c>
      <c r="AP900">
        <f t="shared" si="474"/>
        <v>0</v>
      </c>
      <c r="AQ900" t="str">
        <f t="shared" si="475"/>
        <v>Method not applicable - confined aquifer</v>
      </c>
    </row>
    <row r="901" spans="1:43" x14ac:dyDescent="0.25">
      <c r="A901">
        <v>806</v>
      </c>
      <c r="B901">
        <v>1661383.65212</v>
      </c>
      <c r="C901" t="str">
        <f>VLOOKUP(A901,'A1. Aquifer Attributes'!A:H,8,FALSE)</f>
        <v>Confined</v>
      </c>
      <c r="D901" t="str">
        <f>VLOOKUP(A901,'A3. BGCZ'!A:C,3,FALSE)</f>
        <v>ICH</v>
      </c>
      <c r="E901" t="str">
        <f>VLOOKUP(A901,'A2. Low Flow Zone'!A:C,3,FALSE)</f>
        <v>Southeast Mountains</v>
      </c>
      <c r="F901">
        <f>IFERROR(VLOOKUP(A901,'R1. GW Use'!A:H,8,FALSE),"&lt;Null&gt;")</f>
        <v>15496</v>
      </c>
      <c r="G901" t="str">
        <f>IFERROR(VLOOKUP(A901,'R2. Recharge'!A:I,8,FALSE)*B901,"&lt;Null&gt;")</f>
        <v>&lt;Null&gt;</v>
      </c>
      <c r="H901" t="str">
        <f>IFERROR(VLOOKUP(A901,'R2. Recharge'!A:K,10,FALSE)*B901,"&lt;Null&gt;")</f>
        <v>&lt;Null&gt;</v>
      </c>
      <c r="I901" t="str">
        <f>IFERROR(VLOOKUP(A901,'R3. GW E'!A:C,2,FALSE)*B901,"&lt;Null&gt;")</f>
        <v>&lt;Null&gt;</v>
      </c>
      <c r="J901" t="str">
        <f>IFERROR(VLOOKUP(A901,'R3. GW E'!A:E,4,FALSE)*B901,"&lt;Null&gt;")</f>
        <v>&lt;Null&gt;</v>
      </c>
      <c r="K901" t="str">
        <f t="shared" si="462"/>
        <v>&lt;Null&gt;</v>
      </c>
      <c r="L901" t="str">
        <f t="shared" si="463"/>
        <v>&lt;Null&gt;</v>
      </c>
      <c r="M901" t="str">
        <f t="shared" si="464"/>
        <v>&lt;Null&gt;</v>
      </c>
      <c r="N901" t="str">
        <f t="shared" si="465"/>
        <v>&lt;Null&gt;</v>
      </c>
      <c r="O901" t="str">
        <f t="shared" si="466"/>
        <v/>
      </c>
      <c r="P901">
        <f t="shared" si="476"/>
        <v>15000</v>
      </c>
      <c r="Q901" t="str">
        <f t="shared" si="467"/>
        <v/>
      </c>
      <c r="R901">
        <f t="shared" si="477"/>
        <v>0</v>
      </c>
      <c r="S901" t="str">
        <f t="shared" si="468"/>
        <v/>
      </c>
      <c r="T901">
        <f t="shared" si="478"/>
        <v>0</v>
      </c>
      <c r="U901" t="str">
        <f t="shared" si="479"/>
        <v>NA</v>
      </c>
      <c r="V901">
        <f t="shared" si="480"/>
        <v>0</v>
      </c>
      <c r="W901" t="str">
        <f t="shared" si="481"/>
        <v>NA</v>
      </c>
      <c r="X901">
        <f t="shared" si="482"/>
        <v>0</v>
      </c>
      <c r="Y901" t="str">
        <f t="shared" si="469"/>
        <v>NA</v>
      </c>
      <c r="Z901" t="str">
        <f t="shared" si="470"/>
        <v>NA</v>
      </c>
      <c r="AA901" t="str">
        <f t="shared" si="471"/>
        <v>NA</v>
      </c>
      <c r="AB901" t="str">
        <f t="shared" si="472"/>
        <v>NA</v>
      </c>
      <c r="AC901" s="9" t="str">
        <f t="shared" si="483"/>
        <v>NA</v>
      </c>
      <c r="AD901" s="9">
        <f t="shared" si="484"/>
        <v>0</v>
      </c>
      <c r="AE901" s="9" t="str">
        <f t="shared" si="485"/>
        <v>NA</v>
      </c>
      <c r="AF901" s="9">
        <f t="shared" si="486"/>
        <v>0</v>
      </c>
      <c r="AG901" s="9" t="str">
        <f t="shared" si="487"/>
        <v>NA</v>
      </c>
      <c r="AH901" s="9">
        <f t="shared" si="488"/>
        <v>0</v>
      </c>
      <c r="AI901" s="9" t="str">
        <f t="shared" si="489"/>
        <v>NA</v>
      </c>
      <c r="AJ901" s="9">
        <f t="shared" si="490"/>
        <v>0</v>
      </c>
      <c r="AK901" t="str">
        <f t="shared" si="491"/>
        <v>NA</v>
      </c>
      <c r="AL901" t="str">
        <f t="shared" si="492"/>
        <v>NA</v>
      </c>
      <c r="AM901" t="str">
        <f t="shared" si="493"/>
        <v>NA</v>
      </c>
      <c r="AN901" t="str">
        <f t="shared" si="494"/>
        <v>NA</v>
      </c>
      <c r="AO901">
        <f t="shared" si="473"/>
        <v>0</v>
      </c>
      <c r="AP901">
        <f t="shared" si="474"/>
        <v>0</v>
      </c>
      <c r="AQ901" t="str">
        <f t="shared" si="475"/>
        <v>Method not applicable - confined aquifer</v>
      </c>
    </row>
    <row r="902" spans="1:43" x14ac:dyDescent="0.25">
      <c r="A902">
        <v>809</v>
      </c>
      <c r="B902">
        <v>2944162.14487</v>
      </c>
      <c r="C902" t="str">
        <f>VLOOKUP(A902,'A1. Aquifer Attributes'!A:H,8,FALSE)</f>
        <v>Confined</v>
      </c>
      <c r="D902" t="str">
        <f>VLOOKUP(A902,'A3. BGCZ'!A:C,3,FALSE)</f>
        <v>IDF</v>
      </c>
      <c r="E902" t="str">
        <f>VLOOKUP(A902,'A2. Low Flow Zone'!A:C,3,FALSE)</f>
        <v>South Interior</v>
      </c>
      <c r="F902">
        <f>IFERROR(VLOOKUP(A902,'R1. GW Use'!A:H,8,FALSE),"&lt;Null&gt;")</f>
        <v>548832</v>
      </c>
      <c r="G902" t="str">
        <f>IFERROR(VLOOKUP(A902,'R2. Recharge'!A:I,8,FALSE)*B902,"&lt;Null&gt;")</f>
        <v>&lt;Null&gt;</v>
      </c>
      <c r="H902" t="str">
        <f>IFERROR(VLOOKUP(A902,'R2. Recharge'!A:K,10,FALSE)*B902,"&lt;Null&gt;")</f>
        <v>&lt;Null&gt;</v>
      </c>
      <c r="I902" t="str">
        <f>IFERROR(VLOOKUP(A902,'R3. GW E'!A:C,2,FALSE)*B902,"&lt;Null&gt;")</f>
        <v>&lt;Null&gt;</v>
      </c>
      <c r="J902" t="str">
        <f>IFERROR(VLOOKUP(A902,'R3. GW E'!A:E,4,FALSE)*B902,"&lt;Null&gt;")</f>
        <v>&lt;Null&gt;</v>
      </c>
      <c r="K902" t="str">
        <f t="shared" si="462"/>
        <v>&lt;Null&gt;</v>
      </c>
      <c r="L902" t="str">
        <f t="shared" si="463"/>
        <v>&lt;Null&gt;</v>
      </c>
      <c r="M902" t="str">
        <f t="shared" si="464"/>
        <v>&lt;Null&gt;</v>
      </c>
      <c r="N902" t="str">
        <f t="shared" si="465"/>
        <v>&lt;Null&gt;</v>
      </c>
      <c r="O902" t="str">
        <f t="shared" si="466"/>
        <v/>
      </c>
      <c r="P902">
        <f t="shared" si="476"/>
        <v>549000</v>
      </c>
      <c r="Q902" t="str">
        <f t="shared" si="467"/>
        <v/>
      </c>
      <c r="R902">
        <f t="shared" si="477"/>
        <v>0</v>
      </c>
      <c r="S902" t="str">
        <f t="shared" si="468"/>
        <v/>
      </c>
      <c r="T902">
        <f t="shared" si="478"/>
        <v>0</v>
      </c>
      <c r="U902" t="str">
        <f t="shared" si="479"/>
        <v>NA</v>
      </c>
      <c r="V902">
        <f t="shared" si="480"/>
        <v>0</v>
      </c>
      <c r="W902" t="str">
        <f t="shared" si="481"/>
        <v>NA</v>
      </c>
      <c r="X902">
        <f t="shared" si="482"/>
        <v>0</v>
      </c>
      <c r="Y902" t="str">
        <f t="shared" si="469"/>
        <v>NA</v>
      </c>
      <c r="Z902" t="str">
        <f t="shared" si="470"/>
        <v>NA</v>
      </c>
      <c r="AA902" t="str">
        <f t="shared" si="471"/>
        <v>NA</v>
      </c>
      <c r="AB902" t="str">
        <f t="shared" si="472"/>
        <v>NA</v>
      </c>
      <c r="AC902" s="9" t="str">
        <f t="shared" si="483"/>
        <v>NA</v>
      </c>
      <c r="AD902" s="9">
        <f t="shared" si="484"/>
        <v>0</v>
      </c>
      <c r="AE902" s="9" t="str">
        <f t="shared" si="485"/>
        <v>NA</v>
      </c>
      <c r="AF902" s="9">
        <f t="shared" si="486"/>
        <v>0</v>
      </c>
      <c r="AG902" s="9" t="str">
        <f t="shared" si="487"/>
        <v>NA</v>
      </c>
      <c r="AH902" s="9">
        <f t="shared" si="488"/>
        <v>0</v>
      </c>
      <c r="AI902" s="9" t="str">
        <f t="shared" si="489"/>
        <v>NA</v>
      </c>
      <c r="AJ902" s="9">
        <f t="shared" si="490"/>
        <v>0</v>
      </c>
      <c r="AK902" t="str">
        <f t="shared" si="491"/>
        <v>NA</v>
      </c>
      <c r="AL902" t="str">
        <f t="shared" si="492"/>
        <v>NA</v>
      </c>
      <c r="AM902" t="str">
        <f t="shared" si="493"/>
        <v>NA</v>
      </c>
      <c r="AN902" t="str">
        <f t="shared" si="494"/>
        <v>NA</v>
      </c>
      <c r="AO902">
        <f t="shared" si="473"/>
        <v>0</v>
      </c>
      <c r="AP902">
        <f t="shared" si="474"/>
        <v>0</v>
      </c>
      <c r="AQ902" t="str">
        <f t="shared" si="475"/>
        <v>Method not applicable - confined aquifer</v>
      </c>
    </row>
    <row r="903" spans="1:43" x14ac:dyDescent="0.25">
      <c r="A903">
        <v>810</v>
      </c>
      <c r="B903">
        <v>7809443.2197899995</v>
      </c>
      <c r="C903" t="str">
        <f>VLOOKUP(A903,'A1. Aquifer Attributes'!A:H,8,FALSE)</f>
        <v>Confined</v>
      </c>
      <c r="D903" t="str">
        <f>VLOOKUP(A903,'A3. BGCZ'!A:C,3,FALSE)</f>
        <v>IDF</v>
      </c>
      <c r="E903" t="str">
        <f>VLOOKUP(A903,'A2. Low Flow Zone'!A:C,3,FALSE)</f>
        <v>South Interior</v>
      </c>
      <c r="F903">
        <f>IFERROR(VLOOKUP(A903,'R1. GW Use'!A:H,8,FALSE),"&lt;Null&gt;")</f>
        <v>56997</v>
      </c>
      <c r="G903" t="str">
        <f>IFERROR(VLOOKUP(A903,'R2. Recharge'!A:I,8,FALSE)*B903,"&lt;Null&gt;")</f>
        <v>&lt;Null&gt;</v>
      </c>
      <c r="H903" t="str">
        <f>IFERROR(VLOOKUP(A903,'R2. Recharge'!A:K,10,FALSE)*B903,"&lt;Null&gt;")</f>
        <v>&lt;Null&gt;</v>
      </c>
      <c r="I903" t="str">
        <f>IFERROR(VLOOKUP(A903,'R3. GW E'!A:C,2,FALSE)*B903,"&lt;Null&gt;")</f>
        <v>&lt;Null&gt;</v>
      </c>
      <c r="J903" t="str">
        <f>IFERROR(VLOOKUP(A903,'R3. GW E'!A:E,4,FALSE)*B903,"&lt;Null&gt;")</f>
        <v>&lt;Null&gt;</v>
      </c>
      <c r="K903" t="str">
        <f t="shared" si="462"/>
        <v>&lt;Null&gt;</v>
      </c>
      <c r="L903" t="str">
        <f t="shared" si="463"/>
        <v>&lt;Null&gt;</v>
      </c>
      <c r="M903" t="str">
        <f t="shared" si="464"/>
        <v>&lt;Null&gt;</v>
      </c>
      <c r="N903" t="str">
        <f t="shared" si="465"/>
        <v>&lt;Null&gt;</v>
      </c>
      <c r="O903" t="str">
        <f t="shared" si="466"/>
        <v/>
      </c>
      <c r="P903">
        <f t="shared" si="476"/>
        <v>57000</v>
      </c>
      <c r="Q903" t="str">
        <f t="shared" si="467"/>
        <v/>
      </c>
      <c r="R903">
        <f t="shared" si="477"/>
        <v>0</v>
      </c>
      <c r="S903" t="str">
        <f t="shared" si="468"/>
        <v/>
      </c>
      <c r="T903">
        <f t="shared" si="478"/>
        <v>0</v>
      </c>
      <c r="U903" t="str">
        <f t="shared" si="479"/>
        <v>NA</v>
      </c>
      <c r="V903">
        <f t="shared" si="480"/>
        <v>0</v>
      </c>
      <c r="W903" t="str">
        <f t="shared" si="481"/>
        <v>NA</v>
      </c>
      <c r="X903">
        <f t="shared" si="482"/>
        <v>0</v>
      </c>
      <c r="Y903" t="str">
        <f t="shared" si="469"/>
        <v>NA</v>
      </c>
      <c r="Z903" t="str">
        <f t="shared" si="470"/>
        <v>NA</v>
      </c>
      <c r="AA903" t="str">
        <f t="shared" si="471"/>
        <v>NA</v>
      </c>
      <c r="AB903" t="str">
        <f t="shared" si="472"/>
        <v>NA</v>
      </c>
      <c r="AC903" s="9" t="str">
        <f t="shared" si="483"/>
        <v>NA</v>
      </c>
      <c r="AD903" s="9">
        <f t="shared" si="484"/>
        <v>0</v>
      </c>
      <c r="AE903" s="9" t="str">
        <f t="shared" si="485"/>
        <v>NA</v>
      </c>
      <c r="AF903" s="9">
        <f t="shared" si="486"/>
        <v>0</v>
      </c>
      <c r="AG903" s="9" t="str">
        <f t="shared" si="487"/>
        <v>NA</v>
      </c>
      <c r="AH903" s="9">
        <f t="shared" si="488"/>
        <v>0</v>
      </c>
      <c r="AI903" s="9" t="str">
        <f t="shared" si="489"/>
        <v>NA</v>
      </c>
      <c r="AJ903" s="9">
        <f t="shared" si="490"/>
        <v>0</v>
      </c>
      <c r="AK903" t="str">
        <f t="shared" si="491"/>
        <v>NA</v>
      </c>
      <c r="AL903" t="str">
        <f t="shared" si="492"/>
        <v>NA</v>
      </c>
      <c r="AM903" t="str">
        <f t="shared" si="493"/>
        <v>NA</v>
      </c>
      <c r="AN903" t="str">
        <f t="shared" si="494"/>
        <v>NA</v>
      </c>
      <c r="AO903">
        <f t="shared" si="473"/>
        <v>0</v>
      </c>
      <c r="AP903">
        <f t="shared" si="474"/>
        <v>0</v>
      </c>
      <c r="AQ903" t="str">
        <f t="shared" si="475"/>
        <v>Method not applicable - confined aquifer</v>
      </c>
    </row>
    <row r="904" spans="1:43" x14ac:dyDescent="0.25">
      <c r="A904">
        <v>812</v>
      </c>
      <c r="B904">
        <v>1664066.95863</v>
      </c>
      <c r="C904" t="str">
        <f>VLOOKUP(A904,'A1. Aquifer Attributes'!A:H,8,FALSE)</f>
        <v>Confined</v>
      </c>
      <c r="D904" t="str">
        <f>VLOOKUP(A904,'A3. BGCZ'!A:C,3,FALSE)</f>
        <v>IDF</v>
      </c>
      <c r="E904" t="str">
        <f>VLOOKUP(A904,'A2. Low Flow Zone'!A:C,3,FALSE)</f>
        <v>South Interior</v>
      </c>
      <c r="F904">
        <f>IFERROR(VLOOKUP(A904,'R1. GW Use'!A:H,8,FALSE),"&lt;Null&gt;")</f>
        <v>11762</v>
      </c>
      <c r="G904" t="str">
        <f>IFERROR(VLOOKUP(A904,'R2. Recharge'!A:I,8,FALSE)*B904,"&lt;Null&gt;")</f>
        <v>&lt;Null&gt;</v>
      </c>
      <c r="H904" t="str">
        <f>IFERROR(VLOOKUP(A904,'R2. Recharge'!A:K,10,FALSE)*B904,"&lt;Null&gt;")</f>
        <v>&lt;Null&gt;</v>
      </c>
      <c r="I904" t="str">
        <f>IFERROR(VLOOKUP(A904,'R3. GW E'!A:C,2,FALSE)*B904,"&lt;Null&gt;")</f>
        <v>&lt;Null&gt;</v>
      </c>
      <c r="J904" t="str">
        <f>IFERROR(VLOOKUP(A904,'R3. GW E'!A:E,4,FALSE)*B904,"&lt;Null&gt;")</f>
        <v>&lt;Null&gt;</v>
      </c>
      <c r="K904" t="str">
        <f t="shared" si="462"/>
        <v>&lt;Null&gt;</v>
      </c>
      <c r="L904" t="str">
        <f t="shared" si="463"/>
        <v>&lt;Null&gt;</v>
      </c>
      <c r="M904" t="str">
        <f t="shared" si="464"/>
        <v>&lt;Null&gt;</v>
      </c>
      <c r="N904" t="str">
        <f t="shared" si="465"/>
        <v>&lt;Null&gt;</v>
      </c>
      <c r="O904" t="str">
        <f t="shared" si="466"/>
        <v/>
      </c>
      <c r="P904">
        <f t="shared" si="476"/>
        <v>12000</v>
      </c>
      <c r="Q904" t="str">
        <f t="shared" si="467"/>
        <v/>
      </c>
      <c r="R904">
        <f t="shared" si="477"/>
        <v>0</v>
      </c>
      <c r="S904" t="str">
        <f t="shared" si="468"/>
        <v/>
      </c>
      <c r="T904">
        <f t="shared" si="478"/>
        <v>0</v>
      </c>
      <c r="U904" t="str">
        <f t="shared" si="479"/>
        <v>NA</v>
      </c>
      <c r="V904">
        <f t="shared" si="480"/>
        <v>0</v>
      </c>
      <c r="W904" t="str">
        <f t="shared" si="481"/>
        <v>NA</v>
      </c>
      <c r="X904">
        <f t="shared" si="482"/>
        <v>0</v>
      </c>
      <c r="Y904" t="str">
        <f t="shared" si="469"/>
        <v>NA</v>
      </c>
      <c r="Z904" t="str">
        <f t="shared" si="470"/>
        <v>NA</v>
      </c>
      <c r="AA904" t="str">
        <f t="shared" si="471"/>
        <v>NA</v>
      </c>
      <c r="AB904" t="str">
        <f t="shared" si="472"/>
        <v>NA</v>
      </c>
      <c r="AC904" s="9" t="str">
        <f t="shared" si="483"/>
        <v>NA</v>
      </c>
      <c r="AD904" s="9">
        <f t="shared" si="484"/>
        <v>0</v>
      </c>
      <c r="AE904" s="9" t="str">
        <f t="shared" si="485"/>
        <v>NA</v>
      </c>
      <c r="AF904" s="9">
        <f t="shared" si="486"/>
        <v>0</v>
      </c>
      <c r="AG904" s="9" t="str">
        <f t="shared" si="487"/>
        <v>NA</v>
      </c>
      <c r="AH904" s="9">
        <f t="shared" si="488"/>
        <v>0</v>
      </c>
      <c r="AI904" s="9" t="str">
        <f t="shared" si="489"/>
        <v>NA</v>
      </c>
      <c r="AJ904" s="9">
        <f t="shared" si="490"/>
        <v>0</v>
      </c>
      <c r="AK904" t="str">
        <f t="shared" si="491"/>
        <v>NA</v>
      </c>
      <c r="AL904" t="str">
        <f t="shared" si="492"/>
        <v>NA</v>
      </c>
      <c r="AM904" t="str">
        <f t="shared" si="493"/>
        <v>NA</v>
      </c>
      <c r="AN904" t="str">
        <f t="shared" si="494"/>
        <v>NA</v>
      </c>
      <c r="AO904">
        <f t="shared" si="473"/>
        <v>0</v>
      </c>
      <c r="AP904">
        <f t="shared" si="474"/>
        <v>0</v>
      </c>
      <c r="AQ904" t="str">
        <f t="shared" si="475"/>
        <v>Method not applicable - confined aquifer</v>
      </c>
    </row>
    <row r="905" spans="1:43" x14ac:dyDescent="0.25">
      <c r="A905">
        <v>813</v>
      </c>
      <c r="B905">
        <v>1492067.5090600001</v>
      </c>
      <c r="C905" t="str">
        <f>VLOOKUP(A905,'A1. Aquifer Attributes'!A:H,8,FALSE)</f>
        <v>Confined</v>
      </c>
      <c r="D905" t="str">
        <f>VLOOKUP(A905,'A3. BGCZ'!A:C,3,FALSE)</f>
        <v>IDF</v>
      </c>
      <c r="E905" t="str">
        <f>VLOOKUP(A905,'A2. Low Flow Zone'!A:C,3,FALSE)</f>
        <v>South Interior</v>
      </c>
      <c r="F905">
        <f>IFERROR(VLOOKUP(A905,'R1. GW Use'!A:H,8,FALSE),"&lt;Null&gt;")</f>
        <v>7841</v>
      </c>
      <c r="G905" t="str">
        <f>IFERROR(VLOOKUP(A905,'R2. Recharge'!A:I,8,FALSE)*B905,"&lt;Null&gt;")</f>
        <v>&lt;Null&gt;</v>
      </c>
      <c r="H905" t="str">
        <f>IFERROR(VLOOKUP(A905,'R2. Recharge'!A:K,10,FALSE)*B905,"&lt;Null&gt;")</f>
        <v>&lt;Null&gt;</v>
      </c>
      <c r="I905" t="str">
        <f>IFERROR(VLOOKUP(A905,'R3. GW E'!A:C,2,FALSE)*B905,"&lt;Null&gt;")</f>
        <v>&lt;Null&gt;</v>
      </c>
      <c r="J905" t="str">
        <f>IFERROR(VLOOKUP(A905,'R3. GW E'!A:E,4,FALSE)*B905,"&lt;Null&gt;")</f>
        <v>&lt;Null&gt;</v>
      </c>
      <c r="K905" t="str">
        <f t="shared" si="462"/>
        <v>&lt;Null&gt;</v>
      </c>
      <c r="L905" t="str">
        <f t="shared" si="463"/>
        <v>&lt;Null&gt;</v>
      </c>
      <c r="M905" t="str">
        <f t="shared" si="464"/>
        <v>&lt;Null&gt;</v>
      </c>
      <c r="N905" t="str">
        <f t="shared" si="465"/>
        <v>&lt;Null&gt;</v>
      </c>
      <c r="O905" t="str">
        <f t="shared" si="466"/>
        <v/>
      </c>
      <c r="P905">
        <f t="shared" si="476"/>
        <v>8000</v>
      </c>
      <c r="Q905" t="str">
        <f t="shared" si="467"/>
        <v/>
      </c>
      <c r="R905">
        <f t="shared" si="477"/>
        <v>0</v>
      </c>
      <c r="S905" t="str">
        <f t="shared" si="468"/>
        <v/>
      </c>
      <c r="T905">
        <f t="shared" si="478"/>
        <v>0</v>
      </c>
      <c r="U905" t="str">
        <f t="shared" si="479"/>
        <v>NA</v>
      </c>
      <c r="V905">
        <f t="shared" si="480"/>
        <v>0</v>
      </c>
      <c r="W905" t="str">
        <f t="shared" si="481"/>
        <v>NA</v>
      </c>
      <c r="X905">
        <f t="shared" si="482"/>
        <v>0</v>
      </c>
      <c r="Y905" t="str">
        <f t="shared" si="469"/>
        <v>NA</v>
      </c>
      <c r="Z905" t="str">
        <f t="shared" si="470"/>
        <v>NA</v>
      </c>
      <c r="AA905" t="str">
        <f t="shared" si="471"/>
        <v>NA</v>
      </c>
      <c r="AB905" t="str">
        <f t="shared" si="472"/>
        <v>NA</v>
      </c>
      <c r="AC905" s="9" t="str">
        <f t="shared" si="483"/>
        <v>NA</v>
      </c>
      <c r="AD905" s="9">
        <f t="shared" si="484"/>
        <v>0</v>
      </c>
      <c r="AE905" s="9" t="str">
        <f t="shared" si="485"/>
        <v>NA</v>
      </c>
      <c r="AF905" s="9">
        <f t="shared" si="486"/>
        <v>0</v>
      </c>
      <c r="AG905" s="9" t="str">
        <f t="shared" si="487"/>
        <v>NA</v>
      </c>
      <c r="AH905" s="9">
        <f t="shared" si="488"/>
        <v>0</v>
      </c>
      <c r="AI905" s="9" t="str">
        <f t="shared" si="489"/>
        <v>NA</v>
      </c>
      <c r="AJ905" s="9">
        <f t="shared" si="490"/>
        <v>0</v>
      </c>
      <c r="AK905" t="str">
        <f t="shared" si="491"/>
        <v>NA</v>
      </c>
      <c r="AL905" t="str">
        <f t="shared" si="492"/>
        <v>NA</v>
      </c>
      <c r="AM905" t="str">
        <f t="shared" si="493"/>
        <v>NA</v>
      </c>
      <c r="AN905" t="str">
        <f t="shared" si="494"/>
        <v>NA</v>
      </c>
      <c r="AO905">
        <f t="shared" si="473"/>
        <v>0</v>
      </c>
      <c r="AP905">
        <f t="shared" si="474"/>
        <v>0</v>
      </c>
      <c r="AQ905" t="str">
        <f t="shared" si="475"/>
        <v>Method not applicable - confined aquifer</v>
      </c>
    </row>
    <row r="906" spans="1:43" x14ac:dyDescent="0.25">
      <c r="A906">
        <v>814</v>
      </c>
      <c r="B906">
        <v>796535.34381200001</v>
      </c>
      <c r="C906" t="str">
        <f>VLOOKUP(A906,'A1. Aquifer Attributes'!A:H,8,FALSE)</f>
        <v>Confined</v>
      </c>
      <c r="D906" t="str">
        <f>VLOOKUP(A906,'A3. BGCZ'!A:C,3,FALSE)</f>
        <v>IDF</v>
      </c>
      <c r="E906" t="str">
        <f>VLOOKUP(A906,'A2. Low Flow Zone'!A:C,3,FALSE)</f>
        <v>South Interior</v>
      </c>
      <c r="F906">
        <f>IFERROR(VLOOKUP(A906,'R1. GW Use'!A:H,8,FALSE),"&lt;Null&gt;")</f>
        <v>1307</v>
      </c>
      <c r="G906" t="str">
        <f>IFERROR(VLOOKUP(A906,'R2. Recharge'!A:I,8,FALSE)*B906,"&lt;Null&gt;")</f>
        <v>&lt;Null&gt;</v>
      </c>
      <c r="H906" t="str">
        <f>IFERROR(VLOOKUP(A906,'R2. Recharge'!A:K,10,FALSE)*B906,"&lt;Null&gt;")</f>
        <v>&lt;Null&gt;</v>
      </c>
      <c r="I906" t="str">
        <f>IFERROR(VLOOKUP(A906,'R3. GW E'!A:C,2,FALSE)*B906,"&lt;Null&gt;")</f>
        <v>&lt;Null&gt;</v>
      </c>
      <c r="J906" t="str">
        <f>IFERROR(VLOOKUP(A906,'R3. GW E'!A:E,4,FALSE)*B906,"&lt;Null&gt;")</f>
        <v>&lt;Null&gt;</v>
      </c>
      <c r="K906" t="str">
        <f t="shared" si="462"/>
        <v>&lt;Null&gt;</v>
      </c>
      <c r="L906" t="str">
        <f t="shared" si="463"/>
        <v>&lt;Null&gt;</v>
      </c>
      <c r="M906" t="str">
        <f t="shared" si="464"/>
        <v>&lt;Null&gt;</v>
      </c>
      <c r="N906" t="str">
        <f t="shared" si="465"/>
        <v>&lt;Null&gt;</v>
      </c>
      <c r="O906" t="str">
        <f t="shared" si="466"/>
        <v/>
      </c>
      <c r="P906">
        <f t="shared" si="476"/>
        <v>1000</v>
      </c>
      <c r="Q906" t="str">
        <f t="shared" si="467"/>
        <v/>
      </c>
      <c r="R906">
        <f t="shared" si="477"/>
        <v>0</v>
      </c>
      <c r="S906" t="str">
        <f t="shared" si="468"/>
        <v/>
      </c>
      <c r="T906">
        <f t="shared" si="478"/>
        <v>0</v>
      </c>
      <c r="U906" t="str">
        <f t="shared" si="479"/>
        <v>NA</v>
      </c>
      <c r="V906">
        <f t="shared" si="480"/>
        <v>0</v>
      </c>
      <c r="W906" t="str">
        <f t="shared" si="481"/>
        <v>NA</v>
      </c>
      <c r="X906">
        <f t="shared" si="482"/>
        <v>0</v>
      </c>
      <c r="Y906" t="str">
        <f t="shared" si="469"/>
        <v>NA</v>
      </c>
      <c r="Z906" t="str">
        <f t="shared" si="470"/>
        <v>NA</v>
      </c>
      <c r="AA906" t="str">
        <f t="shared" si="471"/>
        <v>NA</v>
      </c>
      <c r="AB906" t="str">
        <f t="shared" si="472"/>
        <v>NA</v>
      </c>
      <c r="AC906" s="9" t="str">
        <f t="shared" si="483"/>
        <v>NA</v>
      </c>
      <c r="AD906" s="9">
        <f t="shared" si="484"/>
        <v>0</v>
      </c>
      <c r="AE906" s="9" t="str">
        <f t="shared" si="485"/>
        <v>NA</v>
      </c>
      <c r="AF906" s="9">
        <f t="shared" si="486"/>
        <v>0</v>
      </c>
      <c r="AG906" s="9" t="str">
        <f t="shared" si="487"/>
        <v>NA</v>
      </c>
      <c r="AH906" s="9">
        <f t="shared" si="488"/>
        <v>0</v>
      </c>
      <c r="AI906" s="9" t="str">
        <f t="shared" si="489"/>
        <v>NA</v>
      </c>
      <c r="AJ906" s="9">
        <f t="shared" si="490"/>
        <v>0</v>
      </c>
      <c r="AK906" t="str">
        <f t="shared" si="491"/>
        <v>NA</v>
      </c>
      <c r="AL906" t="str">
        <f t="shared" si="492"/>
        <v>NA</v>
      </c>
      <c r="AM906" t="str">
        <f t="shared" si="493"/>
        <v>NA</v>
      </c>
      <c r="AN906" t="str">
        <f t="shared" si="494"/>
        <v>NA</v>
      </c>
      <c r="AO906">
        <f t="shared" si="473"/>
        <v>0</v>
      </c>
      <c r="AP906">
        <f t="shared" si="474"/>
        <v>0</v>
      </c>
      <c r="AQ906" t="str">
        <f t="shared" si="475"/>
        <v>Method not applicable - confined aquifer</v>
      </c>
    </row>
    <row r="907" spans="1:43" x14ac:dyDescent="0.25">
      <c r="A907">
        <v>817</v>
      </c>
      <c r="B907">
        <v>4523981.8737199996</v>
      </c>
      <c r="C907" t="str">
        <f>VLOOKUP(A907,'A1. Aquifer Attributes'!A:H,8,FALSE)</f>
        <v>Confined</v>
      </c>
      <c r="D907" t="str">
        <f>VLOOKUP(A907,'A3. BGCZ'!A:C,3,FALSE)</f>
        <v>IDF</v>
      </c>
      <c r="E907" t="str">
        <f>VLOOKUP(A907,'A2. Low Flow Zone'!A:C,3,FALSE)</f>
        <v>Southeast Mountains</v>
      </c>
      <c r="F907">
        <f>IFERROR(VLOOKUP(A907,'R1. GW Use'!A:H,8,FALSE),"&lt;Null&gt;")</f>
        <v>58103</v>
      </c>
      <c r="G907" t="str">
        <f>IFERROR(VLOOKUP(A907,'R2. Recharge'!A:I,8,FALSE)*B907,"&lt;Null&gt;")</f>
        <v>&lt;Null&gt;</v>
      </c>
      <c r="H907" t="str">
        <f>IFERROR(VLOOKUP(A907,'R2. Recharge'!A:K,10,FALSE)*B907,"&lt;Null&gt;")</f>
        <v>&lt;Null&gt;</v>
      </c>
      <c r="I907" t="str">
        <f>IFERROR(VLOOKUP(A907,'R3. GW E'!A:C,2,FALSE)*B907,"&lt;Null&gt;")</f>
        <v>&lt;Null&gt;</v>
      </c>
      <c r="J907" t="str">
        <f>IFERROR(VLOOKUP(A907,'R3. GW E'!A:E,4,FALSE)*B907,"&lt;Null&gt;")</f>
        <v>&lt;Null&gt;</v>
      </c>
      <c r="K907" t="str">
        <f t="shared" si="462"/>
        <v>&lt;Null&gt;</v>
      </c>
      <c r="L907" t="str">
        <f t="shared" si="463"/>
        <v>&lt;Null&gt;</v>
      </c>
      <c r="M907" t="str">
        <f t="shared" si="464"/>
        <v>&lt;Null&gt;</v>
      </c>
      <c r="N907" t="str">
        <f t="shared" si="465"/>
        <v>&lt;Null&gt;</v>
      </c>
      <c r="O907" t="str">
        <f t="shared" si="466"/>
        <v/>
      </c>
      <c r="P907">
        <f t="shared" si="476"/>
        <v>58000</v>
      </c>
      <c r="Q907" t="str">
        <f t="shared" si="467"/>
        <v/>
      </c>
      <c r="R907">
        <f t="shared" si="477"/>
        <v>0</v>
      </c>
      <c r="S907" t="str">
        <f t="shared" si="468"/>
        <v/>
      </c>
      <c r="T907">
        <f t="shared" si="478"/>
        <v>0</v>
      </c>
      <c r="U907" t="str">
        <f t="shared" si="479"/>
        <v>NA</v>
      </c>
      <c r="V907">
        <f t="shared" si="480"/>
        <v>0</v>
      </c>
      <c r="W907" t="str">
        <f t="shared" si="481"/>
        <v>NA</v>
      </c>
      <c r="X907">
        <f t="shared" si="482"/>
        <v>0</v>
      </c>
      <c r="Y907" t="str">
        <f t="shared" si="469"/>
        <v>NA</v>
      </c>
      <c r="Z907" t="str">
        <f t="shared" si="470"/>
        <v>NA</v>
      </c>
      <c r="AA907" t="str">
        <f t="shared" si="471"/>
        <v>NA</v>
      </c>
      <c r="AB907" t="str">
        <f t="shared" si="472"/>
        <v>NA</v>
      </c>
      <c r="AC907" s="9" t="str">
        <f t="shared" si="483"/>
        <v>NA</v>
      </c>
      <c r="AD907" s="9">
        <f t="shared" si="484"/>
        <v>0</v>
      </c>
      <c r="AE907" s="9" t="str">
        <f t="shared" si="485"/>
        <v>NA</v>
      </c>
      <c r="AF907" s="9">
        <f t="shared" si="486"/>
        <v>0</v>
      </c>
      <c r="AG907" s="9" t="str">
        <f t="shared" si="487"/>
        <v>NA</v>
      </c>
      <c r="AH907" s="9">
        <f t="shared" si="488"/>
        <v>0</v>
      </c>
      <c r="AI907" s="9" t="str">
        <f t="shared" si="489"/>
        <v>NA</v>
      </c>
      <c r="AJ907" s="9">
        <f t="shared" si="490"/>
        <v>0</v>
      </c>
      <c r="AK907" t="str">
        <f t="shared" si="491"/>
        <v>NA</v>
      </c>
      <c r="AL907" t="str">
        <f t="shared" si="492"/>
        <v>NA</v>
      </c>
      <c r="AM907" t="str">
        <f t="shared" si="493"/>
        <v>NA</v>
      </c>
      <c r="AN907" t="str">
        <f t="shared" si="494"/>
        <v>NA</v>
      </c>
      <c r="AO907">
        <f t="shared" si="473"/>
        <v>0</v>
      </c>
      <c r="AP907">
        <f t="shared" si="474"/>
        <v>0</v>
      </c>
      <c r="AQ907" t="str">
        <f t="shared" si="475"/>
        <v>Method not applicable - confined aquifer</v>
      </c>
    </row>
    <row r="908" spans="1:43" x14ac:dyDescent="0.25">
      <c r="A908">
        <v>818</v>
      </c>
      <c r="B908">
        <v>629551.76517100004</v>
      </c>
      <c r="C908" t="str">
        <f>VLOOKUP(A908,'A1. Aquifer Attributes'!A:H,8,FALSE)</f>
        <v>Confined</v>
      </c>
      <c r="D908" t="str">
        <f>VLOOKUP(A908,'A3. BGCZ'!A:C,3,FALSE)</f>
        <v>CWH</v>
      </c>
      <c r="E908" t="str">
        <f>VLOOKUP(A908,'A2. Low Flow Zone'!A:C,3,FALSE)</f>
        <v>Coast Mountains</v>
      </c>
      <c r="F908">
        <f>IFERROR(VLOOKUP(A908,'R1. GW Use'!A:H,8,FALSE),"&lt;Null&gt;")</f>
        <v>0</v>
      </c>
      <c r="G908" t="str">
        <f>IFERROR(VLOOKUP(A908,'R2. Recharge'!A:I,8,FALSE)*B908,"&lt;Null&gt;")</f>
        <v>&lt;Null&gt;</v>
      </c>
      <c r="H908" t="str">
        <f>IFERROR(VLOOKUP(A908,'R2. Recharge'!A:K,10,FALSE)*B908,"&lt;Null&gt;")</f>
        <v>&lt;Null&gt;</v>
      </c>
      <c r="I908" t="str">
        <f>IFERROR(VLOOKUP(A908,'R3. GW E'!A:C,2,FALSE)*B908,"&lt;Null&gt;")</f>
        <v>&lt;Null&gt;</v>
      </c>
      <c r="J908" t="str">
        <f>IFERROR(VLOOKUP(A908,'R3. GW E'!A:E,4,FALSE)*B908,"&lt;Null&gt;")</f>
        <v>&lt;Null&gt;</v>
      </c>
      <c r="K908" t="str">
        <f t="shared" si="462"/>
        <v>&lt;Null&gt;</v>
      </c>
      <c r="L908" t="str">
        <f t="shared" si="463"/>
        <v>&lt;Null&gt;</v>
      </c>
      <c r="M908" t="str">
        <f t="shared" si="464"/>
        <v>&lt;Null&gt;</v>
      </c>
      <c r="N908" t="str">
        <f t="shared" si="465"/>
        <v>&lt;Null&gt;</v>
      </c>
      <c r="O908" t="str">
        <f t="shared" si="466"/>
        <v/>
      </c>
      <c r="P908">
        <f t="shared" si="476"/>
        <v>0</v>
      </c>
      <c r="Q908" t="str">
        <f t="shared" si="467"/>
        <v/>
      </c>
      <c r="R908">
        <f t="shared" si="477"/>
        <v>0</v>
      </c>
      <c r="S908" t="str">
        <f t="shared" si="468"/>
        <v/>
      </c>
      <c r="T908">
        <f t="shared" si="478"/>
        <v>0</v>
      </c>
      <c r="U908" t="str">
        <f t="shared" si="479"/>
        <v>NA</v>
      </c>
      <c r="V908">
        <f t="shared" si="480"/>
        <v>0</v>
      </c>
      <c r="W908" t="str">
        <f t="shared" si="481"/>
        <v>NA</v>
      </c>
      <c r="X908">
        <f t="shared" si="482"/>
        <v>0</v>
      </c>
      <c r="Y908" t="str">
        <f t="shared" si="469"/>
        <v>NA</v>
      </c>
      <c r="Z908" t="str">
        <f t="shared" si="470"/>
        <v>NA</v>
      </c>
      <c r="AA908" t="str">
        <f t="shared" si="471"/>
        <v>NA</v>
      </c>
      <c r="AB908" t="str">
        <f t="shared" si="472"/>
        <v>NA</v>
      </c>
      <c r="AC908" s="9" t="str">
        <f t="shared" si="483"/>
        <v>NA</v>
      </c>
      <c r="AD908" s="9">
        <f t="shared" si="484"/>
        <v>0</v>
      </c>
      <c r="AE908" s="9" t="str">
        <f t="shared" si="485"/>
        <v>NA</v>
      </c>
      <c r="AF908" s="9">
        <f t="shared" si="486"/>
        <v>0</v>
      </c>
      <c r="AG908" s="9" t="str">
        <f t="shared" si="487"/>
        <v>NA</v>
      </c>
      <c r="AH908" s="9">
        <f t="shared" si="488"/>
        <v>0</v>
      </c>
      <c r="AI908" s="9" t="str">
        <f t="shared" si="489"/>
        <v>NA</v>
      </c>
      <c r="AJ908" s="9">
        <f t="shared" si="490"/>
        <v>0</v>
      </c>
      <c r="AK908" t="str">
        <f t="shared" si="491"/>
        <v>NA</v>
      </c>
      <c r="AL908" t="str">
        <f t="shared" si="492"/>
        <v>NA</v>
      </c>
      <c r="AM908" t="str">
        <f t="shared" si="493"/>
        <v>NA</v>
      </c>
      <c r="AN908" t="str">
        <f t="shared" si="494"/>
        <v>NA</v>
      </c>
      <c r="AO908">
        <f t="shared" si="473"/>
        <v>0</v>
      </c>
      <c r="AP908">
        <f t="shared" si="474"/>
        <v>0</v>
      </c>
      <c r="AQ908" t="str">
        <f t="shared" si="475"/>
        <v>Method not applicable - confined aquifer</v>
      </c>
    </row>
    <row r="909" spans="1:43" x14ac:dyDescent="0.25">
      <c r="A909">
        <v>819</v>
      </c>
      <c r="B909">
        <v>6063113.7304400001</v>
      </c>
      <c r="C909" t="str">
        <f>VLOOKUP(A909,'A1. Aquifer Attributes'!A:H,8,FALSE)</f>
        <v>Confined</v>
      </c>
      <c r="D909" t="str">
        <f>VLOOKUP(A909,'A3. BGCZ'!A:C,3,FALSE)</f>
        <v>IDF</v>
      </c>
      <c r="E909" t="str">
        <f>VLOOKUP(A909,'A2. Low Flow Zone'!A:C,3,FALSE)</f>
        <v>South Interior</v>
      </c>
      <c r="F909">
        <f>IFERROR(VLOOKUP(A909,'R1. GW Use'!A:H,8,FALSE),"&lt;Null&gt;")</f>
        <v>0</v>
      </c>
      <c r="G909" t="str">
        <f>IFERROR(VLOOKUP(A909,'R2. Recharge'!A:I,8,FALSE)*B909,"&lt;Null&gt;")</f>
        <v>&lt;Null&gt;</v>
      </c>
      <c r="H909" t="str">
        <f>IFERROR(VLOOKUP(A909,'R2. Recharge'!A:K,10,FALSE)*B909,"&lt;Null&gt;")</f>
        <v>&lt;Null&gt;</v>
      </c>
      <c r="I909" t="str">
        <f>IFERROR(VLOOKUP(A909,'R3. GW E'!A:C,2,FALSE)*B909,"&lt;Null&gt;")</f>
        <v>&lt;Null&gt;</v>
      </c>
      <c r="J909" t="str">
        <f>IFERROR(VLOOKUP(A909,'R3. GW E'!A:E,4,FALSE)*B909,"&lt;Null&gt;")</f>
        <v>&lt;Null&gt;</v>
      </c>
      <c r="K909" t="str">
        <f t="shared" si="462"/>
        <v>&lt;Null&gt;</v>
      </c>
      <c r="L909" t="str">
        <f t="shared" si="463"/>
        <v>&lt;Null&gt;</v>
      </c>
      <c r="M909" t="str">
        <f t="shared" si="464"/>
        <v>&lt;Null&gt;</v>
      </c>
      <c r="N909" t="str">
        <f t="shared" si="465"/>
        <v>&lt;Null&gt;</v>
      </c>
      <c r="O909" t="str">
        <f t="shared" si="466"/>
        <v/>
      </c>
      <c r="P909">
        <f t="shared" si="476"/>
        <v>0</v>
      </c>
      <c r="Q909" t="str">
        <f t="shared" si="467"/>
        <v/>
      </c>
      <c r="R909">
        <f t="shared" si="477"/>
        <v>0</v>
      </c>
      <c r="S909" t="str">
        <f t="shared" si="468"/>
        <v/>
      </c>
      <c r="T909">
        <f t="shared" si="478"/>
        <v>0</v>
      </c>
      <c r="U909" t="str">
        <f t="shared" si="479"/>
        <v>NA</v>
      </c>
      <c r="V909">
        <f t="shared" si="480"/>
        <v>0</v>
      </c>
      <c r="W909" t="str">
        <f t="shared" si="481"/>
        <v>NA</v>
      </c>
      <c r="X909">
        <f t="shared" si="482"/>
        <v>0</v>
      </c>
      <c r="Y909" t="str">
        <f t="shared" si="469"/>
        <v>NA</v>
      </c>
      <c r="Z909" t="str">
        <f t="shared" si="470"/>
        <v>NA</v>
      </c>
      <c r="AA909" t="str">
        <f t="shared" si="471"/>
        <v>NA</v>
      </c>
      <c r="AB909" t="str">
        <f t="shared" si="472"/>
        <v>NA</v>
      </c>
      <c r="AC909" s="9" t="str">
        <f t="shared" si="483"/>
        <v>NA</v>
      </c>
      <c r="AD909" s="9">
        <f t="shared" si="484"/>
        <v>0</v>
      </c>
      <c r="AE909" s="9" t="str">
        <f t="shared" si="485"/>
        <v>NA</v>
      </c>
      <c r="AF909" s="9">
        <f t="shared" si="486"/>
        <v>0</v>
      </c>
      <c r="AG909" s="9" t="str">
        <f t="shared" si="487"/>
        <v>NA</v>
      </c>
      <c r="AH909" s="9">
        <f t="shared" si="488"/>
        <v>0</v>
      </c>
      <c r="AI909" s="9" t="str">
        <f t="shared" si="489"/>
        <v>NA</v>
      </c>
      <c r="AJ909" s="9">
        <f t="shared" si="490"/>
        <v>0</v>
      </c>
      <c r="AK909" t="str">
        <f t="shared" si="491"/>
        <v>NA</v>
      </c>
      <c r="AL909" t="str">
        <f t="shared" si="492"/>
        <v>NA</v>
      </c>
      <c r="AM909" t="str">
        <f t="shared" si="493"/>
        <v>NA</v>
      </c>
      <c r="AN909" t="str">
        <f t="shared" si="494"/>
        <v>NA</v>
      </c>
      <c r="AO909">
        <f t="shared" si="473"/>
        <v>0</v>
      </c>
      <c r="AP909">
        <f t="shared" si="474"/>
        <v>0</v>
      </c>
      <c r="AQ909" t="str">
        <f t="shared" si="475"/>
        <v>Method not applicable - confined aquifer</v>
      </c>
    </row>
    <row r="910" spans="1:43" x14ac:dyDescent="0.25">
      <c r="A910">
        <v>820</v>
      </c>
      <c r="B910">
        <v>5978386.9159399997</v>
      </c>
      <c r="C910" t="str">
        <f>VLOOKUP(A910,'A1. Aquifer Attributes'!A:H,8,FALSE)</f>
        <v>Confined</v>
      </c>
      <c r="D910" t="str">
        <f>VLOOKUP(A910,'A3. BGCZ'!A:C,3,FALSE)</f>
        <v>IDF</v>
      </c>
      <c r="E910" t="str">
        <f>VLOOKUP(A910,'A2. Low Flow Zone'!A:C,3,FALSE)</f>
        <v>South Interior</v>
      </c>
      <c r="F910">
        <f>IFERROR(VLOOKUP(A910,'R1. GW Use'!A:H,8,FALSE),"&lt;Null&gt;")</f>
        <v>0</v>
      </c>
      <c r="G910" t="str">
        <f>IFERROR(VLOOKUP(A910,'R2. Recharge'!A:I,8,FALSE)*B910,"&lt;Null&gt;")</f>
        <v>&lt;Null&gt;</v>
      </c>
      <c r="H910" t="str">
        <f>IFERROR(VLOOKUP(A910,'R2. Recharge'!A:K,10,FALSE)*B910,"&lt;Null&gt;")</f>
        <v>&lt;Null&gt;</v>
      </c>
      <c r="I910" t="str">
        <f>IFERROR(VLOOKUP(A910,'R3. GW E'!A:C,2,FALSE)*B910,"&lt;Null&gt;")</f>
        <v>&lt;Null&gt;</v>
      </c>
      <c r="J910" t="str">
        <f>IFERROR(VLOOKUP(A910,'R3. GW E'!A:E,4,FALSE)*B910,"&lt;Null&gt;")</f>
        <v>&lt;Null&gt;</v>
      </c>
      <c r="K910" t="str">
        <f t="shared" si="462"/>
        <v>&lt;Null&gt;</v>
      </c>
      <c r="L910" t="str">
        <f t="shared" si="463"/>
        <v>&lt;Null&gt;</v>
      </c>
      <c r="M910" t="str">
        <f t="shared" si="464"/>
        <v>&lt;Null&gt;</v>
      </c>
      <c r="N910" t="str">
        <f t="shared" si="465"/>
        <v>&lt;Null&gt;</v>
      </c>
      <c r="O910" t="str">
        <f t="shared" si="466"/>
        <v/>
      </c>
      <c r="P910">
        <f t="shared" si="476"/>
        <v>0</v>
      </c>
      <c r="Q910" t="str">
        <f t="shared" si="467"/>
        <v/>
      </c>
      <c r="R910">
        <f t="shared" si="477"/>
        <v>0</v>
      </c>
      <c r="S910" t="str">
        <f t="shared" si="468"/>
        <v/>
      </c>
      <c r="T910">
        <f t="shared" si="478"/>
        <v>0</v>
      </c>
      <c r="U910" t="str">
        <f t="shared" si="479"/>
        <v>NA</v>
      </c>
      <c r="V910">
        <f t="shared" si="480"/>
        <v>0</v>
      </c>
      <c r="W910" t="str">
        <f t="shared" si="481"/>
        <v>NA</v>
      </c>
      <c r="X910">
        <f t="shared" si="482"/>
        <v>0</v>
      </c>
      <c r="Y910" t="str">
        <f t="shared" si="469"/>
        <v>NA</v>
      </c>
      <c r="Z910" t="str">
        <f t="shared" si="470"/>
        <v>NA</v>
      </c>
      <c r="AA910" t="str">
        <f t="shared" si="471"/>
        <v>NA</v>
      </c>
      <c r="AB910" t="str">
        <f t="shared" si="472"/>
        <v>NA</v>
      </c>
      <c r="AC910" s="9" t="str">
        <f t="shared" si="483"/>
        <v>NA</v>
      </c>
      <c r="AD910" s="9">
        <f t="shared" si="484"/>
        <v>0</v>
      </c>
      <c r="AE910" s="9" t="str">
        <f t="shared" si="485"/>
        <v>NA</v>
      </c>
      <c r="AF910" s="9">
        <f t="shared" si="486"/>
        <v>0</v>
      </c>
      <c r="AG910" s="9" t="str">
        <f t="shared" si="487"/>
        <v>NA</v>
      </c>
      <c r="AH910" s="9">
        <f t="shared" si="488"/>
        <v>0</v>
      </c>
      <c r="AI910" s="9" t="str">
        <f t="shared" si="489"/>
        <v>NA</v>
      </c>
      <c r="AJ910" s="9">
        <f t="shared" si="490"/>
        <v>0</v>
      </c>
      <c r="AK910" t="str">
        <f t="shared" si="491"/>
        <v>NA</v>
      </c>
      <c r="AL910" t="str">
        <f t="shared" si="492"/>
        <v>NA</v>
      </c>
      <c r="AM910" t="str">
        <f t="shared" si="493"/>
        <v>NA</v>
      </c>
      <c r="AN910" t="str">
        <f t="shared" si="494"/>
        <v>NA</v>
      </c>
      <c r="AO910">
        <f t="shared" si="473"/>
        <v>0</v>
      </c>
      <c r="AP910">
        <f t="shared" si="474"/>
        <v>0</v>
      </c>
      <c r="AQ910" t="str">
        <f t="shared" si="475"/>
        <v>Method not applicable - confined aquifer</v>
      </c>
    </row>
    <row r="911" spans="1:43" x14ac:dyDescent="0.25">
      <c r="A911">
        <v>821</v>
      </c>
      <c r="B911">
        <v>14049810.779999999</v>
      </c>
      <c r="C911" t="str">
        <f>VLOOKUP(A911,'A1. Aquifer Attributes'!A:H,8,FALSE)</f>
        <v>Confined</v>
      </c>
      <c r="D911" t="str">
        <f>VLOOKUP(A911,'A3. BGCZ'!A:C,3,FALSE)</f>
        <v>IDF</v>
      </c>
      <c r="E911" t="str">
        <f>VLOOKUP(A911,'A2. Low Flow Zone'!A:C,3,FALSE)</f>
        <v>South Interior</v>
      </c>
      <c r="F911">
        <f>IFERROR(VLOOKUP(A911,'R1. GW Use'!A:H,8,FALSE),"&lt;Null&gt;")</f>
        <v>0</v>
      </c>
      <c r="G911" t="str">
        <f>IFERROR(VLOOKUP(A911,'R2. Recharge'!A:I,8,FALSE)*B911,"&lt;Null&gt;")</f>
        <v>&lt;Null&gt;</v>
      </c>
      <c r="H911" t="str">
        <f>IFERROR(VLOOKUP(A911,'R2. Recharge'!A:K,10,FALSE)*B911,"&lt;Null&gt;")</f>
        <v>&lt;Null&gt;</v>
      </c>
      <c r="I911" t="str">
        <f>IFERROR(VLOOKUP(A911,'R3. GW E'!A:C,2,FALSE)*B911,"&lt;Null&gt;")</f>
        <v>&lt;Null&gt;</v>
      </c>
      <c r="J911" t="str">
        <f>IFERROR(VLOOKUP(A911,'R3. GW E'!A:E,4,FALSE)*B911,"&lt;Null&gt;")</f>
        <v>&lt;Null&gt;</v>
      </c>
      <c r="K911" t="str">
        <f t="shared" si="462"/>
        <v>&lt;Null&gt;</v>
      </c>
      <c r="L911" t="str">
        <f t="shared" si="463"/>
        <v>&lt;Null&gt;</v>
      </c>
      <c r="M911" t="str">
        <f t="shared" si="464"/>
        <v>&lt;Null&gt;</v>
      </c>
      <c r="N911" t="str">
        <f t="shared" si="465"/>
        <v>&lt;Null&gt;</v>
      </c>
      <c r="O911" t="str">
        <f t="shared" si="466"/>
        <v/>
      </c>
      <c r="P911">
        <f t="shared" si="476"/>
        <v>0</v>
      </c>
      <c r="Q911" t="str">
        <f t="shared" si="467"/>
        <v/>
      </c>
      <c r="R911">
        <f t="shared" si="477"/>
        <v>0</v>
      </c>
      <c r="S911" t="str">
        <f t="shared" si="468"/>
        <v/>
      </c>
      <c r="T911">
        <f t="shared" si="478"/>
        <v>0</v>
      </c>
      <c r="U911" t="str">
        <f t="shared" si="479"/>
        <v>NA</v>
      </c>
      <c r="V911">
        <f t="shared" si="480"/>
        <v>0</v>
      </c>
      <c r="W911" t="str">
        <f t="shared" si="481"/>
        <v>NA</v>
      </c>
      <c r="X911">
        <f t="shared" si="482"/>
        <v>0</v>
      </c>
      <c r="Y911" t="str">
        <f t="shared" si="469"/>
        <v>NA</v>
      </c>
      <c r="Z911" t="str">
        <f t="shared" si="470"/>
        <v>NA</v>
      </c>
      <c r="AA911" t="str">
        <f t="shared" si="471"/>
        <v>NA</v>
      </c>
      <c r="AB911" t="str">
        <f t="shared" si="472"/>
        <v>NA</v>
      </c>
      <c r="AC911" s="9" t="str">
        <f t="shared" si="483"/>
        <v>NA</v>
      </c>
      <c r="AD911" s="9">
        <f t="shared" si="484"/>
        <v>0</v>
      </c>
      <c r="AE911" s="9" t="str">
        <f t="shared" si="485"/>
        <v>NA</v>
      </c>
      <c r="AF911" s="9">
        <f t="shared" si="486"/>
        <v>0</v>
      </c>
      <c r="AG911" s="9" t="str">
        <f t="shared" si="487"/>
        <v>NA</v>
      </c>
      <c r="AH911" s="9">
        <f t="shared" si="488"/>
        <v>0</v>
      </c>
      <c r="AI911" s="9" t="str">
        <f t="shared" si="489"/>
        <v>NA</v>
      </c>
      <c r="AJ911" s="9">
        <f t="shared" si="490"/>
        <v>0</v>
      </c>
      <c r="AK911" t="str">
        <f t="shared" si="491"/>
        <v>NA</v>
      </c>
      <c r="AL911" t="str">
        <f t="shared" si="492"/>
        <v>NA</v>
      </c>
      <c r="AM911" t="str">
        <f t="shared" si="493"/>
        <v>NA</v>
      </c>
      <c r="AN911" t="str">
        <f t="shared" si="494"/>
        <v>NA</v>
      </c>
      <c r="AO911">
        <f t="shared" si="473"/>
        <v>0</v>
      </c>
      <c r="AP911">
        <f t="shared" si="474"/>
        <v>0</v>
      </c>
      <c r="AQ911" t="str">
        <f t="shared" si="475"/>
        <v>Method not applicable - confined aquifer</v>
      </c>
    </row>
    <row r="912" spans="1:43" x14ac:dyDescent="0.25">
      <c r="A912">
        <v>822</v>
      </c>
      <c r="B912">
        <v>601690.91625000001</v>
      </c>
      <c r="C912" t="str">
        <f>VLOOKUP(A912,'A1. Aquifer Attributes'!A:H,8,FALSE)</f>
        <v>Confined</v>
      </c>
      <c r="D912" t="str">
        <f>VLOOKUP(A912,'A3. BGCZ'!A:C,3,FALSE)</f>
        <v>IDF</v>
      </c>
      <c r="E912" t="str">
        <f>VLOOKUP(A912,'A2. Low Flow Zone'!A:C,3,FALSE)</f>
        <v>South Interior</v>
      </c>
      <c r="F912">
        <f>IFERROR(VLOOKUP(A912,'R1. GW Use'!A:H,8,FALSE),"&lt;Null&gt;")</f>
        <v>609</v>
      </c>
      <c r="G912" t="str">
        <f>IFERROR(VLOOKUP(A912,'R2. Recharge'!A:I,8,FALSE)*B912,"&lt;Null&gt;")</f>
        <v>&lt;Null&gt;</v>
      </c>
      <c r="H912" t="str">
        <f>IFERROR(VLOOKUP(A912,'R2. Recharge'!A:K,10,FALSE)*B912,"&lt;Null&gt;")</f>
        <v>&lt;Null&gt;</v>
      </c>
      <c r="I912" t="str">
        <f>IFERROR(VLOOKUP(A912,'R3. GW E'!A:C,2,FALSE)*B912,"&lt;Null&gt;")</f>
        <v>&lt;Null&gt;</v>
      </c>
      <c r="J912" t="str">
        <f>IFERROR(VLOOKUP(A912,'R3. GW E'!A:E,4,FALSE)*B912,"&lt;Null&gt;")</f>
        <v>&lt;Null&gt;</v>
      </c>
      <c r="K912" t="str">
        <f t="shared" si="462"/>
        <v>&lt;Null&gt;</v>
      </c>
      <c r="L912" t="str">
        <f t="shared" si="463"/>
        <v>&lt;Null&gt;</v>
      </c>
      <c r="M912" t="str">
        <f t="shared" si="464"/>
        <v>&lt;Null&gt;</v>
      </c>
      <c r="N912" t="str">
        <f t="shared" si="465"/>
        <v>&lt;Null&gt;</v>
      </c>
      <c r="O912" t="str">
        <f t="shared" si="466"/>
        <v>&lt;1000</v>
      </c>
      <c r="P912">
        <f t="shared" si="476"/>
        <v>1000</v>
      </c>
      <c r="Q912" t="str">
        <f t="shared" si="467"/>
        <v/>
      </c>
      <c r="R912">
        <f t="shared" si="477"/>
        <v>0</v>
      </c>
      <c r="S912" t="str">
        <f t="shared" si="468"/>
        <v/>
      </c>
      <c r="T912">
        <f t="shared" si="478"/>
        <v>0</v>
      </c>
      <c r="U912" t="str">
        <f t="shared" si="479"/>
        <v>NA</v>
      </c>
      <c r="V912">
        <f t="shared" si="480"/>
        <v>0</v>
      </c>
      <c r="W912" t="str">
        <f t="shared" si="481"/>
        <v>NA</v>
      </c>
      <c r="X912">
        <f t="shared" si="482"/>
        <v>0</v>
      </c>
      <c r="Y912" t="str">
        <f t="shared" si="469"/>
        <v>NA</v>
      </c>
      <c r="Z912" t="str">
        <f t="shared" si="470"/>
        <v>NA</v>
      </c>
      <c r="AA912" t="str">
        <f t="shared" si="471"/>
        <v>NA</v>
      </c>
      <c r="AB912" t="str">
        <f t="shared" si="472"/>
        <v>NA</v>
      </c>
      <c r="AC912" s="9" t="str">
        <f t="shared" si="483"/>
        <v>NA</v>
      </c>
      <c r="AD912" s="9">
        <f t="shared" si="484"/>
        <v>0</v>
      </c>
      <c r="AE912" s="9" t="str">
        <f t="shared" si="485"/>
        <v>NA</v>
      </c>
      <c r="AF912" s="9">
        <f t="shared" si="486"/>
        <v>0</v>
      </c>
      <c r="AG912" s="9" t="str">
        <f t="shared" si="487"/>
        <v>NA</v>
      </c>
      <c r="AH912" s="9">
        <f t="shared" si="488"/>
        <v>0</v>
      </c>
      <c r="AI912" s="9" t="str">
        <f t="shared" si="489"/>
        <v>NA</v>
      </c>
      <c r="AJ912" s="9">
        <f t="shared" si="490"/>
        <v>0</v>
      </c>
      <c r="AK912" t="str">
        <f t="shared" si="491"/>
        <v>NA</v>
      </c>
      <c r="AL912" t="str">
        <f t="shared" si="492"/>
        <v>NA</v>
      </c>
      <c r="AM912" t="str">
        <f t="shared" si="493"/>
        <v>NA</v>
      </c>
      <c r="AN912" t="str">
        <f t="shared" si="494"/>
        <v>NA</v>
      </c>
      <c r="AO912">
        <f t="shared" si="473"/>
        <v>0</v>
      </c>
      <c r="AP912">
        <f t="shared" si="474"/>
        <v>0</v>
      </c>
      <c r="AQ912" t="str">
        <f t="shared" si="475"/>
        <v>Method not applicable - confined aquifer</v>
      </c>
    </row>
    <row r="913" spans="1:43" x14ac:dyDescent="0.25">
      <c r="A913">
        <v>823</v>
      </c>
      <c r="B913">
        <v>821488.07250000001</v>
      </c>
      <c r="C913" t="str">
        <f>VLOOKUP(A913,'A1. Aquifer Attributes'!A:H,8,FALSE)</f>
        <v>Confined</v>
      </c>
      <c r="D913" t="str">
        <f>VLOOKUP(A913,'A3. BGCZ'!A:C,3,FALSE)</f>
        <v>IDF</v>
      </c>
      <c r="E913" t="str">
        <f>VLOOKUP(A913,'A2. Low Flow Zone'!A:C,3,FALSE)</f>
        <v>South Interior</v>
      </c>
      <c r="F913">
        <f>IFERROR(VLOOKUP(A913,'R1. GW Use'!A:H,8,FALSE),"&lt;Null&gt;")</f>
        <v>11117</v>
      </c>
      <c r="G913" t="str">
        <f>IFERROR(VLOOKUP(A913,'R2. Recharge'!A:I,8,FALSE)*B913,"&lt;Null&gt;")</f>
        <v>&lt;Null&gt;</v>
      </c>
      <c r="H913" t="str">
        <f>IFERROR(VLOOKUP(A913,'R2. Recharge'!A:K,10,FALSE)*B913,"&lt;Null&gt;")</f>
        <v>&lt;Null&gt;</v>
      </c>
      <c r="I913" t="str">
        <f>IFERROR(VLOOKUP(A913,'R3. GW E'!A:C,2,FALSE)*B913,"&lt;Null&gt;")</f>
        <v>&lt;Null&gt;</v>
      </c>
      <c r="J913" t="str">
        <f>IFERROR(VLOOKUP(A913,'R3. GW E'!A:E,4,FALSE)*B913,"&lt;Null&gt;")</f>
        <v>&lt;Null&gt;</v>
      </c>
      <c r="K913" t="str">
        <f t="shared" si="462"/>
        <v>&lt;Null&gt;</v>
      </c>
      <c r="L913" t="str">
        <f t="shared" si="463"/>
        <v>&lt;Null&gt;</v>
      </c>
      <c r="M913" t="str">
        <f t="shared" si="464"/>
        <v>&lt;Null&gt;</v>
      </c>
      <c r="N913" t="str">
        <f t="shared" si="465"/>
        <v>&lt;Null&gt;</v>
      </c>
      <c r="O913" t="str">
        <f t="shared" si="466"/>
        <v/>
      </c>
      <c r="P913">
        <f t="shared" si="476"/>
        <v>11000</v>
      </c>
      <c r="Q913" t="str">
        <f t="shared" si="467"/>
        <v/>
      </c>
      <c r="R913">
        <f t="shared" si="477"/>
        <v>0</v>
      </c>
      <c r="S913" t="str">
        <f t="shared" si="468"/>
        <v/>
      </c>
      <c r="T913">
        <f t="shared" si="478"/>
        <v>0</v>
      </c>
      <c r="U913" t="str">
        <f t="shared" si="479"/>
        <v>NA</v>
      </c>
      <c r="V913">
        <f t="shared" si="480"/>
        <v>0</v>
      </c>
      <c r="W913" t="str">
        <f t="shared" si="481"/>
        <v>NA</v>
      </c>
      <c r="X913">
        <f t="shared" si="482"/>
        <v>0</v>
      </c>
      <c r="Y913" t="str">
        <f t="shared" si="469"/>
        <v>NA</v>
      </c>
      <c r="Z913" t="str">
        <f t="shared" si="470"/>
        <v>NA</v>
      </c>
      <c r="AA913" t="str">
        <f t="shared" si="471"/>
        <v>NA</v>
      </c>
      <c r="AB913" t="str">
        <f t="shared" si="472"/>
        <v>NA</v>
      </c>
      <c r="AC913" s="9" t="str">
        <f t="shared" si="483"/>
        <v>NA</v>
      </c>
      <c r="AD913" s="9">
        <f t="shared" si="484"/>
        <v>0</v>
      </c>
      <c r="AE913" s="9" t="str">
        <f t="shared" si="485"/>
        <v>NA</v>
      </c>
      <c r="AF913" s="9">
        <f t="shared" si="486"/>
        <v>0</v>
      </c>
      <c r="AG913" s="9" t="str">
        <f t="shared" si="487"/>
        <v>NA</v>
      </c>
      <c r="AH913" s="9">
        <f t="shared" si="488"/>
        <v>0</v>
      </c>
      <c r="AI913" s="9" t="str">
        <f t="shared" si="489"/>
        <v>NA</v>
      </c>
      <c r="AJ913" s="9">
        <f t="shared" si="490"/>
        <v>0</v>
      </c>
      <c r="AK913" t="str">
        <f t="shared" si="491"/>
        <v>NA</v>
      </c>
      <c r="AL913" t="str">
        <f t="shared" si="492"/>
        <v>NA</v>
      </c>
      <c r="AM913" t="str">
        <f t="shared" si="493"/>
        <v>NA</v>
      </c>
      <c r="AN913" t="str">
        <f t="shared" si="494"/>
        <v>NA</v>
      </c>
      <c r="AO913">
        <f t="shared" si="473"/>
        <v>0</v>
      </c>
      <c r="AP913">
        <f t="shared" si="474"/>
        <v>0</v>
      </c>
      <c r="AQ913" t="str">
        <f t="shared" si="475"/>
        <v>Method not applicable - confined aquifer</v>
      </c>
    </row>
    <row r="914" spans="1:43" x14ac:dyDescent="0.25">
      <c r="A914">
        <v>824</v>
      </c>
      <c r="B914">
        <v>783858.91099999996</v>
      </c>
      <c r="C914" t="str">
        <f>VLOOKUP(A914,'A1. Aquifer Attributes'!A:H,8,FALSE)</f>
        <v>Confined</v>
      </c>
      <c r="D914" t="str">
        <f>VLOOKUP(A914,'A3. BGCZ'!A:C,3,FALSE)</f>
        <v>MS</v>
      </c>
      <c r="E914" t="str">
        <f>VLOOKUP(A914,'A2. Low Flow Zone'!A:C,3,FALSE)</f>
        <v>South Interior</v>
      </c>
      <c r="F914">
        <f>IFERROR(VLOOKUP(A914,'R1. GW Use'!A:H,8,FALSE),"&lt;Null&gt;")</f>
        <v>0</v>
      </c>
      <c r="G914" t="str">
        <f>IFERROR(VLOOKUP(A914,'R2. Recharge'!A:I,8,FALSE)*B914,"&lt;Null&gt;")</f>
        <v>&lt;Null&gt;</v>
      </c>
      <c r="H914" t="str">
        <f>IFERROR(VLOOKUP(A914,'R2. Recharge'!A:K,10,FALSE)*B914,"&lt;Null&gt;")</f>
        <v>&lt;Null&gt;</v>
      </c>
      <c r="I914" t="str">
        <f>IFERROR(VLOOKUP(A914,'R3. GW E'!A:C,2,FALSE)*B914,"&lt;Null&gt;")</f>
        <v>&lt;Null&gt;</v>
      </c>
      <c r="J914" t="str">
        <f>IFERROR(VLOOKUP(A914,'R3. GW E'!A:E,4,FALSE)*B914,"&lt;Null&gt;")</f>
        <v>&lt;Null&gt;</v>
      </c>
      <c r="K914" t="str">
        <f t="shared" si="462"/>
        <v>&lt;Null&gt;</v>
      </c>
      <c r="L914" t="str">
        <f t="shared" si="463"/>
        <v>&lt;Null&gt;</v>
      </c>
      <c r="M914" t="str">
        <f t="shared" si="464"/>
        <v>&lt;Null&gt;</v>
      </c>
      <c r="N914" t="str">
        <f t="shared" si="465"/>
        <v>&lt;Null&gt;</v>
      </c>
      <c r="O914" t="str">
        <f t="shared" si="466"/>
        <v/>
      </c>
      <c r="P914">
        <f t="shared" si="476"/>
        <v>0</v>
      </c>
      <c r="Q914" t="str">
        <f t="shared" si="467"/>
        <v/>
      </c>
      <c r="R914">
        <f t="shared" si="477"/>
        <v>0</v>
      </c>
      <c r="S914" t="str">
        <f t="shared" si="468"/>
        <v/>
      </c>
      <c r="T914">
        <f t="shared" si="478"/>
        <v>0</v>
      </c>
      <c r="U914" t="str">
        <f t="shared" si="479"/>
        <v>NA</v>
      </c>
      <c r="V914">
        <f t="shared" si="480"/>
        <v>0</v>
      </c>
      <c r="W914" t="str">
        <f t="shared" si="481"/>
        <v>NA</v>
      </c>
      <c r="X914">
        <f t="shared" si="482"/>
        <v>0</v>
      </c>
      <c r="Y914" t="str">
        <f t="shared" si="469"/>
        <v>NA</v>
      </c>
      <c r="Z914" t="str">
        <f t="shared" si="470"/>
        <v>NA</v>
      </c>
      <c r="AA914" t="str">
        <f t="shared" si="471"/>
        <v>NA</v>
      </c>
      <c r="AB914" t="str">
        <f t="shared" si="472"/>
        <v>NA</v>
      </c>
      <c r="AC914" s="9" t="str">
        <f t="shared" si="483"/>
        <v>NA</v>
      </c>
      <c r="AD914" s="9">
        <f t="shared" si="484"/>
        <v>0</v>
      </c>
      <c r="AE914" s="9" t="str">
        <f t="shared" si="485"/>
        <v>NA</v>
      </c>
      <c r="AF914" s="9">
        <f t="shared" si="486"/>
        <v>0</v>
      </c>
      <c r="AG914" s="9" t="str">
        <f t="shared" si="487"/>
        <v>NA</v>
      </c>
      <c r="AH914" s="9">
        <f t="shared" si="488"/>
        <v>0</v>
      </c>
      <c r="AI914" s="9" t="str">
        <f t="shared" si="489"/>
        <v>NA</v>
      </c>
      <c r="AJ914" s="9">
        <f t="shared" si="490"/>
        <v>0</v>
      </c>
      <c r="AK914" t="str">
        <f t="shared" si="491"/>
        <v>NA</v>
      </c>
      <c r="AL914" t="str">
        <f t="shared" si="492"/>
        <v>NA</v>
      </c>
      <c r="AM914" t="str">
        <f t="shared" si="493"/>
        <v>NA</v>
      </c>
      <c r="AN914" t="str">
        <f t="shared" si="494"/>
        <v>NA</v>
      </c>
      <c r="AO914">
        <f t="shared" si="473"/>
        <v>0</v>
      </c>
      <c r="AP914">
        <f t="shared" si="474"/>
        <v>0</v>
      </c>
      <c r="AQ914" t="str">
        <f t="shared" si="475"/>
        <v>Method not applicable - confined aquifer</v>
      </c>
    </row>
    <row r="915" spans="1:43" x14ac:dyDescent="0.25">
      <c r="A915">
        <v>827</v>
      </c>
      <c r="B915">
        <v>2135168.3628699998</v>
      </c>
      <c r="C915" t="str">
        <f>VLOOKUP(A915,'A1. Aquifer Attributes'!A:H,8,FALSE)</f>
        <v>Confined</v>
      </c>
      <c r="D915" t="str">
        <f>VLOOKUP(A915,'A3. BGCZ'!A:C,3,FALSE)</f>
        <v>IDF</v>
      </c>
      <c r="E915" t="str">
        <f>VLOOKUP(A915,'A2. Low Flow Zone'!A:C,3,FALSE)</f>
        <v>South Interior</v>
      </c>
      <c r="F915">
        <f>IFERROR(VLOOKUP(A915,'R1. GW Use'!A:H,8,FALSE),"&lt;Null&gt;")</f>
        <v>2470</v>
      </c>
      <c r="G915" t="str">
        <f>IFERROR(VLOOKUP(A915,'R2. Recharge'!A:I,8,FALSE)*B915,"&lt;Null&gt;")</f>
        <v>&lt;Null&gt;</v>
      </c>
      <c r="H915" t="str">
        <f>IFERROR(VLOOKUP(A915,'R2. Recharge'!A:K,10,FALSE)*B915,"&lt;Null&gt;")</f>
        <v>&lt;Null&gt;</v>
      </c>
      <c r="I915" t="str">
        <f>IFERROR(VLOOKUP(A915,'R3. GW E'!A:C,2,FALSE)*B915,"&lt;Null&gt;")</f>
        <v>&lt;Null&gt;</v>
      </c>
      <c r="J915" t="str">
        <f>IFERROR(VLOOKUP(A915,'R3. GW E'!A:E,4,FALSE)*B915,"&lt;Null&gt;")</f>
        <v>&lt;Null&gt;</v>
      </c>
      <c r="K915" t="str">
        <f t="shared" si="462"/>
        <v>&lt;Null&gt;</v>
      </c>
      <c r="L915" t="str">
        <f t="shared" si="463"/>
        <v>&lt;Null&gt;</v>
      </c>
      <c r="M915" t="str">
        <f t="shared" si="464"/>
        <v>&lt;Null&gt;</v>
      </c>
      <c r="N915" t="str">
        <f t="shared" si="465"/>
        <v>&lt;Null&gt;</v>
      </c>
      <c r="O915" t="str">
        <f t="shared" si="466"/>
        <v/>
      </c>
      <c r="P915">
        <f t="shared" si="476"/>
        <v>2000</v>
      </c>
      <c r="Q915" t="str">
        <f t="shared" si="467"/>
        <v/>
      </c>
      <c r="R915">
        <f t="shared" si="477"/>
        <v>0</v>
      </c>
      <c r="S915" t="str">
        <f t="shared" si="468"/>
        <v/>
      </c>
      <c r="T915">
        <f t="shared" si="478"/>
        <v>0</v>
      </c>
      <c r="U915" t="str">
        <f t="shared" si="479"/>
        <v>NA</v>
      </c>
      <c r="V915">
        <f t="shared" si="480"/>
        <v>0</v>
      </c>
      <c r="W915" t="str">
        <f t="shared" si="481"/>
        <v>NA</v>
      </c>
      <c r="X915">
        <f t="shared" si="482"/>
        <v>0</v>
      </c>
      <c r="Y915" t="str">
        <f t="shared" si="469"/>
        <v>NA</v>
      </c>
      <c r="Z915" t="str">
        <f t="shared" si="470"/>
        <v>NA</v>
      </c>
      <c r="AA915" t="str">
        <f t="shared" si="471"/>
        <v>NA</v>
      </c>
      <c r="AB915" t="str">
        <f t="shared" si="472"/>
        <v>NA</v>
      </c>
      <c r="AC915" s="9" t="str">
        <f t="shared" si="483"/>
        <v>NA</v>
      </c>
      <c r="AD915" s="9">
        <f t="shared" si="484"/>
        <v>0</v>
      </c>
      <c r="AE915" s="9" t="str">
        <f t="shared" si="485"/>
        <v>NA</v>
      </c>
      <c r="AF915" s="9">
        <f t="shared" si="486"/>
        <v>0</v>
      </c>
      <c r="AG915" s="9" t="str">
        <f t="shared" si="487"/>
        <v>NA</v>
      </c>
      <c r="AH915" s="9">
        <f t="shared" si="488"/>
        <v>0</v>
      </c>
      <c r="AI915" s="9" t="str">
        <f t="shared" si="489"/>
        <v>NA</v>
      </c>
      <c r="AJ915" s="9">
        <f t="shared" si="490"/>
        <v>0</v>
      </c>
      <c r="AK915" t="str">
        <f t="shared" si="491"/>
        <v>NA</v>
      </c>
      <c r="AL915" t="str">
        <f t="shared" si="492"/>
        <v>NA</v>
      </c>
      <c r="AM915" t="str">
        <f t="shared" si="493"/>
        <v>NA</v>
      </c>
      <c r="AN915" t="str">
        <f t="shared" si="494"/>
        <v>NA</v>
      </c>
      <c r="AO915">
        <f t="shared" si="473"/>
        <v>0</v>
      </c>
      <c r="AP915">
        <f t="shared" si="474"/>
        <v>0</v>
      </c>
      <c r="AQ915" t="str">
        <f t="shared" si="475"/>
        <v>Method not applicable - confined aquifer</v>
      </c>
    </row>
    <row r="916" spans="1:43" x14ac:dyDescent="0.25">
      <c r="A916">
        <v>828</v>
      </c>
      <c r="B916">
        <v>6535637.68731</v>
      </c>
      <c r="C916" t="str">
        <f>VLOOKUP(A916,'A1. Aquifer Attributes'!A:H,8,FALSE)</f>
        <v>Confined</v>
      </c>
      <c r="D916" t="str">
        <f>VLOOKUP(A916,'A3. BGCZ'!A:C,3,FALSE)</f>
        <v>BWBS</v>
      </c>
      <c r="E916" t="str">
        <f>VLOOKUP(A916,'A2. Low Flow Zone'!A:C,3,FALSE)</f>
        <v>North Interior</v>
      </c>
      <c r="F916">
        <f>IFERROR(VLOOKUP(A916,'R1. GW Use'!A:H,8,FALSE),"&lt;Null&gt;")</f>
        <v>34153</v>
      </c>
      <c r="G916" t="str">
        <f>IFERROR(VLOOKUP(A916,'R2. Recharge'!A:I,8,FALSE)*B916,"&lt;Null&gt;")</f>
        <v>&lt;Null&gt;</v>
      </c>
      <c r="H916" t="str">
        <f>IFERROR(VLOOKUP(A916,'R2. Recharge'!A:K,10,FALSE)*B916,"&lt;Null&gt;")</f>
        <v>&lt;Null&gt;</v>
      </c>
      <c r="I916" t="str">
        <f>IFERROR(VLOOKUP(A916,'R3. GW E'!A:C,2,FALSE)*B916,"&lt;Null&gt;")</f>
        <v>&lt;Null&gt;</v>
      </c>
      <c r="J916" t="str">
        <f>IFERROR(VLOOKUP(A916,'R3. GW E'!A:E,4,FALSE)*B916,"&lt;Null&gt;")</f>
        <v>&lt;Null&gt;</v>
      </c>
      <c r="K916" t="str">
        <f t="shared" si="462"/>
        <v>&lt;Null&gt;</v>
      </c>
      <c r="L916" t="str">
        <f t="shared" si="463"/>
        <v>&lt;Null&gt;</v>
      </c>
      <c r="M916" t="str">
        <f t="shared" si="464"/>
        <v>&lt;Null&gt;</v>
      </c>
      <c r="N916" t="str">
        <f t="shared" si="465"/>
        <v>&lt;Null&gt;</v>
      </c>
      <c r="O916" t="str">
        <f t="shared" si="466"/>
        <v/>
      </c>
      <c r="P916">
        <f t="shared" si="476"/>
        <v>34000</v>
      </c>
      <c r="Q916" t="str">
        <f t="shared" si="467"/>
        <v/>
      </c>
      <c r="R916">
        <f t="shared" si="477"/>
        <v>0</v>
      </c>
      <c r="S916" t="str">
        <f t="shared" si="468"/>
        <v/>
      </c>
      <c r="T916">
        <f t="shared" si="478"/>
        <v>0</v>
      </c>
      <c r="U916" t="str">
        <f t="shared" si="479"/>
        <v>NA</v>
      </c>
      <c r="V916">
        <f t="shared" si="480"/>
        <v>0</v>
      </c>
      <c r="W916" t="str">
        <f t="shared" si="481"/>
        <v>NA</v>
      </c>
      <c r="X916">
        <f t="shared" si="482"/>
        <v>0</v>
      </c>
      <c r="Y916" t="str">
        <f t="shared" si="469"/>
        <v>NA</v>
      </c>
      <c r="Z916" t="str">
        <f t="shared" si="470"/>
        <v>NA</v>
      </c>
      <c r="AA916" t="str">
        <f t="shared" si="471"/>
        <v>NA</v>
      </c>
      <c r="AB916" t="str">
        <f t="shared" si="472"/>
        <v>NA</v>
      </c>
      <c r="AC916" s="9" t="str">
        <f t="shared" si="483"/>
        <v>NA</v>
      </c>
      <c r="AD916" s="9">
        <f t="shared" si="484"/>
        <v>0</v>
      </c>
      <c r="AE916" s="9" t="str">
        <f t="shared" si="485"/>
        <v>NA</v>
      </c>
      <c r="AF916" s="9">
        <f t="shared" si="486"/>
        <v>0</v>
      </c>
      <c r="AG916" s="9" t="str">
        <f t="shared" si="487"/>
        <v>NA</v>
      </c>
      <c r="AH916" s="9">
        <f t="shared" si="488"/>
        <v>0</v>
      </c>
      <c r="AI916" s="9" t="str">
        <f t="shared" si="489"/>
        <v>NA</v>
      </c>
      <c r="AJ916" s="9">
        <f t="shared" si="490"/>
        <v>0</v>
      </c>
      <c r="AK916" t="str">
        <f t="shared" si="491"/>
        <v>NA</v>
      </c>
      <c r="AL916" t="str">
        <f t="shared" si="492"/>
        <v>NA</v>
      </c>
      <c r="AM916" t="str">
        <f t="shared" si="493"/>
        <v>NA</v>
      </c>
      <c r="AN916" t="str">
        <f t="shared" si="494"/>
        <v>NA</v>
      </c>
      <c r="AO916">
        <f t="shared" si="473"/>
        <v>0</v>
      </c>
      <c r="AP916">
        <f t="shared" si="474"/>
        <v>0</v>
      </c>
      <c r="AQ916" t="str">
        <f t="shared" si="475"/>
        <v>Method not applicable - confined aquifer</v>
      </c>
    </row>
    <row r="917" spans="1:43" x14ac:dyDescent="0.25">
      <c r="A917">
        <v>829</v>
      </c>
      <c r="B917">
        <v>927611.58893800003</v>
      </c>
      <c r="C917" t="str">
        <f>VLOOKUP(A917,'A1. Aquifer Attributes'!A:H,8,FALSE)</f>
        <v>Confined</v>
      </c>
      <c r="D917" t="str">
        <f>VLOOKUP(A917,'A3. BGCZ'!A:C,3,FALSE)</f>
        <v>SBS</v>
      </c>
      <c r="E917" t="str">
        <f>VLOOKUP(A917,'A2. Low Flow Zone'!A:C,3,FALSE)</f>
        <v>South Interior</v>
      </c>
      <c r="F917">
        <f>IFERROR(VLOOKUP(A917,'R1. GW Use'!A:H,8,FALSE),"&lt;Null&gt;")</f>
        <v>39644</v>
      </c>
      <c r="G917" t="str">
        <f>IFERROR(VLOOKUP(A917,'R2. Recharge'!A:I,8,FALSE)*B917,"&lt;Null&gt;")</f>
        <v>&lt;Null&gt;</v>
      </c>
      <c r="H917" t="str">
        <f>IFERROR(VLOOKUP(A917,'R2. Recharge'!A:K,10,FALSE)*B917,"&lt;Null&gt;")</f>
        <v>&lt;Null&gt;</v>
      </c>
      <c r="I917" t="str">
        <f>IFERROR(VLOOKUP(A917,'R3. GW E'!A:C,2,FALSE)*B917,"&lt;Null&gt;")</f>
        <v>&lt;Null&gt;</v>
      </c>
      <c r="J917" t="str">
        <f>IFERROR(VLOOKUP(A917,'R3. GW E'!A:E,4,FALSE)*B917,"&lt;Null&gt;")</f>
        <v>&lt;Null&gt;</v>
      </c>
      <c r="K917" t="str">
        <f t="shared" si="462"/>
        <v>&lt;Null&gt;</v>
      </c>
      <c r="L917" t="str">
        <f t="shared" si="463"/>
        <v>&lt;Null&gt;</v>
      </c>
      <c r="M917" t="str">
        <f t="shared" si="464"/>
        <v>&lt;Null&gt;</v>
      </c>
      <c r="N917" t="str">
        <f t="shared" si="465"/>
        <v>&lt;Null&gt;</v>
      </c>
      <c r="O917" t="str">
        <f t="shared" si="466"/>
        <v/>
      </c>
      <c r="P917">
        <f t="shared" si="476"/>
        <v>40000</v>
      </c>
      <c r="Q917" t="str">
        <f t="shared" si="467"/>
        <v/>
      </c>
      <c r="R917">
        <f t="shared" si="477"/>
        <v>0</v>
      </c>
      <c r="S917" t="str">
        <f t="shared" si="468"/>
        <v/>
      </c>
      <c r="T917">
        <f t="shared" si="478"/>
        <v>0</v>
      </c>
      <c r="U917" t="str">
        <f t="shared" si="479"/>
        <v>NA</v>
      </c>
      <c r="V917">
        <f t="shared" si="480"/>
        <v>0</v>
      </c>
      <c r="W917" t="str">
        <f t="shared" si="481"/>
        <v>NA</v>
      </c>
      <c r="X917">
        <f t="shared" si="482"/>
        <v>0</v>
      </c>
      <c r="Y917" t="str">
        <f t="shared" si="469"/>
        <v>NA</v>
      </c>
      <c r="Z917" t="str">
        <f t="shared" si="470"/>
        <v>NA</v>
      </c>
      <c r="AA917" t="str">
        <f t="shared" si="471"/>
        <v>NA</v>
      </c>
      <c r="AB917" t="str">
        <f t="shared" si="472"/>
        <v>NA</v>
      </c>
      <c r="AC917" s="9" t="str">
        <f t="shared" si="483"/>
        <v>NA</v>
      </c>
      <c r="AD917" s="9">
        <f t="shared" si="484"/>
        <v>0</v>
      </c>
      <c r="AE917" s="9" t="str">
        <f t="shared" si="485"/>
        <v>NA</v>
      </c>
      <c r="AF917" s="9">
        <f t="shared" si="486"/>
        <v>0</v>
      </c>
      <c r="AG917" s="9" t="str">
        <f t="shared" si="487"/>
        <v>NA</v>
      </c>
      <c r="AH917" s="9">
        <f t="shared" si="488"/>
        <v>0</v>
      </c>
      <c r="AI917" s="9" t="str">
        <f t="shared" si="489"/>
        <v>NA</v>
      </c>
      <c r="AJ917" s="9">
        <f t="shared" si="490"/>
        <v>0</v>
      </c>
      <c r="AK917" t="str">
        <f t="shared" si="491"/>
        <v>NA</v>
      </c>
      <c r="AL917" t="str">
        <f t="shared" si="492"/>
        <v>NA</v>
      </c>
      <c r="AM917" t="str">
        <f t="shared" si="493"/>
        <v>NA</v>
      </c>
      <c r="AN917" t="str">
        <f t="shared" si="494"/>
        <v>NA</v>
      </c>
      <c r="AO917">
        <f t="shared" si="473"/>
        <v>0</v>
      </c>
      <c r="AP917">
        <f t="shared" si="474"/>
        <v>0</v>
      </c>
      <c r="AQ917" t="str">
        <f t="shared" si="475"/>
        <v>Method not applicable - confined aquifer</v>
      </c>
    </row>
    <row r="918" spans="1:43" x14ac:dyDescent="0.25">
      <c r="A918">
        <v>835</v>
      </c>
      <c r="B918">
        <v>2155530.6455600001</v>
      </c>
      <c r="C918" t="str">
        <f>VLOOKUP(A918,'A1. Aquifer Attributes'!A:H,8,FALSE)</f>
        <v>Confined</v>
      </c>
      <c r="D918" t="str">
        <f>VLOOKUP(A918,'A3. BGCZ'!A:C,3,FALSE)</f>
        <v>CWH</v>
      </c>
      <c r="E918" t="str">
        <f>VLOOKUP(A918,'A2. Low Flow Zone'!A:C,3,FALSE)</f>
        <v>Coast Mountains</v>
      </c>
      <c r="F918">
        <f>IFERROR(VLOOKUP(A918,'R1. GW Use'!A:H,8,FALSE),"&lt;Null&gt;")</f>
        <v>3285</v>
      </c>
      <c r="G918" t="str">
        <f>IFERROR(VLOOKUP(A918,'R2. Recharge'!A:I,8,FALSE)*B918,"&lt;Null&gt;")</f>
        <v>&lt;Null&gt;</v>
      </c>
      <c r="H918" t="str">
        <f>IFERROR(VLOOKUP(A918,'R2. Recharge'!A:K,10,FALSE)*B918,"&lt;Null&gt;")</f>
        <v>&lt;Null&gt;</v>
      </c>
      <c r="I918" t="str">
        <f>IFERROR(VLOOKUP(A918,'R3. GW E'!A:C,2,FALSE)*B918,"&lt;Null&gt;")</f>
        <v>&lt;Null&gt;</v>
      </c>
      <c r="J918" t="str">
        <f>IFERROR(VLOOKUP(A918,'R3. GW E'!A:E,4,FALSE)*B918,"&lt;Null&gt;")</f>
        <v>&lt;Null&gt;</v>
      </c>
      <c r="K918" t="str">
        <f t="shared" si="462"/>
        <v>&lt;Null&gt;</v>
      </c>
      <c r="L918" t="str">
        <f t="shared" si="463"/>
        <v>&lt;Null&gt;</v>
      </c>
      <c r="M918" t="str">
        <f t="shared" si="464"/>
        <v>&lt;Null&gt;</v>
      </c>
      <c r="N918" t="str">
        <f t="shared" si="465"/>
        <v>&lt;Null&gt;</v>
      </c>
      <c r="O918" t="str">
        <f t="shared" si="466"/>
        <v/>
      </c>
      <c r="P918">
        <f t="shared" si="476"/>
        <v>3000</v>
      </c>
      <c r="Q918" t="str">
        <f t="shared" si="467"/>
        <v/>
      </c>
      <c r="R918">
        <f t="shared" si="477"/>
        <v>0</v>
      </c>
      <c r="S918" t="str">
        <f t="shared" si="468"/>
        <v/>
      </c>
      <c r="T918">
        <f t="shared" si="478"/>
        <v>0</v>
      </c>
      <c r="U918" t="str">
        <f t="shared" si="479"/>
        <v>NA</v>
      </c>
      <c r="V918">
        <f t="shared" si="480"/>
        <v>0</v>
      </c>
      <c r="W918" t="str">
        <f t="shared" si="481"/>
        <v>NA</v>
      </c>
      <c r="X918">
        <f t="shared" si="482"/>
        <v>0</v>
      </c>
      <c r="Y918" t="str">
        <f t="shared" si="469"/>
        <v>NA</v>
      </c>
      <c r="Z918" t="str">
        <f t="shared" si="470"/>
        <v>NA</v>
      </c>
      <c r="AA918" t="str">
        <f t="shared" si="471"/>
        <v>NA</v>
      </c>
      <c r="AB918" t="str">
        <f t="shared" si="472"/>
        <v>NA</v>
      </c>
      <c r="AC918" s="9" t="str">
        <f t="shared" si="483"/>
        <v>NA</v>
      </c>
      <c r="AD918" s="9">
        <f t="shared" si="484"/>
        <v>0</v>
      </c>
      <c r="AE918" s="9" t="str">
        <f t="shared" si="485"/>
        <v>NA</v>
      </c>
      <c r="AF918" s="9">
        <f t="shared" si="486"/>
        <v>0</v>
      </c>
      <c r="AG918" s="9" t="str">
        <f t="shared" si="487"/>
        <v>NA</v>
      </c>
      <c r="AH918" s="9">
        <f t="shared" si="488"/>
        <v>0</v>
      </c>
      <c r="AI918" s="9" t="str">
        <f t="shared" si="489"/>
        <v>NA</v>
      </c>
      <c r="AJ918" s="9">
        <f t="shared" si="490"/>
        <v>0</v>
      </c>
      <c r="AK918" t="str">
        <f t="shared" si="491"/>
        <v>NA</v>
      </c>
      <c r="AL918" t="str">
        <f t="shared" si="492"/>
        <v>NA</v>
      </c>
      <c r="AM918" t="str">
        <f t="shared" si="493"/>
        <v>NA</v>
      </c>
      <c r="AN918" t="str">
        <f t="shared" si="494"/>
        <v>NA</v>
      </c>
      <c r="AO918">
        <f t="shared" si="473"/>
        <v>0</v>
      </c>
      <c r="AP918">
        <f t="shared" si="474"/>
        <v>0</v>
      </c>
      <c r="AQ918" t="str">
        <f t="shared" si="475"/>
        <v>Method not applicable - confined aquifer</v>
      </c>
    </row>
    <row r="919" spans="1:43" x14ac:dyDescent="0.25">
      <c r="A919">
        <v>836</v>
      </c>
      <c r="B919">
        <v>19649748.8717</v>
      </c>
      <c r="C919" t="str">
        <f>VLOOKUP(A919,'A1. Aquifer Attributes'!A:H,8,FALSE)</f>
        <v>Confined</v>
      </c>
      <c r="D919" t="str">
        <f>VLOOKUP(A919,'A3. BGCZ'!A:C,3,FALSE)</f>
        <v>CWH</v>
      </c>
      <c r="E919" t="str">
        <f>VLOOKUP(A919,'A2. Low Flow Zone'!A:C,3,FALSE)</f>
        <v>Coast Mountains</v>
      </c>
      <c r="F919">
        <f>IFERROR(VLOOKUP(A919,'R1. GW Use'!A:H,8,FALSE),"&lt;Null&gt;")</f>
        <v>58451</v>
      </c>
      <c r="G919" t="str">
        <f>IFERROR(VLOOKUP(A919,'R2. Recharge'!A:I,8,FALSE)*B919,"&lt;Null&gt;")</f>
        <v>&lt;Null&gt;</v>
      </c>
      <c r="H919" t="str">
        <f>IFERROR(VLOOKUP(A919,'R2. Recharge'!A:K,10,FALSE)*B919,"&lt;Null&gt;")</f>
        <v>&lt;Null&gt;</v>
      </c>
      <c r="I919" t="str">
        <f>IFERROR(VLOOKUP(A919,'R3. GW E'!A:C,2,FALSE)*B919,"&lt;Null&gt;")</f>
        <v>&lt;Null&gt;</v>
      </c>
      <c r="J919" t="str">
        <f>IFERROR(VLOOKUP(A919,'R3. GW E'!A:E,4,FALSE)*B919,"&lt;Null&gt;")</f>
        <v>&lt;Null&gt;</v>
      </c>
      <c r="K919" t="str">
        <f t="shared" si="462"/>
        <v>&lt;Null&gt;</v>
      </c>
      <c r="L919" t="str">
        <f t="shared" si="463"/>
        <v>&lt;Null&gt;</v>
      </c>
      <c r="M919" t="str">
        <f t="shared" si="464"/>
        <v>&lt;Null&gt;</v>
      </c>
      <c r="N919" t="str">
        <f t="shared" si="465"/>
        <v>&lt;Null&gt;</v>
      </c>
      <c r="O919" t="str">
        <f t="shared" si="466"/>
        <v/>
      </c>
      <c r="P919">
        <f t="shared" si="476"/>
        <v>58000</v>
      </c>
      <c r="Q919" t="str">
        <f t="shared" si="467"/>
        <v/>
      </c>
      <c r="R919">
        <f t="shared" si="477"/>
        <v>0</v>
      </c>
      <c r="S919" t="str">
        <f t="shared" si="468"/>
        <v/>
      </c>
      <c r="T919">
        <f t="shared" si="478"/>
        <v>0</v>
      </c>
      <c r="U919" t="str">
        <f t="shared" si="479"/>
        <v>NA</v>
      </c>
      <c r="V919">
        <f t="shared" si="480"/>
        <v>0</v>
      </c>
      <c r="W919" t="str">
        <f t="shared" si="481"/>
        <v>NA</v>
      </c>
      <c r="X919">
        <f t="shared" si="482"/>
        <v>0</v>
      </c>
      <c r="Y919" t="str">
        <f t="shared" si="469"/>
        <v>NA</v>
      </c>
      <c r="Z919" t="str">
        <f t="shared" si="470"/>
        <v>NA</v>
      </c>
      <c r="AA919" t="str">
        <f t="shared" si="471"/>
        <v>NA</v>
      </c>
      <c r="AB919" t="str">
        <f t="shared" si="472"/>
        <v>NA</v>
      </c>
      <c r="AC919" s="9" t="str">
        <f t="shared" si="483"/>
        <v>NA</v>
      </c>
      <c r="AD919" s="9">
        <f t="shared" si="484"/>
        <v>0</v>
      </c>
      <c r="AE919" s="9" t="str">
        <f t="shared" si="485"/>
        <v>NA</v>
      </c>
      <c r="AF919" s="9">
        <f t="shared" si="486"/>
        <v>0</v>
      </c>
      <c r="AG919" s="9" t="str">
        <f t="shared" si="487"/>
        <v>NA</v>
      </c>
      <c r="AH919" s="9">
        <f t="shared" si="488"/>
        <v>0</v>
      </c>
      <c r="AI919" s="9" t="str">
        <f t="shared" si="489"/>
        <v>NA</v>
      </c>
      <c r="AJ919" s="9">
        <f t="shared" si="490"/>
        <v>0</v>
      </c>
      <c r="AK919" t="str">
        <f t="shared" si="491"/>
        <v>NA</v>
      </c>
      <c r="AL919" t="str">
        <f t="shared" si="492"/>
        <v>NA</v>
      </c>
      <c r="AM919" t="str">
        <f t="shared" si="493"/>
        <v>NA</v>
      </c>
      <c r="AN919" t="str">
        <f t="shared" si="494"/>
        <v>NA</v>
      </c>
      <c r="AO919">
        <f t="shared" si="473"/>
        <v>0</v>
      </c>
      <c r="AP919">
        <f t="shared" si="474"/>
        <v>0</v>
      </c>
      <c r="AQ919" t="str">
        <f t="shared" si="475"/>
        <v>Method not applicable - confined aquifer</v>
      </c>
    </row>
    <row r="920" spans="1:43" x14ac:dyDescent="0.25">
      <c r="A920">
        <v>837</v>
      </c>
      <c r="B920">
        <v>2131745.6378100002</v>
      </c>
      <c r="C920" t="str">
        <f>VLOOKUP(A920,'A1. Aquifer Attributes'!A:H,8,FALSE)</f>
        <v>Confined</v>
      </c>
      <c r="D920" t="str">
        <f>VLOOKUP(A920,'A3. BGCZ'!A:C,3,FALSE)</f>
        <v>CWH</v>
      </c>
      <c r="E920" t="str">
        <f>VLOOKUP(A920,'A2. Low Flow Zone'!A:C,3,FALSE)</f>
        <v>Coast Mountains</v>
      </c>
      <c r="F920">
        <f>IFERROR(VLOOKUP(A920,'R1. GW Use'!A:H,8,FALSE),"&lt;Null&gt;")</f>
        <v>0</v>
      </c>
      <c r="G920" t="str">
        <f>IFERROR(VLOOKUP(A920,'R2. Recharge'!A:I,8,FALSE)*B920,"&lt;Null&gt;")</f>
        <v>&lt;Null&gt;</v>
      </c>
      <c r="H920" t="str">
        <f>IFERROR(VLOOKUP(A920,'R2. Recharge'!A:K,10,FALSE)*B920,"&lt;Null&gt;")</f>
        <v>&lt;Null&gt;</v>
      </c>
      <c r="I920" t="str">
        <f>IFERROR(VLOOKUP(A920,'R3. GW E'!A:C,2,FALSE)*B920,"&lt;Null&gt;")</f>
        <v>&lt;Null&gt;</v>
      </c>
      <c r="J920" t="str">
        <f>IFERROR(VLOOKUP(A920,'R3. GW E'!A:E,4,FALSE)*B920,"&lt;Null&gt;")</f>
        <v>&lt;Null&gt;</v>
      </c>
      <c r="K920" t="str">
        <f t="shared" si="462"/>
        <v>&lt;Null&gt;</v>
      </c>
      <c r="L920" t="str">
        <f t="shared" si="463"/>
        <v>&lt;Null&gt;</v>
      </c>
      <c r="M920" t="str">
        <f t="shared" si="464"/>
        <v>&lt;Null&gt;</v>
      </c>
      <c r="N920" t="str">
        <f t="shared" si="465"/>
        <v>&lt;Null&gt;</v>
      </c>
      <c r="O920" t="str">
        <f t="shared" si="466"/>
        <v/>
      </c>
      <c r="P920">
        <f t="shared" si="476"/>
        <v>0</v>
      </c>
      <c r="Q920" t="str">
        <f t="shared" si="467"/>
        <v/>
      </c>
      <c r="R920">
        <f t="shared" si="477"/>
        <v>0</v>
      </c>
      <c r="S920" t="str">
        <f t="shared" si="468"/>
        <v/>
      </c>
      <c r="T920">
        <f t="shared" si="478"/>
        <v>0</v>
      </c>
      <c r="U920" t="str">
        <f t="shared" si="479"/>
        <v>NA</v>
      </c>
      <c r="V920">
        <f t="shared" si="480"/>
        <v>0</v>
      </c>
      <c r="W920" t="str">
        <f t="shared" si="481"/>
        <v>NA</v>
      </c>
      <c r="X920">
        <f t="shared" si="482"/>
        <v>0</v>
      </c>
      <c r="Y920" t="str">
        <f t="shared" si="469"/>
        <v>NA</v>
      </c>
      <c r="Z920" t="str">
        <f t="shared" si="470"/>
        <v>NA</v>
      </c>
      <c r="AA920" t="str">
        <f t="shared" si="471"/>
        <v>NA</v>
      </c>
      <c r="AB920" t="str">
        <f t="shared" si="472"/>
        <v>NA</v>
      </c>
      <c r="AC920" s="9" t="str">
        <f t="shared" si="483"/>
        <v>NA</v>
      </c>
      <c r="AD920" s="9">
        <f t="shared" si="484"/>
        <v>0</v>
      </c>
      <c r="AE920" s="9" t="str">
        <f t="shared" si="485"/>
        <v>NA</v>
      </c>
      <c r="AF920" s="9">
        <f t="shared" si="486"/>
        <v>0</v>
      </c>
      <c r="AG920" s="9" t="str">
        <f t="shared" si="487"/>
        <v>NA</v>
      </c>
      <c r="AH920" s="9">
        <f t="shared" si="488"/>
        <v>0</v>
      </c>
      <c r="AI920" s="9" t="str">
        <f t="shared" si="489"/>
        <v>NA</v>
      </c>
      <c r="AJ920" s="9">
        <f t="shared" si="490"/>
        <v>0</v>
      </c>
      <c r="AK920" t="str">
        <f t="shared" si="491"/>
        <v>NA</v>
      </c>
      <c r="AL920" t="str">
        <f t="shared" si="492"/>
        <v>NA</v>
      </c>
      <c r="AM920" t="str">
        <f t="shared" si="493"/>
        <v>NA</v>
      </c>
      <c r="AN920" t="str">
        <f t="shared" si="494"/>
        <v>NA</v>
      </c>
      <c r="AO920">
        <f t="shared" si="473"/>
        <v>0</v>
      </c>
      <c r="AP920">
        <f t="shared" si="474"/>
        <v>0</v>
      </c>
      <c r="AQ920" t="str">
        <f t="shared" si="475"/>
        <v>Method not applicable - confined aquifer</v>
      </c>
    </row>
    <row r="921" spans="1:43" x14ac:dyDescent="0.25">
      <c r="A921">
        <v>838</v>
      </c>
      <c r="B921">
        <v>11875571.539799999</v>
      </c>
      <c r="C921" t="str">
        <f>VLOOKUP(A921,'A1. Aquifer Attributes'!A:H,8,FALSE)</f>
        <v>Confined</v>
      </c>
      <c r="D921" t="str">
        <f>VLOOKUP(A921,'A3. BGCZ'!A:C,3,FALSE)</f>
        <v>CWH</v>
      </c>
      <c r="E921" t="str">
        <f>VLOOKUP(A921,'A2. Low Flow Zone'!A:C,3,FALSE)</f>
        <v>Coast Mountains</v>
      </c>
      <c r="F921">
        <f>IFERROR(VLOOKUP(A921,'R1. GW Use'!A:H,8,FALSE),"&lt;Null&gt;")</f>
        <v>87480</v>
      </c>
      <c r="G921" t="str">
        <f>IFERROR(VLOOKUP(A921,'R2. Recharge'!A:I,8,FALSE)*B921,"&lt;Null&gt;")</f>
        <v>&lt;Null&gt;</v>
      </c>
      <c r="H921" t="str">
        <f>IFERROR(VLOOKUP(A921,'R2. Recharge'!A:K,10,FALSE)*B921,"&lt;Null&gt;")</f>
        <v>&lt;Null&gt;</v>
      </c>
      <c r="I921" t="str">
        <f>IFERROR(VLOOKUP(A921,'R3. GW E'!A:C,2,FALSE)*B921,"&lt;Null&gt;")</f>
        <v>&lt;Null&gt;</v>
      </c>
      <c r="J921" t="str">
        <f>IFERROR(VLOOKUP(A921,'R3. GW E'!A:E,4,FALSE)*B921,"&lt;Null&gt;")</f>
        <v>&lt;Null&gt;</v>
      </c>
      <c r="K921" t="str">
        <f t="shared" si="462"/>
        <v>&lt;Null&gt;</v>
      </c>
      <c r="L921" t="str">
        <f t="shared" si="463"/>
        <v>&lt;Null&gt;</v>
      </c>
      <c r="M921" t="str">
        <f t="shared" si="464"/>
        <v>&lt;Null&gt;</v>
      </c>
      <c r="N921" t="str">
        <f t="shared" si="465"/>
        <v>&lt;Null&gt;</v>
      </c>
      <c r="O921" t="str">
        <f t="shared" si="466"/>
        <v/>
      </c>
      <c r="P921">
        <f t="shared" si="476"/>
        <v>87000</v>
      </c>
      <c r="Q921" t="str">
        <f t="shared" si="467"/>
        <v/>
      </c>
      <c r="R921">
        <f t="shared" si="477"/>
        <v>0</v>
      </c>
      <c r="S921" t="str">
        <f t="shared" si="468"/>
        <v/>
      </c>
      <c r="T921">
        <f t="shared" si="478"/>
        <v>0</v>
      </c>
      <c r="U921" t="str">
        <f t="shared" si="479"/>
        <v>NA</v>
      </c>
      <c r="V921">
        <f t="shared" si="480"/>
        <v>0</v>
      </c>
      <c r="W921" t="str">
        <f t="shared" si="481"/>
        <v>NA</v>
      </c>
      <c r="X921">
        <f t="shared" si="482"/>
        <v>0</v>
      </c>
      <c r="Y921" t="str">
        <f t="shared" si="469"/>
        <v>NA</v>
      </c>
      <c r="Z921" t="str">
        <f t="shared" si="470"/>
        <v>NA</v>
      </c>
      <c r="AA921" t="str">
        <f t="shared" si="471"/>
        <v>NA</v>
      </c>
      <c r="AB921" t="str">
        <f t="shared" si="472"/>
        <v>NA</v>
      </c>
      <c r="AC921" s="9" t="str">
        <f t="shared" si="483"/>
        <v>NA</v>
      </c>
      <c r="AD921" s="9">
        <f t="shared" si="484"/>
        <v>0</v>
      </c>
      <c r="AE921" s="9" t="str">
        <f t="shared" si="485"/>
        <v>NA</v>
      </c>
      <c r="AF921" s="9">
        <f t="shared" si="486"/>
        <v>0</v>
      </c>
      <c r="AG921" s="9" t="str">
        <f t="shared" si="487"/>
        <v>NA</v>
      </c>
      <c r="AH921" s="9">
        <f t="shared" si="488"/>
        <v>0</v>
      </c>
      <c r="AI921" s="9" t="str">
        <f t="shared" si="489"/>
        <v>NA</v>
      </c>
      <c r="AJ921" s="9">
        <f t="shared" si="490"/>
        <v>0</v>
      </c>
      <c r="AK921" t="str">
        <f t="shared" si="491"/>
        <v>NA</v>
      </c>
      <c r="AL921" t="str">
        <f t="shared" si="492"/>
        <v>NA</v>
      </c>
      <c r="AM921" t="str">
        <f t="shared" si="493"/>
        <v>NA</v>
      </c>
      <c r="AN921" t="str">
        <f t="shared" si="494"/>
        <v>NA</v>
      </c>
      <c r="AO921">
        <f t="shared" si="473"/>
        <v>0</v>
      </c>
      <c r="AP921">
        <f t="shared" si="474"/>
        <v>0</v>
      </c>
      <c r="AQ921" t="str">
        <f t="shared" si="475"/>
        <v>Method not applicable - confined aquifer</v>
      </c>
    </row>
    <row r="922" spans="1:43" x14ac:dyDescent="0.25">
      <c r="A922">
        <v>839</v>
      </c>
      <c r="B922">
        <v>12851221.338099999</v>
      </c>
      <c r="C922" t="str">
        <f>VLOOKUP(A922,'A1. Aquifer Attributes'!A:H,8,FALSE)</f>
        <v>Confined</v>
      </c>
      <c r="D922" t="str">
        <f>VLOOKUP(A922,'A3. BGCZ'!A:C,3,FALSE)</f>
        <v>CWH</v>
      </c>
      <c r="E922" t="str">
        <f>VLOOKUP(A922,'A2. Low Flow Zone'!A:C,3,FALSE)</f>
        <v>Coast Mountains</v>
      </c>
      <c r="F922">
        <f>IFERROR(VLOOKUP(A922,'R1. GW Use'!A:H,8,FALSE),"&lt;Null&gt;")</f>
        <v>121365</v>
      </c>
      <c r="G922" t="str">
        <f>IFERROR(VLOOKUP(A922,'R2. Recharge'!A:I,8,FALSE)*B922,"&lt;Null&gt;")</f>
        <v>&lt;Null&gt;</v>
      </c>
      <c r="H922" t="str">
        <f>IFERROR(VLOOKUP(A922,'R2. Recharge'!A:K,10,FALSE)*B922,"&lt;Null&gt;")</f>
        <v>&lt;Null&gt;</v>
      </c>
      <c r="I922" t="str">
        <f>IFERROR(VLOOKUP(A922,'R3. GW E'!A:C,2,FALSE)*B922,"&lt;Null&gt;")</f>
        <v>&lt;Null&gt;</v>
      </c>
      <c r="J922" t="str">
        <f>IFERROR(VLOOKUP(A922,'R3. GW E'!A:E,4,FALSE)*B922,"&lt;Null&gt;")</f>
        <v>&lt;Null&gt;</v>
      </c>
      <c r="K922" t="str">
        <f t="shared" si="462"/>
        <v>&lt;Null&gt;</v>
      </c>
      <c r="L922" t="str">
        <f t="shared" si="463"/>
        <v>&lt;Null&gt;</v>
      </c>
      <c r="M922" t="str">
        <f t="shared" si="464"/>
        <v>&lt;Null&gt;</v>
      </c>
      <c r="N922" t="str">
        <f t="shared" si="465"/>
        <v>&lt;Null&gt;</v>
      </c>
      <c r="O922" t="str">
        <f t="shared" si="466"/>
        <v/>
      </c>
      <c r="P922">
        <f t="shared" si="476"/>
        <v>121000</v>
      </c>
      <c r="Q922" t="str">
        <f t="shared" si="467"/>
        <v/>
      </c>
      <c r="R922">
        <f t="shared" si="477"/>
        <v>0</v>
      </c>
      <c r="S922" t="str">
        <f t="shared" si="468"/>
        <v/>
      </c>
      <c r="T922">
        <f t="shared" si="478"/>
        <v>0</v>
      </c>
      <c r="U922" t="str">
        <f t="shared" si="479"/>
        <v>NA</v>
      </c>
      <c r="V922">
        <f t="shared" si="480"/>
        <v>0</v>
      </c>
      <c r="W922" t="str">
        <f t="shared" si="481"/>
        <v>NA</v>
      </c>
      <c r="X922">
        <f t="shared" si="482"/>
        <v>0</v>
      </c>
      <c r="Y922" t="str">
        <f t="shared" si="469"/>
        <v>NA</v>
      </c>
      <c r="Z922" t="str">
        <f t="shared" si="470"/>
        <v>NA</v>
      </c>
      <c r="AA922" t="str">
        <f t="shared" si="471"/>
        <v>NA</v>
      </c>
      <c r="AB922" t="str">
        <f t="shared" si="472"/>
        <v>NA</v>
      </c>
      <c r="AC922" s="9" t="str">
        <f t="shared" si="483"/>
        <v>NA</v>
      </c>
      <c r="AD922" s="9">
        <f t="shared" si="484"/>
        <v>0</v>
      </c>
      <c r="AE922" s="9" t="str">
        <f t="shared" si="485"/>
        <v>NA</v>
      </c>
      <c r="AF922" s="9">
        <f t="shared" si="486"/>
        <v>0</v>
      </c>
      <c r="AG922" s="9" t="str">
        <f t="shared" si="487"/>
        <v>NA</v>
      </c>
      <c r="AH922" s="9">
        <f t="shared" si="488"/>
        <v>0</v>
      </c>
      <c r="AI922" s="9" t="str">
        <f t="shared" si="489"/>
        <v>NA</v>
      </c>
      <c r="AJ922" s="9">
        <f t="shared" si="490"/>
        <v>0</v>
      </c>
      <c r="AK922" t="str">
        <f t="shared" si="491"/>
        <v>NA</v>
      </c>
      <c r="AL922" t="str">
        <f t="shared" si="492"/>
        <v>NA</v>
      </c>
      <c r="AM922" t="str">
        <f t="shared" si="493"/>
        <v>NA</v>
      </c>
      <c r="AN922" t="str">
        <f t="shared" si="494"/>
        <v>NA</v>
      </c>
      <c r="AO922">
        <f t="shared" si="473"/>
        <v>0</v>
      </c>
      <c r="AP922">
        <f t="shared" si="474"/>
        <v>0</v>
      </c>
      <c r="AQ922" t="str">
        <f t="shared" si="475"/>
        <v>Method not applicable - confined aquifer</v>
      </c>
    </row>
    <row r="923" spans="1:43" x14ac:dyDescent="0.25">
      <c r="A923">
        <v>840</v>
      </c>
      <c r="B923">
        <v>30832410.635000002</v>
      </c>
      <c r="C923" t="str">
        <f>VLOOKUP(A923,'A1. Aquifer Attributes'!A:H,8,FALSE)</f>
        <v>Confined</v>
      </c>
      <c r="D923" t="str">
        <f>VLOOKUP(A923,'A3. BGCZ'!A:C,3,FALSE)</f>
        <v>CWH</v>
      </c>
      <c r="E923" t="str">
        <f>VLOOKUP(A923,'A2. Low Flow Zone'!A:C,3,FALSE)</f>
        <v>Coast Mountains</v>
      </c>
      <c r="F923">
        <f>IFERROR(VLOOKUP(A923,'R1. GW Use'!A:H,8,FALSE),"&lt;Null&gt;")</f>
        <v>73493</v>
      </c>
      <c r="G923" t="str">
        <f>IFERROR(VLOOKUP(A923,'R2. Recharge'!A:I,8,FALSE)*B923,"&lt;Null&gt;")</f>
        <v>&lt;Null&gt;</v>
      </c>
      <c r="H923" t="str">
        <f>IFERROR(VLOOKUP(A923,'R2. Recharge'!A:K,10,FALSE)*B923,"&lt;Null&gt;")</f>
        <v>&lt;Null&gt;</v>
      </c>
      <c r="I923" t="str">
        <f>IFERROR(VLOOKUP(A923,'R3. GW E'!A:C,2,FALSE)*B923,"&lt;Null&gt;")</f>
        <v>&lt;Null&gt;</v>
      </c>
      <c r="J923" t="str">
        <f>IFERROR(VLOOKUP(A923,'R3. GW E'!A:E,4,FALSE)*B923,"&lt;Null&gt;")</f>
        <v>&lt;Null&gt;</v>
      </c>
      <c r="K923" t="str">
        <f t="shared" si="462"/>
        <v>&lt;Null&gt;</v>
      </c>
      <c r="L923" t="str">
        <f t="shared" si="463"/>
        <v>&lt;Null&gt;</v>
      </c>
      <c r="M923" t="str">
        <f t="shared" si="464"/>
        <v>&lt;Null&gt;</v>
      </c>
      <c r="N923" t="str">
        <f t="shared" si="465"/>
        <v>&lt;Null&gt;</v>
      </c>
      <c r="O923" t="str">
        <f t="shared" si="466"/>
        <v/>
      </c>
      <c r="P923">
        <f t="shared" si="476"/>
        <v>73000</v>
      </c>
      <c r="Q923" t="str">
        <f t="shared" si="467"/>
        <v/>
      </c>
      <c r="R923">
        <f t="shared" si="477"/>
        <v>0</v>
      </c>
      <c r="S923" t="str">
        <f t="shared" si="468"/>
        <v/>
      </c>
      <c r="T923">
        <f t="shared" si="478"/>
        <v>0</v>
      </c>
      <c r="U923" t="str">
        <f t="shared" si="479"/>
        <v>NA</v>
      </c>
      <c r="V923">
        <f t="shared" si="480"/>
        <v>0</v>
      </c>
      <c r="W923" t="str">
        <f t="shared" si="481"/>
        <v>NA</v>
      </c>
      <c r="X923">
        <f t="shared" si="482"/>
        <v>0</v>
      </c>
      <c r="Y923" t="str">
        <f t="shared" si="469"/>
        <v>NA</v>
      </c>
      <c r="Z923" t="str">
        <f t="shared" si="470"/>
        <v>NA</v>
      </c>
      <c r="AA923" t="str">
        <f t="shared" si="471"/>
        <v>NA</v>
      </c>
      <c r="AB923" t="str">
        <f t="shared" si="472"/>
        <v>NA</v>
      </c>
      <c r="AC923" s="9" t="str">
        <f t="shared" si="483"/>
        <v>NA</v>
      </c>
      <c r="AD923" s="9">
        <f t="shared" si="484"/>
        <v>0</v>
      </c>
      <c r="AE923" s="9" t="str">
        <f t="shared" si="485"/>
        <v>NA</v>
      </c>
      <c r="AF923" s="9">
        <f t="shared" si="486"/>
        <v>0</v>
      </c>
      <c r="AG923" s="9" t="str">
        <f t="shared" si="487"/>
        <v>NA</v>
      </c>
      <c r="AH923" s="9">
        <f t="shared" si="488"/>
        <v>0</v>
      </c>
      <c r="AI923" s="9" t="str">
        <f t="shared" si="489"/>
        <v>NA</v>
      </c>
      <c r="AJ923" s="9">
        <f t="shared" si="490"/>
        <v>0</v>
      </c>
      <c r="AK923" t="str">
        <f t="shared" si="491"/>
        <v>NA</v>
      </c>
      <c r="AL923" t="str">
        <f t="shared" si="492"/>
        <v>NA</v>
      </c>
      <c r="AM923" t="str">
        <f t="shared" si="493"/>
        <v>NA</v>
      </c>
      <c r="AN923" t="str">
        <f t="shared" si="494"/>
        <v>NA</v>
      </c>
      <c r="AO923">
        <f t="shared" si="473"/>
        <v>0</v>
      </c>
      <c r="AP923">
        <f t="shared" si="474"/>
        <v>0</v>
      </c>
      <c r="AQ923" t="str">
        <f t="shared" si="475"/>
        <v>Method not applicable - confined aquifer</v>
      </c>
    </row>
    <row r="924" spans="1:43" x14ac:dyDescent="0.25">
      <c r="A924">
        <v>841</v>
      </c>
      <c r="B924">
        <v>9477264.0776899997</v>
      </c>
      <c r="C924" t="str">
        <f>VLOOKUP(A924,'A1. Aquifer Attributes'!A:H,8,FALSE)</f>
        <v>Confined</v>
      </c>
      <c r="D924" t="str">
        <f>VLOOKUP(A924,'A3. BGCZ'!A:C,3,FALSE)</f>
        <v>CWH</v>
      </c>
      <c r="E924" t="str">
        <f>VLOOKUP(A924,'A2. Low Flow Zone'!A:C,3,FALSE)</f>
        <v>Coast Mountains</v>
      </c>
      <c r="F924">
        <f>IFERROR(VLOOKUP(A924,'R1. GW Use'!A:H,8,FALSE),"&lt;Null&gt;")</f>
        <v>22143</v>
      </c>
      <c r="G924" t="str">
        <f>IFERROR(VLOOKUP(A924,'R2. Recharge'!A:I,8,FALSE)*B924,"&lt;Null&gt;")</f>
        <v>&lt;Null&gt;</v>
      </c>
      <c r="H924" t="str">
        <f>IFERROR(VLOOKUP(A924,'R2. Recharge'!A:K,10,FALSE)*B924,"&lt;Null&gt;")</f>
        <v>&lt;Null&gt;</v>
      </c>
      <c r="I924" t="str">
        <f>IFERROR(VLOOKUP(A924,'R3. GW E'!A:C,2,FALSE)*B924,"&lt;Null&gt;")</f>
        <v>&lt;Null&gt;</v>
      </c>
      <c r="J924" t="str">
        <f>IFERROR(VLOOKUP(A924,'R3. GW E'!A:E,4,FALSE)*B924,"&lt;Null&gt;")</f>
        <v>&lt;Null&gt;</v>
      </c>
      <c r="K924" t="str">
        <f t="shared" si="462"/>
        <v>&lt;Null&gt;</v>
      </c>
      <c r="L924" t="str">
        <f t="shared" si="463"/>
        <v>&lt;Null&gt;</v>
      </c>
      <c r="M924" t="str">
        <f t="shared" si="464"/>
        <v>&lt;Null&gt;</v>
      </c>
      <c r="N924" t="str">
        <f t="shared" si="465"/>
        <v>&lt;Null&gt;</v>
      </c>
      <c r="O924" t="str">
        <f t="shared" si="466"/>
        <v/>
      </c>
      <c r="P924">
        <f t="shared" si="476"/>
        <v>22000</v>
      </c>
      <c r="Q924" t="str">
        <f t="shared" si="467"/>
        <v/>
      </c>
      <c r="R924">
        <f t="shared" si="477"/>
        <v>0</v>
      </c>
      <c r="S924" t="str">
        <f t="shared" si="468"/>
        <v/>
      </c>
      <c r="T924">
        <f t="shared" si="478"/>
        <v>0</v>
      </c>
      <c r="U924" t="str">
        <f t="shared" si="479"/>
        <v>NA</v>
      </c>
      <c r="V924">
        <f t="shared" si="480"/>
        <v>0</v>
      </c>
      <c r="W924" t="str">
        <f t="shared" si="481"/>
        <v>NA</v>
      </c>
      <c r="X924">
        <f t="shared" si="482"/>
        <v>0</v>
      </c>
      <c r="Y924" t="str">
        <f t="shared" si="469"/>
        <v>NA</v>
      </c>
      <c r="Z924" t="str">
        <f t="shared" si="470"/>
        <v>NA</v>
      </c>
      <c r="AA924" t="str">
        <f t="shared" si="471"/>
        <v>NA</v>
      </c>
      <c r="AB924" t="str">
        <f t="shared" si="472"/>
        <v>NA</v>
      </c>
      <c r="AC924" s="9" t="str">
        <f t="shared" si="483"/>
        <v>NA</v>
      </c>
      <c r="AD924" s="9">
        <f t="shared" si="484"/>
        <v>0</v>
      </c>
      <c r="AE924" s="9" t="str">
        <f t="shared" si="485"/>
        <v>NA</v>
      </c>
      <c r="AF924" s="9">
        <f t="shared" si="486"/>
        <v>0</v>
      </c>
      <c r="AG924" s="9" t="str">
        <f t="shared" si="487"/>
        <v>NA</v>
      </c>
      <c r="AH924" s="9">
        <f t="shared" si="488"/>
        <v>0</v>
      </c>
      <c r="AI924" s="9" t="str">
        <f t="shared" si="489"/>
        <v>NA</v>
      </c>
      <c r="AJ924" s="9">
        <f t="shared" si="490"/>
        <v>0</v>
      </c>
      <c r="AK924" t="str">
        <f t="shared" si="491"/>
        <v>NA</v>
      </c>
      <c r="AL924" t="str">
        <f t="shared" si="492"/>
        <v>NA</v>
      </c>
      <c r="AM924" t="str">
        <f t="shared" si="493"/>
        <v>NA</v>
      </c>
      <c r="AN924" t="str">
        <f t="shared" si="494"/>
        <v>NA</v>
      </c>
      <c r="AO924">
        <f t="shared" si="473"/>
        <v>0</v>
      </c>
      <c r="AP924">
        <f t="shared" si="474"/>
        <v>0</v>
      </c>
      <c r="AQ924" t="str">
        <f t="shared" si="475"/>
        <v>Method not applicable - confined aquifer</v>
      </c>
    </row>
    <row r="925" spans="1:43" x14ac:dyDescent="0.25">
      <c r="A925">
        <v>843</v>
      </c>
      <c r="B925">
        <v>1556828.9885</v>
      </c>
      <c r="C925" t="str">
        <f>VLOOKUP(A925,'A1. Aquifer Attributes'!A:H,8,FALSE)</f>
        <v>Confined</v>
      </c>
      <c r="D925" t="str">
        <f>VLOOKUP(A925,'A3. BGCZ'!A:C,3,FALSE)</f>
        <v>CWH</v>
      </c>
      <c r="E925" t="str">
        <f>VLOOKUP(A925,'A2. Low Flow Zone'!A:C,3,FALSE)</f>
        <v>Coast Mountains</v>
      </c>
      <c r="F925">
        <f>IFERROR(VLOOKUP(A925,'R1. GW Use'!A:H,8,FALSE),"&lt;Null&gt;")</f>
        <v>2684</v>
      </c>
      <c r="G925" t="str">
        <f>IFERROR(VLOOKUP(A925,'R2. Recharge'!A:I,8,FALSE)*B925,"&lt;Null&gt;")</f>
        <v>&lt;Null&gt;</v>
      </c>
      <c r="H925" t="str">
        <f>IFERROR(VLOOKUP(A925,'R2. Recharge'!A:K,10,FALSE)*B925,"&lt;Null&gt;")</f>
        <v>&lt;Null&gt;</v>
      </c>
      <c r="I925" t="str">
        <f>IFERROR(VLOOKUP(A925,'R3. GW E'!A:C,2,FALSE)*B925,"&lt;Null&gt;")</f>
        <v>&lt;Null&gt;</v>
      </c>
      <c r="J925" t="str">
        <f>IFERROR(VLOOKUP(A925,'R3. GW E'!A:E,4,FALSE)*B925,"&lt;Null&gt;")</f>
        <v>&lt;Null&gt;</v>
      </c>
      <c r="K925" t="str">
        <f t="shared" si="462"/>
        <v>&lt;Null&gt;</v>
      </c>
      <c r="L925" t="str">
        <f t="shared" si="463"/>
        <v>&lt;Null&gt;</v>
      </c>
      <c r="M925" t="str">
        <f t="shared" si="464"/>
        <v>&lt;Null&gt;</v>
      </c>
      <c r="N925" t="str">
        <f t="shared" si="465"/>
        <v>&lt;Null&gt;</v>
      </c>
      <c r="O925" t="str">
        <f t="shared" si="466"/>
        <v/>
      </c>
      <c r="P925">
        <f t="shared" si="476"/>
        <v>3000</v>
      </c>
      <c r="Q925" t="str">
        <f t="shared" si="467"/>
        <v/>
      </c>
      <c r="R925">
        <f t="shared" si="477"/>
        <v>0</v>
      </c>
      <c r="S925" t="str">
        <f t="shared" si="468"/>
        <v/>
      </c>
      <c r="T925">
        <f t="shared" si="478"/>
        <v>0</v>
      </c>
      <c r="U925" t="str">
        <f t="shared" si="479"/>
        <v>NA</v>
      </c>
      <c r="V925">
        <f t="shared" si="480"/>
        <v>0</v>
      </c>
      <c r="W925" t="str">
        <f t="shared" si="481"/>
        <v>NA</v>
      </c>
      <c r="X925">
        <f t="shared" si="482"/>
        <v>0</v>
      </c>
      <c r="Y925" t="str">
        <f t="shared" si="469"/>
        <v>NA</v>
      </c>
      <c r="Z925" t="str">
        <f t="shared" si="470"/>
        <v>NA</v>
      </c>
      <c r="AA925" t="str">
        <f t="shared" si="471"/>
        <v>NA</v>
      </c>
      <c r="AB925" t="str">
        <f t="shared" si="472"/>
        <v>NA</v>
      </c>
      <c r="AC925" s="9" t="str">
        <f t="shared" si="483"/>
        <v>NA</v>
      </c>
      <c r="AD925" s="9">
        <f t="shared" si="484"/>
        <v>0</v>
      </c>
      <c r="AE925" s="9" t="str">
        <f t="shared" si="485"/>
        <v>NA</v>
      </c>
      <c r="AF925" s="9">
        <f t="shared" si="486"/>
        <v>0</v>
      </c>
      <c r="AG925" s="9" t="str">
        <f t="shared" si="487"/>
        <v>NA</v>
      </c>
      <c r="AH925" s="9">
        <f t="shared" si="488"/>
        <v>0</v>
      </c>
      <c r="AI925" s="9" t="str">
        <f t="shared" si="489"/>
        <v>NA</v>
      </c>
      <c r="AJ925" s="9">
        <f t="shared" si="490"/>
        <v>0</v>
      </c>
      <c r="AK925" t="str">
        <f t="shared" si="491"/>
        <v>NA</v>
      </c>
      <c r="AL925" t="str">
        <f t="shared" si="492"/>
        <v>NA</v>
      </c>
      <c r="AM925" t="str">
        <f t="shared" si="493"/>
        <v>NA</v>
      </c>
      <c r="AN925" t="str">
        <f t="shared" si="494"/>
        <v>NA</v>
      </c>
      <c r="AO925">
        <f t="shared" si="473"/>
        <v>0</v>
      </c>
      <c r="AP925">
        <f t="shared" si="474"/>
        <v>0</v>
      </c>
      <c r="AQ925" t="str">
        <f t="shared" si="475"/>
        <v>Method not applicable - confined aquifer</v>
      </c>
    </row>
    <row r="926" spans="1:43" x14ac:dyDescent="0.25">
      <c r="A926">
        <v>844</v>
      </c>
      <c r="B926">
        <v>2388988.5147500001</v>
      </c>
      <c r="C926" t="str">
        <f>VLOOKUP(A926,'A1. Aquifer Attributes'!A:H,8,FALSE)</f>
        <v>Confined</v>
      </c>
      <c r="D926" t="str">
        <f>VLOOKUP(A926,'A3. BGCZ'!A:C,3,FALSE)</f>
        <v>CWH</v>
      </c>
      <c r="E926" t="str">
        <f>VLOOKUP(A926,'A2. Low Flow Zone'!A:C,3,FALSE)</f>
        <v>Coast Mountains</v>
      </c>
      <c r="F926">
        <f>IFERROR(VLOOKUP(A926,'R1. GW Use'!A:H,8,FALSE),"&lt;Null&gt;")</f>
        <v>4026</v>
      </c>
      <c r="G926" t="str">
        <f>IFERROR(VLOOKUP(A926,'R2. Recharge'!A:I,8,FALSE)*B926,"&lt;Null&gt;")</f>
        <v>&lt;Null&gt;</v>
      </c>
      <c r="H926" t="str">
        <f>IFERROR(VLOOKUP(A926,'R2. Recharge'!A:K,10,FALSE)*B926,"&lt;Null&gt;")</f>
        <v>&lt;Null&gt;</v>
      </c>
      <c r="I926" t="str">
        <f>IFERROR(VLOOKUP(A926,'R3. GW E'!A:C,2,FALSE)*B926,"&lt;Null&gt;")</f>
        <v>&lt;Null&gt;</v>
      </c>
      <c r="J926" t="str">
        <f>IFERROR(VLOOKUP(A926,'R3. GW E'!A:E,4,FALSE)*B926,"&lt;Null&gt;")</f>
        <v>&lt;Null&gt;</v>
      </c>
      <c r="K926" t="str">
        <f t="shared" si="462"/>
        <v>&lt;Null&gt;</v>
      </c>
      <c r="L926" t="str">
        <f t="shared" si="463"/>
        <v>&lt;Null&gt;</v>
      </c>
      <c r="M926" t="str">
        <f t="shared" si="464"/>
        <v>&lt;Null&gt;</v>
      </c>
      <c r="N926" t="str">
        <f t="shared" si="465"/>
        <v>&lt;Null&gt;</v>
      </c>
      <c r="O926" t="str">
        <f t="shared" si="466"/>
        <v/>
      </c>
      <c r="P926">
        <f t="shared" si="476"/>
        <v>4000</v>
      </c>
      <c r="Q926" t="str">
        <f t="shared" si="467"/>
        <v/>
      </c>
      <c r="R926">
        <f t="shared" si="477"/>
        <v>0</v>
      </c>
      <c r="S926" t="str">
        <f t="shared" si="468"/>
        <v/>
      </c>
      <c r="T926">
        <f t="shared" si="478"/>
        <v>0</v>
      </c>
      <c r="U926" t="str">
        <f t="shared" si="479"/>
        <v>NA</v>
      </c>
      <c r="V926">
        <f t="shared" si="480"/>
        <v>0</v>
      </c>
      <c r="W926" t="str">
        <f t="shared" si="481"/>
        <v>NA</v>
      </c>
      <c r="X926">
        <f t="shared" si="482"/>
        <v>0</v>
      </c>
      <c r="Y926" t="str">
        <f t="shared" si="469"/>
        <v>NA</v>
      </c>
      <c r="Z926" t="str">
        <f t="shared" si="470"/>
        <v>NA</v>
      </c>
      <c r="AA926" t="str">
        <f t="shared" si="471"/>
        <v>NA</v>
      </c>
      <c r="AB926" t="str">
        <f t="shared" si="472"/>
        <v>NA</v>
      </c>
      <c r="AC926" s="9" t="str">
        <f t="shared" si="483"/>
        <v>NA</v>
      </c>
      <c r="AD926" s="9">
        <f t="shared" si="484"/>
        <v>0</v>
      </c>
      <c r="AE926" s="9" t="str">
        <f t="shared" si="485"/>
        <v>NA</v>
      </c>
      <c r="AF926" s="9">
        <f t="shared" si="486"/>
        <v>0</v>
      </c>
      <c r="AG926" s="9" t="str">
        <f t="shared" si="487"/>
        <v>NA</v>
      </c>
      <c r="AH926" s="9">
        <f t="shared" si="488"/>
        <v>0</v>
      </c>
      <c r="AI926" s="9" t="str">
        <f t="shared" si="489"/>
        <v>NA</v>
      </c>
      <c r="AJ926" s="9">
        <f t="shared" si="490"/>
        <v>0</v>
      </c>
      <c r="AK926" t="str">
        <f t="shared" si="491"/>
        <v>NA</v>
      </c>
      <c r="AL926" t="str">
        <f t="shared" si="492"/>
        <v>NA</v>
      </c>
      <c r="AM926" t="str">
        <f t="shared" si="493"/>
        <v>NA</v>
      </c>
      <c r="AN926" t="str">
        <f t="shared" si="494"/>
        <v>NA</v>
      </c>
      <c r="AO926">
        <f t="shared" si="473"/>
        <v>0</v>
      </c>
      <c r="AP926">
        <f t="shared" si="474"/>
        <v>0</v>
      </c>
      <c r="AQ926" t="str">
        <f t="shared" si="475"/>
        <v>Method not applicable - confined aquifer</v>
      </c>
    </row>
    <row r="927" spans="1:43" x14ac:dyDescent="0.25">
      <c r="A927">
        <v>846</v>
      </c>
      <c r="B927">
        <v>2947385.9299400002</v>
      </c>
      <c r="C927" t="str">
        <f>VLOOKUP(A927,'A1. Aquifer Attributes'!A:H,8,FALSE)</f>
        <v>Confined</v>
      </c>
      <c r="D927" t="str">
        <f>VLOOKUP(A927,'A3. BGCZ'!A:C,3,FALSE)</f>
        <v>CWH</v>
      </c>
      <c r="E927" t="str">
        <f>VLOOKUP(A927,'A2. Low Flow Zone'!A:C,3,FALSE)</f>
        <v>Coast Mountains</v>
      </c>
      <c r="F927">
        <f>IFERROR(VLOOKUP(A927,'R1. GW Use'!A:H,8,FALSE),"&lt;Null&gt;")</f>
        <v>2348</v>
      </c>
      <c r="G927" t="str">
        <f>IFERROR(VLOOKUP(A927,'R2. Recharge'!A:I,8,FALSE)*B927,"&lt;Null&gt;")</f>
        <v>&lt;Null&gt;</v>
      </c>
      <c r="H927" t="str">
        <f>IFERROR(VLOOKUP(A927,'R2. Recharge'!A:K,10,FALSE)*B927,"&lt;Null&gt;")</f>
        <v>&lt;Null&gt;</v>
      </c>
      <c r="I927" t="str">
        <f>IFERROR(VLOOKUP(A927,'R3. GW E'!A:C,2,FALSE)*B927,"&lt;Null&gt;")</f>
        <v>&lt;Null&gt;</v>
      </c>
      <c r="J927" t="str">
        <f>IFERROR(VLOOKUP(A927,'R3. GW E'!A:E,4,FALSE)*B927,"&lt;Null&gt;")</f>
        <v>&lt;Null&gt;</v>
      </c>
      <c r="K927" t="str">
        <f t="shared" si="462"/>
        <v>&lt;Null&gt;</v>
      </c>
      <c r="L927" t="str">
        <f t="shared" si="463"/>
        <v>&lt;Null&gt;</v>
      </c>
      <c r="M927" t="str">
        <f t="shared" si="464"/>
        <v>&lt;Null&gt;</v>
      </c>
      <c r="N927" t="str">
        <f t="shared" si="465"/>
        <v>&lt;Null&gt;</v>
      </c>
      <c r="O927" t="str">
        <f t="shared" si="466"/>
        <v/>
      </c>
      <c r="P927">
        <f t="shared" si="476"/>
        <v>2000</v>
      </c>
      <c r="Q927" t="str">
        <f t="shared" si="467"/>
        <v/>
      </c>
      <c r="R927">
        <f t="shared" si="477"/>
        <v>0</v>
      </c>
      <c r="S927" t="str">
        <f t="shared" si="468"/>
        <v/>
      </c>
      <c r="T927">
        <f t="shared" si="478"/>
        <v>0</v>
      </c>
      <c r="U927" t="str">
        <f t="shared" si="479"/>
        <v>NA</v>
      </c>
      <c r="V927">
        <f t="shared" si="480"/>
        <v>0</v>
      </c>
      <c r="W927" t="str">
        <f t="shared" si="481"/>
        <v>NA</v>
      </c>
      <c r="X927">
        <f t="shared" si="482"/>
        <v>0</v>
      </c>
      <c r="Y927" t="str">
        <f t="shared" si="469"/>
        <v>NA</v>
      </c>
      <c r="Z927" t="str">
        <f t="shared" si="470"/>
        <v>NA</v>
      </c>
      <c r="AA927" t="str">
        <f t="shared" si="471"/>
        <v>NA</v>
      </c>
      <c r="AB927" t="str">
        <f t="shared" si="472"/>
        <v>NA</v>
      </c>
      <c r="AC927" s="9" t="str">
        <f t="shared" si="483"/>
        <v>NA</v>
      </c>
      <c r="AD927" s="9">
        <f t="shared" si="484"/>
        <v>0</v>
      </c>
      <c r="AE927" s="9" t="str">
        <f t="shared" si="485"/>
        <v>NA</v>
      </c>
      <c r="AF927" s="9">
        <f t="shared" si="486"/>
        <v>0</v>
      </c>
      <c r="AG927" s="9" t="str">
        <f t="shared" si="487"/>
        <v>NA</v>
      </c>
      <c r="AH927" s="9">
        <f t="shared" si="488"/>
        <v>0</v>
      </c>
      <c r="AI927" s="9" t="str">
        <f t="shared" si="489"/>
        <v>NA</v>
      </c>
      <c r="AJ927" s="9">
        <f t="shared" si="490"/>
        <v>0</v>
      </c>
      <c r="AK927" t="str">
        <f t="shared" si="491"/>
        <v>NA</v>
      </c>
      <c r="AL927" t="str">
        <f t="shared" si="492"/>
        <v>NA</v>
      </c>
      <c r="AM927" t="str">
        <f t="shared" si="493"/>
        <v>NA</v>
      </c>
      <c r="AN927" t="str">
        <f t="shared" si="494"/>
        <v>NA</v>
      </c>
      <c r="AO927">
        <f t="shared" si="473"/>
        <v>0</v>
      </c>
      <c r="AP927">
        <f t="shared" si="474"/>
        <v>0</v>
      </c>
      <c r="AQ927" t="str">
        <f t="shared" si="475"/>
        <v>Method not applicable - confined aquifer</v>
      </c>
    </row>
    <row r="928" spans="1:43" x14ac:dyDescent="0.25">
      <c r="A928">
        <v>847</v>
      </c>
      <c r="B928">
        <v>14294774.476399999</v>
      </c>
      <c r="C928" t="str">
        <f>VLOOKUP(A928,'A1. Aquifer Attributes'!A:H,8,FALSE)</f>
        <v>Confined</v>
      </c>
      <c r="D928" t="str">
        <f>VLOOKUP(A928,'A3. BGCZ'!A:C,3,FALSE)</f>
        <v>CWH</v>
      </c>
      <c r="E928" t="str">
        <f>VLOOKUP(A928,'A2. Low Flow Zone'!A:C,3,FALSE)</f>
        <v>Vancouver Island</v>
      </c>
      <c r="F928">
        <f>IFERROR(VLOOKUP(A928,'R1. GW Use'!A:H,8,FALSE),"&lt;Null&gt;")</f>
        <v>489880</v>
      </c>
      <c r="G928" t="str">
        <f>IFERROR(VLOOKUP(A928,'R2. Recharge'!A:I,8,FALSE)*B928,"&lt;Null&gt;")</f>
        <v>&lt;Null&gt;</v>
      </c>
      <c r="H928" t="str">
        <f>IFERROR(VLOOKUP(A928,'R2. Recharge'!A:K,10,FALSE)*B928,"&lt;Null&gt;")</f>
        <v>&lt;Null&gt;</v>
      </c>
      <c r="I928" t="str">
        <f>IFERROR(VLOOKUP(A928,'R3. GW E'!A:C,2,FALSE)*B928,"&lt;Null&gt;")</f>
        <v>&lt;Null&gt;</v>
      </c>
      <c r="J928" t="str">
        <f>IFERROR(VLOOKUP(A928,'R3. GW E'!A:E,4,FALSE)*B928,"&lt;Null&gt;")</f>
        <v>&lt;Null&gt;</v>
      </c>
      <c r="K928" t="str">
        <f t="shared" si="462"/>
        <v>&lt;Null&gt;</v>
      </c>
      <c r="L928" t="str">
        <f t="shared" si="463"/>
        <v>&lt;Null&gt;</v>
      </c>
      <c r="M928" t="str">
        <f t="shared" si="464"/>
        <v>&lt;Null&gt;</v>
      </c>
      <c r="N928" t="str">
        <f t="shared" si="465"/>
        <v>&lt;Null&gt;</v>
      </c>
      <c r="O928" t="str">
        <f t="shared" si="466"/>
        <v/>
      </c>
      <c r="P928">
        <f t="shared" si="476"/>
        <v>490000</v>
      </c>
      <c r="Q928" t="str">
        <f t="shared" si="467"/>
        <v/>
      </c>
      <c r="R928">
        <f t="shared" si="477"/>
        <v>0</v>
      </c>
      <c r="S928" t="str">
        <f t="shared" si="468"/>
        <v/>
      </c>
      <c r="T928">
        <f t="shared" si="478"/>
        <v>0</v>
      </c>
      <c r="U928" t="str">
        <f t="shared" si="479"/>
        <v>NA</v>
      </c>
      <c r="V928">
        <f t="shared" si="480"/>
        <v>0</v>
      </c>
      <c r="W928" t="str">
        <f t="shared" si="481"/>
        <v>NA</v>
      </c>
      <c r="X928">
        <f t="shared" si="482"/>
        <v>0</v>
      </c>
      <c r="Y928" t="str">
        <f t="shared" si="469"/>
        <v>NA</v>
      </c>
      <c r="Z928" t="str">
        <f t="shared" si="470"/>
        <v>NA</v>
      </c>
      <c r="AA928" t="str">
        <f t="shared" si="471"/>
        <v>NA</v>
      </c>
      <c r="AB928" t="str">
        <f t="shared" si="472"/>
        <v>NA</v>
      </c>
      <c r="AC928" s="9" t="str">
        <f t="shared" si="483"/>
        <v>NA</v>
      </c>
      <c r="AD928" s="9">
        <f t="shared" si="484"/>
        <v>0</v>
      </c>
      <c r="AE928" s="9" t="str">
        <f t="shared" si="485"/>
        <v>NA</v>
      </c>
      <c r="AF928" s="9">
        <f t="shared" si="486"/>
        <v>0</v>
      </c>
      <c r="AG928" s="9" t="str">
        <f t="shared" si="487"/>
        <v>NA</v>
      </c>
      <c r="AH928" s="9">
        <f t="shared" si="488"/>
        <v>0</v>
      </c>
      <c r="AI928" s="9" t="str">
        <f t="shared" si="489"/>
        <v>NA</v>
      </c>
      <c r="AJ928" s="9">
        <f t="shared" si="490"/>
        <v>0</v>
      </c>
      <c r="AK928" t="str">
        <f t="shared" si="491"/>
        <v>NA</v>
      </c>
      <c r="AL928" t="str">
        <f t="shared" si="492"/>
        <v>NA</v>
      </c>
      <c r="AM928" t="str">
        <f t="shared" si="493"/>
        <v>NA</v>
      </c>
      <c r="AN928" t="str">
        <f t="shared" si="494"/>
        <v>NA</v>
      </c>
      <c r="AO928">
        <f t="shared" si="473"/>
        <v>0</v>
      </c>
      <c r="AP928">
        <f t="shared" si="474"/>
        <v>0</v>
      </c>
      <c r="AQ928" t="str">
        <f t="shared" si="475"/>
        <v>Method not applicable - confined aquifer</v>
      </c>
    </row>
    <row r="929" spans="1:43" x14ac:dyDescent="0.25">
      <c r="A929">
        <v>849</v>
      </c>
      <c r="B929">
        <v>13853958.042400001</v>
      </c>
      <c r="C929" t="str">
        <f>VLOOKUP(A929,'A1. Aquifer Attributes'!A:H,8,FALSE)</f>
        <v>Confined</v>
      </c>
      <c r="D929" t="str">
        <f>VLOOKUP(A929,'A3. BGCZ'!A:C,3,FALSE)</f>
        <v>IDF</v>
      </c>
      <c r="E929" t="str">
        <f>VLOOKUP(A929,'A2. Low Flow Zone'!A:C,3,FALSE)</f>
        <v>Southeast Mountains</v>
      </c>
      <c r="F929">
        <f>IFERROR(VLOOKUP(A929,'R1. GW Use'!A:H,8,FALSE),"&lt;Null&gt;")</f>
        <v>427521</v>
      </c>
      <c r="G929" t="str">
        <f>IFERROR(VLOOKUP(A929,'R2. Recharge'!A:I,8,FALSE)*B929,"&lt;Null&gt;")</f>
        <v>&lt;Null&gt;</v>
      </c>
      <c r="H929" t="str">
        <f>IFERROR(VLOOKUP(A929,'R2. Recharge'!A:K,10,FALSE)*B929,"&lt;Null&gt;")</f>
        <v>&lt;Null&gt;</v>
      </c>
      <c r="I929" t="str">
        <f>IFERROR(VLOOKUP(A929,'R3. GW E'!A:C,2,FALSE)*B929,"&lt;Null&gt;")</f>
        <v>&lt;Null&gt;</v>
      </c>
      <c r="J929" t="str">
        <f>IFERROR(VLOOKUP(A929,'R3. GW E'!A:E,4,FALSE)*B929,"&lt;Null&gt;")</f>
        <v>&lt;Null&gt;</v>
      </c>
      <c r="K929" t="str">
        <f t="shared" si="462"/>
        <v>&lt;Null&gt;</v>
      </c>
      <c r="L929" t="str">
        <f t="shared" si="463"/>
        <v>&lt;Null&gt;</v>
      </c>
      <c r="M929" t="str">
        <f t="shared" si="464"/>
        <v>&lt;Null&gt;</v>
      </c>
      <c r="N929" t="str">
        <f t="shared" si="465"/>
        <v>&lt;Null&gt;</v>
      </c>
      <c r="O929" t="str">
        <f t="shared" si="466"/>
        <v/>
      </c>
      <c r="P929">
        <f t="shared" si="476"/>
        <v>428000</v>
      </c>
      <c r="Q929" t="str">
        <f t="shared" si="467"/>
        <v/>
      </c>
      <c r="R929">
        <f t="shared" si="477"/>
        <v>0</v>
      </c>
      <c r="S929" t="str">
        <f t="shared" si="468"/>
        <v/>
      </c>
      <c r="T929">
        <f t="shared" si="478"/>
        <v>0</v>
      </c>
      <c r="U929" t="str">
        <f t="shared" si="479"/>
        <v>NA</v>
      </c>
      <c r="V929">
        <f t="shared" si="480"/>
        <v>0</v>
      </c>
      <c r="W929" t="str">
        <f t="shared" si="481"/>
        <v>NA</v>
      </c>
      <c r="X929">
        <f t="shared" si="482"/>
        <v>0</v>
      </c>
      <c r="Y929" t="str">
        <f t="shared" si="469"/>
        <v>NA</v>
      </c>
      <c r="Z929" t="str">
        <f t="shared" si="470"/>
        <v>NA</v>
      </c>
      <c r="AA929" t="str">
        <f t="shared" si="471"/>
        <v>NA</v>
      </c>
      <c r="AB929" t="str">
        <f t="shared" si="472"/>
        <v>NA</v>
      </c>
      <c r="AC929" s="9" t="str">
        <f t="shared" si="483"/>
        <v>NA</v>
      </c>
      <c r="AD929" s="9">
        <f t="shared" si="484"/>
        <v>0</v>
      </c>
      <c r="AE929" s="9" t="str">
        <f t="shared" si="485"/>
        <v>NA</v>
      </c>
      <c r="AF929" s="9">
        <f t="shared" si="486"/>
        <v>0</v>
      </c>
      <c r="AG929" s="9" t="str">
        <f t="shared" si="487"/>
        <v>NA</v>
      </c>
      <c r="AH929" s="9">
        <f t="shared" si="488"/>
        <v>0</v>
      </c>
      <c r="AI929" s="9" t="str">
        <f t="shared" si="489"/>
        <v>NA</v>
      </c>
      <c r="AJ929" s="9">
        <f t="shared" si="490"/>
        <v>0</v>
      </c>
      <c r="AK929" t="str">
        <f t="shared" si="491"/>
        <v>NA</v>
      </c>
      <c r="AL929" t="str">
        <f t="shared" si="492"/>
        <v>NA</v>
      </c>
      <c r="AM929" t="str">
        <f t="shared" si="493"/>
        <v>NA</v>
      </c>
      <c r="AN929" t="str">
        <f t="shared" si="494"/>
        <v>NA</v>
      </c>
      <c r="AO929">
        <f t="shared" si="473"/>
        <v>0</v>
      </c>
      <c r="AP929">
        <f t="shared" si="474"/>
        <v>0</v>
      </c>
      <c r="AQ929" t="str">
        <f t="shared" si="475"/>
        <v>Method not applicable - confined aquifer</v>
      </c>
    </row>
    <row r="930" spans="1:43" x14ac:dyDescent="0.25">
      <c r="A930">
        <v>850</v>
      </c>
      <c r="B930">
        <v>4095032.3515599999</v>
      </c>
      <c r="C930" t="str">
        <f>VLOOKUP(A930,'A1. Aquifer Attributes'!A:H,8,FALSE)</f>
        <v>Confined</v>
      </c>
      <c r="D930" t="str">
        <f>VLOOKUP(A930,'A3. BGCZ'!A:C,3,FALSE)</f>
        <v>BWBS</v>
      </c>
      <c r="E930" t="str">
        <f>VLOOKUP(A930,'A2. Low Flow Zone'!A:C,3,FALSE)</f>
        <v>Northeast Plains</v>
      </c>
      <c r="F930">
        <f>IFERROR(VLOOKUP(A930,'R1. GW Use'!A:H,8,FALSE),"&lt;Null&gt;")</f>
        <v>0</v>
      </c>
      <c r="G930" t="str">
        <f>IFERROR(VLOOKUP(A930,'R2. Recharge'!A:I,8,FALSE)*B930,"&lt;Null&gt;")</f>
        <v>&lt;Null&gt;</v>
      </c>
      <c r="H930" t="str">
        <f>IFERROR(VLOOKUP(A930,'R2. Recharge'!A:K,10,FALSE)*B930,"&lt;Null&gt;")</f>
        <v>&lt;Null&gt;</v>
      </c>
      <c r="I930" t="str">
        <f>IFERROR(VLOOKUP(A930,'R3. GW E'!A:C,2,FALSE)*B930,"&lt;Null&gt;")</f>
        <v>&lt;Null&gt;</v>
      </c>
      <c r="J930" t="str">
        <f>IFERROR(VLOOKUP(A930,'R3. GW E'!A:E,4,FALSE)*B930,"&lt;Null&gt;")</f>
        <v>&lt;Null&gt;</v>
      </c>
      <c r="K930" t="str">
        <f t="shared" si="462"/>
        <v>&lt;Null&gt;</v>
      </c>
      <c r="L930" t="str">
        <f t="shared" si="463"/>
        <v>&lt;Null&gt;</v>
      </c>
      <c r="M930" t="str">
        <f t="shared" si="464"/>
        <v>&lt;Null&gt;</v>
      </c>
      <c r="N930" t="str">
        <f t="shared" si="465"/>
        <v>&lt;Null&gt;</v>
      </c>
      <c r="O930" t="str">
        <f t="shared" si="466"/>
        <v/>
      </c>
      <c r="P930">
        <f t="shared" si="476"/>
        <v>0</v>
      </c>
      <c r="Q930" t="str">
        <f t="shared" si="467"/>
        <v/>
      </c>
      <c r="R930">
        <f t="shared" si="477"/>
        <v>0</v>
      </c>
      <c r="S930" t="str">
        <f t="shared" si="468"/>
        <v/>
      </c>
      <c r="T930">
        <f t="shared" si="478"/>
        <v>0</v>
      </c>
      <c r="U930" t="str">
        <f t="shared" si="479"/>
        <v>NA</v>
      </c>
      <c r="V930">
        <f t="shared" si="480"/>
        <v>0</v>
      </c>
      <c r="W930" t="str">
        <f t="shared" si="481"/>
        <v>NA</v>
      </c>
      <c r="X930">
        <f t="shared" si="482"/>
        <v>0</v>
      </c>
      <c r="Y930" t="str">
        <f t="shared" si="469"/>
        <v>NA</v>
      </c>
      <c r="Z930" t="str">
        <f t="shared" si="470"/>
        <v>NA</v>
      </c>
      <c r="AA930" t="str">
        <f t="shared" si="471"/>
        <v>NA</v>
      </c>
      <c r="AB930" t="str">
        <f t="shared" si="472"/>
        <v>NA</v>
      </c>
      <c r="AC930" s="9" t="str">
        <f t="shared" si="483"/>
        <v>NA</v>
      </c>
      <c r="AD930" s="9">
        <f t="shared" si="484"/>
        <v>0</v>
      </c>
      <c r="AE930" s="9" t="str">
        <f t="shared" si="485"/>
        <v>NA</v>
      </c>
      <c r="AF930" s="9">
        <f t="shared" si="486"/>
        <v>0</v>
      </c>
      <c r="AG930" s="9" t="str">
        <f t="shared" si="487"/>
        <v>NA</v>
      </c>
      <c r="AH930" s="9">
        <f t="shared" si="488"/>
        <v>0</v>
      </c>
      <c r="AI930" s="9" t="str">
        <f t="shared" si="489"/>
        <v>NA</v>
      </c>
      <c r="AJ930" s="9">
        <f t="shared" si="490"/>
        <v>0</v>
      </c>
      <c r="AK930" t="str">
        <f t="shared" si="491"/>
        <v>NA</v>
      </c>
      <c r="AL930" t="str">
        <f t="shared" si="492"/>
        <v>NA</v>
      </c>
      <c r="AM930" t="str">
        <f t="shared" si="493"/>
        <v>NA</v>
      </c>
      <c r="AN930" t="str">
        <f t="shared" si="494"/>
        <v>NA</v>
      </c>
      <c r="AO930">
        <f t="shared" si="473"/>
        <v>0</v>
      </c>
      <c r="AP930">
        <f t="shared" si="474"/>
        <v>0</v>
      </c>
      <c r="AQ930" t="str">
        <f t="shared" si="475"/>
        <v>Method not applicable - confined aquifer</v>
      </c>
    </row>
    <row r="931" spans="1:43" x14ac:dyDescent="0.25">
      <c r="A931">
        <v>851</v>
      </c>
      <c r="B931">
        <v>866438376.58599997</v>
      </c>
      <c r="C931" t="str">
        <f>VLOOKUP(A931,'A1. Aquifer Attributes'!A:H,8,FALSE)</f>
        <v>Confined</v>
      </c>
      <c r="D931" t="str">
        <f>VLOOKUP(A931,'A3. BGCZ'!A:C,3,FALSE)</f>
        <v>BWBS</v>
      </c>
      <c r="E931" t="str">
        <f>VLOOKUP(A931,'A2. Low Flow Zone'!A:C,3,FALSE)</f>
        <v>Northeast Plains</v>
      </c>
      <c r="F931">
        <f>IFERROR(VLOOKUP(A931,'R1. GW Use'!A:H,8,FALSE),"&lt;Null&gt;")</f>
        <v>144213</v>
      </c>
      <c r="G931" t="str">
        <f>IFERROR(VLOOKUP(A931,'R2. Recharge'!A:I,8,FALSE)*B931,"&lt;Null&gt;")</f>
        <v>&lt;Null&gt;</v>
      </c>
      <c r="H931" t="str">
        <f>IFERROR(VLOOKUP(A931,'R2. Recharge'!A:K,10,FALSE)*B931,"&lt;Null&gt;")</f>
        <v>&lt;Null&gt;</v>
      </c>
      <c r="I931" t="str">
        <f>IFERROR(VLOOKUP(A931,'R3. GW E'!A:C,2,FALSE)*B931,"&lt;Null&gt;")</f>
        <v>&lt;Null&gt;</v>
      </c>
      <c r="J931" t="str">
        <f>IFERROR(VLOOKUP(A931,'R3. GW E'!A:E,4,FALSE)*B931,"&lt;Null&gt;")</f>
        <v>&lt;Null&gt;</v>
      </c>
      <c r="K931" t="str">
        <f t="shared" si="462"/>
        <v>&lt;Null&gt;</v>
      </c>
      <c r="L931" t="str">
        <f t="shared" si="463"/>
        <v>&lt;Null&gt;</v>
      </c>
      <c r="M931" t="str">
        <f t="shared" si="464"/>
        <v>&lt;Null&gt;</v>
      </c>
      <c r="N931" t="str">
        <f t="shared" si="465"/>
        <v>&lt;Null&gt;</v>
      </c>
      <c r="O931" t="str">
        <f t="shared" si="466"/>
        <v/>
      </c>
      <c r="P931">
        <f t="shared" si="476"/>
        <v>144000</v>
      </c>
      <c r="Q931" t="str">
        <f t="shared" si="467"/>
        <v/>
      </c>
      <c r="R931">
        <f t="shared" si="477"/>
        <v>0</v>
      </c>
      <c r="S931" t="str">
        <f t="shared" si="468"/>
        <v/>
      </c>
      <c r="T931">
        <f t="shared" si="478"/>
        <v>0</v>
      </c>
      <c r="U931" t="str">
        <f t="shared" si="479"/>
        <v>NA</v>
      </c>
      <c r="V931">
        <f t="shared" si="480"/>
        <v>0</v>
      </c>
      <c r="W931" t="str">
        <f t="shared" si="481"/>
        <v>NA</v>
      </c>
      <c r="X931">
        <f t="shared" si="482"/>
        <v>0</v>
      </c>
      <c r="Y931" t="str">
        <f t="shared" si="469"/>
        <v>NA</v>
      </c>
      <c r="Z931" t="str">
        <f t="shared" si="470"/>
        <v>NA</v>
      </c>
      <c r="AA931" t="str">
        <f t="shared" si="471"/>
        <v>NA</v>
      </c>
      <c r="AB931" t="str">
        <f t="shared" si="472"/>
        <v>NA</v>
      </c>
      <c r="AC931" s="9" t="str">
        <f t="shared" si="483"/>
        <v>NA</v>
      </c>
      <c r="AD931" s="9">
        <f t="shared" si="484"/>
        <v>0</v>
      </c>
      <c r="AE931" s="9" t="str">
        <f t="shared" si="485"/>
        <v>NA</v>
      </c>
      <c r="AF931" s="9">
        <f t="shared" si="486"/>
        <v>0</v>
      </c>
      <c r="AG931" s="9" t="str">
        <f t="shared" si="487"/>
        <v>NA</v>
      </c>
      <c r="AH931" s="9">
        <f t="shared" si="488"/>
        <v>0</v>
      </c>
      <c r="AI931" s="9" t="str">
        <f t="shared" si="489"/>
        <v>NA</v>
      </c>
      <c r="AJ931" s="9">
        <f t="shared" si="490"/>
        <v>0</v>
      </c>
      <c r="AK931" t="str">
        <f t="shared" si="491"/>
        <v>NA</v>
      </c>
      <c r="AL931" t="str">
        <f t="shared" si="492"/>
        <v>NA</v>
      </c>
      <c r="AM931" t="str">
        <f t="shared" si="493"/>
        <v>NA</v>
      </c>
      <c r="AN931" t="str">
        <f t="shared" si="494"/>
        <v>NA</v>
      </c>
      <c r="AO931">
        <f t="shared" si="473"/>
        <v>0</v>
      </c>
      <c r="AP931">
        <f t="shared" si="474"/>
        <v>0</v>
      </c>
      <c r="AQ931" t="str">
        <f t="shared" si="475"/>
        <v>Method not applicable - confined aquifer</v>
      </c>
    </row>
    <row r="932" spans="1:43" x14ac:dyDescent="0.25">
      <c r="A932">
        <v>852</v>
      </c>
      <c r="B932">
        <v>1312126.3544399999</v>
      </c>
      <c r="C932" t="str">
        <f>VLOOKUP(A932,'A1. Aquifer Attributes'!A:H,8,FALSE)</f>
        <v>Confined</v>
      </c>
      <c r="D932" t="str">
        <f>VLOOKUP(A932,'A3. BGCZ'!A:C,3,FALSE)</f>
        <v>CWH</v>
      </c>
      <c r="E932" t="str">
        <f>VLOOKUP(A932,'A2. Low Flow Zone'!A:C,3,FALSE)</f>
        <v>Vancouver Island</v>
      </c>
      <c r="F932">
        <f>IFERROR(VLOOKUP(A932,'R1. GW Use'!A:H,8,FALSE),"&lt;Null&gt;")</f>
        <v>12470</v>
      </c>
      <c r="G932" t="str">
        <f>IFERROR(VLOOKUP(A932,'R2. Recharge'!A:I,8,FALSE)*B932,"&lt;Null&gt;")</f>
        <v>&lt;Null&gt;</v>
      </c>
      <c r="H932" t="str">
        <f>IFERROR(VLOOKUP(A932,'R2. Recharge'!A:K,10,FALSE)*B932,"&lt;Null&gt;")</f>
        <v>&lt;Null&gt;</v>
      </c>
      <c r="I932" t="str">
        <f>IFERROR(VLOOKUP(A932,'R3. GW E'!A:C,2,FALSE)*B932,"&lt;Null&gt;")</f>
        <v>&lt;Null&gt;</v>
      </c>
      <c r="J932" t="str">
        <f>IFERROR(VLOOKUP(A932,'R3. GW E'!A:E,4,FALSE)*B932,"&lt;Null&gt;")</f>
        <v>&lt;Null&gt;</v>
      </c>
      <c r="K932" t="str">
        <f t="shared" si="462"/>
        <v>&lt;Null&gt;</v>
      </c>
      <c r="L932" t="str">
        <f t="shared" si="463"/>
        <v>&lt;Null&gt;</v>
      </c>
      <c r="M932" t="str">
        <f t="shared" si="464"/>
        <v>&lt;Null&gt;</v>
      </c>
      <c r="N932" t="str">
        <f t="shared" si="465"/>
        <v>&lt;Null&gt;</v>
      </c>
      <c r="O932" t="str">
        <f t="shared" si="466"/>
        <v/>
      </c>
      <c r="P932">
        <f t="shared" si="476"/>
        <v>12000</v>
      </c>
      <c r="Q932" t="str">
        <f t="shared" si="467"/>
        <v/>
      </c>
      <c r="R932">
        <f t="shared" si="477"/>
        <v>0</v>
      </c>
      <c r="S932" t="str">
        <f t="shared" si="468"/>
        <v/>
      </c>
      <c r="T932">
        <f t="shared" si="478"/>
        <v>0</v>
      </c>
      <c r="U932" t="str">
        <f t="shared" si="479"/>
        <v>NA</v>
      </c>
      <c r="V932">
        <f t="shared" si="480"/>
        <v>0</v>
      </c>
      <c r="W932" t="str">
        <f t="shared" si="481"/>
        <v>NA</v>
      </c>
      <c r="X932">
        <f t="shared" si="482"/>
        <v>0</v>
      </c>
      <c r="Y932" t="str">
        <f t="shared" si="469"/>
        <v>NA</v>
      </c>
      <c r="Z932" t="str">
        <f t="shared" si="470"/>
        <v>NA</v>
      </c>
      <c r="AA932" t="str">
        <f t="shared" si="471"/>
        <v>NA</v>
      </c>
      <c r="AB932" t="str">
        <f t="shared" si="472"/>
        <v>NA</v>
      </c>
      <c r="AC932" s="9" t="str">
        <f t="shared" si="483"/>
        <v>NA</v>
      </c>
      <c r="AD932" s="9">
        <f t="shared" si="484"/>
        <v>0</v>
      </c>
      <c r="AE932" s="9" t="str">
        <f t="shared" si="485"/>
        <v>NA</v>
      </c>
      <c r="AF932" s="9">
        <f t="shared" si="486"/>
        <v>0</v>
      </c>
      <c r="AG932" s="9" t="str">
        <f t="shared" si="487"/>
        <v>NA</v>
      </c>
      <c r="AH932" s="9">
        <f t="shared" si="488"/>
        <v>0</v>
      </c>
      <c r="AI932" s="9" t="str">
        <f t="shared" si="489"/>
        <v>NA</v>
      </c>
      <c r="AJ932" s="9">
        <f t="shared" si="490"/>
        <v>0</v>
      </c>
      <c r="AK932" t="str">
        <f t="shared" si="491"/>
        <v>NA</v>
      </c>
      <c r="AL932" t="str">
        <f t="shared" si="492"/>
        <v>NA</v>
      </c>
      <c r="AM932" t="str">
        <f t="shared" si="493"/>
        <v>NA</v>
      </c>
      <c r="AN932" t="str">
        <f t="shared" si="494"/>
        <v>NA</v>
      </c>
      <c r="AO932">
        <f t="shared" si="473"/>
        <v>0</v>
      </c>
      <c r="AP932">
        <f t="shared" si="474"/>
        <v>0</v>
      </c>
      <c r="AQ932" t="str">
        <f t="shared" si="475"/>
        <v>Method not applicable - confined aquifer</v>
      </c>
    </row>
    <row r="933" spans="1:43" x14ac:dyDescent="0.25">
      <c r="A933">
        <v>853</v>
      </c>
      <c r="B933">
        <v>3392594.1213799999</v>
      </c>
      <c r="C933" t="str">
        <f>VLOOKUP(A933,'A1. Aquifer Attributes'!A:H,8,FALSE)</f>
        <v>Confined</v>
      </c>
      <c r="D933" t="str">
        <f>VLOOKUP(A933,'A3. BGCZ'!A:C,3,FALSE)</f>
        <v>CWH</v>
      </c>
      <c r="E933" t="str">
        <f>VLOOKUP(A933,'A2. Low Flow Zone'!A:C,3,FALSE)</f>
        <v>Vancouver Island</v>
      </c>
      <c r="F933">
        <f>IFERROR(VLOOKUP(A933,'R1. GW Use'!A:H,8,FALSE),"&lt;Null&gt;")</f>
        <v>13194</v>
      </c>
      <c r="G933" t="str">
        <f>IFERROR(VLOOKUP(A933,'R2. Recharge'!A:I,8,FALSE)*B933,"&lt;Null&gt;")</f>
        <v>&lt;Null&gt;</v>
      </c>
      <c r="H933" t="str">
        <f>IFERROR(VLOOKUP(A933,'R2. Recharge'!A:K,10,FALSE)*B933,"&lt;Null&gt;")</f>
        <v>&lt;Null&gt;</v>
      </c>
      <c r="I933" t="str">
        <f>IFERROR(VLOOKUP(A933,'R3. GW E'!A:C,2,FALSE)*B933,"&lt;Null&gt;")</f>
        <v>&lt;Null&gt;</v>
      </c>
      <c r="J933" t="str">
        <f>IFERROR(VLOOKUP(A933,'R3. GW E'!A:E,4,FALSE)*B933,"&lt;Null&gt;")</f>
        <v>&lt;Null&gt;</v>
      </c>
      <c r="K933" t="str">
        <f t="shared" si="462"/>
        <v>&lt;Null&gt;</v>
      </c>
      <c r="L933" t="str">
        <f t="shared" si="463"/>
        <v>&lt;Null&gt;</v>
      </c>
      <c r="M933" t="str">
        <f t="shared" si="464"/>
        <v>&lt;Null&gt;</v>
      </c>
      <c r="N933" t="str">
        <f t="shared" si="465"/>
        <v>&lt;Null&gt;</v>
      </c>
      <c r="O933" t="str">
        <f t="shared" si="466"/>
        <v/>
      </c>
      <c r="P933">
        <f t="shared" si="476"/>
        <v>13000</v>
      </c>
      <c r="Q933" t="str">
        <f t="shared" si="467"/>
        <v/>
      </c>
      <c r="R933">
        <f t="shared" si="477"/>
        <v>0</v>
      </c>
      <c r="S933" t="str">
        <f t="shared" si="468"/>
        <v/>
      </c>
      <c r="T933">
        <f t="shared" si="478"/>
        <v>0</v>
      </c>
      <c r="U933" t="str">
        <f t="shared" si="479"/>
        <v>NA</v>
      </c>
      <c r="V933">
        <f t="shared" si="480"/>
        <v>0</v>
      </c>
      <c r="W933" t="str">
        <f t="shared" si="481"/>
        <v>NA</v>
      </c>
      <c r="X933">
        <f t="shared" si="482"/>
        <v>0</v>
      </c>
      <c r="Y933" t="str">
        <f t="shared" si="469"/>
        <v>NA</v>
      </c>
      <c r="Z933" t="str">
        <f t="shared" si="470"/>
        <v>NA</v>
      </c>
      <c r="AA933" t="str">
        <f t="shared" si="471"/>
        <v>NA</v>
      </c>
      <c r="AB933" t="str">
        <f t="shared" si="472"/>
        <v>NA</v>
      </c>
      <c r="AC933" s="9" t="str">
        <f t="shared" si="483"/>
        <v>NA</v>
      </c>
      <c r="AD933" s="9">
        <f t="shared" si="484"/>
        <v>0</v>
      </c>
      <c r="AE933" s="9" t="str">
        <f t="shared" si="485"/>
        <v>NA</v>
      </c>
      <c r="AF933" s="9">
        <f t="shared" si="486"/>
        <v>0</v>
      </c>
      <c r="AG933" s="9" t="str">
        <f t="shared" si="487"/>
        <v>NA</v>
      </c>
      <c r="AH933" s="9">
        <f t="shared" si="488"/>
        <v>0</v>
      </c>
      <c r="AI933" s="9" t="str">
        <f t="shared" si="489"/>
        <v>NA</v>
      </c>
      <c r="AJ933" s="9">
        <f t="shared" si="490"/>
        <v>0</v>
      </c>
      <c r="AK933" t="str">
        <f t="shared" si="491"/>
        <v>NA</v>
      </c>
      <c r="AL933" t="str">
        <f t="shared" si="492"/>
        <v>NA</v>
      </c>
      <c r="AM933" t="str">
        <f t="shared" si="493"/>
        <v>NA</v>
      </c>
      <c r="AN933" t="str">
        <f t="shared" si="494"/>
        <v>NA</v>
      </c>
      <c r="AO933">
        <f t="shared" si="473"/>
        <v>0</v>
      </c>
      <c r="AP933">
        <f t="shared" si="474"/>
        <v>0</v>
      </c>
      <c r="AQ933" t="str">
        <f t="shared" si="475"/>
        <v>Method not applicable - confined aquifer</v>
      </c>
    </row>
    <row r="934" spans="1:43" x14ac:dyDescent="0.25">
      <c r="A934">
        <v>854</v>
      </c>
      <c r="B934">
        <v>1298413.9670599999</v>
      </c>
      <c r="C934" t="str">
        <f>VLOOKUP(A934,'A1. Aquifer Attributes'!A:H,8,FALSE)</f>
        <v>Confined</v>
      </c>
      <c r="D934" t="str">
        <f>VLOOKUP(A934,'A3. BGCZ'!A:C,3,FALSE)</f>
        <v>CWH</v>
      </c>
      <c r="E934" t="str">
        <f>VLOOKUP(A934,'A2. Low Flow Zone'!A:C,3,FALSE)</f>
        <v>Georgia Basin</v>
      </c>
      <c r="F934">
        <f>IFERROR(VLOOKUP(A934,'R1. GW Use'!A:H,8,FALSE),"&lt;Null&gt;")</f>
        <v>2152</v>
      </c>
      <c r="G934" t="str">
        <f>IFERROR(VLOOKUP(A934,'R2. Recharge'!A:I,8,FALSE)*B934,"&lt;Null&gt;")</f>
        <v>&lt;Null&gt;</v>
      </c>
      <c r="H934" t="str">
        <f>IFERROR(VLOOKUP(A934,'R2. Recharge'!A:K,10,FALSE)*B934,"&lt;Null&gt;")</f>
        <v>&lt;Null&gt;</v>
      </c>
      <c r="I934" t="str">
        <f>IFERROR(VLOOKUP(A934,'R3. GW E'!A:C,2,FALSE)*B934,"&lt;Null&gt;")</f>
        <v>&lt;Null&gt;</v>
      </c>
      <c r="J934" t="str">
        <f>IFERROR(VLOOKUP(A934,'R3. GW E'!A:E,4,FALSE)*B934,"&lt;Null&gt;")</f>
        <v>&lt;Null&gt;</v>
      </c>
      <c r="K934" t="str">
        <f t="shared" si="462"/>
        <v>&lt;Null&gt;</v>
      </c>
      <c r="L934" t="str">
        <f t="shared" si="463"/>
        <v>&lt;Null&gt;</v>
      </c>
      <c r="M934" t="str">
        <f t="shared" si="464"/>
        <v>&lt;Null&gt;</v>
      </c>
      <c r="N934" t="str">
        <f t="shared" si="465"/>
        <v>&lt;Null&gt;</v>
      </c>
      <c r="O934" t="str">
        <f t="shared" si="466"/>
        <v/>
      </c>
      <c r="P934">
        <f t="shared" si="476"/>
        <v>2000</v>
      </c>
      <c r="Q934" t="str">
        <f t="shared" si="467"/>
        <v/>
      </c>
      <c r="R934">
        <f t="shared" si="477"/>
        <v>0</v>
      </c>
      <c r="S934" t="str">
        <f t="shared" si="468"/>
        <v/>
      </c>
      <c r="T934">
        <f t="shared" si="478"/>
        <v>0</v>
      </c>
      <c r="U934" t="str">
        <f t="shared" si="479"/>
        <v>NA</v>
      </c>
      <c r="V934">
        <f t="shared" si="480"/>
        <v>0</v>
      </c>
      <c r="W934" t="str">
        <f t="shared" si="481"/>
        <v>NA</v>
      </c>
      <c r="X934">
        <f t="shared" si="482"/>
        <v>0</v>
      </c>
      <c r="Y934" t="str">
        <f t="shared" si="469"/>
        <v>NA</v>
      </c>
      <c r="Z934" t="str">
        <f t="shared" si="470"/>
        <v>NA</v>
      </c>
      <c r="AA934" t="str">
        <f t="shared" si="471"/>
        <v>NA</v>
      </c>
      <c r="AB934" t="str">
        <f t="shared" si="472"/>
        <v>NA</v>
      </c>
      <c r="AC934" s="9" t="str">
        <f t="shared" si="483"/>
        <v>NA</v>
      </c>
      <c r="AD934" s="9">
        <f t="shared" si="484"/>
        <v>0</v>
      </c>
      <c r="AE934" s="9" t="str">
        <f t="shared" si="485"/>
        <v>NA</v>
      </c>
      <c r="AF934" s="9">
        <f t="shared" si="486"/>
        <v>0</v>
      </c>
      <c r="AG934" s="9" t="str">
        <f t="shared" si="487"/>
        <v>NA</v>
      </c>
      <c r="AH934" s="9">
        <f t="shared" si="488"/>
        <v>0</v>
      </c>
      <c r="AI934" s="9" t="str">
        <f t="shared" si="489"/>
        <v>NA</v>
      </c>
      <c r="AJ934" s="9">
        <f t="shared" si="490"/>
        <v>0</v>
      </c>
      <c r="AK934" t="str">
        <f t="shared" si="491"/>
        <v>NA</v>
      </c>
      <c r="AL934" t="str">
        <f t="shared" si="492"/>
        <v>NA</v>
      </c>
      <c r="AM934" t="str">
        <f t="shared" si="493"/>
        <v>NA</v>
      </c>
      <c r="AN934" t="str">
        <f t="shared" si="494"/>
        <v>NA</v>
      </c>
      <c r="AO934">
        <f t="shared" si="473"/>
        <v>0</v>
      </c>
      <c r="AP934">
        <f t="shared" si="474"/>
        <v>0</v>
      </c>
      <c r="AQ934" t="str">
        <f t="shared" si="475"/>
        <v>Method not applicable - confined aquifer</v>
      </c>
    </row>
    <row r="935" spans="1:43" x14ac:dyDescent="0.25">
      <c r="A935">
        <v>857</v>
      </c>
      <c r="B935">
        <v>2403007.6633100002</v>
      </c>
      <c r="C935" t="str">
        <f>VLOOKUP(A935,'A1. Aquifer Attributes'!A:H,8,FALSE)</f>
        <v>Confined</v>
      </c>
      <c r="D935" t="str">
        <f>VLOOKUP(A935,'A3. BGCZ'!A:C,3,FALSE)</f>
        <v>CWH</v>
      </c>
      <c r="E935" t="str">
        <f>VLOOKUP(A935,'A2. Low Flow Zone'!A:C,3,FALSE)</f>
        <v>Vancouver Island</v>
      </c>
      <c r="F935">
        <f>IFERROR(VLOOKUP(A935,'R1. GW Use'!A:H,8,FALSE),"&lt;Null&gt;")</f>
        <v>7742</v>
      </c>
      <c r="G935" t="str">
        <f>IFERROR(VLOOKUP(A935,'R2. Recharge'!A:I,8,FALSE)*B935,"&lt;Null&gt;")</f>
        <v>&lt;Null&gt;</v>
      </c>
      <c r="H935" t="str">
        <f>IFERROR(VLOOKUP(A935,'R2. Recharge'!A:K,10,FALSE)*B935,"&lt;Null&gt;")</f>
        <v>&lt;Null&gt;</v>
      </c>
      <c r="I935" t="str">
        <f>IFERROR(VLOOKUP(A935,'R3. GW E'!A:C,2,FALSE)*B935,"&lt;Null&gt;")</f>
        <v>&lt;Null&gt;</v>
      </c>
      <c r="J935" t="str">
        <f>IFERROR(VLOOKUP(A935,'R3. GW E'!A:E,4,FALSE)*B935,"&lt;Null&gt;")</f>
        <v>&lt;Null&gt;</v>
      </c>
      <c r="K935" t="str">
        <f t="shared" si="462"/>
        <v>&lt;Null&gt;</v>
      </c>
      <c r="L935" t="str">
        <f t="shared" si="463"/>
        <v>&lt;Null&gt;</v>
      </c>
      <c r="M935" t="str">
        <f t="shared" si="464"/>
        <v>&lt;Null&gt;</v>
      </c>
      <c r="N935" t="str">
        <f t="shared" si="465"/>
        <v>&lt;Null&gt;</v>
      </c>
      <c r="O935" t="str">
        <f t="shared" si="466"/>
        <v/>
      </c>
      <c r="P935">
        <f t="shared" si="476"/>
        <v>8000</v>
      </c>
      <c r="Q935" t="str">
        <f t="shared" si="467"/>
        <v/>
      </c>
      <c r="R935">
        <f t="shared" si="477"/>
        <v>0</v>
      </c>
      <c r="S935" t="str">
        <f t="shared" si="468"/>
        <v/>
      </c>
      <c r="T935">
        <f t="shared" si="478"/>
        <v>0</v>
      </c>
      <c r="U935" t="str">
        <f t="shared" si="479"/>
        <v>NA</v>
      </c>
      <c r="V935">
        <f t="shared" si="480"/>
        <v>0</v>
      </c>
      <c r="W935" t="str">
        <f t="shared" si="481"/>
        <v>NA</v>
      </c>
      <c r="X935">
        <f t="shared" si="482"/>
        <v>0</v>
      </c>
      <c r="Y935" t="str">
        <f t="shared" si="469"/>
        <v>NA</v>
      </c>
      <c r="Z935" t="str">
        <f t="shared" si="470"/>
        <v>NA</v>
      </c>
      <c r="AA935" t="str">
        <f t="shared" si="471"/>
        <v>NA</v>
      </c>
      <c r="AB935" t="str">
        <f t="shared" si="472"/>
        <v>NA</v>
      </c>
      <c r="AC935" s="9" t="str">
        <f t="shared" si="483"/>
        <v>NA</v>
      </c>
      <c r="AD935" s="9">
        <f t="shared" si="484"/>
        <v>0</v>
      </c>
      <c r="AE935" s="9" t="str">
        <f t="shared" si="485"/>
        <v>NA</v>
      </c>
      <c r="AF935" s="9">
        <f t="shared" si="486"/>
        <v>0</v>
      </c>
      <c r="AG935" s="9" t="str">
        <f t="shared" si="487"/>
        <v>NA</v>
      </c>
      <c r="AH935" s="9">
        <f t="shared" si="488"/>
        <v>0</v>
      </c>
      <c r="AI935" s="9" t="str">
        <f t="shared" si="489"/>
        <v>NA</v>
      </c>
      <c r="AJ935" s="9">
        <f t="shared" si="490"/>
        <v>0</v>
      </c>
      <c r="AK935" t="str">
        <f t="shared" si="491"/>
        <v>NA</v>
      </c>
      <c r="AL935" t="str">
        <f t="shared" si="492"/>
        <v>NA</v>
      </c>
      <c r="AM935" t="str">
        <f t="shared" si="493"/>
        <v>NA</v>
      </c>
      <c r="AN935" t="str">
        <f t="shared" si="494"/>
        <v>NA</v>
      </c>
      <c r="AO935">
        <f t="shared" si="473"/>
        <v>0</v>
      </c>
      <c r="AP935">
        <f t="shared" si="474"/>
        <v>0</v>
      </c>
      <c r="AQ935" t="str">
        <f t="shared" si="475"/>
        <v>Method not applicable - confined aquifer</v>
      </c>
    </row>
    <row r="936" spans="1:43" x14ac:dyDescent="0.25">
      <c r="A936">
        <v>858</v>
      </c>
      <c r="B936">
        <v>4467900.3158900002</v>
      </c>
      <c r="C936" t="str">
        <f>VLOOKUP(A936,'A1. Aquifer Attributes'!A:H,8,FALSE)</f>
        <v>Confined</v>
      </c>
      <c r="D936" t="str">
        <f>VLOOKUP(A936,'A3. BGCZ'!A:C,3,FALSE)</f>
        <v>CWH</v>
      </c>
      <c r="E936" t="str">
        <f>VLOOKUP(A936,'A2. Low Flow Zone'!A:C,3,FALSE)</f>
        <v>Coast Mountains</v>
      </c>
      <c r="F936">
        <f>IFERROR(VLOOKUP(A936,'R1. GW Use'!A:H,8,FALSE),"&lt;Null&gt;")</f>
        <v>0</v>
      </c>
      <c r="G936" t="str">
        <f>IFERROR(VLOOKUP(A936,'R2. Recharge'!A:I,8,FALSE)*B936,"&lt;Null&gt;")</f>
        <v>&lt;Null&gt;</v>
      </c>
      <c r="H936" t="str">
        <f>IFERROR(VLOOKUP(A936,'R2. Recharge'!A:K,10,FALSE)*B936,"&lt;Null&gt;")</f>
        <v>&lt;Null&gt;</v>
      </c>
      <c r="I936" t="str">
        <f>IFERROR(VLOOKUP(A936,'R3. GW E'!A:C,2,FALSE)*B936,"&lt;Null&gt;")</f>
        <v>&lt;Null&gt;</v>
      </c>
      <c r="J936" t="str">
        <f>IFERROR(VLOOKUP(A936,'R3. GW E'!A:E,4,FALSE)*B936,"&lt;Null&gt;")</f>
        <v>&lt;Null&gt;</v>
      </c>
      <c r="K936" t="str">
        <f t="shared" si="462"/>
        <v>&lt;Null&gt;</v>
      </c>
      <c r="L936" t="str">
        <f t="shared" si="463"/>
        <v>&lt;Null&gt;</v>
      </c>
      <c r="M936" t="str">
        <f t="shared" si="464"/>
        <v>&lt;Null&gt;</v>
      </c>
      <c r="N936" t="str">
        <f t="shared" si="465"/>
        <v>&lt;Null&gt;</v>
      </c>
      <c r="O936" t="str">
        <f t="shared" si="466"/>
        <v/>
      </c>
      <c r="P936">
        <f t="shared" si="476"/>
        <v>0</v>
      </c>
      <c r="Q936" t="str">
        <f t="shared" si="467"/>
        <v/>
      </c>
      <c r="R936">
        <f t="shared" si="477"/>
        <v>0</v>
      </c>
      <c r="S936" t="str">
        <f t="shared" si="468"/>
        <v/>
      </c>
      <c r="T936">
        <f t="shared" si="478"/>
        <v>0</v>
      </c>
      <c r="U936" t="str">
        <f t="shared" si="479"/>
        <v>NA</v>
      </c>
      <c r="V936">
        <f t="shared" si="480"/>
        <v>0</v>
      </c>
      <c r="W936" t="str">
        <f t="shared" si="481"/>
        <v>NA</v>
      </c>
      <c r="X936">
        <f t="shared" si="482"/>
        <v>0</v>
      </c>
      <c r="Y936" t="str">
        <f t="shared" si="469"/>
        <v>NA</v>
      </c>
      <c r="Z936" t="str">
        <f t="shared" si="470"/>
        <v>NA</v>
      </c>
      <c r="AA936" t="str">
        <f t="shared" si="471"/>
        <v>NA</v>
      </c>
      <c r="AB936" t="str">
        <f t="shared" si="472"/>
        <v>NA</v>
      </c>
      <c r="AC936" s="9" t="str">
        <f t="shared" si="483"/>
        <v>NA</v>
      </c>
      <c r="AD936" s="9">
        <f t="shared" si="484"/>
        <v>0</v>
      </c>
      <c r="AE936" s="9" t="str">
        <f t="shared" si="485"/>
        <v>NA</v>
      </c>
      <c r="AF936" s="9">
        <f t="shared" si="486"/>
        <v>0</v>
      </c>
      <c r="AG936" s="9" t="str">
        <f t="shared" si="487"/>
        <v>NA</v>
      </c>
      <c r="AH936" s="9">
        <f t="shared" si="488"/>
        <v>0</v>
      </c>
      <c r="AI936" s="9" t="str">
        <f t="shared" si="489"/>
        <v>NA</v>
      </c>
      <c r="AJ936" s="9">
        <f t="shared" si="490"/>
        <v>0</v>
      </c>
      <c r="AK936" t="str">
        <f t="shared" si="491"/>
        <v>NA</v>
      </c>
      <c r="AL936" t="str">
        <f t="shared" si="492"/>
        <v>NA</v>
      </c>
      <c r="AM936" t="str">
        <f t="shared" si="493"/>
        <v>NA</v>
      </c>
      <c r="AN936" t="str">
        <f t="shared" si="494"/>
        <v>NA</v>
      </c>
      <c r="AO936">
        <f t="shared" si="473"/>
        <v>0</v>
      </c>
      <c r="AP936">
        <f t="shared" si="474"/>
        <v>0</v>
      </c>
      <c r="AQ936" t="str">
        <f t="shared" si="475"/>
        <v>Method not applicable - confined aquifer</v>
      </c>
    </row>
    <row r="937" spans="1:43" x14ac:dyDescent="0.25">
      <c r="A937">
        <v>859</v>
      </c>
      <c r="B937">
        <v>2731250.108</v>
      </c>
      <c r="C937" t="str">
        <f>VLOOKUP(A937,'A1. Aquifer Attributes'!A:H,8,FALSE)</f>
        <v>Confined</v>
      </c>
      <c r="D937" t="str">
        <f>VLOOKUP(A937,'A3. BGCZ'!A:C,3,FALSE)</f>
        <v>CWH</v>
      </c>
      <c r="E937" t="str">
        <f>VLOOKUP(A937,'A2. Low Flow Zone'!A:C,3,FALSE)</f>
        <v>Coast Mountains</v>
      </c>
      <c r="F937">
        <f>IFERROR(VLOOKUP(A937,'R1. GW Use'!A:H,8,FALSE),"&lt;Null&gt;")</f>
        <v>28497</v>
      </c>
      <c r="G937" t="str">
        <f>IFERROR(VLOOKUP(A937,'R2. Recharge'!A:I,8,FALSE)*B937,"&lt;Null&gt;")</f>
        <v>&lt;Null&gt;</v>
      </c>
      <c r="H937" t="str">
        <f>IFERROR(VLOOKUP(A937,'R2. Recharge'!A:K,10,FALSE)*B937,"&lt;Null&gt;")</f>
        <v>&lt;Null&gt;</v>
      </c>
      <c r="I937" t="str">
        <f>IFERROR(VLOOKUP(A937,'R3. GW E'!A:C,2,FALSE)*B937,"&lt;Null&gt;")</f>
        <v>&lt;Null&gt;</v>
      </c>
      <c r="J937" t="str">
        <f>IFERROR(VLOOKUP(A937,'R3. GW E'!A:E,4,FALSE)*B937,"&lt;Null&gt;")</f>
        <v>&lt;Null&gt;</v>
      </c>
      <c r="K937" t="str">
        <f t="shared" si="462"/>
        <v>&lt;Null&gt;</v>
      </c>
      <c r="L937" t="str">
        <f t="shared" si="463"/>
        <v>&lt;Null&gt;</v>
      </c>
      <c r="M937" t="str">
        <f t="shared" si="464"/>
        <v>&lt;Null&gt;</v>
      </c>
      <c r="N937" t="str">
        <f t="shared" si="465"/>
        <v>&lt;Null&gt;</v>
      </c>
      <c r="O937" t="str">
        <f t="shared" si="466"/>
        <v/>
      </c>
      <c r="P937">
        <f t="shared" si="476"/>
        <v>28000</v>
      </c>
      <c r="Q937" t="str">
        <f t="shared" si="467"/>
        <v/>
      </c>
      <c r="R937">
        <f t="shared" si="477"/>
        <v>0</v>
      </c>
      <c r="S937" t="str">
        <f t="shared" si="468"/>
        <v/>
      </c>
      <c r="T937">
        <f t="shared" si="478"/>
        <v>0</v>
      </c>
      <c r="U937" t="str">
        <f t="shared" si="479"/>
        <v>NA</v>
      </c>
      <c r="V937">
        <f t="shared" si="480"/>
        <v>0</v>
      </c>
      <c r="W937" t="str">
        <f t="shared" si="481"/>
        <v>NA</v>
      </c>
      <c r="X937">
        <f t="shared" si="482"/>
        <v>0</v>
      </c>
      <c r="Y937" t="str">
        <f t="shared" si="469"/>
        <v>NA</v>
      </c>
      <c r="Z937" t="str">
        <f t="shared" si="470"/>
        <v>NA</v>
      </c>
      <c r="AA937" t="str">
        <f t="shared" si="471"/>
        <v>NA</v>
      </c>
      <c r="AB937" t="str">
        <f t="shared" si="472"/>
        <v>NA</v>
      </c>
      <c r="AC937" s="9" t="str">
        <f t="shared" si="483"/>
        <v>NA</v>
      </c>
      <c r="AD937" s="9">
        <f t="shared" si="484"/>
        <v>0</v>
      </c>
      <c r="AE937" s="9" t="str">
        <f t="shared" si="485"/>
        <v>NA</v>
      </c>
      <c r="AF937" s="9">
        <f t="shared" si="486"/>
        <v>0</v>
      </c>
      <c r="AG937" s="9" t="str">
        <f t="shared" si="487"/>
        <v>NA</v>
      </c>
      <c r="AH937" s="9">
        <f t="shared" si="488"/>
        <v>0</v>
      </c>
      <c r="AI937" s="9" t="str">
        <f t="shared" si="489"/>
        <v>NA</v>
      </c>
      <c r="AJ937" s="9">
        <f t="shared" si="490"/>
        <v>0</v>
      </c>
      <c r="AK937" t="str">
        <f t="shared" si="491"/>
        <v>NA</v>
      </c>
      <c r="AL937" t="str">
        <f t="shared" si="492"/>
        <v>NA</v>
      </c>
      <c r="AM937" t="str">
        <f t="shared" si="493"/>
        <v>NA</v>
      </c>
      <c r="AN937" t="str">
        <f t="shared" si="494"/>
        <v>NA</v>
      </c>
      <c r="AO937">
        <f t="shared" si="473"/>
        <v>0</v>
      </c>
      <c r="AP937">
        <f t="shared" si="474"/>
        <v>0</v>
      </c>
      <c r="AQ937" t="str">
        <f t="shared" si="475"/>
        <v>Method not applicable - confined aquifer</v>
      </c>
    </row>
    <row r="938" spans="1:43" x14ac:dyDescent="0.25">
      <c r="A938">
        <v>861</v>
      </c>
      <c r="B938">
        <v>6995387.4377499996</v>
      </c>
      <c r="C938" t="str">
        <f>VLOOKUP(A938,'A1. Aquifer Attributes'!A:H,8,FALSE)</f>
        <v>Confined</v>
      </c>
      <c r="D938" t="str">
        <f>VLOOKUP(A938,'A3. BGCZ'!A:C,3,FALSE)</f>
        <v>PP</v>
      </c>
      <c r="E938" t="str">
        <f>VLOOKUP(A938,'A2. Low Flow Zone'!A:C,3,FALSE)</f>
        <v>South Interior</v>
      </c>
      <c r="F938">
        <f>IFERROR(VLOOKUP(A938,'R1. GW Use'!A:H,8,FALSE),"&lt;Null&gt;")</f>
        <v>27722</v>
      </c>
      <c r="G938" t="str">
        <f>IFERROR(VLOOKUP(A938,'R2. Recharge'!A:I,8,FALSE)*B938,"&lt;Null&gt;")</f>
        <v>&lt;Null&gt;</v>
      </c>
      <c r="H938" t="str">
        <f>IFERROR(VLOOKUP(A938,'R2. Recharge'!A:K,10,FALSE)*B938,"&lt;Null&gt;")</f>
        <v>&lt;Null&gt;</v>
      </c>
      <c r="I938" t="str">
        <f>IFERROR(VLOOKUP(A938,'R3. GW E'!A:C,2,FALSE)*B938,"&lt;Null&gt;")</f>
        <v>&lt;Null&gt;</v>
      </c>
      <c r="J938" t="str">
        <f>IFERROR(VLOOKUP(A938,'R3. GW E'!A:E,4,FALSE)*B938,"&lt;Null&gt;")</f>
        <v>&lt;Null&gt;</v>
      </c>
      <c r="K938" t="str">
        <f t="shared" si="462"/>
        <v>&lt;Null&gt;</v>
      </c>
      <c r="L938" t="str">
        <f t="shared" si="463"/>
        <v>&lt;Null&gt;</v>
      </c>
      <c r="M938" t="str">
        <f t="shared" si="464"/>
        <v>&lt;Null&gt;</v>
      </c>
      <c r="N938" t="str">
        <f t="shared" si="465"/>
        <v>&lt;Null&gt;</v>
      </c>
      <c r="O938" t="str">
        <f t="shared" si="466"/>
        <v/>
      </c>
      <c r="P938">
        <f t="shared" si="476"/>
        <v>28000</v>
      </c>
      <c r="Q938" t="str">
        <f t="shared" si="467"/>
        <v/>
      </c>
      <c r="R938">
        <f t="shared" si="477"/>
        <v>0</v>
      </c>
      <c r="S938" t="str">
        <f t="shared" si="468"/>
        <v/>
      </c>
      <c r="T938">
        <f t="shared" si="478"/>
        <v>0</v>
      </c>
      <c r="U938" t="str">
        <f t="shared" si="479"/>
        <v>NA</v>
      </c>
      <c r="V938">
        <f t="shared" si="480"/>
        <v>0</v>
      </c>
      <c r="W938" t="str">
        <f t="shared" si="481"/>
        <v>NA</v>
      </c>
      <c r="X938">
        <f t="shared" si="482"/>
        <v>0</v>
      </c>
      <c r="Y938" t="str">
        <f t="shared" si="469"/>
        <v>NA</v>
      </c>
      <c r="Z938" t="str">
        <f t="shared" si="470"/>
        <v>NA</v>
      </c>
      <c r="AA938" t="str">
        <f t="shared" si="471"/>
        <v>NA</v>
      </c>
      <c r="AB938" t="str">
        <f t="shared" si="472"/>
        <v>NA</v>
      </c>
      <c r="AC938" s="9" t="str">
        <f t="shared" si="483"/>
        <v>NA</v>
      </c>
      <c r="AD938" s="9">
        <f t="shared" si="484"/>
        <v>0</v>
      </c>
      <c r="AE938" s="9" t="str">
        <f t="shared" si="485"/>
        <v>NA</v>
      </c>
      <c r="AF938" s="9">
        <f t="shared" si="486"/>
        <v>0</v>
      </c>
      <c r="AG938" s="9" t="str">
        <f t="shared" si="487"/>
        <v>NA</v>
      </c>
      <c r="AH938" s="9">
        <f t="shared" si="488"/>
        <v>0</v>
      </c>
      <c r="AI938" s="9" t="str">
        <f t="shared" si="489"/>
        <v>NA</v>
      </c>
      <c r="AJ938" s="9">
        <f t="shared" si="490"/>
        <v>0</v>
      </c>
      <c r="AK938" t="str">
        <f t="shared" si="491"/>
        <v>NA</v>
      </c>
      <c r="AL938" t="str">
        <f t="shared" si="492"/>
        <v>NA</v>
      </c>
      <c r="AM938" t="str">
        <f t="shared" si="493"/>
        <v>NA</v>
      </c>
      <c r="AN938" t="str">
        <f t="shared" si="494"/>
        <v>NA</v>
      </c>
      <c r="AO938">
        <f t="shared" si="473"/>
        <v>0</v>
      </c>
      <c r="AP938">
        <f t="shared" si="474"/>
        <v>0</v>
      </c>
      <c r="AQ938" t="str">
        <f t="shared" si="475"/>
        <v>Method not applicable - confined aquifer</v>
      </c>
    </row>
    <row r="939" spans="1:43" x14ac:dyDescent="0.25">
      <c r="A939">
        <v>862</v>
      </c>
      <c r="B939">
        <v>1549551.4036300001</v>
      </c>
      <c r="C939" t="str">
        <f>VLOOKUP(A939,'A1. Aquifer Attributes'!A:H,8,FALSE)</f>
        <v>Confined</v>
      </c>
      <c r="D939" t="str">
        <f>VLOOKUP(A939,'A3. BGCZ'!A:C,3,FALSE)</f>
        <v>PP</v>
      </c>
      <c r="E939" t="str">
        <f>VLOOKUP(A939,'A2. Low Flow Zone'!A:C,3,FALSE)</f>
        <v>South Interior</v>
      </c>
      <c r="F939">
        <f>IFERROR(VLOOKUP(A939,'R1. GW Use'!A:H,8,FALSE),"&lt;Null&gt;")</f>
        <v>9836</v>
      </c>
      <c r="G939" t="str">
        <f>IFERROR(VLOOKUP(A939,'R2. Recharge'!A:I,8,FALSE)*B939,"&lt;Null&gt;")</f>
        <v>&lt;Null&gt;</v>
      </c>
      <c r="H939" t="str">
        <f>IFERROR(VLOOKUP(A939,'R2. Recharge'!A:K,10,FALSE)*B939,"&lt;Null&gt;")</f>
        <v>&lt;Null&gt;</v>
      </c>
      <c r="I939" t="str">
        <f>IFERROR(VLOOKUP(A939,'R3. GW E'!A:C,2,FALSE)*B939,"&lt;Null&gt;")</f>
        <v>&lt;Null&gt;</v>
      </c>
      <c r="J939" t="str">
        <f>IFERROR(VLOOKUP(A939,'R3. GW E'!A:E,4,FALSE)*B939,"&lt;Null&gt;")</f>
        <v>&lt;Null&gt;</v>
      </c>
      <c r="K939" t="str">
        <f t="shared" si="462"/>
        <v>&lt;Null&gt;</v>
      </c>
      <c r="L939" t="str">
        <f t="shared" si="463"/>
        <v>&lt;Null&gt;</v>
      </c>
      <c r="M939" t="str">
        <f t="shared" si="464"/>
        <v>&lt;Null&gt;</v>
      </c>
      <c r="N939" t="str">
        <f t="shared" si="465"/>
        <v>&lt;Null&gt;</v>
      </c>
      <c r="O939" t="str">
        <f t="shared" si="466"/>
        <v/>
      </c>
      <c r="P939">
        <f t="shared" si="476"/>
        <v>10000</v>
      </c>
      <c r="Q939" t="str">
        <f t="shared" si="467"/>
        <v/>
      </c>
      <c r="R939">
        <f t="shared" si="477"/>
        <v>0</v>
      </c>
      <c r="S939" t="str">
        <f t="shared" si="468"/>
        <v/>
      </c>
      <c r="T939">
        <f t="shared" si="478"/>
        <v>0</v>
      </c>
      <c r="U939" t="str">
        <f t="shared" si="479"/>
        <v>NA</v>
      </c>
      <c r="V939">
        <f t="shared" si="480"/>
        <v>0</v>
      </c>
      <c r="W939" t="str">
        <f t="shared" si="481"/>
        <v>NA</v>
      </c>
      <c r="X939">
        <f t="shared" si="482"/>
        <v>0</v>
      </c>
      <c r="Y939" t="str">
        <f t="shared" si="469"/>
        <v>NA</v>
      </c>
      <c r="Z939" t="str">
        <f t="shared" si="470"/>
        <v>NA</v>
      </c>
      <c r="AA939" t="str">
        <f t="shared" si="471"/>
        <v>NA</v>
      </c>
      <c r="AB939" t="str">
        <f t="shared" si="472"/>
        <v>NA</v>
      </c>
      <c r="AC939" s="9" t="str">
        <f t="shared" si="483"/>
        <v>NA</v>
      </c>
      <c r="AD939" s="9">
        <f t="shared" si="484"/>
        <v>0</v>
      </c>
      <c r="AE939" s="9" t="str">
        <f t="shared" si="485"/>
        <v>NA</v>
      </c>
      <c r="AF939" s="9">
        <f t="shared" si="486"/>
        <v>0</v>
      </c>
      <c r="AG939" s="9" t="str">
        <f t="shared" si="487"/>
        <v>NA</v>
      </c>
      <c r="AH939" s="9">
        <f t="shared" si="488"/>
        <v>0</v>
      </c>
      <c r="AI939" s="9" t="str">
        <f t="shared" si="489"/>
        <v>NA</v>
      </c>
      <c r="AJ939" s="9">
        <f t="shared" si="490"/>
        <v>0</v>
      </c>
      <c r="AK939" t="str">
        <f t="shared" si="491"/>
        <v>NA</v>
      </c>
      <c r="AL939" t="str">
        <f t="shared" si="492"/>
        <v>NA</v>
      </c>
      <c r="AM939" t="str">
        <f t="shared" si="493"/>
        <v>NA</v>
      </c>
      <c r="AN939" t="str">
        <f t="shared" si="494"/>
        <v>NA</v>
      </c>
      <c r="AO939">
        <f t="shared" si="473"/>
        <v>0</v>
      </c>
      <c r="AP939">
        <f t="shared" si="474"/>
        <v>0</v>
      </c>
      <c r="AQ939" t="str">
        <f t="shared" si="475"/>
        <v>Method not applicable - confined aquifer</v>
      </c>
    </row>
    <row r="940" spans="1:43" x14ac:dyDescent="0.25">
      <c r="A940">
        <v>863</v>
      </c>
      <c r="B940">
        <v>8815490.9697500002</v>
      </c>
      <c r="C940" t="str">
        <f>VLOOKUP(A940,'A1. Aquifer Attributes'!A:H,8,FALSE)</f>
        <v>Confined</v>
      </c>
      <c r="D940" t="str">
        <f>VLOOKUP(A940,'A3. BGCZ'!A:C,3,FALSE)</f>
        <v>PP</v>
      </c>
      <c r="E940" t="str">
        <f>VLOOKUP(A940,'A2. Low Flow Zone'!A:C,3,FALSE)</f>
        <v>South Interior</v>
      </c>
      <c r="F940">
        <f>IFERROR(VLOOKUP(A940,'R1. GW Use'!A:H,8,FALSE),"&lt;Null&gt;")</f>
        <v>25355</v>
      </c>
      <c r="G940" t="str">
        <f>IFERROR(VLOOKUP(A940,'R2. Recharge'!A:I,8,FALSE)*B940,"&lt;Null&gt;")</f>
        <v>&lt;Null&gt;</v>
      </c>
      <c r="H940" t="str">
        <f>IFERROR(VLOOKUP(A940,'R2. Recharge'!A:K,10,FALSE)*B940,"&lt;Null&gt;")</f>
        <v>&lt;Null&gt;</v>
      </c>
      <c r="I940" t="str">
        <f>IFERROR(VLOOKUP(A940,'R3. GW E'!A:C,2,FALSE)*B940,"&lt;Null&gt;")</f>
        <v>&lt;Null&gt;</v>
      </c>
      <c r="J940" t="str">
        <f>IFERROR(VLOOKUP(A940,'R3. GW E'!A:E,4,FALSE)*B940,"&lt;Null&gt;")</f>
        <v>&lt;Null&gt;</v>
      </c>
      <c r="K940" t="str">
        <f t="shared" si="462"/>
        <v>&lt;Null&gt;</v>
      </c>
      <c r="L940" t="str">
        <f t="shared" si="463"/>
        <v>&lt;Null&gt;</v>
      </c>
      <c r="M940" t="str">
        <f t="shared" si="464"/>
        <v>&lt;Null&gt;</v>
      </c>
      <c r="N940" t="str">
        <f t="shared" si="465"/>
        <v>&lt;Null&gt;</v>
      </c>
      <c r="O940" t="str">
        <f t="shared" si="466"/>
        <v/>
      </c>
      <c r="P940">
        <f t="shared" si="476"/>
        <v>25000</v>
      </c>
      <c r="Q940" t="str">
        <f t="shared" si="467"/>
        <v/>
      </c>
      <c r="R940">
        <f t="shared" si="477"/>
        <v>0</v>
      </c>
      <c r="S940" t="str">
        <f t="shared" si="468"/>
        <v/>
      </c>
      <c r="T940">
        <f t="shared" si="478"/>
        <v>0</v>
      </c>
      <c r="U940" t="str">
        <f t="shared" si="479"/>
        <v>NA</v>
      </c>
      <c r="V940">
        <f t="shared" si="480"/>
        <v>0</v>
      </c>
      <c r="W940" t="str">
        <f t="shared" si="481"/>
        <v>NA</v>
      </c>
      <c r="X940">
        <f t="shared" si="482"/>
        <v>0</v>
      </c>
      <c r="Y940" t="str">
        <f t="shared" si="469"/>
        <v>NA</v>
      </c>
      <c r="Z940" t="str">
        <f t="shared" si="470"/>
        <v>NA</v>
      </c>
      <c r="AA940" t="str">
        <f t="shared" si="471"/>
        <v>NA</v>
      </c>
      <c r="AB940" t="str">
        <f t="shared" si="472"/>
        <v>NA</v>
      </c>
      <c r="AC940" s="9" t="str">
        <f t="shared" si="483"/>
        <v>NA</v>
      </c>
      <c r="AD940" s="9">
        <f t="shared" si="484"/>
        <v>0</v>
      </c>
      <c r="AE940" s="9" t="str">
        <f t="shared" si="485"/>
        <v>NA</v>
      </c>
      <c r="AF940" s="9">
        <f t="shared" si="486"/>
        <v>0</v>
      </c>
      <c r="AG940" s="9" t="str">
        <f t="shared" si="487"/>
        <v>NA</v>
      </c>
      <c r="AH940" s="9">
        <f t="shared" si="488"/>
        <v>0</v>
      </c>
      <c r="AI940" s="9" t="str">
        <f t="shared" si="489"/>
        <v>NA</v>
      </c>
      <c r="AJ940" s="9">
        <f t="shared" si="490"/>
        <v>0</v>
      </c>
      <c r="AK940" t="str">
        <f t="shared" si="491"/>
        <v>NA</v>
      </c>
      <c r="AL940" t="str">
        <f t="shared" si="492"/>
        <v>NA</v>
      </c>
      <c r="AM940" t="str">
        <f t="shared" si="493"/>
        <v>NA</v>
      </c>
      <c r="AN940" t="str">
        <f t="shared" si="494"/>
        <v>NA</v>
      </c>
      <c r="AO940">
        <f t="shared" si="473"/>
        <v>0</v>
      </c>
      <c r="AP940">
        <f t="shared" si="474"/>
        <v>0</v>
      </c>
      <c r="AQ940" t="str">
        <f t="shared" si="475"/>
        <v>Method not applicable - confined aquifer</v>
      </c>
    </row>
    <row r="941" spans="1:43" x14ac:dyDescent="0.25">
      <c r="A941">
        <v>864</v>
      </c>
      <c r="B941">
        <v>1149522.85788</v>
      </c>
      <c r="C941" t="str">
        <f>VLOOKUP(A941,'A1. Aquifer Attributes'!A:H,8,FALSE)</f>
        <v>Confined</v>
      </c>
      <c r="D941" t="str">
        <f>VLOOKUP(A941,'A3. BGCZ'!A:C,3,FALSE)</f>
        <v>IDF</v>
      </c>
      <c r="E941" t="str">
        <f>VLOOKUP(A941,'A2. Low Flow Zone'!A:C,3,FALSE)</f>
        <v>South Interior</v>
      </c>
      <c r="F941">
        <f>IFERROR(VLOOKUP(A941,'R1. GW Use'!A:H,8,FALSE),"&lt;Null&gt;")</f>
        <v>7191</v>
      </c>
      <c r="G941" t="str">
        <f>IFERROR(VLOOKUP(A941,'R2. Recharge'!A:I,8,FALSE)*B941,"&lt;Null&gt;")</f>
        <v>&lt;Null&gt;</v>
      </c>
      <c r="H941" t="str">
        <f>IFERROR(VLOOKUP(A941,'R2. Recharge'!A:K,10,FALSE)*B941,"&lt;Null&gt;")</f>
        <v>&lt;Null&gt;</v>
      </c>
      <c r="I941" t="str">
        <f>IFERROR(VLOOKUP(A941,'R3. GW E'!A:C,2,FALSE)*B941,"&lt;Null&gt;")</f>
        <v>&lt;Null&gt;</v>
      </c>
      <c r="J941" t="str">
        <f>IFERROR(VLOOKUP(A941,'R3. GW E'!A:E,4,FALSE)*B941,"&lt;Null&gt;")</f>
        <v>&lt;Null&gt;</v>
      </c>
      <c r="K941" t="str">
        <f t="shared" si="462"/>
        <v>&lt;Null&gt;</v>
      </c>
      <c r="L941" t="str">
        <f t="shared" si="463"/>
        <v>&lt;Null&gt;</v>
      </c>
      <c r="M941" t="str">
        <f t="shared" si="464"/>
        <v>&lt;Null&gt;</v>
      </c>
      <c r="N941" t="str">
        <f t="shared" si="465"/>
        <v>&lt;Null&gt;</v>
      </c>
      <c r="O941" t="str">
        <f t="shared" si="466"/>
        <v/>
      </c>
      <c r="P941">
        <f t="shared" si="476"/>
        <v>7000</v>
      </c>
      <c r="Q941" t="str">
        <f t="shared" si="467"/>
        <v/>
      </c>
      <c r="R941">
        <f t="shared" si="477"/>
        <v>0</v>
      </c>
      <c r="S941" t="str">
        <f t="shared" si="468"/>
        <v/>
      </c>
      <c r="T941">
        <f t="shared" si="478"/>
        <v>0</v>
      </c>
      <c r="U941" t="str">
        <f t="shared" si="479"/>
        <v>NA</v>
      </c>
      <c r="V941">
        <f t="shared" si="480"/>
        <v>0</v>
      </c>
      <c r="W941" t="str">
        <f t="shared" si="481"/>
        <v>NA</v>
      </c>
      <c r="X941">
        <f t="shared" si="482"/>
        <v>0</v>
      </c>
      <c r="Y941" t="str">
        <f t="shared" si="469"/>
        <v>NA</v>
      </c>
      <c r="Z941" t="str">
        <f t="shared" si="470"/>
        <v>NA</v>
      </c>
      <c r="AA941" t="str">
        <f t="shared" si="471"/>
        <v>NA</v>
      </c>
      <c r="AB941" t="str">
        <f t="shared" si="472"/>
        <v>NA</v>
      </c>
      <c r="AC941" s="9" t="str">
        <f t="shared" si="483"/>
        <v>NA</v>
      </c>
      <c r="AD941" s="9">
        <f t="shared" si="484"/>
        <v>0</v>
      </c>
      <c r="AE941" s="9" t="str">
        <f t="shared" si="485"/>
        <v>NA</v>
      </c>
      <c r="AF941" s="9">
        <f t="shared" si="486"/>
        <v>0</v>
      </c>
      <c r="AG941" s="9" t="str">
        <f t="shared" si="487"/>
        <v>NA</v>
      </c>
      <c r="AH941" s="9">
        <f t="shared" si="488"/>
        <v>0</v>
      </c>
      <c r="AI941" s="9" t="str">
        <f t="shared" si="489"/>
        <v>NA</v>
      </c>
      <c r="AJ941" s="9">
        <f t="shared" si="490"/>
        <v>0</v>
      </c>
      <c r="AK941" t="str">
        <f t="shared" si="491"/>
        <v>NA</v>
      </c>
      <c r="AL941" t="str">
        <f t="shared" si="492"/>
        <v>NA</v>
      </c>
      <c r="AM941" t="str">
        <f t="shared" si="493"/>
        <v>NA</v>
      </c>
      <c r="AN941" t="str">
        <f t="shared" si="494"/>
        <v>NA</v>
      </c>
      <c r="AO941">
        <f t="shared" si="473"/>
        <v>0</v>
      </c>
      <c r="AP941">
        <f t="shared" si="474"/>
        <v>0</v>
      </c>
      <c r="AQ941" t="str">
        <f t="shared" si="475"/>
        <v>Method not applicable - confined aquifer</v>
      </c>
    </row>
    <row r="942" spans="1:43" x14ac:dyDescent="0.25">
      <c r="A942">
        <v>866</v>
      </c>
      <c r="B942">
        <v>1869166.9094400001</v>
      </c>
      <c r="C942" t="str">
        <f>VLOOKUP(A942,'A1. Aquifer Attributes'!A:H,8,FALSE)</f>
        <v>Confined</v>
      </c>
      <c r="D942" t="str">
        <f>VLOOKUP(A942,'A3. BGCZ'!A:C,3,FALSE)</f>
        <v>IDF</v>
      </c>
      <c r="E942" t="str">
        <f>VLOOKUP(A942,'A2. Low Flow Zone'!A:C,3,FALSE)</f>
        <v>Southeast Mountains</v>
      </c>
      <c r="F942">
        <f>IFERROR(VLOOKUP(A942,'R1. GW Use'!A:H,8,FALSE),"&lt;Null&gt;")</f>
        <v>1448</v>
      </c>
      <c r="G942" t="str">
        <f>IFERROR(VLOOKUP(A942,'R2. Recharge'!A:I,8,FALSE)*B942,"&lt;Null&gt;")</f>
        <v>&lt;Null&gt;</v>
      </c>
      <c r="H942" t="str">
        <f>IFERROR(VLOOKUP(A942,'R2. Recharge'!A:K,10,FALSE)*B942,"&lt;Null&gt;")</f>
        <v>&lt;Null&gt;</v>
      </c>
      <c r="I942" t="str">
        <f>IFERROR(VLOOKUP(A942,'R3. GW E'!A:C,2,FALSE)*B942,"&lt;Null&gt;")</f>
        <v>&lt;Null&gt;</v>
      </c>
      <c r="J942" t="str">
        <f>IFERROR(VLOOKUP(A942,'R3. GW E'!A:E,4,FALSE)*B942,"&lt;Null&gt;")</f>
        <v>&lt;Null&gt;</v>
      </c>
      <c r="K942" t="str">
        <f t="shared" si="462"/>
        <v>&lt;Null&gt;</v>
      </c>
      <c r="L942" t="str">
        <f t="shared" si="463"/>
        <v>&lt;Null&gt;</v>
      </c>
      <c r="M942" t="str">
        <f t="shared" si="464"/>
        <v>&lt;Null&gt;</v>
      </c>
      <c r="N942" t="str">
        <f t="shared" si="465"/>
        <v>&lt;Null&gt;</v>
      </c>
      <c r="O942" t="str">
        <f t="shared" si="466"/>
        <v/>
      </c>
      <c r="P942">
        <f t="shared" si="476"/>
        <v>1000</v>
      </c>
      <c r="Q942" t="str">
        <f t="shared" si="467"/>
        <v/>
      </c>
      <c r="R942">
        <f t="shared" si="477"/>
        <v>0</v>
      </c>
      <c r="S942" t="str">
        <f t="shared" si="468"/>
        <v/>
      </c>
      <c r="T942">
        <f t="shared" si="478"/>
        <v>0</v>
      </c>
      <c r="U942" t="str">
        <f t="shared" si="479"/>
        <v>NA</v>
      </c>
      <c r="V942">
        <f t="shared" si="480"/>
        <v>0</v>
      </c>
      <c r="W942" t="str">
        <f t="shared" si="481"/>
        <v>NA</v>
      </c>
      <c r="X942">
        <f t="shared" si="482"/>
        <v>0</v>
      </c>
      <c r="Y942" t="str">
        <f t="shared" si="469"/>
        <v>NA</v>
      </c>
      <c r="Z942" t="str">
        <f t="shared" si="470"/>
        <v>NA</v>
      </c>
      <c r="AA942" t="str">
        <f t="shared" si="471"/>
        <v>NA</v>
      </c>
      <c r="AB942" t="str">
        <f t="shared" si="472"/>
        <v>NA</v>
      </c>
      <c r="AC942" s="9" t="str">
        <f t="shared" si="483"/>
        <v>NA</v>
      </c>
      <c r="AD942" s="9">
        <f t="shared" si="484"/>
        <v>0</v>
      </c>
      <c r="AE942" s="9" t="str">
        <f t="shared" si="485"/>
        <v>NA</v>
      </c>
      <c r="AF942" s="9">
        <f t="shared" si="486"/>
        <v>0</v>
      </c>
      <c r="AG942" s="9" t="str">
        <f t="shared" si="487"/>
        <v>NA</v>
      </c>
      <c r="AH942" s="9">
        <f t="shared" si="488"/>
        <v>0</v>
      </c>
      <c r="AI942" s="9" t="str">
        <f t="shared" si="489"/>
        <v>NA</v>
      </c>
      <c r="AJ942" s="9">
        <f t="shared" si="490"/>
        <v>0</v>
      </c>
      <c r="AK942" t="str">
        <f t="shared" si="491"/>
        <v>NA</v>
      </c>
      <c r="AL942" t="str">
        <f t="shared" si="492"/>
        <v>NA</v>
      </c>
      <c r="AM942" t="str">
        <f t="shared" si="493"/>
        <v>NA</v>
      </c>
      <c r="AN942" t="str">
        <f t="shared" si="494"/>
        <v>NA</v>
      </c>
      <c r="AO942">
        <f t="shared" si="473"/>
        <v>0</v>
      </c>
      <c r="AP942">
        <f t="shared" si="474"/>
        <v>0</v>
      </c>
      <c r="AQ942" t="str">
        <f t="shared" si="475"/>
        <v>Method not applicable - confined aquifer</v>
      </c>
    </row>
    <row r="943" spans="1:43" x14ac:dyDescent="0.25">
      <c r="A943">
        <v>868</v>
      </c>
      <c r="B943">
        <v>159841.95818700001</v>
      </c>
      <c r="C943" t="str">
        <f>VLOOKUP(A943,'A1. Aquifer Attributes'!A:H,8,FALSE)</f>
        <v>Confined</v>
      </c>
      <c r="D943" t="str">
        <f>VLOOKUP(A943,'A3. BGCZ'!A:C,3,FALSE)</f>
        <v>IDF</v>
      </c>
      <c r="E943" t="str">
        <f>VLOOKUP(A943,'A2. Low Flow Zone'!A:C,3,FALSE)</f>
        <v>Southeast Mountains</v>
      </c>
      <c r="F943">
        <f>IFERROR(VLOOKUP(A943,'R1. GW Use'!A:H,8,FALSE),"&lt;Null&gt;")</f>
        <v>1448</v>
      </c>
      <c r="G943" t="str">
        <f>IFERROR(VLOOKUP(A943,'R2. Recharge'!A:I,8,FALSE)*B943,"&lt;Null&gt;")</f>
        <v>&lt;Null&gt;</v>
      </c>
      <c r="H943" t="str">
        <f>IFERROR(VLOOKUP(A943,'R2. Recharge'!A:K,10,FALSE)*B943,"&lt;Null&gt;")</f>
        <v>&lt;Null&gt;</v>
      </c>
      <c r="I943" t="str">
        <f>IFERROR(VLOOKUP(A943,'R3. GW E'!A:C,2,FALSE)*B943,"&lt;Null&gt;")</f>
        <v>&lt;Null&gt;</v>
      </c>
      <c r="J943" t="str">
        <f>IFERROR(VLOOKUP(A943,'R3. GW E'!A:E,4,FALSE)*B943,"&lt;Null&gt;")</f>
        <v>&lt;Null&gt;</v>
      </c>
      <c r="K943" t="str">
        <f t="shared" si="462"/>
        <v>&lt;Null&gt;</v>
      </c>
      <c r="L943" t="str">
        <f t="shared" si="463"/>
        <v>&lt;Null&gt;</v>
      </c>
      <c r="M943" t="str">
        <f t="shared" si="464"/>
        <v>&lt;Null&gt;</v>
      </c>
      <c r="N943" t="str">
        <f t="shared" si="465"/>
        <v>&lt;Null&gt;</v>
      </c>
      <c r="O943" t="str">
        <f t="shared" si="466"/>
        <v/>
      </c>
      <c r="P943">
        <f t="shared" si="476"/>
        <v>1000</v>
      </c>
      <c r="Q943" t="str">
        <f t="shared" si="467"/>
        <v/>
      </c>
      <c r="R943">
        <f t="shared" si="477"/>
        <v>0</v>
      </c>
      <c r="S943" t="str">
        <f t="shared" si="468"/>
        <v/>
      </c>
      <c r="T943">
        <f t="shared" si="478"/>
        <v>0</v>
      </c>
      <c r="U943" t="str">
        <f t="shared" si="479"/>
        <v>NA</v>
      </c>
      <c r="V943">
        <f t="shared" si="480"/>
        <v>0</v>
      </c>
      <c r="W943" t="str">
        <f t="shared" si="481"/>
        <v>NA</v>
      </c>
      <c r="X943">
        <f t="shared" si="482"/>
        <v>0</v>
      </c>
      <c r="Y943" t="str">
        <f t="shared" si="469"/>
        <v>NA</v>
      </c>
      <c r="Z943" t="str">
        <f t="shared" si="470"/>
        <v>NA</v>
      </c>
      <c r="AA943" t="str">
        <f t="shared" si="471"/>
        <v>NA</v>
      </c>
      <c r="AB943" t="str">
        <f t="shared" si="472"/>
        <v>NA</v>
      </c>
      <c r="AC943" s="9" t="str">
        <f t="shared" si="483"/>
        <v>NA</v>
      </c>
      <c r="AD943" s="9">
        <f t="shared" si="484"/>
        <v>0</v>
      </c>
      <c r="AE943" s="9" t="str">
        <f t="shared" si="485"/>
        <v>NA</v>
      </c>
      <c r="AF943" s="9">
        <f t="shared" si="486"/>
        <v>0</v>
      </c>
      <c r="AG943" s="9" t="str">
        <f t="shared" si="487"/>
        <v>NA</v>
      </c>
      <c r="AH943" s="9">
        <f t="shared" si="488"/>
        <v>0</v>
      </c>
      <c r="AI943" s="9" t="str">
        <f t="shared" si="489"/>
        <v>NA</v>
      </c>
      <c r="AJ943" s="9">
        <f t="shared" si="490"/>
        <v>0</v>
      </c>
      <c r="AK943" t="str">
        <f t="shared" si="491"/>
        <v>NA</v>
      </c>
      <c r="AL943" t="str">
        <f t="shared" si="492"/>
        <v>NA</v>
      </c>
      <c r="AM943" t="str">
        <f t="shared" si="493"/>
        <v>NA</v>
      </c>
      <c r="AN943" t="str">
        <f t="shared" si="494"/>
        <v>NA</v>
      </c>
      <c r="AO943">
        <f t="shared" si="473"/>
        <v>0</v>
      </c>
      <c r="AP943">
        <f t="shared" si="474"/>
        <v>0</v>
      </c>
      <c r="AQ943" t="str">
        <f t="shared" si="475"/>
        <v>Method not applicable - confined aquifer</v>
      </c>
    </row>
    <row r="944" spans="1:43" x14ac:dyDescent="0.25">
      <c r="A944">
        <v>869</v>
      </c>
      <c r="B944">
        <v>485813.06806199998</v>
      </c>
      <c r="C944" t="str">
        <f>VLOOKUP(A944,'A1. Aquifer Attributes'!A:H,8,FALSE)</f>
        <v>Confined</v>
      </c>
      <c r="D944" t="str">
        <f>VLOOKUP(A944,'A3. BGCZ'!A:C,3,FALSE)</f>
        <v>IDF</v>
      </c>
      <c r="E944" t="str">
        <f>VLOOKUP(A944,'A2. Low Flow Zone'!A:C,3,FALSE)</f>
        <v>Southeast Mountains</v>
      </c>
      <c r="F944">
        <f>IFERROR(VLOOKUP(A944,'R1. GW Use'!A:H,8,FALSE),"&lt;Null&gt;")</f>
        <v>2895</v>
      </c>
      <c r="G944" t="str">
        <f>IFERROR(VLOOKUP(A944,'R2. Recharge'!A:I,8,FALSE)*B944,"&lt;Null&gt;")</f>
        <v>&lt;Null&gt;</v>
      </c>
      <c r="H944" t="str">
        <f>IFERROR(VLOOKUP(A944,'R2. Recharge'!A:K,10,FALSE)*B944,"&lt;Null&gt;")</f>
        <v>&lt;Null&gt;</v>
      </c>
      <c r="I944" t="str">
        <f>IFERROR(VLOOKUP(A944,'R3. GW E'!A:C,2,FALSE)*B944,"&lt;Null&gt;")</f>
        <v>&lt;Null&gt;</v>
      </c>
      <c r="J944" t="str">
        <f>IFERROR(VLOOKUP(A944,'R3. GW E'!A:E,4,FALSE)*B944,"&lt;Null&gt;")</f>
        <v>&lt;Null&gt;</v>
      </c>
      <c r="K944" t="str">
        <f t="shared" si="462"/>
        <v>&lt;Null&gt;</v>
      </c>
      <c r="L944" t="str">
        <f t="shared" si="463"/>
        <v>&lt;Null&gt;</v>
      </c>
      <c r="M944" t="str">
        <f t="shared" si="464"/>
        <v>&lt;Null&gt;</v>
      </c>
      <c r="N944" t="str">
        <f t="shared" si="465"/>
        <v>&lt;Null&gt;</v>
      </c>
      <c r="O944" t="str">
        <f t="shared" si="466"/>
        <v/>
      </c>
      <c r="P944">
        <f t="shared" si="476"/>
        <v>3000</v>
      </c>
      <c r="Q944" t="str">
        <f t="shared" si="467"/>
        <v/>
      </c>
      <c r="R944">
        <f t="shared" si="477"/>
        <v>0</v>
      </c>
      <c r="S944" t="str">
        <f t="shared" si="468"/>
        <v/>
      </c>
      <c r="T944">
        <f t="shared" si="478"/>
        <v>0</v>
      </c>
      <c r="U944" t="str">
        <f t="shared" si="479"/>
        <v>NA</v>
      </c>
      <c r="V944">
        <f t="shared" si="480"/>
        <v>0</v>
      </c>
      <c r="W944" t="str">
        <f t="shared" si="481"/>
        <v>NA</v>
      </c>
      <c r="X944">
        <f t="shared" si="482"/>
        <v>0</v>
      </c>
      <c r="Y944" t="str">
        <f t="shared" si="469"/>
        <v>NA</v>
      </c>
      <c r="Z944" t="str">
        <f t="shared" si="470"/>
        <v>NA</v>
      </c>
      <c r="AA944" t="str">
        <f t="shared" si="471"/>
        <v>NA</v>
      </c>
      <c r="AB944" t="str">
        <f t="shared" si="472"/>
        <v>NA</v>
      </c>
      <c r="AC944" s="9" t="str">
        <f t="shared" si="483"/>
        <v>NA</v>
      </c>
      <c r="AD944" s="9">
        <f t="shared" si="484"/>
        <v>0</v>
      </c>
      <c r="AE944" s="9" t="str">
        <f t="shared" si="485"/>
        <v>NA</v>
      </c>
      <c r="AF944" s="9">
        <f t="shared" si="486"/>
        <v>0</v>
      </c>
      <c r="AG944" s="9" t="str">
        <f t="shared" si="487"/>
        <v>NA</v>
      </c>
      <c r="AH944" s="9">
        <f t="shared" si="488"/>
        <v>0</v>
      </c>
      <c r="AI944" s="9" t="str">
        <f t="shared" si="489"/>
        <v>NA</v>
      </c>
      <c r="AJ944" s="9">
        <f t="shared" si="490"/>
        <v>0</v>
      </c>
      <c r="AK944" t="str">
        <f t="shared" si="491"/>
        <v>NA</v>
      </c>
      <c r="AL944" t="str">
        <f t="shared" si="492"/>
        <v>NA</v>
      </c>
      <c r="AM944" t="str">
        <f t="shared" si="493"/>
        <v>NA</v>
      </c>
      <c r="AN944" t="str">
        <f t="shared" si="494"/>
        <v>NA</v>
      </c>
      <c r="AO944">
        <f t="shared" si="473"/>
        <v>0</v>
      </c>
      <c r="AP944">
        <f t="shared" si="474"/>
        <v>0</v>
      </c>
      <c r="AQ944" t="str">
        <f t="shared" si="475"/>
        <v>Method not applicable - confined aquifer</v>
      </c>
    </row>
    <row r="945" spans="1:43" x14ac:dyDescent="0.25">
      <c r="A945">
        <v>870</v>
      </c>
      <c r="B945">
        <v>226871.93581299999</v>
      </c>
      <c r="C945" t="str">
        <f>VLOOKUP(A945,'A1. Aquifer Attributes'!A:H,8,FALSE)</f>
        <v>Confined</v>
      </c>
      <c r="D945" t="str">
        <f>VLOOKUP(A945,'A3. BGCZ'!A:C,3,FALSE)</f>
        <v>IDF</v>
      </c>
      <c r="E945" t="str">
        <f>VLOOKUP(A945,'A2. Low Flow Zone'!A:C,3,FALSE)</f>
        <v>Southeast Mountains</v>
      </c>
      <c r="F945">
        <f>IFERROR(VLOOKUP(A945,'R1. GW Use'!A:H,8,FALSE),"&lt;Null&gt;")</f>
        <v>1448</v>
      </c>
      <c r="G945" t="str">
        <f>IFERROR(VLOOKUP(A945,'R2. Recharge'!A:I,8,FALSE)*B945,"&lt;Null&gt;")</f>
        <v>&lt;Null&gt;</v>
      </c>
      <c r="H945" t="str">
        <f>IFERROR(VLOOKUP(A945,'R2. Recharge'!A:K,10,FALSE)*B945,"&lt;Null&gt;")</f>
        <v>&lt;Null&gt;</v>
      </c>
      <c r="I945" t="str">
        <f>IFERROR(VLOOKUP(A945,'R3. GW E'!A:C,2,FALSE)*B945,"&lt;Null&gt;")</f>
        <v>&lt;Null&gt;</v>
      </c>
      <c r="J945" t="str">
        <f>IFERROR(VLOOKUP(A945,'R3. GW E'!A:E,4,FALSE)*B945,"&lt;Null&gt;")</f>
        <v>&lt;Null&gt;</v>
      </c>
      <c r="K945" t="str">
        <f t="shared" si="462"/>
        <v>&lt;Null&gt;</v>
      </c>
      <c r="L945" t="str">
        <f t="shared" si="463"/>
        <v>&lt;Null&gt;</v>
      </c>
      <c r="M945" t="str">
        <f t="shared" si="464"/>
        <v>&lt;Null&gt;</v>
      </c>
      <c r="N945" t="str">
        <f t="shared" si="465"/>
        <v>&lt;Null&gt;</v>
      </c>
      <c r="O945" t="str">
        <f t="shared" si="466"/>
        <v/>
      </c>
      <c r="P945">
        <f t="shared" si="476"/>
        <v>1000</v>
      </c>
      <c r="Q945" t="str">
        <f t="shared" si="467"/>
        <v/>
      </c>
      <c r="R945">
        <f t="shared" si="477"/>
        <v>0</v>
      </c>
      <c r="S945" t="str">
        <f t="shared" si="468"/>
        <v/>
      </c>
      <c r="T945">
        <f t="shared" si="478"/>
        <v>0</v>
      </c>
      <c r="U945" t="str">
        <f t="shared" si="479"/>
        <v>NA</v>
      </c>
      <c r="V945">
        <f t="shared" si="480"/>
        <v>0</v>
      </c>
      <c r="W945" t="str">
        <f t="shared" si="481"/>
        <v>NA</v>
      </c>
      <c r="X945">
        <f t="shared" si="482"/>
        <v>0</v>
      </c>
      <c r="Y945" t="str">
        <f t="shared" si="469"/>
        <v>NA</v>
      </c>
      <c r="Z945" t="str">
        <f t="shared" si="470"/>
        <v>NA</v>
      </c>
      <c r="AA945" t="str">
        <f t="shared" si="471"/>
        <v>NA</v>
      </c>
      <c r="AB945" t="str">
        <f t="shared" si="472"/>
        <v>NA</v>
      </c>
      <c r="AC945" s="9" t="str">
        <f t="shared" si="483"/>
        <v>NA</v>
      </c>
      <c r="AD945" s="9">
        <f t="shared" si="484"/>
        <v>0</v>
      </c>
      <c r="AE945" s="9" t="str">
        <f t="shared" si="485"/>
        <v>NA</v>
      </c>
      <c r="AF945" s="9">
        <f t="shared" si="486"/>
        <v>0</v>
      </c>
      <c r="AG945" s="9" t="str">
        <f t="shared" si="487"/>
        <v>NA</v>
      </c>
      <c r="AH945" s="9">
        <f t="shared" si="488"/>
        <v>0</v>
      </c>
      <c r="AI945" s="9" t="str">
        <f t="shared" si="489"/>
        <v>NA</v>
      </c>
      <c r="AJ945" s="9">
        <f t="shared" si="490"/>
        <v>0</v>
      </c>
      <c r="AK945" t="str">
        <f t="shared" si="491"/>
        <v>NA</v>
      </c>
      <c r="AL945" t="str">
        <f t="shared" si="492"/>
        <v>NA</v>
      </c>
      <c r="AM945" t="str">
        <f t="shared" si="493"/>
        <v>NA</v>
      </c>
      <c r="AN945" t="str">
        <f t="shared" si="494"/>
        <v>NA</v>
      </c>
      <c r="AO945">
        <f t="shared" si="473"/>
        <v>0</v>
      </c>
      <c r="AP945">
        <f t="shared" si="474"/>
        <v>0</v>
      </c>
      <c r="AQ945" t="str">
        <f t="shared" si="475"/>
        <v>Method not applicable - confined aquifer</v>
      </c>
    </row>
    <row r="946" spans="1:43" x14ac:dyDescent="0.25">
      <c r="A946">
        <v>871</v>
      </c>
      <c r="B946">
        <v>2067071.63081</v>
      </c>
      <c r="C946" t="str">
        <f>VLOOKUP(A946,'A1. Aquifer Attributes'!A:H,8,FALSE)</f>
        <v>Confined</v>
      </c>
      <c r="D946" t="str">
        <f>VLOOKUP(A946,'A3. BGCZ'!A:C,3,FALSE)</f>
        <v>IDF</v>
      </c>
      <c r="E946" t="str">
        <f>VLOOKUP(A946,'A2. Low Flow Zone'!A:C,3,FALSE)</f>
        <v>Southeast Mountains</v>
      </c>
      <c r="F946">
        <f>IFERROR(VLOOKUP(A946,'R1. GW Use'!A:H,8,FALSE),"&lt;Null&gt;")</f>
        <v>1561</v>
      </c>
      <c r="G946" t="str">
        <f>IFERROR(VLOOKUP(A946,'R2. Recharge'!A:I,8,FALSE)*B946,"&lt;Null&gt;")</f>
        <v>&lt;Null&gt;</v>
      </c>
      <c r="H946" t="str">
        <f>IFERROR(VLOOKUP(A946,'R2. Recharge'!A:K,10,FALSE)*B946,"&lt;Null&gt;")</f>
        <v>&lt;Null&gt;</v>
      </c>
      <c r="I946" t="str">
        <f>IFERROR(VLOOKUP(A946,'R3. GW E'!A:C,2,FALSE)*B946,"&lt;Null&gt;")</f>
        <v>&lt;Null&gt;</v>
      </c>
      <c r="J946" t="str">
        <f>IFERROR(VLOOKUP(A946,'R3. GW E'!A:E,4,FALSE)*B946,"&lt;Null&gt;")</f>
        <v>&lt;Null&gt;</v>
      </c>
      <c r="K946" t="str">
        <f t="shared" si="462"/>
        <v>&lt;Null&gt;</v>
      </c>
      <c r="L946" t="str">
        <f t="shared" si="463"/>
        <v>&lt;Null&gt;</v>
      </c>
      <c r="M946" t="str">
        <f t="shared" si="464"/>
        <v>&lt;Null&gt;</v>
      </c>
      <c r="N946" t="str">
        <f t="shared" si="465"/>
        <v>&lt;Null&gt;</v>
      </c>
      <c r="O946" t="str">
        <f t="shared" si="466"/>
        <v/>
      </c>
      <c r="P946">
        <f t="shared" si="476"/>
        <v>2000</v>
      </c>
      <c r="Q946" t="str">
        <f t="shared" si="467"/>
        <v/>
      </c>
      <c r="R946">
        <f t="shared" si="477"/>
        <v>0</v>
      </c>
      <c r="S946" t="str">
        <f t="shared" si="468"/>
        <v/>
      </c>
      <c r="T946">
        <f t="shared" si="478"/>
        <v>0</v>
      </c>
      <c r="U946" t="str">
        <f t="shared" si="479"/>
        <v>NA</v>
      </c>
      <c r="V946">
        <f t="shared" si="480"/>
        <v>0</v>
      </c>
      <c r="W946" t="str">
        <f t="shared" si="481"/>
        <v>NA</v>
      </c>
      <c r="X946">
        <f t="shared" si="482"/>
        <v>0</v>
      </c>
      <c r="Y946" t="str">
        <f t="shared" si="469"/>
        <v>NA</v>
      </c>
      <c r="Z946" t="str">
        <f t="shared" si="470"/>
        <v>NA</v>
      </c>
      <c r="AA946" t="str">
        <f t="shared" si="471"/>
        <v>NA</v>
      </c>
      <c r="AB946" t="str">
        <f t="shared" si="472"/>
        <v>NA</v>
      </c>
      <c r="AC946" s="9" t="str">
        <f t="shared" si="483"/>
        <v>NA</v>
      </c>
      <c r="AD946" s="9">
        <f t="shared" si="484"/>
        <v>0</v>
      </c>
      <c r="AE946" s="9" t="str">
        <f t="shared" si="485"/>
        <v>NA</v>
      </c>
      <c r="AF946" s="9">
        <f t="shared" si="486"/>
        <v>0</v>
      </c>
      <c r="AG946" s="9" t="str">
        <f t="shared" si="487"/>
        <v>NA</v>
      </c>
      <c r="AH946" s="9">
        <f t="shared" si="488"/>
        <v>0</v>
      </c>
      <c r="AI946" s="9" t="str">
        <f t="shared" si="489"/>
        <v>NA</v>
      </c>
      <c r="AJ946" s="9">
        <f t="shared" si="490"/>
        <v>0</v>
      </c>
      <c r="AK946" t="str">
        <f t="shared" si="491"/>
        <v>NA</v>
      </c>
      <c r="AL946" t="str">
        <f t="shared" si="492"/>
        <v>NA</v>
      </c>
      <c r="AM946" t="str">
        <f t="shared" si="493"/>
        <v>NA</v>
      </c>
      <c r="AN946" t="str">
        <f t="shared" si="494"/>
        <v>NA</v>
      </c>
      <c r="AO946">
        <f t="shared" si="473"/>
        <v>0</v>
      </c>
      <c r="AP946">
        <f t="shared" si="474"/>
        <v>0</v>
      </c>
      <c r="AQ946" t="str">
        <f t="shared" si="475"/>
        <v>Method not applicable - confined aquifer</v>
      </c>
    </row>
    <row r="947" spans="1:43" x14ac:dyDescent="0.25">
      <c r="A947">
        <v>872</v>
      </c>
      <c r="B947">
        <v>757357.05012499995</v>
      </c>
      <c r="C947" t="str">
        <f>VLOOKUP(A947,'A1. Aquifer Attributes'!A:H,8,FALSE)</f>
        <v>Confined</v>
      </c>
      <c r="D947" t="str">
        <f>VLOOKUP(A947,'A3. BGCZ'!A:C,3,FALSE)</f>
        <v>IDF</v>
      </c>
      <c r="E947" t="str">
        <f>VLOOKUP(A947,'A2. Low Flow Zone'!A:C,3,FALSE)</f>
        <v>Southeast Mountains</v>
      </c>
      <c r="F947">
        <f>IFERROR(VLOOKUP(A947,'R1. GW Use'!A:H,8,FALSE),"&lt;Null&gt;")</f>
        <v>919</v>
      </c>
      <c r="G947" t="str">
        <f>IFERROR(VLOOKUP(A947,'R2. Recharge'!A:I,8,FALSE)*B947,"&lt;Null&gt;")</f>
        <v>&lt;Null&gt;</v>
      </c>
      <c r="H947" t="str">
        <f>IFERROR(VLOOKUP(A947,'R2. Recharge'!A:K,10,FALSE)*B947,"&lt;Null&gt;")</f>
        <v>&lt;Null&gt;</v>
      </c>
      <c r="I947" t="str">
        <f>IFERROR(VLOOKUP(A947,'R3. GW E'!A:C,2,FALSE)*B947,"&lt;Null&gt;")</f>
        <v>&lt;Null&gt;</v>
      </c>
      <c r="J947" t="str">
        <f>IFERROR(VLOOKUP(A947,'R3. GW E'!A:E,4,FALSE)*B947,"&lt;Null&gt;")</f>
        <v>&lt;Null&gt;</v>
      </c>
      <c r="K947" t="str">
        <f t="shared" si="462"/>
        <v>&lt;Null&gt;</v>
      </c>
      <c r="L947" t="str">
        <f t="shared" si="463"/>
        <v>&lt;Null&gt;</v>
      </c>
      <c r="M947" t="str">
        <f t="shared" si="464"/>
        <v>&lt;Null&gt;</v>
      </c>
      <c r="N947" t="str">
        <f t="shared" si="465"/>
        <v>&lt;Null&gt;</v>
      </c>
      <c r="O947" t="str">
        <f t="shared" si="466"/>
        <v>&lt;1000</v>
      </c>
      <c r="P947">
        <f t="shared" si="476"/>
        <v>1000</v>
      </c>
      <c r="Q947" t="str">
        <f t="shared" si="467"/>
        <v/>
      </c>
      <c r="R947">
        <f t="shared" si="477"/>
        <v>0</v>
      </c>
      <c r="S947" t="str">
        <f t="shared" si="468"/>
        <v/>
      </c>
      <c r="T947">
        <f t="shared" si="478"/>
        <v>0</v>
      </c>
      <c r="U947" t="str">
        <f t="shared" si="479"/>
        <v>NA</v>
      </c>
      <c r="V947">
        <f t="shared" si="480"/>
        <v>0</v>
      </c>
      <c r="W947" t="str">
        <f t="shared" si="481"/>
        <v>NA</v>
      </c>
      <c r="X947">
        <f t="shared" si="482"/>
        <v>0</v>
      </c>
      <c r="Y947" t="str">
        <f t="shared" si="469"/>
        <v>NA</v>
      </c>
      <c r="Z947" t="str">
        <f t="shared" si="470"/>
        <v>NA</v>
      </c>
      <c r="AA947" t="str">
        <f t="shared" si="471"/>
        <v>NA</v>
      </c>
      <c r="AB947" t="str">
        <f t="shared" si="472"/>
        <v>NA</v>
      </c>
      <c r="AC947" s="9" t="str">
        <f t="shared" si="483"/>
        <v>NA</v>
      </c>
      <c r="AD947" s="9">
        <f t="shared" si="484"/>
        <v>0</v>
      </c>
      <c r="AE947" s="9" t="str">
        <f t="shared" si="485"/>
        <v>NA</v>
      </c>
      <c r="AF947" s="9">
        <f t="shared" si="486"/>
        <v>0</v>
      </c>
      <c r="AG947" s="9" t="str">
        <f t="shared" si="487"/>
        <v>NA</v>
      </c>
      <c r="AH947" s="9">
        <f t="shared" si="488"/>
        <v>0</v>
      </c>
      <c r="AI947" s="9" t="str">
        <f t="shared" si="489"/>
        <v>NA</v>
      </c>
      <c r="AJ947" s="9">
        <f t="shared" si="490"/>
        <v>0</v>
      </c>
      <c r="AK947" t="str">
        <f t="shared" si="491"/>
        <v>NA</v>
      </c>
      <c r="AL947" t="str">
        <f t="shared" si="492"/>
        <v>NA</v>
      </c>
      <c r="AM947" t="str">
        <f t="shared" si="493"/>
        <v>NA</v>
      </c>
      <c r="AN947" t="str">
        <f t="shared" si="494"/>
        <v>NA</v>
      </c>
      <c r="AO947">
        <f t="shared" si="473"/>
        <v>0</v>
      </c>
      <c r="AP947">
        <f t="shared" si="474"/>
        <v>0</v>
      </c>
      <c r="AQ947" t="str">
        <f t="shared" si="475"/>
        <v>Method not applicable - confined aquifer</v>
      </c>
    </row>
    <row r="948" spans="1:43" x14ac:dyDescent="0.25">
      <c r="A948">
        <v>874</v>
      </c>
      <c r="B948">
        <v>1786951.62794</v>
      </c>
      <c r="C948" t="str">
        <f>VLOOKUP(A948,'A1. Aquifer Attributes'!A:H,8,FALSE)</f>
        <v>Confined</v>
      </c>
      <c r="D948" t="str">
        <f>VLOOKUP(A948,'A3. BGCZ'!A:C,3,FALSE)</f>
        <v>ICH</v>
      </c>
      <c r="E948" t="str">
        <f>VLOOKUP(A948,'A2. Low Flow Zone'!A:C,3,FALSE)</f>
        <v>South Interior</v>
      </c>
      <c r="F948">
        <f>IFERROR(VLOOKUP(A948,'R1. GW Use'!A:H,8,FALSE),"&lt;Null&gt;")</f>
        <v>2594</v>
      </c>
      <c r="G948" t="str">
        <f>IFERROR(VLOOKUP(A948,'R2. Recharge'!A:I,8,FALSE)*B948,"&lt;Null&gt;")</f>
        <v>&lt;Null&gt;</v>
      </c>
      <c r="H948" t="str">
        <f>IFERROR(VLOOKUP(A948,'R2. Recharge'!A:K,10,FALSE)*B948,"&lt;Null&gt;")</f>
        <v>&lt;Null&gt;</v>
      </c>
      <c r="I948" t="str">
        <f>IFERROR(VLOOKUP(A948,'R3. GW E'!A:C,2,FALSE)*B948,"&lt;Null&gt;")</f>
        <v>&lt;Null&gt;</v>
      </c>
      <c r="J948" t="str">
        <f>IFERROR(VLOOKUP(A948,'R3. GW E'!A:E,4,FALSE)*B948,"&lt;Null&gt;")</f>
        <v>&lt;Null&gt;</v>
      </c>
      <c r="K948" t="str">
        <f t="shared" si="462"/>
        <v>&lt;Null&gt;</v>
      </c>
      <c r="L948" t="str">
        <f t="shared" si="463"/>
        <v>&lt;Null&gt;</v>
      </c>
      <c r="M948" t="str">
        <f t="shared" si="464"/>
        <v>&lt;Null&gt;</v>
      </c>
      <c r="N948" t="str">
        <f t="shared" si="465"/>
        <v>&lt;Null&gt;</v>
      </c>
      <c r="O948" t="str">
        <f t="shared" si="466"/>
        <v/>
      </c>
      <c r="P948">
        <f t="shared" si="476"/>
        <v>3000</v>
      </c>
      <c r="Q948" t="str">
        <f t="shared" si="467"/>
        <v/>
      </c>
      <c r="R948">
        <f t="shared" si="477"/>
        <v>0</v>
      </c>
      <c r="S948" t="str">
        <f t="shared" si="468"/>
        <v/>
      </c>
      <c r="T948">
        <f t="shared" si="478"/>
        <v>0</v>
      </c>
      <c r="U948" t="str">
        <f t="shared" si="479"/>
        <v>NA</v>
      </c>
      <c r="V948">
        <f t="shared" si="480"/>
        <v>0</v>
      </c>
      <c r="W948" t="str">
        <f t="shared" si="481"/>
        <v>NA</v>
      </c>
      <c r="X948">
        <f t="shared" si="482"/>
        <v>0</v>
      </c>
      <c r="Y948" t="str">
        <f t="shared" si="469"/>
        <v>NA</v>
      </c>
      <c r="Z948" t="str">
        <f t="shared" si="470"/>
        <v>NA</v>
      </c>
      <c r="AA948" t="str">
        <f t="shared" si="471"/>
        <v>NA</v>
      </c>
      <c r="AB948" t="str">
        <f t="shared" si="472"/>
        <v>NA</v>
      </c>
      <c r="AC948" s="9" t="str">
        <f t="shared" si="483"/>
        <v>NA</v>
      </c>
      <c r="AD948" s="9">
        <f t="shared" si="484"/>
        <v>0</v>
      </c>
      <c r="AE948" s="9" t="str">
        <f t="shared" si="485"/>
        <v>NA</v>
      </c>
      <c r="AF948" s="9">
        <f t="shared" si="486"/>
        <v>0</v>
      </c>
      <c r="AG948" s="9" t="str">
        <f t="shared" si="487"/>
        <v>NA</v>
      </c>
      <c r="AH948" s="9">
        <f t="shared" si="488"/>
        <v>0</v>
      </c>
      <c r="AI948" s="9" t="str">
        <f t="shared" si="489"/>
        <v>NA</v>
      </c>
      <c r="AJ948" s="9">
        <f t="shared" si="490"/>
        <v>0</v>
      </c>
      <c r="AK948" t="str">
        <f t="shared" si="491"/>
        <v>NA</v>
      </c>
      <c r="AL948" t="str">
        <f t="shared" si="492"/>
        <v>NA</v>
      </c>
      <c r="AM948" t="str">
        <f t="shared" si="493"/>
        <v>NA</v>
      </c>
      <c r="AN948" t="str">
        <f t="shared" si="494"/>
        <v>NA</v>
      </c>
      <c r="AO948">
        <f t="shared" si="473"/>
        <v>0</v>
      </c>
      <c r="AP948">
        <f t="shared" si="474"/>
        <v>0</v>
      </c>
      <c r="AQ948" t="str">
        <f t="shared" si="475"/>
        <v>Method not applicable - confined aquifer</v>
      </c>
    </row>
    <row r="949" spans="1:43" x14ac:dyDescent="0.25">
      <c r="A949">
        <v>875</v>
      </c>
      <c r="B949">
        <v>167493.27299999999</v>
      </c>
      <c r="C949" t="str">
        <f>VLOOKUP(A949,'A1. Aquifer Attributes'!A:H,8,FALSE)</f>
        <v>Confined</v>
      </c>
      <c r="D949" t="str">
        <f>VLOOKUP(A949,'A3. BGCZ'!A:C,3,FALSE)</f>
        <v>IDF</v>
      </c>
      <c r="E949" t="str">
        <f>VLOOKUP(A949,'A2. Low Flow Zone'!A:C,3,FALSE)</f>
        <v>Southeast Mountains</v>
      </c>
      <c r="F949">
        <f>IFERROR(VLOOKUP(A949,'R1. GW Use'!A:H,8,FALSE),"&lt;Null&gt;")</f>
        <v>0</v>
      </c>
      <c r="G949" t="str">
        <f>IFERROR(VLOOKUP(A949,'R2. Recharge'!A:I,8,FALSE)*B949,"&lt;Null&gt;")</f>
        <v>&lt;Null&gt;</v>
      </c>
      <c r="H949" t="str">
        <f>IFERROR(VLOOKUP(A949,'R2. Recharge'!A:K,10,FALSE)*B949,"&lt;Null&gt;")</f>
        <v>&lt;Null&gt;</v>
      </c>
      <c r="I949" t="str">
        <f>IFERROR(VLOOKUP(A949,'R3. GW E'!A:C,2,FALSE)*B949,"&lt;Null&gt;")</f>
        <v>&lt;Null&gt;</v>
      </c>
      <c r="J949" t="str">
        <f>IFERROR(VLOOKUP(A949,'R3. GW E'!A:E,4,FALSE)*B949,"&lt;Null&gt;")</f>
        <v>&lt;Null&gt;</v>
      </c>
      <c r="K949" t="str">
        <f t="shared" si="462"/>
        <v>&lt;Null&gt;</v>
      </c>
      <c r="L949" t="str">
        <f t="shared" si="463"/>
        <v>&lt;Null&gt;</v>
      </c>
      <c r="M949" t="str">
        <f t="shared" si="464"/>
        <v>&lt;Null&gt;</v>
      </c>
      <c r="N949" t="str">
        <f t="shared" si="465"/>
        <v>&lt;Null&gt;</v>
      </c>
      <c r="O949" t="str">
        <f t="shared" si="466"/>
        <v/>
      </c>
      <c r="P949">
        <f t="shared" si="476"/>
        <v>0</v>
      </c>
      <c r="Q949" t="str">
        <f t="shared" si="467"/>
        <v/>
      </c>
      <c r="R949">
        <f t="shared" si="477"/>
        <v>0</v>
      </c>
      <c r="S949" t="str">
        <f t="shared" si="468"/>
        <v/>
      </c>
      <c r="T949">
        <f t="shared" si="478"/>
        <v>0</v>
      </c>
      <c r="U949" t="str">
        <f t="shared" si="479"/>
        <v>NA</v>
      </c>
      <c r="V949">
        <f t="shared" si="480"/>
        <v>0</v>
      </c>
      <c r="W949" t="str">
        <f t="shared" si="481"/>
        <v>NA</v>
      </c>
      <c r="X949">
        <f t="shared" si="482"/>
        <v>0</v>
      </c>
      <c r="Y949" t="str">
        <f t="shared" si="469"/>
        <v>NA</v>
      </c>
      <c r="Z949" t="str">
        <f t="shared" si="470"/>
        <v>NA</v>
      </c>
      <c r="AA949" t="str">
        <f t="shared" si="471"/>
        <v>NA</v>
      </c>
      <c r="AB949" t="str">
        <f t="shared" si="472"/>
        <v>NA</v>
      </c>
      <c r="AC949" s="9" t="str">
        <f t="shared" si="483"/>
        <v>NA</v>
      </c>
      <c r="AD949" s="9">
        <f t="shared" si="484"/>
        <v>0</v>
      </c>
      <c r="AE949" s="9" t="str">
        <f t="shared" si="485"/>
        <v>NA</v>
      </c>
      <c r="AF949" s="9">
        <f t="shared" si="486"/>
        <v>0</v>
      </c>
      <c r="AG949" s="9" t="str">
        <f t="shared" si="487"/>
        <v>NA</v>
      </c>
      <c r="AH949" s="9">
        <f t="shared" si="488"/>
        <v>0</v>
      </c>
      <c r="AI949" s="9" t="str">
        <f t="shared" si="489"/>
        <v>NA</v>
      </c>
      <c r="AJ949" s="9">
        <f t="shared" si="490"/>
        <v>0</v>
      </c>
      <c r="AK949" t="str">
        <f t="shared" si="491"/>
        <v>NA</v>
      </c>
      <c r="AL949" t="str">
        <f t="shared" si="492"/>
        <v>NA</v>
      </c>
      <c r="AM949" t="str">
        <f t="shared" si="493"/>
        <v>NA</v>
      </c>
      <c r="AN949" t="str">
        <f t="shared" si="494"/>
        <v>NA</v>
      </c>
      <c r="AO949">
        <f t="shared" si="473"/>
        <v>0</v>
      </c>
      <c r="AP949">
        <f t="shared" si="474"/>
        <v>0</v>
      </c>
      <c r="AQ949" t="str">
        <f t="shared" si="475"/>
        <v>Method not applicable - confined aquifer</v>
      </c>
    </row>
    <row r="950" spans="1:43" x14ac:dyDescent="0.25">
      <c r="A950">
        <v>876</v>
      </c>
      <c r="B950">
        <v>944179.79568800004</v>
      </c>
      <c r="C950" t="str">
        <f>VLOOKUP(A950,'A1. Aquifer Attributes'!A:H,8,FALSE)</f>
        <v>Confined</v>
      </c>
      <c r="D950" t="str">
        <f>VLOOKUP(A950,'A3. BGCZ'!A:C,3,FALSE)</f>
        <v>IDF</v>
      </c>
      <c r="E950" t="str">
        <f>VLOOKUP(A950,'A2. Low Flow Zone'!A:C,3,FALSE)</f>
        <v>Southeast Mountains</v>
      </c>
      <c r="F950">
        <f>IFERROR(VLOOKUP(A950,'R1. GW Use'!A:H,8,FALSE),"&lt;Null&gt;")</f>
        <v>0</v>
      </c>
      <c r="G950" t="str">
        <f>IFERROR(VLOOKUP(A950,'R2. Recharge'!A:I,8,FALSE)*B950,"&lt;Null&gt;")</f>
        <v>&lt;Null&gt;</v>
      </c>
      <c r="H950" t="str">
        <f>IFERROR(VLOOKUP(A950,'R2. Recharge'!A:K,10,FALSE)*B950,"&lt;Null&gt;")</f>
        <v>&lt;Null&gt;</v>
      </c>
      <c r="I950" t="str">
        <f>IFERROR(VLOOKUP(A950,'R3. GW E'!A:C,2,FALSE)*B950,"&lt;Null&gt;")</f>
        <v>&lt;Null&gt;</v>
      </c>
      <c r="J950" t="str">
        <f>IFERROR(VLOOKUP(A950,'R3. GW E'!A:E,4,FALSE)*B950,"&lt;Null&gt;")</f>
        <v>&lt;Null&gt;</v>
      </c>
      <c r="K950" t="str">
        <f t="shared" si="462"/>
        <v>&lt;Null&gt;</v>
      </c>
      <c r="L950" t="str">
        <f t="shared" si="463"/>
        <v>&lt;Null&gt;</v>
      </c>
      <c r="M950" t="str">
        <f t="shared" si="464"/>
        <v>&lt;Null&gt;</v>
      </c>
      <c r="N950" t="str">
        <f t="shared" si="465"/>
        <v>&lt;Null&gt;</v>
      </c>
      <c r="O950" t="str">
        <f t="shared" si="466"/>
        <v/>
      </c>
      <c r="P950">
        <f t="shared" si="476"/>
        <v>0</v>
      </c>
      <c r="Q950" t="str">
        <f t="shared" si="467"/>
        <v/>
      </c>
      <c r="R950">
        <f t="shared" si="477"/>
        <v>0</v>
      </c>
      <c r="S950" t="str">
        <f t="shared" si="468"/>
        <v/>
      </c>
      <c r="T950">
        <f t="shared" si="478"/>
        <v>0</v>
      </c>
      <c r="U950" t="str">
        <f t="shared" si="479"/>
        <v>NA</v>
      </c>
      <c r="V950">
        <f t="shared" si="480"/>
        <v>0</v>
      </c>
      <c r="W950" t="str">
        <f t="shared" si="481"/>
        <v>NA</v>
      </c>
      <c r="X950">
        <f t="shared" si="482"/>
        <v>0</v>
      </c>
      <c r="Y950" t="str">
        <f t="shared" si="469"/>
        <v>NA</v>
      </c>
      <c r="Z950" t="str">
        <f t="shared" si="470"/>
        <v>NA</v>
      </c>
      <c r="AA950" t="str">
        <f t="shared" si="471"/>
        <v>NA</v>
      </c>
      <c r="AB950" t="str">
        <f t="shared" si="472"/>
        <v>NA</v>
      </c>
      <c r="AC950" s="9" t="str">
        <f t="shared" si="483"/>
        <v>NA</v>
      </c>
      <c r="AD950" s="9">
        <f t="shared" si="484"/>
        <v>0</v>
      </c>
      <c r="AE950" s="9" t="str">
        <f t="shared" si="485"/>
        <v>NA</v>
      </c>
      <c r="AF950" s="9">
        <f t="shared" si="486"/>
        <v>0</v>
      </c>
      <c r="AG950" s="9" t="str">
        <f t="shared" si="487"/>
        <v>NA</v>
      </c>
      <c r="AH950" s="9">
        <f t="shared" si="488"/>
        <v>0</v>
      </c>
      <c r="AI950" s="9" t="str">
        <f t="shared" si="489"/>
        <v>NA</v>
      </c>
      <c r="AJ950" s="9">
        <f t="shared" si="490"/>
        <v>0</v>
      </c>
      <c r="AK950" t="str">
        <f t="shared" si="491"/>
        <v>NA</v>
      </c>
      <c r="AL950" t="str">
        <f t="shared" si="492"/>
        <v>NA</v>
      </c>
      <c r="AM950" t="str">
        <f t="shared" si="493"/>
        <v>NA</v>
      </c>
      <c r="AN950" t="str">
        <f t="shared" si="494"/>
        <v>NA</v>
      </c>
      <c r="AO950">
        <f t="shared" si="473"/>
        <v>0</v>
      </c>
      <c r="AP950">
        <f t="shared" si="474"/>
        <v>0</v>
      </c>
      <c r="AQ950" t="str">
        <f t="shared" si="475"/>
        <v>Method not applicable - confined aquifer</v>
      </c>
    </row>
    <row r="951" spans="1:43" x14ac:dyDescent="0.25">
      <c r="A951">
        <v>877</v>
      </c>
      <c r="B951">
        <v>1691422.6509400001</v>
      </c>
      <c r="C951" t="str">
        <f>VLOOKUP(A951,'A1. Aquifer Attributes'!A:H,8,FALSE)</f>
        <v>Confined</v>
      </c>
      <c r="D951" t="str">
        <f>VLOOKUP(A951,'A3. BGCZ'!A:C,3,FALSE)</f>
        <v>IDF</v>
      </c>
      <c r="E951" t="str">
        <f>VLOOKUP(A951,'A2. Low Flow Zone'!A:C,3,FALSE)</f>
        <v>Southeast Mountains</v>
      </c>
      <c r="F951">
        <f>IFERROR(VLOOKUP(A951,'R1. GW Use'!A:H,8,FALSE),"&lt;Null&gt;")</f>
        <v>4162</v>
      </c>
      <c r="G951" t="str">
        <f>IFERROR(VLOOKUP(A951,'R2. Recharge'!A:I,8,FALSE)*B951,"&lt;Null&gt;")</f>
        <v>&lt;Null&gt;</v>
      </c>
      <c r="H951" t="str">
        <f>IFERROR(VLOOKUP(A951,'R2. Recharge'!A:K,10,FALSE)*B951,"&lt;Null&gt;")</f>
        <v>&lt;Null&gt;</v>
      </c>
      <c r="I951" t="str">
        <f>IFERROR(VLOOKUP(A951,'R3. GW E'!A:C,2,FALSE)*B951,"&lt;Null&gt;")</f>
        <v>&lt;Null&gt;</v>
      </c>
      <c r="J951" t="str">
        <f>IFERROR(VLOOKUP(A951,'R3. GW E'!A:E,4,FALSE)*B951,"&lt;Null&gt;")</f>
        <v>&lt;Null&gt;</v>
      </c>
      <c r="K951" t="str">
        <f t="shared" si="462"/>
        <v>&lt;Null&gt;</v>
      </c>
      <c r="L951" t="str">
        <f t="shared" si="463"/>
        <v>&lt;Null&gt;</v>
      </c>
      <c r="M951" t="str">
        <f t="shared" si="464"/>
        <v>&lt;Null&gt;</v>
      </c>
      <c r="N951" t="str">
        <f t="shared" si="465"/>
        <v>&lt;Null&gt;</v>
      </c>
      <c r="O951" t="str">
        <f t="shared" si="466"/>
        <v/>
      </c>
      <c r="P951">
        <f t="shared" si="476"/>
        <v>4000</v>
      </c>
      <c r="Q951" t="str">
        <f t="shared" si="467"/>
        <v/>
      </c>
      <c r="R951">
        <f t="shared" si="477"/>
        <v>0</v>
      </c>
      <c r="S951" t="str">
        <f t="shared" si="468"/>
        <v/>
      </c>
      <c r="T951">
        <f t="shared" si="478"/>
        <v>0</v>
      </c>
      <c r="U951" t="str">
        <f t="shared" si="479"/>
        <v>NA</v>
      </c>
      <c r="V951">
        <f t="shared" si="480"/>
        <v>0</v>
      </c>
      <c r="W951" t="str">
        <f t="shared" si="481"/>
        <v>NA</v>
      </c>
      <c r="X951">
        <f t="shared" si="482"/>
        <v>0</v>
      </c>
      <c r="Y951" t="str">
        <f t="shared" si="469"/>
        <v>NA</v>
      </c>
      <c r="Z951" t="str">
        <f t="shared" si="470"/>
        <v>NA</v>
      </c>
      <c r="AA951" t="str">
        <f t="shared" si="471"/>
        <v>NA</v>
      </c>
      <c r="AB951" t="str">
        <f t="shared" si="472"/>
        <v>NA</v>
      </c>
      <c r="AC951" s="9" t="str">
        <f t="shared" si="483"/>
        <v>NA</v>
      </c>
      <c r="AD951" s="9">
        <f t="shared" si="484"/>
        <v>0</v>
      </c>
      <c r="AE951" s="9" t="str">
        <f t="shared" si="485"/>
        <v>NA</v>
      </c>
      <c r="AF951" s="9">
        <f t="shared" si="486"/>
        <v>0</v>
      </c>
      <c r="AG951" s="9" t="str">
        <f t="shared" si="487"/>
        <v>NA</v>
      </c>
      <c r="AH951" s="9">
        <f t="shared" si="488"/>
        <v>0</v>
      </c>
      <c r="AI951" s="9" t="str">
        <f t="shared" si="489"/>
        <v>NA</v>
      </c>
      <c r="AJ951" s="9">
        <f t="shared" si="490"/>
        <v>0</v>
      </c>
      <c r="AK951" t="str">
        <f t="shared" si="491"/>
        <v>NA</v>
      </c>
      <c r="AL951" t="str">
        <f t="shared" si="492"/>
        <v>NA</v>
      </c>
      <c r="AM951" t="str">
        <f t="shared" si="493"/>
        <v>NA</v>
      </c>
      <c r="AN951" t="str">
        <f t="shared" si="494"/>
        <v>NA</v>
      </c>
      <c r="AO951">
        <f t="shared" si="473"/>
        <v>0</v>
      </c>
      <c r="AP951">
        <f t="shared" si="474"/>
        <v>0</v>
      </c>
      <c r="AQ951" t="str">
        <f t="shared" si="475"/>
        <v>Method not applicable - confined aquifer</v>
      </c>
    </row>
    <row r="952" spans="1:43" x14ac:dyDescent="0.25">
      <c r="A952">
        <v>878</v>
      </c>
      <c r="B952">
        <v>15621243.923</v>
      </c>
      <c r="C952" t="str">
        <f>VLOOKUP(A952,'A1. Aquifer Attributes'!A:H,8,FALSE)</f>
        <v>Confined</v>
      </c>
      <c r="D952" t="str">
        <f>VLOOKUP(A952,'A3. BGCZ'!A:C,3,FALSE)</f>
        <v>IDF</v>
      </c>
      <c r="E952" t="str">
        <f>VLOOKUP(A952,'A2. Low Flow Zone'!A:C,3,FALSE)</f>
        <v>Southeast Mountains</v>
      </c>
      <c r="F952">
        <f>IFERROR(VLOOKUP(A952,'R1. GW Use'!A:H,8,FALSE),"&lt;Null&gt;")</f>
        <v>16585</v>
      </c>
      <c r="G952" t="str">
        <f>IFERROR(VLOOKUP(A952,'R2. Recharge'!A:I,8,FALSE)*B952,"&lt;Null&gt;")</f>
        <v>&lt;Null&gt;</v>
      </c>
      <c r="H952" t="str">
        <f>IFERROR(VLOOKUP(A952,'R2. Recharge'!A:K,10,FALSE)*B952,"&lt;Null&gt;")</f>
        <v>&lt;Null&gt;</v>
      </c>
      <c r="I952" t="str">
        <f>IFERROR(VLOOKUP(A952,'R3. GW E'!A:C,2,FALSE)*B952,"&lt;Null&gt;")</f>
        <v>&lt;Null&gt;</v>
      </c>
      <c r="J952" t="str">
        <f>IFERROR(VLOOKUP(A952,'R3. GW E'!A:E,4,FALSE)*B952,"&lt;Null&gt;")</f>
        <v>&lt;Null&gt;</v>
      </c>
      <c r="K952" t="str">
        <f t="shared" si="462"/>
        <v>&lt;Null&gt;</v>
      </c>
      <c r="L952" t="str">
        <f t="shared" si="463"/>
        <v>&lt;Null&gt;</v>
      </c>
      <c r="M952" t="str">
        <f t="shared" si="464"/>
        <v>&lt;Null&gt;</v>
      </c>
      <c r="N952" t="str">
        <f t="shared" si="465"/>
        <v>&lt;Null&gt;</v>
      </c>
      <c r="O952" t="str">
        <f t="shared" si="466"/>
        <v/>
      </c>
      <c r="P952">
        <f t="shared" si="476"/>
        <v>17000</v>
      </c>
      <c r="Q952" t="str">
        <f t="shared" si="467"/>
        <v/>
      </c>
      <c r="R952">
        <f t="shared" si="477"/>
        <v>0</v>
      </c>
      <c r="S952" t="str">
        <f t="shared" si="468"/>
        <v/>
      </c>
      <c r="T952">
        <f t="shared" si="478"/>
        <v>0</v>
      </c>
      <c r="U952" t="str">
        <f t="shared" si="479"/>
        <v>NA</v>
      </c>
      <c r="V952">
        <f t="shared" si="480"/>
        <v>0</v>
      </c>
      <c r="W952" t="str">
        <f t="shared" si="481"/>
        <v>NA</v>
      </c>
      <c r="X952">
        <f t="shared" si="482"/>
        <v>0</v>
      </c>
      <c r="Y952" t="str">
        <f t="shared" si="469"/>
        <v>NA</v>
      </c>
      <c r="Z952" t="str">
        <f t="shared" si="470"/>
        <v>NA</v>
      </c>
      <c r="AA952" t="str">
        <f t="shared" si="471"/>
        <v>NA</v>
      </c>
      <c r="AB952" t="str">
        <f t="shared" si="472"/>
        <v>NA</v>
      </c>
      <c r="AC952" s="9" t="str">
        <f t="shared" si="483"/>
        <v>NA</v>
      </c>
      <c r="AD952" s="9">
        <f t="shared" si="484"/>
        <v>0</v>
      </c>
      <c r="AE952" s="9" t="str">
        <f t="shared" si="485"/>
        <v>NA</v>
      </c>
      <c r="AF952" s="9">
        <f t="shared" si="486"/>
        <v>0</v>
      </c>
      <c r="AG952" s="9" t="str">
        <f t="shared" si="487"/>
        <v>NA</v>
      </c>
      <c r="AH952" s="9">
        <f t="shared" si="488"/>
        <v>0</v>
      </c>
      <c r="AI952" s="9" t="str">
        <f t="shared" si="489"/>
        <v>NA</v>
      </c>
      <c r="AJ952" s="9">
        <f t="shared" si="490"/>
        <v>0</v>
      </c>
      <c r="AK952" t="str">
        <f t="shared" si="491"/>
        <v>NA</v>
      </c>
      <c r="AL952" t="str">
        <f t="shared" si="492"/>
        <v>NA</v>
      </c>
      <c r="AM952" t="str">
        <f t="shared" si="493"/>
        <v>NA</v>
      </c>
      <c r="AN952" t="str">
        <f t="shared" si="494"/>
        <v>NA</v>
      </c>
      <c r="AO952">
        <f t="shared" si="473"/>
        <v>0</v>
      </c>
      <c r="AP952">
        <f t="shared" si="474"/>
        <v>0</v>
      </c>
      <c r="AQ952" t="str">
        <f t="shared" si="475"/>
        <v>Method not applicable - confined aquifer</v>
      </c>
    </row>
    <row r="953" spans="1:43" x14ac:dyDescent="0.25">
      <c r="A953">
        <v>879</v>
      </c>
      <c r="B953">
        <v>95118410.914199993</v>
      </c>
      <c r="C953" t="str">
        <f>VLOOKUP(A953,'A1. Aquifer Attributes'!A:H,8,FALSE)</f>
        <v>Confined</v>
      </c>
      <c r="D953" t="str">
        <f>VLOOKUP(A953,'A3. BGCZ'!A:C,3,FALSE)</f>
        <v>IDF</v>
      </c>
      <c r="E953" t="str">
        <f>VLOOKUP(A953,'A2. Low Flow Zone'!A:C,3,FALSE)</f>
        <v>Southeast Mountains</v>
      </c>
      <c r="F953">
        <f>IFERROR(VLOOKUP(A953,'R1. GW Use'!A:H,8,FALSE),"&lt;Null&gt;")</f>
        <v>74483</v>
      </c>
      <c r="G953" t="str">
        <f>IFERROR(VLOOKUP(A953,'R2. Recharge'!A:I,8,FALSE)*B953,"&lt;Null&gt;")</f>
        <v>&lt;Null&gt;</v>
      </c>
      <c r="H953" t="str">
        <f>IFERROR(VLOOKUP(A953,'R2. Recharge'!A:K,10,FALSE)*B953,"&lt;Null&gt;")</f>
        <v>&lt;Null&gt;</v>
      </c>
      <c r="I953" t="str">
        <f>IFERROR(VLOOKUP(A953,'R3. GW E'!A:C,2,FALSE)*B953,"&lt;Null&gt;")</f>
        <v>&lt;Null&gt;</v>
      </c>
      <c r="J953" t="str">
        <f>IFERROR(VLOOKUP(A953,'R3. GW E'!A:E,4,FALSE)*B953,"&lt;Null&gt;")</f>
        <v>&lt;Null&gt;</v>
      </c>
      <c r="K953" t="str">
        <f t="shared" si="462"/>
        <v>&lt;Null&gt;</v>
      </c>
      <c r="L953" t="str">
        <f t="shared" si="463"/>
        <v>&lt;Null&gt;</v>
      </c>
      <c r="M953" t="str">
        <f t="shared" si="464"/>
        <v>&lt;Null&gt;</v>
      </c>
      <c r="N953" t="str">
        <f t="shared" si="465"/>
        <v>&lt;Null&gt;</v>
      </c>
      <c r="O953" t="str">
        <f t="shared" si="466"/>
        <v/>
      </c>
      <c r="P953">
        <f t="shared" si="476"/>
        <v>74000</v>
      </c>
      <c r="Q953" t="str">
        <f t="shared" si="467"/>
        <v/>
      </c>
      <c r="R953">
        <f t="shared" si="477"/>
        <v>0</v>
      </c>
      <c r="S953" t="str">
        <f t="shared" si="468"/>
        <v/>
      </c>
      <c r="T953">
        <f t="shared" si="478"/>
        <v>0</v>
      </c>
      <c r="U953" t="str">
        <f t="shared" si="479"/>
        <v>NA</v>
      </c>
      <c r="V953">
        <f t="shared" si="480"/>
        <v>0</v>
      </c>
      <c r="W953" t="str">
        <f t="shared" si="481"/>
        <v>NA</v>
      </c>
      <c r="X953">
        <f t="shared" si="482"/>
        <v>0</v>
      </c>
      <c r="Y953" t="str">
        <f t="shared" si="469"/>
        <v>NA</v>
      </c>
      <c r="Z953" t="str">
        <f t="shared" si="470"/>
        <v>NA</v>
      </c>
      <c r="AA953" t="str">
        <f t="shared" si="471"/>
        <v>NA</v>
      </c>
      <c r="AB953" t="str">
        <f t="shared" si="472"/>
        <v>NA</v>
      </c>
      <c r="AC953" s="9" t="str">
        <f t="shared" si="483"/>
        <v>NA</v>
      </c>
      <c r="AD953" s="9">
        <f t="shared" si="484"/>
        <v>0</v>
      </c>
      <c r="AE953" s="9" t="str">
        <f t="shared" si="485"/>
        <v>NA</v>
      </c>
      <c r="AF953" s="9">
        <f t="shared" si="486"/>
        <v>0</v>
      </c>
      <c r="AG953" s="9" t="str">
        <f t="shared" si="487"/>
        <v>NA</v>
      </c>
      <c r="AH953" s="9">
        <f t="shared" si="488"/>
        <v>0</v>
      </c>
      <c r="AI953" s="9" t="str">
        <f t="shared" si="489"/>
        <v>NA</v>
      </c>
      <c r="AJ953" s="9">
        <f t="shared" si="490"/>
        <v>0</v>
      </c>
      <c r="AK953" t="str">
        <f t="shared" si="491"/>
        <v>NA</v>
      </c>
      <c r="AL953" t="str">
        <f t="shared" si="492"/>
        <v>NA</v>
      </c>
      <c r="AM953" t="str">
        <f t="shared" si="493"/>
        <v>NA</v>
      </c>
      <c r="AN953" t="str">
        <f t="shared" si="494"/>
        <v>NA</v>
      </c>
      <c r="AO953">
        <f t="shared" si="473"/>
        <v>0</v>
      </c>
      <c r="AP953">
        <f t="shared" si="474"/>
        <v>0</v>
      </c>
      <c r="AQ953" t="str">
        <f t="shared" si="475"/>
        <v>Method not applicable - confined aquifer</v>
      </c>
    </row>
    <row r="954" spans="1:43" x14ac:dyDescent="0.25">
      <c r="A954">
        <v>880</v>
      </c>
      <c r="B954">
        <v>7716010.6241300004</v>
      </c>
      <c r="C954" t="str">
        <f>VLOOKUP(A954,'A1. Aquifer Attributes'!A:H,8,FALSE)</f>
        <v>Confined</v>
      </c>
      <c r="D954" t="str">
        <f>VLOOKUP(A954,'A3. BGCZ'!A:C,3,FALSE)</f>
        <v>CWH</v>
      </c>
      <c r="E954" t="str">
        <f>VLOOKUP(A954,'A2. Low Flow Zone'!A:C,3,FALSE)</f>
        <v>Coast Mountains</v>
      </c>
      <c r="F954">
        <f>IFERROR(VLOOKUP(A954,'R1. GW Use'!A:H,8,FALSE),"&lt;Null&gt;")</f>
        <v>1526470</v>
      </c>
      <c r="G954" t="str">
        <f>IFERROR(VLOOKUP(A954,'R2. Recharge'!A:I,8,FALSE)*B954,"&lt;Null&gt;")</f>
        <v>&lt;Null&gt;</v>
      </c>
      <c r="H954" t="str">
        <f>IFERROR(VLOOKUP(A954,'R2. Recharge'!A:K,10,FALSE)*B954,"&lt;Null&gt;")</f>
        <v>&lt;Null&gt;</v>
      </c>
      <c r="I954" t="str">
        <f>IFERROR(VLOOKUP(A954,'R3. GW E'!A:C,2,FALSE)*B954,"&lt;Null&gt;")</f>
        <v>&lt;Null&gt;</v>
      </c>
      <c r="J954" t="str">
        <f>IFERROR(VLOOKUP(A954,'R3. GW E'!A:E,4,FALSE)*B954,"&lt;Null&gt;")</f>
        <v>&lt;Null&gt;</v>
      </c>
      <c r="K954" t="str">
        <f t="shared" si="462"/>
        <v>&lt;Null&gt;</v>
      </c>
      <c r="L954" t="str">
        <f t="shared" si="463"/>
        <v>&lt;Null&gt;</v>
      </c>
      <c r="M954" t="str">
        <f t="shared" si="464"/>
        <v>&lt;Null&gt;</v>
      </c>
      <c r="N954" t="str">
        <f t="shared" si="465"/>
        <v>&lt;Null&gt;</v>
      </c>
      <c r="O954" t="str">
        <f t="shared" si="466"/>
        <v/>
      </c>
      <c r="P954">
        <f t="shared" si="476"/>
        <v>1526000</v>
      </c>
      <c r="Q954" t="str">
        <f t="shared" si="467"/>
        <v/>
      </c>
      <c r="R954">
        <f t="shared" si="477"/>
        <v>0</v>
      </c>
      <c r="S954" t="str">
        <f t="shared" si="468"/>
        <v/>
      </c>
      <c r="T954">
        <f t="shared" si="478"/>
        <v>0</v>
      </c>
      <c r="U954" t="str">
        <f t="shared" si="479"/>
        <v>NA</v>
      </c>
      <c r="V954">
        <f t="shared" si="480"/>
        <v>0</v>
      </c>
      <c r="W954" t="str">
        <f t="shared" si="481"/>
        <v>NA</v>
      </c>
      <c r="X954">
        <f t="shared" si="482"/>
        <v>0</v>
      </c>
      <c r="Y954" t="str">
        <f t="shared" si="469"/>
        <v>NA</v>
      </c>
      <c r="Z954" t="str">
        <f t="shared" si="470"/>
        <v>NA</v>
      </c>
      <c r="AA954" t="str">
        <f t="shared" si="471"/>
        <v>NA</v>
      </c>
      <c r="AB954" t="str">
        <f t="shared" si="472"/>
        <v>NA</v>
      </c>
      <c r="AC954" s="9" t="str">
        <f t="shared" si="483"/>
        <v>NA</v>
      </c>
      <c r="AD954" s="9">
        <f t="shared" si="484"/>
        <v>0</v>
      </c>
      <c r="AE954" s="9" t="str">
        <f t="shared" si="485"/>
        <v>NA</v>
      </c>
      <c r="AF954" s="9">
        <f t="shared" si="486"/>
        <v>0</v>
      </c>
      <c r="AG954" s="9" t="str">
        <f t="shared" si="487"/>
        <v>NA</v>
      </c>
      <c r="AH954" s="9">
        <f t="shared" si="488"/>
        <v>0</v>
      </c>
      <c r="AI954" s="9" t="str">
        <f t="shared" si="489"/>
        <v>NA</v>
      </c>
      <c r="AJ954" s="9">
        <f t="shared" si="490"/>
        <v>0</v>
      </c>
      <c r="AK954" t="str">
        <f t="shared" si="491"/>
        <v>NA</v>
      </c>
      <c r="AL954" t="str">
        <f t="shared" si="492"/>
        <v>NA</v>
      </c>
      <c r="AM954" t="str">
        <f t="shared" si="493"/>
        <v>NA</v>
      </c>
      <c r="AN954" t="str">
        <f t="shared" si="494"/>
        <v>NA</v>
      </c>
      <c r="AO954">
        <f t="shared" si="473"/>
        <v>0</v>
      </c>
      <c r="AP954">
        <f t="shared" si="474"/>
        <v>0</v>
      </c>
      <c r="AQ954" t="str">
        <f t="shared" si="475"/>
        <v>Method not applicable - confined aquifer</v>
      </c>
    </row>
    <row r="955" spans="1:43" x14ac:dyDescent="0.25">
      <c r="A955">
        <v>881</v>
      </c>
      <c r="B955">
        <v>12112007.019400001</v>
      </c>
      <c r="C955" t="str">
        <f>VLOOKUP(A955,'A1. Aquifer Attributes'!A:H,8,FALSE)</f>
        <v>Confined</v>
      </c>
      <c r="D955" t="str">
        <f>VLOOKUP(A955,'A3. BGCZ'!A:C,3,FALSE)</f>
        <v>CWH</v>
      </c>
      <c r="E955" t="str">
        <f>VLOOKUP(A955,'A2. Low Flow Zone'!A:C,3,FALSE)</f>
        <v>Coast Mountains</v>
      </c>
      <c r="F955">
        <f>IFERROR(VLOOKUP(A955,'R1. GW Use'!A:H,8,FALSE),"&lt;Null&gt;")</f>
        <v>115902</v>
      </c>
      <c r="G955" t="str">
        <f>IFERROR(VLOOKUP(A955,'R2. Recharge'!A:I,8,FALSE)*B955,"&lt;Null&gt;")</f>
        <v>&lt;Null&gt;</v>
      </c>
      <c r="H955" t="str">
        <f>IFERROR(VLOOKUP(A955,'R2. Recharge'!A:K,10,FALSE)*B955,"&lt;Null&gt;")</f>
        <v>&lt;Null&gt;</v>
      </c>
      <c r="I955" t="str">
        <f>IFERROR(VLOOKUP(A955,'R3. GW E'!A:C,2,FALSE)*B955,"&lt;Null&gt;")</f>
        <v>&lt;Null&gt;</v>
      </c>
      <c r="J955" t="str">
        <f>IFERROR(VLOOKUP(A955,'R3. GW E'!A:E,4,FALSE)*B955,"&lt;Null&gt;")</f>
        <v>&lt;Null&gt;</v>
      </c>
      <c r="K955" t="str">
        <f t="shared" si="462"/>
        <v>&lt;Null&gt;</v>
      </c>
      <c r="L955" t="str">
        <f t="shared" si="463"/>
        <v>&lt;Null&gt;</v>
      </c>
      <c r="M955" t="str">
        <f t="shared" si="464"/>
        <v>&lt;Null&gt;</v>
      </c>
      <c r="N955" t="str">
        <f t="shared" si="465"/>
        <v>&lt;Null&gt;</v>
      </c>
      <c r="O955" t="str">
        <f t="shared" si="466"/>
        <v/>
      </c>
      <c r="P955">
        <f t="shared" si="476"/>
        <v>116000</v>
      </c>
      <c r="Q955" t="str">
        <f t="shared" si="467"/>
        <v/>
      </c>
      <c r="R955">
        <f t="shared" si="477"/>
        <v>0</v>
      </c>
      <c r="S955" t="str">
        <f t="shared" si="468"/>
        <v/>
      </c>
      <c r="T955">
        <f t="shared" si="478"/>
        <v>0</v>
      </c>
      <c r="U955" t="str">
        <f t="shared" si="479"/>
        <v>NA</v>
      </c>
      <c r="V955">
        <f t="shared" si="480"/>
        <v>0</v>
      </c>
      <c r="W955" t="str">
        <f t="shared" si="481"/>
        <v>NA</v>
      </c>
      <c r="X955">
        <f t="shared" si="482"/>
        <v>0</v>
      </c>
      <c r="Y955" t="str">
        <f t="shared" si="469"/>
        <v>NA</v>
      </c>
      <c r="Z955" t="str">
        <f t="shared" si="470"/>
        <v>NA</v>
      </c>
      <c r="AA955" t="str">
        <f t="shared" si="471"/>
        <v>NA</v>
      </c>
      <c r="AB955" t="str">
        <f t="shared" si="472"/>
        <v>NA</v>
      </c>
      <c r="AC955" s="9" t="str">
        <f t="shared" si="483"/>
        <v>NA</v>
      </c>
      <c r="AD955" s="9">
        <f t="shared" si="484"/>
        <v>0</v>
      </c>
      <c r="AE955" s="9" t="str">
        <f t="shared" si="485"/>
        <v>NA</v>
      </c>
      <c r="AF955" s="9">
        <f t="shared" si="486"/>
        <v>0</v>
      </c>
      <c r="AG955" s="9" t="str">
        <f t="shared" si="487"/>
        <v>NA</v>
      </c>
      <c r="AH955" s="9">
        <f t="shared" si="488"/>
        <v>0</v>
      </c>
      <c r="AI955" s="9" t="str">
        <f t="shared" si="489"/>
        <v>NA</v>
      </c>
      <c r="AJ955" s="9">
        <f t="shared" si="490"/>
        <v>0</v>
      </c>
      <c r="AK955" t="str">
        <f t="shared" si="491"/>
        <v>NA</v>
      </c>
      <c r="AL955" t="str">
        <f t="shared" si="492"/>
        <v>NA</v>
      </c>
      <c r="AM955" t="str">
        <f t="shared" si="493"/>
        <v>NA</v>
      </c>
      <c r="AN955" t="str">
        <f t="shared" si="494"/>
        <v>NA</v>
      </c>
      <c r="AO955">
        <f t="shared" si="473"/>
        <v>0</v>
      </c>
      <c r="AP955">
        <f t="shared" si="474"/>
        <v>0</v>
      </c>
      <c r="AQ955" t="str">
        <f t="shared" si="475"/>
        <v>Method not applicable - confined aquifer</v>
      </c>
    </row>
    <row r="956" spans="1:43" x14ac:dyDescent="0.25">
      <c r="A956">
        <v>882</v>
      </c>
      <c r="B956">
        <v>16004337.765000001</v>
      </c>
      <c r="C956" t="str">
        <f>VLOOKUP(A956,'A1. Aquifer Attributes'!A:H,8,FALSE)</f>
        <v>Confined</v>
      </c>
      <c r="D956" t="str">
        <f>VLOOKUP(A956,'A3. BGCZ'!A:C,3,FALSE)</f>
        <v>CWH</v>
      </c>
      <c r="E956" t="str">
        <f>VLOOKUP(A956,'A2. Low Flow Zone'!A:C,3,FALSE)</f>
        <v>Coast Mountains</v>
      </c>
      <c r="F956">
        <f>IFERROR(VLOOKUP(A956,'R1. GW Use'!A:H,8,FALSE),"&lt;Null&gt;")</f>
        <v>3084</v>
      </c>
      <c r="G956" t="str">
        <f>IFERROR(VLOOKUP(A956,'R2. Recharge'!A:I,8,FALSE)*B956,"&lt;Null&gt;")</f>
        <v>&lt;Null&gt;</v>
      </c>
      <c r="H956" t="str">
        <f>IFERROR(VLOOKUP(A956,'R2. Recharge'!A:K,10,FALSE)*B956,"&lt;Null&gt;")</f>
        <v>&lt;Null&gt;</v>
      </c>
      <c r="I956" t="str">
        <f>IFERROR(VLOOKUP(A956,'R3. GW E'!A:C,2,FALSE)*B956,"&lt;Null&gt;")</f>
        <v>&lt;Null&gt;</v>
      </c>
      <c r="J956" t="str">
        <f>IFERROR(VLOOKUP(A956,'R3. GW E'!A:E,4,FALSE)*B956,"&lt;Null&gt;")</f>
        <v>&lt;Null&gt;</v>
      </c>
      <c r="K956" t="str">
        <f t="shared" si="462"/>
        <v>&lt;Null&gt;</v>
      </c>
      <c r="L956" t="str">
        <f t="shared" si="463"/>
        <v>&lt;Null&gt;</v>
      </c>
      <c r="M956" t="str">
        <f t="shared" si="464"/>
        <v>&lt;Null&gt;</v>
      </c>
      <c r="N956" t="str">
        <f t="shared" si="465"/>
        <v>&lt;Null&gt;</v>
      </c>
      <c r="O956" t="str">
        <f t="shared" si="466"/>
        <v/>
      </c>
      <c r="P956">
        <f t="shared" si="476"/>
        <v>3000</v>
      </c>
      <c r="Q956" t="str">
        <f t="shared" si="467"/>
        <v/>
      </c>
      <c r="R956">
        <f t="shared" si="477"/>
        <v>0</v>
      </c>
      <c r="S956" t="str">
        <f t="shared" si="468"/>
        <v/>
      </c>
      <c r="T956">
        <f t="shared" si="478"/>
        <v>0</v>
      </c>
      <c r="U956" t="str">
        <f t="shared" si="479"/>
        <v>NA</v>
      </c>
      <c r="V956">
        <f t="shared" si="480"/>
        <v>0</v>
      </c>
      <c r="W956" t="str">
        <f t="shared" si="481"/>
        <v>NA</v>
      </c>
      <c r="X956">
        <f t="shared" si="482"/>
        <v>0</v>
      </c>
      <c r="Y956" t="str">
        <f t="shared" si="469"/>
        <v>NA</v>
      </c>
      <c r="Z956" t="str">
        <f t="shared" si="470"/>
        <v>NA</v>
      </c>
      <c r="AA956" t="str">
        <f t="shared" si="471"/>
        <v>NA</v>
      </c>
      <c r="AB956" t="str">
        <f t="shared" si="472"/>
        <v>NA</v>
      </c>
      <c r="AC956" s="9" t="str">
        <f t="shared" si="483"/>
        <v>NA</v>
      </c>
      <c r="AD956" s="9">
        <f t="shared" si="484"/>
        <v>0</v>
      </c>
      <c r="AE956" s="9" t="str">
        <f t="shared" si="485"/>
        <v>NA</v>
      </c>
      <c r="AF956" s="9">
        <f t="shared" si="486"/>
        <v>0</v>
      </c>
      <c r="AG956" s="9" t="str">
        <f t="shared" si="487"/>
        <v>NA</v>
      </c>
      <c r="AH956" s="9">
        <f t="shared" si="488"/>
        <v>0</v>
      </c>
      <c r="AI956" s="9" t="str">
        <f t="shared" si="489"/>
        <v>NA</v>
      </c>
      <c r="AJ956" s="9">
        <f t="shared" si="490"/>
        <v>0</v>
      </c>
      <c r="AK956" t="str">
        <f t="shared" si="491"/>
        <v>NA</v>
      </c>
      <c r="AL956" t="str">
        <f t="shared" si="492"/>
        <v>NA</v>
      </c>
      <c r="AM956" t="str">
        <f t="shared" si="493"/>
        <v>NA</v>
      </c>
      <c r="AN956" t="str">
        <f t="shared" si="494"/>
        <v>NA</v>
      </c>
      <c r="AO956">
        <f t="shared" si="473"/>
        <v>0</v>
      </c>
      <c r="AP956">
        <f t="shared" si="474"/>
        <v>0</v>
      </c>
      <c r="AQ956" t="str">
        <f t="shared" si="475"/>
        <v>Method not applicable - confined aquifer</v>
      </c>
    </row>
    <row r="957" spans="1:43" x14ac:dyDescent="0.25">
      <c r="A957">
        <v>884</v>
      </c>
      <c r="B957">
        <v>14415111.6808</v>
      </c>
      <c r="C957" t="str">
        <f>VLOOKUP(A957,'A1. Aquifer Attributes'!A:H,8,FALSE)</f>
        <v>Confined</v>
      </c>
      <c r="D957" t="str">
        <f>VLOOKUP(A957,'A3. BGCZ'!A:C,3,FALSE)</f>
        <v>CWH</v>
      </c>
      <c r="E957" t="str">
        <f>VLOOKUP(A957,'A2. Low Flow Zone'!A:C,3,FALSE)</f>
        <v>Coast Mountains</v>
      </c>
      <c r="F957">
        <f>IFERROR(VLOOKUP(A957,'R1. GW Use'!A:H,8,FALSE),"&lt;Null&gt;")</f>
        <v>226950</v>
      </c>
      <c r="G957" t="str">
        <f>IFERROR(VLOOKUP(A957,'R2. Recharge'!A:I,8,FALSE)*B957,"&lt;Null&gt;")</f>
        <v>&lt;Null&gt;</v>
      </c>
      <c r="H957" t="str">
        <f>IFERROR(VLOOKUP(A957,'R2. Recharge'!A:K,10,FALSE)*B957,"&lt;Null&gt;")</f>
        <v>&lt;Null&gt;</v>
      </c>
      <c r="I957" t="str">
        <f>IFERROR(VLOOKUP(A957,'R3. GW E'!A:C,2,FALSE)*B957,"&lt;Null&gt;")</f>
        <v>&lt;Null&gt;</v>
      </c>
      <c r="J957" t="str">
        <f>IFERROR(VLOOKUP(A957,'R3. GW E'!A:E,4,FALSE)*B957,"&lt;Null&gt;")</f>
        <v>&lt;Null&gt;</v>
      </c>
      <c r="K957" t="str">
        <f t="shared" si="462"/>
        <v>&lt;Null&gt;</v>
      </c>
      <c r="L957" t="str">
        <f t="shared" si="463"/>
        <v>&lt;Null&gt;</v>
      </c>
      <c r="M957" t="str">
        <f t="shared" si="464"/>
        <v>&lt;Null&gt;</v>
      </c>
      <c r="N957" t="str">
        <f t="shared" si="465"/>
        <v>&lt;Null&gt;</v>
      </c>
      <c r="O957" t="str">
        <f t="shared" si="466"/>
        <v/>
      </c>
      <c r="P957">
        <f t="shared" si="476"/>
        <v>227000</v>
      </c>
      <c r="Q957" t="str">
        <f t="shared" si="467"/>
        <v/>
      </c>
      <c r="R957">
        <f t="shared" si="477"/>
        <v>0</v>
      </c>
      <c r="S957" t="str">
        <f t="shared" si="468"/>
        <v/>
      </c>
      <c r="T957">
        <f t="shared" si="478"/>
        <v>0</v>
      </c>
      <c r="U957" t="str">
        <f t="shared" si="479"/>
        <v>NA</v>
      </c>
      <c r="V957">
        <f t="shared" si="480"/>
        <v>0</v>
      </c>
      <c r="W957" t="str">
        <f t="shared" si="481"/>
        <v>NA</v>
      </c>
      <c r="X957">
        <f t="shared" si="482"/>
        <v>0</v>
      </c>
      <c r="Y957" t="str">
        <f t="shared" si="469"/>
        <v>NA</v>
      </c>
      <c r="Z957" t="str">
        <f t="shared" si="470"/>
        <v>NA</v>
      </c>
      <c r="AA957" t="str">
        <f t="shared" si="471"/>
        <v>NA</v>
      </c>
      <c r="AB957" t="str">
        <f t="shared" si="472"/>
        <v>NA</v>
      </c>
      <c r="AC957" s="9" t="str">
        <f t="shared" si="483"/>
        <v>NA</v>
      </c>
      <c r="AD957" s="9">
        <f t="shared" si="484"/>
        <v>0</v>
      </c>
      <c r="AE957" s="9" t="str">
        <f t="shared" si="485"/>
        <v>NA</v>
      </c>
      <c r="AF957" s="9">
        <f t="shared" si="486"/>
        <v>0</v>
      </c>
      <c r="AG957" s="9" t="str">
        <f t="shared" si="487"/>
        <v>NA</v>
      </c>
      <c r="AH957" s="9">
        <f t="shared" si="488"/>
        <v>0</v>
      </c>
      <c r="AI957" s="9" t="str">
        <f t="shared" si="489"/>
        <v>NA</v>
      </c>
      <c r="AJ957" s="9">
        <f t="shared" si="490"/>
        <v>0</v>
      </c>
      <c r="AK957" t="str">
        <f t="shared" si="491"/>
        <v>NA</v>
      </c>
      <c r="AL957" t="str">
        <f t="shared" si="492"/>
        <v>NA</v>
      </c>
      <c r="AM957" t="str">
        <f t="shared" si="493"/>
        <v>NA</v>
      </c>
      <c r="AN957" t="str">
        <f t="shared" si="494"/>
        <v>NA</v>
      </c>
      <c r="AO957">
        <f t="shared" si="473"/>
        <v>0</v>
      </c>
      <c r="AP957">
        <f t="shared" si="474"/>
        <v>0</v>
      </c>
      <c r="AQ957" t="str">
        <f t="shared" si="475"/>
        <v>Method not applicable - confined aquifer</v>
      </c>
    </row>
    <row r="958" spans="1:43" x14ac:dyDescent="0.25">
      <c r="A958">
        <v>885</v>
      </c>
      <c r="B958">
        <v>1691694.46331</v>
      </c>
      <c r="C958" t="str">
        <f>VLOOKUP(A958,'A1. Aquifer Attributes'!A:H,8,FALSE)</f>
        <v>Confined</v>
      </c>
      <c r="D958" t="str">
        <f>VLOOKUP(A958,'A3. BGCZ'!A:C,3,FALSE)</f>
        <v>CWH</v>
      </c>
      <c r="E958" t="str">
        <f>VLOOKUP(A958,'A2. Low Flow Zone'!A:C,3,FALSE)</f>
        <v>Coast Mountains</v>
      </c>
      <c r="F958">
        <f>IFERROR(VLOOKUP(A958,'R1. GW Use'!A:H,8,FALSE),"&lt;Null&gt;")</f>
        <v>23093</v>
      </c>
      <c r="G958" t="str">
        <f>IFERROR(VLOOKUP(A958,'R2. Recharge'!A:I,8,FALSE)*B958,"&lt;Null&gt;")</f>
        <v>&lt;Null&gt;</v>
      </c>
      <c r="H958" t="str">
        <f>IFERROR(VLOOKUP(A958,'R2. Recharge'!A:K,10,FALSE)*B958,"&lt;Null&gt;")</f>
        <v>&lt;Null&gt;</v>
      </c>
      <c r="I958" t="str">
        <f>IFERROR(VLOOKUP(A958,'R3. GW E'!A:C,2,FALSE)*B958,"&lt;Null&gt;")</f>
        <v>&lt;Null&gt;</v>
      </c>
      <c r="J958" t="str">
        <f>IFERROR(VLOOKUP(A958,'R3. GW E'!A:E,4,FALSE)*B958,"&lt;Null&gt;")</f>
        <v>&lt;Null&gt;</v>
      </c>
      <c r="K958" t="str">
        <f t="shared" si="462"/>
        <v>&lt;Null&gt;</v>
      </c>
      <c r="L958" t="str">
        <f t="shared" si="463"/>
        <v>&lt;Null&gt;</v>
      </c>
      <c r="M958" t="str">
        <f t="shared" si="464"/>
        <v>&lt;Null&gt;</v>
      </c>
      <c r="N958" t="str">
        <f t="shared" si="465"/>
        <v>&lt;Null&gt;</v>
      </c>
      <c r="O958" t="str">
        <f t="shared" si="466"/>
        <v/>
      </c>
      <c r="P958">
        <f t="shared" si="476"/>
        <v>23000</v>
      </c>
      <c r="Q958" t="str">
        <f t="shared" si="467"/>
        <v/>
      </c>
      <c r="R958">
        <f t="shared" si="477"/>
        <v>0</v>
      </c>
      <c r="S958" t="str">
        <f t="shared" si="468"/>
        <v/>
      </c>
      <c r="T958">
        <f t="shared" si="478"/>
        <v>0</v>
      </c>
      <c r="U958" t="str">
        <f t="shared" si="479"/>
        <v>NA</v>
      </c>
      <c r="V958">
        <f t="shared" si="480"/>
        <v>0</v>
      </c>
      <c r="W958" t="str">
        <f t="shared" si="481"/>
        <v>NA</v>
      </c>
      <c r="X958">
        <f t="shared" si="482"/>
        <v>0</v>
      </c>
      <c r="Y958" t="str">
        <f t="shared" si="469"/>
        <v>NA</v>
      </c>
      <c r="Z958" t="str">
        <f t="shared" si="470"/>
        <v>NA</v>
      </c>
      <c r="AA958" t="str">
        <f t="shared" si="471"/>
        <v>NA</v>
      </c>
      <c r="AB958" t="str">
        <f t="shared" si="472"/>
        <v>NA</v>
      </c>
      <c r="AC958" s="9" t="str">
        <f t="shared" si="483"/>
        <v>NA</v>
      </c>
      <c r="AD958" s="9">
        <f t="shared" si="484"/>
        <v>0</v>
      </c>
      <c r="AE958" s="9" t="str">
        <f t="shared" si="485"/>
        <v>NA</v>
      </c>
      <c r="AF958" s="9">
        <f t="shared" si="486"/>
        <v>0</v>
      </c>
      <c r="AG958" s="9" t="str">
        <f t="shared" si="487"/>
        <v>NA</v>
      </c>
      <c r="AH958" s="9">
        <f t="shared" si="488"/>
        <v>0</v>
      </c>
      <c r="AI958" s="9" t="str">
        <f t="shared" si="489"/>
        <v>NA</v>
      </c>
      <c r="AJ958" s="9">
        <f t="shared" si="490"/>
        <v>0</v>
      </c>
      <c r="AK958" t="str">
        <f t="shared" si="491"/>
        <v>NA</v>
      </c>
      <c r="AL958" t="str">
        <f t="shared" si="492"/>
        <v>NA</v>
      </c>
      <c r="AM958" t="str">
        <f t="shared" si="493"/>
        <v>NA</v>
      </c>
      <c r="AN958" t="str">
        <f t="shared" si="494"/>
        <v>NA</v>
      </c>
      <c r="AO958">
        <f t="shared" si="473"/>
        <v>0</v>
      </c>
      <c r="AP958">
        <f t="shared" si="474"/>
        <v>0</v>
      </c>
      <c r="AQ958" t="str">
        <f t="shared" si="475"/>
        <v>Method not applicable - confined aquifer</v>
      </c>
    </row>
    <row r="959" spans="1:43" x14ac:dyDescent="0.25">
      <c r="A959">
        <v>888</v>
      </c>
      <c r="B959">
        <v>5692308.2650800003</v>
      </c>
      <c r="C959" t="str">
        <f>VLOOKUP(A959,'A1. Aquifer Attributes'!A:H,8,FALSE)</f>
        <v>Confined</v>
      </c>
      <c r="D959" t="str">
        <f>VLOOKUP(A959,'A3. BGCZ'!A:C,3,FALSE)</f>
        <v>CWH</v>
      </c>
      <c r="E959" t="str">
        <f>VLOOKUP(A959,'A2. Low Flow Zone'!A:C,3,FALSE)</f>
        <v>Coast Mountains</v>
      </c>
      <c r="F959">
        <f>IFERROR(VLOOKUP(A959,'R1. GW Use'!A:H,8,FALSE),"&lt;Null&gt;")</f>
        <v>49870</v>
      </c>
      <c r="G959" t="str">
        <f>IFERROR(VLOOKUP(A959,'R2. Recharge'!A:I,8,FALSE)*B959,"&lt;Null&gt;")</f>
        <v>&lt;Null&gt;</v>
      </c>
      <c r="H959" t="str">
        <f>IFERROR(VLOOKUP(A959,'R2. Recharge'!A:K,10,FALSE)*B959,"&lt;Null&gt;")</f>
        <v>&lt;Null&gt;</v>
      </c>
      <c r="I959" t="str">
        <f>IFERROR(VLOOKUP(A959,'R3. GW E'!A:C,2,FALSE)*B959,"&lt;Null&gt;")</f>
        <v>&lt;Null&gt;</v>
      </c>
      <c r="J959" t="str">
        <f>IFERROR(VLOOKUP(A959,'R3. GW E'!A:E,4,FALSE)*B959,"&lt;Null&gt;")</f>
        <v>&lt;Null&gt;</v>
      </c>
      <c r="K959" t="str">
        <f t="shared" si="462"/>
        <v>&lt;Null&gt;</v>
      </c>
      <c r="L959" t="str">
        <f t="shared" si="463"/>
        <v>&lt;Null&gt;</v>
      </c>
      <c r="M959" t="str">
        <f t="shared" si="464"/>
        <v>&lt;Null&gt;</v>
      </c>
      <c r="N959" t="str">
        <f t="shared" si="465"/>
        <v>&lt;Null&gt;</v>
      </c>
      <c r="O959" t="str">
        <f t="shared" si="466"/>
        <v/>
      </c>
      <c r="P959">
        <f t="shared" si="476"/>
        <v>50000</v>
      </c>
      <c r="Q959" t="str">
        <f t="shared" si="467"/>
        <v/>
      </c>
      <c r="R959">
        <f t="shared" si="477"/>
        <v>0</v>
      </c>
      <c r="S959" t="str">
        <f t="shared" si="468"/>
        <v/>
      </c>
      <c r="T959">
        <f t="shared" si="478"/>
        <v>0</v>
      </c>
      <c r="U959" t="str">
        <f t="shared" si="479"/>
        <v>NA</v>
      </c>
      <c r="V959">
        <f t="shared" si="480"/>
        <v>0</v>
      </c>
      <c r="W959" t="str">
        <f t="shared" si="481"/>
        <v>NA</v>
      </c>
      <c r="X959">
        <f t="shared" si="482"/>
        <v>0</v>
      </c>
      <c r="Y959" t="str">
        <f t="shared" si="469"/>
        <v>NA</v>
      </c>
      <c r="Z959" t="str">
        <f t="shared" si="470"/>
        <v>NA</v>
      </c>
      <c r="AA959" t="str">
        <f t="shared" si="471"/>
        <v>NA</v>
      </c>
      <c r="AB959" t="str">
        <f t="shared" si="472"/>
        <v>NA</v>
      </c>
      <c r="AC959" s="9" t="str">
        <f t="shared" si="483"/>
        <v>NA</v>
      </c>
      <c r="AD959" s="9">
        <f t="shared" si="484"/>
        <v>0</v>
      </c>
      <c r="AE959" s="9" t="str">
        <f t="shared" si="485"/>
        <v>NA</v>
      </c>
      <c r="AF959" s="9">
        <f t="shared" si="486"/>
        <v>0</v>
      </c>
      <c r="AG959" s="9" t="str">
        <f t="shared" si="487"/>
        <v>NA</v>
      </c>
      <c r="AH959" s="9">
        <f t="shared" si="488"/>
        <v>0</v>
      </c>
      <c r="AI959" s="9" t="str">
        <f t="shared" si="489"/>
        <v>NA</v>
      </c>
      <c r="AJ959" s="9">
        <f t="shared" si="490"/>
        <v>0</v>
      </c>
      <c r="AK959" t="str">
        <f t="shared" si="491"/>
        <v>NA</v>
      </c>
      <c r="AL959" t="str">
        <f t="shared" si="492"/>
        <v>NA</v>
      </c>
      <c r="AM959" t="str">
        <f t="shared" si="493"/>
        <v>NA</v>
      </c>
      <c r="AN959" t="str">
        <f t="shared" si="494"/>
        <v>NA</v>
      </c>
      <c r="AO959">
        <f t="shared" si="473"/>
        <v>0</v>
      </c>
      <c r="AP959">
        <f t="shared" si="474"/>
        <v>0</v>
      </c>
      <c r="AQ959" t="str">
        <f t="shared" si="475"/>
        <v>Method not applicable - confined aquifer</v>
      </c>
    </row>
    <row r="960" spans="1:43" x14ac:dyDescent="0.25">
      <c r="A960">
        <v>890</v>
      </c>
      <c r="B960">
        <v>12593329.202500001</v>
      </c>
      <c r="C960" t="str">
        <f>VLOOKUP(A960,'A1. Aquifer Attributes'!A:H,8,FALSE)</f>
        <v>Confined</v>
      </c>
      <c r="D960" t="str">
        <f>VLOOKUP(A960,'A3. BGCZ'!A:C,3,FALSE)</f>
        <v>CWH</v>
      </c>
      <c r="E960" t="str">
        <f>VLOOKUP(A960,'A2. Low Flow Zone'!A:C,3,FALSE)</f>
        <v>Coast Mountains</v>
      </c>
      <c r="F960">
        <f>IFERROR(VLOOKUP(A960,'R1. GW Use'!A:H,8,FALSE),"&lt;Null&gt;")</f>
        <v>59445</v>
      </c>
      <c r="G960" t="str">
        <f>IFERROR(VLOOKUP(A960,'R2. Recharge'!A:I,8,FALSE)*B960,"&lt;Null&gt;")</f>
        <v>&lt;Null&gt;</v>
      </c>
      <c r="H960" t="str">
        <f>IFERROR(VLOOKUP(A960,'R2. Recharge'!A:K,10,FALSE)*B960,"&lt;Null&gt;")</f>
        <v>&lt;Null&gt;</v>
      </c>
      <c r="I960" t="str">
        <f>IFERROR(VLOOKUP(A960,'R3. GW E'!A:C,2,FALSE)*B960,"&lt;Null&gt;")</f>
        <v>&lt;Null&gt;</v>
      </c>
      <c r="J960" t="str">
        <f>IFERROR(VLOOKUP(A960,'R3. GW E'!A:E,4,FALSE)*B960,"&lt;Null&gt;")</f>
        <v>&lt;Null&gt;</v>
      </c>
      <c r="K960" t="str">
        <f t="shared" si="462"/>
        <v>&lt;Null&gt;</v>
      </c>
      <c r="L960" t="str">
        <f t="shared" si="463"/>
        <v>&lt;Null&gt;</v>
      </c>
      <c r="M960" t="str">
        <f t="shared" si="464"/>
        <v>&lt;Null&gt;</v>
      </c>
      <c r="N960" t="str">
        <f t="shared" si="465"/>
        <v>&lt;Null&gt;</v>
      </c>
      <c r="O960" t="str">
        <f t="shared" si="466"/>
        <v/>
      </c>
      <c r="P960">
        <f t="shared" si="476"/>
        <v>59000</v>
      </c>
      <c r="Q960" t="str">
        <f t="shared" si="467"/>
        <v/>
      </c>
      <c r="R960">
        <f t="shared" si="477"/>
        <v>0</v>
      </c>
      <c r="S960" t="str">
        <f t="shared" si="468"/>
        <v/>
      </c>
      <c r="T960">
        <f t="shared" si="478"/>
        <v>0</v>
      </c>
      <c r="U960" t="str">
        <f t="shared" si="479"/>
        <v>NA</v>
      </c>
      <c r="V960">
        <f t="shared" si="480"/>
        <v>0</v>
      </c>
      <c r="W960" t="str">
        <f t="shared" si="481"/>
        <v>NA</v>
      </c>
      <c r="X960">
        <f t="shared" si="482"/>
        <v>0</v>
      </c>
      <c r="Y960" t="str">
        <f t="shared" si="469"/>
        <v>NA</v>
      </c>
      <c r="Z960" t="str">
        <f t="shared" si="470"/>
        <v>NA</v>
      </c>
      <c r="AA960" t="str">
        <f t="shared" si="471"/>
        <v>NA</v>
      </c>
      <c r="AB960" t="str">
        <f t="shared" si="472"/>
        <v>NA</v>
      </c>
      <c r="AC960" s="9" t="str">
        <f t="shared" si="483"/>
        <v>NA</v>
      </c>
      <c r="AD960" s="9">
        <f t="shared" si="484"/>
        <v>0</v>
      </c>
      <c r="AE960" s="9" t="str">
        <f t="shared" si="485"/>
        <v>NA</v>
      </c>
      <c r="AF960" s="9">
        <f t="shared" si="486"/>
        <v>0</v>
      </c>
      <c r="AG960" s="9" t="str">
        <f t="shared" si="487"/>
        <v>NA</v>
      </c>
      <c r="AH960" s="9">
        <f t="shared" si="488"/>
        <v>0</v>
      </c>
      <c r="AI960" s="9" t="str">
        <f t="shared" si="489"/>
        <v>NA</v>
      </c>
      <c r="AJ960" s="9">
        <f t="shared" si="490"/>
        <v>0</v>
      </c>
      <c r="AK960" t="str">
        <f t="shared" si="491"/>
        <v>NA</v>
      </c>
      <c r="AL960" t="str">
        <f t="shared" si="492"/>
        <v>NA</v>
      </c>
      <c r="AM960" t="str">
        <f t="shared" si="493"/>
        <v>NA</v>
      </c>
      <c r="AN960" t="str">
        <f t="shared" si="494"/>
        <v>NA</v>
      </c>
      <c r="AO960">
        <f t="shared" si="473"/>
        <v>0</v>
      </c>
      <c r="AP960">
        <f t="shared" si="474"/>
        <v>0</v>
      </c>
      <c r="AQ960" t="str">
        <f t="shared" si="475"/>
        <v>Method not applicable - confined aquifer</v>
      </c>
    </row>
    <row r="961" spans="1:43" x14ac:dyDescent="0.25">
      <c r="A961">
        <v>891</v>
      </c>
      <c r="B961">
        <v>6503499.0541300001</v>
      </c>
      <c r="C961" t="str">
        <f>VLOOKUP(A961,'A1. Aquifer Attributes'!A:H,8,FALSE)</f>
        <v>Confined</v>
      </c>
      <c r="D961" t="str">
        <f>VLOOKUP(A961,'A3. BGCZ'!A:C,3,FALSE)</f>
        <v>CWH</v>
      </c>
      <c r="E961" t="str">
        <f>VLOOKUP(A961,'A2. Low Flow Zone'!A:C,3,FALSE)</f>
        <v>Coast Mountains</v>
      </c>
      <c r="F961">
        <f>IFERROR(VLOOKUP(A961,'R1. GW Use'!A:H,8,FALSE),"&lt;Null&gt;")</f>
        <v>5587</v>
      </c>
      <c r="G961" t="str">
        <f>IFERROR(VLOOKUP(A961,'R2. Recharge'!A:I,8,FALSE)*B961,"&lt;Null&gt;")</f>
        <v>&lt;Null&gt;</v>
      </c>
      <c r="H961" t="str">
        <f>IFERROR(VLOOKUP(A961,'R2. Recharge'!A:K,10,FALSE)*B961,"&lt;Null&gt;")</f>
        <v>&lt;Null&gt;</v>
      </c>
      <c r="I961" t="str">
        <f>IFERROR(VLOOKUP(A961,'R3. GW E'!A:C,2,FALSE)*B961,"&lt;Null&gt;")</f>
        <v>&lt;Null&gt;</v>
      </c>
      <c r="J961" t="str">
        <f>IFERROR(VLOOKUP(A961,'R3. GW E'!A:E,4,FALSE)*B961,"&lt;Null&gt;")</f>
        <v>&lt;Null&gt;</v>
      </c>
      <c r="K961" t="str">
        <f t="shared" si="462"/>
        <v>&lt;Null&gt;</v>
      </c>
      <c r="L961" t="str">
        <f t="shared" si="463"/>
        <v>&lt;Null&gt;</v>
      </c>
      <c r="M961" t="str">
        <f t="shared" si="464"/>
        <v>&lt;Null&gt;</v>
      </c>
      <c r="N961" t="str">
        <f t="shared" si="465"/>
        <v>&lt;Null&gt;</v>
      </c>
      <c r="O961" t="str">
        <f t="shared" si="466"/>
        <v/>
      </c>
      <c r="P961">
        <f t="shared" si="476"/>
        <v>6000</v>
      </c>
      <c r="Q961" t="str">
        <f t="shared" si="467"/>
        <v/>
      </c>
      <c r="R961">
        <f t="shared" si="477"/>
        <v>0</v>
      </c>
      <c r="S961" t="str">
        <f t="shared" si="468"/>
        <v/>
      </c>
      <c r="T961">
        <f t="shared" si="478"/>
        <v>0</v>
      </c>
      <c r="U961" t="str">
        <f t="shared" si="479"/>
        <v>NA</v>
      </c>
      <c r="V961">
        <f t="shared" si="480"/>
        <v>0</v>
      </c>
      <c r="W961" t="str">
        <f t="shared" si="481"/>
        <v>NA</v>
      </c>
      <c r="X961">
        <f t="shared" si="482"/>
        <v>0</v>
      </c>
      <c r="Y961" t="str">
        <f t="shared" si="469"/>
        <v>NA</v>
      </c>
      <c r="Z961" t="str">
        <f t="shared" si="470"/>
        <v>NA</v>
      </c>
      <c r="AA961" t="str">
        <f t="shared" si="471"/>
        <v>NA</v>
      </c>
      <c r="AB961" t="str">
        <f t="shared" si="472"/>
        <v>NA</v>
      </c>
      <c r="AC961" s="9" t="str">
        <f t="shared" si="483"/>
        <v>NA</v>
      </c>
      <c r="AD961" s="9">
        <f t="shared" si="484"/>
        <v>0</v>
      </c>
      <c r="AE961" s="9" t="str">
        <f t="shared" si="485"/>
        <v>NA</v>
      </c>
      <c r="AF961" s="9">
        <f t="shared" si="486"/>
        <v>0</v>
      </c>
      <c r="AG961" s="9" t="str">
        <f t="shared" si="487"/>
        <v>NA</v>
      </c>
      <c r="AH961" s="9">
        <f t="shared" si="488"/>
        <v>0</v>
      </c>
      <c r="AI961" s="9" t="str">
        <f t="shared" si="489"/>
        <v>NA</v>
      </c>
      <c r="AJ961" s="9">
        <f t="shared" si="490"/>
        <v>0</v>
      </c>
      <c r="AK961" t="str">
        <f t="shared" si="491"/>
        <v>NA</v>
      </c>
      <c r="AL961" t="str">
        <f t="shared" si="492"/>
        <v>NA</v>
      </c>
      <c r="AM961" t="str">
        <f t="shared" si="493"/>
        <v>NA</v>
      </c>
      <c r="AN961" t="str">
        <f t="shared" si="494"/>
        <v>NA</v>
      </c>
      <c r="AO961">
        <f t="shared" si="473"/>
        <v>0</v>
      </c>
      <c r="AP961">
        <f t="shared" si="474"/>
        <v>0</v>
      </c>
      <c r="AQ961" t="str">
        <f t="shared" si="475"/>
        <v>Method not applicable - confined aquifer</v>
      </c>
    </row>
    <row r="962" spans="1:43" x14ac:dyDescent="0.25">
      <c r="A962">
        <v>892</v>
      </c>
      <c r="B962">
        <v>1340630.8421100001</v>
      </c>
      <c r="C962" t="str">
        <f>VLOOKUP(A962,'A1. Aquifer Attributes'!A:H,8,FALSE)</f>
        <v>Confined</v>
      </c>
      <c r="D962" t="str">
        <f>VLOOKUP(A962,'A3. BGCZ'!A:C,3,FALSE)</f>
        <v>CWH</v>
      </c>
      <c r="E962" t="str">
        <f>VLOOKUP(A962,'A2. Low Flow Zone'!A:C,3,FALSE)</f>
        <v>Coast Mountains</v>
      </c>
      <c r="F962">
        <f>IFERROR(VLOOKUP(A962,'R1. GW Use'!A:H,8,FALSE),"&lt;Null&gt;")</f>
        <v>17755</v>
      </c>
      <c r="G962" t="str">
        <f>IFERROR(VLOOKUP(A962,'R2. Recharge'!A:I,8,FALSE)*B962,"&lt;Null&gt;")</f>
        <v>&lt;Null&gt;</v>
      </c>
      <c r="H962" t="str">
        <f>IFERROR(VLOOKUP(A962,'R2. Recharge'!A:K,10,FALSE)*B962,"&lt;Null&gt;")</f>
        <v>&lt;Null&gt;</v>
      </c>
      <c r="I962" t="str">
        <f>IFERROR(VLOOKUP(A962,'R3. GW E'!A:C,2,FALSE)*B962,"&lt;Null&gt;")</f>
        <v>&lt;Null&gt;</v>
      </c>
      <c r="J962" t="str">
        <f>IFERROR(VLOOKUP(A962,'R3. GW E'!A:E,4,FALSE)*B962,"&lt;Null&gt;")</f>
        <v>&lt;Null&gt;</v>
      </c>
      <c r="K962" t="str">
        <f t="shared" ref="K962:K1025" si="495">IFERROR(G962-I962,"&lt;Null&gt;")</f>
        <v>&lt;Null&gt;</v>
      </c>
      <c r="L962" t="str">
        <f t="shared" ref="L962:L1025" si="496">IFERROR(H962-I962,"&lt;Null&gt;")</f>
        <v>&lt;Null&gt;</v>
      </c>
      <c r="M962" t="str">
        <f t="shared" ref="M962:M1025" si="497">IFERROR(G962-J962,"&lt;Null&gt;")</f>
        <v>&lt;Null&gt;</v>
      </c>
      <c r="N962" t="str">
        <f t="shared" ref="N962:N1025" si="498">IFERROR(H962-J962,"&lt;Null&gt;")</f>
        <v>&lt;Null&gt;</v>
      </c>
      <c r="O962" t="str">
        <f t="shared" ref="O962:O1025" si="499">IF(P962&lt;&gt;"&lt;Null&gt;",IF(F962&lt;0,"",IF(AND(OR(P962=0,P962=1000),F962&lt;&gt;0,F962&lt;1000),"&lt;1000","")),"NA")</f>
        <v/>
      </c>
      <c r="P962">
        <f t="shared" si="476"/>
        <v>18000</v>
      </c>
      <c r="Q962" t="str">
        <f t="shared" ref="Q962:Q1025" si="500">IF(R962&lt;&gt;"&lt;Null&gt;",IF(G962&lt;0,"",IF(AND(OR(R962=0,R962=1000),G962&lt;&gt;0,G962&lt;1000),"&lt;1000","")),"NA")</f>
        <v/>
      </c>
      <c r="R962">
        <f t="shared" si="477"/>
        <v>0</v>
      </c>
      <c r="S962" t="str">
        <f t="shared" ref="S962:S1025" si="501">IF(T962&lt;&gt;"&lt;Null&gt;",IF(H962&lt;0,"",IF(AND(OR(T962=0,T962=1000),H962&lt;&gt;0,H962&lt;1000),"&lt;1000","")),"NA")</f>
        <v/>
      </c>
      <c r="T962">
        <f t="shared" si="478"/>
        <v>0</v>
      </c>
      <c r="U962" t="str">
        <f t="shared" si="479"/>
        <v>NA</v>
      </c>
      <c r="V962">
        <f t="shared" si="480"/>
        <v>0</v>
      </c>
      <c r="W962" t="str">
        <f t="shared" si="481"/>
        <v>NA</v>
      </c>
      <c r="X962">
        <f t="shared" si="482"/>
        <v>0</v>
      </c>
      <c r="Y962" t="str">
        <f t="shared" ref="Y962:Y1025" si="502">IFERROR(IF(K962&lt;0,"NA",$F962/K962),"NA")</f>
        <v>NA</v>
      </c>
      <c r="Z962" t="str">
        <f t="shared" ref="Z962:Z1025" si="503">IFERROR(IF(L962&lt;0,"NA",$F962/L962),"NA")</f>
        <v>NA</v>
      </c>
      <c r="AA962" t="str">
        <f t="shared" ref="AA962:AA1025" si="504">IFERROR(IF(M962&lt;0,"NA",$F962/M962),"NA")</f>
        <v>NA</v>
      </c>
      <c r="AB962" t="str">
        <f t="shared" ref="AB962:AB1025" si="505">IFERROR(IF(N962&lt;0,"NA",$F962/N962),"NA")</f>
        <v>NA</v>
      </c>
      <c r="AC962" s="9" t="str">
        <f t="shared" si="483"/>
        <v>NA</v>
      </c>
      <c r="AD962" s="9">
        <f t="shared" si="484"/>
        <v>0</v>
      </c>
      <c r="AE962" s="9" t="str">
        <f t="shared" si="485"/>
        <v>NA</v>
      </c>
      <c r="AF962" s="9">
        <f t="shared" si="486"/>
        <v>0</v>
      </c>
      <c r="AG962" s="9" t="str">
        <f t="shared" si="487"/>
        <v>NA</v>
      </c>
      <c r="AH962" s="9">
        <f t="shared" si="488"/>
        <v>0</v>
      </c>
      <c r="AI962" s="9" t="str">
        <f t="shared" si="489"/>
        <v>NA</v>
      </c>
      <c r="AJ962" s="9">
        <f t="shared" si="490"/>
        <v>0</v>
      </c>
      <c r="AK962" t="str">
        <f t="shared" si="491"/>
        <v>NA</v>
      </c>
      <c r="AL962" t="str">
        <f t="shared" si="492"/>
        <v>NA</v>
      </c>
      <c r="AM962" t="str">
        <f t="shared" si="493"/>
        <v>NA</v>
      </c>
      <c r="AN962" t="str">
        <f t="shared" si="494"/>
        <v>NA</v>
      </c>
      <c r="AO962">
        <f t="shared" ref="AO962:AO1025" si="506">COUNTIF(AK962:AN962,"stressed")</f>
        <v>0</v>
      </c>
      <c r="AP962">
        <f t="shared" ref="AP962:AP1025" si="507">4 - COUNTIF(AK962:AN962,"NA")</f>
        <v>0</v>
      </c>
      <c r="AQ962" t="str">
        <f t="shared" ref="AQ962:AQ1025" si="508">IF(C962="Confined","Method not applicable - confined aquifer",IF(AND(K962&lt;0,L962&lt;0,M962&lt;0,N962&lt;0),"Method not applicable - low modelled groundwater availability",IF(AND(AO962=0,AP962=0),"Method not applicaple - no derived E values",IF(AO962=AP962,"More stressed (high certainty)",IF(AO962=0,"Less stressed","More stressed (less certainty)")))))</f>
        <v>Method not applicable - confined aquifer</v>
      </c>
    </row>
    <row r="963" spans="1:43" x14ac:dyDescent="0.25">
      <c r="A963">
        <v>893</v>
      </c>
      <c r="B963">
        <v>1208356.4186</v>
      </c>
      <c r="C963" t="str">
        <f>VLOOKUP(A963,'A1. Aquifer Attributes'!A:H,8,FALSE)</f>
        <v>Confined</v>
      </c>
      <c r="D963" t="str">
        <f>VLOOKUP(A963,'A3. BGCZ'!A:C,3,FALSE)</f>
        <v>CWH</v>
      </c>
      <c r="E963" t="str">
        <f>VLOOKUP(A963,'A2. Low Flow Zone'!A:C,3,FALSE)</f>
        <v>Coast Mountains</v>
      </c>
      <c r="F963">
        <f>IFERROR(VLOOKUP(A963,'R1. GW Use'!A:H,8,FALSE),"&lt;Null&gt;")</f>
        <v>20112</v>
      </c>
      <c r="G963" t="str">
        <f>IFERROR(VLOOKUP(A963,'R2. Recharge'!A:I,8,FALSE)*B963,"&lt;Null&gt;")</f>
        <v>&lt;Null&gt;</v>
      </c>
      <c r="H963" t="str">
        <f>IFERROR(VLOOKUP(A963,'R2. Recharge'!A:K,10,FALSE)*B963,"&lt;Null&gt;")</f>
        <v>&lt;Null&gt;</v>
      </c>
      <c r="I963" t="str">
        <f>IFERROR(VLOOKUP(A963,'R3. GW E'!A:C,2,FALSE)*B963,"&lt;Null&gt;")</f>
        <v>&lt;Null&gt;</v>
      </c>
      <c r="J963" t="str">
        <f>IFERROR(VLOOKUP(A963,'R3. GW E'!A:E,4,FALSE)*B963,"&lt;Null&gt;")</f>
        <v>&lt;Null&gt;</v>
      </c>
      <c r="K963" t="str">
        <f t="shared" si="495"/>
        <v>&lt;Null&gt;</v>
      </c>
      <c r="L963" t="str">
        <f t="shared" si="496"/>
        <v>&lt;Null&gt;</v>
      </c>
      <c r="M963" t="str">
        <f t="shared" si="497"/>
        <v>&lt;Null&gt;</v>
      </c>
      <c r="N963" t="str">
        <f t="shared" si="498"/>
        <v>&lt;Null&gt;</v>
      </c>
      <c r="O963" t="str">
        <f t="shared" si="499"/>
        <v/>
      </c>
      <c r="P963">
        <f t="shared" ref="P963:P1026" si="509">IFERROR(ROUND(F963,-3), 0)</f>
        <v>20000</v>
      </c>
      <c r="Q963" t="str">
        <f t="shared" si="500"/>
        <v/>
      </c>
      <c r="R963">
        <f t="shared" ref="R963:R1026" si="510">IFERROR(IF(G963&lt;=0,0,IF(G963&lt;1000,1000,ROUND(G963,-3))),0)</f>
        <v>0</v>
      </c>
      <c r="S963" t="str">
        <f t="shared" si="501"/>
        <v/>
      </c>
      <c r="T963">
        <f t="shared" ref="T963:T1026" si="511">IFERROR(IF(H963&lt;=0,0,IF(H963&lt;1000,1000,ROUND(H963,-3))),0)</f>
        <v>0</v>
      </c>
      <c r="U963" t="str">
        <f t="shared" ref="U963:U1026" si="512">IF(I963&lt;&gt;"&lt;Null&gt;",IF(I963&lt;0,"",IF(AND(OR(V963=0,V963=1000),I963&lt;&gt;0,I963&lt;1000),"&lt;1000","")),"NA")</f>
        <v>NA</v>
      </c>
      <c r="V963">
        <f t="shared" ref="V963:V1026" si="513">IFERROR(IF(I963&lt;=0,0,IF(I963&lt;1000,1000,ROUND(I963,-3))),0)</f>
        <v>0</v>
      </c>
      <c r="W963" t="str">
        <f t="shared" ref="W963:W1026" si="514">IF(J963&lt;&gt;"&lt;Null&gt;",IF(J963&lt;0,"",IF(AND(OR(X963=0,X963=1000),J963&lt;&gt;0,J963&lt;1000),"&lt;1000","")),"NA")</f>
        <v>NA</v>
      </c>
      <c r="X963">
        <f t="shared" ref="X963:X1026" si="515">IFERROR(IF(J963&lt;=0,0,IF(J963&lt;1000,1000,ROUND(J963,-3))),0)</f>
        <v>0</v>
      </c>
      <c r="Y963" t="str">
        <f t="shared" si="502"/>
        <v>NA</v>
      </c>
      <c r="Z963" t="str">
        <f t="shared" si="503"/>
        <v>NA</v>
      </c>
      <c r="AA963" t="str">
        <f t="shared" si="504"/>
        <v>NA</v>
      </c>
      <c r="AB963" t="str">
        <f t="shared" si="505"/>
        <v>NA</v>
      </c>
      <c r="AC963" s="9" t="str">
        <f t="shared" ref="AC963:AC1026" si="516">IF(Y963="NA","NA",IF(AND(AD963=0,Y963&lt;&gt;0),"&lt;0.1",""))</f>
        <v>NA</v>
      </c>
      <c r="AD963" s="9">
        <f t="shared" ref="AD963:AD1026" si="517">IFERROR(IF(Y963&lt;0,"&lt;Null&gt;",ROUND(Y963,1)),0)</f>
        <v>0</v>
      </c>
      <c r="AE963" s="9" t="str">
        <f t="shared" ref="AE963:AE1026" si="518">IF(Z963="NA","NA",IF(AND(AF963=0,Z963&lt;&gt;0),"&lt;0.1",""))</f>
        <v>NA</v>
      </c>
      <c r="AF963" s="9">
        <f t="shared" ref="AF963:AF1026" si="519">IFERROR(IF(Z963&lt;0,"&lt;Null&gt;",ROUND(Z963,1)),0)</f>
        <v>0</v>
      </c>
      <c r="AG963" s="9" t="str">
        <f t="shared" ref="AG963:AG1026" si="520">IF(AA963="NA","NA",IF(AND(AH963=0,AA963&lt;&gt;0),"&lt;0.1",""))</f>
        <v>NA</v>
      </c>
      <c r="AH963" s="9">
        <f t="shared" ref="AH963:AH1026" si="521">IFERROR(IF(AA963&lt;0,"&lt;Null&gt;",ROUND(AA963,1)),0)</f>
        <v>0</v>
      </c>
      <c r="AI963" s="9" t="str">
        <f t="shared" ref="AI963:AI1026" si="522">IF(AB963="NA","NA",IF(AND(AJ963=0,AB963&lt;&gt;0),"&lt;0.1",""))</f>
        <v>NA</v>
      </c>
      <c r="AJ963" s="9">
        <f t="shared" ref="AJ963:AJ1026" si="523">IFERROR(IF(AB963&lt;0,"&lt;Null&gt;",ROUND(AB963,1)),0)</f>
        <v>0</v>
      </c>
      <c r="AK963" t="str">
        <f t="shared" ref="AK963:AK1026" si="524">IF(AC963="NA","NA",IF(AD963&gt;1,"stressed",""))</f>
        <v>NA</v>
      </c>
      <c r="AL963" t="str">
        <f t="shared" ref="AL963:AL1026" si="525">IF(AE963="NA","NA",IF(AF963&gt;1,"stressed",""))</f>
        <v>NA</v>
      </c>
      <c r="AM963" t="str">
        <f t="shared" ref="AM963:AM1026" si="526">IF(AG963="NA","NA",IF(AH963&gt;1,"stressed",""))</f>
        <v>NA</v>
      </c>
      <c r="AN963" t="str">
        <f t="shared" ref="AN963:AN1026" si="527">IF(AI963="NA","NA",IF(AJ963&gt;1,"stressed",""))</f>
        <v>NA</v>
      </c>
      <c r="AO963">
        <f t="shared" si="506"/>
        <v>0</v>
      </c>
      <c r="AP963">
        <f t="shared" si="507"/>
        <v>0</v>
      </c>
      <c r="AQ963" t="str">
        <f t="shared" si="508"/>
        <v>Method not applicable - confined aquifer</v>
      </c>
    </row>
    <row r="964" spans="1:43" x14ac:dyDescent="0.25">
      <c r="A964">
        <v>894</v>
      </c>
      <c r="B964">
        <v>2505826.6394400001</v>
      </c>
      <c r="C964" t="str">
        <f>VLOOKUP(A964,'A1. Aquifer Attributes'!A:H,8,FALSE)</f>
        <v>Confined</v>
      </c>
      <c r="D964" t="str">
        <f>VLOOKUP(A964,'A3. BGCZ'!A:C,3,FALSE)</f>
        <v>CWH</v>
      </c>
      <c r="E964" t="str">
        <f>VLOOKUP(A964,'A2. Low Flow Zone'!A:C,3,FALSE)</f>
        <v>Coast Mountains</v>
      </c>
      <c r="F964">
        <f>IFERROR(VLOOKUP(A964,'R1. GW Use'!A:H,8,FALSE),"&lt;Null&gt;")</f>
        <v>602653</v>
      </c>
      <c r="G964" t="str">
        <f>IFERROR(VLOOKUP(A964,'R2. Recharge'!A:I,8,FALSE)*B964,"&lt;Null&gt;")</f>
        <v>&lt;Null&gt;</v>
      </c>
      <c r="H964" t="str">
        <f>IFERROR(VLOOKUP(A964,'R2. Recharge'!A:K,10,FALSE)*B964,"&lt;Null&gt;")</f>
        <v>&lt;Null&gt;</v>
      </c>
      <c r="I964" t="str">
        <f>IFERROR(VLOOKUP(A964,'R3. GW E'!A:C,2,FALSE)*B964,"&lt;Null&gt;")</f>
        <v>&lt;Null&gt;</v>
      </c>
      <c r="J964" t="str">
        <f>IFERROR(VLOOKUP(A964,'R3. GW E'!A:E,4,FALSE)*B964,"&lt;Null&gt;")</f>
        <v>&lt;Null&gt;</v>
      </c>
      <c r="K964" t="str">
        <f t="shared" si="495"/>
        <v>&lt;Null&gt;</v>
      </c>
      <c r="L964" t="str">
        <f t="shared" si="496"/>
        <v>&lt;Null&gt;</v>
      </c>
      <c r="M964" t="str">
        <f t="shared" si="497"/>
        <v>&lt;Null&gt;</v>
      </c>
      <c r="N964" t="str">
        <f t="shared" si="498"/>
        <v>&lt;Null&gt;</v>
      </c>
      <c r="O964" t="str">
        <f t="shared" si="499"/>
        <v/>
      </c>
      <c r="P964">
        <f t="shared" si="509"/>
        <v>603000</v>
      </c>
      <c r="Q964" t="str">
        <f t="shared" si="500"/>
        <v/>
      </c>
      <c r="R964">
        <f t="shared" si="510"/>
        <v>0</v>
      </c>
      <c r="S964" t="str">
        <f t="shared" si="501"/>
        <v/>
      </c>
      <c r="T964">
        <f t="shared" si="511"/>
        <v>0</v>
      </c>
      <c r="U964" t="str">
        <f t="shared" si="512"/>
        <v>NA</v>
      </c>
      <c r="V964">
        <f t="shared" si="513"/>
        <v>0</v>
      </c>
      <c r="W964" t="str">
        <f t="shared" si="514"/>
        <v>NA</v>
      </c>
      <c r="X964">
        <f t="shared" si="515"/>
        <v>0</v>
      </c>
      <c r="Y964" t="str">
        <f t="shared" si="502"/>
        <v>NA</v>
      </c>
      <c r="Z964" t="str">
        <f t="shared" si="503"/>
        <v>NA</v>
      </c>
      <c r="AA964" t="str">
        <f t="shared" si="504"/>
        <v>NA</v>
      </c>
      <c r="AB964" t="str">
        <f t="shared" si="505"/>
        <v>NA</v>
      </c>
      <c r="AC964" s="9" t="str">
        <f t="shared" si="516"/>
        <v>NA</v>
      </c>
      <c r="AD964" s="9">
        <f t="shared" si="517"/>
        <v>0</v>
      </c>
      <c r="AE964" s="9" t="str">
        <f t="shared" si="518"/>
        <v>NA</v>
      </c>
      <c r="AF964" s="9">
        <f t="shared" si="519"/>
        <v>0</v>
      </c>
      <c r="AG964" s="9" t="str">
        <f t="shared" si="520"/>
        <v>NA</v>
      </c>
      <c r="AH964" s="9">
        <f t="shared" si="521"/>
        <v>0</v>
      </c>
      <c r="AI964" s="9" t="str">
        <f t="shared" si="522"/>
        <v>NA</v>
      </c>
      <c r="AJ964" s="9">
        <f t="shared" si="523"/>
        <v>0</v>
      </c>
      <c r="AK964" t="str">
        <f t="shared" si="524"/>
        <v>NA</v>
      </c>
      <c r="AL964" t="str">
        <f t="shared" si="525"/>
        <v>NA</v>
      </c>
      <c r="AM964" t="str">
        <f t="shared" si="526"/>
        <v>NA</v>
      </c>
      <c r="AN964" t="str">
        <f t="shared" si="527"/>
        <v>NA</v>
      </c>
      <c r="AO964">
        <f t="shared" si="506"/>
        <v>0</v>
      </c>
      <c r="AP964">
        <f t="shared" si="507"/>
        <v>0</v>
      </c>
      <c r="AQ964" t="str">
        <f t="shared" si="508"/>
        <v>Method not applicable - confined aquifer</v>
      </c>
    </row>
    <row r="965" spans="1:43" x14ac:dyDescent="0.25">
      <c r="A965">
        <v>895</v>
      </c>
      <c r="B965">
        <v>1340913.0534699999</v>
      </c>
      <c r="C965" t="str">
        <f>VLOOKUP(A965,'A1. Aquifer Attributes'!A:H,8,FALSE)</f>
        <v>Confined</v>
      </c>
      <c r="D965" t="str">
        <f>VLOOKUP(A965,'A3. BGCZ'!A:C,3,FALSE)</f>
        <v>CWH</v>
      </c>
      <c r="E965" t="str">
        <f>VLOOKUP(A965,'A2. Low Flow Zone'!A:C,3,FALSE)</f>
        <v>Coast Mountains</v>
      </c>
      <c r="F965">
        <f>IFERROR(VLOOKUP(A965,'R1. GW Use'!A:H,8,FALSE),"&lt;Null&gt;")</f>
        <v>39574</v>
      </c>
      <c r="G965" t="str">
        <f>IFERROR(VLOOKUP(A965,'R2. Recharge'!A:I,8,FALSE)*B965,"&lt;Null&gt;")</f>
        <v>&lt;Null&gt;</v>
      </c>
      <c r="H965" t="str">
        <f>IFERROR(VLOOKUP(A965,'R2. Recharge'!A:K,10,FALSE)*B965,"&lt;Null&gt;")</f>
        <v>&lt;Null&gt;</v>
      </c>
      <c r="I965" t="str">
        <f>IFERROR(VLOOKUP(A965,'R3. GW E'!A:C,2,FALSE)*B965,"&lt;Null&gt;")</f>
        <v>&lt;Null&gt;</v>
      </c>
      <c r="J965" t="str">
        <f>IFERROR(VLOOKUP(A965,'R3. GW E'!A:E,4,FALSE)*B965,"&lt;Null&gt;")</f>
        <v>&lt;Null&gt;</v>
      </c>
      <c r="K965" t="str">
        <f t="shared" si="495"/>
        <v>&lt;Null&gt;</v>
      </c>
      <c r="L965" t="str">
        <f t="shared" si="496"/>
        <v>&lt;Null&gt;</v>
      </c>
      <c r="M965" t="str">
        <f t="shared" si="497"/>
        <v>&lt;Null&gt;</v>
      </c>
      <c r="N965" t="str">
        <f t="shared" si="498"/>
        <v>&lt;Null&gt;</v>
      </c>
      <c r="O965" t="str">
        <f t="shared" si="499"/>
        <v/>
      </c>
      <c r="P965">
        <f t="shared" si="509"/>
        <v>40000</v>
      </c>
      <c r="Q965" t="str">
        <f t="shared" si="500"/>
        <v/>
      </c>
      <c r="R965">
        <f t="shared" si="510"/>
        <v>0</v>
      </c>
      <c r="S965" t="str">
        <f t="shared" si="501"/>
        <v/>
      </c>
      <c r="T965">
        <f t="shared" si="511"/>
        <v>0</v>
      </c>
      <c r="U965" t="str">
        <f t="shared" si="512"/>
        <v>NA</v>
      </c>
      <c r="V965">
        <f t="shared" si="513"/>
        <v>0</v>
      </c>
      <c r="W965" t="str">
        <f t="shared" si="514"/>
        <v>NA</v>
      </c>
      <c r="X965">
        <f t="shared" si="515"/>
        <v>0</v>
      </c>
      <c r="Y965" t="str">
        <f t="shared" si="502"/>
        <v>NA</v>
      </c>
      <c r="Z965" t="str">
        <f t="shared" si="503"/>
        <v>NA</v>
      </c>
      <c r="AA965" t="str">
        <f t="shared" si="504"/>
        <v>NA</v>
      </c>
      <c r="AB965" t="str">
        <f t="shared" si="505"/>
        <v>NA</v>
      </c>
      <c r="AC965" s="9" t="str">
        <f t="shared" si="516"/>
        <v>NA</v>
      </c>
      <c r="AD965" s="9">
        <f t="shared" si="517"/>
        <v>0</v>
      </c>
      <c r="AE965" s="9" t="str">
        <f t="shared" si="518"/>
        <v>NA</v>
      </c>
      <c r="AF965" s="9">
        <f t="shared" si="519"/>
        <v>0</v>
      </c>
      <c r="AG965" s="9" t="str">
        <f t="shared" si="520"/>
        <v>NA</v>
      </c>
      <c r="AH965" s="9">
        <f t="shared" si="521"/>
        <v>0</v>
      </c>
      <c r="AI965" s="9" t="str">
        <f t="shared" si="522"/>
        <v>NA</v>
      </c>
      <c r="AJ965" s="9">
        <f t="shared" si="523"/>
        <v>0</v>
      </c>
      <c r="AK965" t="str">
        <f t="shared" si="524"/>
        <v>NA</v>
      </c>
      <c r="AL965" t="str">
        <f t="shared" si="525"/>
        <v>NA</v>
      </c>
      <c r="AM965" t="str">
        <f t="shared" si="526"/>
        <v>NA</v>
      </c>
      <c r="AN965" t="str">
        <f t="shared" si="527"/>
        <v>NA</v>
      </c>
      <c r="AO965">
        <f t="shared" si="506"/>
        <v>0</v>
      </c>
      <c r="AP965">
        <f t="shared" si="507"/>
        <v>0</v>
      </c>
      <c r="AQ965" t="str">
        <f t="shared" si="508"/>
        <v>Method not applicable - confined aquifer</v>
      </c>
    </row>
    <row r="966" spans="1:43" x14ac:dyDescent="0.25">
      <c r="A966">
        <v>896</v>
      </c>
      <c r="B966">
        <v>745792.16706200002</v>
      </c>
      <c r="C966" t="str">
        <f>VLOOKUP(A966,'A1. Aquifer Attributes'!A:H,8,FALSE)</f>
        <v>Confined</v>
      </c>
      <c r="D966" t="str">
        <f>VLOOKUP(A966,'A3. BGCZ'!A:C,3,FALSE)</f>
        <v>CWH</v>
      </c>
      <c r="E966" t="str">
        <f>VLOOKUP(A966,'A2. Low Flow Zone'!A:C,3,FALSE)</f>
        <v>Coast Mountains</v>
      </c>
      <c r="F966">
        <f>IFERROR(VLOOKUP(A966,'R1. GW Use'!A:H,8,FALSE),"&lt;Null&gt;")</f>
        <v>0</v>
      </c>
      <c r="G966" t="str">
        <f>IFERROR(VLOOKUP(A966,'R2. Recharge'!A:I,8,FALSE)*B966,"&lt;Null&gt;")</f>
        <v>&lt;Null&gt;</v>
      </c>
      <c r="H966" t="str">
        <f>IFERROR(VLOOKUP(A966,'R2. Recharge'!A:K,10,FALSE)*B966,"&lt;Null&gt;")</f>
        <v>&lt;Null&gt;</v>
      </c>
      <c r="I966" t="str">
        <f>IFERROR(VLOOKUP(A966,'R3. GW E'!A:C,2,FALSE)*B966,"&lt;Null&gt;")</f>
        <v>&lt;Null&gt;</v>
      </c>
      <c r="J966" t="str">
        <f>IFERROR(VLOOKUP(A966,'R3. GW E'!A:E,4,FALSE)*B966,"&lt;Null&gt;")</f>
        <v>&lt;Null&gt;</v>
      </c>
      <c r="K966" t="str">
        <f t="shared" si="495"/>
        <v>&lt;Null&gt;</v>
      </c>
      <c r="L966" t="str">
        <f t="shared" si="496"/>
        <v>&lt;Null&gt;</v>
      </c>
      <c r="M966" t="str">
        <f t="shared" si="497"/>
        <v>&lt;Null&gt;</v>
      </c>
      <c r="N966" t="str">
        <f t="shared" si="498"/>
        <v>&lt;Null&gt;</v>
      </c>
      <c r="O966" t="str">
        <f t="shared" si="499"/>
        <v/>
      </c>
      <c r="P966">
        <f t="shared" si="509"/>
        <v>0</v>
      </c>
      <c r="Q966" t="str">
        <f t="shared" si="500"/>
        <v/>
      </c>
      <c r="R966">
        <f t="shared" si="510"/>
        <v>0</v>
      </c>
      <c r="S966" t="str">
        <f t="shared" si="501"/>
        <v/>
      </c>
      <c r="T966">
        <f t="shared" si="511"/>
        <v>0</v>
      </c>
      <c r="U966" t="str">
        <f t="shared" si="512"/>
        <v>NA</v>
      </c>
      <c r="V966">
        <f t="shared" si="513"/>
        <v>0</v>
      </c>
      <c r="W966" t="str">
        <f t="shared" si="514"/>
        <v>NA</v>
      </c>
      <c r="X966">
        <f t="shared" si="515"/>
        <v>0</v>
      </c>
      <c r="Y966" t="str">
        <f t="shared" si="502"/>
        <v>NA</v>
      </c>
      <c r="Z966" t="str">
        <f t="shared" si="503"/>
        <v>NA</v>
      </c>
      <c r="AA966" t="str">
        <f t="shared" si="504"/>
        <v>NA</v>
      </c>
      <c r="AB966" t="str">
        <f t="shared" si="505"/>
        <v>NA</v>
      </c>
      <c r="AC966" s="9" t="str">
        <f t="shared" si="516"/>
        <v>NA</v>
      </c>
      <c r="AD966" s="9">
        <f t="shared" si="517"/>
        <v>0</v>
      </c>
      <c r="AE966" s="9" t="str">
        <f t="shared" si="518"/>
        <v>NA</v>
      </c>
      <c r="AF966" s="9">
        <f t="shared" si="519"/>
        <v>0</v>
      </c>
      <c r="AG966" s="9" t="str">
        <f t="shared" si="520"/>
        <v>NA</v>
      </c>
      <c r="AH966" s="9">
        <f t="shared" si="521"/>
        <v>0</v>
      </c>
      <c r="AI966" s="9" t="str">
        <f t="shared" si="522"/>
        <v>NA</v>
      </c>
      <c r="AJ966" s="9">
        <f t="shared" si="523"/>
        <v>0</v>
      </c>
      <c r="AK966" t="str">
        <f t="shared" si="524"/>
        <v>NA</v>
      </c>
      <c r="AL966" t="str">
        <f t="shared" si="525"/>
        <v>NA</v>
      </c>
      <c r="AM966" t="str">
        <f t="shared" si="526"/>
        <v>NA</v>
      </c>
      <c r="AN966" t="str">
        <f t="shared" si="527"/>
        <v>NA</v>
      </c>
      <c r="AO966">
        <f t="shared" si="506"/>
        <v>0</v>
      </c>
      <c r="AP966">
        <f t="shared" si="507"/>
        <v>0</v>
      </c>
      <c r="AQ966" t="str">
        <f t="shared" si="508"/>
        <v>Method not applicable - confined aquifer</v>
      </c>
    </row>
    <row r="967" spans="1:43" x14ac:dyDescent="0.25">
      <c r="A967">
        <v>897</v>
      </c>
      <c r="B967">
        <v>8409524.5494899992</v>
      </c>
      <c r="C967" t="str">
        <f>VLOOKUP(A967,'A1. Aquifer Attributes'!A:H,8,FALSE)</f>
        <v>Confined</v>
      </c>
      <c r="D967" t="str">
        <f>VLOOKUP(A967,'A3. BGCZ'!A:C,3,FALSE)</f>
        <v>CWH</v>
      </c>
      <c r="E967" t="str">
        <f>VLOOKUP(A967,'A2. Low Flow Zone'!A:C,3,FALSE)</f>
        <v>Coast Mountains</v>
      </c>
      <c r="F967">
        <f>IFERROR(VLOOKUP(A967,'R1. GW Use'!A:H,8,FALSE),"&lt;Null&gt;")</f>
        <v>23676</v>
      </c>
      <c r="G967" t="str">
        <f>IFERROR(VLOOKUP(A967,'R2. Recharge'!A:I,8,FALSE)*B967,"&lt;Null&gt;")</f>
        <v>&lt;Null&gt;</v>
      </c>
      <c r="H967" t="str">
        <f>IFERROR(VLOOKUP(A967,'R2. Recharge'!A:K,10,FALSE)*B967,"&lt;Null&gt;")</f>
        <v>&lt;Null&gt;</v>
      </c>
      <c r="I967" t="str">
        <f>IFERROR(VLOOKUP(A967,'R3. GW E'!A:C,2,FALSE)*B967,"&lt;Null&gt;")</f>
        <v>&lt;Null&gt;</v>
      </c>
      <c r="J967" t="str">
        <f>IFERROR(VLOOKUP(A967,'R3. GW E'!A:E,4,FALSE)*B967,"&lt;Null&gt;")</f>
        <v>&lt;Null&gt;</v>
      </c>
      <c r="K967" t="str">
        <f t="shared" si="495"/>
        <v>&lt;Null&gt;</v>
      </c>
      <c r="L967" t="str">
        <f t="shared" si="496"/>
        <v>&lt;Null&gt;</v>
      </c>
      <c r="M967" t="str">
        <f t="shared" si="497"/>
        <v>&lt;Null&gt;</v>
      </c>
      <c r="N967" t="str">
        <f t="shared" si="498"/>
        <v>&lt;Null&gt;</v>
      </c>
      <c r="O967" t="str">
        <f t="shared" si="499"/>
        <v/>
      </c>
      <c r="P967">
        <f t="shared" si="509"/>
        <v>24000</v>
      </c>
      <c r="Q967" t="str">
        <f t="shared" si="500"/>
        <v/>
      </c>
      <c r="R967">
        <f t="shared" si="510"/>
        <v>0</v>
      </c>
      <c r="S967" t="str">
        <f t="shared" si="501"/>
        <v/>
      </c>
      <c r="T967">
        <f t="shared" si="511"/>
        <v>0</v>
      </c>
      <c r="U967" t="str">
        <f t="shared" si="512"/>
        <v>NA</v>
      </c>
      <c r="V967">
        <f t="shared" si="513"/>
        <v>0</v>
      </c>
      <c r="W967" t="str">
        <f t="shared" si="514"/>
        <v>NA</v>
      </c>
      <c r="X967">
        <f t="shared" si="515"/>
        <v>0</v>
      </c>
      <c r="Y967" t="str">
        <f t="shared" si="502"/>
        <v>NA</v>
      </c>
      <c r="Z967" t="str">
        <f t="shared" si="503"/>
        <v>NA</v>
      </c>
      <c r="AA967" t="str">
        <f t="shared" si="504"/>
        <v>NA</v>
      </c>
      <c r="AB967" t="str">
        <f t="shared" si="505"/>
        <v>NA</v>
      </c>
      <c r="AC967" s="9" t="str">
        <f t="shared" si="516"/>
        <v>NA</v>
      </c>
      <c r="AD967" s="9">
        <f t="shared" si="517"/>
        <v>0</v>
      </c>
      <c r="AE967" s="9" t="str">
        <f t="shared" si="518"/>
        <v>NA</v>
      </c>
      <c r="AF967" s="9">
        <f t="shared" si="519"/>
        <v>0</v>
      </c>
      <c r="AG967" s="9" t="str">
        <f t="shared" si="520"/>
        <v>NA</v>
      </c>
      <c r="AH967" s="9">
        <f t="shared" si="521"/>
        <v>0</v>
      </c>
      <c r="AI967" s="9" t="str">
        <f t="shared" si="522"/>
        <v>NA</v>
      </c>
      <c r="AJ967" s="9">
        <f t="shared" si="523"/>
        <v>0</v>
      </c>
      <c r="AK967" t="str">
        <f t="shared" si="524"/>
        <v>NA</v>
      </c>
      <c r="AL967" t="str">
        <f t="shared" si="525"/>
        <v>NA</v>
      </c>
      <c r="AM967" t="str">
        <f t="shared" si="526"/>
        <v>NA</v>
      </c>
      <c r="AN967" t="str">
        <f t="shared" si="527"/>
        <v>NA</v>
      </c>
      <c r="AO967">
        <f t="shared" si="506"/>
        <v>0</v>
      </c>
      <c r="AP967">
        <f t="shared" si="507"/>
        <v>0</v>
      </c>
      <c r="AQ967" t="str">
        <f t="shared" si="508"/>
        <v>Method not applicable - confined aquifer</v>
      </c>
    </row>
    <row r="968" spans="1:43" x14ac:dyDescent="0.25">
      <c r="A968">
        <v>898</v>
      </c>
      <c r="B968">
        <v>376828.136313</v>
      </c>
      <c r="C968" t="str">
        <f>VLOOKUP(A968,'A1. Aquifer Attributes'!A:H,8,FALSE)</f>
        <v>Confined</v>
      </c>
      <c r="D968" t="str">
        <f>VLOOKUP(A968,'A3. BGCZ'!A:C,3,FALSE)</f>
        <v>CWH</v>
      </c>
      <c r="E968" t="str">
        <f>VLOOKUP(A968,'A2. Low Flow Zone'!A:C,3,FALSE)</f>
        <v>Coast Mountains</v>
      </c>
      <c r="F968">
        <f>IFERROR(VLOOKUP(A968,'R1. GW Use'!A:H,8,FALSE),"&lt;Null&gt;")</f>
        <v>0</v>
      </c>
      <c r="G968" t="str">
        <f>IFERROR(VLOOKUP(A968,'R2. Recharge'!A:I,8,FALSE)*B968,"&lt;Null&gt;")</f>
        <v>&lt;Null&gt;</v>
      </c>
      <c r="H968" t="str">
        <f>IFERROR(VLOOKUP(A968,'R2. Recharge'!A:K,10,FALSE)*B968,"&lt;Null&gt;")</f>
        <v>&lt;Null&gt;</v>
      </c>
      <c r="I968" t="str">
        <f>IFERROR(VLOOKUP(A968,'R3. GW E'!A:C,2,FALSE)*B968,"&lt;Null&gt;")</f>
        <v>&lt;Null&gt;</v>
      </c>
      <c r="J968" t="str">
        <f>IFERROR(VLOOKUP(A968,'R3. GW E'!A:E,4,FALSE)*B968,"&lt;Null&gt;")</f>
        <v>&lt;Null&gt;</v>
      </c>
      <c r="K968" t="str">
        <f t="shared" si="495"/>
        <v>&lt;Null&gt;</v>
      </c>
      <c r="L968" t="str">
        <f t="shared" si="496"/>
        <v>&lt;Null&gt;</v>
      </c>
      <c r="M968" t="str">
        <f t="shared" si="497"/>
        <v>&lt;Null&gt;</v>
      </c>
      <c r="N968" t="str">
        <f t="shared" si="498"/>
        <v>&lt;Null&gt;</v>
      </c>
      <c r="O968" t="str">
        <f t="shared" si="499"/>
        <v/>
      </c>
      <c r="P968">
        <f t="shared" si="509"/>
        <v>0</v>
      </c>
      <c r="Q968" t="str">
        <f t="shared" si="500"/>
        <v/>
      </c>
      <c r="R968">
        <f t="shared" si="510"/>
        <v>0</v>
      </c>
      <c r="S968" t="str">
        <f t="shared" si="501"/>
        <v/>
      </c>
      <c r="T968">
        <f t="shared" si="511"/>
        <v>0</v>
      </c>
      <c r="U968" t="str">
        <f t="shared" si="512"/>
        <v>NA</v>
      </c>
      <c r="V968">
        <f t="shared" si="513"/>
        <v>0</v>
      </c>
      <c r="W968" t="str">
        <f t="shared" si="514"/>
        <v>NA</v>
      </c>
      <c r="X968">
        <f t="shared" si="515"/>
        <v>0</v>
      </c>
      <c r="Y968" t="str">
        <f t="shared" si="502"/>
        <v>NA</v>
      </c>
      <c r="Z968" t="str">
        <f t="shared" si="503"/>
        <v>NA</v>
      </c>
      <c r="AA968" t="str">
        <f t="shared" si="504"/>
        <v>NA</v>
      </c>
      <c r="AB968" t="str">
        <f t="shared" si="505"/>
        <v>NA</v>
      </c>
      <c r="AC968" s="9" t="str">
        <f t="shared" si="516"/>
        <v>NA</v>
      </c>
      <c r="AD968" s="9">
        <f t="shared" si="517"/>
        <v>0</v>
      </c>
      <c r="AE968" s="9" t="str">
        <f t="shared" si="518"/>
        <v>NA</v>
      </c>
      <c r="AF968" s="9">
        <f t="shared" si="519"/>
        <v>0</v>
      </c>
      <c r="AG968" s="9" t="str">
        <f t="shared" si="520"/>
        <v>NA</v>
      </c>
      <c r="AH968" s="9">
        <f t="shared" si="521"/>
        <v>0</v>
      </c>
      <c r="AI968" s="9" t="str">
        <f t="shared" si="522"/>
        <v>NA</v>
      </c>
      <c r="AJ968" s="9">
        <f t="shared" si="523"/>
        <v>0</v>
      </c>
      <c r="AK968" t="str">
        <f t="shared" si="524"/>
        <v>NA</v>
      </c>
      <c r="AL968" t="str">
        <f t="shared" si="525"/>
        <v>NA</v>
      </c>
      <c r="AM968" t="str">
        <f t="shared" si="526"/>
        <v>NA</v>
      </c>
      <c r="AN968" t="str">
        <f t="shared" si="527"/>
        <v>NA</v>
      </c>
      <c r="AO968">
        <f t="shared" si="506"/>
        <v>0</v>
      </c>
      <c r="AP968">
        <f t="shared" si="507"/>
        <v>0</v>
      </c>
      <c r="AQ968" t="str">
        <f t="shared" si="508"/>
        <v>Method not applicable - confined aquifer</v>
      </c>
    </row>
    <row r="969" spans="1:43" x14ac:dyDescent="0.25">
      <c r="A969">
        <v>899</v>
      </c>
      <c r="B969">
        <v>8337057.9589400003</v>
      </c>
      <c r="C969" t="str">
        <f>VLOOKUP(A969,'A1. Aquifer Attributes'!A:H,8,FALSE)</f>
        <v>Confined</v>
      </c>
      <c r="D969" t="str">
        <f>VLOOKUP(A969,'A3. BGCZ'!A:C,3,FALSE)</f>
        <v>CWH</v>
      </c>
      <c r="E969" t="str">
        <f>VLOOKUP(A969,'A2. Low Flow Zone'!A:C,3,FALSE)</f>
        <v>Coast Mountains</v>
      </c>
      <c r="F969">
        <f>IFERROR(VLOOKUP(A969,'R1. GW Use'!A:H,8,FALSE),"&lt;Null&gt;")</f>
        <v>51444</v>
      </c>
      <c r="G969" t="str">
        <f>IFERROR(VLOOKUP(A969,'R2. Recharge'!A:I,8,FALSE)*B969,"&lt;Null&gt;")</f>
        <v>&lt;Null&gt;</v>
      </c>
      <c r="H969" t="str">
        <f>IFERROR(VLOOKUP(A969,'R2. Recharge'!A:K,10,FALSE)*B969,"&lt;Null&gt;")</f>
        <v>&lt;Null&gt;</v>
      </c>
      <c r="I969" t="str">
        <f>IFERROR(VLOOKUP(A969,'R3. GW E'!A:C,2,FALSE)*B969,"&lt;Null&gt;")</f>
        <v>&lt;Null&gt;</v>
      </c>
      <c r="J969" t="str">
        <f>IFERROR(VLOOKUP(A969,'R3. GW E'!A:E,4,FALSE)*B969,"&lt;Null&gt;")</f>
        <v>&lt;Null&gt;</v>
      </c>
      <c r="K969" t="str">
        <f t="shared" si="495"/>
        <v>&lt;Null&gt;</v>
      </c>
      <c r="L969" t="str">
        <f t="shared" si="496"/>
        <v>&lt;Null&gt;</v>
      </c>
      <c r="M969" t="str">
        <f t="shared" si="497"/>
        <v>&lt;Null&gt;</v>
      </c>
      <c r="N969" t="str">
        <f t="shared" si="498"/>
        <v>&lt;Null&gt;</v>
      </c>
      <c r="O969" t="str">
        <f t="shared" si="499"/>
        <v/>
      </c>
      <c r="P969">
        <f t="shared" si="509"/>
        <v>51000</v>
      </c>
      <c r="Q969" t="str">
        <f t="shared" si="500"/>
        <v/>
      </c>
      <c r="R969">
        <f t="shared" si="510"/>
        <v>0</v>
      </c>
      <c r="S969" t="str">
        <f t="shared" si="501"/>
        <v/>
      </c>
      <c r="T969">
        <f t="shared" si="511"/>
        <v>0</v>
      </c>
      <c r="U969" t="str">
        <f t="shared" si="512"/>
        <v>NA</v>
      </c>
      <c r="V969">
        <f t="shared" si="513"/>
        <v>0</v>
      </c>
      <c r="W969" t="str">
        <f t="shared" si="514"/>
        <v>NA</v>
      </c>
      <c r="X969">
        <f t="shared" si="515"/>
        <v>0</v>
      </c>
      <c r="Y969" t="str">
        <f t="shared" si="502"/>
        <v>NA</v>
      </c>
      <c r="Z969" t="str">
        <f t="shared" si="503"/>
        <v>NA</v>
      </c>
      <c r="AA969" t="str">
        <f t="shared" si="504"/>
        <v>NA</v>
      </c>
      <c r="AB969" t="str">
        <f t="shared" si="505"/>
        <v>NA</v>
      </c>
      <c r="AC969" s="9" t="str">
        <f t="shared" si="516"/>
        <v>NA</v>
      </c>
      <c r="AD969" s="9">
        <f t="shared" si="517"/>
        <v>0</v>
      </c>
      <c r="AE969" s="9" t="str">
        <f t="shared" si="518"/>
        <v>NA</v>
      </c>
      <c r="AF969" s="9">
        <f t="shared" si="519"/>
        <v>0</v>
      </c>
      <c r="AG969" s="9" t="str">
        <f t="shared" si="520"/>
        <v>NA</v>
      </c>
      <c r="AH969" s="9">
        <f t="shared" si="521"/>
        <v>0</v>
      </c>
      <c r="AI969" s="9" t="str">
        <f t="shared" si="522"/>
        <v>NA</v>
      </c>
      <c r="AJ969" s="9">
        <f t="shared" si="523"/>
        <v>0</v>
      </c>
      <c r="AK969" t="str">
        <f t="shared" si="524"/>
        <v>NA</v>
      </c>
      <c r="AL969" t="str">
        <f t="shared" si="525"/>
        <v>NA</v>
      </c>
      <c r="AM969" t="str">
        <f t="shared" si="526"/>
        <v>NA</v>
      </c>
      <c r="AN969" t="str">
        <f t="shared" si="527"/>
        <v>NA</v>
      </c>
      <c r="AO969">
        <f t="shared" si="506"/>
        <v>0</v>
      </c>
      <c r="AP969">
        <f t="shared" si="507"/>
        <v>0</v>
      </c>
      <c r="AQ969" t="str">
        <f t="shared" si="508"/>
        <v>Method not applicable - confined aquifer</v>
      </c>
    </row>
    <row r="970" spans="1:43" x14ac:dyDescent="0.25">
      <c r="A970">
        <v>900</v>
      </c>
      <c r="B970">
        <v>3286265.7920200001</v>
      </c>
      <c r="C970" t="str">
        <f>VLOOKUP(A970,'A1. Aquifer Attributes'!A:H,8,FALSE)</f>
        <v>Confined</v>
      </c>
      <c r="D970" t="str">
        <f>VLOOKUP(A970,'A3. BGCZ'!A:C,3,FALSE)</f>
        <v>CWH</v>
      </c>
      <c r="E970" t="str">
        <f>VLOOKUP(A970,'A2. Low Flow Zone'!A:C,3,FALSE)</f>
        <v>Coast Mountains</v>
      </c>
      <c r="F970">
        <f>IFERROR(VLOOKUP(A970,'R1. GW Use'!A:H,8,FALSE),"&lt;Null&gt;")</f>
        <v>17098</v>
      </c>
      <c r="G970" t="str">
        <f>IFERROR(VLOOKUP(A970,'R2. Recharge'!A:I,8,FALSE)*B970,"&lt;Null&gt;")</f>
        <v>&lt;Null&gt;</v>
      </c>
      <c r="H970" t="str">
        <f>IFERROR(VLOOKUP(A970,'R2. Recharge'!A:K,10,FALSE)*B970,"&lt;Null&gt;")</f>
        <v>&lt;Null&gt;</v>
      </c>
      <c r="I970" t="str">
        <f>IFERROR(VLOOKUP(A970,'R3. GW E'!A:C,2,FALSE)*B970,"&lt;Null&gt;")</f>
        <v>&lt;Null&gt;</v>
      </c>
      <c r="J970" t="str">
        <f>IFERROR(VLOOKUP(A970,'R3. GW E'!A:E,4,FALSE)*B970,"&lt;Null&gt;")</f>
        <v>&lt;Null&gt;</v>
      </c>
      <c r="K970" t="str">
        <f t="shared" si="495"/>
        <v>&lt;Null&gt;</v>
      </c>
      <c r="L970" t="str">
        <f t="shared" si="496"/>
        <v>&lt;Null&gt;</v>
      </c>
      <c r="M970" t="str">
        <f t="shared" si="497"/>
        <v>&lt;Null&gt;</v>
      </c>
      <c r="N970" t="str">
        <f t="shared" si="498"/>
        <v>&lt;Null&gt;</v>
      </c>
      <c r="O970" t="str">
        <f t="shared" si="499"/>
        <v/>
      </c>
      <c r="P970">
        <f t="shared" si="509"/>
        <v>17000</v>
      </c>
      <c r="Q970" t="str">
        <f t="shared" si="500"/>
        <v/>
      </c>
      <c r="R970">
        <f t="shared" si="510"/>
        <v>0</v>
      </c>
      <c r="S970" t="str">
        <f t="shared" si="501"/>
        <v/>
      </c>
      <c r="T970">
        <f t="shared" si="511"/>
        <v>0</v>
      </c>
      <c r="U970" t="str">
        <f t="shared" si="512"/>
        <v>NA</v>
      </c>
      <c r="V970">
        <f t="shared" si="513"/>
        <v>0</v>
      </c>
      <c r="W970" t="str">
        <f t="shared" si="514"/>
        <v>NA</v>
      </c>
      <c r="X970">
        <f t="shared" si="515"/>
        <v>0</v>
      </c>
      <c r="Y970" t="str">
        <f t="shared" si="502"/>
        <v>NA</v>
      </c>
      <c r="Z970" t="str">
        <f t="shared" si="503"/>
        <v>NA</v>
      </c>
      <c r="AA970" t="str">
        <f t="shared" si="504"/>
        <v>NA</v>
      </c>
      <c r="AB970" t="str">
        <f t="shared" si="505"/>
        <v>NA</v>
      </c>
      <c r="AC970" s="9" t="str">
        <f t="shared" si="516"/>
        <v>NA</v>
      </c>
      <c r="AD970" s="9">
        <f t="shared" si="517"/>
        <v>0</v>
      </c>
      <c r="AE970" s="9" t="str">
        <f t="shared" si="518"/>
        <v>NA</v>
      </c>
      <c r="AF970" s="9">
        <f t="shared" si="519"/>
        <v>0</v>
      </c>
      <c r="AG970" s="9" t="str">
        <f t="shared" si="520"/>
        <v>NA</v>
      </c>
      <c r="AH970" s="9">
        <f t="shared" si="521"/>
        <v>0</v>
      </c>
      <c r="AI970" s="9" t="str">
        <f t="shared" si="522"/>
        <v>NA</v>
      </c>
      <c r="AJ970" s="9">
        <f t="shared" si="523"/>
        <v>0</v>
      </c>
      <c r="AK970" t="str">
        <f t="shared" si="524"/>
        <v>NA</v>
      </c>
      <c r="AL970" t="str">
        <f t="shared" si="525"/>
        <v>NA</v>
      </c>
      <c r="AM970" t="str">
        <f t="shared" si="526"/>
        <v>NA</v>
      </c>
      <c r="AN970" t="str">
        <f t="shared" si="527"/>
        <v>NA</v>
      </c>
      <c r="AO970">
        <f t="shared" si="506"/>
        <v>0</v>
      </c>
      <c r="AP970">
        <f t="shared" si="507"/>
        <v>0</v>
      </c>
      <c r="AQ970" t="str">
        <f t="shared" si="508"/>
        <v>Method not applicable - confined aquifer</v>
      </c>
    </row>
    <row r="971" spans="1:43" x14ac:dyDescent="0.25">
      <c r="A971">
        <v>901</v>
      </c>
      <c r="B971">
        <v>302282.18718800001</v>
      </c>
      <c r="C971" t="str">
        <f>VLOOKUP(A971,'A1. Aquifer Attributes'!A:H,8,FALSE)</f>
        <v>Confined</v>
      </c>
      <c r="D971" t="str">
        <f>VLOOKUP(A971,'A3. BGCZ'!A:C,3,FALSE)</f>
        <v>CWH</v>
      </c>
      <c r="E971" t="str">
        <f>VLOOKUP(A971,'A2. Low Flow Zone'!A:C,3,FALSE)</f>
        <v>Coast Mountains</v>
      </c>
      <c r="F971">
        <f>IFERROR(VLOOKUP(A971,'R1. GW Use'!A:H,8,FALSE),"&lt;Null&gt;")</f>
        <v>11399</v>
      </c>
      <c r="G971" t="str">
        <f>IFERROR(VLOOKUP(A971,'R2. Recharge'!A:I,8,FALSE)*B971,"&lt;Null&gt;")</f>
        <v>&lt;Null&gt;</v>
      </c>
      <c r="H971" t="str">
        <f>IFERROR(VLOOKUP(A971,'R2. Recharge'!A:K,10,FALSE)*B971,"&lt;Null&gt;")</f>
        <v>&lt;Null&gt;</v>
      </c>
      <c r="I971" t="str">
        <f>IFERROR(VLOOKUP(A971,'R3. GW E'!A:C,2,FALSE)*B971,"&lt;Null&gt;")</f>
        <v>&lt;Null&gt;</v>
      </c>
      <c r="J971" t="str">
        <f>IFERROR(VLOOKUP(A971,'R3. GW E'!A:E,4,FALSE)*B971,"&lt;Null&gt;")</f>
        <v>&lt;Null&gt;</v>
      </c>
      <c r="K971" t="str">
        <f t="shared" si="495"/>
        <v>&lt;Null&gt;</v>
      </c>
      <c r="L971" t="str">
        <f t="shared" si="496"/>
        <v>&lt;Null&gt;</v>
      </c>
      <c r="M971" t="str">
        <f t="shared" si="497"/>
        <v>&lt;Null&gt;</v>
      </c>
      <c r="N971" t="str">
        <f t="shared" si="498"/>
        <v>&lt;Null&gt;</v>
      </c>
      <c r="O971" t="str">
        <f t="shared" si="499"/>
        <v/>
      </c>
      <c r="P971">
        <f t="shared" si="509"/>
        <v>11000</v>
      </c>
      <c r="Q971" t="str">
        <f t="shared" si="500"/>
        <v/>
      </c>
      <c r="R971">
        <f t="shared" si="510"/>
        <v>0</v>
      </c>
      <c r="S971" t="str">
        <f t="shared" si="501"/>
        <v/>
      </c>
      <c r="T971">
        <f t="shared" si="511"/>
        <v>0</v>
      </c>
      <c r="U971" t="str">
        <f t="shared" si="512"/>
        <v>NA</v>
      </c>
      <c r="V971">
        <f t="shared" si="513"/>
        <v>0</v>
      </c>
      <c r="W971" t="str">
        <f t="shared" si="514"/>
        <v>NA</v>
      </c>
      <c r="X971">
        <f t="shared" si="515"/>
        <v>0</v>
      </c>
      <c r="Y971" t="str">
        <f t="shared" si="502"/>
        <v>NA</v>
      </c>
      <c r="Z971" t="str">
        <f t="shared" si="503"/>
        <v>NA</v>
      </c>
      <c r="AA971" t="str">
        <f t="shared" si="504"/>
        <v>NA</v>
      </c>
      <c r="AB971" t="str">
        <f t="shared" si="505"/>
        <v>NA</v>
      </c>
      <c r="AC971" s="9" t="str">
        <f t="shared" si="516"/>
        <v>NA</v>
      </c>
      <c r="AD971" s="9">
        <f t="shared" si="517"/>
        <v>0</v>
      </c>
      <c r="AE971" s="9" t="str">
        <f t="shared" si="518"/>
        <v>NA</v>
      </c>
      <c r="AF971" s="9">
        <f t="shared" si="519"/>
        <v>0</v>
      </c>
      <c r="AG971" s="9" t="str">
        <f t="shared" si="520"/>
        <v>NA</v>
      </c>
      <c r="AH971" s="9">
        <f t="shared" si="521"/>
        <v>0</v>
      </c>
      <c r="AI971" s="9" t="str">
        <f t="shared" si="522"/>
        <v>NA</v>
      </c>
      <c r="AJ971" s="9">
        <f t="shared" si="523"/>
        <v>0</v>
      </c>
      <c r="AK971" t="str">
        <f t="shared" si="524"/>
        <v>NA</v>
      </c>
      <c r="AL971" t="str">
        <f t="shared" si="525"/>
        <v>NA</v>
      </c>
      <c r="AM971" t="str">
        <f t="shared" si="526"/>
        <v>NA</v>
      </c>
      <c r="AN971" t="str">
        <f t="shared" si="527"/>
        <v>NA</v>
      </c>
      <c r="AO971">
        <f t="shared" si="506"/>
        <v>0</v>
      </c>
      <c r="AP971">
        <f t="shared" si="507"/>
        <v>0</v>
      </c>
      <c r="AQ971" t="str">
        <f t="shared" si="508"/>
        <v>Method not applicable - confined aquifer</v>
      </c>
    </row>
    <row r="972" spans="1:43" x14ac:dyDescent="0.25">
      <c r="A972">
        <v>902</v>
      </c>
      <c r="B972">
        <v>1047228.5850899999</v>
      </c>
      <c r="C972" t="str">
        <f>VLOOKUP(A972,'A1. Aquifer Attributes'!A:H,8,FALSE)</f>
        <v>Confined</v>
      </c>
      <c r="D972" t="str">
        <f>VLOOKUP(A972,'A3. BGCZ'!A:C,3,FALSE)</f>
        <v>CWH</v>
      </c>
      <c r="E972" t="str">
        <f>VLOOKUP(A972,'A2. Low Flow Zone'!A:C,3,FALSE)</f>
        <v>Vancouver Island</v>
      </c>
      <c r="F972">
        <f>IFERROR(VLOOKUP(A972,'R1. GW Use'!A:H,8,FALSE),"&lt;Null&gt;")</f>
        <v>167388</v>
      </c>
      <c r="G972" t="str">
        <f>IFERROR(VLOOKUP(A972,'R2. Recharge'!A:I,8,FALSE)*B972,"&lt;Null&gt;")</f>
        <v>&lt;Null&gt;</v>
      </c>
      <c r="H972" t="str">
        <f>IFERROR(VLOOKUP(A972,'R2. Recharge'!A:K,10,FALSE)*B972,"&lt;Null&gt;")</f>
        <v>&lt;Null&gt;</v>
      </c>
      <c r="I972" t="str">
        <f>IFERROR(VLOOKUP(A972,'R3. GW E'!A:C,2,FALSE)*B972,"&lt;Null&gt;")</f>
        <v>&lt;Null&gt;</v>
      </c>
      <c r="J972" t="str">
        <f>IFERROR(VLOOKUP(A972,'R3. GW E'!A:E,4,FALSE)*B972,"&lt;Null&gt;")</f>
        <v>&lt;Null&gt;</v>
      </c>
      <c r="K972" t="str">
        <f t="shared" si="495"/>
        <v>&lt;Null&gt;</v>
      </c>
      <c r="L972" t="str">
        <f t="shared" si="496"/>
        <v>&lt;Null&gt;</v>
      </c>
      <c r="M972" t="str">
        <f t="shared" si="497"/>
        <v>&lt;Null&gt;</v>
      </c>
      <c r="N972" t="str">
        <f t="shared" si="498"/>
        <v>&lt;Null&gt;</v>
      </c>
      <c r="O972" t="str">
        <f t="shared" si="499"/>
        <v/>
      </c>
      <c r="P972">
        <f t="shared" si="509"/>
        <v>167000</v>
      </c>
      <c r="Q972" t="str">
        <f t="shared" si="500"/>
        <v/>
      </c>
      <c r="R972">
        <f t="shared" si="510"/>
        <v>0</v>
      </c>
      <c r="S972" t="str">
        <f t="shared" si="501"/>
        <v/>
      </c>
      <c r="T972">
        <f t="shared" si="511"/>
        <v>0</v>
      </c>
      <c r="U972" t="str">
        <f t="shared" si="512"/>
        <v>NA</v>
      </c>
      <c r="V972">
        <f t="shared" si="513"/>
        <v>0</v>
      </c>
      <c r="W972" t="str">
        <f t="shared" si="514"/>
        <v>NA</v>
      </c>
      <c r="X972">
        <f t="shared" si="515"/>
        <v>0</v>
      </c>
      <c r="Y972" t="str">
        <f t="shared" si="502"/>
        <v>NA</v>
      </c>
      <c r="Z972" t="str">
        <f t="shared" si="503"/>
        <v>NA</v>
      </c>
      <c r="AA972" t="str">
        <f t="shared" si="504"/>
        <v>NA</v>
      </c>
      <c r="AB972" t="str">
        <f t="shared" si="505"/>
        <v>NA</v>
      </c>
      <c r="AC972" s="9" t="str">
        <f t="shared" si="516"/>
        <v>NA</v>
      </c>
      <c r="AD972" s="9">
        <f t="shared" si="517"/>
        <v>0</v>
      </c>
      <c r="AE972" s="9" t="str">
        <f t="shared" si="518"/>
        <v>NA</v>
      </c>
      <c r="AF972" s="9">
        <f t="shared" si="519"/>
        <v>0</v>
      </c>
      <c r="AG972" s="9" t="str">
        <f t="shared" si="520"/>
        <v>NA</v>
      </c>
      <c r="AH972" s="9">
        <f t="shared" si="521"/>
        <v>0</v>
      </c>
      <c r="AI972" s="9" t="str">
        <f t="shared" si="522"/>
        <v>NA</v>
      </c>
      <c r="AJ972" s="9">
        <f t="shared" si="523"/>
        <v>0</v>
      </c>
      <c r="AK972" t="str">
        <f t="shared" si="524"/>
        <v>NA</v>
      </c>
      <c r="AL972" t="str">
        <f t="shared" si="525"/>
        <v>NA</v>
      </c>
      <c r="AM972" t="str">
        <f t="shared" si="526"/>
        <v>NA</v>
      </c>
      <c r="AN972" t="str">
        <f t="shared" si="527"/>
        <v>NA</v>
      </c>
      <c r="AO972">
        <f t="shared" si="506"/>
        <v>0</v>
      </c>
      <c r="AP972">
        <f t="shared" si="507"/>
        <v>0</v>
      </c>
      <c r="AQ972" t="str">
        <f t="shared" si="508"/>
        <v>Method not applicable - confined aquifer</v>
      </c>
    </row>
    <row r="973" spans="1:43" x14ac:dyDescent="0.25">
      <c r="A973">
        <v>903</v>
      </c>
      <c r="B973">
        <v>33888043.296899997</v>
      </c>
      <c r="C973" t="str">
        <f>VLOOKUP(A973,'A1. Aquifer Attributes'!A:H,8,FALSE)</f>
        <v>Confined</v>
      </c>
      <c r="D973" t="str">
        <f>VLOOKUP(A973,'A3. BGCZ'!A:C,3,FALSE)</f>
        <v>BWBS</v>
      </c>
      <c r="E973" t="str">
        <f>VLOOKUP(A973,'A2. Low Flow Zone'!A:C,3,FALSE)</f>
        <v>Northeast Plains</v>
      </c>
      <c r="F973">
        <f>IFERROR(VLOOKUP(A973,'R1. GW Use'!A:H,8,FALSE),"&lt;Null&gt;")</f>
        <v>1414</v>
      </c>
      <c r="G973" t="str">
        <f>IFERROR(VLOOKUP(A973,'R2. Recharge'!A:I,8,FALSE)*B973,"&lt;Null&gt;")</f>
        <v>&lt;Null&gt;</v>
      </c>
      <c r="H973" t="str">
        <f>IFERROR(VLOOKUP(A973,'R2. Recharge'!A:K,10,FALSE)*B973,"&lt;Null&gt;")</f>
        <v>&lt;Null&gt;</v>
      </c>
      <c r="I973" t="str">
        <f>IFERROR(VLOOKUP(A973,'R3. GW E'!A:C,2,FALSE)*B973,"&lt;Null&gt;")</f>
        <v>&lt;Null&gt;</v>
      </c>
      <c r="J973" t="str">
        <f>IFERROR(VLOOKUP(A973,'R3. GW E'!A:E,4,FALSE)*B973,"&lt;Null&gt;")</f>
        <v>&lt;Null&gt;</v>
      </c>
      <c r="K973" t="str">
        <f t="shared" si="495"/>
        <v>&lt;Null&gt;</v>
      </c>
      <c r="L973" t="str">
        <f t="shared" si="496"/>
        <v>&lt;Null&gt;</v>
      </c>
      <c r="M973" t="str">
        <f t="shared" si="497"/>
        <v>&lt;Null&gt;</v>
      </c>
      <c r="N973" t="str">
        <f t="shared" si="498"/>
        <v>&lt;Null&gt;</v>
      </c>
      <c r="O973" t="str">
        <f t="shared" si="499"/>
        <v/>
      </c>
      <c r="P973">
        <f t="shared" si="509"/>
        <v>1000</v>
      </c>
      <c r="Q973" t="str">
        <f t="shared" si="500"/>
        <v/>
      </c>
      <c r="R973">
        <f t="shared" si="510"/>
        <v>0</v>
      </c>
      <c r="S973" t="str">
        <f t="shared" si="501"/>
        <v/>
      </c>
      <c r="T973">
        <f t="shared" si="511"/>
        <v>0</v>
      </c>
      <c r="U973" t="str">
        <f t="shared" si="512"/>
        <v>NA</v>
      </c>
      <c r="V973">
        <f t="shared" si="513"/>
        <v>0</v>
      </c>
      <c r="W973" t="str">
        <f t="shared" si="514"/>
        <v>NA</v>
      </c>
      <c r="X973">
        <f t="shared" si="515"/>
        <v>0</v>
      </c>
      <c r="Y973" t="str">
        <f t="shared" si="502"/>
        <v>NA</v>
      </c>
      <c r="Z973" t="str">
        <f t="shared" si="503"/>
        <v>NA</v>
      </c>
      <c r="AA973" t="str">
        <f t="shared" si="504"/>
        <v>NA</v>
      </c>
      <c r="AB973" t="str">
        <f t="shared" si="505"/>
        <v>NA</v>
      </c>
      <c r="AC973" s="9" t="str">
        <f t="shared" si="516"/>
        <v>NA</v>
      </c>
      <c r="AD973" s="9">
        <f t="shared" si="517"/>
        <v>0</v>
      </c>
      <c r="AE973" s="9" t="str">
        <f t="shared" si="518"/>
        <v>NA</v>
      </c>
      <c r="AF973" s="9">
        <f t="shared" si="519"/>
        <v>0</v>
      </c>
      <c r="AG973" s="9" t="str">
        <f t="shared" si="520"/>
        <v>NA</v>
      </c>
      <c r="AH973" s="9">
        <f t="shared" si="521"/>
        <v>0</v>
      </c>
      <c r="AI973" s="9" t="str">
        <f t="shared" si="522"/>
        <v>NA</v>
      </c>
      <c r="AJ973" s="9">
        <f t="shared" si="523"/>
        <v>0</v>
      </c>
      <c r="AK973" t="str">
        <f t="shared" si="524"/>
        <v>NA</v>
      </c>
      <c r="AL973" t="str">
        <f t="shared" si="525"/>
        <v>NA</v>
      </c>
      <c r="AM973" t="str">
        <f t="shared" si="526"/>
        <v>NA</v>
      </c>
      <c r="AN973" t="str">
        <f t="shared" si="527"/>
        <v>NA</v>
      </c>
      <c r="AO973">
        <f t="shared" si="506"/>
        <v>0</v>
      </c>
      <c r="AP973">
        <f t="shared" si="507"/>
        <v>0</v>
      </c>
      <c r="AQ973" t="str">
        <f t="shared" si="508"/>
        <v>Method not applicable - confined aquifer</v>
      </c>
    </row>
    <row r="974" spans="1:43" x14ac:dyDescent="0.25">
      <c r="A974">
        <v>905</v>
      </c>
      <c r="B974">
        <v>4821035.5948299998</v>
      </c>
      <c r="C974" t="str">
        <f>VLOOKUP(A974,'A1. Aquifer Attributes'!A:H,8,FALSE)</f>
        <v>Confined</v>
      </c>
      <c r="D974" t="str">
        <f>VLOOKUP(A974,'A3. BGCZ'!A:C,3,FALSE)</f>
        <v>CWH</v>
      </c>
      <c r="E974" t="str">
        <f>VLOOKUP(A974,'A2. Low Flow Zone'!A:C,3,FALSE)</f>
        <v>Vancouver Island</v>
      </c>
      <c r="F974">
        <f>IFERROR(VLOOKUP(A974,'R1. GW Use'!A:H,8,FALSE),"&lt;Null&gt;")</f>
        <v>24</v>
      </c>
      <c r="G974" t="str">
        <f>IFERROR(VLOOKUP(A974,'R2. Recharge'!A:I,8,FALSE)*B974,"&lt;Null&gt;")</f>
        <v>&lt;Null&gt;</v>
      </c>
      <c r="H974" t="str">
        <f>IFERROR(VLOOKUP(A974,'R2. Recharge'!A:K,10,FALSE)*B974,"&lt;Null&gt;")</f>
        <v>&lt;Null&gt;</v>
      </c>
      <c r="I974" t="str">
        <f>IFERROR(VLOOKUP(A974,'R3. GW E'!A:C,2,FALSE)*B974,"&lt;Null&gt;")</f>
        <v>&lt;Null&gt;</v>
      </c>
      <c r="J974" t="str">
        <f>IFERROR(VLOOKUP(A974,'R3. GW E'!A:E,4,FALSE)*B974,"&lt;Null&gt;")</f>
        <v>&lt;Null&gt;</v>
      </c>
      <c r="K974" t="str">
        <f t="shared" si="495"/>
        <v>&lt;Null&gt;</v>
      </c>
      <c r="L974" t="str">
        <f t="shared" si="496"/>
        <v>&lt;Null&gt;</v>
      </c>
      <c r="M974" t="str">
        <f t="shared" si="497"/>
        <v>&lt;Null&gt;</v>
      </c>
      <c r="N974" t="str">
        <f t="shared" si="498"/>
        <v>&lt;Null&gt;</v>
      </c>
      <c r="O974" t="str">
        <f t="shared" si="499"/>
        <v>&lt;1000</v>
      </c>
      <c r="P974">
        <f t="shared" si="509"/>
        <v>0</v>
      </c>
      <c r="Q974" t="str">
        <f t="shared" si="500"/>
        <v/>
      </c>
      <c r="R974">
        <f t="shared" si="510"/>
        <v>0</v>
      </c>
      <c r="S974" t="str">
        <f t="shared" si="501"/>
        <v/>
      </c>
      <c r="T974">
        <f t="shared" si="511"/>
        <v>0</v>
      </c>
      <c r="U974" t="str">
        <f t="shared" si="512"/>
        <v>NA</v>
      </c>
      <c r="V974">
        <f t="shared" si="513"/>
        <v>0</v>
      </c>
      <c r="W974" t="str">
        <f t="shared" si="514"/>
        <v>NA</v>
      </c>
      <c r="X974">
        <f t="shared" si="515"/>
        <v>0</v>
      </c>
      <c r="Y974" t="str">
        <f t="shared" si="502"/>
        <v>NA</v>
      </c>
      <c r="Z974" t="str">
        <f t="shared" si="503"/>
        <v>NA</v>
      </c>
      <c r="AA974" t="str">
        <f t="shared" si="504"/>
        <v>NA</v>
      </c>
      <c r="AB974" t="str">
        <f t="shared" si="505"/>
        <v>NA</v>
      </c>
      <c r="AC974" s="9" t="str">
        <f t="shared" si="516"/>
        <v>NA</v>
      </c>
      <c r="AD974" s="9">
        <f t="shared" si="517"/>
        <v>0</v>
      </c>
      <c r="AE974" s="9" t="str">
        <f t="shared" si="518"/>
        <v>NA</v>
      </c>
      <c r="AF974" s="9">
        <f t="shared" si="519"/>
        <v>0</v>
      </c>
      <c r="AG974" s="9" t="str">
        <f t="shared" si="520"/>
        <v>NA</v>
      </c>
      <c r="AH974" s="9">
        <f t="shared" si="521"/>
        <v>0</v>
      </c>
      <c r="AI974" s="9" t="str">
        <f t="shared" si="522"/>
        <v>NA</v>
      </c>
      <c r="AJ974" s="9">
        <f t="shared" si="523"/>
        <v>0</v>
      </c>
      <c r="AK974" t="str">
        <f t="shared" si="524"/>
        <v>NA</v>
      </c>
      <c r="AL974" t="str">
        <f t="shared" si="525"/>
        <v>NA</v>
      </c>
      <c r="AM974" t="str">
        <f t="shared" si="526"/>
        <v>NA</v>
      </c>
      <c r="AN974" t="str">
        <f t="shared" si="527"/>
        <v>NA</v>
      </c>
      <c r="AO974">
        <f t="shared" si="506"/>
        <v>0</v>
      </c>
      <c r="AP974">
        <f t="shared" si="507"/>
        <v>0</v>
      </c>
      <c r="AQ974" t="str">
        <f t="shared" si="508"/>
        <v>Method not applicable - confined aquifer</v>
      </c>
    </row>
    <row r="975" spans="1:43" x14ac:dyDescent="0.25">
      <c r="A975">
        <v>906</v>
      </c>
      <c r="B975">
        <v>2219124.9490499999</v>
      </c>
      <c r="C975" t="str">
        <f>VLOOKUP(A975,'A1. Aquifer Attributes'!A:H,8,FALSE)</f>
        <v>Confined</v>
      </c>
      <c r="D975" t="str">
        <f>VLOOKUP(A975,'A3. BGCZ'!A:C,3,FALSE)</f>
        <v>CWH</v>
      </c>
      <c r="E975" t="str">
        <f>VLOOKUP(A975,'A2. Low Flow Zone'!A:C,3,FALSE)</f>
        <v>Vancouver Island</v>
      </c>
      <c r="F975">
        <f>IFERROR(VLOOKUP(A975,'R1. GW Use'!A:H,8,FALSE),"&lt;Null&gt;")</f>
        <v>0</v>
      </c>
      <c r="G975" t="str">
        <f>IFERROR(VLOOKUP(A975,'R2. Recharge'!A:I,8,FALSE)*B975,"&lt;Null&gt;")</f>
        <v>&lt;Null&gt;</v>
      </c>
      <c r="H975" t="str">
        <f>IFERROR(VLOOKUP(A975,'R2. Recharge'!A:K,10,FALSE)*B975,"&lt;Null&gt;")</f>
        <v>&lt;Null&gt;</v>
      </c>
      <c r="I975" t="str">
        <f>IFERROR(VLOOKUP(A975,'R3. GW E'!A:C,2,FALSE)*B975,"&lt;Null&gt;")</f>
        <v>&lt;Null&gt;</v>
      </c>
      <c r="J975" t="str">
        <f>IFERROR(VLOOKUP(A975,'R3. GW E'!A:E,4,FALSE)*B975,"&lt;Null&gt;")</f>
        <v>&lt;Null&gt;</v>
      </c>
      <c r="K975" t="str">
        <f t="shared" si="495"/>
        <v>&lt;Null&gt;</v>
      </c>
      <c r="L975" t="str">
        <f t="shared" si="496"/>
        <v>&lt;Null&gt;</v>
      </c>
      <c r="M975" t="str">
        <f t="shared" si="497"/>
        <v>&lt;Null&gt;</v>
      </c>
      <c r="N975" t="str">
        <f t="shared" si="498"/>
        <v>&lt;Null&gt;</v>
      </c>
      <c r="O975" t="str">
        <f t="shared" si="499"/>
        <v/>
      </c>
      <c r="P975">
        <f t="shared" si="509"/>
        <v>0</v>
      </c>
      <c r="Q975" t="str">
        <f t="shared" si="500"/>
        <v/>
      </c>
      <c r="R975">
        <f t="shared" si="510"/>
        <v>0</v>
      </c>
      <c r="S975" t="str">
        <f t="shared" si="501"/>
        <v/>
      </c>
      <c r="T975">
        <f t="shared" si="511"/>
        <v>0</v>
      </c>
      <c r="U975" t="str">
        <f t="shared" si="512"/>
        <v>NA</v>
      </c>
      <c r="V975">
        <f t="shared" si="513"/>
        <v>0</v>
      </c>
      <c r="W975" t="str">
        <f t="shared" si="514"/>
        <v>NA</v>
      </c>
      <c r="X975">
        <f t="shared" si="515"/>
        <v>0</v>
      </c>
      <c r="Y975" t="str">
        <f t="shared" si="502"/>
        <v>NA</v>
      </c>
      <c r="Z975" t="str">
        <f t="shared" si="503"/>
        <v>NA</v>
      </c>
      <c r="AA975" t="str">
        <f t="shared" si="504"/>
        <v>NA</v>
      </c>
      <c r="AB975" t="str">
        <f t="shared" si="505"/>
        <v>NA</v>
      </c>
      <c r="AC975" s="9" t="str">
        <f t="shared" si="516"/>
        <v>NA</v>
      </c>
      <c r="AD975" s="9">
        <f t="shared" si="517"/>
        <v>0</v>
      </c>
      <c r="AE975" s="9" t="str">
        <f t="shared" si="518"/>
        <v>NA</v>
      </c>
      <c r="AF975" s="9">
        <f t="shared" si="519"/>
        <v>0</v>
      </c>
      <c r="AG975" s="9" t="str">
        <f t="shared" si="520"/>
        <v>NA</v>
      </c>
      <c r="AH975" s="9">
        <f t="shared" si="521"/>
        <v>0</v>
      </c>
      <c r="AI975" s="9" t="str">
        <f t="shared" si="522"/>
        <v>NA</v>
      </c>
      <c r="AJ975" s="9">
        <f t="shared" si="523"/>
        <v>0</v>
      </c>
      <c r="AK975" t="str">
        <f t="shared" si="524"/>
        <v>NA</v>
      </c>
      <c r="AL975" t="str">
        <f t="shared" si="525"/>
        <v>NA</v>
      </c>
      <c r="AM975" t="str">
        <f t="shared" si="526"/>
        <v>NA</v>
      </c>
      <c r="AN975" t="str">
        <f t="shared" si="527"/>
        <v>NA</v>
      </c>
      <c r="AO975">
        <f t="shared" si="506"/>
        <v>0</v>
      </c>
      <c r="AP975">
        <f t="shared" si="507"/>
        <v>0</v>
      </c>
      <c r="AQ975" t="str">
        <f t="shared" si="508"/>
        <v>Method not applicable - confined aquifer</v>
      </c>
    </row>
    <row r="976" spans="1:43" x14ac:dyDescent="0.25">
      <c r="A976">
        <v>907</v>
      </c>
      <c r="B976">
        <v>1103419.95206</v>
      </c>
      <c r="C976" t="str">
        <f>VLOOKUP(A976,'A1. Aquifer Attributes'!A:H,8,FALSE)</f>
        <v>Confined</v>
      </c>
      <c r="D976" t="str">
        <f>VLOOKUP(A976,'A3. BGCZ'!A:C,3,FALSE)</f>
        <v>CWH</v>
      </c>
      <c r="E976" t="str">
        <f>VLOOKUP(A976,'A2. Low Flow Zone'!A:C,3,FALSE)</f>
        <v>Vancouver Island</v>
      </c>
      <c r="F976">
        <f>IFERROR(VLOOKUP(A976,'R1. GW Use'!A:H,8,FALSE),"&lt;Null&gt;")</f>
        <v>0</v>
      </c>
      <c r="G976" t="str">
        <f>IFERROR(VLOOKUP(A976,'R2. Recharge'!A:I,8,FALSE)*B976,"&lt;Null&gt;")</f>
        <v>&lt;Null&gt;</v>
      </c>
      <c r="H976" t="str">
        <f>IFERROR(VLOOKUP(A976,'R2. Recharge'!A:K,10,FALSE)*B976,"&lt;Null&gt;")</f>
        <v>&lt;Null&gt;</v>
      </c>
      <c r="I976" t="str">
        <f>IFERROR(VLOOKUP(A976,'R3. GW E'!A:C,2,FALSE)*B976,"&lt;Null&gt;")</f>
        <v>&lt;Null&gt;</v>
      </c>
      <c r="J976" t="str">
        <f>IFERROR(VLOOKUP(A976,'R3. GW E'!A:E,4,FALSE)*B976,"&lt;Null&gt;")</f>
        <v>&lt;Null&gt;</v>
      </c>
      <c r="K976" t="str">
        <f t="shared" si="495"/>
        <v>&lt;Null&gt;</v>
      </c>
      <c r="L976" t="str">
        <f t="shared" si="496"/>
        <v>&lt;Null&gt;</v>
      </c>
      <c r="M976" t="str">
        <f t="shared" si="497"/>
        <v>&lt;Null&gt;</v>
      </c>
      <c r="N976" t="str">
        <f t="shared" si="498"/>
        <v>&lt;Null&gt;</v>
      </c>
      <c r="O976" t="str">
        <f t="shared" si="499"/>
        <v/>
      </c>
      <c r="P976">
        <f t="shared" si="509"/>
        <v>0</v>
      </c>
      <c r="Q976" t="str">
        <f t="shared" si="500"/>
        <v/>
      </c>
      <c r="R976">
        <f t="shared" si="510"/>
        <v>0</v>
      </c>
      <c r="S976" t="str">
        <f t="shared" si="501"/>
        <v/>
      </c>
      <c r="T976">
        <f t="shared" si="511"/>
        <v>0</v>
      </c>
      <c r="U976" t="str">
        <f t="shared" si="512"/>
        <v>NA</v>
      </c>
      <c r="V976">
        <f t="shared" si="513"/>
        <v>0</v>
      </c>
      <c r="W976" t="str">
        <f t="shared" si="514"/>
        <v>NA</v>
      </c>
      <c r="X976">
        <f t="shared" si="515"/>
        <v>0</v>
      </c>
      <c r="Y976" t="str">
        <f t="shared" si="502"/>
        <v>NA</v>
      </c>
      <c r="Z976" t="str">
        <f t="shared" si="503"/>
        <v>NA</v>
      </c>
      <c r="AA976" t="str">
        <f t="shared" si="504"/>
        <v>NA</v>
      </c>
      <c r="AB976" t="str">
        <f t="shared" si="505"/>
        <v>NA</v>
      </c>
      <c r="AC976" s="9" t="str">
        <f t="shared" si="516"/>
        <v>NA</v>
      </c>
      <c r="AD976" s="9">
        <f t="shared" si="517"/>
        <v>0</v>
      </c>
      <c r="AE976" s="9" t="str">
        <f t="shared" si="518"/>
        <v>NA</v>
      </c>
      <c r="AF976" s="9">
        <f t="shared" si="519"/>
        <v>0</v>
      </c>
      <c r="AG976" s="9" t="str">
        <f t="shared" si="520"/>
        <v>NA</v>
      </c>
      <c r="AH976" s="9">
        <f t="shared" si="521"/>
        <v>0</v>
      </c>
      <c r="AI976" s="9" t="str">
        <f t="shared" si="522"/>
        <v>NA</v>
      </c>
      <c r="AJ976" s="9">
        <f t="shared" si="523"/>
        <v>0</v>
      </c>
      <c r="AK976" t="str">
        <f t="shared" si="524"/>
        <v>NA</v>
      </c>
      <c r="AL976" t="str">
        <f t="shared" si="525"/>
        <v>NA</v>
      </c>
      <c r="AM976" t="str">
        <f t="shared" si="526"/>
        <v>NA</v>
      </c>
      <c r="AN976" t="str">
        <f t="shared" si="527"/>
        <v>NA</v>
      </c>
      <c r="AO976">
        <f t="shared" si="506"/>
        <v>0</v>
      </c>
      <c r="AP976">
        <f t="shared" si="507"/>
        <v>0</v>
      </c>
      <c r="AQ976" t="str">
        <f t="shared" si="508"/>
        <v>Method not applicable - confined aquifer</v>
      </c>
    </row>
    <row r="977" spans="1:43" x14ac:dyDescent="0.25">
      <c r="A977">
        <v>908</v>
      </c>
      <c r="B977">
        <v>22926902.4375</v>
      </c>
      <c r="C977" t="str">
        <f>VLOOKUP(A977,'A1. Aquifer Attributes'!A:H,8,FALSE)</f>
        <v>Confined</v>
      </c>
      <c r="D977" t="str">
        <f>VLOOKUP(A977,'A3. BGCZ'!A:C,3,FALSE)</f>
        <v>BWBS</v>
      </c>
      <c r="E977" t="str">
        <f>VLOOKUP(A977,'A2. Low Flow Zone'!A:C,3,FALSE)</f>
        <v>Northeast Plains</v>
      </c>
      <c r="F977">
        <f>IFERROR(VLOOKUP(A977,'R1. GW Use'!A:H,8,FALSE),"&lt;Null&gt;")</f>
        <v>8629</v>
      </c>
      <c r="G977" t="str">
        <f>IFERROR(VLOOKUP(A977,'R2. Recharge'!A:I,8,FALSE)*B977,"&lt;Null&gt;")</f>
        <v>&lt;Null&gt;</v>
      </c>
      <c r="H977" t="str">
        <f>IFERROR(VLOOKUP(A977,'R2. Recharge'!A:K,10,FALSE)*B977,"&lt;Null&gt;")</f>
        <v>&lt;Null&gt;</v>
      </c>
      <c r="I977" t="str">
        <f>IFERROR(VLOOKUP(A977,'R3. GW E'!A:C,2,FALSE)*B977,"&lt;Null&gt;")</f>
        <v>&lt;Null&gt;</v>
      </c>
      <c r="J977" t="str">
        <f>IFERROR(VLOOKUP(A977,'R3. GW E'!A:E,4,FALSE)*B977,"&lt;Null&gt;")</f>
        <v>&lt;Null&gt;</v>
      </c>
      <c r="K977" t="str">
        <f t="shared" si="495"/>
        <v>&lt;Null&gt;</v>
      </c>
      <c r="L977" t="str">
        <f t="shared" si="496"/>
        <v>&lt;Null&gt;</v>
      </c>
      <c r="M977" t="str">
        <f t="shared" si="497"/>
        <v>&lt;Null&gt;</v>
      </c>
      <c r="N977" t="str">
        <f t="shared" si="498"/>
        <v>&lt;Null&gt;</v>
      </c>
      <c r="O977" t="str">
        <f t="shared" si="499"/>
        <v/>
      </c>
      <c r="P977">
        <f t="shared" si="509"/>
        <v>9000</v>
      </c>
      <c r="Q977" t="str">
        <f t="shared" si="500"/>
        <v/>
      </c>
      <c r="R977">
        <f t="shared" si="510"/>
        <v>0</v>
      </c>
      <c r="S977" t="str">
        <f t="shared" si="501"/>
        <v/>
      </c>
      <c r="T977">
        <f t="shared" si="511"/>
        <v>0</v>
      </c>
      <c r="U977" t="str">
        <f t="shared" si="512"/>
        <v>NA</v>
      </c>
      <c r="V977">
        <f t="shared" si="513"/>
        <v>0</v>
      </c>
      <c r="W977" t="str">
        <f t="shared" si="514"/>
        <v>NA</v>
      </c>
      <c r="X977">
        <f t="shared" si="515"/>
        <v>0</v>
      </c>
      <c r="Y977" t="str">
        <f t="shared" si="502"/>
        <v>NA</v>
      </c>
      <c r="Z977" t="str">
        <f t="shared" si="503"/>
        <v>NA</v>
      </c>
      <c r="AA977" t="str">
        <f t="shared" si="504"/>
        <v>NA</v>
      </c>
      <c r="AB977" t="str">
        <f t="shared" si="505"/>
        <v>NA</v>
      </c>
      <c r="AC977" s="9" t="str">
        <f t="shared" si="516"/>
        <v>NA</v>
      </c>
      <c r="AD977" s="9">
        <f t="shared" si="517"/>
        <v>0</v>
      </c>
      <c r="AE977" s="9" t="str">
        <f t="shared" si="518"/>
        <v>NA</v>
      </c>
      <c r="AF977" s="9">
        <f t="shared" si="519"/>
        <v>0</v>
      </c>
      <c r="AG977" s="9" t="str">
        <f t="shared" si="520"/>
        <v>NA</v>
      </c>
      <c r="AH977" s="9">
        <f t="shared" si="521"/>
        <v>0</v>
      </c>
      <c r="AI977" s="9" t="str">
        <f t="shared" si="522"/>
        <v>NA</v>
      </c>
      <c r="AJ977" s="9">
        <f t="shared" si="523"/>
        <v>0</v>
      </c>
      <c r="AK977" t="str">
        <f t="shared" si="524"/>
        <v>NA</v>
      </c>
      <c r="AL977" t="str">
        <f t="shared" si="525"/>
        <v>NA</v>
      </c>
      <c r="AM977" t="str">
        <f t="shared" si="526"/>
        <v>NA</v>
      </c>
      <c r="AN977" t="str">
        <f t="shared" si="527"/>
        <v>NA</v>
      </c>
      <c r="AO977">
        <f t="shared" si="506"/>
        <v>0</v>
      </c>
      <c r="AP977">
        <f t="shared" si="507"/>
        <v>0</v>
      </c>
      <c r="AQ977" t="str">
        <f t="shared" si="508"/>
        <v>Method not applicable - confined aquifer</v>
      </c>
    </row>
    <row r="978" spans="1:43" x14ac:dyDescent="0.25">
      <c r="A978">
        <v>910</v>
      </c>
      <c r="B978">
        <v>36139938.5625</v>
      </c>
      <c r="C978" t="str">
        <f>VLOOKUP(A978,'A1. Aquifer Attributes'!A:H,8,FALSE)</f>
        <v>Confined</v>
      </c>
      <c r="D978" t="str">
        <f>VLOOKUP(A978,'A3. BGCZ'!A:C,3,FALSE)</f>
        <v>BWBS</v>
      </c>
      <c r="E978" t="str">
        <f>VLOOKUP(A978,'A2. Low Flow Zone'!A:C,3,FALSE)</f>
        <v>North Interior</v>
      </c>
      <c r="F978">
        <f>IFERROR(VLOOKUP(A978,'R1. GW Use'!A:H,8,FALSE),"&lt;Null&gt;")</f>
        <v>4977</v>
      </c>
      <c r="G978" t="str">
        <f>IFERROR(VLOOKUP(A978,'R2. Recharge'!A:I,8,FALSE)*B978,"&lt;Null&gt;")</f>
        <v>&lt;Null&gt;</v>
      </c>
      <c r="H978" t="str">
        <f>IFERROR(VLOOKUP(A978,'R2. Recharge'!A:K,10,FALSE)*B978,"&lt;Null&gt;")</f>
        <v>&lt;Null&gt;</v>
      </c>
      <c r="I978" t="str">
        <f>IFERROR(VLOOKUP(A978,'R3. GW E'!A:C,2,FALSE)*B978,"&lt;Null&gt;")</f>
        <v>&lt;Null&gt;</v>
      </c>
      <c r="J978" t="str">
        <f>IFERROR(VLOOKUP(A978,'R3. GW E'!A:E,4,FALSE)*B978,"&lt;Null&gt;")</f>
        <v>&lt;Null&gt;</v>
      </c>
      <c r="K978" t="str">
        <f t="shared" si="495"/>
        <v>&lt;Null&gt;</v>
      </c>
      <c r="L978" t="str">
        <f t="shared" si="496"/>
        <v>&lt;Null&gt;</v>
      </c>
      <c r="M978" t="str">
        <f t="shared" si="497"/>
        <v>&lt;Null&gt;</v>
      </c>
      <c r="N978" t="str">
        <f t="shared" si="498"/>
        <v>&lt;Null&gt;</v>
      </c>
      <c r="O978" t="str">
        <f t="shared" si="499"/>
        <v/>
      </c>
      <c r="P978">
        <f t="shared" si="509"/>
        <v>5000</v>
      </c>
      <c r="Q978" t="str">
        <f t="shared" si="500"/>
        <v/>
      </c>
      <c r="R978">
        <f t="shared" si="510"/>
        <v>0</v>
      </c>
      <c r="S978" t="str">
        <f t="shared" si="501"/>
        <v/>
      </c>
      <c r="T978">
        <f t="shared" si="511"/>
        <v>0</v>
      </c>
      <c r="U978" t="str">
        <f t="shared" si="512"/>
        <v>NA</v>
      </c>
      <c r="V978">
        <f t="shared" si="513"/>
        <v>0</v>
      </c>
      <c r="W978" t="str">
        <f t="shared" si="514"/>
        <v>NA</v>
      </c>
      <c r="X978">
        <f t="shared" si="515"/>
        <v>0</v>
      </c>
      <c r="Y978" t="str">
        <f t="shared" si="502"/>
        <v>NA</v>
      </c>
      <c r="Z978" t="str">
        <f t="shared" si="503"/>
        <v>NA</v>
      </c>
      <c r="AA978" t="str">
        <f t="shared" si="504"/>
        <v>NA</v>
      </c>
      <c r="AB978" t="str">
        <f t="shared" si="505"/>
        <v>NA</v>
      </c>
      <c r="AC978" s="9" t="str">
        <f t="shared" si="516"/>
        <v>NA</v>
      </c>
      <c r="AD978" s="9">
        <f t="shared" si="517"/>
        <v>0</v>
      </c>
      <c r="AE978" s="9" t="str">
        <f t="shared" si="518"/>
        <v>NA</v>
      </c>
      <c r="AF978" s="9">
        <f t="shared" si="519"/>
        <v>0</v>
      </c>
      <c r="AG978" s="9" t="str">
        <f t="shared" si="520"/>
        <v>NA</v>
      </c>
      <c r="AH978" s="9">
        <f t="shared" si="521"/>
        <v>0</v>
      </c>
      <c r="AI978" s="9" t="str">
        <f t="shared" si="522"/>
        <v>NA</v>
      </c>
      <c r="AJ978" s="9">
        <f t="shared" si="523"/>
        <v>0</v>
      </c>
      <c r="AK978" t="str">
        <f t="shared" si="524"/>
        <v>NA</v>
      </c>
      <c r="AL978" t="str">
        <f t="shared" si="525"/>
        <v>NA</v>
      </c>
      <c r="AM978" t="str">
        <f t="shared" si="526"/>
        <v>NA</v>
      </c>
      <c r="AN978" t="str">
        <f t="shared" si="527"/>
        <v>NA</v>
      </c>
      <c r="AO978">
        <f t="shared" si="506"/>
        <v>0</v>
      </c>
      <c r="AP978">
        <f t="shared" si="507"/>
        <v>0</v>
      </c>
      <c r="AQ978" t="str">
        <f t="shared" si="508"/>
        <v>Method not applicable - confined aquifer</v>
      </c>
    </row>
    <row r="979" spans="1:43" x14ac:dyDescent="0.25">
      <c r="A979">
        <v>911</v>
      </c>
      <c r="B979">
        <v>1720073.06006</v>
      </c>
      <c r="C979" t="str">
        <f>VLOOKUP(A979,'A1. Aquifer Attributes'!A:H,8,FALSE)</f>
        <v>Confined</v>
      </c>
      <c r="D979" t="str">
        <f>VLOOKUP(A979,'A3. BGCZ'!A:C,3,FALSE)</f>
        <v>SBS</v>
      </c>
      <c r="E979" t="str">
        <f>VLOOKUP(A979,'A2. Low Flow Zone'!A:C,3,FALSE)</f>
        <v>South Interior</v>
      </c>
      <c r="F979">
        <f>IFERROR(VLOOKUP(A979,'R1. GW Use'!A:H,8,FALSE),"&lt;Null&gt;")</f>
        <v>35282</v>
      </c>
      <c r="G979" t="str">
        <f>IFERROR(VLOOKUP(A979,'R2. Recharge'!A:I,8,FALSE)*B979,"&lt;Null&gt;")</f>
        <v>&lt;Null&gt;</v>
      </c>
      <c r="H979" t="str">
        <f>IFERROR(VLOOKUP(A979,'R2. Recharge'!A:K,10,FALSE)*B979,"&lt;Null&gt;")</f>
        <v>&lt;Null&gt;</v>
      </c>
      <c r="I979" t="str">
        <f>IFERROR(VLOOKUP(A979,'R3. GW E'!A:C,2,FALSE)*B979,"&lt;Null&gt;")</f>
        <v>&lt;Null&gt;</v>
      </c>
      <c r="J979" t="str">
        <f>IFERROR(VLOOKUP(A979,'R3. GW E'!A:E,4,FALSE)*B979,"&lt;Null&gt;")</f>
        <v>&lt;Null&gt;</v>
      </c>
      <c r="K979" t="str">
        <f t="shared" si="495"/>
        <v>&lt;Null&gt;</v>
      </c>
      <c r="L979" t="str">
        <f t="shared" si="496"/>
        <v>&lt;Null&gt;</v>
      </c>
      <c r="M979" t="str">
        <f t="shared" si="497"/>
        <v>&lt;Null&gt;</v>
      </c>
      <c r="N979" t="str">
        <f t="shared" si="498"/>
        <v>&lt;Null&gt;</v>
      </c>
      <c r="O979" t="str">
        <f t="shared" si="499"/>
        <v/>
      </c>
      <c r="P979">
        <f t="shared" si="509"/>
        <v>35000</v>
      </c>
      <c r="Q979" t="str">
        <f t="shared" si="500"/>
        <v/>
      </c>
      <c r="R979">
        <f t="shared" si="510"/>
        <v>0</v>
      </c>
      <c r="S979" t="str">
        <f t="shared" si="501"/>
        <v/>
      </c>
      <c r="T979">
        <f t="shared" si="511"/>
        <v>0</v>
      </c>
      <c r="U979" t="str">
        <f t="shared" si="512"/>
        <v>NA</v>
      </c>
      <c r="V979">
        <f t="shared" si="513"/>
        <v>0</v>
      </c>
      <c r="W979" t="str">
        <f t="shared" si="514"/>
        <v>NA</v>
      </c>
      <c r="X979">
        <f t="shared" si="515"/>
        <v>0</v>
      </c>
      <c r="Y979" t="str">
        <f t="shared" si="502"/>
        <v>NA</v>
      </c>
      <c r="Z979" t="str">
        <f t="shared" si="503"/>
        <v>NA</v>
      </c>
      <c r="AA979" t="str">
        <f t="shared" si="504"/>
        <v>NA</v>
      </c>
      <c r="AB979" t="str">
        <f t="shared" si="505"/>
        <v>NA</v>
      </c>
      <c r="AC979" s="9" t="str">
        <f t="shared" si="516"/>
        <v>NA</v>
      </c>
      <c r="AD979" s="9">
        <f t="shared" si="517"/>
        <v>0</v>
      </c>
      <c r="AE979" s="9" t="str">
        <f t="shared" si="518"/>
        <v>NA</v>
      </c>
      <c r="AF979" s="9">
        <f t="shared" si="519"/>
        <v>0</v>
      </c>
      <c r="AG979" s="9" t="str">
        <f t="shared" si="520"/>
        <v>NA</v>
      </c>
      <c r="AH979" s="9">
        <f t="shared" si="521"/>
        <v>0</v>
      </c>
      <c r="AI979" s="9" t="str">
        <f t="shared" si="522"/>
        <v>NA</v>
      </c>
      <c r="AJ979" s="9">
        <f t="shared" si="523"/>
        <v>0</v>
      </c>
      <c r="AK979" t="str">
        <f t="shared" si="524"/>
        <v>NA</v>
      </c>
      <c r="AL979" t="str">
        <f t="shared" si="525"/>
        <v>NA</v>
      </c>
      <c r="AM979" t="str">
        <f t="shared" si="526"/>
        <v>NA</v>
      </c>
      <c r="AN979" t="str">
        <f t="shared" si="527"/>
        <v>NA</v>
      </c>
      <c r="AO979">
        <f t="shared" si="506"/>
        <v>0</v>
      </c>
      <c r="AP979">
        <f t="shared" si="507"/>
        <v>0</v>
      </c>
      <c r="AQ979" t="str">
        <f t="shared" si="508"/>
        <v>Method not applicable - confined aquifer</v>
      </c>
    </row>
    <row r="980" spans="1:43" x14ac:dyDescent="0.25">
      <c r="A980">
        <v>912</v>
      </c>
      <c r="B980">
        <v>1016804.17769</v>
      </c>
      <c r="C980" t="str">
        <f>VLOOKUP(A980,'A1. Aquifer Attributes'!A:H,8,FALSE)</f>
        <v>Confined</v>
      </c>
      <c r="D980" t="str">
        <f>VLOOKUP(A980,'A3. BGCZ'!A:C,3,FALSE)</f>
        <v>SBS</v>
      </c>
      <c r="E980" t="str">
        <f>VLOOKUP(A980,'A2. Low Flow Zone'!A:C,3,FALSE)</f>
        <v>South Interior</v>
      </c>
      <c r="F980">
        <f>IFERROR(VLOOKUP(A980,'R1. GW Use'!A:H,8,FALSE),"&lt;Null&gt;")</f>
        <v>15773</v>
      </c>
      <c r="G980" t="str">
        <f>IFERROR(VLOOKUP(A980,'R2. Recharge'!A:I,8,FALSE)*B980,"&lt;Null&gt;")</f>
        <v>&lt;Null&gt;</v>
      </c>
      <c r="H980" t="str">
        <f>IFERROR(VLOOKUP(A980,'R2. Recharge'!A:K,10,FALSE)*B980,"&lt;Null&gt;")</f>
        <v>&lt;Null&gt;</v>
      </c>
      <c r="I980" t="str">
        <f>IFERROR(VLOOKUP(A980,'R3. GW E'!A:C,2,FALSE)*B980,"&lt;Null&gt;")</f>
        <v>&lt;Null&gt;</v>
      </c>
      <c r="J980" t="str">
        <f>IFERROR(VLOOKUP(A980,'R3. GW E'!A:E,4,FALSE)*B980,"&lt;Null&gt;")</f>
        <v>&lt;Null&gt;</v>
      </c>
      <c r="K980" t="str">
        <f t="shared" si="495"/>
        <v>&lt;Null&gt;</v>
      </c>
      <c r="L980" t="str">
        <f t="shared" si="496"/>
        <v>&lt;Null&gt;</v>
      </c>
      <c r="M980" t="str">
        <f t="shared" si="497"/>
        <v>&lt;Null&gt;</v>
      </c>
      <c r="N980" t="str">
        <f t="shared" si="498"/>
        <v>&lt;Null&gt;</v>
      </c>
      <c r="O980" t="str">
        <f t="shared" si="499"/>
        <v/>
      </c>
      <c r="P980">
        <f t="shared" si="509"/>
        <v>16000</v>
      </c>
      <c r="Q980" t="str">
        <f t="shared" si="500"/>
        <v/>
      </c>
      <c r="R980">
        <f t="shared" si="510"/>
        <v>0</v>
      </c>
      <c r="S980" t="str">
        <f t="shared" si="501"/>
        <v/>
      </c>
      <c r="T980">
        <f t="shared" si="511"/>
        <v>0</v>
      </c>
      <c r="U980" t="str">
        <f t="shared" si="512"/>
        <v>NA</v>
      </c>
      <c r="V980">
        <f t="shared" si="513"/>
        <v>0</v>
      </c>
      <c r="W980" t="str">
        <f t="shared" si="514"/>
        <v>NA</v>
      </c>
      <c r="X980">
        <f t="shared" si="515"/>
        <v>0</v>
      </c>
      <c r="Y980" t="str">
        <f t="shared" si="502"/>
        <v>NA</v>
      </c>
      <c r="Z980" t="str">
        <f t="shared" si="503"/>
        <v>NA</v>
      </c>
      <c r="AA980" t="str">
        <f t="shared" si="504"/>
        <v>NA</v>
      </c>
      <c r="AB980" t="str">
        <f t="shared" si="505"/>
        <v>NA</v>
      </c>
      <c r="AC980" s="9" t="str">
        <f t="shared" si="516"/>
        <v>NA</v>
      </c>
      <c r="AD980" s="9">
        <f t="shared" si="517"/>
        <v>0</v>
      </c>
      <c r="AE980" s="9" t="str">
        <f t="shared" si="518"/>
        <v>NA</v>
      </c>
      <c r="AF980" s="9">
        <f t="shared" si="519"/>
        <v>0</v>
      </c>
      <c r="AG980" s="9" t="str">
        <f t="shared" si="520"/>
        <v>NA</v>
      </c>
      <c r="AH980" s="9">
        <f t="shared" si="521"/>
        <v>0</v>
      </c>
      <c r="AI980" s="9" t="str">
        <f t="shared" si="522"/>
        <v>NA</v>
      </c>
      <c r="AJ980" s="9">
        <f t="shared" si="523"/>
        <v>0</v>
      </c>
      <c r="AK980" t="str">
        <f t="shared" si="524"/>
        <v>NA</v>
      </c>
      <c r="AL980" t="str">
        <f t="shared" si="525"/>
        <v>NA</v>
      </c>
      <c r="AM980" t="str">
        <f t="shared" si="526"/>
        <v>NA</v>
      </c>
      <c r="AN980" t="str">
        <f t="shared" si="527"/>
        <v>NA</v>
      </c>
      <c r="AO980">
        <f t="shared" si="506"/>
        <v>0</v>
      </c>
      <c r="AP980">
        <f t="shared" si="507"/>
        <v>0</v>
      </c>
      <c r="AQ980" t="str">
        <f t="shared" si="508"/>
        <v>Method not applicable - confined aquifer</v>
      </c>
    </row>
    <row r="981" spans="1:43" x14ac:dyDescent="0.25">
      <c r="A981">
        <v>913</v>
      </c>
      <c r="B981">
        <v>1564741.7480599999</v>
      </c>
      <c r="C981" t="str">
        <f>VLOOKUP(A981,'A1. Aquifer Attributes'!A:H,8,FALSE)</f>
        <v>Confined</v>
      </c>
      <c r="D981" t="str">
        <f>VLOOKUP(A981,'A3. BGCZ'!A:C,3,FALSE)</f>
        <v>SBS</v>
      </c>
      <c r="E981" t="str">
        <f>VLOOKUP(A981,'A2. Low Flow Zone'!A:C,3,FALSE)</f>
        <v>South Interior</v>
      </c>
      <c r="F981">
        <f>IFERROR(VLOOKUP(A981,'R1. GW Use'!A:H,8,FALSE),"&lt;Null&gt;")</f>
        <v>61847</v>
      </c>
      <c r="G981" t="str">
        <f>IFERROR(VLOOKUP(A981,'R2. Recharge'!A:I,8,FALSE)*B981,"&lt;Null&gt;")</f>
        <v>&lt;Null&gt;</v>
      </c>
      <c r="H981" t="str">
        <f>IFERROR(VLOOKUP(A981,'R2. Recharge'!A:K,10,FALSE)*B981,"&lt;Null&gt;")</f>
        <v>&lt;Null&gt;</v>
      </c>
      <c r="I981" t="str">
        <f>IFERROR(VLOOKUP(A981,'R3. GW E'!A:C,2,FALSE)*B981,"&lt;Null&gt;")</f>
        <v>&lt;Null&gt;</v>
      </c>
      <c r="J981" t="str">
        <f>IFERROR(VLOOKUP(A981,'R3. GW E'!A:E,4,FALSE)*B981,"&lt;Null&gt;")</f>
        <v>&lt;Null&gt;</v>
      </c>
      <c r="K981" t="str">
        <f t="shared" si="495"/>
        <v>&lt;Null&gt;</v>
      </c>
      <c r="L981" t="str">
        <f t="shared" si="496"/>
        <v>&lt;Null&gt;</v>
      </c>
      <c r="M981" t="str">
        <f t="shared" si="497"/>
        <v>&lt;Null&gt;</v>
      </c>
      <c r="N981" t="str">
        <f t="shared" si="498"/>
        <v>&lt;Null&gt;</v>
      </c>
      <c r="O981" t="str">
        <f t="shared" si="499"/>
        <v/>
      </c>
      <c r="P981">
        <f t="shared" si="509"/>
        <v>62000</v>
      </c>
      <c r="Q981" t="str">
        <f t="shared" si="500"/>
        <v/>
      </c>
      <c r="R981">
        <f t="shared" si="510"/>
        <v>0</v>
      </c>
      <c r="S981" t="str">
        <f t="shared" si="501"/>
        <v/>
      </c>
      <c r="T981">
        <f t="shared" si="511"/>
        <v>0</v>
      </c>
      <c r="U981" t="str">
        <f t="shared" si="512"/>
        <v>NA</v>
      </c>
      <c r="V981">
        <f t="shared" si="513"/>
        <v>0</v>
      </c>
      <c r="W981" t="str">
        <f t="shared" si="514"/>
        <v>NA</v>
      </c>
      <c r="X981">
        <f t="shared" si="515"/>
        <v>0</v>
      </c>
      <c r="Y981" t="str">
        <f t="shared" si="502"/>
        <v>NA</v>
      </c>
      <c r="Z981" t="str">
        <f t="shared" si="503"/>
        <v>NA</v>
      </c>
      <c r="AA981" t="str">
        <f t="shared" si="504"/>
        <v>NA</v>
      </c>
      <c r="AB981" t="str">
        <f t="shared" si="505"/>
        <v>NA</v>
      </c>
      <c r="AC981" s="9" t="str">
        <f t="shared" si="516"/>
        <v>NA</v>
      </c>
      <c r="AD981" s="9">
        <f t="shared" si="517"/>
        <v>0</v>
      </c>
      <c r="AE981" s="9" t="str">
        <f t="shared" si="518"/>
        <v>NA</v>
      </c>
      <c r="AF981" s="9">
        <f t="shared" si="519"/>
        <v>0</v>
      </c>
      <c r="AG981" s="9" t="str">
        <f t="shared" si="520"/>
        <v>NA</v>
      </c>
      <c r="AH981" s="9">
        <f t="shared" si="521"/>
        <v>0</v>
      </c>
      <c r="AI981" s="9" t="str">
        <f t="shared" si="522"/>
        <v>NA</v>
      </c>
      <c r="AJ981" s="9">
        <f t="shared" si="523"/>
        <v>0</v>
      </c>
      <c r="AK981" t="str">
        <f t="shared" si="524"/>
        <v>NA</v>
      </c>
      <c r="AL981" t="str">
        <f t="shared" si="525"/>
        <v>NA</v>
      </c>
      <c r="AM981" t="str">
        <f t="shared" si="526"/>
        <v>NA</v>
      </c>
      <c r="AN981" t="str">
        <f t="shared" si="527"/>
        <v>NA</v>
      </c>
      <c r="AO981">
        <f t="shared" si="506"/>
        <v>0</v>
      </c>
      <c r="AP981">
        <f t="shared" si="507"/>
        <v>0</v>
      </c>
      <c r="AQ981" t="str">
        <f t="shared" si="508"/>
        <v>Method not applicable - confined aquifer</v>
      </c>
    </row>
    <row r="982" spans="1:43" x14ac:dyDescent="0.25">
      <c r="A982">
        <v>914</v>
      </c>
      <c r="B982">
        <v>809405.03231299995</v>
      </c>
      <c r="C982" t="str">
        <f>VLOOKUP(A982,'A1. Aquifer Attributes'!A:H,8,FALSE)</f>
        <v>Confined</v>
      </c>
      <c r="D982" t="str">
        <f>VLOOKUP(A982,'A3. BGCZ'!A:C,3,FALSE)</f>
        <v>SBS</v>
      </c>
      <c r="E982" t="str">
        <f>VLOOKUP(A982,'A2. Low Flow Zone'!A:C,3,FALSE)</f>
        <v>South Interior</v>
      </c>
      <c r="F982">
        <f>IFERROR(VLOOKUP(A982,'R1. GW Use'!A:H,8,FALSE),"&lt;Null&gt;")</f>
        <v>30301</v>
      </c>
      <c r="G982" t="str">
        <f>IFERROR(VLOOKUP(A982,'R2. Recharge'!A:I,8,FALSE)*B982,"&lt;Null&gt;")</f>
        <v>&lt;Null&gt;</v>
      </c>
      <c r="H982" t="str">
        <f>IFERROR(VLOOKUP(A982,'R2. Recharge'!A:K,10,FALSE)*B982,"&lt;Null&gt;")</f>
        <v>&lt;Null&gt;</v>
      </c>
      <c r="I982" t="str">
        <f>IFERROR(VLOOKUP(A982,'R3. GW E'!A:C,2,FALSE)*B982,"&lt;Null&gt;")</f>
        <v>&lt;Null&gt;</v>
      </c>
      <c r="J982" t="str">
        <f>IFERROR(VLOOKUP(A982,'R3. GW E'!A:E,4,FALSE)*B982,"&lt;Null&gt;")</f>
        <v>&lt;Null&gt;</v>
      </c>
      <c r="K982" t="str">
        <f t="shared" si="495"/>
        <v>&lt;Null&gt;</v>
      </c>
      <c r="L982" t="str">
        <f t="shared" si="496"/>
        <v>&lt;Null&gt;</v>
      </c>
      <c r="M982" t="str">
        <f t="shared" si="497"/>
        <v>&lt;Null&gt;</v>
      </c>
      <c r="N982" t="str">
        <f t="shared" si="498"/>
        <v>&lt;Null&gt;</v>
      </c>
      <c r="O982" t="str">
        <f t="shared" si="499"/>
        <v/>
      </c>
      <c r="P982">
        <f t="shared" si="509"/>
        <v>30000</v>
      </c>
      <c r="Q982" t="str">
        <f t="shared" si="500"/>
        <v/>
      </c>
      <c r="R982">
        <f t="shared" si="510"/>
        <v>0</v>
      </c>
      <c r="S982" t="str">
        <f t="shared" si="501"/>
        <v/>
      </c>
      <c r="T982">
        <f t="shared" si="511"/>
        <v>0</v>
      </c>
      <c r="U982" t="str">
        <f t="shared" si="512"/>
        <v>NA</v>
      </c>
      <c r="V982">
        <f t="shared" si="513"/>
        <v>0</v>
      </c>
      <c r="W982" t="str">
        <f t="shared" si="514"/>
        <v>NA</v>
      </c>
      <c r="X982">
        <f t="shared" si="515"/>
        <v>0</v>
      </c>
      <c r="Y982" t="str">
        <f t="shared" si="502"/>
        <v>NA</v>
      </c>
      <c r="Z982" t="str">
        <f t="shared" si="503"/>
        <v>NA</v>
      </c>
      <c r="AA982" t="str">
        <f t="shared" si="504"/>
        <v>NA</v>
      </c>
      <c r="AB982" t="str">
        <f t="shared" si="505"/>
        <v>NA</v>
      </c>
      <c r="AC982" s="9" t="str">
        <f t="shared" si="516"/>
        <v>NA</v>
      </c>
      <c r="AD982" s="9">
        <f t="shared" si="517"/>
        <v>0</v>
      </c>
      <c r="AE982" s="9" t="str">
        <f t="shared" si="518"/>
        <v>NA</v>
      </c>
      <c r="AF982" s="9">
        <f t="shared" si="519"/>
        <v>0</v>
      </c>
      <c r="AG982" s="9" t="str">
        <f t="shared" si="520"/>
        <v>NA</v>
      </c>
      <c r="AH982" s="9">
        <f t="shared" si="521"/>
        <v>0</v>
      </c>
      <c r="AI982" s="9" t="str">
        <f t="shared" si="522"/>
        <v>NA</v>
      </c>
      <c r="AJ982" s="9">
        <f t="shared" si="523"/>
        <v>0</v>
      </c>
      <c r="AK982" t="str">
        <f t="shared" si="524"/>
        <v>NA</v>
      </c>
      <c r="AL982" t="str">
        <f t="shared" si="525"/>
        <v>NA</v>
      </c>
      <c r="AM982" t="str">
        <f t="shared" si="526"/>
        <v>NA</v>
      </c>
      <c r="AN982" t="str">
        <f t="shared" si="527"/>
        <v>NA</v>
      </c>
      <c r="AO982">
        <f t="shared" si="506"/>
        <v>0</v>
      </c>
      <c r="AP982">
        <f t="shared" si="507"/>
        <v>0</v>
      </c>
      <c r="AQ982" t="str">
        <f t="shared" si="508"/>
        <v>Method not applicable - confined aquifer</v>
      </c>
    </row>
    <row r="983" spans="1:43" x14ac:dyDescent="0.25">
      <c r="A983">
        <v>915</v>
      </c>
      <c r="B983">
        <v>1183720.66062</v>
      </c>
      <c r="C983" t="str">
        <f>VLOOKUP(A983,'A1. Aquifer Attributes'!A:H,8,FALSE)</f>
        <v>Confined</v>
      </c>
      <c r="D983" t="str">
        <f>VLOOKUP(A983,'A3. BGCZ'!A:C,3,FALSE)</f>
        <v>SBS</v>
      </c>
      <c r="E983" t="str">
        <f>VLOOKUP(A983,'A2. Low Flow Zone'!A:C,3,FALSE)</f>
        <v>South Interior</v>
      </c>
      <c r="F983">
        <f>IFERROR(VLOOKUP(A983,'R1. GW Use'!A:H,8,FALSE),"&lt;Null&gt;")</f>
        <v>4981</v>
      </c>
      <c r="G983" t="str">
        <f>IFERROR(VLOOKUP(A983,'R2. Recharge'!A:I,8,FALSE)*B983,"&lt;Null&gt;")</f>
        <v>&lt;Null&gt;</v>
      </c>
      <c r="H983" t="str">
        <f>IFERROR(VLOOKUP(A983,'R2. Recharge'!A:K,10,FALSE)*B983,"&lt;Null&gt;")</f>
        <v>&lt;Null&gt;</v>
      </c>
      <c r="I983" t="str">
        <f>IFERROR(VLOOKUP(A983,'R3. GW E'!A:C,2,FALSE)*B983,"&lt;Null&gt;")</f>
        <v>&lt;Null&gt;</v>
      </c>
      <c r="J983" t="str">
        <f>IFERROR(VLOOKUP(A983,'R3. GW E'!A:E,4,FALSE)*B983,"&lt;Null&gt;")</f>
        <v>&lt;Null&gt;</v>
      </c>
      <c r="K983" t="str">
        <f t="shared" si="495"/>
        <v>&lt;Null&gt;</v>
      </c>
      <c r="L983" t="str">
        <f t="shared" si="496"/>
        <v>&lt;Null&gt;</v>
      </c>
      <c r="M983" t="str">
        <f t="shared" si="497"/>
        <v>&lt;Null&gt;</v>
      </c>
      <c r="N983" t="str">
        <f t="shared" si="498"/>
        <v>&lt;Null&gt;</v>
      </c>
      <c r="O983" t="str">
        <f t="shared" si="499"/>
        <v/>
      </c>
      <c r="P983">
        <f t="shared" si="509"/>
        <v>5000</v>
      </c>
      <c r="Q983" t="str">
        <f t="shared" si="500"/>
        <v/>
      </c>
      <c r="R983">
        <f t="shared" si="510"/>
        <v>0</v>
      </c>
      <c r="S983" t="str">
        <f t="shared" si="501"/>
        <v/>
      </c>
      <c r="T983">
        <f t="shared" si="511"/>
        <v>0</v>
      </c>
      <c r="U983" t="str">
        <f t="shared" si="512"/>
        <v>NA</v>
      </c>
      <c r="V983">
        <f t="shared" si="513"/>
        <v>0</v>
      </c>
      <c r="W983" t="str">
        <f t="shared" si="514"/>
        <v>NA</v>
      </c>
      <c r="X983">
        <f t="shared" si="515"/>
        <v>0</v>
      </c>
      <c r="Y983" t="str">
        <f t="shared" si="502"/>
        <v>NA</v>
      </c>
      <c r="Z983" t="str">
        <f t="shared" si="503"/>
        <v>NA</v>
      </c>
      <c r="AA983" t="str">
        <f t="shared" si="504"/>
        <v>NA</v>
      </c>
      <c r="AB983" t="str">
        <f t="shared" si="505"/>
        <v>NA</v>
      </c>
      <c r="AC983" s="9" t="str">
        <f t="shared" si="516"/>
        <v>NA</v>
      </c>
      <c r="AD983" s="9">
        <f t="shared" si="517"/>
        <v>0</v>
      </c>
      <c r="AE983" s="9" t="str">
        <f t="shared" si="518"/>
        <v>NA</v>
      </c>
      <c r="AF983" s="9">
        <f t="shared" si="519"/>
        <v>0</v>
      </c>
      <c r="AG983" s="9" t="str">
        <f t="shared" si="520"/>
        <v>NA</v>
      </c>
      <c r="AH983" s="9">
        <f t="shared" si="521"/>
        <v>0</v>
      </c>
      <c r="AI983" s="9" t="str">
        <f t="shared" si="522"/>
        <v>NA</v>
      </c>
      <c r="AJ983" s="9">
        <f t="shared" si="523"/>
        <v>0</v>
      </c>
      <c r="AK983" t="str">
        <f t="shared" si="524"/>
        <v>NA</v>
      </c>
      <c r="AL983" t="str">
        <f t="shared" si="525"/>
        <v>NA</v>
      </c>
      <c r="AM983" t="str">
        <f t="shared" si="526"/>
        <v>NA</v>
      </c>
      <c r="AN983" t="str">
        <f t="shared" si="527"/>
        <v>NA</v>
      </c>
      <c r="AO983">
        <f t="shared" si="506"/>
        <v>0</v>
      </c>
      <c r="AP983">
        <f t="shared" si="507"/>
        <v>0</v>
      </c>
      <c r="AQ983" t="str">
        <f t="shared" si="508"/>
        <v>Method not applicable - confined aquifer</v>
      </c>
    </row>
    <row r="984" spans="1:43" x14ac:dyDescent="0.25">
      <c r="A984">
        <v>916</v>
      </c>
      <c r="B984">
        <v>357855.11643699999</v>
      </c>
      <c r="C984" t="str">
        <f>VLOOKUP(A984,'A1. Aquifer Attributes'!A:H,8,FALSE)</f>
        <v>Confined</v>
      </c>
      <c r="D984" t="str">
        <f>VLOOKUP(A984,'A3. BGCZ'!A:C,3,FALSE)</f>
        <v>SBS</v>
      </c>
      <c r="E984" t="str">
        <f>VLOOKUP(A984,'A2. Low Flow Zone'!A:C,3,FALSE)</f>
        <v>South Interior</v>
      </c>
      <c r="F984">
        <f>IFERROR(VLOOKUP(A984,'R1. GW Use'!A:H,8,FALSE),"&lt;Null&gt;")</f>
        <v>3321</v>
      </c>
      <c r="G984" t="str">
        <f>IFERROR(VLOOKUP(A984,'R2. Recharge'!A:I,8,FALSE)*B984,"&lt;Null&gt;")</f>
        <v>&lt;Null&gt;</v>
      </c>
      <c r="H984" t="str">
        <f>IFERROR(VLOOKUP(A984,'R2. Recharge'!A:K,10,FALSE)*B984,"&lt;Null&gt;")</f>
        <v>&lt;Null&gt;</v>
      </c>
      <c r="I984" t="str">
        <f>IFERROR(VLOOKUP(A984,'R3. GW E'!A:C,2,FALSE)*B984,"&lt;Null&gt;")</f>
        <v>&lt;Null&gt;</v>
      </c>
      <c r="J984" t="str">
        <f>IFERROR(VLOOKUP(A984,'R3. GW E'!A:E,4,FALSE)*B984,"&lt;Null&gt;")</f>
        <v>&lt;Null&gt;</v>
      </c>
      <c r="K984" t="str">
        <f t="shared" si="495"/>
        <v>&lt;Null&gt;</v>
      </c>
      <c r="L984" t="str">
        <f t="shared" si="496"/>
        <v>&lt;Null&gt;</v>
      </c>
      <c r="M984" t="str">
        <f t="shared" si="497"/>
        <v>&lt;Null&gt;</v>
      </c>
      <c r="N984" t="str">
        <f t="shared" si="498"/>
        <v>&lt;Null&gt;</v>
      </c>
      <c r="O984" t="str">
        <f t="shared" si="499"/>
        <v/>
      </c>
      <c r="P984">
        <f t="shared" si="509"/>
        <v>3000</v>
      </c>
      <c r="Q984" t="str">
        <f t="shared" si="500"/>
        <v/>
      </c>
      <c r="R984">
        <f t="shared" si="510"/>
        <v>0</v>
      </c>
      <c r="S984" t="str">
        <f t="shared" si="501"/>
        <v/>
      </c>
      <c r="T984">
        <f t="shared" si="511"/>
        <v>0</v>
      </c>
      <c r="U984" t="str">
        <f t="shared" si="512"/>
        <v>NA</v>
      </c>
      <c r="V984">
        <f t="shared" si="513"/>
        <v>0</v>
      </c>
      <c r="W984" t="str">
        <f t="shared" si="514"/>
        <v>NA</v>
      </c>
      <c r="X984">
        <f t="shared" si="515"/>
        <v>0</v>
      </c>
      <c r="Y984" t="str">
        <f t="shared" si="502"/>
        <v>NA</v>
      </c>
      <c r="Z984" t="str">
        <f t="shared" si="503"/>
        <v>NA</v>
      </c>
      <c r="AA984" t="str">
        <f t="shared" si="504"/>
        <v>NA</v>
      </c>
      <c r="AB984" t="str">
        <f t="shared" si="505"/>
        <v>NA</v>
      </c>
      <c r="AC984" s="9" t="str">
        <f t="shared" si="516"/>
        <v>NA</v>
      </c>
      <c r="AD984" s="9">
        <f t="shared" si="517"/>
        <v>0</v>
      </c>
      <c r="AE984" s="9" t="str">
        <f t="shared" si="518"/>
        <v>NA</v>
      </c>
      <c r="AF984" s="9">
        <f t="shared" si="519"/>
        <v>0</v>
      </c>
      <c r="AG984" s="9" t="str">
        <f t="shared" si="520"/>
        <v>NA</v>
      </c>
      <c r="AH984" s="9">
        <f t="shared" si="521"/>
        <v>0</v>
      </c>
      <c r="AI984" s="9" t="str">
        <f t="shared" si="522"/>
        <v>NA</v>
      </c>
      <c r="AJ984" s="9">
        <f t="shared" si="523"/>
        <v>0</v>
      </c>
      <c r="AK984" t="str">
        <f t="shared" si="524"/>
        <v>NA</v>
      </c>
      <c r="AL984" t="str">
        <f t="shared" si="525"/>
        <v>NA</v>
      </c>
      <c r="AM984" t="str">
        <f t="shared" si="526"/>
        <v>NA</v>
      </c>
      <c r="AN984" t="str">
        <f t="shared" si="527"/>
        <v>NA</v>
      </c>
      <c r="AO984">
        <f t="shared" si="506"/>
        <v>0</v>
      </c>
      <c r="AP984">
        <f t="shared" si="507"/>
        <v>0</v>
      </c>
      <c r="AQ984" t="str">
        <f t="shared" si="508"/>
        <v>Method not applicable - confined aquifer</v>
      </c>
    </row>
    <row r="985" spans="1:43" x14ac:dyDescent="0.25">
      <c r="A985">
        <v>917</v>
      </c>
      <c r="B985">
        <v>58397937.125</v>
      </c>
      <c r="C985" t="str">
        <f>VLOOKUP(A985,'A1. Aquifer Attributes'!A:H,8,FALSE)</f>
        <v>Confined</v>
      </c>
      <c r="D985" t="str">
        <f>VLOOKUP(A985,'A3. BGCZ'!A:C,3,FALSE)</f>
        <v>BWBS</v>
      </c>
      <c r="E985" t="str">
        <f>VLOOKUP(A985,'A2. Low Flow Zone'!A:C,3,FALSE)</f>
        <v>North Interior</v>
      </c>
      <c r="F985">
        <f>IFERROR(VLOOKUP(A985,'R1. GW Use'!A:H,8,FALSE),"&lt;Null&gt;")</f>
        <v>10932</v>
      </c>
      <c r="G985" t="str">
        <f>IFERROR(VLOOKUP(A985,'R2. Recharge'!A:I,8,FALSE)*B985,"&lt;Null&gt;")</f>
        <v>&lt;Null&gt;</v>
      </c>
      <c r="H985" t="str">
        <f>IFERROR(VLOOKUP(A985,'R2. Recharge'!A:K,10,FALSE)*B985,"&lt;Null&gt;")</f>
        <v>&lt;Null&gt;</v>
      </c>
      <c r="I985" t="str">
        <f>IFERROR(VLOOKUP(A985,'R3. GW E'!A:C,2,FALSE)*B985,"&lt;Null&gt;")</f>
        <v>&lt;Null&gt;</v>
      </c>
      <c r="J985" t="str">
        <f>IFERROR(VLOOKUP(A985,'R3. GW E'!A:E,4,FALSE)*B985,"&lt;Null&gt;")</f>
        <v>&lt;Null&gt;</v>
      </c>
      <c r="K985" t="str">
        <f t="shared" si="495"/>
        <v>&lt;Null&gt;</v>
      </c>
      <c r="L985" t="str">
        <f t="shared" si="496"/>
        <v>&lt;Null&gt;</v>
      </c>
      <c r="M985" t="str">
        <f t="shared" si="497"/>
        <v>&lt;Null&gt;</v>
      </c>
      <c r="N985" t="str">
        <f t="shared" si="498"/>
        <v>&lt;Null&gt;</v>
      </c>
      <c r="O985" t="str">
        <f t="shared" si="499"/>
        <v/>
      </c>
      <c r="P985">
        <f t="shared" si="509"/>
        <v>11000</v>
      </c>
      <c r="Q985" t="str">
        <f t="shared" si="500"/>
        <v/>
      </c>
      <c r="R985">
        <f t="shared" si="510"/>
        <v>0</v>
      </c>
      <c r="S985" t="str">
        <f t="shared" si="501"/>
        <v/>
      </c>
      <c r="T985">
        <f t="shared" si="511"/>
        <v>0</v>
      </c>
      <c r="U985" t="str">
        <f t="shared" si="512"/>
        <v>NA</v>
      </c>
      <c r="V985">
        <f t="shared" si="513"/>
        <v>0</v>
      </c>
      <c r="W985" t="str">
        <f t="shared" si="514"/>
        <v>NA</v>
      </c>
      <c r="X985">
        <f t="shared" si="515"/>
        <v>0</v>
      </c>
      <c r="Y985" t="str">
        <f t="shared" si="502"/>
        <v>NA</v>
      </c>
      <c r="Z985" t="str">
        <f t="shared" si="503"/>
        <v>NA</v>
      </c>
      <c r="AA985" t="str">
        <f t="shared" si="504"/>
        <v>NA</v>
      </c>
      <c r="AB985" t="str">
        <f t="shared" si="505"/>
        <v>NA</v>
      </c>
      <c r="AC985" s="9" t="str">
        <f t="shared" si="516"/>
        <v>NA</v>
      </c>
      <c r="AD985" s="9">
        <f t="shared" si="517"/>
        <v>0</v>
      </c>
      <c r="AE985" s="9" t="str">
        <f t="shared" si="518"/>
        <v>NA</v>
      </c>
      <c r="AF985" s="9">
        <f t="shared" si="519"/>
        <v>0</v>
      </c>
      <c r="AG985" s="9" t="str">
        <f t="shared" si="520"/>
        <v>NA</v>
      </c>
      <c r="AH985" s="9">
        <f t="shared" si="521"/>
        <v>0</v>
      </c>
      <c r="AI985" s="9" t="str">
        <f t="shared" si="522"/>
        <v>NA</v>
      </c>
      <c r="AJ985" s="9">
        <f t="shared" si="523"/>
        <v>0</v>
      </c>
      <c r="AK985" t="str">
        <f t="shared" si="524"/>
        <v>NA</v>
      </c>
      <c r="AL985" t="str">
        <f t="shared" si="525"/>
        <v>NA</v>
      </c>
      <c r="AM985" t="str">
        <f t="shared" si="526"/>
        <v>NA</v>
      </c>
      <c r="AN985" t="str">
        <f t="shared" si="527"/>
        <v>NA</v>
      </c>
      <c r="AO985">
        <f t="shared" si="506"/>
        <v>0</v>
      </c>
      <c r="AP985">
        <f t="shared" si="507"/>
        <v>0</v>
      </c>
      <c r="AQ985" t="str">
        <f t="shared" si="508"/>
        <v>Method not applicable - confined aquifer</v>
      </c>
    </row>
    <row r="986" spans="1:43" x14ac:dyDescent="0.25">
      <c r="A986">
        <v>918</v>
      </c>
      <c r="B986">
        <v>4817382.6293799998</v>
      </c>
      <c r="C986" t="str">
        <f>VLOOKUP(A986,'A1. Aquifer Attributes'!A:H,8,FALSE)</f>
        <v>Confined</v>
      </c>
      <c r="D986" t="str">
        <f>VLOOKUP(A986,'A3. BGCZ'!A:C,3,FALSE)</f>
        <v>SBS</v>
      </c>
      <c r="E986" t="str">
        <f>VLOOKUP(A986,'A2. Low Flow Zone'!A:C,3,FALSE)</f>
        <v>South Interior</v>
      </c>
      <c r="F986">
        <f>IFERROR(VLOOKUP(A986,'R1. GW Use'!A:H,8,FALSE),"&lt;Null&gt;")</f>
        <v>28226</v>
      </c>
      <c r="G986" t="str">
        <f>IFERROR(VLOOKUP(A986,'R2. Recharge'!A:I,8,FALSE)*B986,"&lt;Null&gt;")</f>
        <v>&lt;Null&gt;</v>
      </c>
      <c r="H986" t="str">
        <f>IFERROR(VLOOKUP(A986,'R2. Recharge'!A:K,10,FALSE)*B986,"&lt;Null&gt;")</f>
        <v>&lt;Null&gt;</v>
      </c>
      <c r="I986" t="str">
        <f>IFERROR(VLOOKUP(A986,'R3. GW E'!A:C,2,FALSE)*B986,"&lt;Null&gt;")</f>
        <v>&lt;Null&gt;</v>
      </c>
      <c r="J986" t="str">
        <f>IFERROR(VLOOKUP(A986,'R3. GW E'!A:E,4,FALSE)*B986,"&lt;Null&gt;")</f>
        <v>&lt;Null&gt;</v>
      </c>
      <c r="K986" t="str">
        <f t="shared" si="495"/>
        <v>&lt;Null&gt;</v>
      </c>
      <c r="L986" t="str">
        <f t="shared" si="496"/>
        <v>&lt;Null&gt;</v>
      </c>
      <c r="M986" t="str">
        <f t="shared" si="497"/>
        <v>&lt;Null&gt;</v>
      </c>
      <c r="N986" t="str">
        <f t="shared" si="498"/>
        <v>&lt;Null&gt;</v>
      </c>
      <c r="O986" t="str">
        <f t="shared" si="499"/>
        <v/>
      </c>
      <c r="P986">
        <f t="shared" si="509"/>
        <v>28000</v>
      </c>
      <c r="Q986" t="str">
        <f t="shared" si="500"/>
        <v/>
      </c>
      <c r="R986">
        <f t="shared" si="510"/>
        <v>0</v>
      </c>
      <c r="S986" t="str">
        <f t="shared" si="501"/>
        <v/>
      </c>
      <c r="T986">
        <f t="shared" si="511"/>
        <v>0</v>
      </c>
      <c r="U986" t="str">
        <f t="shared" si="512"/>
        <v>NA</v>
      </c>
      <c r="V986">
        <f t="shared" si="513"/>
        <v>0</v>
      </c>
      <c r="W986" t="str">
        <f t="shared" si="514"/>
        <v>NA</v>
      </c>
      <c r="X986">
        <f t="shared" si="515"/>
        <v>0</v>
      </c>
      <c r="Y986" t="str">
        <f t="shared" si="502"/>
        <v>NA</v>
      </c>
      <c r="Z986" t="str">
        <f t="shared" si="503"/>
        <v>NA</v>
      </c>
      <c r="AA986" t="str">
        <f t="shared" si="504"/>
        <v>NA</v>
      </c>
      <c r="AB986" t="str">
        <f t="shared" si="505"/>
        <v>NA</v>
      </c>
      <c r="AC986" s="9" t="str">
        <f t="shared" si="516"/>
        <v>NA</v>
      </c>
      <c r="AD986" s="9">
        <f t="shared" si="517"/>
        <v>0</v>
      </c>
      <c r="AE986" s="9" t="str">
        <f t="shared" si="518"/>
        <v>NA</v>
      </c>
      <c r="AF986" s="9">
        <f t="shared" si="519"/>
        <v>0</v>
      </c>
      <c r="AG986" s="9" t="str">
        <f t="shared" si="520"/>
        <v>NA</v>
      </c>
      <c r="AH986" s="9">
        <f t="shared" si="521"/>
        <v>0</v>
      </c>
      <c r="AI986" s="9" t="str">
        <f t="shared" si="522"/>
        <v>NA</v>
      </c>
      <c r="AJ986" s="9">
        <f t="shared" si="523"/>
        <v>0</v>
      </c>
      <c r="AK986" t="str">
        <f t="shared" si="524"/>
        <v>NA</v>
      </c>
      <c r="AL986" t="str">
        <f t="shared" si="525"/>
        <v>NA</v>
      </c>
      <c r="AM986" t="str">
        <f t="shared" si="526"/>
        <v>NA</v>
      </c>
      <c r="AN986" t="str">
        <f t="shared" si="527"/>
        <v>NA</v>
      </c>
      <c r="AO986">
        <f t="shared" si="506"/>
        <v>0</v>
      </c>
      <c r="AP986">
        <f t="shared" si="507"/>
        <v>0</v>
      </c>
      <c r="AQ986" t="str">
        <f t="shared" si="508"/>
        <v>Method not applicable - confined aquifer</v>
      </c>
    </row>
    <row r="987" spans="1:43" x14ac:dyDescent="0.25">
      <c r="A987">
        <v>919</v>
      </c>
      <c r="B987">
        <v>772594.92406200001</v>
      </c>
      <c r="C987" t="str">
        <f>VLOOKUP(A987,'A1. Aquifer Attributes'!A:H,8,FALSE)</f>
        <v>Confined</v>
      </c>
      <c r="D987" t="str">
        <f>VLOOKUP(A987,'A3. BGCZ'!A:C,3,FALSE)</f>
        <v>SBS</v>
      </c>
      <c r="E987" t="str">
        <f>VLOOKUP(A987,'A2. Low Flow Zone'!A:C,3,FALSE)</f>
        <v>South Interior</v>
      </c>
      <c r="F987">
        <f>IFERROR(VLOOKUP(A987,'R1. GW Use'!A:H,8,FALSE),"&lt;Null&gt;")</f>
        <v>3321</v>
      </c>
      <c r="G987" t="str">
        <f>IFERROR(VLOOKUP(A987,'R2. Recharge'!A:I,8,FALSE)*B987,"&lt;Null&gt;")</f>
        <v>&lt;Null&gt;</v>
      </c>
      <c r="H987" t="str">
        <f>IFERROR(VLOOKUP(A987,'R2. Recharge'!A:K,10,FALSE)*B987,"&lt;Null&gt;")</f>
        <v>&lt;Null&gt;</v>
      </c>
      <c r="I987" t="str">
        <f>IFERROR(VLOOKUP(A987,'R3. GW E'!A:C,2,FALSE)*B987,"&lt;Null&gt;")</f>
        <v>&lt;Null&gt;</v>
      </c>
      <c r="J987" t="str">
        <f>IFERROR(VLOOKUP(A987,'R3. GW E'!A:E,4,FALSE)*B987,"&lt;Null&gt;")</f>
        <v>&lt;Null&gt;</v>
      </c>
      <c r="K987" t="str">
        <f t="shared" si="495"/>
        <v>&lt;Null&gt;</v>
      </c>
      <c r="L987" t="str">
        <f t="shared" si="496"/>
        <v>&lt;Null&gt;</v>
      </c>
      <c r="M987" t="str">
        <f t="shared" si="497"/>
        <v>&lt;Null&gt;</v>
      </c>
      <c r="N987" t="str">
        <f t="shared" si="498"/>
        <v>&lt;Null&gt;</v>
      </c>
      <c r="O987" t="str">
        <f t="shared" si="499"/>
        <v/>
      </c>
      <c r="P987">
        <f t="shared" si="509"/>
        <v>3000</v>
      </c>
      <c r="Q987" t="str">
        <f t="shared" si="500"/>
        <v/>
      </c>
      <c r="R987">
        <f t="shared" si="510"/>
        <v>0</v>
      </c>
      <c r="S987" t="str">
        <f t="shared" si="501"/>
        <v/>
      </c>
      <c r="T987">
        <f t="shared" si="511"/>
        <v>0</v>
      </c>
      <c r="U987" t="str">
        <f t="shared" si="512"/>
        <v>NA</v>
      </c>
      <c r="V987">
        <f t="shared" si="513"/>
        <v>0</v>
      </c>
      <c r="W987" t="str">
        <f t="shared" si="514"/>
        <v>NA</v>
      </c>
      <c r="X987">
        <f t="shared" si="515"/>
        <v>0</v>
      </c>
      <c r="Y987" t="str">
        <f t="shared" si="502"/>
        <v>NA</v>
      </c>
      <c r="Z987" t="str">
        <f t="shared" si="503"/>
        <v>NA</v>
      </c>
      <c r="AA987" t="str">
        <f t="shared" si="504"/>
        <v>NA</v>
      </c>
      <c r="AB987" t="str">
        <f t="shared" si="505"/>
        <v>NA</v>
      </c>
      <c r="AC987" s="9" t="str">
        <f t="shared" si="516"/>
        <v>NA</v>
      </c>
      <c r="AD987" s="9">
        <f t="shared" si="517"/>
        <v>0</v>
      </c>
      <c r="AE987" s="9" t="str">
        <f t="shared" si="518"/>
        <v>NA</v>
      </c>
      <c r="AF987" s="9">
        <f t="shared" si="519"/>
        <v>0</v>
      </c>
      <c r="AG987" s="9" t="str">
        <f t="shared" si="520"/>
        <v>NA</v>
      </c>
      <c r="AH987" s="9">
        <f t="shared" si="521"/>
        <v>0</v>
      </c>
      <c r="AI987" s="9" t="str">
        <f t="shared" si="522"/>
        <v>NA</v>
      </c>
      <c r="AJ987" s="9">
        <f t="shared" si="523"/>
        <v>0</v>
      </c>
      <c r="AK987" t="str">
        <f t="shared" si="524"/>
        <v>NA</v>
      </c>
      <c r="AL987" t="str">
        <f t="shared" si="525"/>
        <v>NA</v>
      </c>
      <c r="AM987" t="str">
        <f t="shared" si="526"/>
        <v>NA</v>
      </c>
      <c r="AN987" t="str">
        <f t="shared" si="527"/>
        <v>NA</v>
      </c>
      <c r="AO987">
        <f t="shared" si="506"/>
        <v>0</v>
      </c>
      <c r="AP987">
        <f t="shared" si="507"/>
        <v>0</v>
      </c>
      <c r="AQ987" t="str">
        <f t="shared" si="508"/>
        <v>Method not applicable - confined aquifer</v>
      </c>
    </row>
    <row r="988" spans="1:43" x14ac:dyDescent="0.25">
      <c r="A988">
        <v>920</v>
      </c>
      <c r="B988">
        <v>6566109.5316899996</v>
      </c>
      <c r="C988" t="str">
        <f>VLOOKUP(A988,'A1. Aquifer Attributes'!A:H,8,FALSE)</f>
        <v>Confined</v>
      </c>
      <c r="D988" t="str">
        <f>VLOOKUP(A988,'A3. BGCZ'!A:C,3,FALSE)</f>
        <v>IDF</v>
      </c>
      <c r="E988" t="str">
        <f>VLOOKUP(A988,'A2. Low Flow Zone'!A:C,3,FALSE)</f>
        <v>South Interior</v>
      </c>
      <c r="F988">
        <f>IFERROR(VLOOKUP(A988,'R1. GW Use'!A:H,8,FALSE),"&lt;Null&gt;")</f>
        <v>79352</v>
      </c>
      <c r="G988" t="str">
        <f>IFERROR(VLOOKUP(A988,'R2. Recharge'!A:I,8,FALSE)*B988,"&lt;Null&gt;")</f>
        <v>&lt;Null&gt;</v>
      </c>
      <c r="H988" t="str">
        <f>IFERROR(VLOOKUP(A988,'R2. Recharge'!A:K,10,FALSE)*B988,"&lt;Null&gt;")</f>
        <v>&lt;Null&gt;</v>
      </c>
      <c r="I988" t="str">
        <f>IFERROR(VLOOKUP(A988,'R3. GW E'!A:C,2,FALSE)*B988,"&lt;Null&gt;")</f>
        <v>&lt;Null&gt;</v>
      </c>
      <c r="J988" t="str">
        <f>IFERROR(VLOOKUP(A988,'R3. GW E'!A:E,4,FALSE)*B988,"&lt;Null&gt;")</f>
        <v>&lt;Null&gt;</v>
      </c>
      <c r="K988" t="str">
        <f t="shared" si="495"/>
        <v>&lt;Null&gt;</v>
      </c>
      <c r="L988" t="str">
        <f t="shared" si="496"/>
        <v>&lt;Null&gt;</v>
      </c>
      <c r="M988" t="str">
        <f t="shared" si="497"/>
        <v>&lt;Null&gt;</v>
      </c>
      <c r="N988" t="str">
        <f t="shared" si="498"/>
        <v>&lt;Null&gt;</v>
      </c>
      <c r="O988" t="str">
        <f t="shared" si="499"/>
        <v/>
      </c>
      <c r="P988">
        <f t="shared" si="509"/>
        <v>79000</v>
      </c>
      <c r="Q988" t="str">
        <f t="shared" si="500"/>
        <v/>
      </c>
      <c r="R988">
        <f t="shared" si="510"/>
        <v>0</v>
      </c>
      <c r="S988" t="str">
        <f t="shared" si="501"/>
        <v/>
      </c>
      <c r="T988">
        <f t="shared" si="511"/>
        <v>0</v>
      </c>
      <c r="U988" t="str">
        <f t="shared" si="512"/>
        <v>NA</v>
      </c>
      <c r="V988">
        <f t="shared" si="513"/>
        <v>0</v>
      </c>
      <c r="W988" t="str">
        <f t="shared" si="514"/>
        <v>NA</v>
      </c>
      <c r="X988">
        <f t="shared" si="515"/>
        <v>0</v>
      </c>
      <c r="Y988" t="str">
        <f t="shared" si="502"/>
        <v>NA</v>
      </c>
      <c r="Z988" t="str">
        <f t="shared" si="503"/>
        <v>NA</v>
      </c>
      <c r="AA988" t="str">
        <f t="shared" si="504"/>
        <v>NA</v>
      </c>
      <c r="AB988" t="str">
        <f t="shared" si="505"/>
        <v>NA</v>
      </c>
      <c r="AC988" s="9" t="str">
        <f t="shared" si="516"/>
        <v>NA</v>
      </c>
      <c r="AD988" s="9">
        <f t="shared" si="517"/>
        <v>0</v>
      </c>
      <c r="AE988" s="9" t="str">
        <f t="shared" si="518"/>
        <v>NA</v>
      </c>
      <c r="AF988" s="9">
        <f t="shared" si="519"/>
        <v>0</v>
      </c>
      <c r="AG988" s="9" t="str">
        <f t="shared" si="520"/>
        <v>NA</v>
      </c>
      <c r="AH988" s="9">
        <f t="shared" si="521"/>
        <v>0</v>
      </c>
      <c r="AI988" s="9" t="str">
        <f t="shared" si="522"/>
        <v>NA</v>
      </c>
      <c r="AJ988" s="9">
        <f t="shared" si="523"/>
        <v>0</v>
      </c>
      <c r="AK988" t="str">
        <f t="shared" si="524"/>
        <v>NA</v>
      </c>
      <c r="AL988" t="str">
        <f t="shared" si="525"/>
        <v>NA</v>
      </c>
      <c r="AM988" t="str">
        <f t="shared" si="526"/>
        <v>NA</v>
      </c>
      <c r="AN988" t="str">
        <f t="shared" si="527"/>
        <v>NA</v>
      </c>
      <c r="AO988">
        <f t="shared" si="506"/>
        <v>0</v>
      </c>
      <c r="AP988">
        <f t="shared" si="507"/>
        <v>0</v>
      </c>
      <c r="AQ988" t="str">
        <f t="shared" si="508"/>
        <v>Method not applicable - confined aquifer</v>
      </c>
    </row>
    <row r="989" spans="1:43" x14ac:dyDescent="0.25">
      <c r="A989">
        <v>921</v>
      </c>
      <c r="B989">
        <v>4056125.7381899999</v>
      </c>
      <c r="C989" t="str">
        <f>VLOOKUP(A989,'A1. Aquifer Attributes'!A:H,8,FALSE)</f>
        <v>Confined</v>
      </c>
      <c r="D989" t="str">
        <f>VLOOKUP(A989,'A3. BGCZ'!A:C,3,FALSE)</f>
        <v>IDF</v>
      </c>
      <c r="E989" t="str">
        <f>VLOOKUP(A989,'A2. Low Flow Zone'!A:C,3,FALSE)</f>
        <v>South Interior</v>
      </c>
      <c r="F989">
        <f>IFERROR(VLOOKUP(A989,'R1. GW Use'!A:H,8,FALSE),"&lt;Null&gt;")</f>
        <v>43661</v>
      </c>
      <c r="G989" t="str">
        <f>IFERROR(VLOOKUP(A989,'R2. Recharge'!A:I,8,FALSE)*B989,"&lt;Null&gt;")</f>
        <v>&lt;Null&gt;</v>
      </c>
      <c r="H989" t="str">
        <f>IFERROR(VLOOKUP(A989,'R2. Recharge'!A:K,10,FALSE)*B989,"&lt;Null&gt;")</f>
        <v>&lt;Null&gt;</v>
      </c>
      <c r="I989" t="str">
        <f>IFERROR(VLOOKUP(A989,'R3. GW E'!A:C,2,FALSE)*B989,"&lt;Null&gt;")</f>
        <v>&lt;Null&gt;</v>
      </c>
      <c r="J989" t="str">
        <f>IFERROR(VLOOKUP(A989,'R3. GW E'!A:E,4,FALSE)*B989,"&lt;Null&gt;")</f>
        <v>&lt;Null&gt;</v>
      </c>
      <c r="K989" t="str">
        <f t="shared" si="495"/>
        <v>&lt;Null&gt;</v>
      </c>
      <c r="L989" t="str">
        <f t="shared" si="496"/>
        <v>&lt;Null&gt;</v>
      </c>
      <c r="M989" t="str">
        <f t="shared" si="497"/>
        <v>&lt;Null&gt;</v>
      </c>
      <c r="N989" t="str">
        <f t="shared" si="498"/>
        <v>&lt;Null&gt;</v>
      </c>
      <c r="O989" t="str">
        <f t="shared" si="499"/>
        <v/>
      </c>
      <c r="P989">
        <f t="shared" si="509"/>
        <v>44000</v>
      </c>
      <c r="Q989" t="str">
        <f t="shared" si="500"/>
        <v/>
      </c>
      <c r="R989">
        <f t="shared" si="510"/>
        <v>0</v>
      </c>
      <c r="S989" t="str">
        <f t="shared" si="501"/>
        <v/>
      </c>
      <c r="T989">
        <f t="shared" si="511"/>
        <v>0</v>
      </c>
      <c r="U989" t="str">
        <f t="shared" si="512"/>
        <v>NA</v>
      </c>
      <c r="V989">
        <f t="shared" si="513"/>
        <v>0</v>
      </c>
      <c r="W989" t="str">
        <f t="shared" si="514"/>
        <v>NA</v>
      </c>
      <c r="X989">
        <f t="shared" si="515"/>
        <v>0</v>
      </c>
      <c r="Y989" t="str">
        <f t="shared" si="502"/>
        <v>NA</v>
      </c>
      <c r="Z989" t="str">
        <f t="shared" si="503"/>
        <v>NA</v>
      </c>
      <c r="AA989" t="str">
        <f t="shared" si="504"/>
        <v>NA</v>
      </c>
      <c r="AB989" t="str">
        <f t="shared" si="505"/>
        <v>NA</v>
      </c>
      <c r="AC989" s="9" t="str">
        <f t="shared" si="516"/>
        <v>NA</v>
      </c>
      <c r="AD989" s="9">
        <f t="shared" si="517"/>
        <v>0</v>
      </c>
      <c r="AE989" s="9" t="str">
        <f t="shared" si="518"/>
        <v>NA</v>
      </c>
      <c r="AF989" s="9">
        <f t="shared" si="519"/>
        <v>0</v>
      </c>
      <c r="AG989" s="9" t="str">
        <f t="shared" si="520"/>
        <v>NA</v>
      </c>
      <c r="AH989" s="9">
        <f t="shared" si="521"/>
        <v>0</v>
      </c>
      <c r="AI989" s="9" t="str">
        <f t="shared" si="522"/>
        <v>NA</v>
      </c>
      <c r="AJ989" s="9">
        <f t="shared" si="523"/>
        <v>0</v>
      </c>
      <c r="AK989" t="str">
        <f t="shared" si="524"/>
        <v>NA</v>
      </c>
      <c r="AL989" t="str">
        <f t="shared" si="525"/>
        <v>NA</v>
      </c>
      <c r="AM989" t="str">
        <f t="shared" si="526"/>
        <v>NA</v>
      </c>
      <c r="AN989" t="str">
        <f t="shared" si="527"/>
        <v>NA</v>
      </c>
      <c r="AO989">
        <f t="shared" si="506"/>
        <v>0</v>
      </c>
      <c r="AP989">
        <f t="shared" si="507"/>
        <v>0</v>
      </c>
      <c r="AQ989" t="str">
        <f t="shared" si="508"/>
        <v>Method not applicable - confined aquifer</v>
      </c>
    </row>
    <row r="990" spans="1:43" x14ac:dyDescent="0.25">
      <c r="A990">
        <v>923</v>
      </c>
      <c r="B990">
        <v>61816911.359399997</v>
      </c>
      <c r="C990" t="str">
        <f>VLOOKUP(A990,'A1. Aquifer Attributes'!A:H,8,FALSE)</f>
        <v>Confined</v>
      </c>
      <c r="D990" t="str">
        <f>VLOOKUP(A990,'A3. BGCZ'!A:C,3,FALSE)</f>
        <v>BWBS</v>
      </c>
      <c r="E990" t="str">
        <f>VLOOKUP(A990,'A2. Low Flow Zone'!A:C,3,FALSE)</f>
        <v>North Interior</v>
      </c>
      <c r="F990">
        <f>IFERROR(VLOOKUP(A990,'R1. GW Use'!A:H,8,FALSE),"&lt;Null&gt;")</f>
        <v>4314</v>
      </c>
      <c r="G990" t="str">
        <f>IFERROR(VLOOKUP(A990,'R2. Recharge'!A:I,8,FALSE)*B990,"&lt;Null&gt;")</f>
        <v>&lt;Null&gt;</v>
      </c>
      <c r="H990" t="str">
        <f>IFERROR(VLOOKUP(A990,'R2. Recharge'!A:K,10,FALSE)*B990,"&lt;Null&gt;")</f>
        <v>&lt;Null&gt;</v>
      </c>
      <c r="I990" t="str">
        <f>IFERROR(VLOOKUP(A990,'R3. GW E'!A:C,2,FALSE)*B990,"&lt;Null&gt;")</f>
        <v>&lt;Null&gt;</v>
      </c>
      <c r="J990" t="str">
        <f>IFERROR(VLOOKUP(A990,'R3. GW E'!A:E,4,FALSE)*B990,"&lt;Null&gt;")</f>
        <v>&lt;Null&gt;</v>
      </c>
      <c r="K990" t="str">
        <f t="shared" si="495"/>
        <v>&lt;Null&gt;</v>
      </c>
      <c r="L990" t="str">
        <f t="shared" si="496"/>
        <v>&lt;Null&gt;</v>
      </c>
      <c r="M990" t="str">
        <f t="shared" si="497"/>
        <v>&lt;Null&gt;</v>
      </c>
      <c r="N990" t="str">
        <f t="shared" si="498"/>
        <v>&lt;Null&gt;</v>
      </c>
      <c r="O990" t="str">
        <f t="shared" si="499"/>
        <v/>
      </c>
      <c r="P990">
        <f t="shared" si="509"/>
        <v>4000</v>
      </c>
      <c r="Q990" t="str">
        <f t="shared" si="500"/>
        <v/>
      </c>
      <c r="R990">
        <f t="shared" si="510"/>
        <v>0</v>
      </c>
      <c r="S990" t="str">
        <f t="shared" si="501"/>
        <v/>
      </c>
      <c r="T990">
        <f t="shared" si="511"/>
        <v>0</v>
      </c>
      <c r="U990" t="str">
        <f t="shared" si="512"/>
        <v>NA</v>
      </c>
      <c r="V990">
        <f t="shared" si="513"/>
        <v>0</v>
      </c>
      <c r="W990" t="str">
        <f t="shared" si="514"/>
        <v>NA</v>
      </c>
      <c r="X990">
        <f t="shared" si="515"/>
        <v>0</v>
      </c>
      <c r="Y990" t="str">
        <f t="shared" si="502"/>
        <v>NA</v>
      </c>
      <c r="Z990" t="str">
        <f t="shared" si="503"/>
        <v>NA</v>
      </c>
      <c r="AA990" t="str">
        <f t="shared" si="504"/>
        <v>NA</v>
      </c>
      <c r="AB990" t="str">
        <f t="shared" si="505"/>
        <v>NA</v>
      </c>
      <c r="AC990" s="9" t="str">
        <f t="shared" si="516"/>
        <v>NA</v>
      </c>
      <c r="AD990" s="9">
        <f t="shared" si="517"/>
        <v>0</v>
      </c>
      <c r="AE990" s="9" t="str">
        <f t="shared" si="518"/>
        <v>NA</v>
      </c>
      <c r="AF990" s="9">
        <f t="shared" si="519"/>
        <v>0</v>
      </c>
      <c r="AG990" s="9" t="str">
        <f t="shared" si="520"/>
        <v>NA</v>
      </c>
      <c r="AH990" s="9">
        <f t="shared" si="521"/>
        <v>0</v>
      </c>
      <c r="AI990" s="9" t="str">
        <f t="shared" si="522"/>
        <v>NA</v>
      </c>
      <c r="AJ990" s="9">
        <f t="shared" si="523"/>
        <v>0</v>
      </c>
      <c r="AK990" t="str">
        <f t="shared" si="524"/>
        <v>NA</v>
      </c>
      <c r="AL990" t="str">
        <f t="shared" si="525"/>
        <v>NA</v>
      </c>
      <c r="AM990" t="str">
        <f t="shared" si="526"/>
        <v>NA</v>
      </c>
      <c r="AN990" t="str">
        <f t="shared" si="527"/>
        <v>NA</v>
      </c>
      <c r="AO990">
        <f t="shared" si="506"/>
        <v>0</v>
      </c>
      <c r="AP990">
        <f t="shared" si="507"/>
        <v>0</v>
      </c>
      <c r="AQ990" t="str">
        <f t="shared" si="508"/>
        <v>Method not applicable - confined aquifer</v>
      </c>
    </row>
    <row r="991" spans="1:43" x14ac:dyDescent="0.25">
      <c r="A991">
        <v>924</v>
      </c>
      <c r="B991">
        <v>3989222.9169399999</v>
      </c>
      <c r="C991" t="str">
        <f>VLOOKUP(A991,'A1. Aquifer Attributes'!A:H,8,FALSE)</f>
        <v>Confined</v>
      </c>
      <c r="D991" t="str">
        <f>VLOOKUP(A991,'A3. BGCZ'!A:C,3,FALSE)</f>
        <v>CWH</v>
      </c>
      <c r="E991" t="str">
        <f>VLOOKUP(A991,'A2. Low Flow Zone'!A:C,3,FALSE)</f>
        <v>Coast Mountains</v>
      </c>
      <c r="F991">
        <f>IFERROR(VLOOKUP(A991,'R1. GW Use'!A:H,8,FALSE),"&lt;Null&gt;")</f>
        <v>1438</v>
      </c>
      <c r="G991" t="str">
        <f>IFERROR(VLOOKUP(A991,'R2. Recharge'!A:I,8,FALSE)*B991,"&lt;Null&gt;")</f>
        <v>&lt;Null&gt;</v>
      </c>
      <c r="H991" t="str">
        <f>IFERROR(VLOOKUP(A991,'R2. Recharge'!A:K,10,FALSE)*B991,"&lt;Null&gt;")</f>
        <v>&lt;Null&gt;</v>
      </c>
      <c r="I991" t="str">
        <f>IFERROR(VLOOKUP(A991,'R3. GW E'!A:C,2,FALSE)*B991,"&lt;Null&gt;")</f>
        <v>&lt;Null&gt;</v>
      </c>
      <c r="J991" t="str">
        <f>IFERROR(VLOOKUP(A991,'R3. GW E'!A:E,4,FALSE)*B991,"&lt;Null&gt;")</f>
        <v>&lt;Null&gt;</v>
      </c>
      <c r="K991" t="str">
        <f t="shared" si="495"/>
        <v>&lt;Null&gt;</v>
      </c>
      <c r="L991" t="str">
        <f t="shared" si="496"/>
        <v>&lt;Null&gt;</v>
      </c>
      <c r="M991" t="str">
        <f t="shared" si="497"/>
        <v>&lt;Null&gt;</v>
      </c>
      <c r="N991" t="str">
        <f t="shared" si="498"/>
        <v>&lt;Null&gt;</v>
      </c>
      <c r="O991" t="str">
        <f t="shared" si="499"/>
        <v/>
      </c>
      <c r="P991">
        <f t="shared" si="509"/>
        <v>1000</v>
      </c>
      <c r="Q991" t="str">
        <f t="shared" si="500"/>
        <v/>
      </c>
      <c r="R991">
        <f t="shared" si="510"/>
        <v>0</v>
      </c>
      <c r="S991" t="str">
        <f t="shared" si="501"/>
        <v/>
      </c>
      <c r="T991">
        <f t="shared" si="511"/>
        <v>0</v>
      </c>
      <c r="U991" t="str">
        <f t="shared" si="512"/>
        <v>NA</v>
      </c>
      <c r="V991">
        <f t="shared" si="513"/>
        <v>0</v>
      </c>
      <c r="W991" t="str">
        <f t="shared" si="514"/>
        <v>NA</v>
      </c>
      <c r="X991">
        <f t="shared" si="515"/>
        <v>0</v>
      </c>
      <c r="Y991" t="str">
        <f t="shared" si="502"/>
        <v>NA</v>
      </c>
      <c r="Z991" t="str">
        <f t="shared" si="503"/>
        <v>NA</v>
      </c>
      <c r="AA991" t="str">
        <f t="shared" si="504"/>
        <v>NA</v>
      </c>
      <c r="AB991" t="str">
        <f t="shared" si="505"/>
        <v>NA</v>
      </c>
      <c r="AC991" s="9" t="str">
        <f t="shared" si="516"/>
        <v>NA</v>
      </c>
      <c r="AD991" s="9">
        <f t="shared" si="517"/>
        <v>0</v>
      </c>
      <c r="AE991" s="9" t="str">
        <f t="shared" si="518"/>
        <v>NA</v>
      </c>
      <c r="AF991" s="9">
        <f t="shared" si="519"/>
        <v>0</v>
      </c>
      <c r="AG991" s="9" t="str">
        <f t="shared" si="520"/>
        <v>NA</v>
      </c>
      <c r="AH991" s="9">
        <f t="shared" si="521"/>
        <v>0</v>
      </c>
      <c r="AI991" s="9" t="str">
        <f t="shared" si="522"/>
        <v>NA</v>
      </c>
      <c r="AJ991" s="9">
        <f t="shared" si="523"/>
        <v>0</v>
      </c>
      <c r="AK991" t="str">
        <f t="shared" si="524"/>
        <v>NA</v>
      </c>
      <c r="AL991" t="str">
        <f t="shared" si="525"/>
        <v>NA</v>
      </c>
      <c r="AM991" t="str">
        <f t="shared" si="526"/>
        <v>NA</v>
      </c>
      <c r="AN991" t="str">
        <f t="shared" si="527"/>
        <v>NA</v>
      </c>
      <c r="AO991">
        <f t="shared" si="506"/>
        <v>0</v>
      </c>
      <c r="AP991">
        <f t="shared" si="507"/>
        <v>0</v>
      </c>
      <c r="AQ991" t="str">
        <f t="shared" si="508"/>
        <v>Method not applicable - confined aquifer</v>
      </c>
    </row>
    <row r="992" spans="1:43" x14ac:dyDescent="0.25">
      <c r="A992">
        <v>925</v>
      </c>
      <c r="B992">
        <v>5416128.1061199997</v>
      </c>
      <c r="C992" t="str">
        <f>VLOOKUP(A992,'A1. Aquifer Attributes'!A:H,8,FALSE)</f>
        <v>Confined</v>
      </c>
      <c r="D992" t="str">
        <f>VLOOKUP(A992,'A3. BGCZ'!A:C,3,FALSE)</f>
        <v>CWH</v>
      </c>
      <c r="E992" t="str">
        <f>VLOOKUP(A992,'A2. Low Flow Zone'!A:C,3,FALSE)</f>
        <v>Coast Mountains</v>
      </c>
      <c r="F992">
        <f>IFERROR(VLOOKUP(A992,'R1. GW Use'!A:H,8,FALSE),"&lt;Null&gt;")</f>
        <v>4632</v>
      </c>
      <c r="G992" t="str">
        <f>IFERROR(VLOOKUP(A992,'R2. Recharge'!A:I,8,FALSE)*B992,"&lt;Null&gt;")</f>
        <v>&lt;Null&gt;</v>
      </c>
      <c r="H992" t="str">
        <f>IFERROR(VLOOKUP(A992,'R2. Recharge'!A:K,10,FALSE)*B992,"&lt;Null&gt;")</f>
        <v>&lt;Null&gt;</v>
      </c>
      <c r="I992" t="str">
        <f>IFERROR(VLOOKUP(A992,'R3. GW E'!A:C,2,FALSE)*B992,"&lt;Null&gt;")</f>
        <v>&lt;Null&gt;</v>
      </c>
      <c r="J992" t="str">
        <f>IFERROR(VLOOKUP(A992,'R3. GW E'!A:E,4,FALSE)*B992,"&lt;Null&gt;")</f>
        <v>&lt;Null&gt;</v>
      </c>
      <c r="K992" t="str">
        <f t="shared" si="495"/>
        <v>&lt;Null&gt;</v>
      </c>
      <c r="L992" t="str">
        <f t="shared" si="496"/>
        <v>&lt;Null&gt;</v>
      </c>
      <c r="M992" t="str">
        <f t="shared" si="497"/>
        <v>&lt;Null&gt;</v>
      </c>
      <c r="N992" t="str">
        <f t="shared" si="498"/>
        <v>&lt;Null&gt;</v>
      </c>
      <c r="O992" t="str">
        <f t="shared" si="499"/>
        <v/>
      </c>
      <c r="P992">
        <f t="shared" si="509"/>
        <v>5000</v>
      </c>
      <c r="Q992" t="str">
        <f t="shared" si="500"/>
        <v/>
      </c>
      <c r="R992">
        <f t="shared" si="510"/>
        <v>0</v>
      </c>
      <c r="S992" t="str">
        <f t="shared" si="501"/>
        <v/>
      </c>
      <c r="T992">
        <f t="shared" si="511"/>
        <v>0</v>
      </c>
      <c r="U992" t="str">
        <f t="shared" si="512"/>
        <v>NA</v>
      </c>
      <c r="V992">
        <f t="shared" si="513"/>
        <v>0</v>
      </c>
      <c r="W992" t="str">
        <f t="shared" si="514"/>
        <v>NA</v>
      </c>
      <c r="X992">
        <f t="shared" si="515"/>
        <v>0</v>
      </c>
      <c r="Y992" t="str">
        <f t="shared" si="502"/>
        <v>NA</v>
      </c>
      <c r="Z992" t="str">
        <f t="shared" si="503"/>
        <v>NA</v>
      </c>
      <c r="AA992" t="str">
        <f t="shared" si="504"/>
        <v>NA</v>
      </c>
      <c r="AB992" t="str">
        <f t="shared" si="505"/>
        <v>NA</v>
      </c>
      <c r="AC992" s="9" t="str">
        <f t="shared" si="516"/>
        <v>NA</v>
      </c>
      <c r="AD992" s="9">
        <f t="shared" si="517"/>
        <v>0</v>
      </c>
      <c r="AE992" s="9" t="str">
        <f t="shared" si="518"/>
        <v>NA</v>
      </c>
      <c r="AF992" s="9">
        <f t="shared" si="519"/>
        <v>0</v>
      </c>
      <c r="AG992" s="9" t="str">
        <f t="shared" si="520"/>
        <v>NA</v>
      </c>
      <c r="AH992" s="9">
        <f t="shared" si="521"/>
        <v>0</v>
      </c>
      <c r="AI992" s="9" t="str">
        <f t="shared" si="522"/>
        <v>NA</v>
      </c>
      <c r="AJ992" s="9">
        <f t="shared" si="523"/>
        <v>0</v>
      </c>
      <c r="AK992" t="str">
        <f t="shared" si="524"/>
        <v>NA</v>
      </c>
      <c r="AL992" t="str">
        <f t="shared" si="525"/>
        <v>NA</v>
      </c>
      <c r="AM992" t="str">
        <f t="shared" si="526"/>
        <v>NA</v>
      </c>
      <c r="AN992" t="str">
        <f t="shared" si="527"/>
        <v>NA</v>
      </c>
      <c r="AO992">
        <f t="shared" si="506"/>
        <v>0</v>
      </c>
      <c r="AP992">
        <f t="shared" si="507"/>
        <v>0</v>
      </c>
      <c r="AQ992" t="str">
        <f t="shared" si="508"/>
        <v>Method not applicable - confined aquifer</v>
      </c>
    </row>
    <row r="993" spans="1:43" x14ac:dyDescent="0.25">
      <c r="A993">
        <v>926</v>
      </c>
      <c r="B993">
        <v>2622708.3448700001</v>
      </c>
      <c r="C993" t="str">
        <f>VLOOKUP(A993,'A1. Aquifer Attributes'!A:H,8,FALSE)</f>
        <v>Confined</v>
      </c>
      <c r="D993" t="str">
        <f>VLOOKUP(A993,'A3. BGCZ'!A:C,3,FALSE)</f>
        <v>CWH</v>
      </c>
      <c r="E993" t="str">
        <f>VLOOKUP(A993,'A2. Low Flow Zone'!A:C,3,FALSE)</f>
        <v>Coast Mountains</v>
      </c>
      <c r="F993">
        <f>IFERROR(VLOOKUP(A993,'R1. GW Use'!A:H,8,FALSE),"&lt;Null&gt;")</f>
        <v>31550</v>
      </c>
      <c r="G993" t="str">
        <f>IFERROR(VLOOKUP(A993,'R2. Recharge'!A:I,8,FALSE)*B993,"&lt;Null&gt;")</f>
        <v>&lt;Null&gt;</v>
      </c>
      <c r="H993" t="str">
        <f>IFERROR(VLOOKUP(A993,'R2. Recharge'!A:K,10,FALSE)*B993,"&lt;Null&gt;")</f>
        <v>&lt;Null&gt;</v>
      </c>
      <c r="I993" t="str">
        <f>IFERROR(VLOOKUP(A993,'R3. GW E'!A:C,2,FALSE)*B993,"&lt;Null&gt;")</f>
        <v>&lt;Null&gt;</v>
      </c>
      <c r="J993" t="str">
        <f>IFERROR(VLOOKUP(A993,'R3. GW E'!A:E,4,FALSE)*B993,"&lt;Null&gt;")</f>
        <v>&lt;Null&gt;</v>
      </c>
      <c r="K993" t="str">
        <f t="shared" si="495"/>
        <v>&lt;Null&gt;</v>
      </c>
      <c r="L993" t="str">
        <f t="shared" si="496"/>
        <v>&lt;Null&gt;</v>
      </c>
      <c r="M993" t="str">
        <f t="shared" si="497"/>
        <v>&lt;Null&gt;</v>
      </c>
      <c r="N993" t="str">
        <f t="shared" si="498"/>
        <v>&lt;Null&gt;</v>
      </c>
      <c r="O993" t="str">
        <f t="shared" si="499"/>
        <v/>
      </c>
      <c r="P993">
        <f t="shared" si="509"/>
        <v>32000</v>
      </c>
      <c r="Q993" t="str">
        <f t="shared" si="500"/>
        <v/>
      </c>
      <c r="R993">
        <f t="shared" si="510"/>
        <v>0</v>
      </c>
      <c r="S993" t="str">
        <f t="shared" si="501"/>
        <v/>
      </c>
      <c r="T993">
        <f t="shared" si="511"/>
        <v>0</v>
      </c>
      <c r="U993" t="str">
        <f t="shared" si="512"/>
        <v>NA</v>
      </c>
      <c r="V993">
        <f t="shared" si="513"/>
        <v>0</v>
      </c>
      <c r="W993" t="str">
        <f t="shared" si="514"/>
        <v>NA</v>
      </c>
      <c r="X993">
        <f t="shared" si="515"/>
        <v>0</v>
      </c>
      <c r="Y993" t="str">
        <f t="shared" si="502"/>
        <v>NA</v>
      </c>
      <c r="Z993" t="str">
        <f t="shared" si="503"/>
        <v>NA</v>
      </c>
      <c r="AA993" t="str">
        <f t="shared" si="504"/>
        <v>NA</v>
      </c>
      <c r="AB993" t="str">
        <f t="shared" si="505"/>
        <v>NA</v>
      </c>
      <c r="AC993" s="9" t="str">
        <f t="shared" si="516"/>
        <v>NA</v>
      </c>
      <c r="AD993" s="9">
        <f t="shared" si="517"/>
        <v>0</v>
      </c>
      <c r="AE993" s="9" t="str">
        <f t="shared" si="518"/>
        <v>NA</v>
      </c>
      <c r="AF993" s="9">
        <f t="shared" si="519"/>
        <v>0</v>
      </c>
      <c r="AG993" s="9" t="str">
        <f t="shared" si="520"/>
        <v>NA</v>
      </c>
      <c r="AH993" s="9">
        <f t="shared" si="521"/>
        <v>0</v>
      </c>
      <c r="AI993" s="9" t="str">
        <f t="shared" si="522"/>
        <v>NA</v>
      </c>
      <c r="AJ993" s="9">
        <f t="shared" si="523"/>
        <v>0</v>
      </c>
      <c r="AK993" t="str">
        <f t="shared" si="524"/>
        <v>NA</v>
      </c>
      <c r="AL993" t="str">
        <f t="shared" si="525"/>
        <v>NA</v>
      </c>
      <c r="AM993" t="str">
        <f t="shared" si="526"/>
        <v>NA</v>
      </c>
      <c r="AN993" t="str">
        <f t="shared" si="527"/>
        <v>NA</v>
      </c>
      <c r="AO993">
        <f t="shared" si="506"/>
        <v>0</v>
      </c>
      <c r="AP993">
        <f t="shared" si="507"/>
        <v>0</v>
      </c>
      <c r="AQ993" t="str">
        <f t="shared" si="508"/>
        <v>Method not applicable - confined aquifer</v>
      </c>
    </row>
    <row r="994" spans="1:43" x14ac:dyDescent="0.25">
      <c r="A994">
        <v>927</v>
      </c>
      <c r="B994">
        <v>2327829.0419399999</v>
      </c>
      <c r="C994" t="str">
        <f>VLOOKUP(A994,'A1. Aquifer Attributes'!A:H,8,FALSE)</f>
        <v>Confined</v>
      </c>
      <c r="D994" t="str">
        <f>VLOOKUP(A994,'A3. BGCZ'!A:C,3,FALSE)</f>
        <v>CWH</v>
      </c>
      <c r="E994" t="str">
        <f>VLOOKUP(A994,'A2. Low Flow Zone'!A:C,3,FALSE)</f>
        <v>Coast Mountains</v>
      </c>
      <c r="F994">
        <f>IFERROR(VLOOKUP(A994,'R1. GW Use'!A:H,8,FALSE),"&lt;Null&gt;")</f>
        <v>21745</v>
      </c>
      <c r="G994" t="str">
        <f>IFERROR(VLOOKUP(A994,'R2. Recharge'!A:I,8,FALSE)*B994,"&lt;Null&gt;")</f>
        <v>&lt;Null&gt;</v>
      </c>
      <c r="H994" t="str">
        <f>IFERROR(VLOOKUP(A994,'R2. Recharge'!A:K,10,FALSE)*B994,"&lt;Null&gt;")</f>
        <v>&lt;Null&gt;</v>
      </c>
      <c r="I994" t="str">
        <f>IFERROR(VLOOKUP(A994,'R3. GW E'!A:C,2,FALSE)*B994,"&lt;Null&gt;")</f>
        <v>&lt;Null&gt;</v>
      </c>
      <c r="J994" t="str">
        <f>IFERROR(VLOOKUP(A994,'R3. GW E'!A:E,4,FALSE)*B994,"&lt;Null&gt;")</f>
        <v>&lt;Null&gt;</v>
      </c>
      <c r="K994" t="str">
        <f t="shared" si="495"/>
        <v>&lt;Null&gt;</v>
      </c>
      <c r="L994" t="str">
        <f t="shared" si="496"/>
        <v>&lt;Null&gt;</v>
      </c>
      <c r="M994" t="str">
        <f t="shared" si="497"/>
        <v>&lt;Null&gt;</v>
      </c>
      <c r="N994" t="str">
        <f t="shared" si="498"/>
        <v>&lt;Null&gt;</v>
      </c>
      <c r="O994" t="str">
        <f t="shared" si="499"/>
        <v/>
      </c>
      <c r="P994">
        <f t="shared" si="509"/>
        <v>22000</v>
      </c>
      <c r="Q994" t="str">
        <f t="shared" si="500"/>
        <v/>
      </c>
      <c r="R994">
        <f t="shared" si="510"/>
        <v>0</v>
      </c>
      <c r="S994" t="str">
        <f t="shared" si="501"/>
        <v/>
      </c>
      <c r="T994">
        <f t="shared" si="511"/>
        <v>0</v>
      </c>
      <c r="U994" t="str">
        <f t="shared" si="512"/>
        <v>NA</v>
      </c>
      <c r="V994">
        <f t="shared" si="513"/>
        <v>0</v>
      </c>
      <c r="W994" t="str">
        <f t="shared" si="514"/>
        <v>NA</v>
      </c>
      <c r="X994">
        <f t="shared" si="515"/>
        <v>0</v>
      </c>
      <c r="Y994" t="str">
        <f t="shared" si="502"/>
        <v>NA</v>
      </c>
      <c r="Z994" t="str">
        <f t="shared" si="503"/>
        <v>NA</v>
      </c>
      <c r="AA994" t="str">
        <f t="shared" si="504"/>
        <v>NA</v>
      </c>
      <c r="AB994" t="str">
        <f t="shared" si="505"/>
        <v>NA</v>
      </c>
      <c r="AC994" s="9" t="str">
        <f t="shared" si="516"/>
        <v>NA</v>
      </c>
      <c r="AD994" s="9">
        <f t="shared" si="517"/>
        <v>0</v>
      </c>
      <c r="AE994" s="9" t="str">
        <f t="shared" si="518"/>
        <v>NA</v>
      </c>
      <c r="AF994" s="9">
        <f t="shared" si="519"/>
        <v>0</v>
      </c>
      <c r="AG994" s="9" t="str">
        <f t="shared" si="520"/>
        <v>NA</v>
      </c>
      <c r="AH994" s="9">
        <f t="shared" si="521"/>
        <v>0</v>
      </c>
      <c r="AI994" s="9" t="str">
        <f t="shared" si="522"/>
        <v>NA</v>
      </c>
      <c r="AJ994" s="9">
        <f t="shared" si="523"/>
        <v>0</v>
      </c>
      <c r="AK994" t="str">
        <f t="shared" si="524"/>
        <v>NA</v>
      </c>
      <c r="AL994" t="str">
        <f t="shared" si="525"/>
        <v>NA</v>
      </c>
      <c r="AM994" t="str">
        <f t="shared" si="526"/>
        <v>NA</v>
      </c>
      <c r="AN994" t="str">
        <f t="shared" si="527"/>
        <v>NA</v>
      </c>
      <c r="AO994">
        <f t="shared" si="506"/>
        <v>0</v>
      </c>
      <c r="AP994">
        <f t="shared" si="507"/>
        <v>0</v>
      </c>
      <c r="AQ994" t="str">
        <f t="shared" si="508"/>
        <v>Method not applicable - confined aquifer</v>
      </c>
    </row>
    <row r="995" spans="1:43" x14ac:dyDescent="0.25">
      <c r="A995">
        <v>928</v>
      </c>
      <c r="B995">
        <v>37353827.601599999</v>
      </c>
      <c r="C995" t="str">
        <f>VLOOKUP(A995,'A1. Aquifer Attributes'!A:H,8,FALSE)</f>
        <v>Confined</v>
      </c>
      <c r="D995" t="str">
        <f>VLOOKUP(A995,'A3. BGCZ'!A:C,3,FALSE)</f>
        <v>BWBS</v>
      </c>
      <c r="E995" t="str">
        <f>VLOOKUP(A995,'A2. Low Flow Zone'!A:C,3,FALSE)</f>
        <v>Northeast Plains</v>
      </c>
      <c r="F995">
        <f>IFERROR(VLOOKUP(A995,'R1. GW Use'!A:H,8,FALSE),"&lt;Null&gt;")</f>
        <v>4314</v>
      </c>
      <c r="G995" t="str">
        <f>IFERROR(VLOOKUP(A995,'R2. Recharge'!A:I,8,FALSE)*B995,"&lt;Null&gt;")</f>
        <v>&lt;Null&gt;</v>
      </c>
      <c r="H995" t="str">
        <f>IFERROR(VLOOKUP(A995,'R2. Recharge'!A:K,10,FALSE)*B995,"&lt;Null&gt;")</f>
        <v>&lt;Null&gt;</v>
      </c>
      <c r="I995" t="str">
        <f>IFERROR(VLOOKUP(A995,'R3. GW E'!A:C,2,FALSE)*B995,"&lt;Null&gt;")</f>
        <v>&lt;Null&gt;</v>
      </c>
      <c r="J995" t="str">
        <f>IFERROR(VLOOKUP(A995,'R3. GW E'!A:E,4,FALSE)*B995,"&lt;Null&gt;")</f>
        <v>&lt;Null&gt;</v>
      </c>
      <c r="K995" t="str">
        <f t="shared" si="495"/>
        <v>&lt;Null&gt;</v>
      </c>
      <c r="L995" t="str">
        <f t="shared" si="496"/>
        <v>&lt;Null&gt;</v>
      </c>
      <c r="M995" t="str">
        <f t="shared" si="497"/>
        <v>&lt;Null&gt;</v>
      </c>
      <c r="N995" t="str">
        <f t="shared" si="498"/>
        <v>&lt;Null&gt;</v>
      </c>
      <c r="O995" t="str">
        <f t="shared" si="499"/>
        <v/>
      </c>
      <c r="P995">
        <f t="shared" si="509"/>
        <v>4000</v>
      </c>
      <c r="Q995" t="str">
        <f t="shared" si="500"/>
        <v/>
      </c>
      <c r="R995">
        <f t="shared" si="510"/>
        <v>0</v>
      </c>
      <c r="S995" t="str">
        <f t="shared" si="501"/>
        <v/>
      </c>
      <c r="T995">
        <f t="shared" si="511"/>
        <v>0</v>
      </c>
      <c r="U995" t="str">
        <f t="shared" si="512"/>
        <v>NA</v>
      </c>
      <c r="V995">
        <f t="shared" si="513"/>
        <v>0</v>
      </c>
      <c r="W995" t="str">
        <f t="shared" si="514"/>
        <v>NA</v>
      </c>
      <c r="X995">
        <f t="shared" si="515"/>
        <v>0</v>
      </c>
      <c r="Y995" t="str">
        <f t="shared" si="502"/>
        <v>NA</v>
      </c>
      <c r="Z995" t="str">
        <f t="shared" si="503"/>
        <v>NA</v>
      </c>
      <c r="AA995" t="str">
        <f t="shared" si="504"/>
        <v>NA</v>
      </c>
      <c r="AB995" t="str">
        <f t="shared" si="505"/>
        <v>NA</v>
      </c>
      <c r="AC995" s="9" t="str">
        <f t="shared" si="516"/>
        <v>NA</v>
      </c>
      <c r="AD995" s="9">
        <f t="shared" si="517"/>
        <v>0</v>
      </c>
      <c r="AE995" s="9" t="str">
        <f t="shared" si="518"/>
        <v>NA</v>
      </c>
      <c r="AF995" s="9">
        <f t="shared" si="519"/>
        <v>0</v>
      </c>
      <c r="AG995" s="9" t="str">
        <f t="shared" si="520"/>
        <v>NA</v>
      </c>
      <c r="AH995" s="9">
        <f t="shared" si="521"/>
        <v>0</v>
      </c>
      <c r="AI995" s="9" t="str">
        <f t="shared" si="522"/>
        <v>NA</v>
      </c>
      <c r="AJ995" s="9">
        <f t="shared" si="523"/>
        <v>0</v>
      </c>
      <c r="AK995" t="str">
        <f t="shared" si="524"/>
        <v>NA</v>
      </c>
      <c r="AL995" t="str">
        <f t="shared" si="525"/>
        <v>NA</v>
      </c>
      <c r="AM995" t="str">
        <f t="shared" si="526"/>
        <v>NA</v>
      </c>
      <c r="AN995" t="str">
        <f t="shared" si="527"/>
        <v>NA</v>
      </c>
      <c r="AO995">
        <f t="shared" si="506"/>
        <v>0</v>
      </c>
      <c r="AP995">
        <f t="shared" si="507"/>
        <v>0</v>
      </c>
      <c r="AQ995" t="str">
        <f t="shared" si="508"/>
        <v>Method not applicable - confined aquifer</v>
      </c>
    </row>
    <row r="996" spans="1:43" x14ac:dyDescent="0.25">
      <c r="A996">
        <v>931</v>
      </c>
      <c r="B996">
        <v>964440364.21899998</v>
      </c>
      <c r="C996" t="str">
        <f>VLOOKUP(A996,'A1. Aquifer Attributes'!A:H,8,FALSE)</f>
        <v>Confined</v>
      </c>
      <c r="D996" t="str">
        <f>VLOOKUP(A996,'A3. BGCZ'!A:C,3,FALSE)</f>
        <v>BWBS</v>
      </c>
      <c r="E996" t="str">
        <f>VLOOKUP(A996,'A2. Low Flow Zone'!A:C,3,FALSE)</f>
        <v>Northeast Plains</v>
      </c>
      <c r="F996">
        <f>IFERROR(VLOOKUP(A996,'R1. GW Use'!A:H,8,FALSE),"&lt;Null&gt;")</f>
        <v>76910</v>
      </c>
      <c r="G996" t="str">
        <f>IFERROR(VLOOKUP(A996,'R2. Recharge'!A:I,8,FALSE)*B996,"&lt;Null&gt;")</f>
        <v>&lt;Null&gt;</v>
      </c>
      <c r="H996" t="str">
        <f>IFERROR(VLOOKUP(A996,'R2. Recharge'!A:K,10,FALSE)*B996,"&lt;Null&gt;")</f>
        <v>&lt;Null&gt;</v>
      </c>
      <c r="I996" t="str">
        <f>IFERROR(VLOOKUP(A996,'R3. GW E'!A:C,2,FALSE)*B996,"&lt;Null&gt;")</f>
        <v>&lt;Null&gt;</v>
      </c>
      <c r="J996" t="str">
        <f>IFERROR(VLOOKUP(A996,'R3. GW E'!A:E,4,FALSE)*B996,"&lt;Null&gt;")</f>
        <v>&lt;Null&gt;</v>
      </c>
      <c r="K996" t="str">
        <f t="shared" si="495"/>
        <v>&lt;Null&gt;</v>
      </c>
      <c r="L996" t="str">
        <f t="shared" si="496"/>
        <v>&lt;Null&gt;</v>
      </c>
      <c r="M996" t="str">
        <f t="shared" si="497"/>
        <v>&lt;Null&gt;</v>
      </c>
      <c r="N996" t="str">
        <f t="shared" si="498"/>
        <v>&lt;Null&gt;</v>
      </c>
      <c r="O996" t="str">
        <f t="shared" si="499"/>
        <v/>
      </c>
      <c r="P996">
        <f t="shared" si="509"/>
        <v>77000</v>
      </c>
      <c r="Q996" t="str">
        <f t="shared" si="500"/>
        <v/>
      </c>
      <c r="R996">
        <f t="shared" si="510"/>
        <v>0</v>
      </c>
      <c r="S996" t="str">
        <f t="shared" si="501"/>
        <v/>
      </c>
      <c r="T996">
        <f t="shared" si="511"/>
        <v>0</v>
      </c>
      <c r="U996" t="str">
        <f t="shared" si="512"/>
        <v>NA</v>
      </c>
      <c r="V996">
        <f t="shared" si="513"/>
        <v>0</v>
      </c>
      <c r="W996" t="str">
        <f t="shared" si="514"/>
        <v>NA</v>
      </c>
      <c r="X996">
        <f t="shared" si="515"/>
        <v>0</v>
      </c>
      <c r="Y996" t="str">
        <f t="shared" si="502"/>
        <v>NA</v>
      </c>
      <c r="Z996" t="str">
        <f t="shared" si="503"/>
        <v>NA</v>
      </c>
      <c r="AA996" t="str">
        <f t="shared" si="504"/>
        <v>NA</v>
      </c>
      <c r="AB996" t="str">
        <f t="shared" si="505"/>
        <v>NA</v>
      </c>
      <c r="AC996" s="9" t="str">
        <f t="shared" si="516"/>
        <v>NA</v>
      </c>
      <c r="AD996" s="9">
        <f t="shared" si="517"/>
        <v>0</v>
      </c>
      <c r="AE996" s="9" t="str">
        <f t="shared" si="518"/>
        <v>NA</v>
      </c>
      <c r="AF996" s="9">
        <f t="shared" si="519"/>
        <v>0</v>
      </c>
      <c r="AG996" s="9" t="str">
        <f t="shared" si="520"/>
        <v>NA</v>
      </c>
      <c r="AH996" s="9">
        <f t="shared" si="521"/>
        <v>0</v>
      </c>
      <c r="AI996" s="9" t="str">
        <f t="shared" si="522"/>
        <v>NA</v>
      </c>
      <c r="AJ996" s="9">
        <f t="shared" si="523"/>
        <v>0</v>
      </c>
      <c r="AK996" t="str">
        <f t="shared" si="524"/>
        <v>NA</v>
      </c>
      <c r="AL996" t="str">
        <f t="shared" si="525"/>
        <v>NA</v>
      </c>
      <c r="AM996" t="str">
        <f t="shared" si="526"/>
        <v>NA</v>
      </c>
      <c r="AN996" t="str">
        <f t="shared" si="527"/>
        <v>NA</v>
      </c>
      <c r="AO996">
        <f t="shared" si="506"/>
        <v>0</v>
      </c>
      <c r="AP996">
        <f t="shared" si="507"/>
        <v>0</v>
      </c>
      <c r="AQ996" t="str">
        <f t="shared" si="508"/>
        <v>Method not applicable - confined aquifer</v>
      </c>
    </row>
    <row r="997" spans="1:43" x14ac:dyDescent="0.25">
      <c r="A997">
        <v>932</v>
      </c>
      <c r="B997">
        <v>23009406.820300002</v>
      </c>
      <c r="C997" t="str">
        <f>VLOOKUP(A997,'A1. Aquifer Attributes'!A:H,8,FALSE)</f>
        <v>Confined</v>
      </c>
      <c r="D997" t="str">
        <f>VLOOKUP(A997,'A3. BGCZ'!A:C,3,FALSE)</f>
        <v>BWBS</v>
      </c>
      <c r="E997" t="str">
        <f>VLOOKUP(A997,'A2. Low Flow Zone'!A:C,3,FALSE)</f>
        <v>Northeast Plains</v>
      </c>
      <c r="F997">
        <f>IFERROR(VLOOKUP(A997,'R1. GW Use'!A:H,8,FALSE),"&lt;Null&gt;")</f>
        <v>52011</v>
      </c>
      <c r="G997" t="str">
        <f>IFERROR(VLOOKUP(A997,'R2. Recharge'!A:I,8,FALSE)*B997,"&lt;Null&gt;")</f>
        <v>&lt;Null&gt;</v>
      </c>
      <c r="H997" t="str">
        <f>IFERROR(VLOOKUP(A997,'R2. Recharge'!A:K,10,FALSE)*B997,"&lt;Null&gt;")</f>
        <v>&lt;Null&gt;</v>
      </c>
      <c r="I997" t="str">
        <f>IFERROR(VLOOKUP(A997,'R3. GW E'!A:C,2,FALSE)*B997,"&lt;Null&gt;")</f>
        <v>&lt;Null&gt;</v>
      </c>
      <c r="J997" t="str">
        <f>IFERROR(VLOOKUP(A997,'R3. GW E'!A:E,4,FALSE)*B997,"&lt;Null&gt;")</f>
        <v>&lt;Null&gt;</v>
      </c>
      <c r="K997" t="str">
        <f t="shared" si="495"/>
        <v>&lt;Null&gt;</v>
      </c>
      <c r="L997" t="str">
        <f t="shared" si="496"/>
        <v>&lt;Null&gt;</v>
      </c>
      <c r="M997" t="str">
        <f t="shared" si="497"/>
        <v>&lt;Null&gt;</v>
      </c>
      <c r="N997" t="str">
        <f t="shared" si="498"/>
        <v>&lt;Null&gt;</v>
      </c>
      <c r="O997" t="str">
        <f t="shared" si="499"/>
        <v/>
      </c>
      <c r="P997">
        <f t="shared" si="509"/>
        <v>52000</v>
      </c>
      <c r="Q997" t="str">
        <f t="shared" si="500"/>
        <v/>
      </c>
      <c r="R997">
        <f t="shared" si="510"/>
        <v>0</v>
      </c>
      <c r="S997" t="str">
        <f t="shared" si="501"/>
        <v/>
      </c>
      <c r="T997">
        <f t="shared" si="511"/>
        <v>0</v>
      </c>
      <c r="U997" t="str">
        <f t="shared" si="512"/>
        <v>NA</v>
      </c>
      <c r="V997">
        <f t="shared" si="513"/>
        <v>0</v>
      </c>
      <c r="W997" t="str">
        <f t="shared" si="514"/>
        <v>NA</v>
      </c>
      <c r="X997">
        <f t="shared" si="515"/>
        <v>0</v>
      </c>
      <c r="Y997" t="str">
        <f t="shared" si="502"/>
        <v>NA</v>
      </c>
      <c r="Z997" t="str">
        <f t="shared" si="503"/>
        <v>NA</v>
      </c>
      <c r="AA997" t="str">
        <f t="shared" si="504"/>
        <v>NA</v>
      </c>
      <c r="AB997" t="str">
        <f t="shared" si="505"/>
        <v>NA</v>
      </c>
      <c r="AC997" s="9" t="str">
        <f t="shared" si="516"/>
        <v>NA</v>
      </c>
      <c r="AD997" s="9">
        <f t="shared" si="517"/>
        <v>0</v>
      </c>
      <c r="AE997" s="9" t="str">
        <f t="shared" si="518"/>
        <v>NA</v>
      </c>
      <c r="AF997" s="9">
        <f t="shared" si="519"/>
        <v>0</v>
      </c>
      <c r="AG997" s="9" t="str">
        <f t="shared" si="520"/>
        <v>NA</v>
      </c>
      <c r="AH997" s="9">
        <f t="shared" si="521"/>
        <v>0</v>
      </c>
      <c r="AI997" s="9" t="str">
        <f t="shared" si="522"/>
        <v>NA</v>
      </c>
      <c r="AJ997" s="9">
        <f t="shared" si="523"/>
        <v>0</v>
      </c>
      <c r="AK997" t="str">
        <f t="shared" si="524"/>
        <v>NA</v>
      </c>
      <c r="AL997" t="str">
        <f t="shared" si="525"/>
        <v>NA</v>
      </c>
      <c r="AM997" t="str">
        <f t="shared" si="526"/>
        <v>NA</v>
      </c>
      <c r="AN997" t="str">
        <f t="shared" si="527"/>
        <v>NA</v>
      </c>
      <c r="AO997">
        <f t="shared" si="506"/>
        <v>0</v>
      </c>
      <c r="AP997">
        <f t="shared" si="507"/>
        <v>0</v>
      </c>
      <c r="AQ997" t="str">
        <f t="shared" si="508"/>
        <v>Method not applicable - confined aquifer</v>
      </c>
    </row>
    <row r="998" spans="1:43" x14ac:dyDescent="0.25">
      <c r="A998">
        <v>933</v>
      </c>
      <c r="B998">
        <v>1119549924.02</v>
      </c>
      <c r="C998" t="str">
        <f>VLOOKUP(A998,'A1. Aquifer Attributes'!A:H,8,FALSE)</f>
        <v>Confined</v>
      </c>
      <c r="D998" t="str">
        <f>VLOOKUP(A998,'A3. BGCZ'!A:C,3,FALSE)</f>
        <v>BWBS</v>
      </c>
      <c r="E998" t="str">
        <f>VLOOKUP(A998,'A2. Low Flow Zone'!A:C,3,FALSE)</f>
        <v>Northeast Plains</v>
      </c>
      <c r="F998">
        <f>IFERROR(VLOOKUP(A998,'R1. GW Use'!A:H,8,FALSE),"&lt;Null&gt;")</f>
        <v>74822</v>
      </c>
      <c r="G998" t="str">
        <f>IFERROR(VLOOKUP(A998,'R2. Recharge'!A:I,8,FALSE)*B998,"&lt;Null&gt;")</f>
        <v>&lt;Null&gt;</v>
      </c>
      <c r="H998" t="str">
        <f>IFERROR(VLOOKUP(A998,'R2. Recharge'!A:K,10,FALSE)*B998,"&lt;Null&gt;")</f>
        <v>&lt;Null&gt;</v>
      </c>
      <c r="I998" t="str">
        <f>IFERROR(VLOOKUP(A998,'R3. GW E'!A:C,2,FALSE)*B998,"&lt;Null&gt;")</f>
        <v>&lt;Null&gt;</v>
      </c>
      <c r="J998" t="str">
        <f>IFERROR(VLOOKUP(A998,'R3. GW E'!A:E,4,FALSE)*B998,"&lt;Null&gt;")</f>
        <v>&lt;Null&gt;</v>
      </c>
      <c r="K998" t="str">
        <f t="shared" si="495"/>
        <v>&lt;Null&gt;</v>
      </c>
      <c r="L998" t="str">
        <f t="shared" si="496"/>
        <v>&lt;Null&gt;</v>
      </c>
      <c r="M998" t="str">
        <f t="shared" si="497"/>
        <v>&lt;Null&gt;</v>
      </c>
      <c r="N998" t="str">
        <f t="shared" si="498"/>
        <v>&lt;Null&gt;</v>
      </c>
      <c r="O998" t="str">
        <f t="shared" si="499"/>
        <v/>
      </c>
      <c r="P998">
        <f t="shared" si="509"/>
        <v>75000</v>
      </c>
      <c r="Q998" t="str">
        <f t="shared" si="500"/>
        <v/>
      </c>
      <c r="R998">
        <f t="shared" si="510"/>
        <v>0</v>
      </c>
      <c r="S998" t="str">
        <f t="shared" si="501"/>
        <v/>
      </c>
      <c r="T998">
        <f t="shared" si="511"/>
        <v>0</v>
      </c>
      <c r="U998" t="str">
        <f t="shared" si="512"/>
        <v>NA</v>
      </c>
      <c r="V998">
        <f t="shared" si="513"/>
        <v>0</v>
      </c>
      <c r="W998" t="str">
        <f t="shared" si="514"/>
        <v>NA</v>
      </c>
      <c r="X998">
        <f t="shared" si="515"/>
        <v>0</v>
      </c>
      <c r="Y998" t="str">
        <f t="shared" si="502"/>
        <v>NA</v>
      </c>
      <c r="Z998" t="str">
        <f t="shared" si="503"/>
        <v>NA</v>
      </c>
      <c r="AA998" t="str">
        <f t="shared" si="504"/>
        <v>NA</v>
      </c>
      <c r="AB998" t="str">
        <f t="shared" si="505"/>
        <v>NA</v>
      </c>
      <c r="AC998" s="9" t="str">
        <f t="shared" si="516"/>
        <v>NA</v>
      </c>
      <c r="AD998" s="9">
        <f t="shared" si="517"/>
        <v>0</v>
      </c>
      <c r="AE998" s="9" t="str">
        <f t="shared" si="518"/>
        <v>NA</v>
      </c>
      <c r="AF998" s="9">
        <f t="shared" si="519"/>
        <v>0</v>
      </c>
      <c r="AG998" s="9" t="str">
        <f t="shared" si="520"/>
        <v>NA</v>
      </c>
      <c r="AH998" s="9">
        <f t="shared" si="521"/>
        <v>0</v>
      </c>
      <c r="AI998" s="9" t="str">
        <f t="shared" si="522"/>
        <v>NA</v>
      </c>
      <c r="AJ998" s="9">
        <f t="shared" si="523"/>
        <v>0</v>
      </c>
      <c r="AK998" t="str">
        <f t="shared" si="524"/>
        <v>NA</v>
      </c>
      <c r="AL998" t="str">
        <f t="shared" si="525"/>
        <v>NA</v>
      </c>
      <c r="AM998" t="str">
        <f t="shared" si="526"/>
        <v>NA</v>
      </c>
      <c r="AN998" t="str">
        <f t="shared" si="527"/>
        <v>NA</v>
      </c>
      <c r="AO998">
        <f t="shared" si="506"/>
        <v>0</v>
      </c>
      <c r="AP998">
        <f t="shared" si="507"/>
        <v>0</v>
      </c>
      <c r="AQ998" t="str">
        <f t="shared" si="508"/>
        <v>Method not applicable - confined aquifer</v>
      </c>
    </row>
    <row r="999" spans="1:43" x14ac:dyDescent="0.25">
      <c r="A999">
        <v>935</v>
      </c>
      <c r="B999">
        <v>5166481.8640599996</v>
      </c>
      <c r="C999" t="str">
        <f>VLOOKUP(A999,'A1. Aquifer Attributes'!A:H,8,FALSE)</f>
        <v>Confined</v>
      </c>
      <c r="D999" t="str">
        <f>VLOOKUP(A999,'A3. BGCZ'!A:C,3,FALSE)</f>
        <v>IDF</v>
      </c>
      <c r="E999" t="str">
        <f>VLOOKUP(A999,'A2. Low Flow Zone'!A:C,3,FALSE)</f>
        <v>South Interior</v>
      </c>
      <c r="F999">
        <f>IFERROR(VLOOKUP(A999,'R1. GW Use'!A:H,8,FALSE),"&lt;Null&gt;")</f>
        <v>25245</v>
      </c>
      <c r="G999" t="str">
        <f>IFERROR(VLOOKUP(A999,'R2. Recharge'!A:I,8,FALSE)*B999,"&lt;Null&gt;")</f>
        <v>&lt;Null&gt;</v>
      </c>
      <c r="H999" t="str">
        <f>IFERROR(VLOOKUP(A999,'R2. Recharge'!A:K,10,FALSE)*B999,"&lt;Null&gt;")</f>
        <v>&lt;Null&gt;</v>
      </c>
      <c r="I999" t="str">
        <f>IFERROR(VLOOKUP(A999,'R3. GW E'!A:C,2,FALSE)*B999,"&lt;Null&gt;")</f>
        <v>&lt;Null&gt;</v>
      </c>
      <c r="J999" t="str">
        <f>IFERROR(VLOOKUP(A999,'R3. GW E'!A:E,4,FALSE)*B999,"&lt;Null&gt;")</f>
        <v>&lt;Null&gt;</v>
      </c>
      <c r="K999" t="str">
        <f t="shared" si="495"/>
        <v>&lt;Null&gt;</v>
      </c>
      <c r="L999" t="str">
        <f t="shared" si="496"/>
        <v>&lt;Null&gt;</v>
      </c>
      <c r="M999" t="str">
        <f t="shared" si="497"/>
        <v>&lt;Null&gt;</v>
      </c>
      <c r="N999" t="str">
        <f t="shared" si="498"/>
        <v>&lt;Null&gt;</v>
      </c>
      <c r="O999" t="str">
        <f t="shared" si="499"/>
        <v/>
      </c>
      <c r="P999">
        <f t="shared" si="509"/>
        <v>25000</v>
      </c>
      <c r="Q999" t="str">
        <f t="shared" si="500"/>
        <v/>
      </c>
      <c r="R999">
        <f t="shared" si="510"/>
        <v>0</v>
      </c>
      <c r="S999" t="str">
        <f t="shared" si="501"/>
        <v/>
      </c>
      <c r="T999">
        <f t="shared" si="511"/>
        <v>0</v>
      </c>
      <c r="U999" t="str">
        <f t="shared" si="512"/>
        <v>NA</v>
      </c>
      <c r="V999">
        <f t="shared" si="513"/>
        <v>0</v>
      </c>
      <c r="W999" t="str">
        <f t="shared" si="514"/>
        <v>NA</v>
      </c>
      <c r="X999">
        <f t="shared" si="515"/>
        <v>0</v>
      </c>
      <c r="Y999" t="str">
        <f t="shared" si="502"/>
        <v>NA</v>
      </c>
      <c r="Z999" t="str">
        <f t="shared" si="503"/>
        <v>NA</v>
      </c>
      <c r="AA999" t="str">
        <f t="shared" si="504"/>
        <v>NA</v>
      </c>
      <c r="AB999" t="str">
        <f t="shared" si="505"/>
        <v>NA</v>
      </c>
      <c r="AC999" s="9" t="str">
        <f t="shared" si="516"/>
        <v>NA</v>
      </c>
      <c r="AD999" s="9">
        <f t="shared" si="517"/>
        <v>0</v>
      </c>
      <c r="AE999" s="9" t="str">
        <f t="shared" si="518"/>
        <v>NA</v>
      </c>
      <c r="AF999" s="9">
        <f t="shared" si="519"/>
        <v>0</v>
      </c>
      <c r="AG999" s="9" t="str">
        <f t="shared" si="520"/>
        <v>NA</v>
      </c>
      <c r="AH999" s="9">
        <f t="shared" si="521"/>
        <v>0</v>
      </c>
      <c r="AI999" s="9" t="str">
        <f t="shared" si="522"/>
        <v>NA</v>
      </c>
      <c r="AJ999" s="9">
        <f t="shared" si="523"/>
        <v>0</v>
      </c>
      <c r="AK999" t="str">
        <f t="shared" si="524"/>
        <v>NA</v>
      </c>
      <c r="AL999" t="str">
        <f t="shared" si="525"/>
        <v>NA</v>
      </c>
      <c r="AM999" t="str">
        <f t="shared" si="526"/>
        <v>NA</v>
      </c>
      <c r="AN999" t="str">
        <f t="shared" si="527"/>
        <v>NA</v>
      </c>
      <c r="AO999">
        <f t="shared" si="506"/>
        <v>0</v>
      </c>
      <c r="AP999">
        <f t="shared" si="507"/>
        <v>0</v>
      </c>
      <c r="AQ999" t="str">
        <f t="shared" si="508"/>
        <v>Method not applicable - confined aquifer</v>
      </c>
    </row>
    <row r="1000" spans="1:43" x14ac:dyDescent="0.25">
      <c r="A1000">
        <v>936</v>
      </c>
      <c r="B1000">
        <v>16052848.0781</v>
      </c>
      <c r="C1000" t="str">
        <f>VLOOKUP(A1000,'A1. Aquifer Attributes'!A:H,8,FALSE)</f>
        <v>Confined</v>
      </c>
      <c r="D1000" t="str">
        <f>VLOOKUP(A1000,'A3. BGCZ'!A:C,3,FALSE)</f>
        <v>IDF</v>
      </c>
      <c r="E1000" t="str">
        <f>VLOOKUP(A1000,'A2. Low Flow Zone'!A:C,3,FALSE)</f>
        <v>South Interior</v>
      </c>
      <c r="F1000">
        <f>IFERROR(VLOOKUP(A1000,'R1. GW Use'!A:H,8,FALSE),"&lt;Null&gt;")</f>
        <v>424144</v>
      </c>
      <c r="G1000" t="str">
        <f>IFERROR(VLOOKUP(A1000,'R2. Recharge'!A:I,8,FALSE)*B1000,"&lt;Null&gt;")</f>
        <v>&lt;Null&gt;</v>
      </c>
      <c r="H1000" t="str">
        <f>IFERROR(VLOOKUP(A1000,'R2. Recharge'!A:K,10,FALSE)*B1000,"&lt;Null&gt;")</f>
        <v>&lt;Null&gt;</v>
      </c>
      <c r="I1000" t="str">
        <f>IFERROR(VLOOKUP(A1000,'R3. GW E'!A:C,2,FALSE)*B1000,"&lt;Null&gt;")</f>
        <v>&lt;Null&gt;</v>
      </c>
      <c r="J1000" t="str">
        <f>IFERROR(VLOOKUP(A1000,'R3. GW E'!A:E,4,FALSE)*B1000,"&lt;Null&gt;")</f>
        <v>&lt;Null&gt;</v>
      </c>
      <c r="K1000" t="str">
        <f t="shared" si="495"/>
        <v>&lt;Null&gt;</v>
      </c>
      <c r="L1000" t="str">
        <f t="shared" si="496"/>
        <v>&lt;Null&gt;</v>
      </c>
      <c r="M1000" t="str">
        <f t="shared" si="497"/>
        <v>&lt;Null&gt;</v>
      </c>
      <c r="N1000" t="str">
        <f t="shared" si="498"/>
        <v>&lt;Null&gt;</v>
      </c>
      <c r="O1000" t="str">
        <f t="shared" si="499"/>
        <v/>
      </c>
      <c r="P1000">
        <f t="shared" si="509"/>
        <v>424000</v>
      </c>
      <c r="Q1000" t="str">
        <f t="shared" si="500"/>
        <v/>
      </c>
      <c r="R1000">
        <f t="shared" si="510"/>
        <v>0</v>
      </c>
      <c r="S1000" t="str">
        <f t="shared" si="501"/>
        <v/>
      </c>
      <c r="T1000">
        <f t="shared" si="511"/>
        <v>0</v>
      </c>
      <c r="U1000" t="str">
        <f t="shared" si="512"/>
        <v>NA</v>
      </c>
      <c r="V1000">
        <f t="shared" si="513"/>
        <v>0</v>
      </c>
      <c r="W1000" t="str">
        <f t="shared" si="514"/>
        <v>NA</v>
      </c>
      <c r="X1000">
        <f t="shared" si="515"/>
        <v>0</v>
      </c>
      <c r="Y1000" t="str">
        <f t="shared" si="502"/>
        <v>NA</v>
      </c>
      <c r="Z1000" t="str">
        <f t="shared" si="503"/>
        <v>NA</v>
      </c>
      <c r="AA1000" t="str">
        <f t="shared" si="504"/>
        <v>NA</v>
      </c>
      <c r="AB1000" t="str">
        <f t="shared" si="505"/>
        <v>NA</v>
      </c>
      <c r="AC1000" s="9" t="str">
        <f t="shared" si="516"/>
        <v>NA</v>
      </c>
      <c r="AD1000" s="9">
        <f t="shared" si="517"/>
        <v>0</v>
      </c>
      <c r="AE1000" s="9" t="str">
        <f t="shared" si="518"/>
        <v>NA</v>
      </c>
      <c r="AF1000" s="9">
        <f t="shared" si="519"/>
        <v>0</v>
      </c>
      <c r="AG1000" s="9" t="str">
        <f t="shared" si="520"/>
        <v>NA</v>
      </c>
      <c r="AH1000" s="9">
        <f t="shared" si="521"/>
        <v>0</v>
      </c>
      <c r="AI1000" s="9" t="str">
        <f t="shared" si="522"/>
        <v>NA</v>
      </c>
      <c r="AJ1000" s="9">
        <f t="shared" si="523"/>
        <v>0</v>
      </c>
      <c r="AK1000" t="str">
        <f t="shared" si="524"/>
        <v>NA</v>
      </c>
      <c r="AL1000" t="str">
        <f t="shared" si="525"/>
        <v>NA</v>
      </c>
      <c r="AM1000" t="str">
        <f t="shared" si="526"/>
        <v>NA</v>
      </c>
      <c r="AN1000" t="str">
        <f t="shared" si="527"/>
        <v>NA</v>
      </c>
      <c r="AO1000">
        <f t="shared" si="506"/>
        <v>0</v>
      </c>
      <c r="AP1000">
        <f t="shared" si="507"/>
        <v>0</v>
      </c>
      <c r="AQ1000" t="str">
        <f t="shared" si="508"/>
        <v>Method not applicable - confined aquifer</v>
      </c>
    </row>
    <row r="1001" spans="1:43" x14ac:dyDescent="0.25">
      <c r="A1001">
        <v>937</v>
      </c>
      <c r="B1001">
        <v>4690151.2629699996</v>
      </c>
      <c r="C1001" t="str">
        <f>VLOOKUP(A1001,'A1. Aquifer Attributes'!A:H,8,FALSE)</f>
        <v>Confined</v>
      </c>
      <c r="D1001" t="str">
        <f>VLOOKUP(A1001,'A3. BGCZ'!A:C,3,FALSE)</f>
        <v>IDF</v>
      </c>
      <c r="E1001" t="str">
        <f>VLOOKUP(A1001,'A2. Low Flow Zone'!A:C,3,FALSE)</f>
        <v>South Interior</v>
      </c>
      <c r="F1001">
        <f>IFERROR(VLOOKUP(A1001,'R1. GW Use'!A:H,8,FALSE),"&lt;Null&gt;")</f>
        <v>27145</v>
      </c>
      <c r="G1001" t="str">
        <f>IFERROR(VLOOKUP(A1001,'R2. Recharge'!A:I,8,FALSE)*B1001,"&lt;Null&gt;")</f>
        <v>&lt;Null&gt;</v>
      </c>
      <c r="H1001" t="str">
        <f>IFERROR(VLOOKUP(A1001,'R2. Recharge'!A:K,10,FALSE)*B1001,"&lt;Null&gt;")</f>
        <v>&lt;Null&gt;</v>
      </c>
      <c r="I1001" t="str">
        <f>IFERROR(VLOOKUP(A1001,'R3. GW E'!A:C,2,FALSE)*B1001,"&lt;Null&gt;")</f>
        <v>&lt;Null&gt;</v>
      </c>
      <c r="J1001" t="str">
        <f>IFERROR(VLOOKUP(A1001,'R3. GW E'!A:E,4,FALSE)*B1001,"&lt;Null&gt;")</f>
        <v>&lt;Null&gt;</v>
      </c>
      <c r="K1001" t="str">
        <f t="shared" si="495"/>
        <v>&lt;Null&gt;</v>
      </c>
      <c r="L1001" t="str">
        <f t="shared" si="496"/>
        <v>&lt;Null&gt;</v>
      </c>
      <c r="M1001" t="str">
        <f t="shared" si="497"/>
        <v>&lt;Null&gt;</v>
      </c>
      <c r="N1001" t="str">
        <f t="shared" si="498"/>
        <v>&lt;Null&gt;</v>
      </c>
      <c r="O1001" t="str">
        <f t="shared" si="499"/>
        <v/>
      </c>
      <c r="P1001">
        <f t="shared" si="509"/>
        <v>27000</v>
      </c>
      <c r="Q1001" t="str">
        <f t="shared" si="500"/>
        <v/>
      </c>
      <c r="R1001">
        <f t="shared" si="510"/>
        <v>0</v>
      </c>
      <c r="S1001" t="str">
        <f t="shared" si="501"/>
        <v/>
      </c>
      <c r="T1001">
        <f t="shared" si="511"/>
        <v>0</v>
      </c>
      <c r="U1001" t="str">
        <f t="shared" si="512"/>
        <v>NA</v>
      </c>
      <c r="V1001">
        <f t="shared" si="513"/>
        <v>0</v>
      </c>
      <c r="W1001" t="str">
        <f t="shared" si="514"/>
        <v>NA</v>
      </c>
      <c r="X1001">
        <f t="shared" si="515"/>
        <v>0</v>
      </c>
      <c r="Y1001" t="str">
        <f t="shared" si="502"/>
        <v>NA</v>
      </c>
      <c r="Z1001" t="str">
        <f t="shared" si="503"/>
        <v>NA</v>
      </c>
      <c r="AA1001" t="str">
        <f t="shared" si="504"/>
        <v>NA</v>
      </c>
      <c r="AB1001" t="str">
        <f t="shared" si="505"/>
        <v>NA</v>
      </c>
      <c r="AC1001" s="9" t="str">
        <f t="shared" si="516"/>
        <v>NA</v>
      </c>
      <c r="AD1001" s="9">
        <f t="shared" si="517"/>
        <v>0</v>
      </c>
      <c r="AE1001" s="9" t="str">
        <f t="shared" si="518"/>
        <v>NA</v>
      </c>
      <c r="AF1001" s="9">
        <f t="shared" si="519"/>
        <v>0</v>
      </c>
      <c r="AG1001" s="9" t="str">
        <f t="shared" si="520"/>
        <v>NA</v>
      </c>
      <c r="AH1001" s="9">
        <f t="shared" si="521"/>
        <v>0</v>
      </c>
      <c r="AI1001" s="9" t="str">
        <f t="shared" si="522"/>
        <v>NA</v>
      </c>
      <c r="AJ1001" s="9">
        <f t="shared" si="523"/>
        <v>0</v>
      </c>
      <c r="AK1001" t="str">
        <f t="shared" si="524"/>
        <v>NA</v>
      </c>
      <c r="AL1001" t="str">
        <f t="shared" si="525"/>
        <v>NA</v>
      </c>
      <c r="AM1001" t="str">
        <f t="shared" si="526"/>
        <v>NA</v>
      </c>
      <c r="AN1001" t="str">
        <f t="shared" si="527"/>
        <v>NA</v>
      </c>
      <c r="AO1001">
        <f t="shared" si="506"/>
        <v>0</v>
      </c>
      <c r="AP1001">
        <f t="shared" si="507"/>
        <v>0</v>
      </c>
      <c r="AQ1001" t="str">
        <f t="shared" si="508"/>
        <v>Method not applicable - confined aquifer</v>
      </c>
    </row>
    <row r="1002" spans="1:43" x14ac:dyDescent="0.25">
      <c r="A1002">
        <v>938</v>
      </c>
      <c r="B1002">
        <v>8283119.0881899996</v>
      </c>
      <c r="C1002" t="str">
        <f>VLOOKUP(A1002,'A1. Aquifer Attributes'!A:H,8,FALSE)</f>
        <v>Confined</v>
      </c>
      <c r="D1002" t="str">
        <f>VLOOKUP(A1002,'A3. BGCZ'!A:C,3,FALSE)</f>
        <v>IDF</v>
      </c>
      <c r="E1002" t="str">
        <f>VLOOKUP(A1002,'A2. Low Flow Zone'!A:C,3,FALSE)</f>
        <v>South Interior</v>
      </c>
      <c r="F1002">
        <f>IFERROR(VLOOKUP(A1002,'R1. GW Use'!A:H,8,FALSE),"&lt;Null&gt;")</f>
        <v>69006</v>
      </c>
      <c r="G1002" t="str">
        <f>IFERROR(VLOOKUP(A1002,'R2. Recharge'!A:I,8,FALSE)*B1002,"&lt;Null&gt;")</f>
        <v>&lt;Null&gt;</v>
      </c>
      <c r="H1002" t="str">
        <f>IFERROR(VLOOKUP(A1002,'R2. Recharge'!A:K,10,FALSE)*B1002,"&lt;Null&gt;")</f>
        <v>&lt;Null&gt;</v>
      </c>
      <c r="I1002" t="str">
        <f>IFERROR(VLOOKUP(A1002,'R3. GW E'!A:C,2,FALSE)*B1002,"&lt;Null&gt;")</f>
        <v>&lt;Null&gt;</v>
      </c>
      <c r="J1002" t="str">
        <f>IFERROR(VLOOKUP(A1002,'R3. GW E'!A:E,4,FALSE)*B1002,"&lt;Null&gt;")</f>
        <v>&lt;Null&gt;</v>
      </c>
      <c r="K1002" t="str">
        <f t="shared" si="495"/>
        <v>&lt;Null&gt;</v>
      </c>
      <c r="L1002" t="str">
        <f t="shared" si="496"/>
        <v>&lt;Null&gt;</v>
      </c>
      <c r="M1002" t="str">
        <f t="shared" si="497"/>
        <v>&lt;Null&gt;</v>
      </c>
      <c r="N1002" t="str">
        <f t="shared" si="498"/>
        <v>&lt;Null&gt;</v>
      </c>
      <c r="O1002" t="str">
        <f t="shared" si="499"/>
        <v/>
      </c>
      <c r="P1002">
        <f t="shared" si="509"/>
        <v>69000</v>
      </c>
      <c r="Q1002" t="str">
        <f t="shared" si="500"/>
        <v/>
      </c>
      <c r="R1002">
        <f t="shared" si="510"/>
        <v>0</v>
      </c>
      <c r="S1002" t="str">
        <f t="shared" si="501"/>
        <v/>
      </c>
      <c r="T1002">
        <f t="shared" si="511"/>
        <v>0</v>
      </c>
      <c r="U1002" t="str">
        <f t="shared" si="512"/>
        <v>NA</v>
      </c>
      <c r="V1002">
        <f t="shared" si="513"/>
        <v>0</v>
      </c>
      <c r="W1002" t="str">
        <f t="shared" si="514"/>
        <v>NA</v>
      </c>
      <c r="X1002">
        <f t="shared" si="515"/>
        <v>0</v>
      </c>
      <c r="Y1002" t="str">
        <f t="shared" si="502"/>
        <v>NA</v>
      </c>
      <c r="Z1002" t="str">
        <f t="shared" si="503"/>
        <v>NA</v>
      </c>
      <c r="AA1002" t="str">
        <f t="shared" si="504"/>
        <v>NA</v>
      </c>
      <c r="AB1002" t="str">
        <f t="shared" si="505"/>
        <v>NA</v>
      </c>
      <c r="AC1002" s="9" t="str">
        <f t="shared" si="516"/>
        <v>NA</v>
      </c>
      <c r="AD1002" s="9">
        <f t="shared" si="517"/>
        <v>0</v>
      </c>
      <c r="AE1002" s="9" t="str">
        <f t="shared" si="518"/>
        <v>NA</v>
      </c>
      <c r="AF1002" s="9">
        <f t="shared" si="519"/>
        <v>0</v>
      </c>
      <c r="AG1002" s="9" t="str">
        <f t="shared" si="520"/>
        <v>NA</v>
      </c>
      <c r="AH1002" s="9">
        <f t="shared" si="521"/>
        <v>0</v>
      </c>
      <c r="AI1002" s="9" t="str">
        <f t="shared" si="522"/>
        <v>NA</v>
      </c>
      <c r="AJ1002" s="9">
        <f t="shared" si="523"/>
        <v>0</v>
      </c>
      <c r="AK1002" t="str">
        <f t="shared" si="524"/>
        <v>NA</v>
      </c>
      <c r="AL1002" t="str">
        <f t="shared" si="525"/>
        <v>NA</v>
      </c>
      <c r="AM1002" t="str">
        <f t="shared" si="526"/>
        <v>NA</v>
      </c>
      <c r="AN1002" t="str">
        <f t="shared" si="527"/>
        <v>NA</v>
      </c>
      <c r="AO1002">
        <f t="shared" si="506"/>
        <v>0</v>
      </c>
      <c r="AP1002">
        <f t="shared" si="507"/>
        <v>0</v>
      </c>
      <c r="AQ1002" t="str">
        <f t="shared" si="508"/>
        <v>Method not applicable - confined aquifer</v>
      </c>
    </row>
    <row r="1003" spans="1:43" x14ac:dyDescent="0.25">
      <c r="A1003">
        <v>939</v>
      </c>
      <c r="B1003">
        <v>8934708.5832499992</v>
      </c>
      <c r="C1003" t="str">
        <f>VLOOKUP(A1003,'A1. Aquifer Attributes'!A:H,8,FALSE)</f>
        <v>Confined</v>
      </c>
      <c r="D1003" t="str">
        <f>VLOOKUP(A1003,'A3. BGCZ'!A:C,3,FALSE)</f>
        <v>IDF</v>
      </c>
      <c r="E1003" t="str">
        <f>VLOOKUP(A1003,'A2. Low Flow Zone'!A:C,3,FALSE)</f>
        <v>South Interior</v>
      </c>
      <c r="F1003">
        <f>IFERROR(VLOOKUP(A1003,'R1. GW Use'!A:H,8,FALSE),"&lt;Null&gt;")</f>
        <v>241413</v>
      </c>
      <c r="G1003" t="str">
        <f>IFERROR(VLOOKUP(A1003,'R2. Recharge'!A:I,8,FALSE)*B1003,"&lt;Null&gt;")</f>
        <v>&lt;Null&gt;</v>
      </c>
      <c r="H1003" t="str">
        <f>IFERROR(VLOOKUP(A1003,'R2. Recharge'!A:K,10,FALSE)*B1003,"&lt;Null&gt;")</f>
        <v>&lt;Null&gt;</v>
      </c>
      <c r="I1003" t="str">
        <f>IFERROR(VLOOKUP(A1003,'R3. GW E'!A:C,2,FALSE)*B1003,"&lt;Null&gt;")</f>
        <v>&lt;Null&gt;</v>
      </c>
      <c r="J1003" t="str">
        <f>IFERROR(VLOOKUP(A1003,'R3. GW E'!A:E,4,FALSE)*B1003,"&lt;Null&gt;")</f>
        <v>&lt;Null&gt;</v>
      </c>
      <c r="K1003" t="str">
        <f t="shared" si="495"/>
        <v>&lt;Null&gt;</v>
      </c>
      <c r="L1003" t="str">
        <f t="shared" si="496"/>
        <v>&lt;Null&gt;</v>
      </c>
      <c r="M1003" t="str">
        <f t="shared" si="497"/>
        <v>&lt;Null&gt;</v>
      </c>
      <c r="N1003" t="str">
        <f t="shared" si="498"/>
        <v>&lt;Null&gt;</v>
      </c>
      <c r="O1003" t="str">
        <f t="shared" si="499"/>
        <v/>
      </c>
      <c r="P1003">
        <f t="shared" si="509"/>
        <v>241000</v>
      </c>
      <c r="Q1003" t="str">
        <f t="shared" si="500"/>
        <v/>
      </c>
      <c r="R1003">
        <f t="shared" si="510"/>
        <v>0</v>
      </c>
      <c r="S1003" t="str">
        <f t="shared" si="501"/>
        <v/>
      </c>
      <c r="T1003">
        <f t="shared" si="511"/>
        <v>0</v>
      </c>
      <c r="U1003" t="str">
        <f t="shared" si="512"/>
        <v>NA</v>
      </c>
      <c r="V1003">
        <f t="shared" si="513"/>
        <v>0</v>
      </c>
      <c r="W1003" t="str">
        <f t="shared" si="514"/>
        <v>NA</v>
      </c>
      <c r="X1003">
        <f t="shared" si="515"/>
        <v>0</v>
      </c>
      <c r="Y1003" t="str">
        <f t="shared" si="502"/>
        <v>NA</v>
      </c>
      <c r="Z1003" t="str">
        <f t="shared" si="503"/>
        <v>NA</v>
      </c>
      <c r="AA1003" t="str">
        <f t="shared" si="504"/>
        <v>NA</v>
      </c>
      <c r="AB1003" t="str">
        <f t="shared" si="505"/>
        <v>NA</v>
      </c>
      <c r="AC1003" s="9" t="str">
        <f t="shared" si="516"/>
        <v>NA</v>
      </c>
      <c r="AD1003" s="9">
        <f t="shared" si="517"/>
        <v>0</v>
      </c>
      <c r="AE1003" s="9" t="str">
        <f t="shared" si="518"/>
        <v>NA</v>
      </c>
      <c r="AF1003" s="9">
        <f t="shared" si="519"/>
        <v>0</v>
      </c>
      <c r="AG1003" s="9" t="str">
        <f t="shared" si="520"/>
        <v>NA</v>
      </c>
      <c r="AH1003" s="9">
        <f t="shared" si="521"/>
        <v>0</v>
      </c>
      <c r="AI1003" s="9" t="str">
        <f t="shared" si="522"/>
        <v>NA</v>
      </c>
      <c r="AJ1003" s="9">
        <f t="shared" si="523"/>
        <v>0</v>
      </c>
      <c r="AK1003" t="str">
        <f t="shared" si="524"/>
        <v>NA</v>
      </c>
      <c r="AL1003" t="str">
        <f t="shared" si="525"/>
        <v>NA</v>
      </c>
      <c r="AM1003" t="str">
        <f t="shared" si="526"/>
        <v>NA</v>
      </c>
      <c r="AN1003" t="str">
        <f t="shared" si="527"/>
        <v>NA</v>
      </c>
      <c r="AO1003">
        <f t="shared" si="506"/>
        <v>0</v>
      </c>
      <c r="AP1003">
        <f t="shared" si="507"/>
        <v>0</v>
      </c>
      <c r="AQ1003" t="str">
        <f t="shared" si="508"/>
        <v>Method not applicable - confined aquifer</v>
      </c>
    </row>
    <row r="1004" spans="1:43" x14ac:dyDescent="0.25">
      <c r="A1004">
        <v>940</v>
      </c>
      <c r="B1004">
        <v>2617633.8117399998</v>
      </c>
      <c r="C1004" t="str">
        <f>VLOOKUP(A1004,'A1. Aquifer Attributes'!A:H,8,FALSE)</f>
        <v>Confined</v>
      </c>
      <c r="D1004" t="str">
        <f>VLOOKUP(A1004,'A3. BGCZ'!A:C,3,FALSE)</f>
        <v>PP</v>
      </c>
      <c r="E1004" t="str">
        <f>VLOOKUP(A1004,'A2. Low Flow Zone'!A:C,3,FALSE)</f>
        <v>South Interior</v>
      </c>
      <c r="F1004">
        <f>IFERROR(VLOOKUP(A1004,'R1. GW Use'!A:H,8,FALSE),"&lt;Null&gt;")</f>
        <v>634</v>
      </c>
      <c r="G1004" t="str">
        <f>IFERROR(VLOOKUP(A1004,'R2. Recharge'!A:I,8,FALSE)*B1004,"&lt;Null&gt;")</f>
        <v>&lt;Null&gt;</v>
      </c>
      <c r="H1004" t="str">
        <f>IFERROR(VLOOKUP(A1004,'R2. Recharge'!A:K,10,FALSE)*B1004,"&lt;Null&gt;")</f>
        <v>&lt;Null&gt;</v>
      </c>
      <c r="I1004" t="str">
        <f>IFERROR(VLOOKUP(A1004,'R3. GW E'!A:C,2,FALSE)*B1004,"&lt;Null&gt;")</f>
        <v>&lt;Null&gt;</v>
      </c>
      <c r="J1004" t="str">
        <f>IFERROR(VLOOKUP(A1004,'R3. GW E'!A:E,4,FALSE)*B1004,"&lt;Null&gt;")</f>
        <v>&lt;Null&gt;</v>
      </c>
      <c r="K1004" t="str">
        <f t="shared" si="495"/>
        <v>&lt;Null&gt;</v>
      </c>
      <c r="L1004" t="str">
        <f t="shared" si="496"/>
        <v>&lt;Null&gt;</v>
      </c>
      <c r="M1004" t="str">
        <f t="shared" si="497"/>
        <v>&lt;Null&gt;</v>
      </c>
      <c r="N1004" t="str">
        <f t="shared" si="498"/>
        <v>&lt;Null&gt;</v>
      </c>
      <c r="O1004" t="str">
        <f t="shared" si="499"/>
        <v>&lt;1000</v>
      </c>
      <c r="P1004">
        <f t="shared" si="509"/>
        <v>1000</v>
      </c>
      <c r="Q1004" t="str">
        <f t="shared" si="500"/>
        <v/>
      </c>
      <c r="R1004">
        <f t="shared" si="510"/>
        <v>0</v>
      </c>
      <c r="S1004" t="str">
        <f t="shared" si="501"/>
        <v/>
      </c>
      <c r="T1004">
        <f t="shared" si="511"/>
        <v>0</v>
      </c>
      <c r="U1004" t="str">
        <f t="shared" si="512"/>
        <v>NA</v>
      </c>
      <c r="V1004">
        <f t="shared" si="513"/>
        <v>0</v>
      </c>
      <c r="W1004" t="str">
        <f t="shared" si="514"/>
        <v>NA</v>
      </c>
      <c r="X1004">
        <f t="shared" si="515"/>
        <v>0</v>
      </c>
      <c r="Y1004" t="str">
        <f t="shared" si="502"/>
        <v>NA</v>
      </c>
      <c r="Z1004" t="str">
        <f t="shared" si="503"/>
        <v>NA</v>
      </c>
      <c r="AA1004" t="str">
        <f t="shared" si="504"/>
        <v>NA</v>
      </c>
      <c r="AB1004" t="str">
        <f t="shared" si="505"/>
        <v>NA</v>
      </c>
      <c r="AC1004" s="9" t="str">
        <f t="shared" si="516"/>
        <v>NA</v>
      </c>
      <c r="AD1004" s="9">
        <f t="shared" si="517"/>
        <v>0</v>
      </c>
      <c r="AE1004" s="9" t="str">
        <f t="shared" si="518"/>
        <v>NA</v>
      </c>
      <c r="AF1004" s="9">
        <f t="shared" si="519"/>
        <v>0</v>
      </c>
      <c r="AG1004" s="9" t="str">
        <f t="shared" si="520"/>
        <v>NA</v>
      </c>
      <c r="AH1004" s="9">
        <f t="shared" si="521"/>
        <v>0</v>
      </c>
      <c r="AI1004" s="9" t="str">
        <f t="shared" si="522"/>
        <v>NA</v>
      </c>
      <c r="AJ1004" s="9">
        <f t="shared" si="523"/>
        <v>0</v>
      </c>
      <c r="AK1004" t="str">
        <f t="shared" si="524"/>
        <v>NA</v>
      </c>
      <c r="AL1004" t="str">
        <f t="shared" si="525"/>
        <v>NA</v>
      </c>
      <c r="AM1004" t="str">
        <f t="shared" si="526"/>
        <v>NA</v>
      </c>
      <c r="AN1004" t="str">
        <f t="shared" si="527"/>
        <v>NA</v>
      </c>
      <c r="AO1004">
        <f t="shared" si="506"/>
        <v>0</v>
      </c>
      <c r="AP1004">
        <f t="shared" si="507"/>
        <v>0</v>
      </c>
      <c r="AQ1004" t="str">
        <f t="shared" si="508"/>
        <v>Method not applicable - confined aquifer</v>
      </c>
    </row>
    <row r="1005" spans="1:43" x14ac:dyDescent="0.25">
      <c r="A1005">
        <v>941</v>
      </c>
      <c r="B1005">
        <v>11956811.6657</v>
      </c>
      <c r="C1005" t="str">
        <f>VLOOKUP(A1005,'A1. Aquifer Attributes'!A:H,8,FALSE)</f>
        <v>Confined</v>
      </c>
      <c r="D1005" t="str">
        <f>VLOOKUP(A1005,'A3. BGCZ'!A:C,3,FALSE)</f>
        <v>IDF</v>
      </c>
      <c r="E1005" t="str">
        <f>VLOOKUP(A1005,'A2. Low Flow Zone'!A:C,3,FALSE)</f>
        <v>South Interior</v>
      </c>
      <c r="F1005">
        <f>IFERROR(VLOOKUP(A1005,'R1. GW Use'!A:H,8,FALSE),"&lt;Null&gt;")</f>
        <v>180957</v>
      </c>
      <c r="G1005" t="str">
        <f>IFERROR(VLOOKUP(A1005,'R2. Recharge'!A:I,8,FALSE)*B1005,"&lt;Null&gt;")</f>
        <v>&lt;Null&gt;</v>
      </c>
      <c r="H1005" t="str">
        <f>IFERROR(VLOOKUP(A1005,'R2. Recharge'!A:K,10,FALSE)*B1005,"&lt;Null&gt;")</f>
        <v>&lt;Null&gt;</v>
      </c>
      <c r="I1005" t="str">
        <f>IFERROR(VLOOKUP(A1005,'R3. GW E'!A:C,2,FALSE)*B1005,"&lt;Null&gt;")</f>
        <v>&lt;Null&gt;</v>
      </c>
      <c r="J1005" t="str">
        <f>IFERROR(VLOOKUP(A1005,'R3. GW E'!A:E,4,FALSE)*B1005,"&lt;Null&gt;")</f>
        <v>&lt;Null&gt;</v>
      </c>
      <c r="K1005" t="str">
        <f t="shared" si="495"/>
        <v>&lt;Null&gt;</v>
      </c>
      <c r="L1005" t="str">
        <f t="shared" si="496"/>
        <v>&lt;Null&gt;</v>
      </c>
      <c r="M1005" t="str">
        <f t="shared" si="497"/>
        <v>&lt;Null&gt;</v>
      </c>
      <c r="N1005" t="str">
        <f t="shared" si="498"/>
        <v>&lt;Null&gt;</v>
      </c>
      <c r="O1005" t="str">
        <f t="shared" si="499"/>
        <v/>
      </c>
      <c r="P1005">
        <f t="shared" si="509"/>
        <v>181000</v>
      </c>
      <c r="Q1005" t="str">
        <f t="shared" si="500"/>
        <v/>
      </c>
      <c r="R1005">
        <f t="shared" si="510"/>
        <v>0</v>
      </c>
      <c r="S1005" t="str">
        <f t="shared" si="501"/>
        <v/>
      </c>
      <c r="T1005">
        <f t="shared" si="511"/>
        <v>0</v>
      </c>
      <c r="U1005" t="str">
        <f t="shared" si="512"/>
        <v>NA</v>
      </c>
      <c r="V1005">
        <f t="shared" si="513"/>
        <v>0</v>
      </c>
      <c r="W1005" t="str">
        <f t="shared" si="514"/>
        <v>NA</v>
      </c>
      <c r="X1005">
        <f t="shared" si="515"/>
        <v>0</v>
      </c>
      <c r="Y1005" t="str">
        <f t="shared" si="502"/>
        <v>NA</v>
      </c>
      <c r="Z1005" t="str">
        <f t="shared" si="503"/>
        <v>NA</v>
      </c>
      <c r="AA1005" t="str">
        <f t="shared" si="504"/>
        <v>NA</v>
      </c>
      <c r="AB1005" t="str">
        <f t="shared" si="505"/>
        <v>NA</v>
      </c>
      <c r="AC1005" s="9" t="str">
        <f t="shared" si="516"/>
        <v>NA</v>
      </c>
      <c r="AD1005" s="9">
        <f t="shared" si="517"/>
        <v>0</v>
      </c>
      <c r="AE1005" s="9" t="str">
        <f t="shared" si="518"/>
        <v>NA</v>
      </c>
      <c r="AF1005" s="9">
        <f t="shared" si="519"/>
        <v>0</v>
      </c>
      <c r="AG1005" s="9" t="str">
        <f t="shared" si="520"/>
        <v>NA</v>
      </c>
      <c r="AH1005" s="9">
        <f t="shared" si="521"/>
        <v>0</v>
      </c>
      <c r="AI1005" s="9" t="str">
        <f t="shared" si="522"/>
        <v>NA</v>
      </c>
      <c r="AJ1005" s="9">
        <f t="shared" si="523"/>
        <v>0</v>
      </c>
      <c r="AK1005" t="str">
        <f t="shared" si="524"/>
        <v>NA</v>
      </c>
      <c r="AL1005" t="str">
        <f t="shared" si="525"/>
        <v>NA</v>
      </c>
      <c r="AM1005" t="str">
        <f t="shared" si="526"/>
        <v>NA</v>
      </c>
      <c r="AN1005" t="str">
        <f t="shared" si="527"/>
        <v>NA</v>
      </c>
      <c r="AO1005">
        <f t="shared" si="506"/>
        <v>0</v>
      </c>
      <c r="AP1005">
        <f t="shared" si="507"/>
        <v>0</v>
      </c>
      <c r="AQ1005" t="str">
        <f t="shared" si="508"/>
        <v>Method not applicable - confined aquifer</v>
      </c>
    </row>
    <row r="1006" spans="1:43" x14ac:dyDescent="0.25">
      <c r="A1006">
        <v>943</v>
      </c>
      <c r="B1006">
        <v>16254560.3573</v>
      </c>
      <c r="C1006" t="str">
        <f>VLOOKUP(A1006,'A1. Aquifer Attributes'!A:H,8,FALSE)</f>
        <v>Confined</v>
      </c>
      <c r="D1006" t="str">
        <f>VLOOKUP(A1006,'A3. BGCZ'!A:C,3,FALSE)</f>
        <v>CWH</v>
      </c>
      <c r="E1006" t="str">
        <f>VLOOKUP(A1006,'A2. Low Flow Zone'!A:C,3,FALSE)</f>
        <v>Vancouver Island</v>
      </c>
      <c r="F1006">
        <f>IFERROR(VLOOKUP(A1006,'R1. GW Use'!A:H,8,FALSE),"&lt;Null&gt;")</f>
        <v>33898</v>
      </c>
      <c r="G1006" t="str">
        <f>IFERROR(VLOOKUP(A1006,'R2. Recharge'!A:I,8,FALSE)*B1006,"&lt;Null&gt;")</f>
        <v>&lt;Null&gt;</v>
      </c>
      <c r="H1006" t="str">
        <f>IFERROR(VLOOKUP(A1006,'R2. Recharge'!A:K,10,FALSE)*B1006,"&lt;Null&gt;")</f>
        <v>&lt;Null&gt;</v>
      </c>
      <c r="I1006" t="str">
        <f>IFERROR(VLOOKUP(A1006,'R3. GW E'!A:C,2,FALSE)*B1006,"&lt;Null&gt;")</f>
        <v>&lt;Null&gt;</v>
      </c>
      <c r="J1006" t="str">
        <f>IFERROR(VLOOKUP(A1006,'R3. GW E'!A:E,4,FALSE)*B1006,"&lt;Null&gt;")</f>
        <v>&lt;Null&gt;</v>
      </c>
      <c r="K1006" t="str">
        <f t="shared" si="495"/>
        <v>&lt;Null&gt;</v>
      </c>
      <c r="L1006" t="str">
        <f t="shared" si="496"/>
        <v>&lt;Null&gt;</v>
      </c>
      <c r="M1006" t="str">
        <f t="shared" si="497"/>
        <v>&lt;Null&gt;</v>
      </c>
      <c r="N1006" t="str">
        <f t="shared" si="498"/>
        <v>&lt;Null&gt;</v>
      </c>
      <c r="O1006" t="str">
        <f t="shared" si="499"/>
        <v/>
      </c>
      <c r="P1006">
        <f t="shared" si="509"/>
        <v>34000</v>
      </c>
      <c r="Q1006" t="str">
        <f t="shared" si="500"/>
        <v/>
      </c>
      <c r="R1006">
        <f t="shared" si="510"/>
        <v>0</v>
      </c>
      <c r="S1006" t="str">
        <f t="shared" si="501"/>
        <v/>
      </c>
      <c r="T1006">
        <f t="shared" si="511"/>
        <v>0</v>
      </c>
      <c r="U1006" t="str">
        <f t="shared" si="512"/>
        <v>NA</v>
      </c>
      <c r="V1006">
        <f t="shared" si="513"/>
        <v>0</v>
      </c>
      <c r="W1006" t="str">
        <f t="shared" si="514"/>
        <v>NA</v>
      </c>
      <c r="X1006">
        <f t="shared" si="515"/>
        <v>0</v>
      </c>
      <c r="Y1006" t="str">
        <f t="shared" si="502"/>
        <v>NA</v>
      </c>
      <c r="Z1006" t="str">
        <f t="shared" si="503"/>
        <v>NA</v>
      </c>
      <c r="AA1006" t="str">
        <f t="shared" si="504"/>
        <v>NA</v>
      </c>
      <c r="AB1006" t="str">
        <f t="shared" si="505"/>
        <v>NA</v>
      </c>
      <c r="AC1006" s="9" t="str">
        <f t="shared" si="516"/>
        <v>NA</v>
      </c>
      <c r="AD1006" s="9">
        <f t="shared" si="517"/>
        <v>0</v>
      </c>
      <c r="AE1006" s="9" t="str">
        <f t="shared" si="518"/>
        <v>NA</v>
      </c>
      <c r="AF1006" s="9">
        <f t="shared" si="519"/>
        <v>0</v>
      </c>
      <c r="AG1006" s="9" t="str">
        <f t="shared" si="520"/>
        <v>NA</v>
      </c>
      <c r="AH1006" s="9">
        <f t="shared" si="521"/>
        <v>0</v>
      </c>
      <c r="AI1006" s="9" t="str">
        <f t="shared" si="522"/>
        <v>NA</v>
      </c>
      <c r="AJ1006" s="9">
        <f t="shared" si="523"/>
        <v>0</v>
      </c>
      <c r="AK1006" t="str">
        <f t="shared" si="524"/>
        <v>NA</v>
      </c>
      <c r="AL1006" t="str">
        <f t="shared" si="525"/>
        <v>NA</v>
      </c>
      <c r="AM1006" t="str">
        <f t="shared" si="526"/>
        <v>NA</v>
      </c>
      <c r="AN1006" t="str">
        <f t="shared" si="527"/>
        <v>NA</v>
      </c>
      <c r="AO1006">
        <f t="shared" si="506"/>
        <v>0</v>
      </c>
      <c r="AP1006">
        <f t="shared" si="507"/>
        <v>0</v>
      </c>
      <c r="AQ1006" t="str">
        <f t="shared" si="508"/>
        <v>Method not applicable - confined aquifer</v>
      </c>
    </row>
    <row r="1007" spans="1:43" x14ac:dyDescent="0.25">
      <c r="A1007">
        <v>944</v>
      </c>
      <c r="B1007">
        <v>2617121.47554</v>
      </c>
      <c r="C1007" t="str">
        <f>VLOOKUP(A1007,'A1. Aquifer Attributes'!A:H,8,FALSE)</f>
        <v>Confined</v>
      </c>
      <c r="D1007" t="str">
        <f>VLOOKUP(A1007,'A3. BGCZ'!A:C,3,FALSE)</f>
        <v>CWH</v>
      </c>
      <c r="E1007" t="str">
        <f>VLOOKUP(A1007,'A2. Low Flow Zone'!A:C,3,FALSE)</f>
        <v>Vancouver Island</v>
      </c>
      <c r="F1007">
        <f>IFERROR(VLOOKUP(A1007,'R1. GW Use'!A:H,8,FALSE),"&lt;Null&gt;")</f>
        <v>54688</v>
      </c>
      <c r="G1007" t="str">
        <f>IFERROR(VLOOKUP(A1007,'R2. Recharge'!A:I,8,FALSE)*B1007,"&lt;Null&gt;")</f>
        <v>&lt;Null&gt;</v>
      </c>
      <c r="H1007" t="str">
        <f>IFERROR(VLOOKUP(A1007,'R2. Recharge'!A:K,10,FALSE)*B1007,"&lt;Null&gt;")</f>
        <v>&lt;Null&gt;</v>
      </c>
      <c r="I1007" t="str">
        <f>IFERROR(VLOOKUP(A1007,'R3. GW E'!A:C,2,FALSE)*B1007,"&lt;Null&gt;")</f>
        <v>&lt;Null&gt;</v>
      </c>
      <c r="J1007" t="str">
        <f>IFERROR(VLOOKUP(A1007,'R3. GW E'!A:E,4,FALSE)*B1007,"&lt;Null&gt;")</f>
        <v>&lt;Null&gt;</v>
      </c>
      <c r="K1007" t="str">
        <f t="shared" si="495"/>
        <v>&lt;Null&gt;</v>
      </c>
      <c r="L1007" t="str">
        <f t="shared" si="496"/>
        <v>&lt;Null&gt;</v>
      </c>
      <c r="M1007" t="str">
        <f t="shared" si="497"/>
        <v>&lt;Null&gt;</v>
      </c>
      <c r="N1007" t="str">
        <f t="shared" si="498"/>
        <v>&lt;Null&gt;</v>
      </c>
      <c r="O1007" t="str">
        <f t="shared" si="499"/>
        <v/>
      </c>
      <c r="P1007">
        <f t="shared" si="509"/>
        <v>55000</v>
      </c>
      <c r="Q1007" t="str">
        <f t="shared" si="500"/>
        <v/>
      </c>
      <c r="R1007">
        <f t="shared" si="510"/>
        <v>0</v>
      </c>
      <c r="S1007" t="str">
        <f t="shared" si="501"/>
        <v/>
      </c>
      <c r="T1007">
        <f t="shared" si="511"/>
        <v>0</v>
      </c>
      <c r="U1007" t="str">
        <f t="shared" si="512"/>
        <v>NA</v>
      </c>
      <c r="V1007">
        <f t="shared" si="513"/>
        <v>0</v>
      </c>
      <c r="W1007" t="str">
        <f t="shared" si="514"/>
        <v>NA</v>
      </c>
      <c r="X1007">
        <f t="shared" si="515"/>
        <v>0</v>
      </c>
      <c r="Y1007" t="str">
        <f t="shared" si="502"/>
        <v>NA</v>
      </c>
      <c r="Z1007" t="str">
        <f t="shared" si="503"/>
        <v>NA</v>
      </c>
      <c r="AA1007" t="str">
        <f t="shared" si="504"/>
        <v>NA</v>
      </c>
      <c r="AB1007" t="str">
        <f t="shared" si="505"/>
        <v>NA</v>
      </c>
      <c r="AC1007" s="9" t="str">
        <f t="shared" si="516"/>
        <v>NA</v>
      </c>
      <c r="AD1007" s="9">
        <f t="shared" si="517"/>
        <v>0</v>
      </c>
      <c r="AE1007" s="9" t="str">
        <f t="shared" si="518"/>
        <v>NA</v>
      </c>
      <c r="AF1007" s="9">
        <f t="shared" si="519"/>
        <v>0</v>
      </c>
      <c r="AG1007" s="9" t="str">
        <f t="shared" si="520"/>
        <v>NA</v>
      </c>
      <c r="AH1007" s="9">
        <f t="shared" si="521"/>
        <v>0</v>
      </c>
      <c r="AI1007" s="9" t="str">
        <f t="shared" si="522"/>
        <v>NA</v>
      </c>
      <c r="AJ1007" s="9">
        <f t="shared" si="523"/>
        <v>0</v>
      </c>
      <c r="AK1007" t="str">
        <f t="shared" si="524"/>
        <v>NA</v>
      </c>
      <c r="AL1007" t="str">
        <f t="shared" si="525"/>
        <v>NA</v>
      </c>
      <c r="AM1007" t="str">
        <f t="shared" si="526"/>
        <v>NA</v>
      </c>
      <c r="AN1007" t="str">
        <f t="shared" si="527"/>
        <v>NA</v>
      </c>
      <c r="AO1007">
        <f t="shared" si="506"/>
        <v>0</v>
      </c>
      <c r="AP1007">
        <f t="shared" si="507"/>
        <v>0</v>
      </c>
      <c r="AQ1007" t="str">
        <f t="shared" si="508"/>
        <v>Method not applicable - confined aquifer</v>
      </c>
    </row>
    <row r="1008" spans="1:43" x14ac:dyDescent="0.25">
      <c r="A1008">
        <v>945</v>
      </c>
      <c r="B1008">
        <v>15625113.371200001</v>
      </c>
      <c r="C1008" t="str">
        <f>VLOOKUP(A1008,'A1. Aquifer Attributes'!A:H,8,FALSE)</f>
        <v>Confined</v>
      </c>
      <c r="D1008" t="str">
        <f>VLOOKUP(A1008,'A3. BGCZ'!A:C,3,FALSE)</f>
        <v>CWH</v>
      </c>
      <c r="E1008" t="str">
        <f>VLOOKUP(A1008,'A2. Low Flow Zone'!A:C,3,FALSE)</f>
        <v>Vancouver Island</v>
      </c>
      <c r="F1008">
        <f>IFERROR(VLOOKUP(A1008,'R1. GW Use'!A:H,8,FALSE),"&lt;Null&gt;")</f>
        <v>25959</v>
      </c>
      <c r="G1008" t="str">
        <f>IFERROR(VLOOKUP(A1008,'R2. Recharge'!A:I,8,FALSE)*B1008,"&lt;Null&gt;")</f>
        <v>&lt;Null&gt;</v>
      </c>
      <c r="H1008" t="str">
        <f>IFERROR(VLOOKUP(A1008,'R2. Recharge'!A:K,10,FALSE)*B1008,"&lt;Null&gt;")</f>
        <v>&lt;Null&gt;</v>
      </c>
      <c r="I1008" t="str">
        <f>IFERROR(VLOOKUP(A1008,'R3. GW E'!A:C,2,FALSE)*B1008,"&lt;Null&gt;")</f>
        <v>&lt;Null&gt;</v>
      </c>
      <c r="J1008" t="str">
        <f>IFERROR(VLOOKUP(A1008,'R3. GW E'!A:E,4,FALSE)*B1008,"&lt;Null&gt;")</f>
        <v>&lt;Null&gt;</v>
      </c>
      <c r="K1008" t="str">
        <f t="shared" si="495"/>
        <v>&lt;Null&gt;</v>
      </c>
      <c r="L1008" t="str">
        <f t="shared" si="496"/>
        <v>&lt;Null&gt;</v>
      </c>
      <c r="M1008" t="str">
        <f t="shared" si="497"/>
        <v>&lt;Null&gt;</v>
      </c>
      <c r="N1008" t="str">
        <f t="shared" si="498"/>
        <v>&lt;Null&gt;</v>
      </c>
      <c r="O1008" t="str">
        <f t="shared" si="499"/>
        <v/>
      </c>
      <c r="P1008">
        <f t="shared" si="509"/>
        <v>26000</v>
      </c>
      <c r="Q1008" t="str">
        <f t="shared" si="500"/>
        <v/>
      </c>
      <c r="R1008">
        <f t="shared" si="510"/>
        <v>0</v>
      </c>
      <c r="S1008" t="str">
        <f t="shared" si="501"/>
        <v/>
      </c>
      <c r="T1008">
        <f t="shared" si="511"/>
        <v>0</v>
      </c>
      <c r="U1008" t="str">
        <f t="shared" si="512"/>
        <v>NA</v>
      </c>
      <c r="V1008">
        <f t="shared" si="513"/>
        <v>0</v>
      </c>
      <c r="W1008" t="str">
        <f t="shared" si="514"/>
        <v>NA</v>
      </c>
      <c r="X1008">
        <f t="shared" si="515"/>
        <v>0</v>
      </c>
      <c r="Y1008" t="str">
        <f t="shared" si="502"/>
        <v>NA</v>
      </c>
      <c r="Z1008" t="str">
        <f t="shared" si="503"/>
        <v>NA</v>
      </c>
      <c r="AA1008" t="str">
        <f t="shared" si="504"/>
        <v>NA</v>
      </c>
      <c r="AB1008" t="str">
        <f t="shared" si="505"/>
        <v>NA</v>
      </c>
      <c r="AC1008" s="9" t="str">
        <f t="shared" si="516"/>
        <v>NA</v>
      </c>
      <c r="AD1008" s="9">
        <f t="shared" si="517"/>
        <v>0</v>
      </c>
      <c r="AE1008" s="9" t="str">
        <f t="shared" si="518"/>
        <v>NA</v>
      </c>
      <c r="AF1008" s="9">
        <f t="shared" si="519"/>
        <v>0</v>
      </c>
      <c r="AG1008" s="9" t="str">
        <f t="shared" si="520"/>
        <v>NA</v>
      </c>
      <c r="AH1008" s="9">
        <f t="shared" si="521"/>
        <v>0</v>
      </c>
      <c r="AI1008" s="9" t="str">
        <f t="shared" si="522"/>
        <v>NA</v>
      </c>
      <c r="AJ1008" s="9">
        <f t="shared" si="523"/>
        <v>0</v>
      </c>
      <c r="AK1008" t="str">
        <f t="shared" si="524"/>
        <v>NA</v>
      </c>
      <c r="AL1008" t="str">
        <f t="shared" si="525"/>
        <v>NA</v>
      </c>
      <c r="AM1008" t="str">
        <f t="shared" si="526"/>
        <v>NA</v>
      </c>
      <c r="AN1008" t="str">
        <f t="shared" si="527"/>
        <v>NA</v>
      </c>
      <c r="AO1008">
        <f t="shared" si="506"/>
        <v>0</v>
      </c>
      <c r="AP1008">
        <f t="shared" si="507"/>
        <v>0</v>
      </c>
      <c r="AQ1008" t="str">
        <f t="shared" si="508"/>
        <v>Method not applicable - confined aquifer</v>
      </c>
    </row>
    <row r="1009" spans="1:43" x14ac:dyDescent="0.25">
      <c r="A1009">
        <v>946</v>
      </c>
      <c r="B1009">
        <v>3742745.4432799998</v>
      </c>
      <c r="C1009" t="str">
        <f>VLOOKUP(A1009,'A1. Aquifer Attributes'!A:H,8,FALSE)</f>
        <v>Confined</v>
      </c>
      <c r="D1009" t="str">
        <f>VLOOKUP(A1009,'A3. BGCZ'!A:C,3,FALSE)</f>
        <v>CWH</v>
      </c>
      <c r="E1009" t="str">
        <f>VLOOKUP(A1009,'A2. Low Flow Zone'!A:C,3,FALSE)</f>
        <v>Vancouver Island</v>
      </c>
      <c r="F1009">
        <f>IFERROR(VLOOKUP(A1009,'R1. GW Use'!A:H,8,FALSE),"&lt;Null&gt;")</f>
        <v>19625</v>
      </c>
      <c r="G1009" t="str">
        <f>IFERROR(VLOOKUP(A1009,'R2. Recharge'!A:I,8,FALSE)*B1009,"&lt;Null&gt;")</f>
        <v>&lt;Null&gt;</v>
      </c>
      <c r="H1009" t="str">
        <f>IFERROR(VLOOKUP(A1009,'R2. Recharge'!A:K,10,FALSE)*B1009,"&lt;Null&gt;")</f>
        <v>&lt;Null&gt;</v>
      </c>
      <c r="I1009" t="str">
        <f>IFERROR(VLOOKUP(A1009,'R3. GW E'!A:C,2,FALSE)*B1009,"&lt;Null&gt;")</f>
        <v>&lt;Null&gt;</v>
      </c>
      <c r="J1009" t="str">
        <f>IFERROR(VLOOKUP(A1009,'R3. GW E'!A:E,4,FALSE)*B1009,"&lt;Null&gt;")</f>
        <v>&lt;Null&gt;</v>
      </c>
      <c r="K1009" t="str">
        <f t="shared" si="495"/>
        <v>&lt;Null&gt;</v>
      </c>
      <c r="L1009" t="str">
        <f t="shared" si="496"/>
        <v>&lt;Null&gt;</v>
      </c>
      <c r="M1009" t="str">
        <f t="shared" si="497"/>
        <v>&lt;Null&gt;</v>
      </c>
      <c r="N1009" t="str">
        <f t="shared" si="498"/>
        <v>&lt;Null&gt;</v>
      </c>
      <c r="O1009" t="str">
        <f t="shared" si="499"/>
        <v/>
      </c>
      <c r="P1009">
        <f t="shared" si="509"/>
        <v>20000</v>
      </c>
      <c r="Q1009" t="str">
        <f t="shared" si="500"/>
        <v/>
      </c>
      <c r="R1009">
        <f t="shared" si="510"/>
        <v>0</v>
      </c>
      <c r="S1009" t="str">
        <f t="shared" si="501"/>
        <v/>
      </c>
      <c r="T1009">
        <f t="shared" si="511"/>
        <v>0</v>
      </c>
      <c r="U1009" t="str">
        <f t="shared" si="512"/>
        <v>NA</v>
      </c>
      <c r="V1009">
        <f t="shared" si="513"/>
        <v>0</v>
      </c>
      <c r="W1009" t="str">
        <f t="shared" si="514"/>
        <v>NA</v>
      </c>
      <c r="X1009">
        <f t="shared" si="515"/>
        <v>0</v>
      </c>
      <c r="Y1009" t="str">
        <f t="shared" si="502"/>
        <v>NA</v>
      </c>
      <c r="Z1009" t="str">
        <f t="shared" si="503"/>
        <v>NA</v>
      </c>
      <c r="AA1009" t="str">
        <f t="shared" si="504"/>
        <v>NA</v>
      </c>
      <c r="AB1009" t="str">
        <f t="shared" si="505"/>
        <v>NA</v>
      </c>
      <c r="AC1009" s="9" t="str">
        <f t="shared" si="516"/>
        <v>NA</v>
      </c>
      <c r="AD1009" s="9">
        <f t="shared" si="517"/>
        <v>0</v>
      </c>
      <c r="AE1009" s="9" t="str">
        <f t="shared" si="518"/>
        <v>NA</v>
      </c>
      <c r="AF1009" s="9">
        <f t="shared" si="519"/>
        <v>0</v>
      </c>
      <c r="AG1009" s="9" t="str">
        <f t="shared" si="520"/>
        <v>NA</v>
      </c>
      <c r="AH1009" s="9">
        <f t="shared" si="521"/>
        <v>0</v>
      </c>
      <c r="AI1009" s="9" t="str">
        <f t="shared" si="522"/>
        <v>NA</v>
      </c>
      <c r="AJ1009" s="9">
        <f t="shared" si="523"/>
        <v>0</v>
      </c>
      <c r="AK1009" t="str">
        <f t="shared" si="524"/>
        <v>NA</v>
      </c>
      <c r="AL1009" t="str">
        <f t="shared" si="525"/>
        <v>NA</v>
      </c>
      <c r="AM1009" t="str">
        <f t="shared" si="526"/>
        <v>NA</v>
      </c>
      <c r="AN1009" t="str">
        <f t="shared" si="527"/>
        <v>NA</v>
      </c>
      <c r="AO1009">
        <f t="shared" si="506"/>
        <v>0</v>
      </c>
      <c r="AP1009">
        <f t="shared" si="507"/>
        <v>0</v>
      </c>
      <c r="AQ1009" t="str">
        <f t="shared" si="508"/>
        <v>Method not applicable - confined aquifer</v>
      </c>
    </row>
    <row r="1010" spans="1:43" x14ac:dyDescent="0.25">
      <c r="A1010">
        <v>947</v>
      </c>
      <c r="B1010">
        <v>1159614.6351600001</v>
      </c>
      <c r="C1010" t="str">
        <f>VLOOKUP(A1010,'A1. Aquifer Attributes'!A:H,8,FALSE)</f>
        <v>Confined</v>
      </c>
      <c r="D1010" t="str">
        <f>VLOOKUP(A1010,'A3. BGCZ'!A:C,3,FALSE)</f>
        <v>CWH</v>
      </c>
      <c r="E1010" t="str">
        <f>VLOOKUP(A1010,'A2. Low Flow Zone'!A:C,3,FALSE)</f>
        <v>Vancouver Island</v>
      </c>
      <c r="F1010">
        <f>IFERROR(VLOOKUP(A1010,'R1. GW Use'!A:H,8,FALSE),"&lt;Null&gt;")</f>
        <v>8647</v>
      </c>
      <c r="G1010" t="str">
        <f>IFERROR(VLOOKUP(A1010,'R2. Recharge'!A:I,8,FALSE)*B1010,"&lt;Null&gt;")</f>
        <v>&lt;Null&gt;</v>
      </c>
      <c r="H1010" t="str">
        <f>IFERROR(VLOOKUP(A1010,'R2. Recharge'!A:K,10,FALSE)*B1010,"&lt;Null&gt;")</f>
        <v>&lt;Null&gt;</v>
      </c>
      <c r="I1010" t="str">
        <f>IFERROR(VLOOKUP(A1010,'R3. GW E'!A:C,2,FALSE)*B1010,"&lt;Null&gt;")</f>
        <v>&lt;Null&gt;</v>
      </c>
      <c r="J1010" t="str">
        <f>IFERROR(VLOOKUP(A1010,'R3. GW E'!A:E,4,FALSE)*B1010,"&lt;Null&gt;")</f>
        <v>&lt;Null&gt;</v>
      </c>
      <c r="K1010" t="str">
        <f t="shared" si="495"/>
        <v>&lt;Null&gt;</v>
      </c>
      <c r="L1010" t="str">
        <f t="shared" si="496"/>
        <v>&lt;Null&gt;</v>
      </c>
      <c r="M1010" t="str">
        <f t="shared" si="497"/>
        <v>&lt;Null&gt;</v>
      </c>
      <c r="N1010" t="str">
        <f t="shared" si="498"/>
        <v>&lt;Null&gt;</v>
      </c>
      <c r="O1010" t="str">
        <f t="shared" si="499"/>
        <v/>
      </c>
      <c r="P1010">
        <f t="shared" si="509"/>
        <v>9000</v>
      </c>
      <c r="Q1010" t="str">
        <f t="shared" si="500"/>
        <v/>
      </c>
      <c r="R1010">
        <f t="shared" si="510"/>
        <v>0</v>
      </c>
      <c r="S1010" t="str">
        <f t="shared" si="501"/>
        <v/>
      </c>
      <c r="T1010">
        <f t="shared" si="511"/>
        <v>0</v>
      </c>
      <c r="U1010" t="str">
        <f t="shared" si="512"/>
        <v>NA</v>
      </c>
      <c r="V1010">
        <f t="shared" si="513"/>
        <v>0</v>
      </c>
      <c r="W1010" t="str">
        <f t="shared" si="514"/>
        <v>NA</v>
      </c>
      <c r="X1010">
        <f t="shared" si="515"/>
        <v>0</v>
      </c>
      <c r="Y1010" t="str">
        <f t="shared" si="502"/>
        <v>NA</v>
      </c>
      <c r="Z1010" t="str">
        <f t="shared" si="503"/>
        <v>NA</v>
      </c>
      <c r="AA1010" t="str">
        <f t="shared" si="504"/>
        <v>NA</v>
      </c>
      <c r="AB1010" t="str">
        <f t="shared" si="505"/>
        <v>NA</v>
      </c>
      <c r="AC1010" s="9" t="str">
        <f t="shared" si="516"/>
        <v>NA</v>
      </c>
      <c r="AD1010" s="9">
        <f t="shared" si="517"/>
        <v>0</v>
      </c>
      <c r="AE1010" s="9" t="str">
        <f t="shared" si="518"/>
        <v>NA</v>
      </c>
      <c r="AF1010" s="9">
        <f t="shared" si="519"/>
        <v>0</v>
      </c>
      <c r="AG1010" s="9" t="str">
        <f t="shared" si="520"/>
        <v>NA</v>
      </c>
      <c r="AH1010" s="9">
        <f t="shared" si="521"/>
        <v>0</v>
      </c>
      <c r="AI1010" s="9" t="str">
        <f t="shared" si="522"/>
        <v>NA</v>
      </c>
      <c r="AJ1010" s="9">
        <f t="shared" si="523"/>
        <v>0</v>
      </c>
      <c r="AK1010" t="str">
        <f t="shared" si="524"/>
        <v>NA</v>
      </c>
      <c r="AL1010" t="str">
        <f t="shared" si="525"/>
        <v>NA</v>
      </c>
      <c r="AM1010" t="str">
        <f t="shared" si="526"/>
        <v>NA</v>
      </c>
      <c r="AN1010" t="str">
        <f t="shared" si="527"/>
        <v>NA</v>
      </c>
      <c r="AO1010">
        <f t="shared" si="506"/>
        <v>0</v>
      </c>
      <c r="AP1010">
        <f t="shared" si="507"/>
        <v>0</v>
      </c>
      <c r="AQ1010" t="str">
        <f t="shared" si="508"/>
        <v>Method not applicable - confined aquifer</v>
      </c>
    </row>
    <row r="1011" spans="1:43" x14ac:dyDescent="0.25">
      <c r="A1011">
        <v>948</v>
      </c>
      <c r="B1011">
        <v>321690.82754000003</v>
      </c>
      <c r="C1011" t="str">
        <f>VLOOKUP(A1011,'A1. Aquifer Attributes'!A:H,8,FALSE)</f>
        <v>Confined</v>
      </c>
      <c r="D1011" t="str">
        <f>VLOOKUP(A1011,'A3. BGCZ'!A:C,3,FALSE)</f>
        <v>CWH</v>
      </c>
      <c r="E1011" t="str">
        <f>VLOOKUP(A1011,'A2. Low Flow Zone'!A:C,3,FALSE)</f>
        <v>Vancouver Island</v>
      </c>
      <c r="F1011">
        <f>IFERROR(VLOOKUP(A1011,'R1. GW Use'!A:H,8,FALSE),"&lt;Null&gt;")</f>
        <v>1235</v>
      </c>
      <c r="G1011" t="str">
        <f>IFERROR(VLOOKUP(A1011,'R2. Recharge'!A:I,8,FALSE)*B1011,"&lt;Null&gt;")</f>
        <v>&lt;Null&gt;</v>
      </c>
      <c r="H1011" t="str">
        <f>IFERROR(VLOOKUP(A1011,'R2. Recharge'!A:K,10,FALSE)*B1011,"&lt;Null&gt;")</f>
        <v>&lt;Null&gt;</v>
      </c>
      <c r="I1011" t="str">
        <f>IFERROR(VLOOKUP(A1011,'R3. GW E'!A:C,2,FALSE)*B1011,"&lt;Null&gt;")</f>
        <v>&lt;Null&gt;</v>
      </c>
      <c r="J1011" t="str">
        <f>IFERROR(VLOOKUP(A1011,'R3. GW E'!A:E,4,FALSE)*B1011,"&lt;Null&gt;")</f>
        <v>&lt;Null&gt;</v>
      </c>
      <c r="K1011" t="str">
        <f t="shared" si="495"/>
        <v>&lt;Null&gt;</v>
      </c>
      <c r="L1011" t="str">
        <f t="shared" si="496"/>
        <v>&lt;Null&gt;</v>
      </c>
      <c r="M1011" t="str">
        <f t="shared" si="497"/>
        <v>&lt;Null&gt;</v>
      </c>
      <c r="N1011" t="str">
        <f t="shared" si="498"/>
        <v>&lt;Null&gt;</v>
      </c>
      <c r="O1011" t="str">
        <f t="shared" si="499"/>
        <v/>
      </c>
      <c r="P1011">
        <f t="shared" si="509"/>
        <v>1000</v>
      </c>
      <c r="Q1011" t="str">
        <f t="shared" si="500"/>
        <v/>
      </c>
      <c r="R1011">
        <f t="shared" si="510"/>
        <v>0</v>
      </c>
      <c r="S1011" t="str">
        <f t="shared" si="501"/>
        <v/>
      </c>
      <c r="T1011">
        <f t="shared" si="511"/>
        <v>0</v>
      </c>
      <c r="U1011" t="str">
        <f t="shared" si="512"/>
        <v>NA</v>
      </c>
      <c r="V1011">
        <f t="shared" si="513"/>
        <v>0</v>
      </c>
      <c r="W1011" t="str">
        <f t="shared" si="514"/>
        <v>NA</v>
      </c>
      <c r="X1011">
        <f t="shared" si="515"/>
        <v>0</v>
      </c>
      <c r="Y1011" t="str">
        <f t="shared" si="502"/>
        <v>NA</v>
      </c>
      <c r="Z1011" t="str">
        <f t="shared" si="503"/>
        <v>NA</v>
      </c>
      <c r="AA1011" t="str">
        <f t="shared" si="504"/>
        <v>NA</v>
      </c>
      <c r="AB1011" t="str">
        <f t="shared" si="505"/>
        <v>NA</v>
      </c>
      <c r="AC1011" s="9" t="str">
        <f t="shared" si="516"/>
        <v>NA</v>
      </c>
      <c r="AD1011" s="9">
        <f t="shared" si="517"/>
        <v>0</v>
      </c>
      <c r="AE1011" s="9" t="str">
        <f t="shared" si="518"/>
        <v>NA</v>
      </c>
      <c r="AF1011" s="9">
        <f t="shared" si="519"/>
        <v>0</v>
      </c>
      <c r="AG1011" s="9" t="str">
        <f t="shared" si="520"/>
        <v>NA</v>
      </c>
      <c r="AH1011" s="9">
        <f t="shared" si="521"/>
        <v>0</v>
      </c>
      <c r="AI1011" s="9" t="str">
        <f t="shared" si="522"/>
        <v>NA</v>
      </c>
      <c r="AJ1011" s="9">
        <f t="shared" si="523"/>
        <v>0</v>
      </c>
      <c r="AK1011" t="str">
        <f t="shared" si="524"/>
        <v>NA</v>
      </c>
      <c r="AL1011" t="str">
        <f t="shared" si="525"/>
        <v>NA</v>
      </c>
      <c r="AM1011" t="str">
        <f t="shared" si="526"/>
        <v>NA</v>
      </c>
      <c r="AN1011" t="str">
        <f t="shared" si="527"/>
        <v>NA</v>
      </c>
      <c r="AO1011">
        <f t="shared" si="506"/>
        <v>0</v>
      </c>
      <c r="AP1011">
        <f t="shared" si="507"/>
        <v>0</v>
      </c>
      <c r="AQ1011" t="str">
        <f t="shared" si="508"/>
        <v>Method not applicable - confined aquifer</v>
      </c>
    </row>
    <row r="1012" spans="1:43" x14ac:dyDescent="0.25">
      <c r="A1012">
        <v>955</v>
      </c>
      <c r="B1012">
        <v>564459.27793099999</v>
      </c>
      <c r="C1012" t="str">
        <f>VLOOKUP(A1012,'A1. Aquifer Attributes'!A:H,8,FALSE)</f>
        <v>Confined</v>
      </c>
      <c r="D1012" t="str">
        <f>VLOOKUP(A1012,'A3. BGCZ'!A:C,3,FALSE)</f>
        <v>CWH</v>
      </c>
      <c r="E1012" t="str">
        <f>VLOOKUP(A1012,'A2. Low Flow Zone'!A:C,3,FALSE)</f>
        <v>Georgia Basin</v>
      </c>
      <c r="F1012">
        <f>IFERROR(VLOOKUP(A1012,'R1. GW Use'!A:H,8,FALSE),"&lt;Null&gt;")</f>
        <v>699</v>
      </c>
      <c r="G1012" t="str">
        <f>IFERROR(VLOOKUP(A1012,'R2. Recharge'!A:I,8,FALSE)*B1012,"&lt;Null&gt;")</f>
        <v>&lt;Null&gt;</v>
      </c>
      <c r="H1012" t="str">
        <f>IFERROR(VLOOKUP(A1012,'R2. Recharge'!A:K,10,FALSE)*B1012,"&lt;Null&gt;")</f>
        <v>&lt;Null&gt;</v>
      </c>
      <c r="I1012" t="str">
        <f>IFERROR(VLOOKUP(A1012,'R3. GW E'!A:C,2,FALSE)*B1012,"&lt;Null&gt;")</f>
        <v>&lt;Null&gt;</v>
      </c>
      <c r="J1012" t="str">
        <f>IFERROR(VLOOKUP(A1012,'R3. GW E'!A:E,4,FALSE)*B1012,"&lt;Null&gt;")</f>
        <v>&lt;Null&gt;</v>
      </c>
      <c r="K1012" t="str">
        <f t="shared" si="495"/>
        <v>&lt;Null&gt;</v>
      </c>
      <c r="L1012" t="str">
        <f t="shared" si="496"/>
        <v>&lt;Null&gt;</v>
      </c>
      <c r="M1012" t="str">
        <f t="shared" si="497"/>
        <v>&lt;Null&gt;</v>
      </c>
      <c r="N1012" t="str">
        <f t="shared" si="498"/>
        <v>&lt;Null&gt;</v>
      </c>
      <c r="O1012" t="str">
        <f t="shared" si="499"/>
        <v>&lt;1000</v>
      </c>
      <c r="P1012">
        <f t="shared" si="509"/>
        <v>1000</v>
      </c>
      <c r="Q1012" t="str">
        <f t="shared" si="500"/>
        <v/>
      </c>
      <c r="R1012">
        <f t="shared" si="510"/>
        <v>0</v>
      </c>
      <c r="S1012" t="str">
        <f t="shared" si="501"/>
        <v/>
      </c>
      <c r="T1012">
        <f t="shared" si="511"/>
        <v>0</v>
      </c>
      <c r="U1012" t="str">
        <f t="shared" si="512"/>
        <v>NA</v>
      </c>
      <c r="V1012">
        <f t="shared" si="513"/>
        <v>0</v>
      </c>
      <c r="W1012" t="str">
        <f t="shared" si="514"/>
        <v>NA</v>
      </c>
      <c r="X1012">
        <f t="shared" si="515"/>
        <v>0</v>
      </c>
      <c r="Y1012" t="str">
        <f t="shared" si="502"/>
        <v>NA</v>
      </c>
      <c r="Z1012" t="str">
        <f t="shared" si="503"/>
        <v>NA</v>
      </c>
      <c r="AA1012" t="str">
        <f t="shared" si="504"/>
        <v>NA</v>
      </c>
      <c r="AB1012" t="str">
        <f t="shared" si="505"/>
        <v>NA</v>
      </c>
      <c r="AC1012" s="9" t="str">
        <f t="shared" si="516"/>
        <v>NA</v>
      </c>
      <c r="AD1012" s="9">
        <f t="shared" si="517"/>
        <v>0</v>
      </c>
      <c r="AE1012" s="9" t="str">
        <f t="shared" si="518"/>
        <v>NA</v>
      </c>
      <c r="AF1012" s="9">
        <f t="shared" si="519"/>
        <v>0</v>
      </c>
      <c r="AG1012" s="9" t="str">
        <f t="shared" si="520"/>
        <v>NA</v>
      </c>
      <c r="AH1012" s="9">
        <f t="shared" si="521"/>
        <v>0</v>
      </c>
      <c r="AI1012" s="9" t="str">
        <f t="shared" si="522"/>
        <v>NA</v>
      </c>
      <c r="AJ1012" s="9">
        <f t="shared" si="523"/>
        <v>0</v>
      </c>
      <c r="AK1012" t="str">
        <f t="shared" si="524"/>
        <v>NA</v>
      </c>
      <c r="AL1012" t="str">
        <f t="shared" si="525"/>
        <v>NA</v>
      </c>
      <c r="AM1012" t="str">
        <f t="shared" si="526"/>
        <v>NA</v>
      </c>
      <c r="AN1012" t="str">
        <f t="shared" si="527"/>
        <v>NA</v>
      </c>
      <c r="AO1012">
        <f t="shared" si="506"/>
        <v>0</v>
      </c>
      <c r="AP1012">
        <f t="shared" si="507"/>
        <v>0</v>
      </c>
      <c r="AQ1012" t="str">
        <f t="shared" si="508"/>
        <v>Method not applicable - confined aquifer</v>
      </c>
    </row>
    <row r="1013" spans="1:43" x14ac:dyDescent="0.25">
      <c r="A1013">
        <v>961</v>
      </c>
      <c r="B1013">
        <v>130022.360266</v>
      </c>
      <c r="C1013" t="str">
        <f>VLOOKUP(A1013,'A1. Aquifer Attributes'!A:H,8,FALSE)</f>
        <v>Confined</v>
      </c>
      <c r="D1013" t="str">
        <f>VLOOKUP(A1013,'A3. BGCZ'!A:C,3,FALSE)</f>
        <v>CDF</v>
      </c>
      <c r="E1013" t="str">
        <f>VLOOKUP(A1013,'A2. Low Flow Zone'!A:C,3,FALSE)</f>
        <v>Coast Mountains</v>
      </c>
      <c r="F1013">
        <f>IFERROR(VLOOKUP(A1013,'R1. GW Use'!A:H,8,FALSE),"&lt;Null&gt;")</f>
        <v>3285</v>
      </c>
      <c r="G1013" t="str">
        <f>IFERROR(VLOOKUP(A1013,'R2. Recharge'!A:I,8,FALSE)*B1013,"&lt;Null&gt;")</f>
        <v>&lt;Null&gt;</v>
      </c>
      <c r="H1013" t="str">
        <f>IFERROR(VLOOKUP(A1013,'R2. Recharge'!A:K,10,FALSE)*B1013,"&lt;Null&gt;")</f>
        <v>&lt;Null&gt;</v>
      </c>
      <c r="I1013" t="str">
        <f>IFERROR(VLOOKUP(A1013,'R3. GW E'!A:C,2,FALSE)*B1013,"&lt;Null&gt;")</f>
        <v>&lt;Null&gt;</v>
      </c>
      <c r="J1013" t="str">
        <f>IFERROR(VLOOKUP(A1013,'R3. GW E'!A:E,4,FALSE)*B1013,"&lt;Null&gt;")</f>
        <v>&lt;Null&gt;</v>
      </c>
      <c r="K1013" t="str">
        <f t="shared" si="495"/>
        <v>&lt;Null&gt;</v>
      </c>
      <c r="L1013" t="str">
        <f t="shared" si="496"/>
        <v>&lt;Null&gt;</v>
      </c>
      <c r="M1013" t="str">
        <f t="shared" si="497"/>
        <v>&lt;Null&gt;</v>
      </c>
      <c r="N1013" t="str">
        <f t="shared" si="498"/>
        <v>&lt;Null&gt;</v>
      </c>
      <c r="O1013" t="str">
        <f t="shared" si="499"/>
        <v/>
      </c>
      <c r="P1013">
        <f t="shared" si="509"/>
        <v>3000</v>
      </c>
      <c r="Q1013" t="str">
        <f t="shared" si="500"/>
        <v/>
      </c>
      <c r="R1013">
        <f t="shared" si="510"/>
        <v>0</v>
      </c>
      <c r="S1013" t="str">
        <f t="shared" si="501"/>
        <v/>
      </c>
      <c r="T1013">
        <f t="shared" si="511"/>
        <v>0</v>
      </c>
      <c r="U1013" t="str">
        <f t="shared" si="512"/>
        <v>NA</v>
      </c>
      <c r="V1013">
        <f t="shared" si="513"/>
        <v>0</v>
      </c>
      <c r="W1013" t="str">
        <f t="shared" si="514"/>
        <v>NA</v>
      </c>
      <c r="X1013">
        <f t="shared" si="515"/>
        <v>0</v>
      </c>
      <c r="Y1013" t="str">
        <f t="shared" si="502"/>
        <v>NA</v>
      </c>
      <c r="Z1013" t="str">
        <f t="shared" si="503"/>
        <v>NA</v>
      </c>
      <c r="AA1013" t="str">
        <f t="shared" si="504"/>
        <v>NA</v>
      </c>
      <c r="AB1013" t="str">
        <f t="shared" si="505"/>
        <v>NA</v>
      </c>
      <c r="AC1013" s="9" t="str">
        <f t="shared" si="516"/>
        <v>NA</v>
      </c>
      <c r="AD1013" s="9">
        <f t="shared" si="517"/>
        <v>0</v>
      </c>
      <c r="AE1013" s="9" t="str">
        <f t="shared" si="518"/>
        <v>NA</v>
      </c>
      <c r="AF1013" s="9">
        <f t="shared" si="519"/>
        <v>0</v>
      </c>
      <c r="AG1013" s="9" t="str">
        <f t="shared" si="520"/>
        <v>NA</v>
      </c>
      <c r="AH1013" s="9">
        <f t="shared" si="521"/>
        <v>0</v>
      </c>
      <c r="AI1013" s="9" t="str">
        <f t="shared" si="522"/>
        <v>NA</v>
      </c>
      <c r="AJ1013" s="9">
        <f t="shared" si="523"/>
        <v>0</v>
      </c>
      <c r="AK1013" t="str">
        <f t="shared" si="524"/>
        <v>NA</v>
      </c>
      <c r="AL1013" t="str">
        <f t="shared" si="525"/>
        <v>NA</v>
      </c>
      <c r="AM1013" t="str">
        <f t="shared" si="526"/>
        <v>NA</v>
      </c>
      <c r="AN1013" t="str">
        <f t="shared" si="527"/>
        <v>NA</v>
      </c>
      <c r="AO1013">
        <f t="shared" si="506"/>
        <v>0</v>
      </c>
      <c r="AP1013">
        <f t="shared" si="507"/>
        <v>0</v>
      </c>
      <c r="AQ1013" t="str">
        <f t="shared" si="508"/>
        <v>Method not applicable - confined aquifer</v>
      </c>
    </row>
    <row r="1014" spans="1:43" x14ac:dyDescent="0.25">
      <c r="A1014">
        <v>964</v>
      </c>
      <c r="B1014">
        <v>17309255.829999998</v>
      </c>
      <c r="C1014" t="str">
        <f>VLOOKUP(A1014,'A1. Aquifer Attributes'!A:H,8,FALSE)</f>
        <v>Confined</v>
      </c>
      <c r="D1014" t="str">
        <f>VLOOKUP(A1014,'A3. BGCZ'!A:C,3,FALSE)</f>
        <v>CDF</v>
      </c>
      <c r="E1014" t="str">
        <f>VLOOKUP(A1014,'A2. Low Flow Zone'!A:C,3,FALSE)</f>
        <v>Georgia Basin</v>
      </c>
      <c r="F1014">
        <f>IFERROR(VLOOKUP(A1014,'R1. GW Use'!A:H,8,FALSE),"&lt;Null&gt;")</f>
        <v>49554</v>
      </c>
      <c r="G1014" t="str">
        <f>IFERROR(VLOOKUP(A1014,'R2. Recharge'!A:I,8,FALSE)*B1014,"&lt;Null&gt;")</f>
        <v>&lt;Null&gt;</v>
      </c>
      <c r="H1014" t="str">
        <f>IFERROR(VLOOKUP(A1014,'R2. Recharge'!A:K,10,FALSE)*B1014,"&lt;Null&gt;")</f>
        <v>&lt;Null&gt;</v>
      </c>
      <c r="I1014" t="str">
        <f>IFERROR(VLOOKUP(A1014,'R3. GW E'!A:C,2,FALSE)*B1014,"&lt;Null&gt;")</f>
        <v>&lt;Null&gt;</v>
      </c>
      <c r="J1014" t="str">
        <f>IFERROR(VLOOKUP(A1014,'R3. GW E'!A:E,4,FALSE)*B1014,"&lt;Null&gt;")</f>
        <v>&lt;Null&gt;</v>
      </c>
      <c r="K1014" t="str">
        <f t="shared" si="495"/>
        <v>&lt;Null&gt;</v>
      </c>
      <c r="L1014" t="str">
        <f t="shared" si="496"/>
        <v>&lt;Null&gt;</v>
      </c>
      <c r="M1014" t="str">
        <f t="shared" si="497"/>
        <v>&lt;Null&gt;</v>
      </c>
      <c r="N1014" t="str">
        <f t="shared" si="498"/>
        <v>&lt;Null&gt;</v>
      </c>
      <c r="O1014" t="str">
        <f t="shared" si="499"/>
        <v/>
      </c>
      <c r="P1014">
        <f t="shared" si="509"/>
        <v>50000</v>
      </c>
      <c r="Q1014" t="str">
        <f t="shared" si="500"/>
        <v/>
      </c>
      <c r="R1014">
        <f t="shared" si="510"/>
        <v>0</v>
      </c>
      <c r="S1014" t="str">
        <f t="shared" si="501"/>
        <v/>
      </c>
      <c r="T1014">
        <f t="shared" si="511"/>
        <v>0</v>
      </c>
      <c r="U1014" t="str">
        <f t="shared" si="512"/>
        <v>NA</v>
      </c>
      <c r="V1014">
        <f t="shared" si="513"/>
        <v>0</v>
      </c>
      <c r="W1014" t="str">
        <f t="shared" si="514"/>
        <v>NA</v>
      </c>
      <c r="X1014">
        <f t="shared" si="515"/>
        <v>0</v>
      </c>
      <c r="Y1014" t="str">
        <f t="shared" si="502"/>
        <v>NA</v>
      </c>
      <c r="Z1014" t="str">
        <f t="shared" si="503"/>
        <v>NA</v>
      </c>
      <c r="AA1014" t="str">
        <f t="shared" si="504"/>
        <v>NA</v>
      </c>
      <c r="AB1014" t="str">
        <f t="shared" si="505"/>
        <v>NA</v>
      </c>
      <c r="AC1014" s="9" t="str">
        <f t="shared" si="516"/>
        <v>NA</v>
      </c>
      <c r="AD1014" s="9">
        <f t="shared" si="517"/>
        <v>0</v>
      </c>
      <c r="AE1014" s="9" t="str">
        <f t="shared" si="518"/>
        <v>NA</v>
      </c>
      <c r="AF1014" s="9">
        <f t="shared" si="519"/>
        <v>0</v>
      </c>
      <c r="AG1014" s="9" t="str">
        <f t="shared" si="520"/>
        <v>NA</v>
      </c>
      <c r="AH1014" s="9">
        <f t="shared" si="521"/>
        <v>0</v>
      </c>
      <c r="AI1014" s="9" t="str">
        <f t="shared" si="522"/>
        <v>NA</v>
      </c>
      <c r="AJ1014" s="9">
        <f t="shared" si="523"/>
        <v>0</v>
      </c>
      <c r="AK1014" t="str">
        <f t="shared" si="524"/>
        <v>NA</v>
      </c>
      <c r="AL1014" t="str">
        <f t="shared" si="525"/>
        <v>NA</v>
      </c>
      <c r="AM1014" t="str">
        <f t="shared" si="526"/>
        <v>NA</v>
      </c>
      <c r="AN1014" t="str">
        <f t="shared" si="527"/>
        <v>NA</v>
      </c>
      <c r="AO1014">
        <f t="shared" si="506"/>
        <v>0</v>
      </c>
      <c r="AP1014">
        <f t="shared" si="507"/>
        <v>0</v>
      </c>
      <c r="AQ1014" t="str">
        <f t="shared" si="508"/>
        <v>Method not applicable - confined aquifer</v>
      </c>
    </row>
    <row r="1015" spans="1:43" x14ac:dyDescent="0.25">
      <c r="A1015">
        <v>966</v>
      </c>
      <c r="B1015">
        <v>24524852.3928</v>
      </c>
      <c r="C1015" t="str">
        <f>VLOOKUP(A1015,'A1. Aquifer Attributes'!A:H,8,FALSE)</f>
        <v>Confined</v>
      </c>
      <c r="D1015" t="str">
        <f>VLOOKUP(A1015,'A3. BGCZ'!A:C,3,FALSE)</f>
        <v>CDF</v>
      </c>
      <c r="E1015" t="str">
        <f>VLOOKUP(A1015,'A2. Low Flow Zone'!A:C,3,FALSE)</f>
        <v>Georgia Basin</v>
      </c>
      <c r="F1015">
        <f>IFERROR(VLOOKUP(A1015,'R1. GW Use'!A:H,8,FALSE),"&lt;Null&gt;")</f>
        <v>3706</v>
      </c>
      <c r="G1015" t="str">
        <f>IFERROR(VLOOKUP(A1015,'R2. Recharge'!A:I,8,FALSE)*B1015,"&lt;Null&gt;")</f>
        <v>&lt;Null&gt;</v>
      </c>
      <c r="H1015" t="str">
        <f>IFERROR(VLOOKUP(A1015,'R2. Recharge'!A:K,10,FALSE)*B1015,"&lt;Null&gt;")</f>
        <v>&lt;Null&gt;</v>
      </c>
      <c r="I1015" t="str">
        <f>IFERROR(VLOOKUP(A1015,'R3. GW E'!A:C,2,FALSE)*B1015,"&lt;Null&gt;")</f>
        <v>&lt;Null&gt;</v>
      </c>
      <c r="J1015" t="str">
        <f>IFERROR(VLOOKUP(A1015,'R3. GW E'!A:E,4,FALSE)*B1015,"&lt;Null&gt;")</f>
        <v>&lt;Null&gt;</v>
      </c>
      <c r="K1015" t="str">
        <f t="shared" si="495"/>
        <v>&lt;Null&gt;</v>
      </c>
      <c r="L1015" t="str">
        <f t="shared" si="496"/>
        <v>&lt;Null&gt;</v>
      </c>
      <c r="M1015" t="str">
        <f t="shared" si="497"/>
        <v>&lt;Null&gt;</v>
      </c>
      <c r="N1015" t="str">
        <f t="shared" si="498"/>
        <v>&lt;Null&gt;</v>
      </c>
      <c r="O1015" t="str">
        <f t="shared" si="499"/>
        <v/>
      </c>
      <c r="P1015">
        <f t="shared" si="509"/>
        <v>4000</v>
      </c>
      <c r="Q1015" t="str">
        <f t="shared" si="500"/>
        <v/>
      </c>
      <c r="R1015">
        <f t="shared" si="510"/>
        <v>0</v>
      </c>
      <c r="S1015" t="str">
        <f t="shared" si="501"/>
        <v/>
      </c>
      <c r="T1015">
        <f t="shared" si="511"/>
        <v>0</v>
      </c>
      <c r="U1015" t="str">
        <f t="shared" si="512"/>
        <v>NA</v>
      </c>
      <c r="V1015">
        <f t="shared" si="513"/>
        <v>0</v>
      </c>
      <c r="W1015" t="str">
        <f t="shared" si="514"/>
        <v>NA</v>
      </c>
      <c r="X1015">
        <f t="shared" si="515"/>
        <v>0</v>
      </c>
      <c r="Y1015" t="str">
        <f t="shared" si="502"/>
        <v>NA</v>
      </c>
      <c r="Z1015" t="str">
        <f t="shared" si="503"/>
        <v>NA</v>
      </c>
      <c r="AA1015" t="str">
        <f t="shared" si="504"/>
        <v>NA</v>
      </c>
      <c r="AB1015" t="str">
        <f t="shared" si="505"/>
        <v>NA</v>
      </c>
      <c r="AC1015" s="9" t="str">
        <f t="shared" si="516"/>
        <v>NA</v>
      </c>
      <c r="AD1015" s="9">
        <f t="shared" si="517"/>
        <v>0</v>
      </c>
      <c r="AE1015" s="9" t="str">
        <f t="shared" si="518"/>
        <v>NA</v>
      </c>
      <c r="AF1015" s="9">
        <f t="shared" si="519"/>
        <v>0</v>
      </c>
      <c r="AG1015" s="9" t="str">
        <f t="shared" si="520"/>
        <v>NA</v>
      </c>
      <c r="AH1015" s="9">
        <f t="shared" si="521"/>
        <v>0</v>
      </c>
      <c r="AI1015" s="9" t="str">
        <f t="shared" si="522"/>
        <v>NA</v>
      </c>
      <c r="AJ1015" s="9">
        <f t="shared" si="523"/>
        <v>0</v>
      </c>
      <c r="AK1015" t="str">
        <f t="shared" si="524"/>
        <v>NA</v>
      </c>
      <c r="AL1015" t="str">
        <f t="shared" si="525"/>
        <v>NA</v>
      </c>
      <c r="AM1015" t="str">
        <f t="shared" si="526"/>
        <v>NA</v>
      </c>
      <c r="AN1015" t="str">
        <f t="shared" si="527"/>
        <v>NA</v>
      </c>
      <c r="AO1015">
        <f t="shared" si="506"/>
        <v>0</v>
      </c>
      <c r="AP1015">
        <f t="shared" si="507"/>
        <v>0</v>
      </c>
      <c r="AQ1015" t="str">
        <f t="shared" si="508"/>
        <v>Method not applicable - confined aquifer</v>
      </c>
    </row>
    <row r="1016" spans="1:43" x14ac:dyDescent="0.25">
      <c r="A1016">
        <v>969</v>
      </c>
      <c r="B1016">
        <v>21536092.7031</v>
      </c>
      <c r="C1016" t="str">
        <f>VLOOKUP(A1016,'A1. Aquifer Attributes'!A:H,8,FALSE)</f>
        <v>Confined</v>
      </c>
      <c r="D1016" t="str">
        <f>VLOOKUP(A1016,'A3. BGCZ'!A:C,3,FALSE)</f>
        <v>CWH</v>
      </c>
      <c r="E1016" t="str">
        <f>VLOOKUP(A1016,'A2. Low Flow Zone'!A:C,3,FALSE)</f>
        <v>Coast Mountains</v>
      </c>
      <c r="F1016">
        <f>IFERROR(VLOOKUP(A1016,'R1. GW Use'!A:H,8,FALSE),"&lt;Null&gt;")</f>
        <v>297310</v>
      </c>
      <c r="G1016" t="str">
        <f>IFERROR(VLOOKUP(A1016,'R2. Recharge'!A:I,8,FALSE)*B1016,"&lt;Null&gt;")</f>
        <v>&lt;Null&gt;</v>
      </c>
      <c r="H1016" t="str">
        <f>IFERROR(VLOOKUP(A1016,'R2. Recharge'!A:K,10,FALSE)*B1016,"&lt;Null&gt;")</f>
        <v>&lt;Null&gt;</v>
      </c>
      <c r="I1016" t="str">
        <f>IFERROR(VLOOKUP(A1016,'R3. GW E'!A:C,2,FALSE)*B1016,"&lt;Null&gt;")</f>
        <v>&lt;Null&gt;</v>
      </c>
      <c r="J1016" t="str">
        <f>IFERROR(VLOOKUP(A1016,'R3. GW E'!A:E,4,FALSE)*B1016,"&lt;Null&gt;")</f>
        <v>&lt;Null&gt;</v>
      </c>
      <c r="K1016" t="str">
        <f t="shared" si="495"/>
        <v>&lt;Null&gt;</v>
      </c>
      <c r="L1016" t="str">
        <f t="shared" si="496"/>
        <v>&lt;Null&gt;</v>
      </c>
      <c r="M1016" t="str">
        <f t="shared" si="497"/>
        <v>&lt;Null&gt;</v>
      </c>
      <c r="N1016" t="str">
        <f t="shared" si="498"/>
        <v>&lt;Null&gt;</v>
      </c>
      <c r="O1016" t="str">
        <f t="shared" si="499"/>
        <v/>
      </c>
      <c r="P1016">
        <f t="shared" si="509"/>
        <v>297000</v>
      </c>
      <c r="Q1016" t="str">
        <f t="shared" si="500"/>
        <v/>
      </c>
      <c r="R1016">
        <f t="shared" si="510"/>
        <v>0</v>
      </c>
      <c r="S1016" t="str">
        <f t="shared" si="501"/>
        <v/>
      </c>
      <c r="T1016">
        <f t="shared" si="511"/>
        <v>0</v>
      </c>
      <c r="U1016" t="str">
        <f t="shared" si="512"/>
        <v>NA</v>
      </c>
      <c r="V1016">
        <f t="shared" si="513"/>
        <v>0</v>
      </c>
      <c r="W1016" t="str">
        <f t="shared" si="514"/>
        <v>NA</v>
      </c>
      <c r="X1016">
        <f t="shared" si="515"/>
        <v>0</v>
      </c>
      <c r="Y1016" t="str">
        <f t="shared" si="502"/>
        <v>NA</v>
      </c>
      <c r="Z1016" t="str">
        <f t="shared" si="503"/>
        <v>NA</v>
      </c>
      <c r="AA1016" t="str">
        <f t="shared" si="504"/>
        <v>NA</v>
      </c>
      <c r="AB1016" t="str">
        <f t="shared" si="505"/>
        <v>NA</v>
      </c>
      <c r="AC1016" s="9" t="str">
        <f t="shared" si="516"/>
        <v>NA</v>
      </c>
      <c r="AD1016" s="9">
        <f t="shared" si="517"/>
        <v>0</v>
      </c>
      <c r="AE1016" s="9" t="str">
        <f t="shared" si="518"/>
        <v>NA</v>
      </c>
      <c r="AF1016" s="9">
        <f t="shared" si="519"/>
        <v>0</v>
      </c>
      <c r="AG1016" s="9" t="str">
        <f t="shared" si="520"/>
        <v>NA</v>
      </c>
      <c r="AH1016" s="9">
        <f t="shared" si="521"/>
        <v>0</v>
      </c>
      <c r="AI1016" s="9" t="str">
        <f t="shared" si="522"/>
        <v>NA</v>
      </c>
      <c r="AJ1016" s="9">
        <f t="shared" si="523"/>
        <v>0</v>
      </c>
      <c r="AK1016" t="str">
        <f t="shared" si="524"/>
        <v>NA</v>
      </c>
      <c r="AL1016" t="str">
        <f t="shared" si="525"/>
        <v>NA</v>
      </c>
      <c r="AM1016" t="str">
        <f t="shared" si="526"/>
        <v>NA</v>
      </c>
      <c r="AN1016" t="str">
        <f t="shared" si="527"/>
        <v>NA</v>
      </c>
      <c r="AO1016">
        <f t="shared" si="506"/>
        <v>0</v>
      </c>
      <c r="AP1016">
        <f t="shared" si="507"/>
        <v>0</v>
      </c>
      <c r="AQ1016" t="str">
        <f t="shared" si="508"/>
        <v>Method not applicable - confined aquifer</v>
      </c>
    </row>
    <row r="1017" spans="1:43" x14ac:dyDescent="0.25">
      <c r="A1017">
        <v>970</v>
      </c>
      <c r="B1017">
        <v>14995216.7633</v>
      </c>
      <c r="C1017" t="str">
        <f>VLOOKUP(A1017,'A1. Aquifer Attributes'!A:H,8,FALSE)</f>
        <v>Confined</v>
      </c>
      <c r="D1017" t="str">
        <f>VLOOKUP(A1017,'A3. BGCZ'!A:C,3,FALSE)</f>
        <v>CWH</v>
      </c>
      <c r="E1017" t="str">
        <f>VLOOKUP(A1017,'A2. Low Flow Zone'!A:C,3,FALSE)</f>
        <v>Coast Mountains</v>
      </c>
      <c r="F1017">
        <f>IFERROR(VLOOKUP(A1017,'R1. GW Use'!A:H,8,FALSE),"&lt;Null&gt;")</f>
        <v>491184</v>
      </c>
      <c r="G1017" t="str">
        <f>IFERROR(VLOOKUP(A1017,'R2. Recharge'!A:I,8,FALSE)*B1017,"&lt;Null&gt;")</f>
        <v>&lt;Null&gt;</v>
      </c>
      <c r="H1017" t="str">
        <f>IFERROR(VLOOKUP(A1017,'R2. Recharge'!A:K,10,FALSE)*B1017,"&lt;Null&gt;")</f>
        <v>&lt;Null&gt;</v>
      </c>
      <c r="I1017" t="str">
        <f>IFERROR(VLOOKUP(A1017,'R3. GW E'!A:C,2,FALSE)*B1017,"&lt;Null&gt;")</f>
        <v>&lt;Null&gt;</v>
      </c>
      <c r="J1017" t="str">
        <f>IFERROR(VLOOKUP(A1017,'R3. GW E'!A:E,4,FALSE)*B1017,"&lt;Null&gt;")</f>
        <v>&lt;Null&gt;</v>
      </c>
      <c r="K1017" t="str">
        <f t="shared" si="495"/>
        <v>&lt;Null&gt;</v>
      </c>
      <c r="L1017" t="str">
        <f t="shared" si="496"/>
        <v>&lt;Null&gt;</v>
      </c>
      <c r="M1017" t="str">
        <f t="shared" si="497"/>
        <v>&lt;Null&gt;</v>
      </c>
      <c r="N1017" t="str">
        <f t="shared" si="498"/>
        <v>&lt;Null&gt;</v>
      </c>
      <c r="O1017" t="str">
        <f t="shared" si="499"/>
        <v/>
      </c>
      <c r="P1017">
        <f t="shared" si="509"/>
        <v>491000</v>
      </c>
      <c r="Q1017" t="str">
        <f t="shared" si="500"/>
        <v/>
      </c>
      <c r="R1017">
        <f t="shared" si="510"/>
        <v>0</v>
      </c>
      <c r="S1017" t="str">
        <f t="shared" si="501"/>
        <v/>
      </c>
      <c r="T1017">
        <f t="shared" si="511"/>
        <v>0</v>
      </c>
      <c r="U1017" t="str">
        <f t="shared" si="512"/>
        <v>NA</v>
      </c>
      <c r="V1017">
        <f t="shared" si="513"/>
        <v>0</v>
      </c>
      <c r="W1017" t="str">
        <f t="shared" si="514"/>
        <v>NA</v>
      </c>
      <c r="X1017">
        <f t="shared" si="515"/>
        <v>0</v>
      </c>
      <c r="Y1017" t="str">
        <f t="shared" si="502"/>
        <v>NA</v>
      </c>
      <c r="Z1017" t="str">
        <f t="shared" si="503"/>
        <v>NA</v>
      </c>
      <c r="AA1017" t="str">
        <f t="shared" si="504"/>
        <v>NA</v>
      </c>
      <c r="AB1017" t="str">
        <f t="shared" si="505"/>
        <v>NA</v>
      </c>
      <c r="AC1017" s="9" t="str">
        <f t="shared" si="516"/>
        <v>NA</v>
      </c>
      <c r="AD1017" s="9">
        <f t="shared" si="517"/>
        <v>0</v>
      </c>
      <c r="AE1017" s="9" t="str">
        <f t="shared" si="518"/>
        <v>NA</v>
      </c>
      <c r="AF1017" s="9">
        <f t="shared" si="519"/>
        <v>0</v>
      </c>
      <c r="AG1017" s="9" t="str">
        <f t="shared" si="520"/>
        <v>NA</v>
      </c>
      <c r="AH1017" s="9">
        <f t="shared" si="521"/>
        <v>0</v>
      </c>
      <c r="AI1017" s="9" t="str">
        <f t="shared" si="522"/>
        <v>NA</v>
      </c>
      <c r="AJ1017" s="9">
        <f t="shared" si="523"/>
        <v>0</v>
      </c>
      <c r="AK1017" t="str">
        <f t="shared" si="524"/>
        <v>NA</v>
      </c>
      <c r="AL1017" t="str">
        <f t="shared" si="525"/>
        <v>NA</v>
      </c>
      <c r="AM1017" t="str">
        <f t="shared" si="526"/>
        <v>NA</v>
      </c>
      <c r="AN1017" t="str">
        <f t="shared" si="527"/>
        <v>NA</v>
      </c>
      <c r="AO1017">
        <f t="shared" si="506"/>
        <v>0</v>
      </c>
      <c r="AP1017">
        <f t="shared" si="507"/>
        <v>0</v>
      </c>
      <c r="AQ1017" t="str">
        <f t="shared" si="508"/>
        <v>Method not applicable - confined aquifer</v>
      </c>
    </row>
    <row r="1018" spans="1:43" x14ac:dyDescent="0.25">
      <c r="A1018">
        <v>973</v>
      </c>
      <c r="B1018">
        <v>1615300.20854</v>
      </c>
      <c r="C1018" t="str">
        <f>VLOOKUP(A1018,'A1. Aquifer Attributes'!A:H,8,FALSE)</f>
        <v>Confined</v>
      </c>
      <c r="D1018" t="str">
        <f>VLOOKUP(A1018,'A3. BGCZ'!A:C,3,FALSE)</f>
        <v>CDF</v>
      </c>
      <c r="E1018" t="str">
        <f>VLOOKUP(A1018,'A2. Low Flow Zone'!A:C,3,FALSE)</f>
        <v>Georgia Basin</v>
      </c>
      <c r="F1018">
        <f>IFERROR(VLOOKUP(A1018,'R1. GW Use'!A:H,8,FALSE),"&lt;Null&gt;")</f>
        <v>699</v>
      </c>
      <c r="G1018" t="str">
        <f>IFERROR(VLOOKUP(A1018,'R2. Recharge'!A:I,8,FALSE)*B1018,"&lt;Null&gt;")</f>
        <v>&lt;Null&gt;</v>
      </c>
      <c r="H1018" t="str">
        <f>IFERROR(VLOOKUP(A1018,'R2. Recharge'!A:K,10,FALSE)*B1018,"&lt;Null&gt;")</f>
        <v>&lt;Null&gt;</v>
      </c>
      <c r="I1018" t="str">
        <f>IFERROR(VLOOKUP(A1018,'R3. GW E'!A:C,2,FALSE)*B1018,"&lt;Null&gt;")</f>
        <v>&lt;Null&gt;</v>
      </c>
      <c r="J1018" t="str">
        <f>IFERROR(VLOOKUP(A1018,'R3. GW E'!A:E,4,FALSE)*B1018,"&lt;Null&gt;")</f>
        <v>&lt;Null&gt;</v>
      </c>
      <c r="K1018" t="str">
        <f t="shared" si="495"/>
        <v>&lt;Null&gt;</v>
      </c>
      <c r="L1018" t="str">
        <f t="shared" si="496"/>
        <v>&lt;Null&gt;</v>
      </c>
      <c r="M1018" t="str">
        <f t="shared" si="497"/>
        <v>&lt;Null&gt;</v>
      </c>
      <c r="N1018" t="str">
        <f t="shared" si="498"/>
        <v>&lt;Null&gt;</v>
      </c>
      <c r="O1018" t="str">
        <f t="shared" si="499"/>
        <v>&lt;1000</v>
      </c>
      <c r="P1018">
        <f t="shared" si="509"/>
        <v>1000</v>
      </c>
      <c r="Q1018" t="str">
        <f t="shared" si="500"/>
        <v/>
      </c>
      <c r="R1018">
        <f t="shared" si="510"/>
        <v>0</v>
      </c>
      <c r="S1018" t="str">
        <f t="shared" si="501"/>
        <v/>
      </c>
      <c r="T1018">
        <f t="shared" si="511"/>
        <v>0</v>
      </c>
      <c r="U1018" t="str">
        <f t="shared" si="512"/>
        <v>NA</v>
      </c>
      <c r="V1018">
        <f t="shared" si="513"/>
        <v>0</v>
      </c>
      <c r="W1018" t="str">
        <f t="shared" si="514"/>
        <v>NA</v>
      </c>
      <c r="X1018">
        <f t="shared" si="515"/>
        <v>0</v>
      </c>
      <c r="Y1018" t="str">
        <f t="shared" si="502"/>
        <v>NA</v>
      </c>
      <c r="Z1018" t="str">
        <f t="shared" si="503"/>
        <v>NA</v>
      </c>
      <c r="AA1018" t="str">
        <f t="shared" si="504"/>
        <v>NA</v>
      </c>
      <c r="AB1018" t="str">
        <f t="shared" si="505"/>
        <v>NA</v>
      </c>
      <c r="AC1018" s="9" t="str">
        <f t="shared" si="516"/>
        <v>NA</v>
      </c>
      <c r="AD1018" s="9">
        <f t="shared" si="517"/>
        <v>0</v>
      </c>
      <c r="AE1018" s="9" t="str">
        <f t="shared" si="518"/>
        <v>NA</v>
      </c>
      <c r="AF1018" s="9">
        <f t="shared" si="519"/>
        <v>0</v>
      </c>
      <c r="AG1018" s="9" t="str">
        <f t="shared" si="520"/>
        <v>NA</v>
      </c>
      <c r="AH1018" s="9">
        <f t="shared" si="521"/>
        <v>0</v>
      </c>
      <c r="AI1018" s="9" t="str">
        <f t="shared" si="522"/>
        <v>NA</v>
      </c>
      <c r="AJ1018" s="9">
        <f t="shared" si="523"/>
        <v>0</v>
      </c>
      <c r="AK1018" t="str">
        <f t="shared" si="524"/>
        <v>NA</v>
      </c>
      <c r="AL1018" t="str">
        <f t="shared" si="525"/>
        <v>NA</v>
      </c>
      <c r="AM1018" t="str">
        <f t="shared" si="526"/>
        <v>NA</v>
      </c>
      <c r="AN1018" t="str">
        <f t="shared" si="527"/>
        <v>NA</v>
      </c>
      <c r="AO1018">
        <f t="shared" si="506"/>
        <v>0</v>
      </c>
      <c r="AP1018">
        <f t="shared" si="507"/>
        <v>0</v>
      </c>
      <c r="AQ1018" t="str">
        <f t="shared" si="508"/>
        <v>Method not applicable - confined aquifer</v>
      </c>
    </row>
    <row r="1019" spans="1:43" x14ac:dyDescent="0.25">
      <c r="A1019">
        <v>974</v>
      </c>
      <c r="B1019">
        <v>694912.85784499999</v>
      </c>
      <c r="C1019" t="str">
        <f>VLOOKUP(A1019,'A1. Aquifer Attributes'!A:H,8,FALSE)</f>
        <v>Confined</v>
      </c>
      <c r="D1019" t="str">
        <f>VLOOKUP(A1019,'A3. BGCZ'!A:C,3,FALSE)</f>
        <v>CWH</v>
      </c>
      <c r="E1019" t="str">
        <f>VLOOKUP(A1019,'A2. Low Flow Zone'!A:C,3,FALSE)</f>
        <v>Vancouver Island</v>
      </c>
      <c r="F1019">
        <f>IFERROR(VLOOKUP(A1019,'R1. GW Use'!A:H,8,FALSE),"&lt;Null&gt;")</f>
        <v>3858</v>
      </c>
      <c r="G1019" t="str">
        <f>IFERROR(VLOOKUP(A1019,'R2. Recharge'!A:I,8,FALSE)*B1019,"&lt;Null&gt;")</f>
        <v>&lt;Null&gt;</v>
      </c>
      <c r="H1019" t="str">
        <f>IFERROR(VLOOKUP(A1019,'R2. Recharge'!A:K,10,FALSE)*B1019,"&lt;Null&gt;")</f>
        <v>&lt;Null&gt;</v>
      </c>
      <c r="I1019" t="str">
        <f>IFERROR(VLOOKUP(A1019,'R3. GW E'!A:C,2,FALSE)*B1019,"&lt;Null&gt;")</f>
        <v>&lt;Null&gt;</v>
      </c>
      <c r="J1019" t="str">
        <f>IFERROR(VLOOKUP(A1019,'R3. GW E'!A:E,4,FALSE)*B1019,"&lt;Null&gt;")</f>
        <v>&lt;Null&gt;</v>
      </c>
      <c r="K1019" t="str">
        <f t="shared" si="495"/>
        <v>&lt;Null&gt;</v>
      </c>
      <c r="L1019" t="str">
        <f t="shared" si="496"/>
        <v>&lt;Null&gt;</v>
      </c>
      <c r="M1019" t="str">
        <f t="shared" si="497"/>
        <v>&lt;Null&gt;</v>
      </c>
      <c r="N1019" t="str">
        <f t="shared" si="498"/>
        <v>&lt;Null&gt;</v>
      </c>
      <c r="O1019" t="str">
        <f t="shared" si="499"/>
        <v/>
      </c>
      <c r="P1019">
        <f t="shared" si="509"/>
        <v>4000</v>
      </c>
      <c r="Q1019" t="str">
        <f t="shared" si="500"/>
        <v/>
      </c>
      <c r="R1019">
        <f t="shared" si="510"/>
        <v>0</v>
      </c>
      <c r="S1019" t="str">
        <f t="shared" si="501"/>
        <v/>
      </c>
      <c r="T1019">
        <f t="shared" si="511"/>
        <v>0</v>
      </c>
      <c r="U1019" t="str">
        <f t="shared" si="512"/>
        <v>NA</v>
      </c>
      <c r="V1019">
        <f t="shared" si="513"/>
        <v>0</v>
      </c>
      <c r="W1019" t="str">
        <f t="shared" si="514"/>
        <v>NA</v>
      </c>
      <c r="X1019">
        <f t="shared" si="515"/>
        <v>0</v>
      </c>
      <c r="Y1019" t="str">
        <f t="shared" si="502"/>
        <v>NA</v>
      </c>
      <c r="Z1019" t="str">
        <f t="shared" si="503"/>
        <v>NA</v>
      </c>
      <c r="AA1019" t="str">
        <f t="shared" si="504"/>
        <v>NA</v>
      </c>
      <c r="AB1019" t="str">
        <f t="shared" si="505"/>
        <v>NA</v>
      </c>
      <c r="AC1019" s="9" t="str">
        <f t="shared" si="516"/>
        <v>NA</v>
      </c>
      <c r="AD1019" s="9">
        <f t="shared" si="517"/>
        <v>0</v>
      </c>
      <c r="AE1019" s="9" t="str">
        <f t="shared" si="518"/>
        <v>NA</v>
      </c>
      <c r="AF1019" s="9">
        <f t="shared" si="519"/>
        <v>0</v>
      </c>
      <c r="AG1019" s="9" t="str">
        <f t="shared" si="520"/>
        <v>NA</v>
      </c>
      <c r="AH1019" s="9">
        <f t="shared" si="521"/>
        <v>0</v>
      </c>
      <c r="AI1019" s="9" t="str">
        <f t="shared" si="522"/>
        <v>NA</v>
      </c>
      <c r="AJ1019" s="9">
        <f t="shared" si="523"/>
        <v>0</v>
      </c>
      <c r="AK1019" t="str">
        <f t="shared" si="524"/>
        <v>NA</v>
      </c>
      <c r="AL1019" t="str">
        <f t="shared" si="525"/>
        <v>NA</v>
      </c>
      <c r="AM1019" t="str">
        <f t="shared" si="526"/>
        <v>NA</v>
      </c>
      <c r="AN1019" t="str">
        <f t="shared" si="527"/>
        <v>NA</v>
      </c>
      <c r="AO1019">
        <f t="shared" si="506"/>
        <v>0</v>
      </c>
      <c r="AP1019">
        <f t="shared" si="507"/>
        <v>0</v>
      </c>
      <c r="AQ1019" t="str">
        <f t="shared" si="508"/>
        <v>Method not applicable - confined aquifer</v>
      </c>
    </row>
    <row r="1020" spans="1:43" x14ac:dyDescent="0.25">
      <c r="A1020">
        <v>976</v>
      </c>
      <c r="B1020">
        <v>893056.54992100003</v>
      </c>
      <c r="C1020" t="str">
        <f>VLOOKUP(A1020,'A1. Aquifer Attributes'!A:H,8,FALSE)</f>
        <v>Confined</v>
      </c>
      <c r="D1020" t="str">
        <f>VLOOKUP(A1020,'A3. BGCZ'!A:C,3,FALSE)</f>
        <v>CWH</v>
      </c>
      <c r="E1020" t="str">
        <f>VLOOKUP(A1020,'A2. Low Flow Zone'!A:C,3,FALSE)</f>
        <v>Vancouver Island</v>
      </c>
      <c r="F1020">
        <f>IFERROR(VLOOKUP(A1020,'R1. GW Use'!A:H,8,FALSE),"&lt;Null&gt;")</f>
        <v>920</v>
      </c>
      <c r="G1020" t="str">
        <f>IFERROR(VLOOKUP(A1020,'R2. Recharge'!A:I,8,FALSE)*B1020,"&lt;Null&gt;")</f>
        <v>&lt;Null&gt;</v>
      </c>
      <c r="H1020" t="str">
        <f>IFERROR(VLOOKUP(A1020,'R2. Recharge'!A:K,10,FALSE)*B1020,"&lt;Null&gt;")</f>
        <v>&lt;Null&gt;</v>
      </c>
      <c r="I1020" t="str">
        <f>IFERROR(VLOOKUP(A1020,'R3. GW E'!A:C,2,FALSE)*B1020,"&lt;Null&gt;")</f>
        <v>&lt;Null&gt;</v>
      </c>
      <c r="J1020" t="str">
        <f>IFERROR(VLOOKUP(A1020,'R3. GW E'!A:E,4,FALSE)*B1020,"&lt;Null&gt;")</f>
        <v>&lt;Null&gt;</v>
      </c>
      <c r="K1020" t="str">
        <f t="shared" si="495"/>
        <v>&lt;Null&gt;</v>
      </c>
      <c r="L1020" t="str">
        <f t="shared" si="496"/>
        <v>&lt;Null&gt;</v>
      </c>
      <c r="M1020" t="str">
        <f t="shared" si="497"/>
        <v>&lt;Null&gt;</v>
      </c>
      <c r="N1020" t="str">
        <f t="shared" si="498"/>
        <v>&lt;Null&gt;</v>
      </c>
      <c r="O1020" t="str">
        <f t="shared" si="499"/>
        <v>&lt;1000</v>
      </c>
      <c r="P1020">
        <f t="shared" si="509"/>
        <v>1000</v>
      </c>
      <c r="Q1020" t="str">
        <f t="shared" si="500"/>
        <v/>
      </c>
      <c r="R1020">
        <f t="shared" si="510"/>
        <v>0</v>
      </c>
      <c r="S1020" t="str">
        <f t="shared" si="501"/>
        <v/>
      </c>
      <c r="T1020">
        <f t="shared" si="511"/>
        <v>0</v>
      </c>
      <c r="U1020" t="str">
        <f t="shared" si="512"/>
        <v>NA</v>
      </c>
      <c r="V1020">
        <f t="shared" si="513"/>
        <v>0</v>
      </c>
      <c r="W1020" t="str">
        <f t="shared" si="514"/>
        <v>NA</v>
      </c>
      <c r="X1020">
        <f t="shared" si="515"/>
        <v>0</v>
      </c>
      <c r="Y1020" t="str">
        <f t="shared" si="502"/>
        <v>NA</v>
      </c>
      <c r="Z1020" t="str">
        <f t="shared" si="503"/>
        <v>NA</v>
      </c>
      <c r="AA1020" t="str">
        <f t="shared" si="504"/>
        <v>NA</v>
      </c>
      <c r="AB1020" t="str">
        <f t="shared" si="505"/>
        <v>NA</v>
      </c>
      <c r="AC1020" s="9" t="str">
        <f t="shared" si="516"/>
        <v>NA</v>
      </c>
      <c r="AD1020" s="9">
        <f t="shared" si="517"/>
        <v>0</v>
      </c>
      <c r="AE1020" s="9" t="str">
        <f t="shared" si="518"/>
        <v>NA</v>
      </c>
      <c r="AF1020" s="9">
        <f t="shared" si="519"/>
        <v>0</v>
      </c>
      <c r="AG1020" s="9" t="str">
        <f t="shared" si="520"/>
        <v>NA</v>
      </c>
      <c r="AH1020" s="9">
        <f t="shared" si="521"/>
        <v>0</v>
      </c>
      <c r="AI1020" s="9" t="str">
        <f t="shared" si="522"/>
        <v>NA</v>
      </c>
      <c r="AJ1020" s="9">
        <f t="shared" si="523"/>
        <v>0</v>
      </c>
      <c r="AK1020" t="str">
        <f t="shared" si="524"/>
        <v>NA</v>
      </c>
      <c r="AL1020" t="str">
        <f t="shared" si="525"/>
        <v>NA</v>
      </c>
      <c r="AM1020" t="str">
        <f t="shared" si="526"/>
        <v>NA</v>
      </c>
      <c r="AN1020" t="str">
        <f t="shared" si="527"/>
        <v>NA</v>
      </c>
      <c r="AO1020">
        <f t="shared" si="506"/>
        <v>0</v>
      </c>
      <c r="AP1020">
        <f t="shared" si="507"/>
        <v>0</v>
      </c>
      <c r="AQ1020" t="str">
        <f t="shared" si="508"/>
        <v>Method not applicable - confined aquifer</v>
      </c>
    </row>
    <row r="1021" spans="1:43" x14ac:dyDescent="0.25">
      <c r="A1021">
        <v>979</v>
      </c>
      <c r="B1021">
        <v>70801629.051100001</v>
      </c>
      <c r="C1021" t="str">
        <f>VLOOKUP(A1021,'A1. Aquifer Attributes'!A:H,8,FALSE)</f>
        <v>Confined</v>
      </c>
      <c r="D1021" t="str">
        <f>VLOOKUP(A1021,'A3. BGCZ'!A:C,3,FALSE)</f>
        <v>SBS</v>
      </c>
      <c r="E1021" t="str">
        <f>VLOOKUP(A1021,'A2. Low Flow Zone'!A:C,3,FALSE)</f>
        <v>South Interior</v>
      </c>
      <c r="F1021">
        <f>IFERROR(VLOOKUP(A1021,'R1. GW Use'!A:H,8,FALSE),"&lt;Null&gt;")</f>
        <v>235057</v>
      </c>
      <c r="G1021" t="str">
        <f>IFERROR(VLOOKUP(A1021,'R2. Recharge'!A:I,8,FALSE)*B1021,"&lt;Null&gt;")</f>
        <v>&lt;Null&gt;</v>
      </c>
      <c r="H1021" t="str">
        <f>IFERROR(VLOOKUP(A1021,'R2. Recharge'!A:K,10,FALSE)*B1021,"&lt;Null&gt;")</f>
        <v>&lt;Null&gt;</v>
      </c>
      <c r="I1021" t="str">
        <f>IFERROR(VLOOKUP(A1021,'R3. GW E'!A:C,2,FALSE)*B1021,"&lt;Null&gt;")</f>
        <v>&lt;Null&gt;</v>
      </c>
      <c r="J1021" t="str">
        <f>IFERROR(VLOOKUP(A1021,'R3. GW E'!A:E,4,FALSE)*B1021,"&lt;Null&gt;")</f>
        <v>&lt;Null&gt;</v>
      </c>
      <c r="K1021" t="str">
        <f t="shared" si="495"/>
        <v>&lt;Null&gt;</v>
      </c>
      <c r="L1021" t="str">
        <f t="shared" si="496"/>
        <v>&lt;Null&gt;</v>
      </c>
      <c r="M1021" t="str">
        <f t="shared" si="497"/>
        <v>&lt;Null&gt;</v>
      </c>
      <c r="N1021" t="str">
        <f t="shared" si="498"/>
        <v>&lt;Null&gt;</v>
      </c>
      <c r="O1021" t="str">
        <f t="shared" si="499"/>
        <v/>
      </c>
      <c r="P1021">
        <f t="shared" si="509"/>
        <v>235000</v>
      </c>
      <c r="Q1021" t="str">
        <f t="shared" si="500"/>
        <v/>
      </c>
      <c r="R1021">
        <f t="shared" si="510"/>
        <v>0</v>
      </c>
      <c r="S1021" t="str">
        <f t="shared" si="501"/>
        <v/>
      </c>
      <c r="T1021">
        <f t="shared" si="511"/>
        <v>0</v>
      </c>
      <c r="U1021" t="str">
        <f t="shared" si="512"/>
        <v>NA</v>
      </c>
      <c r="V1021">
        <f t="shared" si="513"/>
        <v>0</v>
      </c>
      <c r="W1021" t="str">
        <f t="shared" si="514"/>
        <v>NA</v>
      </c>
      <c r="X1021">
        <f t="shared" si="515"/>
        <v>0</v>
      </c>
      <c r="Y1021" t="str">
        <f t="shared" si="502"/>
        <v>NA</v>
      </c>
      <c r="Z1021" t="str">
        <f t="shared" si="503"/>
        <v>NA</v>
      </c>
      <c r="AA1021" t="str">
        <f t="shared" si="504"/>
        <v>NA</v>
      </c>
      <c r="AB1021" t="str">
        <f t="shared" si="505"/>
        <v>NA</v>
      </c>
      <c r="AC1021" s="9" t="str">
        <f t="shared" si="516"/>
        <v>NA</v>
      </c>
      <c r="AD1021" s="9">
        <f t="shared" si="517"/>
        <v>0</v>
      </c>
      <c r="AE1021" s="9" t="str">
        <f t="shared" si="518"/>
        <v>NA</v>
      </c>
      <c r="AF1021" s="9">
        <f t="shared" si="519"/>
        <v>0</v>
      </c>
      <c r="AG1021" s="9" t="str">
        <f t="shared" si="520"/>
        <v>NA</v>
      </c>
      <c r="AH1021" s="9">
        <f t="shared" si="521"/>
        <v>0</v>
      </c>
      <c r="AI1021" s="9" t="str">
        <f t="shared" si="522"/>
        <v>NA</v>
      </c>
      <c r="AJ1021" s="9">
        <f t="shared" si="523"/>
        <v>0</v>
      </c>
      <c r="AK1021" t="str">
        <f t="shared" si="524"/>
        <v>NA</v>
      </c>
      <c r="AL1021" t="str">
        <f t="shared" si="525"/>
        <v>NA</v>
      </c>
      <c r="AM1021" t="str">
        <f t="shared" si="526"/>
        <v>NA</v>
      </c>
      <c r="AN1021" t="str">
        <f t="shared" si="527"/>
        <v>NA</v>
      </c>
      <c r="AO1021">
        <f t="shared" si="506"/>
        <v>0</v>
      </c>
      <c r="AP1021">
        <f t="shared" si="507"/>
        <v>0</v>
      </c>
      <c r="AQ1021" t="str">
        <f t="shared" si="508"/>
        <v>Method not applicable - confined aquifer</v>
      </c>
    </row>
    <row r="1022" spans="1:43" x14ac:dyDescent="0.25">
      <c r="A1022">
        <v>980</v>
      </c>
      <c r="B1022">
        <v>2536660.1708800001</v>
      </c>
      <c r="C1022" t="str">
        <f>VLOOKUP(A1022,'A1. Aquifer Attributes'!A:H,8,FALSE)</f>
        <v>Confined</v>
      </c>
      <c r="D1022" t="str">
        <f>VLOOKUP(A1022,'A3. BGCZ'!A:C,3,FALSE)</f>
        <v>SBS</v>
      </c>
      <c r="E1022" t="str">
        <f>VLOOKUP(A1022,'A2. Low Flow Zone'!A:C,3,FALSE)</f>
        <v>South Interior</v>
      </c>
      <c r="F1022">
        <f>IFERROR(VLOOKUP(A1022,'R1. GW Use'!A:H,8,FALSE),"&lt;Null&gt;")</f>
        <v>10654</v>
      </c>
      <c r="G1022" t="str">
        <f>IFERROR(VLOOKUP(A1022,'R2. Recharge'!A:I,8,FALSE)*B1022,"&lt;Null&gt;")</f>
        <v>&lt;Null&gt;</v>
      </c>
      <c r="H1022" t="str">
        <f>IFERROR(VLOOKUP(A1022,'R2. Recharge'!A:K,10,FALSE)*B1022,"&lt;Null&gt;")</f>
        <v>&lt;Null&gt;</v>
      </c>
      <c r="I1022" t="str">
        <f>IFERROR(VLOOKUP(A1022,'R3. GW E'!A:C,2,FALSE)*B1022,"&lt;Null&gt;")</f>
        <v>&lt;Null&gt;</v>
      </c>
      <c r="J1022" t="str">
        <f>IFERROR(VLOOKUP(A1022,'R3. GW E'!A:E,4,FALSE)*B1022,"&lt;Null&gt;")</f>
        <v>&lt;Null&gt;</v>
      </c>
      <c r="K1022" t="str">
        <f t="shared" si="495"/>
        <v>&lt;Null&gt;</v>
      </c>
      <c r="L1022" t="str">
        <f t="shared" si="496"/>
        <v>&lt;Null&gt;</v>
      </c>
      <c r="M1022" t="str">
        <f t="shared" si="497"/>
        <v>&lt;Null&gt;</v>
      </c>
      <c r="N1022" t="str">
        <f t="shared" si="498"/>
        <v>&lt;Null&gt;</v>
      </c>
      <c r="O1022" t="str">
        <f t="shared" si="499"/>
        <v/>
      </c>
      <c r="P1022">
        <f t="shared" si="509"/>
        <v>11000</v>
      </c>
      <c r="Q1022" t="str">
        <f t="shared" si="500"/>
        <v/>
      </c>
      <c r="R1022">
        <f t="shared" si="510"/>
        <v>0</v>
      </c>
      <c r="S1022" t="str">
        <f t="shared" si="501"/>
        <v/>
      </c>
      <c r="T1022">
        <f t="shared" si="511"/>
        <v>0</v>
      </c>
      <c r="U1022" t="str">
        <f t="shared" si="512"/>
        <v>NA</v>
      </c>
      <c r="V1022">
        <f t="shared" si="513"/>
        <v>0</v>
      </c>
      <c r="W1022" t="str">
        <f t="shared" si="514"/>
        <v>NA</v>
      </c>
      <c r="X1022">
        <f t="shared" si="515"/>
        <v>0</v>
      </c>
      <c r="Y1022" t="str">
        <f t="shared" si="502"/>
        <v>NA</v>
      </c>
      <c r="Z1022" t="str">
        <f t="shared" si="503"/>
        <v>NA</v>
      </c>
      <c r="AA1022" t="str">
        <f t="shared" si="504"/>
        <v>NA</v>
      </c>
      <c r="AB1022" t="str">
        <f t="shared" si="505"/>
        <v>NA</v>
      </c>
      <c r="AC1022" s="9" t="str">
        <f t="shared" si="516"/>
        <v>NA</v>
      </c>
      <c r="AD1022" s="9">
        <f t="shared" si="517"/>
        <v>0</v>
      </c>
      <c r="AE1022" s="9" t="str">
        <f t="shared" si="518"/>
        <v>NA</v>
      </c>
      <c r="AF1022" s="9">
        <f t="shared" si="519"/>
        <v>0</v>
      </c>
      <c r="AG1022" s="9" t="str">
        <f t="shared" si="520"/>
        <v>NA</v>
      </c>
      <c r="AH1022" s="9">
        <f t="shared" si="521"/>
        <v>0</v>
      </c>
      <c r="AI1022" s="9" t="str">
        <f t="shared" si="522"/>
        <v>NA</v>
      </c>
      <c r="AJ1022" s="9">
        <f t="shared" si="523"/>
        <v>0</v>
      </c>
      <c r="AK1022" t="str">
        <f t="shared" si="524"/>
        <v>NA</v>
      </c>
      <c r="AL1022" t="str">
        <f t="shared" si="525"/>
        <v>NA</v>
      </c>
      <c r="AM1022" t="str">
        <f t="shared" si="526"/>
        <v>NA</v>
      </c>
      <c r="AN1022" t="str">
        <f t="shared" si="527"/>
        <v>NA</v>
      </c>
      <c r="AO1022">
        <f t="shared" si="506"/>
        <v>0</v>
      </c>
      <c r="AP1022">
        <f t="shared" si="507"/>
        <v>0</v>
      </c>
      <c r="AQ1022" t="str">
        <f t="shared" si="508"/>
        <v>Method not applicable - confined aquifer</v>
      </c>
    </row>
    <row r="1023" spans="1:43" x14ac:dyDescent="0.25">
      <c r="A1023">
        <v>984</v>
      </c>
      <c r="B1023">
        <v>7546461.6507599996</v>
      </c>
      <c r="C1023" t="str">
        <f>VLOOKUP(A1023,'A1. Aquifer Attributes'!A:H,8,FALSE)</f>
        <v>Confined</v>
      </c>
      <c r="D1023" t="str">
        <f>VLOOKUP(A1023,'A3. BGCZ'!A:C,3,FALSE)</f>
        <v>ICH</v>
      </c>
      <c r="E1023" t="str">
        <f>VLOOKUP(A1023,'A2. Low Flow Zone'!A:C,3,FALSE)</f>
        <v>Southeast Mountains</v>
      </c>
      <c r="F1023">
        <f>IFERROR(VLOOKUP(A1023,'R1. GW Use'!A:H,8,FALSE),"&lt;Null&gt;")</f>
        <v>95871</v>
      </c>
      <c r="G1023" t="str">
        <f>IFERROR(VLOOKUP(A1023,'R2. Recharge'!A:I,8,FALSE)*B1023,"&lt;Null&gt;")</f>
        <v>&lt;Null&gt;</v>
      </c>
      <c r="H1023" t="str">
        <f>IFERROR(VLOOKUP(A1023,'R2. Recharge'!A:K,10,FALSE)*B1023,"&lt;Null&gt;")</f>
        <v>&lt;Null&gt;</v>
      </c>
      <c r="I1023" t="str">
        <f>IFERROR(VLOOKUP(A1023,'R3. GW E'!A:C,2,FALSE)*B1023,"&lt;Null&gt;")</f>
        <v>&lt;Null&gt;</v>
      </c>
      <c r="J1023" t="str">
        <f>IFERROR(VLOOKUP(A1023,'R3. GW E'!A:E,4,FALSE)*B1023,"&lt;Null&gt;")</f>
        <v>&lt;Null&gt;</v>
      </c>
      <c r="K1023" t="str">
        <f t="shared" si="495"/>
        <v>&lt;Null&gt;</v>
      </c>
      <c r="L1023" t="str">
        <f t="shared" si="496"/>
        <v>&lt;Null&gt;</v>
      </c>
      <c r="M1023" t="str">
        <f t="shared" si="497"/>
        <v>&lt;Null&gt;</v>
      </c>
      <c r="N1023" t="str">
        <f t="shared" si="498"/>
        <v>&lt;Null&gt;</v>
      </c>
      <c r="O1023" t="str">
        <f t="shared" si="499"/>
        <v/>
      </c>
      <c r="P1023">
        <f t="shared" si="509"/>
        <v>96000</v>
      </c>
      <c r="Q1023" t="str">
        <f t="shared" si="500"/>
        <v/>
      </c>
      <c r="R1023">
        <f t="shared" si="510"/>
        <v>0</v>
      </c>
      <c r="S1023" t="str">
        <f t="shared" si="501"/>
        <v/>
      </c>
      <c r="T1023">
        <f t="shared" si="511"/>
        <v>0</v>
      </c>
      <c r="U1023" t="str">
        <f t="shared" si="512"/>
        <v>NA</v>
      </c>
      <c r="V1023">
        <f t="shared" si="513"/>
        <v>0</v>
      </c>
      <c r="W1023" t="str">
        <f t="shared" si="514"/>
        <v>NA</v>
      </c>
      <c r="X1023">
        <f t="shared" si="515"/>
        <v>0</v>
      </c>
      <c r="Y1023" t="str">
        <f t="shared" si="502"/>
        <v>NA</v>
      </c>
      <c r="Z1023" t="str">
        <f t="shared" si="503"/>
        <v>NA</v>
      </c>
      <c r="AA1023" t="str">
        <f t="shared" si="504"/>
        <v>NA</v>
      </c>
      <c r="AB1023" t="str">
        <f t="shared" si="505"/>
        <v>NA</v>
      </c>
      <c r="AC1023" s="9" t="str">
        <f t="shared" si="516"/>
        <v>NA</v>
      </c>
      <c r="AD1023" s="9">
        <f t="shared" si="517"/>
        <v>0</v>
      </c>
      <c r="AE1023" s="9" t="str">
        <f t="shared" si="518"/>
        <v>NA</v>
      </c>
      <c r="AF1023" s="9">
        <f t="shared" si="519"/>
        <v>0</v>
      </c>
      <c r="AG1023" s="9" t="str">
        <f t="shared" si="520"/>
        <v>NA</v>
      </c>
      <c r="AH1023" s="9">
        <f t="shared" si="521"/>
        <v>0</v>
      </c>
      <c r="AI1023" s="9" t="str">
        <f t="shared" si="522"/>
        <v>NA</v>
      </c>
      <c r="AJ1023" s="9">
        <f t="shared" si="523"/>
        <v>0</v>
      </c>
      <c r="AK1023" t="str">
        <f t="shared" si="524"/>
        <v>NA</v>
      </c>
      <c r="AL1023" t="str">
        <f t="shared" si="525"/>
        <v>NA</v>
      </c>
      <c r="AM1023" t="str">
        <f t="shared" si="526"/>
        <v>NA</v>
      </c>
      <c r="AN1023" t="str">
        <f t="shared" si="527"/>
        <v>NA</v>
      </c>
      <c r="AO1023">
        <f t="shared" si="506"/>
        <v>0</v>
      </c>
      <c r="AP1023">
        <f t="shared" si="507"/>
        <v>0</v>
      </c>
      <c r="AQ1023" t="str">
        <f t="shared" si="508"/>
        <v>Method not applicable - confined aquifer</v>
      </c>
    </row>
    <row r="1024" spans="1:43" x14ac:dyDescent="0.25">
      <c r="A1024">
        <v>986</v>
      </c>
      <c r="B1024">
        <v>2080053.12237</v>
      </c>
      <c r="C1024" t="str">
        <f>VLOOKUP(A1024,'A1. Aquifer Attributes'!A:H,8,FALSE)</f>
        <v>Confined</v>
      </c>
      <c r="D1024" t="str">
        <f>VLOOKUP(A1024,'A3. BGCZ'!A:C,3,FALSE)</f>
        <v>BG</v>
      </c>
      <c r="E1024" t="str">
        <f>VLOOKUP(A1024,'A2. Low Flow Zone'!A:C,3,FALSE)</f>
        <v>South Interior</v>
      </c>
      <c r="F1024">
        <f>IFERROR(VLOOKUP(A1024,'R1. GW Use'!A:H,8,FALSE),"&lt;Null&gt;")</f>
        <v>0</v>
      </c>
      <c r="G1024" t="str">
        <f>IFERROR(VLOOKUP(A1024,'R2. Recharge'!A:I,8,FALSE)*B1024,"&lt;Null&gt;")</f>
        <v>&lt;Null&gt;</v>
      </c>
      <c r="H1024" t="str">
        <f>IFERROR(VLOOKUP(A1024,'R2. Recharge'!A:K,10,FALSE)*B1024,"&lt;Null&gt;")</f>
        <v>&lt;Null&gt;</v>
      </c>
      <c r="I1024" t="str">
        <f>IFERROR(VLOOKUP(A1024,'R3. GW E'!A:C,2,FALSE)*B1024,"&lt;Null&gt;")</f>
        <v>&lt;Null&gt;</v>
      </c>
      <c r="J1024" t="str">
        <f>IFERROR(VLOOKUP(A1024,'R3. GW E'!A:E,4,FALSE)*B1024,"&lt;Null&gt;")</f>
        <v>&lt;Null&gt;</v>
      </c>
      <c r="K1024" t="str">
        <f t="shared" si="495"/>
        <v>&lt;Null&gt;</v>
      </c>
      <c r="L1024" t="str">
        <f t="shared" si="496"/>
        <v>&lt;Null&gt;</v>
      </c>
      <c r="M1024" t="str">
        <f t="shared" si="497"/>
        <v>&lt;Null&gt;</v>
      </c>
      <c r="N1024" t="str">
        <f t="shared" si="498"/>
        <v>&lt;Null&gt;</v>
      </c>
      <c r="O1024" t="str">
        <f t="shared" si="499"/>
        <v/>
      </c>
      <c r="P1024">
        <f t="shared" si="509"/>
        <v>0</v>
      </c>
      <c r="Q1024" t="str">
        <f t="shared" si="500"/>
        <v/>
      </c>
      <c r="R1024">
        <f t="shared" si="510"/>
        <v>0</v>
      </c>
      <c r="S1024" t="str">
        <f t="shared" si="501"/>
        <v/>
      </c>
      <c r="T1024">
        <f t="shared" si="511"/>
        <v>0</v>
      </c>
      <c r="U1024" t="str">
        <f t="shared" si="512"/>
        <v>NA</v>
      </c>
      <c r="V1024">
        <f t="shared" si="513"/>
        <v>0</v>
      </c>
      <c r="W1024" t="str">
        <f t="shared" si="514"/>
        <v>NA</v>
      </c>
      <c r="X1024">
        <f t="shared" si="515"/>
        <v>0</v>
      </c>
      <c r="Y1024" t="str">
        <f t="shared" si="502"/>
        <v>NA</v>
      </c>
      <c r="Z1024" t="str">
        <f t="shared" si="503"/>
        <v>NA</v>
      </c>
      <c r="AA1024" t="str">
        <f t="shared" si="504"/>
        <v>NA</v>
      </c>
      <c r="AB1024" t="str">
        <f t="shared" si="505"/>
        <v>NA</v>
      </c>
      <c r="AC1024" s="9" t="str">
        <f t="shared" si="516"/>
        <v>NA</v>
      </c>
      <c r="AD1024" s="9">
        <f t="shared" si="517"/>
        <v>0</v>
      </c>
      <c r="AE1024" s="9" t="str">
        <f t="shared" si="518"/>
        <v>NA</v>
      </c>
      <c r="AF1024" s="9">
        <f t="shared" si="519"/>
        <v>0</v>
      </c>
      <c r="AG1024" s="9" t="str">
        <f t="shared" si="520"/>
        <v>NA</v>
      </c>
      <c r="AH1024" s="9">
        <f t="shared" si="521"/>
        <v>0</v>
      </c>
      <c r="AI1024" s="9" t="str">
        <f t="shared" si="522"/>
        <v>NA</v>
      </c>
      <c r="AJ1024" s="9">
        <f t="shared" si="523"/>
        <v>0</v>
      </c>
      <c r="AK1024" t="str">
        <f t="shared" si="524"/>
        <v>NA</v>
      </c>
      <c r="AL1024" t="str">
        <f t="shared" si="525"/>
        <v>NA</v>
      </c>
      <c r="AM1024" t="str">
        <f t="shared" si="526"/>
        <v>NA</v>
      </c>
      <c r="AN1024" t="str">
        <f t="shared" si="527"/>
        <v>NA</v>
      </c>
      <c r="AO1024">
        <f t="shared" si="506"/>
        <v>0</v>
      </c>
      <c r="AP1024">
        <f t="shared" si="507"/>
        <v>0</v>
      </c>
      <c r="AQ1024" t="str">
        <f t="shared" si="508"/>
        <v>Method not applicable - confined aquifer</v>
      </c>
    </row>
    <row r="1025" spans="1:43" x14ac:dyDescent="0.25">
      <c r="A1025">
        <v>987</v>
      </c>
      <c r="B1025">
        <v>5632666.2001900002</v>
      </c>
      <c r="C1025" t="str">
        <f>VLOOKUP(A1025,'A1. Aquifer Attributes'!A:H,8,FALSE)</f>
        <v>Confined</v>
      </c>
      <c r="D1025" t="str">
        <f>VLOOKUP(A1025,'A3. BGCZ'!A:C,3,FALSE)</f>
        <v>CWH</v>
      </c>
      <c r="E1025" t="str">
        <f>VLOOKUP(A1025,'A2. Low Flow Zone'!A:C,3,FALSE)</f>
        <v>Coast Mountains</v>
      </c>
      <c r="F1025">
        <f>IFERROR(VLOOKUP(A1025,'R1. GW Use'!A:H,8,FALSE),"&lt;Null&gt;")</f>
        <v>79646</v>
      </c>
      <c r="G1025" t="str">
        <f>IFERROR(VLOOKUP(A1025,'R2. Recharge'!A:I,8,FALSE)*B1025,"&lt;Null&gt;")</f>
        <v>&lt;Null&gt;</v>
      </c>
      <c r="H1025" t="str">
        <f>IFERROR(VLOOKUP(A1025,'R2. Recharge'!A:K,10,FALSE)*B1025,"&lt;Null&gt;")</f>
        <v>&lt;Null&gt;</v>
      </c>
      <c r="I1025" t="str">
        <f>IFERROR(VLOOKUP(A1025,'R3. GW E'!A:C,2,FALSE)*B1025,"&lt;Null&gt;")</f>
        <v>&lt;Null&gt;</v>
      </c>
      <c r="J1025" t="str">
        <f>IFERROR(VLOOKUP(A1025,'R3. GW E'!A:E,4,FALSE)*B1025,"&lt;Null&gt;")</f>
        <v>&lt;Null&gt;</v>
      </c>
      <c r="K1025" t="str">
        <f t="shared" si="495"/>
        <v>&lt;Null&gt;</v>
      </c>
      <c r="L1025" t="str">
        <f t="shared" si="496"/>
        <v>&lt;Null&gt;</v>
      </c>
      <c r="M1025" t="str">
        <f t="shared" si="497"/>
        <v>&lt;Null&gt;</v>
      </c>
      <c r="N1025" t="str">
        <f t="shared" si="498"/>
        <v>&lt;Null&gt;</v>
      </c>
      <c r="O1025" t="str">
        <f t="shared" si="499"/>
        <v/>
      </c>
      <c r="P1025">
        <f t="shared" si="509"/>
        <v>80000</v>
      </c>
      <c r="Q1025" t="str">
        <f t="shared" si="500"/>
        <v/>
      </c>
      <c r="R1025">
        <f t="shared" si="510"/>
        <v>0</v>
      </c>
      <c r="S1025" t="str">
        <f t="shared" si="501"/>
        <v/>
      </c>
      <c r="T1025">
        <f t="shared" si="511"/>
        <v>0</v>
      </c>
      <c r="U1025" t="str">
        <f t="shared" si="512"/>
        <v>NA</v>
      </c>
      <c r="V1025">
        <f t="shared" si="513"/>
        <v>0</v>
      </c>
      <c r="W1025" t="str">
        <f t="shared" si="514"/>
        <v>NA</v>
      </c>
      <c r="X1025">
        <f t="shared" si="515"/>
        <v>0</v>
      </c>
      <c r="Y1025" t="str">
        <f t="shared" si="502"/>
        <v>NA</v>
      </c>
      <c r="Z1025" t="str">
        <f t="shared" si="503"/>
        <v>NA</v>
      </c>
      <c r="AA1025" t="str">
        <f t="shared" si="504"/>
        <v>NA</v>
      </c>
      <c r="AB1025" t="str">
        <f t="shared" si="505"/>
        <v>NA</v>
      </c>
      <c r="AC1025" s="9" t="str">
        <f t="shared" si="516"/>
        <v>NA</v>
      </c>
      <c r="AD1025" s="9">
        <f t="shared" si="517"/>
        <v>0</v>
      </c>
      <c r="AE1025" s="9" t="str">
        <f t="shared" si="518"/>
        <v>NA</v>
      </c>
      <c r="AF1025" s="9">
        <f t="shared" si="519"/>
        <v>0</v>
      </c>
      <c r="AG1025" s="9" t="str">
        <f t="shared" si="520"/>
        <v>NA</v>
      </c>
      <c r="AH1025" s="9">
        <f t="shared" si="521"/>
        <v>0</v>
      </c>
      <c r="AI1025" s="9" t="str">
        <f t="shared" si="522"/>
        <v>NA</v>
      </c>
      <c r="AJ1025" s="9">
        <f t="shared" si="523"/>
        <v>0</v>
      </c>
      <c r="AK1025" t="str">
        <f t="shared" si="524"/>
        <v>NA</v>
      </c>
      <c r="AL1025" t="str">
        <f t="shared" si="525"/>
        <v>NA</v>
      </c>
      <c r="AM1025" t="str">
        <f t="shared" si="526"/>
        <v>NA</v>
      </c>
      <c r="AN1025" t="str">
        <f t="shared" si="527"/>
        <v>NA</v>
      </c>
      <c r="AO1025">
        <f t="shared" si="506"/>
        <v>0</v>
      </c>
      <c r="AP1025">
        <f t="shared" si="507"/>
        <v>0</v>
      </c>
      <c r="AQ1025" t="str">
        <f t="shared" si="508"/>
        <v>Method not applicable - confined aquifer</v>
      </c>
    </row>
    <row r="1026" spans="1:43" x14ac:dyDescent="0.25">
      <c r="A1026">
        <v>989</v>
      </c>
      <c r="B1026">
        <v>2076751.31999</v>
      </c>
      <c r="C1026" t="str">
        <f>VLOOKUP(A1026,'A1. Aquifer Attributes'!A:H,8,FALSE)</f>
        <v>Confined</v>
      </c>
      <c r="D1026" t="str">
        <f>VLOOKUP(A1026,'A3. BGCZ'!A:C,3,FALSE)</f>
        <v>ICH</v>
      </c>
      <c r="E1026" t="str">
        <f>VLOOKUP(A1026,'A2. Low Flow Zone'!A:C,3,FALSE)</f>
        <v>Southeast Mountains</v>
      </c>
      <c r="F1026">
        <f>IFERROR(VLOOKUP(A1026,'R1. GW Use'!A:H,8,FALSE),"&lt;Null&gt;")</f>
        <v>31342</v>
      </c>
      <c r="G1026" t="str">
        <f>IFERROR(VLOOKUP(A1026,'R2. Recharge'!A:I,8,FALSE)*B1026,"&lt;Null&gt;")</f>
        <v>&lt;Null&gt;</v>
      </c>
      <c r="H1026" t="str">
        <f>IFERROR(VLOOKUP(A1026,'R2. Recharge'!A:K,10,FALSE)*B1026,"&lt;Null&gt;")</f>
        <v>&lt;Null&gt;</v>
      </c>
      <c r="I1026" t="str">
        <f>IFERROR(VLOOKUP(A1026,'R3. GW E'!A:C,2,FALSE)*B1026,"&lt;Null&gt;")</f>
        <v>&lt;Null&gt;</v>
      </c>
      <c r="J1026" t="str">
        <f>IFERROR(VLOOKUP(A1026,'R3. GW E'!A:E,4,FALSE)*B1026,"&lt;Null&gt;")</f>
        <v>&lt;Null&gt;</v>
      </c>
      <c r="K1026" t="str">
        <f t="shared" ref="K1026:K1089" si="528">IFERROR(G1026-I1026,"&lt;Null&gt;")</f>
        <v>&lt;Null&gt;</v>
      </c>
      <c r="L1026" t="str">
        <f t="shared" ref="L1026:L1089" si="529">IFERROR(H1026-I1026,"&lt;Null&gt;")</f>
        <v>&lt;Null&gt;</v>
      </c>
      <c r="M1026" t="str">
        <f t="shared" ref="M1026:M1089" si="530">IFERROR(G1026-J1026,"&lt;Null&gt;")</f>
        <v>&lt;Null&gt;</v>
      </c>
      <c r="N1026" t="str">
        <f t="shared" ref="N1026:N1089" si="531">IFERROR(H1026-J1026,"&lt;Null&gt;")</f>
        <v>&lt;Null&gt;</v>
      </c>
      <c r="O1026" t="str">
        <f t="shared" ref="O1026:O1089" si="532">IF(P1026&lt;&gt;"&lt;Null&gt;",IF(F1026&lt;0,"",IF(AND(OR(P1026=0,P1026=1000),F1026&lt;&gt;0,F1026&lt;1000),"&lt;1000","")),"NA")</f>
        <v/>
      </c>
      <c r="P1026">
        <f t="shared" si="509"/>
        <v>31000</v>
      </c>
      <c r="Q1026" t="str">
        <f t="shared" ref="Q1026:Q1089" si="533">IF(R1026&lt;&gt;"&lt;Null&gt;",IF(G1026&lt;0,"",IF(AND(OR(R1026=0,R1026=1000),G1026&lt;&gt;0,G1026&lt;1000),"&lt;1000","")),"NA")</f>
        <v/>
      </c>
      <c r="R1026">
        <f t="shared" si="510"/>
        <v>0</v>
      </c>
      <c r="S1026" t="str">
        <f t="shared" ref="S1026:S1089" si="534">IF(T1026&lt;&gt;"&lt;Null&gt;",IF(H1026&lt;0,"",IF(AND(OR(T1026=0,T1026=1000),H1026&lt;&gt;0,H1026&lt;1000),"&lt;1000","")),"NA")</f>
        <v/>
      </c>
      <c r="T1026">
        <f t="shared" si="511"/>
        <v>0</v>
      </c>
      <c r="U1026" t="str">
        <f t="shared" si="512"/>
        <v>NA</v>
      </c>
      <c r="V1026">
        <f t="shared" si="513"/>
        <v>0</v>
      </c>
      <c r="W1026" t="str">
        <f t="shared" si="514"/>
        <v>NA</v>
      </c>
      <c r="X1026">
        <f t="shared" si="515"/>
        <v>0</v>
      </c>
      <c r="Y1026" t="str">
        <f t="shared" ref="Y1026:Y1089" si="535">IFERROR(IF(K1026&lt;0,"NA",$F1026/K1026),"NA")</f>
        <v>NA</v>
      </c>
      <c r="Z1026" t="str">
        <f t="shared" ref="Z1026:Z1089" si="536">IFERROR(IF(L1026&lt;0,"NA",$F1026/L1026),"NA")</f>
        <v>NA</v>
      </c>
      <c r="AA1026" t="str">
        <f t="shared" ref="AA1026:AA1089" si="537">IFERROR(IF(M1026&lt;0,"NA",$F1026/M1026),"NA")</f>
        <v>NA</v>
      </c>
      <c r="AB1026" t="str">
        <f t="shared" ref="AB1026:AB1089" si="538">IFERROR(IF(N1026&lt;0,"NA",$F1026/N1026),"NA")</f>
        <v>NA</v>
      </c>
      <c r="AC1026" s="9" t="str">
        <f t="shared" si="516"/>
        <v>NA</v>
      </c>
      <c r="AD1026" s="9">
        <f t="shared" si="517"/>
        <v>0</v>
      </c>
      <c r="AE1026" s="9" t="str">
        <f t="shared" si="518"/>
        <v>NA</v>
      </c>
      <c r="AF1026" s="9">
        <f t="shared" si="519"/>
        <v>0</v>
      </c>
      <c r="AG1026" s="9" t="str">
        <f t="shared" si="520"/>
        <v>NA</v>
      </c>
      <c r="AH1026" s="9">
        <f t="shared" si="521"/>
        <v>0</v>
      </c>
      <c r="AI1026" s="9" t="str">
        <f t="shared" si="522"/>
        <v>NA</v>
      </c>
      <c r="AJ1026" s="9">
        <f t="shared" si="523"/>
        <v>0</v>
      </c>
      <c r="AK1026" t="str">
        <f t="shared" si="524"/>
        <v>NA</v>
      </c>
      <c r="AL1026" t="str">
        <f t="shared" si="525"/>
        <v>NA</v>
      </c>
      <c r="AM1026" t="str">
        <f t="shared" si="526"/>
        <v>NA</v>
      </c>
      <c r="AN1026" t="str">
        <f t="shared" si="527"/>
        <v>NA</v>
      </c>
      <c r="AO1026">
        <f t="shared" ref="AO1026:AO1089" si="539">COUNTIF(AK1026:AN1026,"stressed")</f>
        <v>0</v>
      </c>
      <c r="AP1026">
        <f t="shared" ref="AP1026:AP1089" si="540">4 - COUNTIF(AK1026:AN1026,"NA")</f>
        <v>0</v>
      </c>
      <c r="AQ1026" t="str">
        <f t="shared" ref="AQ1026:AQ1089" si="541">IF(C1026="Confined","Method not applicable - confined aquifer",IF(AND(K1026&lt;0,L1026&lt;0,M1026&lt;0,N1026&lt;0),"Method not applicable - low modelled groundwater availability",IF(AND(AO1026=0,AP1026=0),"Method not applicaple - no derived E values",IF(AO1026=AP1026,"More stressed (high certainty)",IF(AO1026=0,"Less stressed","More stressed (less certainty)")))))</f>
        <v>Method not applicable - confined aquifer</v>
      </c>
    </row>
    <row r="1027" spans="1:43" x14ac:dyDescent="0.25">
      <c r="A1027">
        <v>990</v>
      </c>
      <c r="B1027">
        <v>4519471.1780899996</v>
      </c>
      <c r="C1027" t="str">
        <f>VLOOKUP(A1027,'A1. Aquifer Attributes'!A:H,8,FALSE)</f>
        <v>Confined</v>
      </c>
      <c r="D1027" t="str">
        <f>VLOOKUP(A1027,'A3. BGCZ'!A:C,3,FALSE)</f>
        <v>ICH</v>
      </c>
      <c r="E1027" t="str">
        <f>VLOOKUP(A1027,'A2. Low Flow Zone'!A:C,3,FALSE)</f>
        <v>Southeast Mountains</v>
      </c>
      <c r="F1027">
        <f>IFERROR(VLOOKUP(A1027,'R1. GW Use'!A:H,8,FALSE),"&lt;Null&gt;")</f>
        <v>15558</v>
      </c>
      <c r="G1027" t="str">
        <f>IFERROR(VLOOKUP(A1027,'R2. Recharge'!A:I,8,FALSE)*B1027,"&lt;Null&gt;")</f>
        <v>&lt;Null&gt;</v>
      </c>
      <c r="H1027" t="str">
        <f>IFERROR(VLOOKUP(A1027,'R2. Recharge'!A:K,10,FALSE)*B1027,"&lt;Null&gt;")</f>
        <v>&lt;Null&gt;</v>
      </c>
      <c r="I1027" t="str">
        <f>IFERROR(VLOOKUP(A1027,'R3. GW E'!A:C,2,FALSE)*B1027,"&lt;Null&gt;")</f>
        <v>&lt;Null&gt;</v>
      </c>
      <c r="J1027" t="str">
        <f>IFERROR(VLOOKUP(A1027,'R3. GW E'!A:E,4,FALSE)*B1027,"&lt;Null&gt;")</f>
        <v>&lt;Null&gt;</v>
      </c>
      <c r="K1027" t="str">
        <f t="shared" si="528"/>
        <v>&lt;Null&gt;</v>
      </c>
      <c r="L1027" t="str">
        <f t="shared" si="529"/>
        <v>&lt;Null&gt;</v>
      </c>
      <c r="M1027" t="str">
        <f t="shared" si="530"/>
        <v>&lt;Null&gt;</v>
      </c>
      <c r="N1027" t="str">
        <f t="shared" si="531"/>
        <v>&lt;Null&gt;</v>
      </c>
      <c r="O1027" t="str">
        <f t="shared" si="532"/>
        <v/>
      </c>
      <c r="P1027">
        <f t="shared" ref="P1027:P1090" si="542">IFERROR(ROUND(F1027,-3), 0)</f>
        <v>16000</v>
      </c>
      <c r="Q1027" t="str">
        <f t="shared" si="533"/>
        <v/>
      </c>
      <c r="R1027">
        <f t="shared" ref="R1027:R1090" si="543">IFERROR(IF(G1027&lt;=0,0,IF(G1027&lt;1000,1000,ROUND(G1027,-3))),0)</f>
        <v>0</v>
      </c>
      <c r="S1027" t="str">
        <f t="shared" si="534"/>
        <v/>
      </c>
      <c r="T1027">
        <f t="shared" ref="T1027:T1090" si="544">IFERROR(IF(H1027&lt;=0,0,IF(H1027&lt;1000,1000,ROUND(H1027,-3))),0)</f>
        <v>0</v>
      </c>
      <c r="U1027" t="str">
        <f t="shared" ref="U1027:U1090" si="545">IF(I1027&lt;&gt;"&lt;Null&gt;",IF(I1027&lt;0,"",IF(AND(OR(V1027=0,V1027=1000),I1027&lt;&gt;0,I1027&lt;1000),"&lt;1000","")),"NA")</f>
        <v>NA</v>
      </c>
      <c r="V1027">
        <f t="shared" ref="V1027:V1090" si="546">IFERROR(IF(I1027&lt;=0,0,IF(I1027&lt;1000,1000,ROUND(I1027,-3))),0)</f>
        <v>0</v>
      </c>
      <c r="W1027" t="str">
        <f t="shared" ref="W1027:W1090" si="547">IF(J1027&lt;&gt;"&lt;Null&gt;",IF(J1027&lt;0,"",IF(AND(OR(X1027=0,X1027=1000),J1027&lt;&gt;0,J1027&lt;1000),"&lt;1000","")),"NA")</f>
        <v>NA</v>
      </c>
      <c r="X1027">
        <f t="shared" ref="X1027:X1090" si="548">IFERROR(IF(J1027&lt;=0,0,IF(J1027&lt;1000,1000,ROUND(J1027,-3))),0)</f>
        <v>0</v>
      </c>
      <c r="Y1027" t="str">
        <f t="shared" si="535"/>
        <v>NA</v>
      </c>
      <c r="Z1027" t="str">
        <f t="shared" si="536"/>
        <v>NA</v>
      </c>
      <c r="AA1027" t="str">
        <f t="shared" si="537"/>
        <v>NA</v>
      </c>
      <c r="AB1027" t="str">
        <f t="shared" si="538"/>
        <v>NA</v>
      </c>
      <c r="AC1027" s="9" t="str">
        <f t="shared" ref="AC1027:AC1090" si="549">IF(Y1027="NA","NA",IF(AND(AD1027=0,Y1027&lt;&gt;0),"&lt;0.1",""))</f>
        <v>NA</v>
      </c>
      <c r="AD1027" s="9">
        <f t="shared" ref="AD1027:AD1090" si="550">IFERROR(IF(Y1027&lt;0,"&lt;Null&gt;",ROUND(Y1027,1)),0)</f>
        <v>0</v>
      </c>
      <c r="AE1027" s="9" t="str">
        <f t="shared" ref="AE1027:AE1090" si="551">IF(Z1027="NA","NA",IF(AND(AF1027=0,Z1027&lt;&gt;0),"&lt;0.1",""))</f>
        <v>NA</v>
      </c>
      <c r="AF1027" s="9">
        <f t="shared" ref="AF1027:AF1090" si="552">IFERROR(IF(Z1027&lt;0,"&lt;Null&gt;",ROUND(Z1027,1)),0)</f>
        <v>0</v>
      </c>
      <c r="AG1027" s="9" t="str">
        <f t="shared" ref="AG1027:AG1090" si="553">IF(AA1027="NA","NA",IF(AND(AH1027=0,AA1027&lt;&gt;0),"&lt;0.1",""))</f>
        <v>NA</v>
      </c>
      <c r="AH1027" s="9">
        <f t="shared" ref="AH1027:AH1090" si="554">IFERROR(IF(AA1027&lt;0,"&lt;Null&gt;",ROUND(AA1027,1)),0)</f>
        <v>0</v>
      </c>
      <c r="AI1027" s="9" t="str">
        <f t="shared" ref="AI1027:AI1090" si="555">IF(AB1027="NA","NA",IF(AND(AJ1027=0,AB1027&lt;&gt;0),"&lt;0.1",""))</f>
        <v>NA</v>
      </c>
      <c r="AJ1027" s="9">
        <f t="shared" ref="AJ1027:AJ1090" si="556">IFERROR(IF(AB1027&lt;0,"&lt;Null&gt;",ROUND(AB1027,1)),0)</f>
        <v>0</v>
      </c>
      <c r="AK1027" t="str">
        <f t="shared" ref="AK1027:AK1090" si="557">IF(AC1027="NA","NA",IF(AD1027&gt;1,"stressed",""))</f>
        <v>NA</v>
      </c>
      <c r="AL1027" t="str">
        <f t="shared" ref="AL1027:AL1090" si="558">IF(AE1027="NA","NA",IF(AF1027&gt;1,"stressed",""))</f>
        <v>NA</v>
      </c>
      <c r="AM1027" t="str">
        <f t="shared" ref="AM1027:AM1090" si="559">IF(AG1027="NA","NA",IF(AH1027&gt;1,"stressed",""))</f>
        <v>NA</v>
      </c>
      <c r="AN1027" t="str">
        <f t="shared" ref="AN1027:AN1090" si="560">IF(AI1027="NA","NA",IF(AJ1027&gt;1,"stressed",""))</f>
        <v>NA</v>
      </c>
      <c r="AO1027">
        <f t="shared" si="539"/>
        <v>0</v>
      </c>
      <c r="AP1027">
        <f t="shared" si="540"/>
        <v>0</v>
      </c>
      <c r="AQ1027" t="str">
        <f t="shared" si="541"/>
        <v>Method not applicable - confined aquifer</v>
      </c>
    </row>
    <row r="1028" spans="1:43" x14ac:dyDescent="0.25">
      <c r="A1028">
        <v>995</v>
      </c>
      <c r="B1028">
        <v>23999703.9289</v>
      </c>
      <c r="C1028" t="str">
        <f>VLOOKUP(A1028,'A1. Aquifer Attributes'!A:H,8,FALSE)</f>
        <v>Confined</v>
      </c>
      <c r="D1028" t="str">
        <f>VLOOKUP(A1028,'A3. BGCZ'!A:C,3,FALSE)</f>
        <v>ICH</v>
      </c>
      <c r="E1028" t="str">
        <f>VLOOKUP(A1028,'A2. Low Flow Zone'!A:C,3,FALSE)</f>
        <v>Southeast Mountains</v>
      </c>
      <c r="F1028">
        <f>IFERROR(VLOOKUP(A1028,'R1. GW Use'!A:H,8,FALSE),"&lt;Null&gt;")</f>
        <v>36326</v>
      </c>
      <c r="G1028" t="str">
        <f>IFERROR(VLOOKUP(A1028,'R2. Recharge'!A:I,8,FALSE)*B1028,"&lt;Null&gt;")</f>
        <v>&lt;Null&gt;</v>
      </c>
      <c r="H1028" t="str">
        <f>IFERROR(VLOOKUP(A1028,'R2. Recharge'!A:K,10,FALSE)*B1028,"&lt;Null&gt;")</f>
        <v>&lt;Null&gt;</v>
      </c>
      <c r="I1028" t="str">
        <f>IFERROR(VLOOKUP(A1028,'R3. GW E'!A:C,2,FALSE)*B1028,"&lt;Null&gt;")</f>
        <v>&lt;Null&gt;</v>
      </c>
      <c r="J1028" t="str">
        <f>IFERROR(VLOOKUP(A1028,'R3. GW E'!A:E,4,FALSE)*B1028,"&lt;Null&gt;")</f>
        <v>&lt;Null&gt;</v>
      </c>
      <c r="K1028" t="str">
        <f t="shared" si="528"/>
        <v>&lt;Null&gt;</v>
      </c>
      <c r="L1028" t="str">
        <f t="shared" si="529"/>
        <v>&lt;Null&gt;</v>
      </c>
      <c r="M1028" t="str">
        <f t="shared" si="530"/>
        <v>&lt;Null&gt;</v>
      </c>
      <c r="N1028" t="str">
        <f t="shared" si="531"/>
        <v>&lt;Null&gt;</v>
      </c>
      <c r="O1028" t="str">
        <f t="shared" si="532"/>
        <v/>
      </c>
      <c r="P1028">
        <f t="shared" si="542"/>
        <v>36000</v>
      </c>
      <c r="Q1028" t="str">
        <f t="shared" si="533"/>
        <v/>
      </c>
      <c r="R1028">
        <f t="shared" si="543"/>
        <v>0</v>
      </c>
      <c r="S1028" t="str">
        <f t="shared" si="534"/>
        <v/>
      </c>
      <c r="T1028">
        <f t="shared" si="544"/>
        <v>0</v>
      </c>
      <c r="U1028" t="str">
        <f t="shared" si="545"/>
        <v>NA</v>
      </c>
      <c r="V1028">
        <f t="shared" si="546"/>
        <v>0</v>
      </c>
      <c r="W1028" t="str">
        <f t="shared" si="547"/>
        <v>NA</v>
      </c>
      <c r="X1028">
        <f t="shared" si="548"/>
        <v>0</v>
      </c>
      <c r="Y1028" t="str">
        <f t="shared" si="535"/>
        <v>NA</v>
      </c>
      <c r="Z1028" t="str">
        <f t="shared" si="536"/>
        <v>NA</v>
      </c>
      <c r="AA1028" t="str">
        <f t="shared" si="537"/>
        <v>NA</v>
      </c>
      <c r="AB1028" t="str">
        <f t="shared" si="538"/>
        <v>NA</v>
      </c>
      <c r="AC1028" s="9" t="str">
        <f t="shared" si="549"/>
        <v>NA</v>
      </c>
      <c r="AD1028" s="9">
        <f t="shared" si="550"/>
        <v>0</v>
      </c>
      <c r="AE1028" s="9" t="str">
        <f t="shared" si="551"/>
        <v>NA</v>
      </c>
      <c r="AF1028" s="9">
        <f t="shared" si="552"/>
        <v>0</v>
      </c>
      <c r="AG1028" s="9" t="str">
        <f t="shared" si="553"/>
        <v>NA</v>
      </c>
      <c r="AH1028" s="9">
        <f t="shared" si="554"/>
        <v>0</v>
      </c>
      <c r="AI1028" s="9" t="str">
        <f t="shared" si="555"/>
        <v>NA</v>
      </c>
      <c r="AJ1028" s="9">
        <f t="shared" si="556"/>
        <v>0</v>
      </c>
      <c r="AK1028" t="str">
        <f t="shared" si="557"/>
        <v>NA</v>
      </c>
      <c r="AL1028" t="str">
        <f t="shared" si="558"/>
        <v>NA</v>
      </c>
      <c r="AM1028" t="str">
        <f t="shared" si="559"/>
        <v>NA</v>
      </c>
      <c r="AN1028" t="str">
        <f t="shared" si="560"/>
        <v>NA</v>
      </c>
      <c r="AO1028">
        <f t="shared" si="539"/>
        <v>0</v>
      </c>
      <c r="AP1028">
        <f t="shared" si="540"/>
        <v>0</v>
      </c>
      <c r="AQ1028" t="str">
        <f t="shared" si="541"/>
        <v>Method not applicable - confined aquifer</v>
      </c>
    </row>
    <row r="1029" spans="1:43" x14ac:dyDescent="0.25">
      <c r="A1029">
        <v>996</v>
      </c>
      <c r="B1029">
        <v>5711763.8112700004</v>
      </c>
      <c r="C1029" t="str">
        <f>VLOOKUP(A1029,'A1. Aquifer Attributes'!A:H,8,FALSE)</f>
        <v>Confined</v>
      </c>
      <c r="D1029" t="str">
        <f>VLOOKUP(A1029,'A3. BGCZ'!A:C,3,FALSE)</f>
        <v>IDF</v>
      </c>
      <c r="E1029" t="str">
        <f>VLOOKUP(A1029,'A2. Low Flow Zone'!A:C,3,FALSE)</f>
        <v>Southeast Mountains</v>
      </c>
      <c r="F1029">
        <f>IFERROR(VLOOKUP(A1029,'R1. GW Use'!A:H,8,FALSE),"&lt;Null&gt;")</f>
        <v>5822</v>
      </c>
      <c r="G1029" t="str">
        <f>IFERROR(VLOOKUP(A1029,'R2. Recharge'!A:I,8,FALSE)*B1029,"&lt;Null&gt;")</f>
        <v>&lt;Null&gt;</v>
      </c>
      <c r="H1029" t="str">
        <f>IFERROR(VLOOKUP(A1029,'R2. Recharge'!A:K,10,FALSE)*B1029,"&lt;Null&gt;")</f>
        <v>&lt;Null&gt;</v>
      </c>
      <c r="I1029" t="str">
        <f>IFERROR(VLOOKUP(A1029,'R3. GW E'!A:C,2,FALSE)*B1029,"&lt;Null&gt;")</f>
        <v>&lt;Null&gt;</v>
      </c>
      <c r="J1029" t="str">
        <f>IFERROR(VLOOKUP(A1029,'R3. GW E'!A:E,4,FALSE)*B1029,"&lt;Null&gt;")</f>
        <v>&lt;Null&gt;</v>
      </c>
      <c r="K1029" t="str">
        <f t="shared" si="528"/>
        <v>&lt;Null&gt;</v>
      </c>
      <c r="L1029" t="str">
        <f t="shared" si="529"/>
        <v>&lt;Null&gt;</v>
      </c>
      <c r="M1029" t="str">
        <f t="shared" si="530"/>
        <v>&lt;Null&gt;</v>
      </c>
      <c r="N1029" t="str">
        <f t="shared" si="531"/>
        <v>&lt;Null&gt;</v>
      </c>
      <c r="O1029" t="str">
        <f t="shared" si="532"/>
        <v/>
      </c>
      <c r="P1029">
        <f t="shared" si="542"/>
        <v>6000</v>
      </c>
      <c r="Q1029" t="str">
        <f t="shared" si="533"/>
        <v/>
      </c>
      <c r="R1029">
        <f t="shared" si="543"/>
        <v>0</v>
      </c>
      <c r="S1029" t="str">
        <f t="shared" si="534"/>
        <v/>
      </c>
      <c r="T1029">
        <f t="shared" si="544"/>
        <v>0</v>
      </c>
      <c r="U1029" t="str">
        <f t="shared" si="545"/>
        <v>NA</v>
      </c>
      <c r="V1029">
        <f t="shared" si="546"/>
        <v>0</v>
      </c>
      <c r="W1029" t="str">
        <f t="shared" si="547"/>
        <v>NA</v>
      </c>
      <c r="X1029">
        <f t="shared" si="548"/>
        <v>0</v>
      </c>
      <c r="Y1029" t="str">
        <f t="shared" si="535"/>
        <v>NA</v>
      </c>
      <c r="Z1029" t="str">
        <f t="shared" si="536"/>
        <v>NA</v>
      </c>
      <c r="AA1029" t="str">
        <f t="shared" si="537"/>
        <v>NA</v>
      </c>
      <c r="AB1029" t="str">
        <f t="shared" si="538"/>
        <v>NA</v>
      </c>
      <c r="AC1029" s="9" t="str">
        <f t="shared" si="549"/>
        <v>NA</v>
      </c>
      <c r="AD1029" s="9">
        <f t="shared" si="550"/>
        <v>0</v>
      </c>
      <c r="AE1029" s="9" t="str">
        <f t="shared" si="551"/>
        <v>NA</v>
      </c>
      <c r="AF1029" s="9">
        <f t="shared" si="552"/>
        <v>0</v>
      </c>
      <c r="AG1029" s="9" t="str">
        <f t="shared" si="553"/>
        <v>NA</v>
      </c>
      <c r="AH1029" s="9">
        <f t="shared" si="554"/>
        <v>0</v>
      </c>
      <c r="AI1029" s="9" t="str">
        <f t="shared" si="555"/>
        <v>NA</v>
      </c>
      <c r="AJ1029" s="9">
        <f t="shared" si="556"/>
        <v>0</v>
      </c>
      <c r="AK1029" t="str">
        <f t="shared" si="557"/>
        <v>NA</v>
      </c>
      <c r="AL1029" t="str">
        <f t="shared" si="558"/>
        <v>NA</v>
      </c>
      <c r="AM1029" t="str">
        <f t="shared" si="559"/>
        <v>NA</v>
      </c>
      <c r="AN1029" t="str">
        <f t="shared" si="560"/>
        <v>NA</v>
      </c>
      <c r="AO1029">
        <f t="shared" si="539"/>
        <v>0</v>
      </c>
      <c r="AP1029">
        <f t="shared" si="540"/>
        <v>0</v>
      </c>
      <c r="AQ1029" t="str">
        <f t="shared" si="541"/>
        <v>Method not applicable - confined aquifer</v>
      </c>
    </row>
    <row r="1030" spans="1:43" x14ac:dyDescent="0.25">
      <c r="A1030">
        <v>997</v>
      </c>
      <c r="B1030">
        <v>4350769.0614299998</v>
      </c>
      <c r="C1030" t="str">
        <f>VLOOKUP(A1030,'A1. Aquifer Attributes'!A:H,8,FALSE)</f>
        <v>Confined</v>
      </c>
      <c r="D1030" t="str">
        <f>VLOOKUP(A1030,'A3. BGCZ'!A:C,3,FALSE)</f>
        <v>IDF</v>
      </c>
      <c r="E1030" t="str">
        <f>VLOOKUP(A1030,'A2. Low Flow Zone'!A:C,3,FALSE)</f>
        <v>Southeast Mountains</v>
      </c>
      <c r="F1030">
        <f>IFERROR(VLOOKUP(A1030,'R1. GW Use'!A:H,8,FALSE),"&lt;Null&gt;")</f>
        <v>2762</v>
      </c>
      <c r="G1030" t="str">
        <f>IFERROR(VLOOKUP(A1030,'R2. Recharge'!A:I,8,FALSE)*B1030,"&lt;Null&gt;")</f>
        <v>&lt;Null&gt;</v>
      </c>
      <c r="H1030" t="str">
        <f>IFERROR(VLOOKUP(A1030,'R2. Recharge'!A:K,10,FALSE)*B1030,"&lt;Null&gt;")</f>
        <v>&lt;Null&gt;</v>
      </c>
      <c r="I1030" t="str">
        <f>IFERROR(VLOOKUP(A1030,'R3. GW E'!A:C,2,FALSE)*B1030,"&lt;Null&gt;")</f>
        <v>&lt;Null&gt;</v>
      </c>
      <c r="J1030" t="str">
        <f>IFERROR(VLOOKUP(A1030,'R3. GW E'!A:E,4,FALSE)*B1030,"&lt;Null&gt;")</f>
        <v>&lt;Null&gt;</v>
      </c>
      <c r="K1030" t="str">
        <f t="shared" si="528"/>
        <v>&lt;Null&gt;</v>
      </c>
      <c r="L1030" t="str">
        <f t="shared" si="529"/>
        <v>&lt;Null&gt;</v>
      </c>
      <c r="M1030" t="str">
        <f t="shared" si="530"/>
        <v>&lt;Null&gt;</v>
      </c>
      <c r="N1030" t="str">
        <f t="shared" si="531"/>
        <v>&lt;Null&gt;</v>
      </c>
      <c r="O1030" t="str">
        <f t="shared" si="532"/>
        <v/>
      </c>
      <c r="P1030">
        <f t="shared" si="542"/>
        <v>3000</v>
      </c>
      <c r="Q1030" t="str">
        <f t="shared" si="533"/>
        <v/>
      </c>
      <c r="R1030">
        <f t="shared" si="543"/>
        <v>0</v>
      </c>
      <c r="S1030" t="str">
        <f t="shared" si="534"/>
        <v/>
      </c>
      <c r="T1030">
        <f t="shared" si="544"/>
        <v>0</v>
      </c>
      <c r="U1030" t="str">
        <f t="shared" si="545"/>
        <v>NA</v>
      </c>
      <c r="V1030">
        <f t="shared" si="546"/>
        <v>0</v>
      </c>
      <c r="W1030" t="str">
        <f t="shared" si="547"/>
        <v>NA</v>
      </c>
      <c r="X1030">
        <f t="shared" si="548"/>
        <v>0</v>
      </c>
      <c r="Y1030" t="str">
        <f t="shared" si="535"/>
        <v>NA</v>
      </c>
      <c r="Z1030" t="str">
        <f t="shared" si="536"/>
        <v>NA</v>
      </c>
      <c r="AA1030" t="str">
        <f t="shared" si="537"/>
        <v>NA</v>
      </c>
      <c r="AB1030" t="str">
        <f t="shared" si="538"/>
        <v>NA</v>
      </c>
      <c r="AC1030" s="9" t="str">
        <f t="shared" si="549"/>
        <v>NA</v>
      </c>
      <c r="AD1030" s="9">
        <f t="shared" si="550"/>
        <v>0</v>
      </c>
      <c r="AE1030" s="9" t="str">
        <f t="shared" si="551"/>
        <v>NA</v>
      </c>
      <c r="AF1030" s="9">
        <f t="shared" si="552"/>
        <v>0</v>
      </c>
      <c r="AG1030" s="9" t="str">
        <f t="shared" si="553"/>
        <v>NA</v>
      </c>
      <c r="AH1030" s="9">
        <f t="shared" si="554"/>
        <v>0</v>
      </c>
      <c r="AI1030" s="9" t="str">
        <f t="shared" si="555"/>
        <v>NA</v>
      </c>
      <c r="AJ1030" s="9">
        <f t="shared" si="556"/>
        <v>0</v>
      </c>
      <c r="AK1030" t="str">
        <f t="shared" si="557"/>
        <v>NA</v>
      </c>
      <c r="AL1030" t="str">
        <f t="shared" si="558"/>
        <v>NA</v>
      </c>
      <c r="AM1030" t="str">
        <f t="shared" si="559"/>
        <v>NA</v>
      </c>
      <c r="AN1030" t="str">
        <f t="shared" si="560"/>
        <v>NA</v>
      </c>
      <c r="AO1030">
        <f t="shared" si="539"/>
        <v>0</v>
      </c>
      <c r="AP1030">
        <f t="shared" si="540"/>
        <v>0</v>
      </c>
      <c r="AQ1030" t="str">
        <f t="shared" si="541"/>
        <v>Method not applicable - confined aquifer</v>
      </c>
    </row>
    <row r="1031" spans="1:43" x14ac:dyDescent="0.25">
      <c r="A1031">
        <v>998</v>
      </c>
      <c r="B1031">
        <v>6659094.3495899998</v>
      </c>
      <c r="C1031" t="str">
        <f>VLOOKUP(A1031,'A1. Aquifer Attributes'!A:H,8,FALSE)</f>
        <v>Confined</v>
      </c>
      <c r="D1031" t="str">
        <f>VLOOKUP(A1031,'A3. BGCZ'!A:C,3,FALSE)</f>
        <v>IDF</v>
      </c>
      <c r="E1031" t="str">
        <f>VLOOKUP(A1031,'A2. Low Flow Zone'!A:C,3,FALSE)</f>
        <v>Southeast Mountains</v>
      </c>
      <c r="F1031">
        <f>IFERROR(VLOOKUP(A1031,'R1. GW Use'!A:H,8,FALSE),"&lt;Null&gt;")</f>
        <v>10780</v>
      </c>
      <c r="G1031" t="str">
        <f>IFERROR(VLOOKUP(A1031,'R2. Recharge'!A:I,8,FALSE)*B1031,"&lt;Null&gt;")</f>
        <v>&lt;Null&gt;</v>
      </c>
      <c r="H1031" t="str">
        <f>IFERROR(VLOOKUP(A1031,'R2. Recharge'!A:K,10,FALSE)*B1031,"&lt;Null&gt;")</f>
        <v>&lt;Null&gt;</v>
      </c>
      <c r="I1031" t="str">
        <f>IFERROR(VLOOKUP(A1031,'R3. GW E'!A:C,2,FALSE)*B1031,"&lt;Null&gt;")</f>
        <v>&lt;Null&gt;</v>
      </c>
      <c r="J1031" t="str">
        <f>IFERROR(VLOOKUP(A1031,'R3. GW E'!A:E,4,FALSE)*B1031,"&lt;Null&gt;")</f>
        <v>&lt;Null&gt;</v>
      </c>
      <c r="K1031" t="str">
        <f t="shared" si="528"/>
        <v>&lt;Null&gt;</v>
      </c>
      <c r="L1031" t="str">
        <f t="shared" si="529"/>
        <v>&lt;Null&gt;</v>
      </c>
      <c r="M1031" t="str">
        <f t="shared" si="530"/>
        <v>&lt;Null&gt;</v>
      </c>
      <c r="N1031" t="str">
        <f t="shared" si="531"/>
        <v>&lt;Null&gt;</v>
      </c>
      <c r="O1031" t="str">
        <f t="shared" si="532"/>
        <v/>
      </c>
      <c r="P1031">
        <f t="shared" si="542"/>
        <v>11000</v>
      </c>
      <c r="Q1031" t="str">
        <f t="shared" si="533"/>
        <v/>
      </c>
      <c r="R1031">
        <f t="shared" si="543"/>
        <v>0</v>
      </c>
      <c r="S1031" t="str">
        <f t="shared" si="534"/>
        <v/>
      </c>
      <c r="T1031">
        <f t="shared" si="544"/>
        <v>0</v>
      </c>
      <c r="U1031" t="str">
        <f t="shared" si="545"/>
        <v>NA</v>
      </c>
      <c r="V1031">
        <f t="shared" si="546"/>
        <v>0</v>
      </c>
      <c r="W1031" t="str">
        <f t="shared" si="547"/>
        <v>NA</v>
      </c>
      <c r="X1031">
        <f t="shared" si="548"/>
        <v>0</v>
      </c>
      <c r="Y1031" t="str">
        <f t="shared" si="535"/>
        <v>NA</v>
      </c>
      <c r="Z1031" t="str">
        <f t="shared" si="536"/>
        <v>NA</v>
      </c>
      <c r="AA1031" t="str">
        <f t="shared" si="537"/>
        <v>NA</v>
      </c>
      <c r="AB1031" t="str">
        <f t="shared" si="538"/>
        <v>NA</v>
      </c>
      <c r="AC1031" s="9" t="str">
        <f t="shared" si="549"/>
        <v>NA</v>
      </c>
      <c r="AD1031" s="9">
        <f t="shared" si="550"/>
        <v>0</v>
      </c>
      <c r="AE1031" s="9" t="str">
        <f t="shared" si="551"/>
        <v>NA</v>
      </c>
      <c r="AF1031" s="9">
        <f t="shared" si="552"/>
        <v>0</v>
      </c>
      <c r="AG1031" s="9" t="str">
        <f t="shared" si="553"/>
        <v>NA</v>
      </c>
      <c r="AH1031" s="9">
        <f t="shared" si="554"/>
        <v>0</v>
      </c>
      <c r="AI1031" s="9" t="str">
        <f t="shared" si="555"/>
        <v>NA</v>
      </c>
      <c r="AJ1031" s="9">
        <f t="shared" si="556"/>
        <v>0</v>
      </c>
      <c r="AK1031" t="str">
        <f t="shared" si="557"/>
        <v>NA</v>
      </c>
      <c r="AL1031" t="str">
        <f t="shared" si="558"/>
        <v>NA</v>
      </c>
      <c r="AM1031" t="str">
        <f t="shared" si="559"/>
        <v>NA</v>
      </c>
      <c r="AN1031" t="str">
        <f t="shared" si="560"/>
        <v>NA</v>
      </c>
      <c r="AO1031">
        <f t="shared" si="539"/>
        <v>0</v>
      </c>
      <c r="AP1031">
        <f t="shared" si="540"/>
        <v>0</v>
      </c>
      <c r="AQ1031" t="str">
        <f t="shared" si="541"/>
        <v>Method not applicable - confined aquifer</v>
      </c>
    </row>
    <row r="1032" spans="1:43" x14ac:dyDescent="0.25">
      <c r="A1032">
        <v>999</v>
      </c>
      <c r="B1032">
        <v>3830515.92276</v>
      </c>
      <c r="C1032" t="str">
        <f>VLOOKUP(A1032,'A1. Aquifer Attributes'!A:H,8,FALSE)</f>
        <v>Confined</v>
      </c>
      <c r="D1032" t="str">
        <f>VLOOKUP(A1032,'A3. BGCZ'!A:C,3,FALSE)</f>
        <v>PP</v>
      </c>
      <c r="E1032" t="str">
        <f>VLOOKUP(A1032,'A2. Low Flow Zone'!A:C,3,FALSE)</f>
        <v>Southeast Mountains</v>
      </c>
      <c r="F1032">
        <f>IFERROR(VLOOKUP(A1032,'R1. GW Use'!A:H,8,FALSE),"&lt;Null&gt;")</f>
        <v>10757</v>
      </c>
      <c r="G1032" t="str">
        <f>IFERROR(VLOOKUP(A1032,'R2. Recharge'!A:I,8,FALSE)*B1032,"&lt;Null&gt;")</f>
        <v>&lt;Null&gt;</v>
      </c>
      <c r="H1032" t="str">
        <f>IFERROR(VLOOKUP(A1032,'R2. Recharge'!A:K,10,FALSE)*B1032,"&lt;Null&gt;")</f>
        <v>&lt;Null&gt;</v>
      </c>
      <c r="I1032" t="str">
        <f>IFERROR(VLOOKUP(A1032,'R3. GW E'!A:C,2,FALSE)*B1032,"&lt;Null&gt;")</f>
        <v>&lt;Null&gt;</v>
      </c>
      <c r="J1032" t="str">
        <f>IFERROR(VLOOKUP(A1032,'R3. GW E'!A:E,4,FALSE)*B1032,"&lt;Null&gt;")</f>
        <v>&lt;Null&gt;</v>
      </c>
      <c r="K1032" t="str">
        <f t="shared" si="528"/>
        <v>&lt;Null&gt;</v>
      </c>
      <c r="L1032" t="str">
        <f t="shared" si="529"/>
        <v>&lt;Null&gt;</v>
      </c>
      <c r="M1032" t="str">
        <f t="shared" si="530"/>
        <v>&lt;Null&gt;</v>
      </c>
      <c r="N1032" t="str">
        <f t="shared" si="531"/>
        <v>&lt;Null&gt;</v>
      </c>
      <c r="O1032" t="str">
        <f t="shared" si="532"/>
        <v/>
      </c>
      <c r="P1032">
        <f t="shared" si="542"/>
        <v>11000</v>
      </c>
      <c r="Q1032" t="str">
        <f t="shared" si="533"/>
        <v/>
      </c>
      <c r="R1032">
        <f t="shared" si="543"/>
        <v>0</v>
      </c>
      <c r="S1032" t="str">
        <f t="shared" si="534"/>
        <v/>
      </c>
      <c r="T1032">
        <f t="shared" si="544"/>
        <v>0</v>
      </c>
      <c r="U1032" t="str">
        <f t="shared" si="545"/>
        <v>NA</v>
      </c>
      <c r="V1032">
        <f t="shared" si="546"/>
        <v>0</v>
      </c>
      <c r="W1032" t="str">
        <f t="shared" si="547"/>
        <v>NA</v>
      </c>
      <c r="X1032">
        <f t="shared" si="548"/>
        <v>0</v>
      </c>
      <c r="Y1032" t="str">
        <f t="shared" si="535"/>
        <v>NA</v>
      </c>
      <c r="Z1032" t="str">
        <f t="shared" si="536"/>
        <v>NA</v>
      </c>
      <c r="AA1032" t="str">
        <f t="shared" si="537"/>
        <v>NA</v>
      </c>
      <c r="AB1032" t="str">
        <f t="shared" si="538"/>
        <v>NA</v>
      </c>
      <c r="AC1032" s="9" t="str">
        <f t="shared" si="549"/>
        <v>NA</v>
      </c>
      <c r="AD1032" s="9">
        <f t="shared" si="550"/>
        <v>0</v>
      </c>
      <c r="AE1032" s="9" t="str">
        <f t="shared" si="551"/>
        <v>NA</v>
      </c>
      <c r="AF1032" s="9">
        <f t="shared" si="552"/>
        <v>0</v>
      </c>
      <c r="AG1032" s="9" t="str">
        <f t="shared" si="553"/>
        <v>NA</v>
      </c>
      <c r="AH1032" s="9">
        <f t="shared" si="554"/>
        <v>0</v>
      </c>
      <c r="AI1032" s="9" t="str">
        <f t="shared" si="555"/>
        <v>NA</v>
      </c>
      <c r="AJ1032" s="9">
        <f t="shared" si="556"/>
        <v>0</v>
      </c>
      <c r="AK1032" t="str">
        <f t="shared" si="557"/>
        <v>NA</v>
      </c>
      <c r="AL1032" t="str">
        <f t="shared" si="558"/>
        <v>NA</v>
      </c>
      <c r="AM1032" t="str">
        <f t="shared" si="559"/>
        <v>NA</v>
      </c>
      <c r="AN1032" t="str">
        <f t="shared" si="560"/>
        <v>NA</v>
      </c>
      <c r="AO1032">
        <f t="shared" si="539"/>
        <v>0</v>
      </c>
      <c r="AP1032">
        <f t="shared" si="540"/>
        <v>0</v>
      </c>
      <c r="AQ1032" t="str">
        <f t="shared" si="541"/>
        <v>Method not applicable - confined aquifer</v>
      </c>
    </row>
    <row r="1033" spans="1:43" x14ac:dyDescent="0.25">
      <c r="A1033">
        <v>1000</v>
      </c>
      <c r="B1033">
        <v>26113294.705699999</v>
      </c>
      <c r="C1033" t="str">
        <f>VLOOKUP(A1033,'A1. Aquifer Attributes'!A:H,8,FALSE)</f>
        <v>Confined</v>
      </c>
      <c r="D1033" t="str">
        <f>VLOOKUP(A1033,'A3. BGCZ'!A:C,3,FALSE)</f>
        <v>IDF</v>
      </c>
      <c r="E1033" t="str">
        <f>VLOOKUP(A1033,'A2. Low Flow Zone'!A:C,3,FALSE)</f>
        <v>Southeast Mountains</v>
      </c>
      <c r="F1033">
        <f>IFERROR(VLOOKUP(A1033,'R1. GW Use'!A:H,8,FALSE),"&lt;Null&gt;")</f>
        <v>5323</v>
      </c>
      <c r="G1033" t="str">
        <f>IFERROR(VLOOKUP(A1033,'R2. Recharge'!A:I,8,FALSE)*B1033,"&lt;Null&gt;")</f>
        <v>&lt;Null&gt;</v>
      </c>
      <c r="H1033" t="str">
        <f>IFERROR(VLOOKUP(A1033,'R2. Recharge'!A:K,10,FALSE)*B1033,"&lt;Null&gt;")</f>
        <v>&lt;Null&gt;</v>
      </c>
      <c r="I1033" t="str">
        <f>IFERROR(VLOOKUP(A1033,'R3. GW E'!A:C,2,FALSE)*B1033,"&lt;Null&gt;")</f>
        <v>&lt;Null&gt;</v>
      </c>
      <c r="J1033" t="str">
        <f>IFERROR(VLOOKUP(A1033,'R3. GW E'!A:E,4,FALSE)*B1033,"&lt;Null&gt;")</f>
        <v>&lt;Null&gt;</v>
      </c>
      <c r="K1033" t="str">
        <f t="shared" si="528"/>
        <v>&lt;Null&gt;</v>
      </c>
      <c r="L1033" t="str">
        <f t="shared" si="529"/>
        <v>&lt;Null&gt;</v>
      </c>
      <c r="M1033" t="str">
        <f t="shared" si="530"/>
        <v>&lt;Null&gt;</v>
      </c>
      <c r="N1033" t="str">
        <f t="shared" si="531"/>
        <v>&lt;Null&gt;</v>
      </c>
      <c r="O1033" t="str">
        <f t="shared" si="532"/>
        <v/>
      </c>
      <c r="P1033">
        <f t="shared" si="542"/>
        <v>5000</v>
      </c>
      <c r="Q1033" t="str">
        <f t="shared" si="533"/>
        <v/>
      </c>
      <c r="R1033">
        <f t="shared" si="543"/>
        <v>0</v>
      </c>
      <c r="S1033" t="str">
        <f t="shared" si="534"/>
        <v/>
      </c>
      <c r="T1033">
        <f t="shared" si="544"/>
        <v>0</v>
      </c>
      <c r="U1033" t="str">
        <f t="shared" si="545"/>
        <v>NA</v>
      </c>
      <c r="V1033">
        <f t="shared" si="546"/>
        <v>0</v>
      </c>
      <c r="W1033" t="str">
        <f t="shared" si="547"/>
        <v>NA</v>
      </c>
      <c r="X1033">
        <f t="shared" si="548"/>
        <v>0</v>
      </c>
      <c r="Y1033" t="str">
        <f t="shared" si="535"/>
        <v>NA</v>
      </c>
      <c r="Z1033" t="str">
        <f t="shared" si="536"/>
        <v>NA</v>
      </c>
      <c r="AA1033" t="str">
        <f t="shared" si="537"/>
        <v>NA</v>
      </c>
      <c r="AB1033" t="str">
        <f t="shared" si="538"/>
        <v>NA</v>
      </c>
      <c r="AC1033" s="9" t="str">
        <f t="shared" si="549"/>
        <v>NA</v>
      </c>
      <c r="AD1033" s="9">
        <f t="shared" si="550"/>
        <v>0</v>
      </c>
      <c r="AE1033" s="9" t="str">
        <f t="shared" si="551"/>
        <v>NA</v>
      </c>
      <c r="AF1033" s="9">
        <f t="shared" si="552"/>
        <v>0</v>
      </c>
      <c r="AG1033" s="9" t="str">
        <f t="shared" si="553"/>
        <v>NA</v>
      </c>
      <c r="AH1033" s="9">
        <f t="shared" si="554"/>
        <v>0</v>
      </c>
      <c r="AI1033" s="9" t="str">
        <f t="shared" si="555"/>
        <v>NA</v>
      </c>
      <c r="AJ1033" s="9">
        <f t="shared" si="556"/>
        <v>0</v>
      </c>
      <c r="AK1033" t="str">
        <f t="shared" si="557"/>
        <v>NA</v>
      </c>
      <c r="AL1033" t="str">
        <f t="shared" si="558"/>
        <v>NA</v>
      </c>
      <c r="AM1033" t="str">
        <f t="shared" si="559"/>
        <v>NA</v>
      </c>
      <c r="AN1033" t="str">
        <f t="shared" si="560"/>
        <v>NA</v>
      </c>
      <c r="AO1033">
        <f t="shared" si="539"/>
        <v>0</v>
      </c>
      <c r="AP1033">
        <f t="shared" si="540"/>
        <v>0</v>
      </c>
      <c r="AQ1033" t="str">
        <f t="shared" si="541"/>
        <v>Method not applicable - confined aquifer</v>
      </c>
    </row>
    <row r="1034" spans="1:43" x14ac:dyDescent="0.25">
      <c r="A1034">
        <v>1001</v>
      </c>
      <c r="B1034">
        <v>8858749.2881400008</v>
      </c>
      <c r="C1034" t="str">
        <f>VLOOKUP(A1034,'A1. Aquifer Attributes'!A:H,8,FALSE)</f>
        <v>Confined</v>
      </c>
      <c r="D1034" t="str">
        <f>VLOOKUP(A1034,'A3. BGCZ'!A:C,3,FALSE)</f>
        <v>IDF</v>
      </c>
      <c r="E1034" t="str">
        <f>VLOOKUP(A1034,'A2. Low Flow Zone'!A:C,3,FALSE)</f>
        <v>Southeast Mountains</v>
      </c>
      <c r="F1034">
        <f>IFERROR(VLOOKUP(A1034,'R1. GW Use'!A:H,8,FALSE),"&lt;Null&gt;")</f>
        <v>345</v>
      </c>
      <c r="G1034" t="str">
        <f>IFERROR(VLOOKUP(A1034,'R2. Recharge'!A:I,8,FALSE)*B1034,"&lt;Null&gt;")</f>
        <v>&lt;Null&gt;</v>
      </c>
      <c r="H1034" t="str">
        <f>IFERROR(VLOOKUP(A1034,'R2. Recharge'!A:K,10,FALSE)*B1034,"&lt;Null&gt;")</f>
        <v>&lt;Null&gt;</v>
      </c>
      <c r="I1034" t="str">
        <f>IFERROR(VLOOKUP(A1034,'R3. GW E'!A:C,2,FALSE)*B1034,"&lt;Null&gt;")</f>
        <v>&lt;Null&gt;</v>
      </c>
      <c r="J1034" t="str">
        <f>IFERROR(VLOOKUP(A1034,'R3. GW E'!A:E,4,FALSE)*B1034,"&lt;Null&gt;")</f>
        <v>&lt;Null&gt;</v>
      </c>
      <c r="K1034" t="str">
        <f t="shared" si="528"/>
        <v>&lt;Null&gt;</v>
      </c>
      <c r="L1034" t="str">
        <f t="shared" si="529"/>
        <v>&lt;Null&gt;</v>
      </c>
      <c r="M1034" t="str">
        <f t="shared" si="530"/>
        <v>&lt;Null&gt;</v>
      </c>
      <c r="N1034" t="str">
        <f t="shared" si="531"/>
        <v>&lt;Null&gt;</v>
      </c>
      <c r="O1034" t="str">
        <f t="shared" si="532"/>
        <v>&lt;1000</v>
      </c>
      <c r="P1034">
        <f t="shared" si="542"/>
        <v>0</v>
      </c>
      <c r="Q1034" t="str">
        <f t="shared" si="533"/>
        <v/>
      </c>
      <c r="R1034">
        <f t="shared" si="543"/>
        <v>0</v>
      </c>
      <c r="S1034" t="str">
        <f t="shared" si="534"/>
        <v/>
      </c>
      <c r="T1034">
        <f t="shared" si="544"/>
        <v>0</v>
      </c>
      <c r="U1034" t="str">
        <f t="shared" si="545"/>
        <v>NA</v>
      </c>
      <c r="V1034">
        <f t="shared" si="546"/>
        <v>0</v>
      </c>
      <c r="W1034" t="str">
        <f t="shared" si="547"/>
        <v>NA</v>
      </c>
      <c r="X1034">
        <f t="shared" si="548"/>
        <v>0</v>
      </c>
      <c r="Y1034" t="str">
        <f t="shared" si="535"/>
        <v>NA</v>
      </c>
      <c r="Z1034" t="str">
        <f t="shared" si="536"/>
        <v>NA</v>
      </c>
      <c r="AA1034" t="str">
        <f t="shared" si="537"/>
        <v>NA</v>
      </c>
      <c r="AB1034" t="str">
        <f t="shared" si="538"/>
        <v>NA</v>
      </c>
      <c r="AC1034" s="9" t="str">
        <f t="shared" si="549"/>
        <v>NA</v>
      </c>
      <c r="AD1034" s="9">
        <f t="shared" si="550"/>
        <v>0</v>
      </c>
      <c r="AE1034" s="9" t="str">
        <f t="shared" si="551"/>
        <v>NA</v>
      </c>
      <c r="AF1034" s="9">
        <f t="shared" si="552"/>
        <v>0</v>
      </c>
      <c r="AG1034" s="9" t="str">
        <f t="shared" si="553"/>
        <v>NA</v>
      </c>
      <c r="AH1034" s="9">
        <f t="shared" si="554"/>
        <v>0</v>
      </c>
      <c r="AI1034" s="9" t="str">
        <f t="shared" si="555"/>
        <v>NA</v>
      </c>
      <c r="AJ1034" s="9">
        <f t="shared" si="556"/>
        <v>0</v>
      </c>
      <c r="AK1034" t="str">
        <f t="shared" si="557"/>
        <v>NA</v>
      </c>
      <c r="AL1034" t="str">
        <f t="shared" si="558"/>
        <v>NA</v>
      </c>
      <c r="AM1034" t="str">
        <f t="shared" si="559"/>
        <v>NA</v>
      </c>
      <c r="AN1034" t="str">
        <f t="shared" si="560"/>
        <v>NA</v>
      </c>
      <c r="AO1034">
        <f t="shared" si="539"/>
        <v>0</v>
      </c>
      <c r="AP1034">
        <f t="shared" si="540"/>
        <v>0</v>
      </c>
      <c r="AQ1034" t="str">
        <f t="shared" si="541"/>
        <v>Method not applicable - confined aquifer</v>
      </c>
    </row>
    <row r="1035" spans="1:43" x14ac:dyDescent="0.25">
      <c r="A1035">
        <v>1002</v>
      </c>
      <c r="B1035">
        <v>2601524.16053</v>
      </c>
      <c r="C1035" t="str">
        <f>VLOOKUP(A1035,'A1. Aquifer Attributes'!A:H,8,FALSE)</f>
        <v>Confined</v>
      </c>
      <c r="D1035" t="str">
        <f>VLOOKUP(A1035,'A3. BGCZ'!A:C,3,FALSE)</f>
        <v>IDF</v>
      </c>
      <c r="E1035" t="str">
        <f>VLOOKUP(A1035,'A2. Low Flow Zone'!A:C,3,FALSE)</f>
        <v>South Interior</v>
      </c>
      <c r="F1035">
        <f>IFERROR(VLOOKUP(A1035,'R1. GW Use'!A:H,8,FALSE),"&lt;Null&gt;")</f>
        <v>84025</v>
      </c>
      <c r="G1035" t="str">
        <f>IFERROR(VLOOKUP(A1035,'R2. Recharge'!A:I,8,FALSE)*B1035,"&lt;Null&gt;")</f>
        <v>&lt;Null&gt;</v>
      </c>
      <c r="H1035" t="str">
        <f>IFERROR(VLOOKUP(A1035,'R2. Recharge'!A:K,10,FALSE)*B1035,"&lt;Null&gt;")</f>
        <v>&lt;Null&gt;</v>
      </c>
      <c r="I1035" t="str">
        <f>IFERROR(VLOOKUP(A1035,'R3. GW E'!A:C,2,FALSE)*B1035,"&lt;Null&gt;")</f>
        <v>&lt;Null&gt;</v>
      </c>
      <c r="J1035" t="str">
        <f>IFERROR(VLOOKUP(A1035,'R3. GW E'!A:E,4,FALSE)*B1035,"&lt;Null&gt;")</f>
        <v>&lt;Null&gt;</v>
      </c>
      <c r="K1035" t="str">
        <f t="shared" si="528"/>
        <v>&lt;Null&gt;</v>
      </c>
      <c r="L1035" t="str">
        <f t="shared" si="529"/>
        <v>&lt;Null&gt;</v>
      </c>
      <c r="M1035" t="str">
        <f t="shared" si="530"/>
        <v>&lt;Null&gt;</v>
      </c>
      <c r="N1035" t="str">
        <f t="shared" si="531"/>
        <v>&lt;Null&gt;</v>
      </c>
      <c r="O1035" t="str">
        <f t="shared" si="532"/>
        <v/>
      </c>
      <c r="P1035">
        <f t="shared" si="542"/>
        <v>84000</v>
      </c>
      <c r="Q1035" t="str">
        <f t="shared" si="533"/>
        <v/>
      </c>
      <c r="R1035">
        <f t="shared" si="543"/>
        <v>0</v>
      </c>
      <c r="S1035" t="str">
        <f t="shared" si="534"/>
        <v/>
      </c>
      <c r="T1035">
        <f t="shared" si="544"/>
        <v>0</v>
      </c>
      <c r="U1035" t="str">
        <f t="shared" si="545"/>
        <v>NA</v>
      </c>
      <c r="V1035">
        <f t="shared" si="546"/>
        <v>0</v>
      </c>
      <c r="W1035" t="str">
        <f t="shared" si="547"/>
        <v>NA</v>
      </c>
      <c r="X1035">
        <f t="shared" si="548"/>
        <v>0</v>
      </c>
      <c r="Y1035" t="str">
        <f t="shared" si="535"/>
        <v>NA</v>
      </c>
      <c r="Z1035" t="str">
        <f t="shared" si="536"/>
        <v>NA</v>
      </c>
      <c r="AA1035" t="str">
        <f t="shared" si="537"/>
        <v>NA</v>
      </c>
      <c r="AB1035" t="str">
        <f t="shared" si="538"/>
        <v>NA</v>
      </c>
      <c r="AC1035" s="9" t="str">
        <f t="shared" si="549"/>
        <v>NA</v>
      </c>
      <c r="AD1035" s="9">
        <f t="shared" si="550"/>
        <v>0</v>
      </c>
      <c r="AE1035" s="9" t="str">
        <f t="shared" si="551"/>
        <v>NA</v>
      </c>
      <c r="AF1035" s="9">
        <f t="shared" si="552"/>
        <v>0</v>
      </c>
      <c r="AG1035" s="9" t="str">
        <f t="shared" si="553"/>
        <v>NA</v>
      </c>
      <c r="AH1035" s="9">
        <f t="shared" si="554"/>
        <v>0</v>
      </c>
      <c r="AI1035" s="9" t="str">
        <f t="shared" si="555"/>
        <v>NA</v>
      </c>
      <c r="AJ1035" s="9">
        <f t="shared" si="556"/>
        <v>0</v>
      </c>
      <c r="AK1035" t="str">
        <f t="shared" si="557"/>
        <v>NA</v>
      </c>
      <c r="AL1035" t="str">
        <f t="shared" si="558"/>
        <v>NA</v>
      </c>
      <c r="AM1035" t="str">
        <f t="shared" si="559"/>
        <v>NA</v>
      </c>
      <c r="AN1035" t="str">
        <f t="shared" si="560"/>
        <v>NA</v>
      </c>
      <c r="AO1035">
        <f t="shared" si="539"/>
        <v>0</v>
      </c>
      <c r="AP1035">
        <f t="shared" si="540"/>
        <v>0</v>
      </c>
      <c r="AQ1035" t="str">
        <f t="shared" si="541"/>
        <v>Method not applicable - confined aquifer</v>
      </c>
    </row>
    <row r="1036" spans="1:43" x14ac:dyDescent="0.25">
      <c r="A1036">
        <v>1003</v>
      </c>
      <c r="B1036">
        <v>22816300.019900002</v>
      </c>
      <c r="C1036" t="str">
        <f>VLOOKUP(A1036,'A1. Aquifer Attributes'!A:H,8,FALSE)</f>
        <v>Confined</v>
      </c>
      <c r="D1036" t="str">
        <f>VLOOKUP(A1036,'A3. BGCZ'!A:C,3,FALSE)</f>
        <v>IDF</v>
      </c>
      <c r="E1036" t="str">
        <f>VLOOKUP(A1036,'A2. Low Flow Zone'!A:C,3,FALSE)</f>
        <v>Southeast Mountains</v>
      </c>
      <c r="F1036">
        <f>IFERROR(VLOOKUP(A1036,'R1. GW Use'!A:H,8,FALSE),"&lt;Null&gt;")</f>
        <v>56980</v>
      </c>
      <c r="G1036" t="str">
        <f>IFERROR(VLOOKUP(A1036,'R2. Recharge'!A:I,8,FALSE)*B1036,"&lt;Null&gt;")</f>
        <v>&lt;Null&gt;</v>
      </c>
      <c r="H1036" t="str">
        <f>IFERROR(VLOOKUP(A1036,'R2. Recharge'!A:K,10,FALSE)*B1036,"&lt;Null&gt;")</f>
        <v>&lt;Null&gt;</v>
      </c>
      <c r="I1036" t="str">
        <f>IFERROR(VLOOKUP(A1036,'R3. GW E'!A:C,2,FALSE)*B1036,"&lt;Null&gt;")</f>
        <v>&lt;Null&gt;</v>
      </c>
      <c r="J1036" t="str">
        <f>IFERROR(VLOOKUP(A1036,'R3. GW E'!A:E,4,FALSE)*B1036,"&lt;Null&gt;")</f>
        <v>&lt;Null&gt;</v>
      </c>
      <c r="K1036" t="str">
        <f t="shared" si="528"/>
        <v>&lt;Null&gt;</v>
      </c>
      <c r="L1036" t="str">
        <f t="shared" si="529"/>
        <v>&lt;Null&gt;</v>
      </c>
      <c r="M1036" t="str">
        <f t="shared" si="530"/>
        <v>&lt;Null&gt;</v>
      </c>
      <c r="N1036" t="str">
        <f t="shared" si="531"/>
        <v>&lt;Null&gt;</v>
      </c>
      <c r="O1036" t="str">
        <f t="shared" si="532"/>
        <v/>
      </c>
      <c r="P1036">
        <f t="shared" si="542"/>
        <v>57000</v>
      </c>
      <c r="Q1036" t="str">
        <f t="shared" si="533"/>
        <v/>
      </c>
      <c r="R1036">
        <f t="shared" si="543"/>
        <v>0</v>
      </c>
      <c r="S1036" t="str">
        <f t="shared" si="534"/>
        <v/>
      </c>
      <c r="T1036">
        <f t="shared" si="544"/>
        <v>0</v>
      </c>
      <c r="U1036" t="str">
        <f t="shared" si="545"/>
        <v>NA</v>
      </c>
      <c r="V1036">
        <f t="shared" si="546"/>
        <v>0</v>
      </c>
      <c r="W1036" t="str">
        <f t="shared" si="547"/>
        <v>NA</v>
      </c>
      <c r="X1036">
        <f t="shared" si="548"/>
        <v>0</v>
      </c>
      <c r="Y1036" t="str">
        <f t="shared" si="535"/>
        <v>NA</v>
      </c>
      <c r="Z1036" t="str">
        <f t="shared" si="536"/>
        <v>NA</v>
      </c>
      <c r="AA1036" t="str">
        <f t="shared" si="537"/>
        <v>NA</v>
      </c>
      <c r="AB1036" t="str">
        <f t="shared" si="538"/>
        <v>NA</v>
      </c>
      <c r="AC1036" s="9" t="str">
        <f t="shared" si="549"/>
        <v>NA</v>
      </c>
      <c r="AD1036" s="9">
        <f t="shared" si="550"/>
        <v>0</v>
      </c>
      <c r="AE1036" s="9" t="str">
        <f t="shared" si="551"/>
        <v>NA</v>
      </c>
      <c r="AF1036" s="9">
        <f t="shared" si="552"/>
        <v>0</v>
      </c>
      <c r="AG1036" s="9" t="str">
        <f t="shared" si="553"/>
        <v>NA</v>
      </c>
      <c r="AH1036" s="9">
        <f t="shared" si="554"/>
        <v>0</v>
      </c>
      <c r="AI1036" s="9" t="str">
        <f t="shared" si="555"/>
        <v>NA</v>
      </c>
      <c r="AJ1036" s="9">
        <f t="shared" si="556"/>
        <v>0</v>
      </c>
      <c r="AK1036" t="str">
        <f t="shared" si="557"/>
        <v>NA</v>
      </c>
      <c r="AL1036" t="str">
        <f t="shared" si="558"/>
        <v>NA</v>
      </c>
      <c r="AM1036" t="str">
        <f t="shared" si="559"/>
        <v>NA</v>
      </c>
      <c r="AN1036" t="str">
        <f t="shared" si="560"/>
        <v>NA</v>
      </c>
      <c r="AO1036">
        <f t="shared" si="539"/>
        <v>0</v>
      </c>
      <c r="AP1036">
        <f t="shared" si="540"/>
        <v>0</v>
      </c>
      <c r="AQ1036" t="str">
        <f t="shared" si="541"/>
        <v>Method not applicable - confined aquifer</v>
      </c>
    </row>
    <row r="1037" spans="1:43" x14ac:dyDescent="0.25">
      <c r="A1037">
        <v>1004</v>
      </c>
      <c r="B1037">
        <v>51063974.603100002</v>
      </c>
      <c r="C1037" t="str">
        <f>VLOOKUP(A1037,'A1. Aquifer Attributes'!A:H,8,FALSE)</f>
        <v>Confined</v>
      </c>
      <c r="D1037" t="str">
        <f>VLOOKUP(A1037,'A3. BGCZ'!A:C,3,FALSE)</f>
        <v>IDF</v>
      </c>
      <c r="E1037" t="str">
        <f>VLOOKUP(A1037,'A2. Low Flow Zone'!A:C,3,FALSE)</f>
        <v>Southeast Mountains</v>
      </c>
      <c r="F1037">
        <f>IFERROR(VLOOKUP(A1037,'R1. GW Use'!A:H,8,FALSE),"&lt;Null&gt;")</f>
        <v>1376456</v>
      </c>
      <c r="G1037" t="str">
        <f>IFERROR(VLOOKUP(A1037,'R2. Recharge'!A:I,8,FALSE)*B1037,"&lt;Null&gt;")</f>
        <v>&lt;Null&gt;</v>
      </c>
      <c r="H1037" t="str">
        <f>IFERROR(VLOOKUP(A1037,'R2. Recharge'!A:K,10,FALSE)*B1037,"&lt;Null&gt;")</f>
        <v>&lt;Null&gt;</v>
      </c>
      <c r="I1037" t="str">
        <f>IFERROR(VLOOKUP(A1037,'R3. GW E'!A:C,2,FALSE)*B1037,"&lt;Null&gt;")</f>
        <v>&lt;Null&gt;</v>
      </c>
      <c r="J1037" t="str">
        <f>IFERROR(VLOOKUP(A1037,'R3. GW E'!A:E,4,FALSE)*B1037,"&lt;Null&gt;")</f>
        <v>&lt;Null&gt;</v>
      </c>
      <c r="K1037" t="str">
        <f t="shared" si="528"/>
        <v>&lt;Null&gt;</v>
      </c>
      <c r="L1037" t="str">
        <f t="shared" si="529"/>
        <v>&lt;Null&gt;</v>
      </c>
      <c r="M1037" t="str">
        <f t="shared" si="530"/>
        <v>&lt;Null&gt;</v>
      </c>
      <c r="N1037" t="str">
        <f t="shared" si="531"/>
        <v>&lt;Null&gt;</v>
      </c>
      <c r="O1037" t="str">
        <f t="shared" si="532"/>
        <v/>
      </c>
      <c r="P1037">
        <f t="shared" si="542"/>
        <v>1376000</v>
      </c>
      <c r="Q1037" t="str">
        <f t="shared" si="533"/>
        <v/>
      </c>
      <c r="R1037">
        <f t="shared" si="543"/>
        <v>0</v>
      </c>
      <c r="S1037" t="str">
        <f t="shared" si="534"/>
        <v/>
      </c>
      <c r="T1037">
        <f t="shared" si="544"/>
        <v>0</v>
      </c>
      <c r="U1037" t="str">
        <f t="shared" si="545"/>
        <v>NA</v>
      </c>
      <c r="V1037">
        <f t="shared" si="546"/>
        <v>0</v>
      </c>
      <c r="W1037" t="str">
        <f t="shared" si="547"/>
        <v>NA</v>
      </c>
      <c r="X1037">
        <f t="shared" si="548"/>
        <v>0</v>
      </c>
      <c r="Y1037" t="str">
        <f t="shared" si="535"/>
        <v>NA</v>
      </c>
      <c r="Z1037" t="str">
        <f t="shared" si="536"/>
        <v>NA</v>
      </c>
      <c r="AA1037" t="str">
        <f t="shared" si="537"/>
        <v>NA</v>
      </c>
      <c r="AB1037" t="str">
        <f t="shared" si="538"/>
        <v>NA</v>
      </c>
      <c r="AC1037" s="9" t="str">
        <f t="shared" si="549"/>
        <v>NA</v>
      </c>
      <c r="AD1037" s="9">
        <f t="shared" si="550"/>
        <v>0</v>
      </c>
      <c r="AE1037" s="9" t="str">
        <f t="shared" si="551"/>
        <v>NA</v>
      </c>
      <c r="AF1037" s="9">
        <f t="shared" si="552"/>
        <v>0</v>
      </c>
      <c r="AG1037" s="9" t="str">
        <f t="shared" si="553"/>
        <v>NA</v>
      </c>
      <c r="AH1037" s="9">
        <f t="shared" si="554"/>
        <v>0</v>
      </c>
      <c r="AI1037" s="9" t="str">
        <f t="shared" si="555"/>
        <v>NA</v>
      </c>
      <c r="AJ1037" s="9">
        <f t="shared" si="556"/>
        <v>0</v>
      </c>
      <c r="AK1037" t="str">
        <f t="shared" si="557"/>
        <v>NA</v>
      </c>
      <c r="AL1037" t="str">
        <f t="shared" si="558"/>
        <v>NA</v>
      </c>
      <c r="AM1037" t="str">
        <f t="shared" si="559"/>
        <v>NA</v>
      </c>
      <c r="AN1037" t="str">
        <f t="shared" si="560"/>
        <v>NA</v>
      </c>
      <c r="AO1037">
        <f t="shared" si="539"/>
        <v>0</v>
      </c>
      <c r="AP1037">
        <f t="shared" si="540"/>
        <v>0</v>
      </c>
      <c r="AQ1037" t="str">
        <f t="shared" si="541"/>
        <v>Method not applicable - confined aquifer</v>
      </c>
    </row>
    <row r="1038" spans="1:43" x14ac:dyDescent="0.25">
      <c r="A1038">
        <v>1014</v>
      </c>
      <c r="B1038">
        <v>2303547.1626599999</v>
      </c>
      <c r="C1038" t="str">
        <f>VLOOKUP(A1038,'A1. Aquifer Attributes'!A:H,8,FALSE)</f>
        <v>Confined</v>
      </c>
      <c r="D1038" t="str">
        <f>VLOOKUP(A1038,'A3. BGCZ'!A:C,3,FALSE)</f>
        <v>IDF</v>
      </c>
      <c r="E1038" t="str">
        <f>VLOOKUP(A1038,'A2. Low Flow Zone'!A:C,3,FALSE)</f>
        <v>Coast Mountains</v>
      </c>
      <c r="F1038">
        <f>IFERROR(VLOOKUP(A1038,'R1. GW Use'!A:H,8,FALSE),"&lt;Null&gt;")</f>
        <v>31134</v>
      </c>
      <c r="G1038" t="str">
        <f>IFERROR(VLOOKUP(A1038,'R2. Recharge'!A:I,8,FALSE)*B1038,"&lt;Null&gt;")</f>
        <v>&lt;Null&gt;</v>
      </c>
      <c r="H1038" t="str">
        <f>IFERROR(VLOOKUP(A1038,'R2. Recharge'!A:K,10,FALSE)*B1038,"&lt;Null&gt;")</f>
        <v>&lt;Null&gt;</v>
      </c>
      <c r="I1038" t="str">
        <f>IFERROR(VLOOKUP(A1038,'R3. GW E'!A:C,2,FALSE)*B1038,"&lt;Null&gt;")</f>
        <v>&lt;Null&gt;</v>
      </c>
      <c r="J1038" t="str">
        <f>IFERROR(VLOOKUP(A1038,'R3. GW E'!A:E,4,FALSE)*B1038,"&lt;Null&gt;")</f>
        <v>&lt;Null&gt;</v>
      </c>
      <c r="K1038" t="str">
        <f t="shared" si="528"/>
        <v>&lt;Null&gt;</v>
      </c>
      <c r="L1038" t="str">
        <f t="shared" si="529"/>
        <v>&lt;Null&gt;</v>
      </c>
      <c r="M1038" t="str">
        <f t="shared" si="530"/>
        <v>&lt;Null&gt;</v>
      </c>
      <c r="N1038" t="str">
        <f t="shared" si="531"/>
        <v>&lt;Null&gt;</v>
      </c>
      <c r="O1038" t="str">
        <f t="shared" si="532"/>
        <v/>
      </c>
      <c r="P1038">
        <f t="shared" si="542"/>
        <v>31000</v>
      </c>
      <c r="Q1038" t="str">
        <f t="shared" si="533"/>
        <v/>
      </c>
      <c r="R1038">
        <f t="shared" si="543"/>
        <v>0</v>
      </c>
      <c r="S1038" t="str">
        <f t="shared" si="534"/>
        <v/>
      </c>
      <c r="T1038">
        <f t="shared" si="544"/>
        <v>0</v>
      </c>
      <c r="U1038" t="str">
        <f t="shared" si="545"/>
        <v>NA</v>
      </c>
      <c r="V1038">
        <f t="shared" si="546"/>
        <v>0</v>
      </c>
      <c r="W1038" t="str">
        <f t="shared" si="547"/>
        <v>NA</v>
      </c>
      <c r="X1038">
        <f t="shared" si="548"/>
        <v>0</v>
      </c>
      <c r="Y1038" t="str">
        <f t="shared" si="535"/>
        <v>NA</v>
      </c>
      <c r="Z1038" t="str">
        <f t="shared" si="536"/>
        <v>NA</v>
      </c>
      <c r="AA1038" t="str">
        <f t="shared" si="537"/>
        <v>NA</v>
      </c>
      <c r="AB1038" t="str">
        <f t="shared" si="538"/>
        <v>NA</v>
      </c>
      <c r="AC1038" s="9" t="str">
        <f t="shared" si="549"/>
        <v>NA</v>
      </c>
      <c r="AD1038" s="9">
        <f t="shared" si="550"/>
        <v>0</v>
      </c>
      <c r="AE1038" s="9" t="str">
        <f t="shared" si="551"/>
        <v>NA</v>
      </c>
      <c r="AF1038" s="9">
        <f t="shared" si="552"/>
        <v>0</v>
      </c>
      <c r="AG1038" s="9" t="str">
        <f t="shared" si="553"/>
        <v>NA</v>
      </c>
      <c r="AH1038" s="9">
        <f t="shared" si="554"/>
        <v>0</v>
      </c>
      <c r="AI1038" s="9" t="str">
        <f t="shared" si="555"/>
        <v>NA</v>
      </c>
      <c r="AJ1038" s="9">
        <f t="shared" si="556"/>
        <v>0</v>
      </c>
      <c r="AK1038" t="str">
        <f t="shared" si="557"/>
        <v>NA</v>
      </c>
      <c r="AL1038" t="str">
        <f t="shared" si="558"/>
        <v>NA</v>
      </c>
      <c r="AM1038" t="str">
        <f t="shared" si="559"/>
        <v>NA</v>
      </c>
      <c r="AN1038" t="str">
        <f t="shared" si="560"/>
        <v>NA</v>
      </c>
      <c r="AO1038">
        <f t="shared" si="539"/>
        <v>0</v>
      </c>
      <c r="AP1038">
        <f t="shared" si="540"/>
        <v>0</v>
      </c>
      <c r="AQ1038" t="str">
        <f t="shared" si="541"/>
        <v>Method not applicable - confined aquifer</v>
      </c>
    </row>
    <row r="1039" spans="1:43" x14ac:dyDescent="0.25">
      <c r="A1039">
        <v>1016</v>
      </c>
      <c r="B1039">
        <v>13492968.478399999</v>
      </c>
      <c r="C1039" t="str">
        <f>VLOOKUP(A1039,'A1. Aquifer Attributes'!A:H,8,FALSE)</f>
        <v>Confined</v>
      </c>
      <c r="D1039" t="str">
        <f>VLOOKUP(A1039,'A3. BGCZ'!A:C,3,FALSE)</f>
        <v>IDF</v>
      </c>
      <c r="E1039" t="str">
        <f>VLOOKUP(A1039,'A2. Low Flow Zone'!A:C,3,FALSE)</f>
        <v>Coast Mountains</v>
      </c>
      <c r="F1039">
        <f>IFERROR(VLOOKUP(A1039,'R1. GW Use'!A:H,8,FALSE),"&lt;Null&gt;")</f>
        <v>46004</v>
      </c>
      <c r="G1039" t="str">
        <f>IFERROR(VLOOKUP(A1039,'R2. Recharge'!A:I,8,FALSE)*B1039,"&lt;Null&gt;")</f>
        <v>&lt;Null&gt;</v>
      </c>
      <c r="H1039" t="str">
        <f>IFERROR(VLOOKUP(A1039,'R2. Recharge'!A:K,10,FALSE)*B1039,"&lt;Null&gt;")</f>
        <v>&lt;Null&gt;</v>
      </c>
      <c r="I1039" t="str">
        <f>IFERROR(VLOOKUP(A1039,'R3. GW E'!A:C,2,FALSE)*B1039,"&lt;Null&gt;")</f>
        <v>&lt;Null&gt;</v>
      </c>
      <c r="J1039" t="str">
        <f>IFERROR(VLOOKUP(A1039,'R3. GW E'!A:E,4,FALSE)*B1039,"&lt;Null&gt;")</f>
        <v>&lt;Null&gt;</v>
      </c>
      <c r="K1039" t="str">
        <f t="shared" si="528"/>
        <v>&lt;Null&gt;</v>
      </c>
      <c r="L1039" t="str">
        <f t="shared" si="529"/>
        <v>&lt;Null&gt;</v>
      </c>
      <c r="M1039" t="str">
        <f t="shared" si="530"/>
        <v>&lt;Null&gt;</v>
      </c>
      <c r="N1039" t="str">
        <f t="shared" si="531"/>
        <v>&lt;Null&gt;</v>
      </c>
      <c r="O1039" t="str">
        <f t="shared" si="532"/>
        <v/>
      </c>
      <c r="P1039">
        <f t="shared" si="542"/>
        <v>46000</v>
      </c>
      <c r="Q1039" t="str">
        <f t="shared" si="533"/>
        <v/>
      </c>
      <c r="R1039">
        <f t="shared" si="543"/>
        <v>0</v>
      </c>
      <c r="S1039" t="str">
        <f t="shared" si="534"/>
        <v/>
      </c>
      <c r="T1039">
        <f t="shared" si="544"/>
        <v>0</v>
      </c>
      <c r="U1039" t="str">
        <f t="shared" si="545"/>
        <v>NA</v>
      </c>
      <c r="V1039">
        <f t="shared" si="546"/>
        <v>0</v>
      </c>
      <c r="W1039" t="str">
        <f t="shared" si="547"/>
        <v>NA</v>
      </c>
      <c r="X1039">
        <f t="shared" si="548"/>
        <v>0</v>
      </c>
      <c r="Y1039" t="str">
        <f t="shared" si="535"/>
        <v>NA</v>
      </c>
      <c r="Z1039" t="str">
        <f t="shared" si="536"/>
        <v>NA</v>
      </c>
      <c r="AA1039" t="str">
        <f t="shared" si="537"/>
        <v>NA</v>
      </c>
      <c r="AB1039" t="str">
        <f t="shared" si="538"/>
        <v>NA</v>
      </c>
      <c r="AC1039" s="9" t="str">
        <f t="shared" si="549"/>
        <v>NA</v>
      </c>
      <c r="AD1039" s="9">
        <f t="shared" si="550"/>
        <v>0</v>
      </c>
      <c r="AE1039" s="9" t="str">
        <f t="shared" si="551"/>
        <v>NA</v>
      </c>
      <c r="AF1039" s="9">
        <f t="shared" si="552"/>
        <v>0</v>
      </c>
      <c r="AG1039" s="9" t="str">
        <f t="shared" si="553"/>
        <v>NA</v>
      </c>
      <c r="AH1039" s="9">
        <f t="shared" si="554"/>
        <v>0</v>
      </c>
      <c r="AI1039" s="9" t="str">
        <f t="shared" si="555"/>
        <v>NA</v>
      </c>
      <c r="AJ1039" s="9">
        <f t="shared" si="556"/>
        <v>0</v>
      </c>
      <c r="AK1039" t="str">
        <f t="shared" si="557"/>
        <v>NA</v>
      </c>
      <c r="AL1039" t="str">
        <f t="shared" si="558"/>
        <v>NA</v>
      </c>
      <c r="AM1039" t="str">
        <f t="shared" si="559"/>
        <v>NA</v>
      </c>
      <c r="AN1039" t="str">
        <f t="shared" si="560"/>
        <v>NA</v>
      </c>
      <c r="AO1039">
        <f t="shared" si="539"/>
        <v>0</v>
      </c>
      <c r="AP1039">
        <f t="shared" si="540"/>
        <v>0</v>
      </c>
      <c r="AQ1039" t="str">
        <f t="shared" si="541"/>
        <v>Method not applicable - confined aquifer</v>
      </c>
    </row>
    <row r="1040" spans="1:43" x14ac:dyDescent="0.25">
      <c r="A1040">
        <v>1017</v>
      </c>
      <c r="B1040">
        <v>7197058.3454</v>
      </c>
      <c r="C1040" t="str">
        <f>VLOOKUP(A1040,'A1. Aquifer Attributes'!A:H,8,FALSE)</f>
        <v>Confined</v>
      </c>
      <c r="D1040" t="str">
        <f>VLOOKUP(A1040,'A3. BGCZ'!A:C,3,FALSE)</f>
        <v>SBS</v>
      </c>
      <c r="E1040" t="str">
        <f>VLOOKUP(A1040,'A2. Low Flow Zone'!A:C,3,FALSE)</f>
        <v>South Interior</v>
      </c>
      <c r="F1040">
        <f>IFERROR(VLOOKUP(A1040,'R1. GW Use'!A:H,8,FALSE),"&lt;Null&gt;")</f>
        <v>15281</v>
      </c>
      <c r="G1040" t="str">
        <f>IFERROR(VLOOKUP(A1040,'R2. Recharge'!A:I,8,FALSE)*B1040,"&lt;Null&gt;")</f>
        <v>&lt;Null&gt;</v>
      </c>
      <c r="H1040" t="str">
        <f>IFERROR(VLOOKUP(A1040,'R2. Recharge'!A:K,10,FALSE)*B1040,"&lt;Null&gt;")</f>
        <v>&lt;Null&gt;</v>
      </c>
      <c r="I1040" t="str">
        <f>IFERROR(VLOOKUP(A1040,'R3. GW E'!A:C,2,FALSE)*B1040,"&lt;Null&gt;")</f>
        <v>&lt;Null&gt;</v>
      </c>
      <c r="J1040" t="str">
        <f>IFERROR(VLOOKUP(A1040,'R3. GW E'!A:E,4,FALSE)*B1040,"&lt;Null&gt;")</f>
        <v>&lt;Null&gt;</v>
      </c>
      <c r="K1040" t="str">
        <f t="shared" si="528"/>
        <v>&lt;Null&gt;</v>
      </c>
      <c r="L1040" t="str">
        <f t="shared" si="529"/>
        <v>&lt;Null&gt;</v>
      </c>
      <c r="M1040" t="str">
        <f t="shared" si="530"/>
        <v>&lt;Null&gt;</v>
      </c>
      <c r="N1040" t="str">
        <f t="shared" si="531"/>
        <v>&lt;Null&gt;</v>
      </c>
      <c r="O1040" t="str">
        <f t="shared" si="532"/>
        <v/>
      </c>
      <c r="P1040">
        <f t="shared" si="542"/>
        <v>15000</v>
      </c>
      <c r="Q1040" t="str">
        <f t="shared" si="533"/>
        <v/>
      </c>
      <c r="R1040">
        <f t="shared" si="543"/>
        <v>0</v>
      </c>
      <c r="S1040" t="str">
        <f t="shared" si="534"/>
        <v/>
      </c>
      <c r="T1040">
        <f t="shared" si="544"/>
        <v>0</v>
      </c>
      <c r="U1040" t="str">
        <f t="shared" si="545"/>
        <v>NA</v>
      </c>
      <c r="V1040">
        <f t="shared" si="546"/>
        <v>0</v>
      </c>
      <c r="W1040" t="str">
        <f t="shared" si="547"/>
        <v>NA</v>
      </c>
      <c r="X1040">
        <f t="shared" si="548"/>
        <v>0</v>
      </c>
      <c r="Y1040" t="str">
        <f t="shared" si="535"/>
        <v>NA</v>
      </c>
      <c r="Z1040" t="str">
        <f t="shared" si="536"/>
        <v>NA</v>
      </c>
      <c r="AA1040" t="str">
        <f t="shared" si="537"/>
        <v>NA</v>
      </c>
      <c r="AB1040" t="str">
        <f t="shared" si="538"/>
        <v>NA</v>
      </c>
      <c r="AC1040" s="9" t="str">
        <f t="shared" si="549"/>
        <v>NA</v>
      </c>
      <c r="AD1040" s="9">
        <f t="shared" si="550"/>
        <v>0</v>
      </c>
      <c r="AE1040" s="9" t="str">
        <f t="shared" si="551"/>
        <v>NA</v>
      </c>
      <c r="AF1040" s="9">
        <f t="shared" si="552"/>
        <v>0</v>
      </c>
      <c r="AG1040" s="9" t="str">
        <f t="shared" si="553"/>
        <v>NA</v>
      </c>
      <c r="AH1040" s="9">
        <f t="shared" si="554"/>
        <v>0</v>
      </c>
      <c r="AI1040" s="9" t="str">
        <f t="shared" si="555"/>
        <v>NA</v>
      </c>
      <c r="AJ1040" s="9">
        <f t="shared" si="556"/>
        <v>0</v>
      </c>
      <c r="AK1040" t="str">
        <f t="shared" si="557"/>
        <v>NA</v>
      </c>
      <c r="AL1040" t="str">
        <f t="shared" si="558"/>
        <v>NA</v>
      </c>
      <c r="AM1040" t="str">
        <f t="shared" si="559"/>
        <v>NA</v>
      </c>
      <c r="AN1040" t="str">
        <f t="shared" si="560"/>
        <v>NA</v>
      </c>
      <c r="AO1040">
        <f t="shared" si="539"/>
        <v>0</v>
      </c>
      <c r="AP1040">
        <f t="shared" si="540"/>
        <v>0</v>
      </c>
      <c r="AQ1040" t="str">
        <f t="shared" si="541"/>
        <v>Method not applicable - confined aquifer</v>
      </c>
    </row>
    <row r="1041" spans="1:43" x14ac:dyDescent="0.25">
      <c r="A1041">
        <v>1018</v>
      </c>
      <c r="B1041">
        <v>8356218.7033799998</v>
      </c>
      <c r="C1041" t="str">
        <f>VLOOKUP(A1041,'A1. Aquifer Attributes'!A:H,8,FALSE)</f>
        <v>Confined</v>
      </c>
      <c r="D1041" t="str">
        <f>VLOOKUP(A1041,'A3. BGCZ'!A:C,3,FALSE)</f>
        <v>ICH</v>
      </c>
      <c r="E1041" t="str">
        <f>VLOOKUP(A1041,'A2. Low Flow Zone'!A:C,3,FALSE)</f>
        <v>Southeast Mountains</v>
      </c>
      <c r="F1041">
        <f>IFERROR(VLOOKUP(A1041,'R1. GW Use'!A:H,8,FALSE),"&lt;Null&gt;")</f>
        <v>66903</v>
      </c>
      <c r="G1041" t="str">
        <f>IFERROR(VLOOKUP(A1041,'R2. Recharge'!A:I,8,FALSE)*B1041,"&lt;Null&gt;")</f>
        <v>&lt;Null&gt;</v>
      </c>
      <c r="H1041" t="str">
        <f>IFERROR(VLOOKUP(A1041,'R2. Recharge'!A:K,10,FALSE)*B1041,"&lt;Null&gt;")</f>
        <v>&lt;Null&gt;</v>
      </c>
      <c r="I1041" t="str">
        <f>IFERROR(VLOOKUP(A1041,'R3. GW E'!A:C,2,FALSE)*B1041,"&lt;Null&gt;")</f>
        <v>&lt;Null&gt;</v>
      </c>
      <c r="J1041" t="str">
        <f>IFERROR(VLOOKUP(A1041,'R3. GW E'!A:E,4,FALSE)*B1041,"&lt;Null&gt;")</f>
        <v>&lt;Null&gt;</v>
      </c>
      <c r="K1041" t="str">
        <f t="shared" si="528"/>
        <v>&lt;Null&gt;</v>
      </c>
      <c r="L1041" t="str">
        <f t="shared" si="529"/>
        <v>&lt;Null&gt;</v>
      </c>
      <c r="M1041" t="str">
        <f t="shared" si="530"/>
        <v>&lt;Null&gt;</v>
      </c>
      <c r="N1041" t="str">
        <f t="shared" si="531"/>
        <v>&lt;Null&gt;</v>
      </c>
      <c r="O1041" t="str">
        <f t="shared" si="532"/>
        <v/>
      </c>
      <c r="P1041">
        <f t="shared" si="542"/>
        <v>67000</v>
      </c>
      <c r="Q1041" t="str">
        <f t="shared" si="533"/>
        <v/>
      </c>
      <c r="R1041">
        <f t="shared" si="543"/>
        <v>0</v>
      </c>
      <c r="S1041" t="str">
        <f t="shared" si="534"/>
        <v/>
      </c>
      <c r="T1041">
        <f t="shared" si="544"/>
        <v>0</v>
      </c>
      <c r="U1041" t="str">
        <f t="shared" si="545"/>
        <v>NA</v>
      </c>
      <c r="V1041">
        <f t="shared" si="546"/>
        <v>0</v>
      </c>
      <c r="W1041" t="str">
        <f t="shared" si="547"/>
        <v>NA</v>
      </c>
      <c r="X1041">
        <f t="shared" si="548"/>
        <v>0</v>
      </c>
      <c r="Y1041" t="str">
        <f t="shared" si="535"/>
        <v>NA</v>
      </c>
      <c r="Z1041" t="str">
        <f t="shared" si="536"/>
        <v>NA</v>
      </c>
      <c r="AA1041" t="str">
        <f t="shared" si="537"/>
        <v>NA</v>
      </c>
      <c r="AB1041" t="str">
        <f t="shared" si="538"/>
        <v>NA</v>
      </c>
      <c r="AC1041" s="9" t="str">
        <f t="shared" si="549"/>
        <v>NA</v>
      </c>
      <c r="AD1041" s="9">
        <f t="shared" si="550"/>
        <v>0</v>
      </c>
      <c r="AE1041" s="9" t="str">
        <f t="shared" si="551"/>
        <v>NA</v>
      </c>
      <c r="AF1041" s="9">
        <f t="shared" si="552"/>
        <v>0</v>
      </c>
      <c r="AG1041" s="9" t="str">
        <f t="shared" si="553"/>
        <v>NA</v>
      </c>
      <c r="AH1041" s="9">
        <f t="shared" si="554"/>
        <v>0</v>
      </c>
      <c r="AI1041" s="9" t="str">
        <f t="shared" si="555"/>
        <v>NA</v>
      </c>
      <c r="AJ1041" s="9">
        <f t="shared" si="556"/>
        <v>0</v>
      </c>
      <c r="AK1041" t="str">
        <f t="shared" si="557"/>
        <v>NA</v>
      </c>
      <c r="AL1041" t="str">
        <f t="shared" si="558"/>
        <v>NA</v>
      </c>
      <c r="AM1041" t="str">
        <f t="shared" si="559"/>
        <v>NA</v>
      </c>
      <c r="AN1041" t="str">
        <f t="shared" si="560"/>
        <v>NA</v>
      </c>
      <c r="AO1041">
        <f t="shared" si="539"/>
        <v>0</v>
      </c>
      <c r="AP1041">
        <f t="shared" si="540"/>
        <v>0</v>
      </c>
      <c r="AQ1041" t="str">
        <f t="shared" si="541"/>
        <v>Method not applicable - confined aquifer</v>
      </c>
    </row>
    <row r="1042" spans="1:43" x14ac:dyDescent="0.25">
      <c r="A1042">
        <v>1020</v>
      </c>
      <c r="B1042">
        <v>52387340.100299999</v>
      </c>
      <c r="C1042" t="str">
        <f>VLOOKUP(A1042,'A1. Aquifer Attributes'!A:H,8,FALSE)</f>
        <v>Confined</v>
      </c>
      <c r="D1042" t="str">
        <f>VLOOKUP(A1042,'A3. BGCZ'!A:C,3,FALSE)</f>
        <v>IDF</v>
      </c>
      <c r="E1042" t="str">
        <f>VLOOKUP(A1042,'A2. Low Flow Zone'!A:C,3,FALSE)</f>
        <v>South Interior</v>
      </c>
      <c r="F1042">
        <f>IFERROR(VLOOKUP(A1042,'R1. GW Use'!A:H,8,FALSE),"&lt;Null&gt;")</f>
        <v>304118</v>
      </c>
      <c r="G1042" t="str">
        <f>IFERROR(VLOOKUP(A1042,'R2. Recharge'!A:I,8,FALSE)*B1042,"&lt;Null&gt;")</f>
        <v>&lt;Null&gt;</v>
      </c>
      <c r="H1042" t="str">
        <f>IFERROR(VLOOKUP(A1042,'R2. Recharge'!A:K,10,FALSE)*B1042,"&lt;Null&gt;")</f>
        <v>&lt;Null&gt;</v>
      </c>
      <c r="I1042" t="str">
        <f>IFERROR(VLOOKUP(A1042,'R3. GW E'!A:C,2,FALSE)*B1042,"&lt;Null&gt;")</f>
        <v>&lt;Null&gt;</v>
      </c>
      <c r="J1042" t="str">
        <f>IFERROR(VLOOKUP(A1042,'R3. GW E'!A:E,4,FALSE)*B1042,"&lt;Null&gt;")</f>
        <v>&lt;Null&gt;</v>
      </c>
      <c r="K1042" t="str">
        <f t="shared" si="528"/>
        <v>&lt;Null&gt;</v>
      </c>
      <c r="L1042" t="str">
        <f t="shared" si="529"/>
        <v>&lt;Null&gt;</v>
      </c>
      <c r="M1042" t="str">
        <f t="shared" si="530"/>
        <v>&lt;Null&gt;</v>
      </c>
      <c r="N1042" t="str">
        <f t="shared" si="531"/>
        <v>&lt;Null&gt;</v>
      </c>
      <c r="O1042" t="str">
        <f t="shared" si="532"/>
        <v/>
      </c>
      <c r="P1042">
        <f t="shared" si="542"/>
        <v>304000</v>
      </c>
      <c r="Q1042" t="str">
        <f t="shared" si="533"/>
        <v/>
      </c>
      <c r="R1042">
        <f t="shared" si="543"/>
        <v>0</v>
      </c>
      <c r="S1042" t="str">
        <f t="shared" si="534"/>
        <v/>
      </c>
      <c r="T1042">
        <f t="shared" si="544"/>
        <v>0</v>
      </c>
      <c r="U1042" t="str">
        <f t="shared" si="545"/>
        <v>NA</v>
      </c>
      <c r="V1042">
        <f t="shared" si="546"/>
        <v>0</v>
      </c>
      <c r="W1042" t="str">
        <f t="shared" si="547"/>
        <v>NA</v>
      </c>
      <c r="X1042">
        <f t="shared" si="548"/>
        <v>0</v>
      </c>
      <c r="Y1042" t="str">
        <f t="shared" si="535"/>
        <v>NA</v>
      </c>
      <c r="Z1042" t="str">
        <f t="shared" si="536"/>
        <v>NA</v>
      </c>
      <c r="AA1042" t="str">
        <f t="shared" si="537"/>
        <v>NA</v>
      </c>
      <c r="AB1042" t="str">
        <f t="shared" si="538"/>
        <v>NA</v>
      </c>
      <c r="AC1042" s="9" t="str">
        <f t="shared" si="549"/>
        <v>NA</v>
      </c>
      <c r="AD1042" s="9">
        <f t="shared" si="550"/>
        <v>0</v>
      </c>
      <c r="AE1042" s="9" t="str">
        <f t="shared" si="551"/>
        <v>NA</v>
      </c>
      <c r="AF1042" s="9">
        <f t="shared" si="552"/>
        <v>0</v>
      </c>
      <c r="AG1042" s="9" t="str">
        <f t="shared" si="553"/>
        <v>NA</v>
      </c>
      <c r="AH1042" s="9">
        <f t="shared" si="554"/>
        <v>0</v>
      </c>
      <c r="AI1042" s="9" t="str">
        <f t="shared" si="555"/>
        <v>NA</v>
      </c>
      <c r="AJ1042" s="9">
        <f t="shared" si="556"/>
        <v>0</v>
      </c>
      <c r="AK1042" t="str">
        <f t="shared" si="557"/>
        <v>NA</v>
      </c>
      <c r="AL1042" t="str">
        <f t="shared" si="558"/>
        <v>NA</v>
      </c>
      <c r="AM1042" t="str">
        <f t="shared" si="559"/>
        <v>NA</v>
      </c>
      <c r="AN1042" t="str">
        <f t="shared" si="560"/>
        <v>NA</v>
      </c>
      <c r="AO1042">
        <f t="shared" si="539"/>
        <v>0</v>
      </c>
      <c r="AP1042">
        <f t="shared" si="540"/>
        <v>0</v>
      </c>
      <c r="AQ1042" t="str">
        <f t="shared" si="541"/>
        <v>Method not applicable - confined aquifer</v>
      </c>
    </row>
    <row r="1043" spans="1:43" x14ac:dyDescent="0.25">
      <c r="A1043">
        <v>1021</v>
      </c>
      <c r="B1043">
        <v>3377179.3420899999</v>
      </c>
      <c r="C1043" t="str">
        <f>VLOOKUP(A1043,'A1. Aquifer Attributes'!A:H,8,FALSE)</f>
        <v>Confined</v>
      </c>
      <c r="D1043" t="str">
        <f>VLOOKUP(A1043,'A3. BGCZ'!A:C,3,FALSE)</f>
        <v>PP</v>
      </c>
      <c r="E1043" t="str">
        <f>VLOOKUP(A1043,'A2. Low Flow Zone'!A:C,3,FALSE)</f>
        <v>South Interior</v>
      </c>
      <c r="F1043">
        <f>IFERROR(VLOOKUP(A1043,'R1. GW Use'!A:H,8,FALSE),"&lt;Null&gt;")</f>
        <v>44040</v>
      </c>
      <c r="G1043" t="str">
        <f>IFERROR(VLOOKUP(A1043,'R2. Recharge'!A:I,8,FALSE)*B1043,"&lt;Null&gt;")</f>
        <v>&lt;Null&gt;</v>
      </c>
      <c r="H1043" t="str">
        <f>IFERROR(VLOOKUP(A1043,'R2. Recharge'!A:K,10,FALSE)*B1043,"&lt;Null&gt;")</f>
        <v>&lt;Null&gt;</v>
      </c>
      <c r="I1043" t="str">
        <f>IFERROR(VLOOKUP(A1043,'R3. GW E'!A:C,2,FALSE)*B1043,"&lt;Null&gt;")</f>
        <v>&lt;Null&gt;</v>
      </c>
      <c r="J1043" t="str">
        <f>IFERROR(VLOOKUP(A1043,'R3. GW E'!A:E,4,FALSE)*B1043,"&lt;Null&gt;")</f>
        <v>&lt;Null&gt;</v>
      </c>
      <c r="K1043" t="str">
        <f t="shared" si="528"/>
        <v>&lt;Null&gt;</v>
      </c>
      <c r="L1043" t="str">
        <f t="shared" si="529"/>
        <v>&lt;Null&gt;</v>
      </c>
      <c r="M1043" t="str">
        <f t="shared" si="530"/>
        <v>&lt;Null&gt;</v>
      </c>
      <c r="N1043" t="str">
        <f t="shared" si="531"/>
        <v>&lt;Null&gt;</v>
      </c>
      <c r="O1043" t="str">
        <f t="shared" si="532"/>
        <v/>
      </c>
      <c r="P1043">
        <f t="shared" si="542"/>
        <v>44000</v>
      </c>
      <c r="Q1043" t="str">
        <f t="shared" si="533"/>
        <v/>
      </c>
      <c r="R1043">
        <f t="shared" si="543"/>
        <v>0</v>
      </c>
      <c r="S1043" t="str">
        <f t="shared" si="534"/>
        <v/>
      </c>
      <c r="T1043">
        <f t="shared" si="544"/>
        <v>0</v>
      </c>
      <c r="U1043" t="str">
        <f t="shared" si="545"/>
        <v>NA</v>
      </c>
      <c r="V1043">
        <f t="shared" si="546"/>
        <v>0</v>
      </c>
      <c r="W1043" t="str">
        <f t="shared" si="547"/>
        <v>NA</v>
      </c>
      <c r="X1043">
        <f t="shared" si="548"/>
        <v>0</v>
      </c>
      <c r="Y1043" t="str">
        <f t="shared" si="535"/>
        <v>NA</v>
      </c>
      <c r="Z1043" t="str">
        <f t="shared" si="536"/>
        <v>NA</v>
      </c>
      <c r="AA1043" t="str">
        <f t="shared" si="537"/>
        <v>NA</v>
      </c>
      <c r="AB1043" t="str">
        <f t="shared" si="538"/>
        <v>NA</v>
      </c>
      <c r="AC1043" s="9" t="str">
        <f t="shared" si="549"/>
        <v>NA</v>
      </c>
      <c r="AD1043" s="9">
        <f t="shared" si="550"/>
        <v>0</v>
      </c>
      <c r="AE1043" s="9" t="str">
        <f t="shared" si="551"/>
        <v>NA</v>
      </c>
      <c r="AF1043" s="9">
        <f t="shared" si="552"/>
        <v>0</v>
      </c>
      <c r="AG1043" s="9" t="str">
        <f t="shared" si="553"/>
        <v>NA</v>
      </c>
      <c r="AH1043" s="9">
        <f t="shared" si="554"/>
        <v>0</v>
      </c>
      <c r="AI1043" s="9" t="str">
        <f t="shared" si="555"/>
        <v>NA</v>
      </c>
      <c r="AJ1043" s="9">
        <f t="shared" si="556"/>
        <v>0</v>
      </c>
      <c r="AK1043" t="str">
        <f t="shared" si="557"/>
        <v>NA</v>
      </c>
      <c r="AL1043" t="str">
        <f t="shared" si="558"/>
        <v>NA</v>
      </c>
      <c r="AM1043" t="str">
        <f t="shared" si="559"/>
        <v>NA</v>
      </c>
      <c r="AN1043" t="str">
        <f t="shared" si="560"/>
        <v>NA</v>
      </c>
      <c r="AO1043">
        <f t="shared" si="539"/>
        <v>0</v>
      </c>
      <c r="AP1043">
        <f t="shared" si="540"/>
        <v>0</v>
      </c>
      <c r="AQ1043" t="str">
        <f t="shared" si="541"/>
        <v>Method not applicable - confined aquifer</v>
      </c>
    </row>
    <row r="1044" spans="1:43" x14ac:dyDescent="0.25">
      <c r="A1044">
        <v>1022</v>
      </c>
      <c r="B1044">
        <v>25452118.5691</v>
      </c>
      <c r="C1044" t="str">
        <f>VLOOKUP(A1044,'A1. Aquifer Attributes'!A:H,8,FALSE)</f>
        <v>Confined</v>
      </c>
      <c r="D1044" t="str">
        <f>VLOOKUP(A1044,'A3. BGCZ'!A:C,3,FALSE)</f>
        <v>IDF</v>
      </c>
      <c r="E1044" t="str">
        <f>VLOOKUP(A1044,'A2. Low Flow Zone'!A:C,3,FALSE)</f>
        <v>South Interior</v>
      </c>
      <c r="F1044">
        <f>IFERROR(VLOOKUP(A1044,'R1. GW Use'!A:H,8,FALSE),"&lt;Null&gt;")</f>
        <v>31390</v>
      </c>
      <c r="G1044" t="str">
        <f>IFERROR(VLOOKUP(A1044,'R2. Recharge'!A:I,8,FALSE)*B1044,"&lt;Null&gt;")</f>
        <v>&lt;Null&gt;</v>
      </c>
      <c r="H1044" t="str">
        <f>IFERROR(VLOOKUP(A1044,'R2. Recharge'!A:K,10,FALSE)*B1044,"&lt;Null&gt;")</f>
        <v>&lt;Null&gt;</v>
      </c>
      <c r="I1044" t="str">
        <f>IFERROR(VLOOKUP(A1044,'R3. GW E'!A:C,2,FALSE)*B1044,"&lt;Null&gt;")</f>
        <v>&lt;Null&gt;</v>
      </c>
      <c r="J1044" t="str">
        <f>IFERROR(VLOOKUP(A1044,'R3. GW E'!A:E,4,FALSE)*B1044,"&lt;Null&gt;")</f>
        <v>&lt;Null&gt;</v>
      </c>
      <c r="K1044" t="str">
        <f t="shared" si="528"/>
        <v>&lt;Null&gt;</v>
      </c>
      <c r="L1044" t="str">
        <f t="shared" si="529"/>
        <v>&lt;Null&gt;</v>
      </c>
      <c r="M1044" t="str">
        <f t="shared" si="530"/>
        <v>&lt;Null&gt;</v>
      </c>
      <c r="N1044" t="str">
        <f t="shared" si="531"/>
        <v>&lt;Null&gt;</v>
      </c>
      <c r="O1044" t="str">
        <f t="shared" si="532"/>
        <v/>
      </c>
      <c r="P1044">
        <f t="shared" si="542"/>
        <v>31000</v>
      </c>
      <c r="Q1044" t="str">
        <f t="shared" si="533"/>
        <v/>
      </c>
      <c r="R1044">
        <f t="shared" si="543"/>
        <v>0</v>
      </c>
      <c r="S1044" t="str">
        <f t="shared" si="534"/>
        <v/>
      </c>
      <c r="T1044">
        <f t="shared" si="544"/>
        <v>0</v>
      </c>
      <c r="U1044" t="str">
        <f t="shared" si="545"/>
        <v>NA</v>
      </c>
      <c r="V1044">
        <f t="shared" si="546"/>
        <v>0</v>
      </c>
      <c r="W1044" t="str">
        <f t="shared" si="547"/>
        <v>NA</v>
      </c>
      <c r="X1044">
        <f t="shared" si="548"/>
        <v>0</v>
      </c>
      <c r="Y1044" t="str">
        <f t="shared" si="535"/>
        <v>NA</v>
      </c>
      <c r="Z1044" t="str">
        <f t="shared" si="536"/>
        <v>NA</v>
      </c>
      <c r="AA1044" t="str">
        <f t="shared" si="537"/>
        <v>NA</v>
      </c>
      <c r="AB1044" t="str">
        <f t="shared" si="538"/>
        <v>NA</v>
      </c>
      <c r="AC1044" s="9" t="str">
        <f t="shared" si="549"/>
        <v>NA</v>
      </c>
      <c r="AD1044" s="9">
        <f t="shared" si="550"/>
        <v>0</v>
      </c>
      <c r="AE1044" s="9" t="str">
        <f t="shared" si="551"/>
        <v>NA</v>
      </c>
      <c r="AF1044" s="9">
        <f t="shared" si="552"/>
        <v>0</v>
      </c>
      <c r="AG1044" s="9" t="str">
        <f t="shared" si="553"/>
        <v>NA</v>
      </c>
      <c r="AH1044" s="9">
        <f t="shared" si="554"/>
        <v>0</v>
      </c>
      <c r="AI1044" s="9" t="str">
        <f t="shared" si="555"/>
        <v>NA</v>
      </c>
      <c r="AJ1044" s="9">
        <f t="shared" si="556"/>
        <v>0</v>
      </c>
      <c r="AK1044" t="str">
        <f t="shared" si="557"/>
        <v>NA</v>
      </c>
      <c r="AL1044" t="str">
        <f t="shared" si="558"/>
        <v>NA</v>
      </c>
      <c r="AM1044" t="str">
        <f t="shared" si="559"/>
        <v>NA</v>
      </c>
      <c r="AN1044" t="str">
        <f t="shared" si="560"/>
        <v>NA</v>
      </c>
      <c r="AO1044">
        <f t="shared" si="539"/>
        <v>0</v>
      </c>
      <c r="AP1044">
        <f t="shared" si="540"/>
        <v>0</v>
      </c>
      <c r="AQ1044" t="str">
        <f t="shared" si="541"/>
        <v>Method not applicable - confined aquifer</v>
      </c>
    </row>
    <row r="1045" spans="1:43" x14ac:dyDescent="0.25">
      <c r="A1045">
        <v>1023</v>
      </c>
      <c r="B1045">
        <v>268173.81115700002</v>
      </c>
      <c r="C1045" t="str">
        <f>VLOOKUP(A1045,'A1. Aquifer Attributes'!A:H,8,FALSE)</f>
        <v>Confined</v>
      </c>
      <c r="D1045" t="str">
        <f>VLOOKUP(A1045,'A3. BGCZ'!A:C,3,FALSE)</f>
        <v>IDF</v>
      </c>
      <c r="E1045" t="str">
        <f>VLOOKUP(A1045,'A2. Low Flow Zone'!A:C,3,FALSE)</f>
        <v>South Interior</v>
      </c>
      <c r="F1045">
        <f>IFERROR(VLOOKUP(A1045,'R1. GW Use'!A:H,8,FALSE),"&lt;Null&gt;")</f>
        <v>0</v>
      </c>
      <c r="G1045" t="str">
        <f>IFERROR(VLOOKUP(A1045,'R2. Recharge'!A:I,8,FALSE)*B1045,"&lt;Null&gt;")</f>
        <v>&lt;Null&gt;</v>
      </c>
      <c r="H1045" t="str">
        <f>IFERROR(VLOOKUP(A1045,'R2. Recharge'!A:K,10,FALSE)*B1045,"&lt;Null&gt;")</f>
        <v>&lt;Null&gt;</v>
      </c>
      <c r="I1045" t="str">
        <f>IFERROR(VLOOKUP(A1045,'R3. GW E'!A:C,2,FALSE)*B1045,"&lt;Null&gt;")</f>
        <v>&lt;Null&gt;</v>
      </c>
      <c r="J1045" t="str">
        <f>IFERROR(VLOOKUP(A1045,'R3. GW E'!A:E,4,FALSE)*B1045,"&lt;Null&gt;")</f>
        <v>&lt;Null&gt;</v>
      </c>
      <c r="K1045" t="str">
        <f t="shared" si="528"/>
        <v>&lt;Null&gt;</v>
      </c>
      <c r="L1045" t="str">
        <f t="shared" si="529"/>
        <v>&lt;Null&gt;</v>
      </c>
      <c r="M1045" t="str">
        <f t="shared" si="530"/>
        <v>&lt;Null&gt;</v>
      </c>
      <c r="N1045" t="str">
        <f t="shared" si="531"/>
        <v>&lt;Null&gt;</v>
      </c>
      <c r="O1045" t="str">
        <f t="shared" si="532"/>
        <v/>
      </c>
      <c r="P1045">
        <f t="shared" si="542"/>
        <v>0</v>
      </c>
      <c r="Q1045" t="str">
        <f t="shared" si="533"/>
        <v/>
      </c>
      <c r="R1045">
        <f t="shared" si="543"/>
        <v>0</v>
      </c>
      <c r="S1045" t="str">
        <f t="shared" si="534"/>
        <v/>
      </c>
      <c r="T1045">
        <f t="shared" si="544"/>
        <v>0</v>
      </c>
      <c r="U1045" t="str">
        <f t="shared" si="545"/>
        <v>NA</v>
      </c>
      <c r="V1045">
        <f t="shared" si="546"/>
        <v>0</v>
      </c>
      <c r="W1045" t="str">
        <f t="shared" si="547"/>
        <v>NA</v>
      </c>
      <c r="X1045">
        <f t="shared" si="548"/>
        <v>0</v>
      </c>
      <c r="Y1045" t="str">
        <f t="shared" si="535"/>
        <v>NA</v>
      </c>
      <c r="Z1045" t="str">
        <f t="shared" si="536"/>
        <v>NA</v>
      </c>
      <c r="AA1045" t="str">
        <f t="shared" si="537"/>
        <v>NA</v>
      </c>
      <c r="AB1045" t="str">
        <f t="shared" si="538"/>
        <v>NA</v>
      </c>
      <c r="AC1045" s="9" t="str">
        <f t="shared" si="549"/>
        <v>NA</v>
      </c>
      <c r="AD1045" s="9">
        <f t="shared" si="550"/>
        <v>0</v>
      </c>
      <c r="AE1045" s="9" t="str">
        <f t="shared" si="551"/>
        <v>NA</v>
      </c>
      <c r="AF1045" s="9">
        <f t="shared" si="552"/>
        <v>0</v>
      </c>
      <c r="AG1045" s="9" t="str">
        <f t="shared" si="553"/>
        <v>NA</v>
      </c>
      <c r="AH1045" s="9">
        <f t="shared" si="554"/>
        <v>0</v>
      </c>
      <c r="AI1045" s="9" t="str">
        <f t="shared" si="555"/>
        <v>NA</v>
      </c>
      <c r="AJ1045" s="9">
        <f t="shared" si="556"/>
        <v>0</v>
      </c>
      <c r="AK1045" t="str">
        <f t="shared" si="557"/>
        <v>NA</v>
      </c>
      <c r="AL1045" t="str">
        <f t="shared" si="558"/>
        <v>NA</v>
      </c>
      <c r="AM1045" t="str">
        <f t="shared" si="559"/>
        <v>NA</v>
      </c>
      <c r="AN1045" t="str">
        <f t="shared" si="560"/>
        <v>NA</v>
      </c>
      <c r="AO1045">
        <f t="shared" si="539"/>
        <v>0</v>
      </c>
      <c r="AP1045">
        <f t="shared" si="540"/>
        <v>0</v>
      </c>
      <c r="AQ1045" t="str">
        <f t="shared" si="541"/>
        <v>Method not applicable - confined aquifer</v>
      </c>
    </row>
    <row r="1046" spans="1:43" x14ac:dyDescent="0.25">
      <c r="A1046">
        <v>1024</v>
      </c>
      <c r="B1046">
        <v>122330800.69499999</v>
      </c>
      <c r="C1046" t="str">
        <f>VLOOKUP(A1046,'A1. Aquifer Attributes'!A:H,8,FALSE)</f>
        <v>Confined</v>
      </c>
      <c r="D1046" t="str">
        <f>VLOOKUP(A1046,'A3. BGCZ'!A:C,3,FALSE)</f>
        <v>IDF</v>
      </c>
      <c r="E1046" t="str">
        <f>VLOOKUP(A1046,'A2. Low Flow Zone'!A:C,3,FALSE)</f>
        <v>South Interior</v>
      </c>
      <c r="F1046">
        <f>IFERROR(VLOOKUP(A1046,'R1. GW Use'!A:H,8,FALSE),"&lt;Null&gt;")</f>
        <v>434479</v>
      </c>
      <c r="G1046" t="str">
        <f>IFERROR(VLOOKUP(A1046,'R2. Recharge'!A:I,8,FALSE)*B1046,"&lt;Null&gt;")</f>
        <v>&lt;Null&gt;</v>
      </c>
      <c r="H1046" t="str">
        <f>IFERROR(VLOOKUP(A1046,'R2. Recharge'!A:K,10,FALSE)*B1046,"&lt;Null&gt;")</f>
        <v>&lt;Null&gt;</v>
      </c>
      <c r="I1046" t="str">
        <f>IFERROR(VLOOKUP(A1046,'R3. GW E'!A:C,2,FALSE)*B1046,"&lt;Null&gt;")</f>
        <v>&lt;Null&gt;</v>
      </c>
      <c r="J1046" t="str">
        <f>IFERROR(VLOOKUP(A1046,'R3. GW E'!A:E,4,FALSE)*B1046,"&lt;Null&gt;")</f>
        <v>&lt;Null&gt;</v>
      </c>
      <c r="K1046" t="str">
        <f t="shared" si="528"/>
        <v>&lt;Null&gt;</v>
      </c>
      <c r="L1046" t="str">
        <f t="shared" si="529"/>
        <v>&lt;Null&gt;</v>
      </c>
      <c r="M1046" t="str">
        <f t="shared" si="530"/>
        <v>&lt;Null&gt;</v>
      </c>
      <c r="N1046" t="str">
        <f t="shared" si="531"/>
        <v>&lt;Null&gt;</v>
      </c>
      <c r="O1046" t="str">
        <f t="shared" si="532"/>
        <v/>
      </c>
      <c r="P1046">
        <f t="shared" si="542"/>
        <v>434000</v>
      </c>
      <c r="Q1046" t="str">
        <f t="shared" si="533"/>
        <v/>
      </c>
      <c r="R1046">
        <f t="shared" si="543"/>
        <v>0</v>
      </c>
      <c r="S1046" t="str">
        <f t="shared" si="534"/>
        <v/>
      </c>
      <c r="T1046">
        <f t="shared" si="544"/>
        <v>0</v>
      </c>
      <c r="U1046" t="str">
        <f t="shared" si="545"/>
        <v>NA</v>
      </c>
      <c r="V1046">
        <f t="shared" si="546"/>
        <v>0</v>
      </c>
      <c r="W1046" t="str">
        <f t="shared" si="547"/>
        <v>NA</v>
      </c>
      <c r="X1046">
        <f t="shared" si="548"/>
        <v>0</v>
      </c>
      <c r="Y1046" t="str">
        <f t="shared" si="535"/>
        <v>NA</v>
      </c>
      <c r="Z1046" t="str">
        <f t="shared" si="536"/>
        <v>NA</v>
      </c>
      <c r="AA1046" t="str">
        <f t="shared" si="537"/>
        <v>NA</v>
      </c>
      <c r="AB1046" t="str">
        <f t="shared" si="538"/>
        <v>NA</v>
      </c>
      <c r="AC1046" s="9" t="str">
        <f t="shared" si="549"/>
        <v>NA</v>
      </c>
      <c r="AD1046" s="9">
        <f t="shared" si="550"/>
        <v>0</v>
      </c>
      <c r="AE1046" s="9" t="str">
        <f t="shared" si="551"/>
        <v>NA</v>
      </c>
      <c r="AF1046" s="9">
        <f t="shared" si="552"/>
        <v>0</v>
      </c>
      <c r="AG1046" s="9" t="str">
        <f t="shared" si="553"/>
        <v>NA</v>
      </c>
      <c r="AH1046" s="9">
        <f t="shared" si="554"/>
        <v>0</v>
      </c>
      <c r="AI1046" s="9" t="str">
        <f t="shared" si="555"/>
        <v>NA</v>
      </c>
      <c r="AJ1046" s="9">
        <f t="shared" si="556"/>
        <v>0</v>
      </c>
      <c r="AK1046" t="str">
        <f t="shared" si="557"/>
        <v>NA</v>
      </c>
      <c r="AL1046" t="str">
        <f t="shared" si="558"/>
        <v>NA</v>
      </c>
      <c r="AM1046" t="str">
        <f t="shared" si="559"/>
        <v>NA</v>
      </c>
      <c r="AN1046" t="str">
        <f t="shared" si="560"/>
        <v>NA</v>
      </c>
      <c r="AO1046">
        <f t="shared" si="539"/>
        <v>0</v>
      </c>
      <c r="AP1046">
        <f t="shared" si="540"/>
        <v>0</v>
      </c>
      <c r="AQ1046" t="str">
        <f t="shared" si="541"/>
        <v>Method not applicable - confined aquifer</v>
      </c>
    </row>
    <row r="1047" spans="1:43" x14ac:dyDescent="0.25">
      <c r="A1047">
        <v>1026</v>
      </c>
      <c r="B1047">
        <v>22504494.9976</v>
      </c>
      <c r="C1047" t="str">
        <f>VLOOKUP(A1047,'A1. Aquifer Attributes'!A:H,8,FALSE)</f>
        <v>Confined</v>
      </c>
      <c r="D1047" t="str">
        <f>VLOOKUP(A1047,'A3. BGCZ'!A:C,3,FALSE)</f>
        <v>IDF</v>
      </c>
      <c r="E1047" t="str">
        <f>VLOOKUP(A1047,'A2. Low Flow Zone'!A:C,3,FALSE)</f>
        <v>South Interior</v>
      </c>
      <c r="F1047">
        <f>IFERROR(VLOOKUP(A1047,'R1. GW Use'!A:H,8,FALSE),"&lt;Null&gt;")</f>
        <v>18643</v>
      </c>
      <c r="G1047" t="str">
        <f>IFERROR(VLOOKUP(A1047,'R2. Recharge'!A:I,8,FALSE)*B1047,"&lt;Null&gt;")</f>
        <v>&lt;Null&gt;</v>
      </c>
      <c r="H1047" t="str">
        <f>IFERROR(VLOOKUP(A1047,'R2. Recharge'!A:K,10,FALSE)*B1047,"&lt;Null&gt;")</f>
        <v>&lt;Null&gt;</v>
      </c>
      <c r="I1047" t="str">
        <f>IFERROR(VLOOKUP(A1047,'R3. GW E'!A:C,2,FALSE)*B1047,"&lt;Null&gt;")</f>
        <v>&lt;Null&gt;</v>
      </c>
      <c r="J1047" t="str">
        <f>IFERROR(VLOOKUP(A1047,'R3. GW E'!A:E,4,FALSE)*B1047,"&lt;Null&gt;")</f>
        <v>&lt;Null&gt;</v>
      </c>
      <c r="K1047" t="str">
        <f t="shared" si="528"/>
        <v>&lt;Null&gt;</v>
      </c>
      <c r="L1047" t="str">
        <f t="shared" si="529"/>
        <v>&lt;Null&gt;</v>
      </c>
      <c r="M1047" t="str">
        <f t="shared" si="530"/>
        <v>&lt;Null&gt;</v>
      </c>
      <c r="N1047" t="str">
        <f t="shared" si="531"/>
        <v>&lt;Null&gt;</v>
      </c>
      <c r="O1047" t="str">
        <f t="shared" si="532"/>
        <v/>
      </c>
      <c r="P1047">
        <f t="shared" si="542"/>
        <v>19000</v>
      </c>
      <c r="Q1047" t="str">
        <f t="shared" si="533"/>
        <v/>
      </c>
      <c r="R1047">
        <f t="shared" si="543"/>
        <v>0</v>
      </c>
      <c r="S1047" t="str">
        <f t="shared" si="534"/>
        <v/>
      </c>
      <c r="T1047">
        <f t="shared" si="544"/>
        <v>0</v>
      </c>
      <c r="U1047" t="str">
        <f t="shared" si="545"/>
        <v>NA</v>
      </c>
      <c r="V1047">
        <f t="shared" si="546"/>
        <v>0</v>
      </c>
      <c r="W1047" t="str">
        <f t="shared" si="547"/>
        <v>NA</v>
      </c>
      <c r="X1047">
        <f t="shared" si="548"/>
        <v>0</v>
      </c>
      <c r="Y1047" t="str">
        <f t="shared" si="535"/>
        <v>NA</v>
      </c>
      <c r="Z1047" t="str">
        <f t="shared" si="536"/>
        <v>NA</v>
      </c>
      <c r="AA1047" t="str">
        <f t="shared" si="537"/>
        <v>NA</v>
      </c>
      <c r="AB1047" t="str">
        <f t="shared" si="538"/>
        <v>NA</v>
      </c>
      <c r="AC1047" s="9" t="str">
        <f t="shared" si="549"/>
        <v>NA</v>
      </c>
      <c r="AD1047" s="9">
        <f t="shared" si="550"/>
        <v>0</v>
      </c>
      <c r="AE1047" s="9" t="str">
        <f t="shared" si="551"/>
        <v>NA</v>
      </c>
      <c r="AF1047" s="9">
        <f t="shared" si="552"/>
        <v>0</v>
      </c>
      <c r="AG1047" s="9" t="str">
        <f t="shared" si="553"/>
        <v>NA</v>
      </c>
      <c r="AH1047" s="9">
        <f t="shared" si="554"/>
        <v>0</v>
      </c>
      <c r="AI1047" s="9" t="str">
        <f t="shared" si="555"/>
        <v>NA</v>
      </c>
      <c r="AJ1047" s="9">
        <f t="shared" si="556"/>
        <v>0</v>
      </c>
      <c r="AK1047" t="str">
        <f t="shared" si="557"/>
        <v>NA</v>
      </c>
      <c r="AL1047" t="str">
        <f t="shared" si="558"/>
        <v>NA</v>
      </c>
      <c r="AM1047" t="str">
        <f t="shared" si="559"/>
        <v>NA</v>
      </c>
      <c r="AN1047" t="str">
        <f t="shared" si="560"/>
        <v>NA</v>
      </c>
      <c r="AO1047">
        <f t="shared" si="539"/>
        <v>0</v>
      </c>
      <c r="AP1047">
        <f t="shared" si="540"/>
        <v>0</v>
      </c>
      <c r="AQ1047" t="str">
        <f t="shared" si="541"/>
        <v>Method not applicable - confined aquifer</v>
      </c>
    </row>
    <row r="1048" spans="1:43" x14ac:dyDescent="0.25">
      <c r="A1048">
        <v>1027</v>
      </c>
      <c r="B1048">
        <v>1841876.4704799999</v>
      </c>
      <c r="C1048" t="str">
        <f>VLOOKUP(A1048,'A1. Aquifer Attributes'!A:H,8,FALSE)</f>
        <v>Confined</v>
      </c>
      <c r="D1048" t="str">
        <f>VLOOKUP(A1048,'A3. BGCZ'!A:C,3,FALSE)</f>
        <v>IDF</v>
      </c>
      <c r="E1048" t="str">
        <f>VLOOKUP(A1048,'A2. Low Flow Zone'!A:C,3,FALSE)</f>
        <v>South Interior</v>
      </c>
      <c r="F1048">
        <f>IFERROR(VLOOKUP(A1048,'R1. GW Use'!A:H,8,FALSE),"&lt;Null&gt;")</f>
        <v>4661</v>
      </c>
      <c r="G1048" t="str">
        <f>IFERROR(VLOOKUP(A1048,'R2. Recharge'!A:I,8,FALSE)*B1048,"&lt;Null&gt;")</f>
        <v>&lt;Null&gt;</v>
      </c>
      <c r="H1048" t="str">
        <f>IFERROR(VLOOKUP(A1048,'R2. Recharge'!A:K,10,FALSE)*B1048,"&lt;Null&gt;")</f>
        <v>&lt;Null&gt;</v>
      </c>
      <c r="I1048" t="str">
        <f>IFERROR(VLOOKUP(A1048,'R3. GW E'!A:C,2,FALSE)*B1048,"&lt;Null&gt;")</f>
        <v>&lt;Null&gt;</v>
      </c>
      <c r="J1048" t="str">
        <f>IFERROR(VLOOKUP(A1048,'R3. GW E'!A:E,4,FALSE)*B1048,"&lt;Null&gt;")</f>
        <v>&lt;Null&gt;</v>
      </c>
      <c r="K1048" t="str">
        <f t="shared" si="528"/>
        <v>&lt;Null&gt;</v>
      </c>
      <c r="L1048" t="str">
        <f t="shared" si="529"/>
        <v>&lt;Null&gt;</v>
      </c>
      <c r="M1048" t="str">
        <f t="shared" si="530"/>
        <v>&lt;Null&gt;</v>
      </c>
      <c r="N1048" t="str">
        <f t="shared" si="531"/>
        <v>&lt;Null&gt;</v>
      </c>
      <c r="O1048" t="str">
        <f t="shared" si="532"/>
        <v/>
      </c>
      <c r="P1048">
        <f t="shared" si="542"/>
        <v>5000</v>
      </c>
      <c r="Q1048" t="str">
        <f t="shared" si="533"/>
        <v/>
      </c>
      <c r="R1048">
        <f t="shared" si="543"/>
        <v>0</v>
      </c>
      <c r="S1048" t="str">
        <f t="shared" si="534"/>
        <v/>
      </c>
      <c r="T1048">
        <f t="shared" si="544"/>
        <v>0</v>
      </c>
      <c r="U1048" t="str">
        <f t="shared" si="545"/>
        <v>NA</v>
      </c>
      <c r="V1048">
        <f t="shared" si="546"/>
        <v>0</v>
      </c>
      <c r="W1048" t="str">
        <f t="shared" si="547"/>
        <v>NA</v>
      </c>
      <c r="X1048">
        <f t="shared" si="548"/>
        <v>0</v>
      </c>
      <c r="Y1048" t="str">
        <f t="shared" si="535"/>
        <v>NA</v>
      </c>
      <c r="Z1048" t="str">
        <f t="shared" si="536"/>
        <v>NA</v>
      </c>
      <c r="AA1048" t="str">
        <f t="shared" si="537"/>
        <v>NA</v>
      </c>
      <c r="AB1048" t="str">
        <f t="shared" si="538"/>
        <v>NA</v>
      </c>
      <c r="AC1048" s="9" t="str">
        <f t="shared" si="549"/>
        <v>NA</v>
      </c>
      <c r="AD1048" s="9">
        <f t="shared" si="550"/>
        <v>0</v>
      </c>
      <c r="AE1048" s="9" t="str">
        <f t="shared" si="551"/>
        <v>NA</v>
      </c>
      <c r="AF1048" s="9">
        <f t="shared" si="552"/>
        <v>0</v>
      </c>
      <c r="AG1048" s="9" t="str">
        <f t="shared" si="553"/>
        <v>NA</v>
      </c>
      <c r="AH1048" s="9">
        <f t="shared" si="554"/>
        <v>0</v>
      </c>
      <c r="AI1048" s="9" t="str">
        <f t="shared" si="555"/>
        <v>NA</v>
      </c>
      <c r="AJ1048" s="9">
        <f t="shared" si="556"/>
        <v>0</v>
      </c>
      <c r="AK1048" t="str">
        <f t="shared" si="557"/>
        <v>NA</v>
      </c>
      <c r="AL1048" t="str">
        <f t="shared" si="558"/>
        <v>NA</v>
      </c>
      <c r="AM1048" t="str">
        <f t="shared" si="559"/>
        <v>NA</v>
      </c>
      <c r="AN1048" t="str">
        <f t="shared" si="560"/>
        <v>NA</v>
      </c>
      <c r="AO1048">
        <f t="shared" si="539"/>
        <v>0</v>
      </c>
      <c r="AP1048">
        <f t="shared" si="540"/>
        <v>0</v>
      </c>
      <c r="AQ1048" t="str">
        <f t="shared" si="541"/>
        <v>Method not applicable - confined aquifer</v>
      </c>
    </row>
    <row r="1049" spans="1:43" x14ac:dyDescent="0.25">
      <c r="A1049">
        <v>1031</v>
      </c>
      <c r="B1049">
        <v>14286038.171599999</v>
      </c>
      <c r="C1049" t="str">
        <f>VLOOKUP(A1049,'A1. Aquifer Attributes'!A:H,8,FALSE)</f>
        <v>Confined</v>
      </c>
      <c r="D1049" t="str">
        <f>VLOOKUP(A1049,'A3. BGCZ'!A:C,3,FALSE)</f>
        <v>IDF</v>
      </c>
      <c r="E1049" t="str">
        <f>VLOOKUP(A1049,'A2. Low Flow Zone'!A:C,3,FALSE)</f>
        <v>South Interior</v>
      </c>
      <c r="F1049">
        <f>IFERROR(VLOOKUP(A1049,'R1. GW Use'!A:H,8,FALSE),"&lt;Null&gt;")</f>
        <v>7768</v>
      </c>
      <c r="G1049" t="str">
        <f>IFERROR(VLOOKUP(A1049,'R2. Recharge'!A:I,8,FALSE)*B1049,"&lt;Null&gt;")</f>
        <v>&lt;Null&gt;</v>
      </c>
      <c r="H1049" t="str">
        <f>IFERROR(VLOOKUP(A1049,'R2. Recharge'!A:K,10,FALSE)*B1049,"&lt;Null&gt;")</f>
        <v>&lt;Null&gt;</v>
      </c>
      <c r="I1049" t="str">
        <f>IFERROR(VLOOKUP(A1049,'R3. GW E'!A:C,2,FALSE)*B1049,"&lt;Null&gt;")</f>
        <v>&lt;Null&gt;</v>
      </c>
      <c r="J1049" t="str">
        <f>IFERROR(VLOOKUP(A1049,'R3. GW E'!A:E,4,FALSE)*B1049,"&lt;Null&gt;")</f>
        <v>&lt;Null&gt;</v>
      </c>
      <c r="K1049" t="str">
        <f t="shared" si="528"/>
        <v>&lt;Null&gt;</v>
      </c>
      <c r="L1049" t="str">
        <f t="shared" si="529"/>
        <v>&lt;Null&gt;</v>
      </c>
      <c r="M1049" t="str">
        <f t="shared" si="530"/>
        <v>&lt;Null&gt;</v>
      </c>
      <c r="N1049" t="str">
        <f t="shared" si="531"/>
        <v>&lt;Null&gt;</v>
      </c>
      <c r="O1049" t="str">
        <f t="shared" si="532"/>
        <v/>
      </c>
      <c r="P1049">
        <f t="shared" si="542"/>
        <v>8000</v>
      </c>
      <c r="Q1049" t="str">
        <f t="shared" si="533"/>
        <v/>
      </c>
      <c r="R1049">
        <f t="shared" si="543"/>
        <v>0</v>
      </c>
      <c r="S1049" t="str">
        <f t="shared" si="534"/>
        <v/>
      </c>
      <c r="T1049">
        <f t="shared" si="544"/>
        <v>0</v>
      </c>
      <c r="U1049" t="str">
        <f t="shared" si="545"/>
        <v>NA</v>
      </c>
      <c r="V1049">
        <f t="shared" si="546"/>
        <v>0</v>
      </c>
      <c r="W1049" t="str">
        <f t="shared" si="547"/>
        <v>NA</v>
      </c>
      <c r="X1049">
        <f t="shared" si="548"/>
        <v>0</v>
      </c>
      <c r="Y1049" t="str">
        <f t="shared" si="535"/>
        <v>NA</v>
      </c>
      <c r="Z1049" t="str">
        <f t="shared" si="536"/>
        <v>NA</v>
      </c>
      <c r="AA1049" t="str">
        <f t="shared" si="537"/>
        <v>NA</v>
      </c>
      <c r="AB1049" t="str">
        <f t="shared" si="538"/>
        <v>NA</v>
      </c>
      <c r="AC1049" s="9" t="str">
        <f t="shared" si="549"/>
        <v>NA</v>
      </c>
      <c r="AD1049" s="9">
        <f t="shared" si="550"/>
        <v>0</v>
      </c>
      <c r="AE1049" s="9" t="str">
        <f t="shared" si="551"/>
        <v>NA</v>
      </c>
      <c r="AF1049" s="9">
        <f t="shared" si="552"/>
        <v>0</v>
      </c>
      <c r="AG1049" s="9" t="str">
        <f t="shared" si="553"/>
        <v>NA</v>
      </c>
      <c r="AH1049" s="9">
        <f t="shared" si="554"/>
        <v>0</v>
      </c>
      <c r="AI1049" s="9" t="str">
        <f t="shared" si="555"/>
        <v>NA</v>
      </c>
      <c r="AJ1049" s="9">
        <f t="shared" si="556"/>
        <v>0</v>
      </c>
      <c r="AK1049" t="str">
        <f t="shared" si="557"/>
        <v>NA</v>
      </c>
      <c r="AL1049" t="str">
        <f t="shared" si="558"/>
        <v>NA</v>
      </c>
      <c r="AM1049" t="str">
        <f t="shared" si="559"/>
        <v>NA</v>
      </c>
      <c r="AN1049" t="str">
        <f t="shared" si="560"/>
        <v>NA</v>
      </c>
      <c r="AO1049">
        <f t="shared" si="539"/>
        <v>0</v>
      </c>
      <c r="AP1049">
        <f t="shared" si="540"/>
        <v>0</v>
      </c>
      <c r="AQ1049" t="str">
        <f t="shared" si="541"/>
        <v>Method not applicable - confined aquifer</v>
      </c>
    </row>
    <row r="1050" spans="1:43" x14ac:dyDescent="0.25">
      <c r="A1050">
        <v>1032</v>
      </c>
      <c r="B1050">
        <v>5854300.2111200001</v>
      </c>
      <c r="C1050" t="str">
        <f>VLOOKUP(A1050,'A1. Aquifer Attributes'!A:H,8,FALSE)</f>
        <v>Confined</v>
      </c>
      <c r="D1050" t="str">
        <f>VLOOKUP(A1050,'A3. BGCZ'!A:C,3,FALSE)</f>
        <v>IDF</v>
      </c>
      <c r="E1050" t="str">
        <f>VLOOKUP(A1050,'A2. Low Flow Zone'!A:C,3,FALSE)</f>
        <v>South Interior</v>
      </c>
      <c r="F1050">
        <f>IFERROR(VLOOKUP(A1050,'R1. GW Use'!A:H,8,FALSE),"&lt;Null&gt;")</f>
        <v>20197</v>
      </c>
      <c r="G1050" t="str">
        <f>IFERROR(VLOOKUP(A1050,'R2. Recharge'!A:I,8,FALSE)*B1050,"&lt;Null&gt;")</f>
        <v>&lt;Null&gt;</v>
      </c>
      <c r="H1050" t="str">
        <f>IFERROR(VLOOKUP(A1050,'R2. Recharge'!A:K,10,FALSE)*B1050,"&lt;Null&gt;")</f>
        <v>&lt;Null&gt;</v>
      </c>
      <c r="I1050" t="str">
        <f>IFERROR(VLOOKUP(A1050,'R3. GW E'!A:C,2,FALSE)*B1050,"&lt;Null&gt;")</f>
        <v>&lt;Null&gt;</v>
      </c>
      <c r="J1050" t="str">
        <f>IFERROR(VLOOKUP(A1050,'R3. GW E'!A:E,4,FALSE)*B1050,"&lt;Null&gt;")</f>
        <v>&lt;Null&gt;</v>
      </c>
      <c r="K1050" t="str">
        <f t="shared" si="528"/>
        <v>&lt;Null&gt;</v>
      </c>
      <c r="L1050" t="str">
        <f t="shared" si="529"/>
        <v>&lt;Null&gt;</v>
      </c>
      <c r="M1050" t="str">
        <f t="shared" si="530"/>
        <v>&lt;Null&gt;</v>
      </c>
      <c r="N1050" t="str">
        <f t="shared" si="531"/>
        <v>&lt;Null&gt;</v>
      </c>
      <c r="O1050" t="str">
        <f t="shared" si="532"/>
        <v/>
      </c>
      <c r="P1050">
        <f t="shared" si="542"/>
        <v>20000</v>
      </c>
      <c r="Q1050" t="str">
        <f t="shared" si="533"/>
        <v/>
      </c>
      <c r="R1050">
        <f t="shared" si="543"/>
        <v>0</v>
      </c>
      <c r="S1050" t="str">
        <f t="shared" si="534"/>
        <v/>
      </c>
      <c r="T1050">
        <f t="shared" si="544"/>
        <v>0</v>
      </c>
      <c r="U1050" t="str">
        <f t="shared" si="545"/>
        <v>NA</v>
      </c>
      <c r="V1050">
        <f t="shared" si="546"/>
        <v>0</v>
      </c>
      <c r="W1050" t="str">
        <f t="shared" si="547"/>
        <v>NA</v>
      </c>
      <c r="X1050">
        <f t="shared" si="548"/>
        <v>0</v>
      </c>
      <c r="Y1050" t="str">
        <f t="shared" si="535"/>
        <v>NA</v>
      </c>
      <c r="Z1050" t="str">
        <f t="shared" si="536"/>
        <v>NA</v>
      </c>
      <c r="AA1050" t="str">
        <f t="shared" si="537"/>
        <v>NA</v>
      </c>
      <c r="AB1050" t="str">
        <f t="shared" si="538"/>
        <v>NA</v>
      </c>
      <c r="AC1050" s="9" t="str">
        <f t="shared" si="549"/>
        <v>NA</v>
      </c>
      <c r="AD1050" s="9">
        <f t="shared" si="550"/>
        <v>0</v>
      </c>
      <c r="AE1050" s="9" t="str">
        <f t="shared" si="551"/>
        <v>NA</v>
      </c>
      <c r="AF1050" s="9">
        <f t="shared" si="552"/>
        <v>0</v>
      </c>
      <c r="AG1050" s="9" t="str">
        <f t="shared" si="553"/>
        <v>NA</v>
      </c>
      <c r="AH1050" s="9">
        <f t="shared" si="554"/>
        <v>0</v>
      </c>
      <c r="AI1050" s="9" t="str">
        <f t="shared" si="555"/>
        <v>NA</v>
      </c>
      <c r="AJ1050" s="9">
        <f t="shared" si="556"/>
        <v>0</v>
      </c>
      <c r="AK1050" t="str">
        <f t="shared" si="557"/>
        <v>NA</v>
      </c>
      <c r="AL1050" t="str">
        <f t="shared" si="558"/>
        <v>NA</v>
      </c>
      <c r="AM1050" t="str">
        <f t="shared" si="559"/>
        <v>NA</v>
      </c>
      <c r="AN1050" t="str">
        <f t="shared" si="560"/>
        <v>NA</v>
      </c>
      <c r="AO1050">
        <f t="shared" si="539"/>
        <v>0</v>
      </c>
      <c r="AP1050">
        <f t="shared" si="540"/>
        <v>0</v>
      </c>
      <c r="AQ1050" t="str">
        <f t="shared" si="541"/>
        <v>Method not applicable - confined aquifer</v>
      </c>
    </row>
    <row r="1051" spans="1:43" x14ac:dyDescent="0.25">
      <c r="A1051">
        <v>1033</v>
      </c>
      <c r="B1051">
        <v>360924.38414400001</v>
      </c>
      <c r="C1051" t="str">
        <f>VLOOKUP(A1051,'A1. Aquifer Attributes'!A:H,8,FALSE)</f>
        <v>Confined</v>
      </c>
      <c r="D1051" t="str">
        <f>VLOOKUP(A1051,'A3. BGCZ'!A:C,3,FALSE)</f>
        <v>IDF</v>
      </c>
      <c r="E1051" t="str">
        <f>VLOOKUP(A1051,'A2. Low Flow Zone'!A:C,3,FALSE)</f>
        <v>South Interior</v>
      </c>
      <c r="F1051">
        <f>IFERROR(VLOOKUP(A1051,'R1. GW Use'!A:H,8,FALSE),"&lt;Null&gt;")</f>
        <v>13982</v>
      </c>
      <c r="G1051" t="str">
        <f>IFERROR(VLOOKUP(A1051,'R2. Recharge'!A:I,8,FALSE)*B1051,"&lt;Null&gt;")</f>
        <v>&lt;Null&gt;</v>
      </c>
      <c r="H1051" t="str">
        <f>IFERROR(VLOOKUP(A1051,'R2. Recharge'!A:K,10,FALSE)*B1051,"&lt;Null&gt;")</f>
        <v>&lt;Null&gt;</v>
      </c>
      <c r="I1051" t="str">
        <f>IFERROR(VLOOKUP(A1051,'R3. GW E'!A:C,2,FALSE)*B1051,"&lt;Null&gt;")</f>
        <v>&lt;Null&gt;</v>
      </c>
      <c r="J1051" t="str">
        <f>IFERROR(VLOOKUP(A1051,'R3. GW E'!A:E,4,FALSE)*B1051,"&lt;Null&gt;")</f>
        <v>&lt;Null&gt;</v>
      </c>
      <c r="K1051" t="str">
        <f t="shared" si="528"/>
        <v>&lt;Null&gt;</v>
      </c>
      <c r="L1051" t="str">
        <f t="shared" si="529"/>
        <v>&lt;Null&gt;</v>
      </c>
      <c r="M1051" t="str">
        <f t="shared" si="530"/>
        <v>&lt;Null&gt;</v>
      </c>
      <c r="N1051" t="str">
        <f t="shared" si="531"/>
        <v>&lt;Null&gt;</v>
      </c>
      <c r="O1051" t="str">
        <f t="shared" si="532"/>
        <v/>
      </c>
      <c r="P1051">
        <f t="shared" si="542"/>
        <v>14000</v>
      </c>
      <c r="Q1051" t="str">
        <f t="shared" si="533"/>
        <v/>
      </c>
      <c r="R1051">
        <f t="shared" si="543"/>
        <v>0</v>
      </c>
      <c r="S1051" t="str">
        <f t="shared" si="534"/>
        <v/>
      </c>
      <c r="T1051">
        <f t="shared" si="544"/>
        <v>0</v>
      </c>
      <c r="U1051" t="str">
        <f t="shared" si="545"/>
        <v>NA</v>
      </c>
      <c r="V1051">
        <f t="shared" si="546"/>
        <v>0</v>
      </c>
      <c r="W1051" t="str">
        <f t="shared" si="547"/>
        <v>NA</v>
      </c>
      <c r="X1051">
        <f t="shared" si="548"/>
        <v>0</v>
      </c>
      <c r="Y1051" t="str">
        <f t="shared" si="535"/>
        <v>NA</v>
      </c>
      <c r="Z1051" t="str">
        <f t="shared" si="536"/>
        <v>NA</v>
      </c>
      <c r="AA1051" t="str">
        <f t="shared" si="537"/>
        <v>NA</v>
      </c>
      <c r="AB1051" t="str">
        <f t="shared" si="538"/>
        <v>NA</v>
      </c>
      <c r="AC1051" s="9" t="str">
        <f t="shared" si="549"/>
        <v>NA</v>
      </c>
      <c r="AD1051" s="9">
        <f t="shared" si="550"/>
        <v>0</v>
      </c>
      <c r="AE1051" s="9" t="str">
        <f t="shared" si="551"/>
        <v>NA</v>
      </c>
      <c r="AF1051" s="9">
        <f t="shared" si="552"/>
        <v>0</v>
      </c>
      <c r="AG1051" s="9" t="str">
        <f t="shared" si="553"/>
        <v>NA</v>
      </c>
      <c r="AH1051" s="9">
        <f t="shared" si="554"/>
        <v>0</v>
      </c>
      <c r="AI1051" s="9" t="str">
        <f t="shared" si="555"/>
        <v>NA</v>
      </c>
      <c r="AJ1051" s="9">
        <f t="shared" si="556"/>
        <v>0</v>
      </c>
      <c r="AK1051" t="str">
        <f t="shared" si="557"/>
        <v>NA</v>
      </c>
      <c r="AL1051" t="str">
        <f t="shared" si="558"/>
        <v>NA</v>
      </c>
      <c r="AM1051" t="str">
        <f t="shared" si="559"/>
        <v>NA</v>
      </c>
      <c r="AN1051" t="str">
        <f t="shared" si="560"/>
        <v>NA</v>
      </c>
      <c r="AO1051">
        <f t="shared" si="539"/>
        <v>0</v>
      </c>
      <c r="AP1051">
        <f t="shared" si="540"/>
        <v>0</v>
      </c>
      <c r="AQ1051" t="str">
        <f t="shared" si="541"/>
        <v>Method not applicable - confined aquifer</v>
      </c>
    </row>
    <row r="1052" spans="1:43" x14ac:dyDescent="0.25">
      <c r="A1052">
        <v>1034</v>
      </c>
      <c r="B1052">
        <v>128574452.90800001</v>
      </c>
      <c r="C1052" t="str">
        <f>VLOOKUP(A1052,'A1. Aquifer Attributes'!A:H,8,FALSE)</f>
        <v>Confined</v>
      </c>
      <c r="D1052" t="str">
        <f>VLOOKUP(A1052,'A3. BGCZ'!A:C,3,FALSE)</f>
        <v>BWBS</v>
      </c>
      <c r="E1052" t="str">
        <f>VLOOKUP(A1052,'A2. Low Flow Zone'!A:C,3,FALSE)</f>
        <v>Northeast Plains</v>
      </c>
      <c r="F1052">
        <f>IFERROR(VLOOKUP(A1052,'R1. GW Use'!A:H,8,FALSE),"&lt;Null&gt;")</f>
        <v>215794</v>
      </c>
      <c r="G1052" t="str">
        <f>IFERROR(VLOOKUP(A1052,'R2. Recharge'!A:I,8,FALSE)*B1052,"&lt;Null&gt;")</f>
        <v>&lt;Null&gt;</v>
      </c>
      <c r="H1052" t="str">
        <f>IFERROR(VLOOKUP(A1052,'R2. Recharge'!A:K,10,FALSE)*B1052,"&lt;Null&gt;")</f>
        <v>&lt;Null&gt;</v>
      </c>
      <c r="I1052" t="str">
        <f>IFERROR(VLOOKUP(A1052,'R3. GW E'!A:C,2,FALSE)*B1052,"&lt;Null&gt;")</f>
        <v>&lt;Null&gt;</v>
      </c>
      <c r="J1052" t="str">
        <f>IFERROR(VLOOKUP(A1052,'R3. GW E'!A:E,4,FALSE)*B1052,"&lt;Null&gt;")</f>
        <v>&lt;Null&gt;</v>
      </c>
      <c r="K1052" t="str">
        <f t="shared" si="528"/>
        <v>&lt;Null&gt;</v>
      </c>
      <c r="L1052" t="str">
        <f t="shared" si="529"/>
        <v>&lt;Null&gt;</v>
      </c>
      <c r="M1052" t="str">
        <f t="shared" si="530"/>
        <v>&lt;Null&gt;</v>
      </c>
      <c r="N1052" t="str">
        <f t="shared" si="531"/>
        <v>&lt;Null&gt;</v>
      </c>
      <c r="O1052" t="str">
        <f t="shared" si="532"/>
        <v/>
      </c>
      <c r="P1052">
        <f t="shared" si="542"/>
        <v>216000</v>
      </c>
      <c r="Q1052" t="str">
        <f t="shared" si="533"/>
        <v/>
      </c>
      <c r="R1052">
        <f t="shared" si="543"/>
        <v>0</v>
      </c>
      <c r="S1052" t="str">
        <f t="shared" si="534"/>
        <v/>
      </c>
      <c r="T1052">
        <f t="shared" si="544"/>
        <v>0</v>
      </c>
      <c r="U1052" t="str">
        <f t="shared" si="545"/>
        <v>NA</v>
      </c>
      <c r="V1052">
        <f t="shared" si="546"/>
        <v>0</v>
      </c>
      <c r="W1052" t="str">
        <f t="shared" si="547"/>
        <v>NA</v>
      </c>
      <c r="X1052">
        <f t="shared" si="548"/>
        <v>0</v>
      </c>
      <c r="Y1052" t="str">
        <f t="shared" si="535"/>
        <v>NA</v>
      </c>
      <c r="Z1052" t="str">
        <f t="shared" si="536"/>
        <v>NA</v>
      </c>
      <c r="AA1052" t="str">
        <f t="shared" si="537"/>
        <v>NA</v>
      </c>
      <c r="AB1052" t="str">
        <f t="shared" si="538"/>
        <v>NA</v>
      </c>
      <c r="AC1052" s="9" t="str">
        <f t="shared" si="549"/>
        <v>NA</v>
      </c>
      <c r="AD1052" s="9">
        <f t="shared" si="550"/>
        <v>0</v>
      </c>
      <c r="AE1052" s="9" t="str">
        <f t="shared" si="551"/>
        <v>NA</v>
      </c>
      <c r="AF1052" s="9">
        <f t="shared" si="552"/>
        <v>0</v>
      </c>
      <c r="AG1052" s="9" t="str">
        <f t="shared" si="553"/>
        <v>NA</v>
      </c>
      <c r="AH1052" s="9">
        <f t="shared" si="554"/>
        <v>0</v>
      </c>
      <c r="AI1052" s="9" t="str">
        <f t="shared" si="555"/>
        <v>NA</v>
      </c>
      <c r="AJ1052" s="9">
        <f t="shared" si="556"/>
        <v>0</v>
      </c>
      <c r="AK1052" t="str">
        <f t="shared" si="557"/>
        <v>NA</v>
      </c>
      <c r="AL1052" t="str">
        <f t="shared" si="558"/>
        <v>NA</v>
      </c>
      <c r="AM1052" t="str">
        <f t="shared" si="559"/>
        <v>NA</v>
      </c>
      <c r="AN1052" t="str">
        <f t="shared" si="560"/>
        <v>NA</v>
      </c>
      <c r="AO1052">
        <f t="shared" si="539"/>
        <v>0</v>
      </c>
      <c r="AP1052">
        <f t="shared" si="540"/>
        <v>0</v>
      </c>
      <c r="AQ1052" t="str">
        <f t="shared" si="541"/>
        <v>Method not applicable - confined aquifer</v>
      </c>
    </row>
    <row r="1053" spans="1:43" x14ac:dyDescent="0.25">
      <c r="A1053">
        <v>1035</v>
      </c>
      <c r="B1053">
        <v>4345246.64102</v>
      </c>
      <c r="C1053" t="str">
        <f>VLOOKUP(A1053,'A1. Aquifer Attributes'!A:H,8,FALSE)</f>
        <v>Confined</v>
      </c>
      <c r="D1053" t="str">
        <f>VLOOKUP(A1053,'A3. BGCZ'!A:C,3,FALSE)</f>
        <v>BWBS</v>
      </c>
      <c r="E1053" t="str">
        <f>VLOOKUP(A1053,'A2. Low Flow Zone'!A:C,3,FALSE)</f>
        <v>Northeast Plains</v>
      </c>
      <c r="F1053">
        <f>IFERROR(VLOOKUP(A1053,'R1. GW Use'!A:H,8,FALSE),"&lt;Null&gt;")</f>
        <v>0</v>
      </c>
      <c r="G1053" t="str">
        <f>IFERROR(VLOOKUP(A1053,'R2. Recharge'!A:I,8,FALSE)*B1053,"&lt;Null&gt;")</f>
        <v>&lt;Null&gt;</v>
      </c>
      <c r="H1053" t="str">
        <f>IFERROR(VLOOKUP(A1053,'R2. Recharge'!A:K,10,FALSE)*B1053,"&lt;Null&gt;")</f>
        <v>&lt;Null&gt;</v>
      </c>
      <c r="I1053" t="str">
        <f>IFERROR(VLOOKUP(A1053,'R3. GW E'!A:C,2,FALSE)*B1053,"&lt;Null&gt;")</f>
        <v>&lt;Null&gt;</v>
      </c>
      <c r="J1053" t="str">
        <f>IFERROR(VLOOKUP(A1053,'R3. GW E'!A:E,4,FALSE)*B1053,"&lt;Null&gt;")</f>
        <v>&lt;Null&gt;</v>
      </c>
      <c r="K1053" t="str">
        <f t="shared" si="528"/>
        <v>&lt;Null&gt;</v>
      </c>
      <c r="L1053" t="str">
        <f t="shared" si="529"/>
        <v>&lt;Null&gt;</v>
      </c>
      <c r="M1053" t="str">
        <f t="shared" si="530"/>
        <v>&lt;Null&gt;</v>
      </c>
      <c r="N1053" t="str">
        <f t="shared" si="531"/>
        <v>&lt;Null&gt;</v>
      </c>
      <c r="O1053" t="str">
        <f t="shared" si="532"/>
        <v/>
      </c>
      <c r="P1053">
        <f t="shared" si="542"/>
        <v>0</v>
      </c>
      <c r="Q1053" t="str">
        <f t="shared" si="533"/>
        <v/>
      </c>
      <c r="R1053">
        <f t="shared" si="543"/>
        <v>0</v>
      </c>
      <c r="S1053" t="str">
        <f t="shared" si="534"/>
        <v/>
      </c>
      <c r="T1053">
        <f t="shared" si="544"/>
        <v>0</v>
      </c>
      <c r="U1053" t="str">
        <f t="shared" si="545"/>
        <v>NA</v>
      </c>
      <c r="V1053">
        <f t="shared" si="546"/>
        <v>0</v>
      </c>
      <c r="W1053" t="str">
        <f t="shared" si="547"/>
        <v>NA</v>
      </c>
      <c r="X1053">
        <f t="shared" si="548"/>
        <v>0</v>
      </c>
      <c r="Y1053" t="str">
        <f t="shared" si="535"/>
        <v>NA</v>
      </c>
      <c r="Z1053" t="str">
        <f t="shared" si="536"/>
        <v>NA</v>
      </c>
      <c r="AA1053" t="str">
        <f t="shared" si="537"/>
        <v>NA</v>
      </c>
      <c r="AB1053" t="str">
        <f t="shared" si="538"/>
        <v>NA</v>
      </c>
      <c r="AC1053" s="9" t="str">
        <f t="shared" si="549"/>
        <v>NA</v>
      </c>
      <c r="AD1053" s="9">
        <f t="shared" si="550"/>
        <v>0</v>
      </c>
      <c r="AE1053" s="9" t="str">
        <f t="shared" si="551"/>
        <v>NA</v>
      </c>
      <c r="AF1053" s="9">
        <f t="shared" si="552"/>
        <v>0</v>
      </c>
      <c r="AG1053" s="9" t="str">
        <f t="shared" si="553"/>
        <v>NA</v>
      </c>
      <c r="AH1053" s="9">
        <f t="shared" si="554"/>
        <v>0</v>
      </c>
      <c r="AI1053" s="9" t="str">
        <f t="shared" si="555"/>
        <v>NA</v>
      </c>
      <c r="AJ1053" s="9">
        <f t="shared" si="556"/>
        <v>0</v>
      </c>
      <c r="AK1053" t="str">
        <f t="shared" si="557"/>
        <v>NA</v>
      </c>
      <c r="AL1053" t="str">
        <f t="shared" si="558"/>
        <v>NA</v>
      </c>
      <c r="AM1053" t="str">
        <f t="shared" si="559"/>
        <v>NA</v>
      </c>
      <c r="AN1053" t="str">
        <f t="shared" si="560"/>
        <v>NA</v>
      </c>
      <c r="AO1053">
        <f t="shared" si="539"/>
        <v>0</v>
      </c>
      <c r="AP1053">
        <f t="shared" si="540"/>
        <v>0</v>
      </c>
      <c r="AQ1053" t="str">
        <f t="shared" si="541"/>
        <v>Method not applicable - confined aquifer</v>
      </c>
    </row>
    <row r="1054" spans="1:43" x14ac:dyDescent="0.25">
      <c r="A1054">
        <v>1037</v>
      </c>
      <c r="B1054">
        <v>412071.54600500001</v>
      </c>
      <c r="C1054" t="str">
        <f>VLOOKUP(A1054,'A1. Aquifer Attributes'!A:H,8,FALSE)</f>
        <v>Confined</v>
      </c>
      <c r="D1054" t="str">
        <f>VLOOKUP(A1054,'A3. BGCZ'!A:C,3,FALSE)</f>
        <v>IDF</v>
      </c>
      <c r="E1054" t="str">
        <f>VLOOKUP(A1054,'A2. Low Flow Zone'!A:C,3,FALSE)</f>
        <v>Southeast Mountains</v>
      </c>
      <c r="F1054">
        <f>IFERROR(VLOOKUP(A1054,'R1. GW Use'!A:H,8,FALSE),"&lt;Null&gt;")</f>
        <v>2072</v>
      </c>
      <c r="G1054" t="str">
        <f>IFERROR(VLOOKUP(A1054,'R2. Recharge'!A:I,8,FALSE)*B1054,"&lt;Null&gt;")</f>
        <v>&lt;Null&gt;</v>
      </c>
      <c r="H1054" t="str">
        <f>IFERROR(VLOOKUP(A1054,'R2. Recharge'!A:K,10,FALSE)*B1054,"&lt;Null&gt;")</f>
        <v>&lt;Null&gt;</v>
      </c>
      <c r="I1054" t="str">
        <f>IFERROR(VLOOKUP(A1054,'R3. GW E'!A:C,2,FALSE)*B1054,"&lt;Null&gt;")</f>
        <v>&lt;Null&gt;</v>
      </c>
      <c r="J1054" t="str">
        <f>IFERROR(VLOOKUP(A1054,'R3. GW E'!A:E,4,FALSE)*B1054,"&lt;Null&gt;")</f>
        <v>&lt;Null&gt;</v>
      </c>
      <c r="K1054" t="str">
        <f t="shared" si="528"/>
        <v>&lt;Null&gt;</v>
      </c>
      <c r="L1054" t="str">
        <f t="shared" si="529"/>
        <v>&lt;Null&gt;</v>
      </c>
      <c r="M1054" t="str">
        <f t="shared" si="530"/>
        <v>&lt;Null&gt;</v>
      </c>
      <c r="N1054" t="str">
        <f t="shared" si="531"/>
        <v>&lt;Null&gt;</v>
      </c>
      <c r="O1054" t="str">
        <f t="shared" si="532"/>
        <v/>
      </c>
      <c r="P1054">
        <f t="shared" si="542"/>
        <v>2000</v>
      </c>
      <c r="Q1054" t="str">
        <f t="shared" si="533"/>
        <v/>
      </c>
      <c r="R1054">
        <f t="shared" si="543"/>
        <v>0</v>
      </c>
      <c r="S1054" t="str">
        <f t="shared" si="534"/>
        <v/>
      </c>
      <c r="T1054">
        <f t="shared" si="544"/>
        <v>0</v>
      </c>
      <c r="U1054" t="str">
        <f t="shared" si="545"/>
        <v>NA</v>
      </c>
      <c r="V1054">
        <f t="shared" si="546"/>
        <v>0</v>
      </c>
      <c r="W1054" t="str">
        <f t="shared" si="547"/>
        <v>NA</v>
      </c>
      <c r="X1054">
        <f t="shared" si="548"/>
        <v>0</v>
      </c>
      <c r="Y1054" t="str">
        <f t="shared" si="535"/>
        <v>NA</v>
      </c>
      <c r="Z1054" t="str">
        <f t="shared" si="536"/>
        <v>NA</v>
      </c>
      <c r="AA1054" t="str">
        <f t="shared" si="537"/>
        <v>NA</v>
      </c>
      <c r="AB1054" t="str">
        <f t="shared" si="538"/>
        <v>NA</v>
      </c>
      <c r="AC1054" s="9" t="str">
        <f t="shared" si="549"/>
        <v>NA</v>
      </c>
      <c r="AD1054" s="9">
        <f t="shared" si="550"/>
        <v>0</v>
      </c>
      <c r="AE1054" s="9" t="str">
        <f t="shared" si="551"/>
        <v>NA</v>
      </c>
      <c r="AF1054" s="9">
        <f t="shared" si="552"/>
        <v>0</v>
      </c>
      <c r="AG1054" s="9" t="str">
        <f t="shared" si="553"/>
        <v>NA</v>
      </c>
      <c r="AH1054" s="9">
        <f t="shared" si="554"/>
        <v>0</v>
      </c>
      <c r="AI1054" s="9" t="str">
        <f t="shared" si="555"/>
        <v>NA</v>
      </c>
      <c r="AJ1054" s="9">
        <f t="shared" si="556"/>
        <v>0</v>
      </c>
      <c r="AK1054" t="str">
        <f t="shared" si="557"/>
        <v>NA</v>
      </c>
      <c r="AL1054" t="str">
        <f t="shared" si="558"/>
        <v>NA</v>
      </c>
      <c r="AM1054" t="str">
        <f t="shared" si="559"/>
        <v>NA</v>
      </c>
      <c r="AN1054" t="str">
        <f t="shared" si="560"/>
        <v>NA</v>
      </c>
      <c r="AO1054">
        <f t="shared" si="539"/>
        <v>0</v>
      </c>
      <c r="AP1054">
        <f t="shared" si="540"/>
        <v>0</v>
      </c>
      <c r="AQ1054" t="str">
        <f t="shared" si="541"/>
        <v>Method not applicable - confined aquifer</v>
      </c>
    </row>
    <row r="1055" spans="1:43" x14ac:dyDescent="0.25">
      <c r="A1055">
        <v>1038</v>
      </c>
      <c r="B1055">
        <v>571593.06463299994</v>
      </c>
      <c r="C1055" t="str">
        <f>VLOOKUP(A1055,'A1. Aquifer Attributes'!A:H,8,FALSE)</f>
        <v>Confined</v>
      </c>
      <c r="D1055" t="str">
        <f>VLOOKUP(A1055,'A3. BGCZ'!A:C,3,FALSE)</f>
        <v>IDF</v>
      </c>
      <c r="E1055" t="str">
        <f>VLOOKUP(A1055,'A2. Low Flow Zone'!A:C,3,FALSE)</f>
        <v>Southeast Mountains</v>
      </c>
      <c r="F1055">
        <f>IFERROR(VLOOKUP(A1055,'R1. GW Use'!A:H,8,FALSE),"&lt;Null&gt;")</f>
        <v>4834</v>
      </c>
      <c r="G1055" t="str">
        <f>IFERROR(VLOOKUP(A1055,'R2. Recharge'!A:I,8,FALSE)*B1055,"&lt;Null&gt;")</f>
        <v>&lt;Null&gt;</v>
      </c>
      <c r="H1055" t="str">
        <f>IFERROR(VLOOKUP(A1055,'R2. Recharge'!A:K,10,FALSE)*B1055,"&lt;Null&gt;")</f>
        <v>&lt;Null&gt;</v>
      </c>
      <c r="I1055" t="str">
        <f>IFERROR(VLOOKUP(A1055,'R3. GW E'!A:C,2,FALSE)*B1055,"&lt;Null&gt;")</f>
        <v>&lt;Null&gt;</v>
      </c>
      <c r="J1055" t="str">
        <f>IFERROR(VLOOKUP(A1055,'R3. GW E'!A:E,4,FALSE)*B1055,"&lt;Null&gt;")</f>
        <v>&lt;Null&gt;</v>
      </c>
      <c r="K1055" t="str">
        <f t="shared" si="528"/>
        <v>&lt;Null&gt;</v>
      </c>
      <c r="L1055" t="str">
        <f t="shared" si="529"/>
        <v>&lt;Null&gt;</v>
      </c>
      <c r="M1055" t="str">
        <f t="shared" si="530"/>
        <v>&lt;Null&gt;</v>
      </c>
      <c r="N1055" t="str">
        <f t="shared" si="531"/>
        <v>&lt;Null&gt;</v>
      </c>
      <c r="O1055" t="str">
        <f t="shared" si="532"/>
        <v/>
      </c>
      <c r="P1055">
        <f t="shared" si="542"/>
        <v>5000</v>
      </c>
      <c r="Q1055" t="str">
        <f t="shared" si="533"/>
        <v/>
      </c>
      <c r="R1055">
        <f t="shared" si="543"/>
        <v>0</v>
      </c>
      <c r="S1055" t="str">
        <f t="shared" si="534"/>
        <v/>
      </c>
      <c r="T1055">
        <f t="shared" si="544"/>
        <v>0</v>
      </c>
      <c r="U1055" t="str">
        <f t="shared" si="545"/>
        <v>NA</v>
      </c>
      <c r="V1055">
        <f t="shared" si="546"/>
        <v>0</v>
      </c>
      <c r="W1055" t="str">
        <f t="shared" si="547"/>
        <v>NA</v>
      </c>
      <c r="X1055">
        <f t="shared" si="548"/>
        <v>0</v>
      </c>
      <c r="Y1055" t="str">
        <f t="shared" si="535"/>
        <v>NA</v>
      </c>
      <c r="Z1055" t="str">
        <f t="shared" si="536"/>
        <v>NA</v>
      </c>
      <c r="AA1055" t="str">
        <f t="shared" si="537"/>
        <v>NA</v>
      </c>
      <c r="AB1055" t="str">
        <f t="shared" si="538"/>
        <v>NA</v>
      </c>
      <c r="AC1055" s="9" t="str">
        <f t="shared" si="549"/>
        <v>NA</v>
      </c>
      <c r="AD1055" s="9">
        <f t="shared" si="550"/>
        <v>0</v>
      </c>
      <c r="AE1055" s="9" t="str">
        <f t="shared" si="551"/>
        <v>NA</v>
      </c>
      <c r="AF1055" s="9">
        <f t="shared" si="552"/>
        <v>0</v>
      </c>
      <c r="AG1055" s="9" t="str">
        <f t="shared" si="553"/>
        <v>NA</v>
      </c>
      <c r="AH1055" s="9">
        <f t="shared" si="554"/>
        <v>0</v>
      </c>
      <c r="AI1055" s="9" t="str">
        <f t="shared" si="555"/>
        <v>NA</v>
      </c>
      <c r="AJ1055" s="9">
        <f t="shared" si="556"/>
        <v>0</v>
      </c>
      <c r="AK1055" t="str">
        <f t="shared" si="557"/>
        <v>NA</v>
      </c>
      <c r="AL1055" t="str">
        <f t="shared" si="558"/>
        <v>NA</v>
      </c>
      <c r="AM1055" t="str">
        <f t="shared" si="559"/>
        <v>NA</v>
      </c>
      <c r="AN1055" t="str">
        <f t="shared" si="560"/>
        <v>NA</v>
      </c>
      <c r="AO1055">
        <f t="shared" si="539"/>
        <v>0</v>
      </c>
      <c r="AP1055">
        <f t="shared" si="540"/>
        <v>0</v>
      </c>
      <c r="AQ1055" t="str">
        <f t="shared" si="541"/>
        <v>Method not applicable - confined aquifer</v>
      </c>
    </row>
    <row r="1056" spans="1:43" x14ac:dyDescent="0.25">
      <c r="A1056">
        <v>1039</v>
      </c>
      <c r="B1056">
        <v>250597.798274</v>
      </c>
      <c r="C1056" t="str">
        <f>VLOOKUP(A1056,'A1. Aquifer Attributes'!A:H,8,FALSE)</f>
        <v>Confined</v>
      </c>
      <c r="D1056" t="str">
        <f>VLOOKUP(A1056,'A3. BGCZ'!A:C,3,FALSE)</f>
        <v>IDF</v>
      </c>
      <c r="E1056" t="str">
        <f>VLOOKUP(A1056,'A2. Low Flow Zone'!A:C,3,FALSE)</f>
        <v>Southeast Mountains</v>
      </c>
      <c r="F1056">
        <f>IFERROR(VLOOKUP(A1056,'R1. GW Use'!A:H,8,FALSE),"&lt;Null&gt;")</f>
        <v>2072</v>
      </c>
      <c r="G1056" t="str">
        <f>IFERROR(VLOOKUP(A1056,'R2. Recharge'!A:I,8,FALSE)*B1056,"&lt;Null&gt;")</f>
        <v>&lt;Null&gt;</v>
      </c>
      <c r="H1056" t="str">
        <f>IFERROR(VLOOKUP(A1056,'R2. Recharge'!A:K,10,FALSE)*B1056,"&lt;Null&gt;")</f>
        <v>&lt;Null&gt;</v>
      </c>
      <c r="I1056" t="str">
        <f>IFERROR(VLOOKUP(A1056,'R3. GW E'!A:C,2,FALSE)*B1056,"&lt;Null&gt;")</f>
        <v>&lt;Null&gt;</v>
      </c>
      <c r="J1056" t="str">
        <f>IFERROR(VLOOKUP(A1056,'R3. GW E'!A:E,4,FALSE)*B1056,"&lt;Null&gt;")</f>
        <v>&lt;Null&gt;</v>
      </c>
      <c r="K1056" t="str">
        <f t="shared" si="528"/>
        <v>&lt;Null&gt;</v>
      </c>
      <c r="L1056" t="str">
        <f t="shared" si="529"/>
        <v>&lt;Null&gt;</v>
      </c>
      <c r="M1056" t="str">
        <f t="shared" si="530"/>
        <v>&lt;Null&gt;</v>
      </c>
      <c r="N1056" t="str">
        <f t="shared" si="531"/>
        <v>&lt;Null&gt;</v>
      </c>
      <c r="O1056" t="str">
        <f t="shared" si="532"/>
        <v/>
      </c>
      <c r="P1056">
        <f t="shared" si="542"/>
        <v>2000</v>
      </c>
      <c r="Q1056" t="str">
        <f t="shared" si="533"/>
        <v/>
      </c>
      <c r="R1056">
        <f t="shared" si="543"/>
        <v>0</v>
      </c>
      <c r="S1056" t="str">
        <f t="shared" si="534"/>
        <v/>
      </c>
      <c r="T1056">
        <f t="shared" si="544"/>
        <v>0</v>
      </c>
      <c r="U1056" t="str">
        <f t="shared" si="545"/>
        <v>NA</v>
      </c>
      <c r="V1056">
        <f t="shared" si="546"/>
        <v>0</v>
      </c>
      <c r="W1056" t="str">
        <f t="shared" si="547"/>
        <v>NA</v>
      </c>
      <c r="X1056">
        <f t="shared" si="548"/>
        <v>0</v>
      </c>
      <c r="Y1056" t="str">
        <f t="shared" si="535"/>
        <v>NA</v>
      </c>
      <c r="Z1056" t="str">
        <f t="shared" si="536"/>
        <v>NA</v>
      </c>
      <c r="AA1056" t="str">
        <f t="shared" si="537"/>
        <v>NA</v>
      </c>
      <c r="AB1056" t="str">
        <f t="shared" si="538"/>
        <v>NA</v>
      </c>
      <c r="AC1056" s="9" t="str">
        <f t="shared" si="549"/>
        <v>NA</v>
      </c>
      <c r="AD1056" s="9">
        <f t="shared" si="550"/>
        <v>0</v>
      </c>
      <c r="AE1056" s="9" t="str">
        <f t="shared" si="551"/>
        <v>NA</v>
      </c>
      <c r="AF1056" s="9">
        <f t="shared" si="552"/>
        <v>0</v>
      </c>
      <c r="AG1056" s="9" t="str">
        <f t="shared" si="553"/>
        <v>NA</v>
      </c>
      <c r="AH1056" s="9">
        <f t="shared" si="554"/>
        <v>0</v>
      </c>
      <c r="AI1056" s="9" t="str">
        <f t="shared" si="555"/>
        <v>NA</v>
      </c>
      <c r="AJ1056" s="9">
        <f t="shared" si="556"/>
        <v>0</v>
      </c>
      <c r="AK1056" t="str">
        <f t="shared" si="557"/>
        <v>NA</v>
      </c>
      <c r="AL1056" t="str">
        <f t="shared" si="558"/>
        <v>NA</v>
      </c>
      <c r="AM1056" t="str">
        <f t="shared" si="559"/>
        <v>NA</v>
      </c>
      <c r="AN1056" t="str">
        <f t="shared" si="560"/>
        <v>NA</v>
      </c>
      <c r="AO1056">
        <f t="shared" si="539"/>
        <v>0</v>
      </c>
      <c r="AP1056">
        <f t="shared" si="540"/>
        <v>0</v>
      </c>
      <c r="AQ1056" t="str">
        <f t="shared" si="541"/>
        <v>Method not applicable - confined aquifer</v>
      </c>
    </row>
    <row r="1057" spans="1:43" x14ac:dyDescent="0.25">
      <c r="A1057">
        <v>1040</v>
      </c>
      <c r="B1057">
        <v>5716601.2197899995</v>
      </c>
      <c r="C1057" t="str">
        <f>VLOOKUP(A1057,'A1. Aquifer Attributes'!A:H,8,FALSE)</f>
        <v>Confined</v>
      </c>
      <c r="D1057" t="str">
        <f>VLOOKUP(A1057,'A3. BGCZ'!A:C,3,FALSE)</f>
        <v>BWBS</v>
      </c>
      <c r="E1057" t="str">
        <f>VLOOKUP(A1057,'A2. Low Flow Zone'!A:C,3,FALSE)</f>
        <v>Northeast Plains</v>
      </c>
      <c r="F1057">
        <f>IFERROR(VLOOKUP(A1057,'R1. GW Use'!A:H,8,FALSE),"&lt;Null&gt;")</f>
        <v>0</v>
      </c>
      <c r="G1057" t="str">
        <f>IFERROR(VLOOKUP(A1057,'R2. Recharge'!A:I,8,FALSE)*B1057,"&lt;Null&gt;")</f>
        <v>&lt;Null&gt;</v>
      </c>
      <c r="H1057" t="str">
        <f>IFERROR(VLOOKUP(A1057,'R2. Recharge'!A:K,10,FALSE)*B1057,"&lt;Null&gt;")</f>
        <v>&lt;Null&gt;</v>
      </c>
      <c r="I1057" t="str">
        <f>IFERROR(VLOOKUP(A1057,'R3. GW E'!A:C,2,FALSE)*B1057,"&lt;Null&gt;")</f>
        <v>&lt;Null&gt;</v>
      </c>
      <c r="J1057" t="str">
        <f>IFERROR(VLOOKUP(A1057,'R3. GW E'!A:E,4,FALSE)*B1057,"&lt;Null&gt;")</f>
        <v>&lt;Null&gt;</v>
      </c>
      <c r="K1057" t="str">
        <f t="shared" si="528"/>
        <v>&lt;Null&gt;</v>
      </c>
      <c r="L1057" t="str">
        <f t="shared" si="529"/>
        <v>&lt;Null&gt;</v>
      </c>
      <c r="M1057" t="str">
        <f t="shared" si="530"/>
        <v>&lt;Null&gt;</v>
      </c>
      <c r="N1057" t="str">
        <f t="shared" si="531"/>
        <v>&lt;Null&gt;</v>
      </c>
      <c r="O1057" t="str">
        <f t="shared" si="532"/>
        <v/>
      </c>
      <c r="P1057">
        <f t="shared" si="542"/>
        <v>0</v>
      </c>
      <c r="Q1057" t="str">
        <f t="shared" si="533"/>
        <v/>
      </c>
      <c r="R1057">
        <f t="shared" si="543"/>
        <v>0</v>
      </c>
      <c r="S1057" t="str">
        <f t="shared" si="534"/>
        <v/>
      </c>
      <c r="T1057">
        <f t="shared" si="544"/>
        <v>0</v>
      </c>
      <c r="U1057" t="str">
        <f t="shared" si="545"/>
        <v>NA</v>
      </c>
      <c r="V1057">
        <f t="shared" si="546"/>
        <v>0</v>
      </c>
      <c r="W1057" t="str">
        <f t="shared" si="547"/>
        <v>NA</v>
      </c>
      <c r="X1057">
        <f t="shared" si="548"/>
        <v>0</v>
      </c>
      <c r="Y1057" t="str">
        <f t="shared" si="535"/>
        <v>NA</v>
      </c>
      <c r="Z1057" t="str">
        <f t="shared" si="536"/>
        <v>NA</v>
      </c>
      <c r="AA1057" t="str">
        <f t="shared" si="537"/>
        <v>NA</v>
      </c>
      <c r="AB1057" t="str">
        <f t="shared" si="538"/>
        <v>NA</v>
      </c>
      <c r="AC1057" s="9" t="str">
        <f t="shared" si="549"/>
        <v>NA</v>
      </c>
      <c r="AD1057" s="9">
        <f t="shared" si="550"/>
        <v>0</v>
      </c>
      <c r="AE1057" s="9" t="str">
        <f t="shared" si="551"/>
        <v>NA</v>
      </c>
      <c r="AF1057" s="9">
        <f t="shared" si="552"/>
        <v>0</v>
      </c>
      <c r="AG1057" s="9" t="str">
        <f t="shared" si="553"/>
        <v>NA</v>
      </c>
      <c r="AH1057" s="9">
        <f t="shared" si="554"/>
        <v>0</v>
      </c>
      <c r="AI1057" s="9" t="str">
        <f t="shared" si="555"/>
        <v>NA</v>
      </c>
      <c r="AJ1057" s="9">
        <f t="shared" si="556"/>
        <v>0</v>
      </c>
      <c r="AK1057" t="str">
        <f t="shared" si="557"/>
        <v>NA</v>
      </c>
      <c r="AL1057" t="str">
        <f t="shared" si="558"/>
        <v>NA</v>
      </c>
      <c r="AM1057" t="str">
        <f t="shared" si="559"/>
        <v>NA</v>
      </c>
      <c r="AN1057" t="str">
        <f t="shared" si="560"/>
        <v>NA</v>
      </c>
      <c r="AO1057">
        <f t="shared" si="539"/>
        <v>0</v>
      </c>
      <c r="AP1057">
        <f t="shared" si="540"/>
        <v>0</v>
      </c>
      <c r="AQ1057" t="str">
        <f t="shared" si="541"/>
        <v>Method not applicable - confined aquifer</v>
      </c>
    </row>
    <row r="1058" spans="1:43" x14ac:dyDescent="0.25">
      <c r="A1058">
        <v>1042</v>
      </c>
      <c r="B1058">
        <v>5791240.9448300004</v>
      </c>
      <c r="C1058" t="str">
        <f>VLOOKUP(A1058,'A1. Aquifer Attributes'!A:H,8,FALSE)</f>
        <v>Confined</v>
      </c>
      <c r="D1058" t="str">
        <f>VLOOKUP(A1058,'A3. BGCZ'!A:C,3,FALSE)</f>
        <v>IDF</v>
      </c>
      <c r="E1058" t="str">
        <f>VLOOKUP(A1058,'A2. Low Flow Zone'!A:C,3,FALSE)</f>
        <v>Southeast Mountains</v>
      </c>
      <c r="F1058">
        <f>IFERROR(VLOOKUP(A1058,'R1. GW Use'!A:H,8,FALSE),"&lt;Null&gt;")</f>
        <v>2072</v>
      </c>
      <c r="G1058" t="str">
        <f>IFERROR(VLOOKUP(A1058,'R2. Recharge'!A:I,8,FALSE)*B1058,"&lt;Null&gt;")</f>
        <v>&lt;Null&gt;</v>
      </c>
      <c r="H1058" t="str">
        <f>IFERROR(VLOOKUP(A1058,'R2. Recharge'!A:K,10,FALSE)*B1058,"&lt;Null&gt;")</f>
        <v>&lt;Null&gt;</v>
      </c>
      <c r="I1058" t="str">
        <f>IFERROR(VLOOKUP(A1058,'R3. GW E'!A:C,2,FALSE)*B1058,"&lt;Null&gt;")</f>
        <v>&lt;Null&gt;</v>
      </c>
      <c r="J1058" t="str">
        <f>IFERROR(VLOOKUP(A1058,'R3. GW E'!A:E,4,FALSE)*B1058,"&lt;Null&gt;")</f>
        <v>&lt;Null&gt;</v>
      </c>
      <c r="K1058" t="str">
        <f t="shared" si="528"/>
        <v>&lt;Null&gt;</v>
      </c>
      <c r="L1058" t="str">
        <f t="shared" si="529"/>
        <v>&lt;Null&gt;</v>
      </c>
      <c r="M1058" t="str">
        <f t="shared" si="530"/>
        <v>&lt;Null&gt;</v>
      </c>
      <c r="N1058" t="str">
        <f t="shared" si="531"/>
        <v>&lt;Null&gt;</v>
      </c>
      <c r="O1058" t="str">
        <f t="shared" si="532"/>
        <v/>
      </c>
      <c r="P1058">
        <f t="shared" si="542"/>
        <v>2000</v>
      </c>
      <c r="Q1058" t="str">
        <f t="shared" si="533"/>
        <v/>
      </c>
      <c r="R1058">
        <f t="shared" si="543"/>
        <v>0</v>
      </c>
      <c r="S1058" t="str">
        <f t="shared" si="534"/>
        <v/>
      </c>
      <c r="T1058">
        <f t="shared" si="544"/>
        <v>0</v>
      </c>
      <c r="U1058" t="str">
        <f t="shared" si="545"/>
        <v>NA</v>
      </c>
      <c r="V1058">
        <f t="shared" si="546"/>
        <v>0</v>
      </c>
      <c r="W1058" t="str">
        <f t="shared" si="547"/>
        <v>NA</v>
      </c>
      <c r="X1058">
        <f t="shared" si="548"/>
        <v>0</v>
      </c>
      <c r="Y1058" t="str">
        <f t="shared" si="535"/>
        <v>NA</v>
      </c>
      <c r="Z1058" t="str">
        <f t="shared" si="536"/>
        <v>NA</v>
      </c>
      <c r="AA1058" t="str">
        <f t="shared" si="537"/>
        <v>NA</v>
      </c>
      <c r="AB1058" t="str">
        <f t="shared" si="538"/>
        <v>NA</v>
      </c>
      <c r="AC1058" s="9" t="str">
        <f t="shared" si="549"/>
        <v>NA</v>
      </c>
      <c r="AD1058" s="9">
        <f t="shared" si="550"/>
        <v>0</v>
      </c>
      <c r="AE1058" s="9" t="str">
        <f t="shared" si="551"/>
        <v>NA</v>
      </c>
      <c r="AF1058" s="9">
        <f t="shared" si="552"/>
        <v>0</v>
      </c>
      <c r="AG1058" s="9" t="str">
        <f t="shared" si="553"/>
        <v>NA</v>
      </c>
      <c r="AH1058" s="9">
        <f t="shared" si="554"/>
        <v>0</v>
      </c>
      <c r="AI1058" s="9" t="str">
        <f t="shared" si="555"/>
        <v>NA</v>
      </c>
      <c r="AJ1058" s="9">
        <f t="shared" si="556"/>
        <v>0</v>
      </c>
      <c r="AK1058" t="str">
        <f t="shared" si="557"/>
        <v>NA</v>
      </c>
      <c r="AL1058" t="str">
        <f t="shared" si="558"/>
        <v>NA</v>
      </c>
      <c r="AM1058" t="str">
        <f t="shared" si="559"/>
        <v>NA</v>
      </c>
      <c r="AN1058" t="str">
        <f t="shared" si="560"/>
        <v>NA</v>
      </c>
      <c r="AO1058">
        <f t="shared" si="539"/>
        <v>0</v>
      </c>
      <c r="AP1058">
        <f t="shared" si="540"/>
        <v>0</v>
      </c>
      <c r="AQ1058" t="str">
        <f t="shared" si="541"/>
        <v>Method not applicable - confined aquifer</v>
      </c>
    </row>
    <row r="1059" spans="1:43" x14ac:dyDescent="0.25">
      <c r="A1059">
        <v>1043</v>
      </c>
      <c r="B1059">
        <v>5277067.4360499997</v>
      </c>
      <c r="C1059" t="str">
        <f>VLOOKUP(A1059,'A1. Aquifer Attributes'!A:H,8,FALSE)</f>
        <v>Confined</v>
      </c>
      <c r="D1059" t="str">
        <f>VLOOKUP(A1059,'A3. BGCZ'!A:C,3,FALSE)</f>
        <v>IDF</v>
      </c>
      <c r="E1059" t="str">
        <f>VLOOKUP(A1059,'A2. Low Flow Zone'!A:C,3,FALSE)</f>
        <v>Southeast Mountains</v>
      </c>
      <c r="F1059">
        <f>IFERROR(VLOOKUP(A1059,'R1. GW Use'!A:H,8,FALSE),"&lt;Null&gt;")</f>
        <v>62269</v>
      </c>
      <c r="G1059" t="str">
        <f>IFERROR(VLOOKUP(A1059,'R2. Recharge'!A:I,8,FALSE)*B1059,"&lt;Null&gt;")</f>
        <v>&lt;Null&gt;</v>
      </c>
      <c r="H1059" t="str">
        <f>IFERROR(VLOOKUP(A1059,'R2. Recharge'!A:K,10,FALSE)*B1059,"&lt;Null&gt;")</f>
        <v>&lt;Null&gt;</v>
      </c>
      <c r="I1059" t="str">
        <f>IFERROR(VLOOKUP(A1059,'R3. GW E'!A:C,2,FALSE)*B1059,"&lt;Null&gt;")</f>
        <v>&lt;Null&gt;</v>
      </c>
      <c r="J1059" t="str">
        <f>IFERROR(VLOOKUP(A1059,'R3. GW E'!A:E,4,FALSE)*B1059,"&lt;Null&gt;")</f>
        <v>&lt;Null&gt;</v>
      </c>
      <c r="K1059" t="str">
        <f t="shared" si="528"/>
        <v>&lt;Null&gt;</v>
      </c>
      <c r="L1059" t="str">
        <f t="shared" si="529"/>
        <v>&lt;Null&gt;</v>
      </c>
      <c r="M1059" t="str">
        <f t="shared" si="530"/>
        <v>&lt;Null&gt;</v>
      </c>
      <c r="N1059" t="str">
        <f t="shared" si="531"/>
        <v>&lt;Null&gt;</v>
      </c>
      <c r="O1059" t="str">
        <f t="shared" si="532"/>
        <v/>
      </c>
      <c r="P1059">
        <f t="shared" si="542"/>
        <v>62000</v>
      </c>
      <c r="Q1059" t="str">
        <f t="shared" si="533"/>
        <v/>
      </c>
      <c r="R1059">
        <f t="shared" si="543"/>
        <v>0</v>
      </c>
      <c r="S1059" t="str">
        <f t="shared" si="534"/>
        <v/>
      </c>
      <c r="T1059">
        <f t="shared" si="544"/>
        <v>0</v>
      </c>
      <c r="U1059" t="str">
        <f t="shared" si="545"/>
        <v>NA</v>
      </c>
      <c r="V1059">
        <f t="shared" si="546"/>
        <v>0</v>
      </c>
      <c r="W1059" t="str">
        <f t="shared" si="547"/>
        <v>NA</v>
      </c>
      <c r="X1059">
        <f t="shared" si="548"/>
        <v>0</v>
      </c>
      <c r="Y1059" t="str">
        <f t="shared" si="535"/>
        <v>NA</v>
      </c>
      <c r="Z1059" t="str">
        <f t="shared" si="536"/>
        <v>NA</v>
      </c>
      <c r="AA1059" t="str">
        <f t="shared" si="537"/>
        <v>NA</v>
      </c>
      <c r="AB1059" t="str">
        <f t="shared" si="538"/>
        <v>NA</v>
      </c>
      <c r="AC1059" s="9" t="str">
        <f t="shared" si="549"/>
        <v>NA</v>
      </c>
      <c r="AD1059" s="9">
        <f t="shared" si="550"/>
        <v>0</v>
      </c>
      <c r="AE1059" s="9" t="str">
        <f t="shared" si="551"/>
        <v>NA</v>
      </c>
      <c r="AF1059" s="9">
        <f t="shared" si="552"/>
        <v>0</v>
      </c>
      <c r="AG1059" s="9" t="str">
        <f t="shared" si="553"/>
        <v>NA</v>
      </c>
      <c r="AH1059" s="9">
        <f t="shared" si="554"/>
        <v>0</v>
      </c>
      <c r="AI1059" s="9" t="str">
        <f t="shared" si="555"/>
        <v>NA</v>
      </c>
      <c r="AJ1059" s="9">
        <f t="shared" si="556"/>
        <v>0</v>
      </c>
      <c r="AK1059" t="str">
        <f t="shared" si="557"/>
        <v>NA</v>
      </c>
      <c r="AL1059" t="str">
        <f t="shared" si="558"/>
        <v>NA</v>
      </c>
      <c r="AM1059" t="str">
        <f t="shared" si="559"/>
        <v>NA</v>
      </c>
      <c r="AN1059" t="str">
        <f t="shared" si="560"/>
        <v>NA</v>
      </c>
      <c r="AO1059">
        <f t="shared" si="539"/>
        <v>0</v>
      </c>
      <c r="AP1059">
        <f t="shared" si="540"/>
        <v>0</v>
      </c>
      <c r="AQ1059" t="str">
        <f t="shared" si="541"/>
        <v>Method not applicable - confined aquifer</v>
      </c>
    </row>
    <row r="1060" spans="1:43" x14ac:dyDescent="0.25">
      <c r="A1060">
        <v>1045</v>
      </c>
      <c r="B1060">
        <v>1151060.8905499999</v>
      </c>
      <c r="C1060" t="str">
        <f>VLOOKUP(A1060,'A1. Aquifer Attributes'!A:H,8,FALSE)</f>
        <v>Confined</v>
      </c>
      <c r="D1060" t="str">
        <f>VLOOKUP(A1060,'A3. BGCZ'!A:C,3,FALSE)</f>
        <v>IDF</v>
      </c>
      <c r="E1060" t="str">
        <f>VLOOKUP(A1060,'A2. Low Flow Zone'!A:C,3,FALSE)</f>
        <v>Southeast Mountains</v>
      </c>
      <c r="F1060">
        <f>IFERROR(VLOOKUP(A1060,'R1. GW Use'!A:H,8,FALSE),"&lt;Null&gt;")</f>
        <v>1381</v>
      </c>
      <c r="G1060" t="str">
        <f>IFERROR(VLOOKUP(A1060,'R2. Recharge'!A:I,8,FALSE)*B1060,"&lt;Null&gt;")</f>
        <v>&lt;Null&gt;</v>
      </c>
      <c r="H1060" t="str">
        <f>IFERROR(VLOOKUP(A1060,'R2. Recharge'!A:K,10,FALSE)*B1060,"&lt;Null&gt;")</f>
        <v>&lt;Null&gt;</v>
      </c>
      <c r="I1060" t="str">
        <f>IFERROR(VLOOKUP(A1060,'R3. GW E'!A:C,2,FALSE)*B1060,"&lt;Null&gt;")</f>
        <v>&lt;Null&gt;</v>
      </c>
      <c r="J1060" t="str">
        <f>IFERROR(VLOOKUP(A1060,'R3. GW E'!A:E,4,FALSE)*B1060,"&lt;Null&gt;")</f>
        <v>&lt;Null&gt;</v>
      </c>
      <c r="K1060" t="str">
        <f t="shared" si="528"/>
        <v>&lt;Null&gt;</v>
      </c>
      <c r="L1060" t="str">
        <f t="shared" si="529"/>
        <v>&lt;Null&gt;</v>
      </c>
      <c r="M1060" t="str">
        <f t="shared" si="530"/>
        <v>&lt;Null&gt;</v>
      </c>
      <c r="N1060" t="str">
        <f t="shared" si="531"/>
        <v>&lt;Null&gt;</v>
      </c>
      <c r="O1060" t="str">
        <f t="shared" si="532"/>
        <v/>
      </c>
      <c r="P1060">
        <f t="shared" si="542"/>
        <v>1000</v>
      </c>
      <c r="Q1060" t="str">
        <f t="shared" si="533"/>
        <v/>
      </c>
      <c r="R1060">
        <f t="shared" si="543"/>
        <v>0</v>
      </c>
      <c r="S1060" t="str">
        <f t="shared" si="534"/>
        <v/>
      </c>
      <c r="T1060">
        <f t="shared" si="544"/>
        <v>0</v>
      </c>
      <c r="U1060" t="str">
        <f t="shared" si="545"/>
        <v>NA</v>
      </c>
      <c r="V1060">
        <f t="shared" si="546"/>
        <v>0</v>
      </c>
      <c r="W1060" t="str">
        <f t="shared" si="547"/>
        <v>NA</v>
      </c>
      <c r="X1060">
        <f t="shared" si="548"/>
        <v>0</v>
      </c>
      <c r="Y1060" t="str">
        <f t="shared" si="535"/>
        <v>NA</v>
      </c>
      <c r="Z1060" t="str">
        <f t="shared" si="536"/>
        <v>NA</v>
      </c>
      <c r="AA1060" t="str">
        <f t="shared" si="537"/>
        <v>NA</v>
      </c>
      <c r="AB1060" t="str">
        <f t="shared" si="538"/>
        <v>NA</v>
      </c>
      <c r="AC1060" s="9" t="str">
        <f t="shared" si="549"/>
        <v>NA</v>
      </c>
      <c r="AD1060" s="9">
        <f t="shared" si="550"/>
        <v>0</v>
      </c>
      <c r="AE1060" s="9" t="str">
        <f t="shared" si="551"/>
        <v>NA</v>
      </c>
      <c r="AF1060" s="9">
        <f t="shared" si="552"/>
        <v>0</v>
      </c>
      <c r="AG1060" s="9" t="str">
        <f t="shared" si="553"/>
        <v>NA</v>
      </c>
      <c r="AH1060" s="9">
        <f t="shared" si="554"/>
        <v>0</v>
      </c>
      <c r="AI1060" s="9" t="str">
        <f t="shared" si="555"/>
        <v>NA</v>
      </c>
      <c r="AJ1060" s="9">
        <f t="shared" si="556"/>
        <v>0</v>
      </c>
      <c r="AK1060" t="str">
        <f t="shared" si="557"/>
        <v>NA</v>
      </c>
      <c r="AL1060" t="str">
        <f t="shared" si="558"/>
        <v>NA</v>
      </c>
      <c r="AM1060" t="str">
        <f t="shared" si="559"/>
        <v>NA</v>
      </c>
      <c r="AN1060" t="str">
        <f t="shared" si="560"/>
        <v>NA</v>
      </c>
      <c r="AO1060">
        <f t="shared" si="539"/>
        <v>0</v>
      </c>
      <c r="AP1060">
        <f t="shared" si="540"/>
        <v>0</v>
      </c>
      <c r="AQ1060" t="str">
        <f t="shared" si="541"/>
        <v>Method not applicable - confined aquifer</v>
      </c>
    </row>
    <row r="1061" spans="1:43" x14ac:dyDescent="0.25">
      <c r="A1061">
        <v>1046</v>
      </c>
      <c r="B1061">
        <v>1766700.0105600001</v>
      </c>
      <c r="C1061" t="str">
        <f>VLOOKUP(A1061,'A1. Aquifer Attributes'!A:H,8,FALSE)</f>
        <v>Confined</v>
      </c>
      <c r="D1061" t="str">
        <f>VLOOKUP(A1061,'A3. BGCZ'!A:C,3,FALSE)</f>
        <v>IDF</v>
      </c>
      <c r="E1061" t="str">
        <f>VLOOKUP(A1061,'A2. Low Flow Zone'!A:C,3,FALSE)</f>
        <v>Southeast Mountains</v>
      </c>
      <c r="F1061">
        <f>IFERROR(VLOOKUP(A1061,'R1. GW Use'!A:H,8,FALSE),"&lt;Null&gt;")</f>
        <v>2072</v>
      </c>
      <c r="G1061" t="str">
        <f>IFERROR(VLOOKUP(A1061,'R2. Recharge'!A:I,8,FALSE)*B1061,"&lt;Null&gt;")</f>
        <v>&lt;Null&gt;</v>
      </c>
      <c r="H1061" t="str">
        <f>IFERROR(VLOOKUP(A1061,'R2. Recharge'!A:K,10,FALSE)*B1061,"&lt;Null&gt;")</f>
        <v>&lt;Null&gt;</v>
      </c>
      <c r="I1061" t="str">
        <f>IFERROR(VLOOKUP(A1061,'R3. GW E'!A:C,2,FALSE)*B1061,"&lt;Null&gt;")</f>
        <v>&lt;Null&gt;</v>
      </c>
      <c r="J1061" t="str">
        <f>IFERROR(VLOOKUP(A1061,'R3. GW E'!A:E,4,FALSE)*B1061,"&lt;Null&gt;")</f>
        <v>&lt;Null&gt;</v>
      </c>
      <c r="K1061" t="str">
        <f t="shared" si="528"/>
        <v>&lt;Null&gt;</v>
      </c>
      <c r="L1061" t="str">
        <f t="shared" si="529"/>
        <v>&lt;Null&gt;</v>
      </c>
      <c r="M1061" t="str">
        <f t="shared" si="530"/>
        <v>&lt;Null&gt;</v>
      </c>
      <c r="N1061" t="str">
        <f t="shared" si="531"/>
        <v>&lt;Null&gt;</v>
      </c>
      <c r="O1061" t="str">
        <f t="shared" si="532"/>
        <v/>
      </c>
      <c r="P1061">
        <f t="shared" si="542"/>
        <v>2000</v>
      </c>
      <c r="Q1061" t="str">
        <f t="shared" si="533"/>
        <v/>
      </c>
      <c r="R1061">
        <f t="shared" si="543"/>
        <v>0</v>
      </c>
      <c r="S1061" t="str">
        <f t="shared" si="534"/>
        <v/>
      </c>
      <c r="T1061">
        <f t="shared" si="544"/>
        <v>0</v>
      </c>
      <c r="U1061" t="str">
        <f t="shared" si="545"/>
        <v>NA</v>
      </c>
      <c r="V1061">
        <f t="shared" si="546"/>
        <v>0</v>
      </c>
      <c r="W1061" t="str">
        <f t="shared" si="547"/>
        <v>NA</v>
      </c>
      <c r="X1061">
        <f t="shared" si="548"/>
        <v>0</v>
      </c>
      <c r="Y1061" t="str">
        <f t="shared" si="535"/>
        <v>NA</v>
      </c>
      <c r="Z1061" t="str">
        <f t="shared" si="536"/>
        <v>NA</v>
      </c>
      <c r="AA1061" t="str">
        <f t="shared" si="537"/>
        <v>NA</v>
      </c>
      <c r="AB1061" t="str">
        <f t="shared" si="538"/>
        <v>NA</v>
      </c>
      <c r="AC1061" s="9" t="str">
        <f t="shared" si="549"/>
        <v>NA</v>
      </c>
      <c r="AD1061" s="9">
        <f t="shared" si="550"/>
        <v>0</v>
      </c>
      <c r="AE1061" s="9" t="str">
        <f t="shared" si="551"/>
        <v>NA</v>
      </c>
      <c r="AF1061" s="9">
        <f t="shared" si="552"/>
        <v>0</v>
      </c>
      <c r="AG1061" s="9" t="str">
        <f t="shared" si="553"/>
        <v>NA</v>
      </c>
      <c r="AH1061" s="9">
        <f t="shared" si="554"/>
        <v>0</v>
      </c>
      <c r="AI1061" s="9" t="str">
        <f t="shared" si="555"/>
        <v>NA</v>
      </c>
      <c r="AJ1061" s="9">
        <f t="shared" si="556"/>
        <v>0</v>
      </c>
      <c r="AK1061" t="str">
        <f t="shared" si="557"/>
        <v>NA</v>
      </c>
      <c r="AL1061" t="str">
        <f t="shared" si="558"/>
        <v>NA</v>
      </c>
      <c r="AM1061" t="str">
        <f t="shared" si="559"/>
        <v>NA</v>
      </c>
      <c r="AN1061" t="str">
        <f t="shared" si="560"/>
        <v>NA</v>
      </c>
      <c r="AO1061">
        <f t="shared" si="539"/>
        <v>0</v>
      </c>
      <c r="AP1061">
        <f t="shared" si="540"/>
        <v>0</v>
      </c>
      <c r="AQ1061" t="str">
        <f t="shared" si="541"/>
        <v>Method not applicable - confined aquifer</v>
      </c>
    </row>
    <row r="1062" spans="1:43" x14ac:dyDescent="0.25">
      <c r="A1062">
        <v>1050</v>
      </c>
      <c r="B1062">
        <v>857300.60763900005</v>
      </c>
      <c r="C1062" t="str">
        <f>VLOOKUP(A1062,'A1. Aquifer Attributes'!A:H,8,FALSE)</f>
        <v>Confined</v>
      </c>
      <c r="D1062" t="str">
        <f>VLOOKUP(A1062,'A3. BGCZ'!A:C,3,FALSE)</f>
        <v>IDF</v>
      </c>
      <c r="E1062" t="str">
        <f>VLOOKUP(A1062,'A2. Low Flow Zone'!A:C,3,FALSE)</f>
        <v>Southeast Mountains</v>
      </c>
      <c r="F1062">
        <f>IFERROR(VLOOKUP(A1062,'R1. GW Use'!A:H,8,FALSE),"&lt;Null&gt;")</f>
        <v>3453</v>
      </c>
      <c r="G1062" t="str">
        <f>IFERROR(VLOOKUP(A1062,'R2. Recharge'!A:I,8,FALSE)*B1062,"&lt;Null&gt;")</f>
        <v>&lt;Null&gt;</v>
      </c>
      <c r="H1062" t="str">
        <f>IFERROR(VLOOKUP(A1062,'R2. Recharge'!A:K,10,FALSE)*B1062,"&lt;Null&gt;")</f>
        <v>&lt;Null&gt;</v>
      </c>
      <c r="I1062" t="str">
        <f>IFERROR(VLOOKUP(A1062,'R3. GW E'!A:C,2,FALSE)*B1062,"&lt;Null&gt;")</f>
        <v>&lt;Null&gt;</v>
      </c>
      <c r="J1062" t="str">
        <f>IFERROR(VLOOKUP(A1062,'R3. GW E'!A:E,4,FALSE)*B1062,"&lt;Null&gt;")</f>
        <v>&lt;Null&gt;</v>
      </c>
      <c r="K1062" t="str">
        <f t="shared" si="528"/>
        <v>&lt;Null&gt;</v>
      </c>
      <c r="L1062" t="str">
        <f t="shared" si="529"/>
        <v>&lt;Null&gt;</v>
      </c>
      <c r="M1062" t="str">
        <f t="shared" si="530"/>
        <v>&lt;Null&gt;</v>
      </c>
      <c r="N1062" t="str">
        <f t="shared" si="531"/>
        <v>&lt;Null&gt;</v>
      </c>
      <c r="O1062" t="str">
        <f t="shared" si="532"/>
        <v/>
      </c>
      <c r="P1062">
        <f t="shared" si="542"/>
        <v>3000</v>
      </c>
      <c r="Q1062" t="str">
        <f t="shared" si="533"/>
        <v/>
      </c>
      <c r="R1062">
        <f t="shared" si="543"/>
        <v>0</v>
      </c>
      <c r="S1062" t="str">
        <f t="shared" si="534"/>
        <v/>
      </c>
      <c r="T1062">
        <f t="shared" si="544"/>
        <v>0</v>
      </c>
      <c r="U1062" t="str">
        <f t="shared" si="545"/>
        <v>NA</v>
      </c>
      <c r="V1062">
        <f t="shared" si="546"/>
        <v>0</v>
      </c>
      <c r="W1062" t="str">
        <f t="shared" si="547"/>
        <v>NA</v>
      </c>
      <c r="X1062">
        <f t="shared" si="548"/>
        <v>0</v>
      </c>
      <c r="Y1062" t="str">
        <f t="shared" si="535"/>
        <v>NA</v>
      </c>
      <c r="Z1062" t="str">
        <f t="shared" si="536"/>
        <v>NA</v>
      </c>
      <c r="AA1062" t="str">
        <f t="shared" si="537"/>
        <v>NA</v>
      </c>
      <c r="AB1062" t="str">
        <f t="shared" si="538"/>
        <v>NA</v>
      </c>
      <c r="AC1062" s="9" t="str">
        <f t="shared" si="549"/>
        <v>NA</v>
      </c>
      <c r="AD1062" s="9">
        <f t="shared" si="550"/>
        <v>0</v>
      </c>
      <c r="AE1062" s="9" t="str">
        <f t="shared" si="551"/>
        <v>NA</v>
      </c>
      <c r="AF1062" s="9">
        <f t="shared" si="552"/>
        <v>0</v>
      </c>
      <c r="AG1062" s="9" t="str">
        <f t="shared" si="553"/>
        <v>NA</v>
      </c>
      <c r="AH1062" s="9">
        <f t="shared" si="554"/>
        <v>0</v>
      </c>
      <c r="AI1062" s="9" t="str">
        <f t="shared" si="555"/>
        <v>NA</v>
      </c>
      <c r="AJ1062" s="9">
        <f t="shared" si="556"/>
        <v>0</v>
      </c>
      <c r="AK1062" t="str">
        <f t="shared" si="557"/>
        <v>NA</v>
      </c>
      <c r="AL1062" t="str">
        <f t="shared" si="558"/>
        <v>NA</v>
      </c>
      <c r="AM1062" t="str">
        <f t="shared" si="559"/>
        <v>NA</v>
      </c>
      <c r="AN1062" t="str">
        <f t="shared" si="560"/>
        <v>NA</v>
      </c>
      <c r="AO1062">
        <f t="shared" si="539"/>
        <v>0</v>
      </c>
      <c r="AP1062">
        <f t="shared" si="540"/>
        <v>0</v>
      </c>
      <c r="AQ1062" t="str">
        <f t="shared" si="541"/>
        <v>Method not applicable - confined aquifer</v>
      </c>
    </row>
    <row r="1063" spans="1:43" x14ac:dyDescent="0.25">
      <c r="A1063">
        <v>1052</v>
      </c>
      <c r="B1063">
        <v>376549.61919300002</v>
      </c>
      <c r="C1063" t="str">
        <f>VLOOKUP(A1063,'A1. Aquifer Attributes'!A:H,8,FALSE)</f>
        <v>Confined</v>
      </c>
      <c r="D1063" t="str">
        <f>VLOOKUP(A1063,'A3. BGCZ'!A:C,3,FALSE)</f>
        <v>MS</v>
      </c>
      <c r="E1063" t="str">
        <f>VLOOKUP(A1063,'A2. Low Flow Zone'!A:C,3,FALSE)</f>
        <v>Southeast Mountains</v>
      </c>
      <c r="F1063">
        <f>IFERROR(VLOOKUP(A1063,'R1. GW Use'!A:H,8,FALSE),"&lt;Null&gt;")</f>
        <v>0</v>
      </c>
      <c r="G1063" t="str">
        <f>IFERROR(VLOOKUP(A1063,'R2. Recharge'!A:I,8,FALSE)*B1063,"&lt;Null&gt;")</f>
        <v>&lt;Null&gt;</v>
      </c>
      <c r="H1063" t="str">
        <f>IFERROR(VLOOKUP(A1063,'R2. Recharge'!A:K,10,FALSE)*B1063,"&lt;Null&gt;")</f>
        <v>&lt;Null&gt;</v>
      </c>
      <c r="I1063" t="str">
        <f>IFERROR(VLOOKUP(A1063,'R3. GW E'!A:C,2,FALSE)*B1063,"&lt;Null&gt;")</f>
        <v>&lt;Null&gt;</v>
      </c>
      <c r="J1063" t="str">
        <f>IFERROR(VLOOKUP(A1063,'R3. GW E'!A:E,4,FALSE)*B1063,"&lt;Null&gt;")</f>
        <v>&lt;Null&gt;</v>
      </c>
      <c r="K1063" t="str">
        <f t="shared" si="528"/>
        <v>&lt;Null&gt;</v>
      </c>
      <c r="L1063" t="str">
        <f t="shared" si="529"/>
        <v>&lt;Null&gt;</v>
      </c>
      <c r="M1063" t="str">
        <f t="shared" si="530"/>
        <v>&lt;Null&gt;</v>
      </c>
      <c r="N1063" t="str">
        <f t="shared" si="531"/>
        <v>&lt;Null&gt;</v>
      </c>
      <c r="O1063" t="str">
        <f t="shared" si="532"/>
        <v/>
      </c>
      <c r="P1063">
        <f t="shared" si="542"/>
        <v>0</v>
      </c>
      <c r="Q1063" t="str">
        <f t="shared" si="533"/>
        <v/>
      </c>
      <c r="R1063">
        <f t="shared" si="543"/>
        <v>0</v>
      </c>
      <c r="S1063" t="str">
        <f t="shared" si="534"/>
        <v/>
      </c>
      <c r="T1063">
        <f t="shared" si="544"/>
        <v>0</v>
      </c>
      <c r="U1063" t="str">
        <f t="shared" si="545"/>
        <v>NA</v>
      </c>
      <c r="V1063">
        <f t="shared" si="546"/>
        <v>0</v>
      </c>
      <c r="W1063" t="str">
        <f t="shared" si="547"/>
        <v>NA</v>
      </c>
      <c r="X1063">
        <f t="shared" si="548"/>
        <v>0</v>
      </c>
      <c r="Y1063" t="str">
        <f t="shared" si="535"/>
        <v>NA</v>
      </c>
      <c r="Z1063" t="str">
        <f t="shared" si="536"/>
        <v>NA</v>
      </c>
      <c r="AA1063" t="str">
        <f t="shared" si="537"/>
        <v>NA</v>
      </c>
      <c r="AB1063" t="str">
        <f t="shared" si="538"/>
        <v>NA</v>
      </c>
      <c r="AC1063" s="9" t="str">
        <f t="shared" si="549"/>
        <v>NA</v>
      </c>
      <c r="AD1063" s="9">
        <f t="shared" si="550"/>
        <v>0</v>
      </c>
      <c r="AE1063" s="9" t="str">
        <f t="shared" si="551"/>
        <v>NA</v>
      </c>
      <c r="AF1063" s="9">
        <f t="shared" si="552"/>
        <v>0</v>
      </c>
      <c r="AG1063" s="9" t="str">
        <f t="shared" si="553"/>
        <v>NA</v>
      </c>
      <c r="AH1063" s="9">
        <f t="shared" si="554"/>
        <v>0</v>
      </c>
      <c r="AI1063" s="9" t="str">
        <f t="shared" si="555"/>
        <v>NA</v>
      </c>
      <c r="AJ1063" s="9">
        <f t="shared" si="556"/>
        <v>0</v>
      </c>
      <c r="AK1063" t="str">
        <f t="shared" si="557"/>
        <v>NA</v>
      </c>
      <c r="AL1063" t="str">
        <f t="shared" si="558"/>
        <v>NA</v>
      </c>
      <c r="AM1063" t="str">
        <f t="shared" si="559"/>
        <v>NA</v>
      </c>
      <c r="AN1063" t="str">
        <f t="shared" si="560"/>
        <v>NA</v>
      </c>
      <c r="AO1063">
        <f t="shared" si="539"/>
        <v>0</v>
      </c>
      <c r="AP1063">
        <f t="shared" si="540"/>
        <v>0</v>
      </c>
      <c r="AQ1063" t="str">
        <f t="shared" si="541"/>
        <v>Method not applicable - confined aquifer</v>
      </c>
    </row>
    <row r="1064" spans="1:43" x14ac:dyDescent="0.25">
      <c r="A1064">
        <v>1053</v>
      </c>
      <c r="B1064">
        <v>7786849.4071199996</v>
      </c>
      <c r="C1064" t="str">
        <f>VLOOKUP(A1064,'A1. Aquifer Attributes'!A:H,8,FALSE)</f>
        <v>Confined</v>
      </c>
      <c r="D1064" t="str">
        <f>VLOOKUP(A1064,'A3. BGCZ'!A:C,3,FALSE)</f>
        <v>ICH</v>
      </c>
      <c r="E1064" t="str">
        <f>VLOOKUP(A1064,'A2. Low Flow Zone'!A:C,3,FALSE)</f>
        <v>Southeast Mountains</v>
      </c>
      <c r="F1064">
        <f>IFERROR(VLOOKUP(A1064,'R1. GW Use'!A:H,8,FALSE),"&lt;Null&gt;")</f>
        <v>5524</v>
      </c>
      <c r="G1064" t="str">
        <f>IFERROR(VLOOKUP(A1064,'R2. Recharge'!A:I,8,FALSE)*B1064,"&lt;Null&gt;")</f>
        <v>&lt;Null&gt;</v>
      </c>
      <c r="H1064" t="str">
        <f>IFERROR(VLOOKUP(A1064,'R2. Recharge'!A:K,10,FALSE)*B1064,"&lt;Null&gt;")</f>
        <v>&lt;Null&gt;</v>
      </c>
      <c r="I1064" t="str">
        <f>IFERROR(VLOOKUP(A1064,'R3. GW E'!A:C,2,FALSE)*B1064,"&lt;Null&gt;")</f>
        <v>&lt;Null&gt;</v>
      </c>
      <c r="J1064" t="str">
        <f>IFERROR(VLOOKUP(A1064,'R3. GW E'!A:E,4,FALSE)*B1064,"&lt;Null&gt;")</f>
        <v>&lt;Null&gt;</v>
      </c>
      <c r="K1064" t="str">
        <f t="shared" si="528"/>
        <v>&lt;Null&gt;</v>
      </c>
      <c r="L1064" t="str">
        <f t="shared" si="529"/>
        <v>&lt;Null&gt;</v>
      </c>
      <c r="M1064" t="str">
        <f t="shared" si="530"/>
        <v>&lt;Null&gt;</v>
      </c>
      <c r="N1064" t="str">
        <f t="shared" si="531"/>
        <v>&lt;Null&gt;</v>
      </c>
      <c r="O1064" t="str">
        <f t="shared" si="532"/>
        <v/>
      </c>
      <c r="P1064">
        <f t="shared" si="542"/>
        <v>6000</v>
      </c>
      <c r="Q1064" t="str">
        <f t="shared" si="533"/>
        <v/>
      </c>
      <c r="R1064">
        <f t="shared" si="543"/>
        <v>0</v>
      </c>
      <c r="S1064" t="str">
        <f t="shared" si="534"/>
        <v/>
      </c>
      <c r="T1064">
        <f t="shared" si="544"/>
        <v>0</v>
      </c>
      <c r="U1064" t="str">
        <f t="shared" si="545"/>
        <v>NA</v>
      </c>
      <c r="V1064">
        <f t="shared" si="546"/>
        <v>0</v>
      </c>
      <c r="W1064" t="str">
        <f t="shared" si="547"/>
        <v>NA</v>
      </c>
      <c r="X1064">
        <f t="shared" si="548"/>
        <v>0</v>
      </c>
      <c r="Y1064" t="str">
        <f t="shared" si="535"/>
        <v>NA</v>
      </c>
      <c r="Z1064" t="str">
        <f t="shared" si="536"/>
        <v>NA</v>
      </c>
      <c r="AA1064" t="str">
        <f t="shared" si="537"/>
        <v>NA</v>
      </c>
      <c r="AB1064" t="str">
        <f t="shared" si="538"/>
        <v>NA</v>
      </c>
      <c r="AC1064" s="9" t="str">
        <f t="shared" si="549"/>
        <v>NA</v>
      </c>
      <c r="AD1064" s="9">
        <f t="shared" si="550"/>
        <v>0</v>
      </c>
      <c r="AE1064" s="9" t="str">
        <f t="shared" si="551"/>
        <v>NA</v>
      </c>
      <c r="AF1064" s="9">
        <f t="shared" si="552"/>
        <v>0</v>
      </c>
      <c r="AG1064" s="9" t="str">
        <f t="shared" si="553"/>
        <v>NA</v>
      </c>
      <c r="AH1064" s="9">
        <f t="shared" si="554"/>
        <v>0</v>
      </c>
      <c r="AI1064" s="9" t="str">
        <f t="shared" si="555"/>
        <v>NA</v>
      </c>
      <c r="AJ1064" s="9">
        <f t="shared" si="556"/>
        <v>0</v>
      </c>
      <c r="AK1064" t="str">
        <f t="shared" si="557"/>
        <v>NA</v>
      </c>
      <c r="AL1064" t="str">
        <f t="shared" si="558"/>
        <v>NA</v>
      </c>
      <c r="AM1064" t="str">
        <f t="shared" si="559"/>
        <v>NA</v>
      </c>
      <c r="AN1064" t="str">
        <f t="shared" si="560"/>
        <v>NA</v>
      </c>
      <c r="AO1064">
        <f t="shared" si="539"/>
        <v>0</v>
      </c>
      <c r="AP1064">
        <f t="shared" si="540"/>
        <v>0</v>
      </c>
      <c r="AQ1064" t="str">
        <f t="shared" si="541"/>
        <v>Method not applicable - confined aquifer</v>
      </c>
    </row>
    <row r="1065" spans="1:43" x14ac:dyDescent="0.25">
      <c r="A1065">
        <v>1054</v>
      </c>
      <c r="B1065">
        <v>456220.08282499999</v>
      </c>
      <c r="C1065" t="str">
        <f>VLOOKUP(A1065,'A1. Aquifer Attributes'!A:H,8,FALSE)</f>
        <v>Confined</v>
      </c>
      <c r="D1065" t="str">
        <f>VLOOKUP(A1065,'A3. BGCZ'!A:C,3,FALSE)</f>
        <v>MS</v>
      </c>
      <c r="E1065" t="str">
        <f>VLOOKUP(A1065,'A2. Low Flow Zone'!A:C,3,FALSE)</f>
        <v>Southeast Mountains</v>
      </c>
      <c r="F1065">
        <f>IFERROR(VLOOKUP(A1065,'R1. GW Use'!A:H,8,FALSE),"&lt;Null&gt;")</f>
        <v>0</v>
      </c>
      <c r="G1065" t="str">
        <f>IFERROR(VLOOKUP(A1065,'R2. Recharge'!A:I,8,FALSE)*B1065,"&lt;Null&gt;")</f>
        <v>&lt;Null&gt;</v>
      </c>
      <c r="H1065" t="str">
        <f>IFERROR(VLOOKUP(A1065,'R2. Recharge'!A:K,10,FALSE)*B1065,"&lt;Null&gt;")</f>
        <v>&lt;Null&gt;</v>
      </c>
      <c r="I1065" t="str">
        <f>IFERROR(VLOOKUP(A1065,'R3. GW E'!A:C,2,FALSE)*B1065,"&lt;Null&gt;")</f>
        <v>&lt;Null&gt;</v>
      </c>
      <c r="J1065" t="str">
        <f>IFERROR(VLOOKUP(A1065,'R3. GW E'!A:E,4,FALSE)*B1065,"&lt;Null&gt;")</f>
        <v>&lt;Null&gt;</v>
      </c>
      <c r="K1065" t="str">
        <f t="shared" si="528"/>
        <v>&lt;Null&gt;</v>
      </c>
      <c r="L1065" t="str">
        <f t="shared" si="529"/>
        <v>&lt;Null&gt;</v>
      </c>
      <c r="M1065" t="str">
        <f t="shared" si="530"/>
        <v>&lt;Null&gt;</v>
      </c>
      <c r="N1065" t="str">
        <f t="shared" si="531"/>
        <v>&lt;Null&gt;</v>
      </c>
      <c r="O1065" t="str">
        <f t="shared" si="532"/>
        <v/>
      </c>
      <c r="P1065">
        <f t="shared" si="542"/>
        <v>0</v>
      </c>
      <c r="Q1065" t="str">
        <f t="shared" si="533"/>
        <v/>
      </c>
      <c r="R1065">
        <f t="shared" si="543"/>
        <v>0</v>
      </c>
      <c r="S1065" t="str">
        <f t="shared" si="534"/>
        <v/>
      </c>
      <c r="T1065">
        <f t="shared" si="544"/>
        <v>0</v>
      </c>
      <c r="U1065" t="str">
        <f t="shared" si="545"/>
        <v>NA</v>
      </c>
      <c r="V1065">
        <f t="shared" si="546"/>
        <v>0</v>
      </c>
      <c r="W1065" t="str">
        <f t="shared" si="547"/>
        <v>NA</v>
      </c>
      <c r="X1065">
        <f t="shared" si="548"/>
        <v>0</v>
      </c>
      <c r="Y1065" t="str">
        <f t="shared" si="535"/>
        <v>NA</v>
      </c>
      <c r="Z1065" t="str">
        <f t="shared" si="536"/>
        <v>NA</v>
      </c>
      <c r="AA1065" t="str">
        <f t="shared" si="537"/>
        <v>NA</v>
      </c>
      <c r="AB1065" t="str">
        <f t="shared" si="538"/>
        <v>NA</v>
      </c>
      <c r="AC1065" s="9" t="str">
        <f t="shared" si="549"/>
        <v>NA</v>
      </c>
      <c r="AD1065" s="9">
        <f t="shared" si="550"/>
        <v>0</v>
      </c>
      <c r="AE1065" s="9" t="str">
        <f t="shared" si="551"/>
        <v>NA</v>
      </c>
      <c r="AF1065" s="9">
        <f t="shared" si="552"/>
        <v>0</v>
      </c>
      <c r="AG1065" s="9" t="str">
        <f t="shared" si="553"/>
        <v>NA</v>
      </c>
      <c r="AH1065" s="9">
        <f t="shared" si="554"/>
        <v>0</v>
      </c>
      <c r="AI1065" s="9" t="str">
        <f t="shared" si="555"/>
        <v>NA</v>
      </c>
      <c r="AJ1065" s="9">
        <f t="shared" si="556"/>
        <v>0</v>
      </c>
      <c r="AK1065" t="str">
        <f t="shared" si="557"/>
        <v>NA</v>
      </c>
      <c r="AL1065" t="str">
        <f t="shared" si="558"/>
        <v>NA</v>
      </c>
      <c r="AM1065" t="str">
        <f t="shared" si="559"/>
        <v>NA</v>
      </c>
      <c r="AN1065" t="str">
        <f t="shared" si="560"/>
        <v>NA</v>
      </c>
      <c r="AO1065">
        <f t="shared" si="539"/>
        <v>0</v>
      </c>
      <c r="AP1065">
        <f t="shared" si="540"/>
        <v>0</v>
      </c>
      <c r="AQ1065" t="str">
        <f t="shared" si="541"/>
        <v>Method not applicable - confined aquifer</v>
      </c>
    </row>
    <row r="1066" spans="1:43" x14ac:dyDescent="0.25">
      <c r="A1066">
        <v>1055</v>
      </c>
      <c r="B1066">
        <v>5840629.3169200001</v>
      </c>
      <c r="C1066" t="str">
        <f>VLOOKUP(A1066,'A1. Aquifer Attributes'!A:H,8,FALSE)</f>
        <v>Confined</v>
      </c>
      <c r="D1066" t="str">
        <f>VLOOKUP(A1066,'A3. BGCZ'!A:C,3,FALSE)</f>
        <v>CWH</v>
      </c>
      <c r="E1066" t="str">
        <f>VLOOKUP(A1066,'A2. Low Flow Zone'!A:C,3,FALSE)</f>
        <v>Vancouver Island</v>
      </c>
      <c r="F1066">
        <f>IFERROR(VLOOKUP(A1066,'R1. GW Use'!A:H,8,FALSE),"&lt;Null&gt;")</f>
        <v>4697</v>
      </c>
      <c r="G1066" t="str">
        <f>IFERROR(VLOOKUP(A1066,'R2. Recharge'!A:I,8,FALSE)*B1066,"&lt;Null&gt;")</f>
        <v>&lt;Null&gt;</v>
      </c>
      <c r="H1066" t="str">
        <f>IFERROR(VLOOKUP(A1066,'R2. Recharge'!A:K,10,FALSE)*B1066,"&lt;Null&gt;")</f>
        <v>&lt;Null&gt;</v>
      </c>
      <c r="I1066" t="str">
        <f>IFERROR(VLOOKUP(A1066,'R3. GW E'!A:C,2,FALSE)*B1066,"&lt;Null&gt;")</f>
        <v>&lt;Null&gt;</v>
      </c>
      <c r="J1066" t="str">
        <f>IFERROR(VLOOKUP(A1066,'R3. GW E'!A:E,4,FALSE)*B1066,"&lt;Null&gt;")</f>
        <v>&lt;Null&gt;</v>
      </c>
      <c r="K1066" t="str">
        <f t="shared" si="528"/>
        <v>&lt;Null&gt;</v>
      </c>
      <c r="L1066" t="str">
        <f t="shared" si="529"/>
        <v>&lt;Null&gt;</v>
      </c>
      <c r="M1066" t="str">
        <f t="shared" si="530"/>
        <v>&lt;Null&gt;</v>
      </c>
      <c r="N1066" t="str">
        <f t="shared" si="531"/>
        <v>&lt;Null&gt;</v>
      </c>
      <c r="O1066" t="str">
        <f t="shared" si="532"/>
        <v/>
      </c>
      <c r="P1066">
        <f t="shared" si="542"/>
        <v>5000</v>
      </c>
      <c r="Q1066" t="str">
        <f t="shared" si="533"/>
        <v/>
      </c>
      <c r="R1066">
        <f t="shared" si="543"/>
        <v>0</v>
      </c>
      <c r="S1066" t="str">
        <f t="shared" si="534"/>
        <v/>
      </c>
      <c r="T1066">
        <f t="shared" si="544"/>
        <v>0</v>
      </c>
      <c r="U1066" t="str">
        <f t="shared" si="545"/>
        <v>NA</v>
      </c>
      <c r="V1066">
        <f t="shared" si="546"/>
        <v>0</v>
      </c>
      <c r="W1066" t="str">
        <f t="shared" si="547"/>
        <v>NA</v>
      </c>
      <c r="X1066">
        <f t="shared" si="548"/>
        <v>0</v>
      </c>
      <c r="Y1066" t="str">
        <f t="shared" si="535"/>
        <v>NA</v>
      </c>
      <c r="Z1066" t="str">
        <f t="shared" si="536"/>
        <v>NA</v>
      </c>
      <c r="AA1066" t="str">
        <f t="shared" si="537"/>
        <v>NA</v>
      </c>
      <c r="AB1066" t="str">
        <f t="shared" si="538"/>
        <v>NA</v>
      </c>
      <c r="AC1066" s="9" t="str">
        <f t="shared" si="549"/>
        <v>NA</v>
      </c>
      <c r="AD1066" s="9">
        <f t="shared" si="550"/>
        <v>0</v>
      </c>
      <c r="AE1066" s="9" t="str">
        <f t="shared" si="551"/>
        <v>NA</v>
      </c>
      <c r="AF1066" s="9">
        <f t="shared" si="552"/>
        <v>0</v>
      </c>
      <c r="AG1066" s="9" t="str">
        <f t="shared" si="553"/>
        <v>NA</v>
      </c>
      <c r="AH1066" s="9">
        <f t="shared" si="554"/>
        <v>0</v>
      </c>
      <c r="AI1066" s="9" t="str">
        <f t="shared" si="555"/>
        <v>NA</v>
      </c>
      <c r="AJ1066" s="9">
        <f t="shared" si="556"/>
        <v>0</v>
      </c>
      <c r="AK1066" t="str">
        <f t="shared" si="557"/>
        <v>NA</v>
      </c>
      <c r="AL1066" t="str">
        <f t="shared" si="558"/>
        <v>NA</v>
      </c>
      <c r="AM1066" t="str">
        <f t="shared" si="559"/>
        <v>NA</v>
      </c>
      <c r="AN1066" t="str">
        <f t="shared" si="560"/>
        <v>NA</v>
      </c>
      <c r="AO1066">
        <f t="shared" si="539"/>
        <v>0</v>
      </c>
      <c r="AP1066">
        <f t="shared" si="540"/>
        <v>0</v>
      </c>
      <c r="AQ1066" t="str">
        <f t="shared" si="541"/>
        <v>Method not applicable - confined aquifer</v>
      </c>
    </row>
    <row r="1067" spans="1:43" x14ac:dyDescent="0.25">
      <c r="A1067">
        <v>1057</v>
      </c>
      <c r="B1067">
        <v>6517579.3641100004</v>
      </c>
      <c r="C1067" t="str">
        <f>VLOOKUP(A1067,'A1. Aquifer Attributes'!A:H,8,FALSE)</f>
        <v>Confined</v>
      </c>
      <c r="D1067" t="str">
        <f>VLOOKUP(A1067,'A3. BGCZ'!A:C,3,FALSE)</f>
        <v>IDF</v>
      </c>
      <c r="E1067" t="str">
        <f>VLOOKUP(A1067,'A2. Low Flow Zone'!A:C,3,FALSE)</f>
        <v>Southeast Mountains</v>
      </c>
      <c r="F1067">
        <f>IFERROR(VLOOKUP(A1067,'R1. GW Use'!A:H,8,FALSE),"&lt;Null&gt;")</f>
        <v>13957</v>
      </c>
      <c r="G1067" t="str">
        <f>IFERROR(VLOOKUP(A1067,'R2. Recharge'!A:I,8,FALSE)*B1067,"&lt;Null&gt;")</f>
        <v>&lt;Null&gt;</v>
      </c>
      <c r="H1067" t="str">
        <f>IFERROR(VLOOKUP(A1067,'R2. Recharge'!A:K,10,FALSE)*B1067,"&lt;Null&gt;")</f>
        <v>&lt;Null&gt;</v>
      </c>
      <c r="I1067" t="str">
        <f>IFERROR(VLOOKUP(A1067,'R3. GW E'!A:C,2,FALSE)*B1067,"&lt;Null&gt;")</f>
        <v>&lt;Null&gt;</v>
      </c>
      <c r="J1067" t="str">
        <f>IFERROR(VLOOKUP(A1067,'R3. GW E'!A:E,4,FALSE)*B1067,"&lt;Null&gt;")</f>
        <v>&lt;Null&gt;</v>
      </c>
      <c r="K1067" t="str">
        <f t="shared" si="528"/>
        <v>&lt;Null&gt;</v>
      </c>
      <c r="L1067" t="str">
        <f t="shared" si="529"/>
        <v>&lt;Null&gt;</v>
      </c>
      <c r="M1067" t="str">
        <f t="shared" si="530"/>
        <v>&lt;Null&gt;</v>
      </c>
      <c r="N1067" t="str">
        <f t="shared" si="531"/>
        <v>&lt;Null&gt;</v>
      </c>
      <c r="O1067" t="str">
        <f t="shared" si="532"/>
        <v/>
      </c>
      <c r="P1067">
        <f t="shared" si="542"/>
        <v>14000</v>
      </c>
      <c r="Q1067" t="str">
        <f t="shared" si="533"/>
        <v/>
      </c>
      <c r="R1067">
        <f t="shared" si="543"/>
        <v>0</v>
      </c>
      <c r="S1067" t="str">
        <f t="shared" si="534"/>
        <v/>
      </c>
      <c r="T1067">
        <f t="shared" si="544"/>
        <v>0</v>
      </c>
      <c r="U1067" t="str">
        <f t="shared" si="545"/>
        <v>NA</v>
      </c>
      <c r="V1067">
        <f t="shared" si="546"/>
        <v>0</v>
      </c>
      <c r="W1067" t="str">
        <f t="shared" si="547"/>
        <v>NA</v>
      </c>
      <c r="X1067">
        <f t="shared" si="548"/>
        <v>0</v>
      </c>
      <c r="Y1067" t="str">
        <f t="shared" si="535"/>
        <v>NA</v>
      </c>
      <c r="Z1067" t="str">
        <f t="shared" si="536"/>
        <v>NA</v>
      </c>
      <c r="AA1067" t="str">
        <f t="shared" si="537"/>
        <v>NA</v>
      </c>
      <c r="AB1067" t="str">
        <f t="shared" si="538"/>
        <v>NA</v>
      </c>
      <c r="AC1067" s="9" t="str">
        <f t="shared" si="549"/>
        <v>NA</v>
      </c>
      <c r="AD1067" s="9">
        <f t="shared" si="550"/>
        <v>0</v>
      </c>
      <c r="AE1067" s="9" t="str">
        <f t="shared" si="551"/>
        <v>NA</v>
      </c>
      <c r="AF1067" s="9">
        <f t="shared" si="552"/>
        <v>0</v>
      </c>
      <c r="AG1067" s="9" t="str">
        <f t="shared" si="553"/>
        <v>NA</v>
      </c>
      <c r="AH1067" s="9">
        <f t="shared" si="554"/>
        <v>0</v>
      </c>
      <c r="AI1067" s="9" t="str">
        <f t="shared" si="555"/>
        <v>NA</v>
      </c>
      <c r="AJ1067" s="9">
        <f t="shared" si="556"/>
        <v>0</v>
      </c>
      <c r="AK1067" t="str">
        <f t="shared" si="557"/>
        <v>NA</v>
      </c>
      <c r="AL1067" t="str">
        <f t="shared" si="558"/>
        <v>NA</v>
      </c>
      <c r="AM1067" t="str">
        <f t="shared" si="559"/>
        <v>NA</v>
      </c>
      <c r="AN1067" t="str">
        <f t="shared" si="560"/>
        <v>NA</v>
      </c>
      <c r="AO1067">
        <f t="shared" si="539"/>
        <v>0</v>
      </c>
      <c r="AP1067">
        <f t="shared" si="540"/>
        <v>0</v>
      </c>
      <c r="AQ1067" t="str">
        <f t="shared" si="541"/>
        <v>Method not applicable - confined aquifer</v>
      </c>
    </row>
    <row r="1068" spans="1:43" x14ac:dyDescent="0.25">
      <c r="A1068">
        <v>1059</v>
      </c>
      <c r="B1068">
        <v>1485617.0019400001</v>
      </c>
      <c r="C1068" t="str">
        <f>VLOOKUP(A1068,'A1. Aquifer Attributes'!A:H,8,FALSE)</f>
        <v>Confined</v>
      </c>
      <c r="D1068" t="str">
        <f>VLOOKUP(A1068,'A3. BGCZ'!A:C,3,FALSE)</f>
        <v>IDF</v>
      </c>
      <c r="E1068" t="str">
        <f>VLOOKUP(A1068,'A2. Low Flow Zone'!A:C,3,FALSE)</f>
        <v>Southeast Mountains</v>
      </c>
      <c r="F1068">
        <f>IFERROR(VLOOKUP(A1068,'R1. GW Use'!A:H,8,FALSE),"&lt;Null&gt;")</f>
        <v>5524</v>
      </c>
      <c r="G1068" t="str">
        <f>IFERROR(VLOOKUP(A1068,'R2. Recharge'!A:I,8,FALSE)*B1068,"&lt;Null&gt;")</f>
        <v>&lt;Null&gt;</v>
      </c>
      <c r="H1068" t="str">
        <f>IFERROR(VLOOKUP(A1068,'R2. Recharge'!A:K,10,FALSE)*B1068,"&lt;Null&gt;")</f>
        <v>&lt;Null&gt;</v>
      </c>
      <c r="I1068" t="str">
        <f>IFERROR(VLOOKUP(A1068,'R3. GW E'!A:C,2,FALSE)*B1068,"&lt;Null&gt;")</f>
        <v>&lt;Null&gt;</v>
      </c>
      <c r="J1068" t="str">
        <f>IFERROR(VLOOKUP(A1068,'R3. GW E'!A:E,4,FALSE)*B1068,"&lt;Null&gt;")</f>
        <v>&lt;Null&gt;</v>
      </c>
      <c r="K1068" t="str">
        <f t="shared" si="528"/>
        <v>&lt;Null&gt;</v>
      </c>
      <c r="L1068" t="str">
        <f t="shared" si="529"/>
        <v>&lt;Null&gt;</v>
      </c>
      <c r="M1068" t="str">
        <f t="shared" si="530"/>
        <v>&lt;Null&gt;</v>
      </c>
      <c r="N1068" t="str">
        <f t="shared" si="531"/>
        <v>&lt;Null&gt;</v>
      </c>
      <c r="O1068" t="str">
        <f t="shared" si="532"/>
        <v/>
      </c>
      <c r="P1068">
        <f t="shared" si="542"/>
        <v>6000</v>
      </c>
      <c r="Q1068" t="str">
        <f t="shared" si="533"/>
        <v/>
      </c>
      <c r="R1068">
        <f t="shared" si="543"/>
        <v>0</v>
      </c>
      <c r="S1068" t="str">
        <f t="shared" si="534"/>
        <v/>
      </c>
      <c r="T1068">
        <f t="shared" si="544"/>
        <v>0</v>
      </c>
      <c r="U1068" t="str">
        <f t="shared" si="545"/>
        <v>NA</v>
      </c>
      <c r="V1068">
        <f t="shared" si="546"/>
        <v>0</v>
      </c>
      <c r="W1068" t="str">
        <f t="shared" si="547"/>
        <v>NA</v>
      </c>
      <c r="X1068">
        <f t="shared" si="548"/>
        <v>0</v>
      </c>
      <c r="Y1068" t="str">
        <f t="shared" si="535"/>
        <v>NA</v>
      </c>
      <c r="Z1068" t="str">
        <f t="shared" si="536"/>
        <v>NA</v>
      </c>
      <c r="AA1068" t="str">
        <f t="shared" si="537"/>
        <v>NA</v>
      </c>
      <c r="AB1068" t="str">
        <f t="shared" si="538"/>
        <v>NA</v>
      </c>
      <c r="AC1068" s="9" t="str">
        <f t="shared" si="549"/>
        <v>NA</v>
      </c>
      <c r="AD1068" s="9">
        <f t="shared" si="550"/>
        <v>0</v>
      </c>
      <c r="AE1068" s="9" t="str">
        <f t="shared" si="551"/>
        <v>NA</v>
      </c>
      <c r="AF1068" s="9">
        <f t="shared" si="552"/>
        <v>0</v>
      </c>
      <c r="AG1068" s="9" t="str">
        <f t="shared" si="553"/>
        <v>NA</v>
      </c>
      <c r="AH1068" s="9">
        <f t="shared" si="554"/>
        <v>0</v>
      </c>
      <c r="AI1068" s="9" t="str">
        <f t="shared" si="555"/>
        <v>NA</v>
      </c>
      <c r="AJ1068" s="9">
        <f t="shared" si="556"/>
        <v>0</v>
      </c>
      <c r="AK1068" t="str">
        <f t="shared" si="557"/>
        <v>NA</v>
      </c>
      <c r="AL1068" t="str">
        <f t="shared" si="558"/>
        <v>NA</v>
      </c>
      <c r="AM1068" t="str">
        <f t="shared" si="559"/>
        <v>NA</v>
      </c>
      <c r="AN1068" t="str">
        <f t="shared" si="560"/>
        <v>NA</v>
      </c>
      <c r="AO1068">
        <f t="shared" si="539"/>
        <v>0</v>
      </c>
      <c r="AP1068">
        <f t="shared" si="540"/>
        <v>0</v>
      </c>
      <c r="AQ1068" t="str">
        <f t="shared" si="541"/>
        <v>Method not applicable - confined aquifer</v>
      </c>
    </row>
    <row r="1069" spans="1:43" x14ac:dyDescent="0.25">
      <c r="A1069">
        <v>1060</v>
      </c>
      <c r="B1069">
        <v>2200170.2980499999</v>
      </c>
      <c r="C1069" t="str">
        <f>VLOOKUP(A1069,'A1. Aquifer Attributes'!A:H,8,FALSE)</f>
        <v>Confined</v>
      </c>
      <c r="D1069" t="str">
        <f>VLOOKUP(A1069,'A3. BGCZ'!A:C,3,FALSE)</f>
        <v>MS</v>
      </c>
      <c r="E1069" t="str">
        <f>VLOOKUP(A1069,'A2. Low Flow Zone'!A:C,3,FALSE)</f>
        <v>Southeast Mountains</v>
      </c>
      <c r="F1069">
        <f>IFERROR(VLOOKUP(A1069,'R1. GW Use'!A:H,8,FALSE),"&lt;Null&gt;")</f>
        <v>536048</v>
      </c>
      <c r="G1069" t="str">
        <f>IFERROR(VLOOKUP(A1069,'R2. Recharge'!A:I,8,FALSE)*B1069,"&lt;Null&gt;")</f>
        <v>&lt;Null&gt;</v>
      </c>
      <c r="H1069" t="str">
        <f>IFERROR(VLOOKUP(A1069,'R2. Recharge'!A:K,10,FALSE)*B1069,"&lt;Null&gt;")</f>
        <v>&lt;Null&gt;</v>
      </c>
      <c r="I1069" t="str">
        <f>IFERROR(VLOOKUP(A1069,'R3. GW E'!A:C,2,FALSE)*B1069,"&lt;Null&gt;")</f>
        <v>&lt;Null&gt;</v>
      </c>
      <c r="J1069" t="str">
        <f>IFERROR(VLOOKUP(A1069,'R3. GW E'!A:E,4,FALSE)*B1069,"&lt;Null&gt;")</f>
        <v>&lt;Null&gt;</v>
      </c>
      <c r="K1069" t="str">
        <f t="shared" si="528"/>
        <v>&lt;Null&gt;</v>
      </c>
      <c r="L1069" t="str">
        <f t="shared" si="529"/>
        <v>&lt;Null&gt;</v>
      </c>
      <c r="M1069" t="str">
        <f t="shared" si="530"/>
        <v>&lt;Null&gt;</v>
      </c>
      <c r="N1069" t="str">
        <f t="shared" si="531"/>
        <v>&lt;Null&gt;</v>
      </c>
      <c r="O1069" t="str">
        <f t="shared" si="532"/>
        <v/>
      </c>
      <c r="P1069">
        <f t="shared" si="542"/>
        <v>536000</v>
      </c>
      <c r="Q1069" t="str">
        <f t="shared" si="533"/>
        <v/>
      </c>
      <c r="R1069">
        <f t="shared" si="543"/>
        <v>0</v>
      </c>
      <c r="S1069" t="str">
        <f t="shared" si="534"/>
        <v/>
      </c>
      <c r="T1069">
        <f t="shared" si="544"/>
        <v>0</v>
      </c>
      <c r="U1069" t="str">
        <f t="shared" si="545"/>
        <v>NA</v>
      </c>
      <c r="V1069">
        <f t="shared" si="546"/>
        <v>0</v>
      </c>
      <c r="W1069" t="str">
        <f t="shared" si="547"/>
        <v>NA</v>
      </c>
      <c r="X1069">
        <f t="shared" si="548"/>
        <v>0</v>
      </c>
      <c r="Y1069" t="str">
        <f t="shared" si="535"/>
        <v>NA</v>
      </c>
      <c r="Z1069" t="str">
        <f t="shared" si="536"/>
        <v>NA</v>
      </c>
      <c r="AA1069" t="str">
        <f t="shared" si="537"/>
        <v>NA</v>
      </c>
      <c r="AB1069" t="str">
        <f t="shared" si="538"/>
        <v>NA</v>
      </c>
      <c r="AC1069" s="9" t="str">
        <f t="shared" si="549"/>
        <v>NA</v>
      </c>
      <c r="AD1069" s="9">
        <f t="shared" si="550"/>
        <v>0</v>
      </c>
      <c r="AE1069" s="9" t="str">
        <f t="shared" si="551"/>
        <v>NA</v>
      </c>
      <c r="AF1069" s="9">
        <f t="shared" si="552"/>
        <v>0</v>
      </c>
      <c r="AG1069" s="9" t="str">
        <f t="shared" si="553"/>
        <v>NA</v>
      </c>
      <c r="AH1069" s="9">
        <f t="shared" si="554"/>
        <v>0</v>
      </c>
      <c r="AI1069" s="9" t="str">
        <f t="shared" si="555"/>
        <v>NA</v>
      </c>
      <c r="AJ1069" s="9">
        <f t="shared" si="556"/>
        <v>0</v>
      </c>
      <c r="AK1069" t="str">
        <f t="shared" si="557"/>
        <v>NA</v>
      </c>
      <c r="AL1069" t="str">
        <f t="shared" si="558"/>
        <v>NA</v>
      </c>
      <c r="AM1069" t="str">
        <f t="shared" si="559"/>
        <v>NA</v>
      </c>
      <c r="AN1069" t="str">
        <f t="shared" si="560"/>
        <v>NA</v>
      </c>
      <c r="AO1069">
        <f t="shared" si="539"/>
        <v>0</v>
      </c>
      <c r="AP1069">
        <f t="shared" si="540"/>
        <v>0</v>
      </c>
      <c r="AQ1069" t="str">
        <f t="shared" si="541"/>
        <v>Method not applicable - confined aquifer</v>
      </c>
    </row>
    <row r="1070" spans="1:43" x14ac:dyDescent="0.25">
      <c r="A1070">
        <v>1061</v>
      </c>
      <c r="B1070">
        <v>3365626.8399700001</v>
      </c>
      <c r="C1070" t="str">
        <f>VLOOKUP(A1070,'A1. Aquifer Attributes'!A:H,8,FALSE)</f>
        <v>Confined</v>
      </c>
      <c r="D1070" t="str">
        <f>VLOOKUP(A1070,'A3. BGCZ'!A:C,3,FALSE)</f>
        <v>IDF</v>
      </c>
      <c r="E1070" t="str">
        <f>VLOOKUP(A1070,'A2. Low Flow Zone'!A:C,3,FALSE)</f>
        <v>Southeast Mountains</v>
      </c>
      <c r="F1070">
        <f>IFERROR(VLOOKUP(A1070,'R1. GW Use'!A:H,8,FALSE),"&lt;Null&gt;")</f>
        <v>3453</v>
      </c>
      <c r="G1070" t="str">
        <f>IFERROR(VLOOKUP(A1070,'R2. Recharge'!A:I,8,FALSE)*B1070,"&lt;Null&gt;")</f>
        <v>&lt;Null&gt;</v>
      </c>
      <c r="H1070" t="str">
        <f>IFERROR(VLOOKUP(A1070,'R2. Recharge'!A:K,10,FALSE)*B1070,"&lt;Null&gt;")</f>
        <v>&lt;Null&gt;</v>
      </c>
      <c r="I1070" t="str">
        <f>IFERROR(VLOOKUP(A1070,'R3. GW E'!A:C,2,FALSE)*B1070,"&lt;Null&gt;")</f>
        <v>&lt;Null&gt;</v>
      </c>
      <c r="J1070" t="str">
        <f>IFERROR(VLOOKUP(A1070,'R3. GW E'!A:E,4,FALSE)*B1070,"&lt;Null&gt;")</f>
        <v>&lt;Null&gt;</v>
      </c>
      <c r="K1070" t="str">
        <f t="shared" si="528"/>
        <v>&lt;Null&gt;</v>
      </c>
      <c r="L1070" t="str">
        <f t="shared" si="529"/>
        <v>&lt;Null&gt;</v>
      </c>
      <c r="M1070" t="str">
        <f t="shared" si="530"/>
        <v>&lt;Null&gt;</v>
      </c>
      <c r="N1070" t="str">
        <f t="shared" si="531"/>
        <v>&lt;Null&gt;</v>
      </c>
      <c r="O1070" t="str">
        <f t="shared" si="532"/>
        <v/>
      </c>
      <c r="P1070">
        <f t="shared" si="542"/>
        <v>3000</v>
      </c>
      <c r="Q1070" t="str">
        <f t="shared" si="533"/>
        <v/>
      </c>
      <c r="R1070">
        <f t="shared" si="543"/>
        <v>0</v>
      </c>
      <c r="S1070" t="str">
        <f t="shared" si="534"/>
        <v/>
      </c>
      <c r="T1070">
        <f t="shared" si="544"/>
        <v>0</v>
      </c>
      <c r="U1070" t="str">
        <f t="shared" si="545"/>
        <v>NA</v>
      </c>
      <c r="V1070">
        <f t="shared" si="546"/>
        <v>0</v>
      </c>
      <c r="W1070" t="str">
        <f t="shared" si="547"/>
        <v>NA</v>
      </c>
      <c r="X1070">
        <f t="shared" si="548"/>
        <v>0</v>
      </c>
      <c r="Y1070" t="str">
        <f t="shared" si="535"/>
        <v>NA</v>
      </c>
      <c r="Z1070" t="str">
        <f t="shared" si="536"/>
        <v>NA</v>
      </c>
      <c r="AA1070" t="str">
        <f t="shared" si="537"/>
        <v>NA</v>
      </c>
      <c r="AB1070" t="str">
        <f t="shared" si="538"/>
        <v>NA</v>
      </c>
      <c r="AC1070" s="9" t="str">
        <f t="shared" si="549"/>
        <v>NA</v>
      </c>
      <c r="AD1070" s="9">
        <f t="shared" si="550"/>
        <v>0</v>
      </c>
      <c r="AE1070" s="9" t="str">
        <f t="shared" si="551"/>
        <v>NA</v>
      </c>
      <c r="AF1070" s="9">
        <f t="shared" si="552"/>
        <v>0</v>
      </c>
      <c r="AG1070" s="9" t="str">
        <f t="shared" si="553"/>
        <v>NA</v>
      </c>
      <c r="AH1070" s="9">
        <f t="shared" si="554"/>
        <v>0</v>
      </c>
      <c r="AI1070" s="9" t="str">
        <f t="shared" si="555"/>
        <v>NA</v>
      </c>
      <c r="AJ1070" s="9">
        <f t="shared" si="556"/>
        <v>0</v>
      </c>
      <c r="AK1070" t="str">
        <f t="shared" si="557"/>
        <v>NA</v>
      </c>
      <c r="AL1070" t="str">
        <f t="shared" si="558"/>
        <v>NA</v>
      </c>
      <c r="AM1070" t="str">
        <f t="shared" si="559"/>
        <v>NA</v>
      </c>
      <c r="AN1070" t="str">
        <f t="shared" si="560"/>
        <v>NA</v>
      </c>
      <c r="AO1070">
        <f t="shared" si="539"/>
        <v>0</v>
      </c>
      <c r="AP1070">
        <f t="shared" si="540"/>
        <v>0</v>
      </c>
      <c r="AQ1070" t="str">
        <f t="shared" si="541"/>
        <v>Method not applicable - confined aquifer</v>
      </c>
    </row>
    <row r="1071" spans="1:43" x14ac:dyDescent="0.25">
      <c r="A1071">
        <v>1062</v>
      </c>
      <c r="B1071">
        <v>3042173.6066100001</v>
      </c>
      <c r="C1071" t="str">
        <f>VLOOKUP(A1071,'A1. Aquifer Attributes'!A:H,8,FALSE)</f>
        <v>Confined</v>
      </c>
      <c r="D1071" t="str">
        <f>VLOOKUP(A1071,'A3. BGCZ'!A:C,3,FALSE)</f>
        <v>MS</v>
      </c>
      <c r="E1071" t="str">
        <f>VLOOKUP(A1071,'A2. Low Flow Zone'!A:C,3,FALSE)</f>
        <v>Southeast Mountains</v>
      </c>
      <c r="F1071">
        <f>IFERROR(VLOOKUP(A1071,'R1. GW Use'!A:H,8,FALSE),"&lt;Null&gt;")</f>
        <v>718756</v>
      </c>
      <c r="G1071" t="str">
        <f>IFERROR(VLOOKUP(A1071,'R2. Recharge'!A:I,8,FALSE)*B1071,"&lt;Null&gt;")</f>
        <v>&lt;Null&gt;</v>
      </c>
      <c r="H1071" t="str">
        <f>IFERROR(VLOOKUP(A1071,'R2. Recharge'!A:K,10,FALSE)*B1071,"&lt;Null&gt;")</f>
        <v>&lt;Null&gt;</v>
      </c>
      <c r="I1071" t="str">
        <f>IFERROR(VLOOKUP(A1071,'R3. GW E'!A:C,2,FALSE)*B1071,"&lt;Null&gt;")</f>
        <v>&lt;Null&gt;</v>
      </c>
      <c r="J1071" t="str">
        <f>IFERROR(VLOOKUP(A1071,'R3. GW E'!A:E,4,FALSE)*B1071,"&lt;Null&gt;")</f>
        <v>&lt;Null&gt;</v>
      </c>
      <c r="K1071" t="str">
        <f t="shared" si="528"/>
        <v>&lt;Null&gt;</v>
      </c>
      <c r="L1071" t="str">
        <f t="shared" si="529"/>
        <v>&lt;Null&gt;</v>
      </c>
      <c r="M1071" t="str">
        <f t="shared" si="530"/>
        <v>&lt;Null&gt;</v>
      </c>
      <c r="N1071" t="str">
        <f t="shared" si="531"/>
        <v>&lt;Null&gt;</v>
      </c>
      <c r="O1071" t="str">
        <f t="shared" si="532"/>
        <v/>
      </c>
      <c r="P1071">
        <f t="shared" si="542"/>
        <v>719000</v>
      </c>
      <c r="Q1071" t="str">
        <f t="shared" si="533"/>
        <v/>
      </c>
      <c r="R1071">
        <f t="shared" si="543"/>
        <v>0</v>
      </c>
      <c r="S1071" t="str">
        <f t="shared" si="534"/>
        <v/>
      </c>
      <c r="T1071">
        <f t="shared" si="544"/>
        <v>0</v>
      </c>
      <c r="U1071" t="str">
        <f t="shared" si="545"/>
        <v>NA</v>
      </c>
      <c r="V1071">
        <f t="shared" si="546"/>
        <v>0</v>
      </c>
      <c r="W1071" t="str">
        <f t="shared" si="547"/>
        <v>NA</v>
      </c>
      <c r="X1071">
        <f t="shared" si="548"/>
        <v>0</v>
      </c>
      <c r="Y1071" t="str">
        <f t="shared" si="535"/>
        <v>NA</v>
      </c>
      <c r="Z1071" t="str">
        <f t="shared" si="536"/>
        <v>NA</v>
      </c>
      <c r="AA1071" t="str">
        <f t="shared" si="537"/>
        <v>NA</v>
      </c>
      <c r="AB1071" t="str">
        <f t="shared" si="538"/>
        <v>NA</v>
      </c>
      <c r="AC1071" s="9" t="str">
        <f t="shared" si="549"/>
        <v>NA</v>
      </c>
      <c r="AD1071" s="9">
        <f t="shared" si="550"/>
        <v>0</v>
      </c>
      <c r="AE1071" s="9" t="str">
        <f t="shared" si="551"/>
        <v>NA</v>
      </c>
      <c r="AF1071" s="9">
        <f t="shared" si="552"/>
        <v>0</v>
      </c>
      <c r="AG1071" s="9" t="str">
        <f t="shared" si="553"/>
        <v>NA</v>
      </c>
      <c r="AH1071" s="9">
        <f t="shared" si="554"/>
        <v>0</v>
      </c>
      <c r="AI1071" s="9" t="str">
        <f t="shared" si="555"/>
        <v>NA</v>
      </c>
      <c r="AJ1071" s="9">
        <f t="shared" si="556"/>
        <v>0</v>
      </c>
      <c r="AK1071" t="str">
        <f t="shared" si="557"/>
        <v>NA</v>
      </c>
      <c r="AL1071" t="str">
        <f t="shared" si="558"/>
        <v>NA</v>
      </c>
      <c r="AM1071" t="str">
        <f t="shared" si="559"/>
        <v>NA</v>
      </c>
      <c r="AN1071" t="str">
        <f t="shared" si="560"/>
        <v>NA</v>
      </c>
      <c r="AO1071">
        <f t="shared" si="539"/>
        <v>0</v>
      </c>
      <c r="AP1071">
        <f t="shared" si="540"/>
        <v>0</v>
      </c>
      <c r="AQ1071" t="str">
        <f t="shared" si="541"/>
        <v>Method not applicable - confined aquifer</v>
      </c>
    </row>
    <row r="1072" spans="1:43" x14ac:dyDescent="0.25">
      <c r="A1072">
        <v>1063</v>
      </c>
      <c r="B1072">
        <v>4516827.04507</v>
      </c>
      <c r="C1072" t="str">
        <f>VLOOKUP(A1072,'A1. Aquifer Attributes'!A:H,8,FALSE)</f>
        <v>Confined</v>
      </c>
      <c r="D1072" t="str">
        <f>VLOOKUP(A1072,'A3. BGCZ'!A:C,3,FALSE)</f>
        <v>PP</v>
      </c>
      <c r="E1072" t="str">
        <f>VLOOKUP(A1072,'A2. Low Flow Zone'!A:C,3,FALSE)</f>
        <v>Southeast Mountains</v>
      </c>
      <c r="F1072">
        <f>IFERROR(VLOOKUP(A1072,'R1. GW Use'!A:H,8,FALSE),"&lt;Null&gt;")</f>
        <v>5524</v>
      </c>
      <c r="G1072" t="str">
        <f>IFERROR(VLOOKUP(A1072,'R2. Recharge'!A:I,8,FALSE)*B1072,"&lt;Null&gt;")</f>
        <v>&lt;Null&gt;</v>
      </c>
      <c r="H1072" t="str">
        <f>IFERROR(VLOOKUP(A1072,'R2. Recharge'!A:K,10,FALSE)*B1072,"&lt;Null&gt;")</f>
        <v>&lt;Null&gt;</v>
      </c>
      <c r="I1072" t="str">
        <f>IFERROR(VLOOKUP(A1072,'R3. GW E'!A:C,2,FALSE)*B1072,"&lt;Null&gt;")</f>
        <v>&lt;Null&gt;</v>
      </c>
      <c r="J1072" t="str">
        <f>IFERROR(VLOOKUP(A1072,'R3. GW E'!A:E,4,FALSE)*B1072,"&lt;Null&gt;")</f>
        <v>&lt;Null&gt;</v>
      </c>
      <c r="K1072" t="str">
        <f t="shared" si="528"/>
        <v>&lt;Null&gt;</v>
      </c>
      <c r="L1072" t="str">
        <f t="shared" si="529"/>
        <v>&lt;Null&gt;</v>
      </c>
      <c r="M1072" t="str">
        <f t="shared" si="530"/>
        <v>&lt;Null&gt;</v>
      </c>
      <c r="N1072" t="str">
        <f t="shared" si="531"/>
        <v>&lt;Null&gt;</v>
      </c>
      <c r="O1072" t="str">
        <f t="shared" si="532"/>
        <v/>
      </c>
      <c r="P1072">
        <f t="shared" si="542"/>
        <v>6000</v>
      </c>
      <c r="Q1072" t="str">
        <f t="shared" si="533"/>
        <v/>
      </c>
      <c r="R1072">
        <f t="shared" si="543"/>
        <v>0</v>
      </c>
      <c r="S1072" t="str">
        <f t="shared" si="534"/>
        <v/>
      </c>
      <c r="T1072">
        <f t="shared" si="544"/>
        <v>0</v>
      </c>
      <c r="U1072" t="str">
        <f t="shared" si="545"/>
        <v>NA</v>
      </c>
      <c r="V1072">
        <f t="shared" si="546"/>
        <v>0</v>
      </c>
      <c r="W1072" t="str">
        <f t="shared" si="547"/>
        <v>NA</v>
      </c>
      <c r="X1072">
        <f t="shared" si="548"/>
        <v>0</v>
      </c>
      <c r="Y1072" t="str">
        <f t="shared" si="535"/>
        <v>NA</v>
      </c>
      <c r="Z1072" t="str">
        <f t="shared" si="536"/>
        <v>NA</v>
      </c>
      <c r="AA1072" t="str">
        <f t="shared" si="537"/>
        <v>NA</v>
      </c>
      <c r="AB1072" t="str">
        <f t="shared" si="538"/>
        <v>NA</v>
      </c>
      <c r="AC1072" s="9" t="str">
        <f t="shared" si="549"/>
        <v>NA</v>
      </c>
      <c r="AD1072" s="9">
        <f t="shared" si="550"/>
        <v>0</v>
      </c>
      <c r="AE1072" s="9" t="str">
        <f t="shared" si="551"/>
        <v>NA</v>
      </c>
      <c r="AF1072" s="9">
        <f t="shared" si="552"/>
        <v>0</v>
      </c>
      <c r="AG1072" s="9" t="str">
        <f t="shared" si="553"/>
        <v>NA</v>
      </c>
      <c r="AH1072" s="9">
        <f t="shared" si="554"/>
        <v>0</v>
      </c>
      <c r="AI1072" s="9" t="str">
        <f t="shared" si="555"/>
        <v>NA</v>
      </c>
      <c r="AJ1072" s="9">
        <f t="shared" si="556"/>
        <v>0</v>
      </c>
      <c r="AK1072" t="str">
        <f t="shared" si="557"/>
        <v>NA</v>
      </c>
      <c r="AL1072" t="str">
        <f t="shared" si="558"/>
        <v>NA</v>
      </c>
      <c r="AM1072" t="str">
        <f t="shared" si="559"/>
        <v>NA</v>
      </c>
      <c r="AN1072" t="str">
        <f t="shared" si="560"/>
        <v>NA</v>
      </c>
      <c r="AO1072">
        <f t="shared" si="539"/>
        <v>0</v>
      </c>
      <c r="AP1072">
        <f t="shared" si="540"/>
        <v>0</v>
      </c>
      <c r="AQ1072" t="str">
        <f t="shared" si="541"/>
        <v>Method not applicable - confined aquifer</v>
      </c>
    </row>
    <row r="1073" spans="1:43" x14ac:dyDescent="0.25">
      <c r="A1073">
        <v>1064</v>
      </c>
      <c r="B1073">
        <v>2992786.2620700002</v>
      </c>
      <c r="C1073" t="str">
        <f>VLOOKUP(A1073,'A1. Aquifer Attributes'!A:H,8,FALSE)</f>
        <v>Confined</v>
      </c>
      <c r="D1073" t="str">
        <f>VLOOKUP(A1073,'A3. BGCZ'!A:C,3,FALSE)</f>
        <v>MS</v>
      </c>
      <c r="E1073" t="str">
        <f>VLOOKUP(A1073,'A2. Low Flow Zone'!A:C,3,FALSE)</f>
        <v>Southeast Mountains</v>
      </c>
      <c r="F1073">
        <f>IFERROR(VLOOKUP(A1073,'R1. GW Use'!A:H,8,FALSE),"&lt;Null&gt;")</f>
        <v>3107</v>
      </c>
      <c r="G1073" t="str">
        <f>IFERROR(VLOOKUP(A1073,'R2. Recharge'!A:I,8,FALSE)*B1073,"&lt;Null&gt;")</f>
        <v>&lt;Null&gt;</v>
      </c>
      <c r="H1073" t="str">
        <f>IFERROR(VLOOKUP(A1073,'R2. Recharge'!A:K,10,FALSE)*B1073,"&lt;Null&gt;")</f>
        <v>&lt;Null&gt;</v>
      </c>
      <c r="I1073" t="str">
        <f>IFERROR(VLOOKUP(A1073,'R3. GW E'!A:C,2,FALSE)*B1073,"&lt;Null&gt;")</f>
        <v>&lt;Null&gt;</v>
      </c>
      <c r="J1073" t="str">
        <f>IFERROR(VLOOKUP(A1073,'R3. GW E'!A:E,4,FALSE)*B1073,"&lt;Null&gt;")</f>
        <v>&lt;Null&gt;</v>
      </c>
      <c r="K1073" t="str">
        <f t="shared" si="528"/>
        <v>&lt;Null&gt;</v>
      </c>
      <c r="L1073" t="str">
        <f t="shared" si="529"/>
        <v>&lt;Null&gt;</v>
      </c>
      <c r="M1073" t="str">
        <f t="shared" si="530"/>
        <v>&lt;Null&gt;</v>
      </c>
      <c r="N1073" t="str">
        <f t="shared" si="531"/>
        <v>&lt;Null&gt;</v>
      </c>
      <c r="O1073" t="str">
        <f t="shared" si="532"/>
        <v/>
      </c>
      <c r="P1073">
        <f t="shared" si="542"/>
        <v>3000</v>
      </c>
      <c r="Q1073" t="str">
        <f t="shared" si="533"/>
        <v/>
      </c>
      <c r="R1073">
        <f t="shared" si="543"/>
        <v>0</v>
      </c>
      <c r="S1073" t="str">
        <f t="shared" si="534"/>
        <v/>
      </c>
      <c r="T1073">
        <f t="shared" si="544"/>
        <v>0</v>
      </c>
      <c r="U1073" t="str">
        <f t="shared" si="545"/>
        <v>NA</v>
      </c>
      <c r="V1073">
        <f t="shared" si="546"/>
        <v>0</v>
      </c>
      <c r="W1073" t="str">
        <f t="shared" si="547"/>
        <v>NA</v>
      </c>
      <c r="X1073">
        <f t="shared" si="548"/>
        <v>0</v>
      </c>
      <c r="Y1073" t="str">
        <f t="shared" si="535"/>
        <v>NA</v>
      </c>
      <c r="Z1073" t="str">
        <f t="shared" si="536"/>
        <v>NA</v>
      </c>
      <c r="AA1073" t="str">
        <f t="shared" si="537"/>
        <v>NA</v>
      </c>
      <c r="AB1073" t="str">
        <f t="shared" si="538"/>
        <v>NA</v>
      </c>
      <c r="AC1073" s="9" t="str">
        <f t="shared" si="549"/>
        <v>NA</v>
      </c>
      <c r="AD1073" s="9">
        <f t="shared" si="550"/>
        <v>0</v>
      </c>
      <c r="AE1073" s="9" t="str">
        <f t="shared" si="551"/>
        <v>NA</v>
      </c>
      <c r="AF1073" s="9">
        <f t="shared" si="552"/>
        <v>0</v>
      </c>
      <c r="AG1073" s="9" t="str">
        <f t="shared" si="553"/>
        <v>NA</v>
      </c>
      <c r="AH1073" s="9">
        <f t="shared" si="554"/>
        <v>0</v>
      </c>
      <c r="AI1073" s="9" t="str">
        <f t="shared" si="555"/>
        <v>NA</v>
      </c>
      <c r="AJ1073" s="9">
        <f t="shared" si="556"/>
        <v>0</v>
      </c>
      <c r="AK1073" t="str">
        <f t="shared" si="557"/>
        <v>NA</v>
      </c>
      <c r="AL1073" t="str">
        <f t="shared" si="558"/>
        <v>NA</v>
      </c>
      <c r="AM1073" t="str">
        <f t="shared" si="559"/>
        <v>NA</v>
      </c>
      <c r="AN1073" t="str">
        <f t="shared" si="560"/>
        <v>NA</v>
      </c>
      <c r="AO1073">
        <f t="shared" si="539"/>
        <v>0</v>
      </c>
      <c r="AP1073">
        <f t="shared" si="540"/>
        <v>0</v>
      </c>
      <c r="AQ1073" t="str">
        <f t="shared" si="541"/>
        <v>Method not applicable - confined aquifer</v>
      </c>
    </row>
    <row r="1074" spans="1:43" x14ac:dyDescent="0.25">
      <c r="A1074">
        <v>1065</v>
      </c>
      <c r="B1074">
        <v>2249597.7888099998</v>
      </c>
      <c r="C1074" t="str">
        <f>VLOOKUP(A1074,'A1. Aquifer Attributes'!A:H,8,FALSE)</f>
        <v>Confined</v>
      </c>
      <c r="D1074" t="str">
        <f>VLOOKUP(A1074,'A3. BGCZ'!A:C,3,FALSE)</f>
        <v>IDF</v>
      </c>
      <c r="E1074" t="str">
        <f>VLOOKUP(A1074,'A2. Low Flow Zone'!A:C,3,FALSE)</f>
        <v>Southeast Mountains</v>
      </c>
      <c r="F1074">
        <f>IFERROR(VLOOKUP(A1074,'R1. GW Use'!A:H,8,FALSE),"&lt;Null&gt;")</f>
        <v>10358</v>
      </c>
      <c r="G1074" t="str">
        <f>IFERROR(VLOOKUP(A1074,'R2. Recharge'!A:I,8,FALSE)*B1074,"&lt;Null&gt;")</f>
        <v>&lt;Null&gt;</v>
      </c>
      <c r="H1074" t="str">
        <f>IFERROR(VLOOKUP(A1074,'R2. Recharge'!A:K,10,FALSE)*B1074,"&lt;Null&gt;")</f>
        <v>&lt;Null&gt;</v>
      </c>
      <c r="I1074" t="str">
        <f>IFERROR(VLOOKUP(A1074,'R3. GW E'!A:C,2,FALSE)*B1074,"&lt;Null&gt;")</f>
        <v>&lt;Null&gt;</v>
      </c>
      <c r="J1074" t="str">
        <f>IFERROR(VLOOKUP(A1074,'R3. GW E'!A:E,4,FALSE)*B1074,"&lt;Null&gt;")</f>
        <v>&lt;Null&gt;</v>
      </c>
      <c r="K1074" t="str">
        <f t="shared" si="528"/>
        <v>&lt;Null&gt;</v>
      </c>
      <c r="L1074" t="str">
        <f t="shared" si="529"/>
        <v>&lt;Null&gt;</v>
      </c>
      <c r="M1074" t="str">
        <f t="shared" si="530"/>
        <v>&lt;Null&gt;</v>
      </c>
      <c r="N1074" t="str">
        <f t="shared" si="531"/>
        <v>&lt;Null&gt;</v>
      </c>
      <c r="O1074" t="str">
        <f t="shared" si="532"/>
        <v/>
      </c>
      <c r="P1074">
        <f t="shared" si="542"/>
        <v>10000</v>
      </c>
      <c r="Q1074" t="str">
        <f t="shared" si="533"/>
        <v/>
      </c>
      <c r="R1074">
        <f t="shared" si="543"/>
        <v>0</v>
      </c>
      <c r="S1074" t="str">
        <f t="shared" si="534"/>
        <v/>
      </c>
      <c r="T1074">
        <f t="shared" si="544"/>
        <v>0</v>
      </c>
      <c r="U1074" t="str">
        <f t="shared" si="545"/>
        <v>NA</v>
      </c>
      <c r="V1074">
        <f t="shared" si="546"/>
        <v>0</v>
      </c>
      <c r="W1074" t="str">
        <f t="shared" si="547"/>
        <v>NA</v>
      </c>
      <c r="X1074">
        <f t="shared" si="548"/>
        <v>0</v>
      </c>
      <c r="Y1074" t="str">
        <f t="shared" si="535"/>
        <v>NA</v>
      </c>
      <c r="Z1074" t="str">
        <f t="shared" si="536"/>
        <v>NA</v>
      </c>
      <c r="AA1074" t="str">
        <f t="shared" si="537"/>
        <v>NA</v>
      </c>
      <c r="AB1074" t="str">
        <f t="shared" si="538"/>
        <v>NA</v>
      </c>
      <c r="AC1074" s="9" t="str">
        <f t="shared" si="549"/>
        <v>NA</v>
      </c>
      <c r="AD1074" s="9">
        <f t="shared" si="550"/>
        <v>0</v>
      </c>
      <c r="AE1074" s="9" t="str">
        <f t="shared" si="551"/>
        <v>NA</v>
      </c>
      <c r="AF1074" s="9">
        <f t="shared" si="552"/>
        <v>0</v>
      </c>
      <c r="AG1074" s="9" t="str">
        <f t="shared" si="553"/>
        <v>NA</v>
      </c>
      <c r="AH1074" s="9">
        <f t="shared" si="554"/>
        <v>0</v>
      </c>
      <c r="AI1074" s="9" t="str">
        <f t="shared" si="555"/>
        <v>NA</v>
      </c>
      <c r="AJ1074" s="9">
        <f t="shared" si="556"/>
        <v>0</v>
      </c>
      <c r="AK1074" t="str">
        <f t="shared" si="557"/>
        <v>NA</v>
      </c>
      <c r="AL1074" t="str">
        <f t="shared" si="558"/>
        <v>NA</v>
      </c>
      <c r="AM1074" t="str">
        <f t="shared" si="559"/>
        <v>NA</v>
      </c>
      <c r="AN1074" t="str">
        <f t="shared" si="560"/>
        <v>NA</v>
      </c>
      <c r="AO1074">
        <f t="shared" si="539"/>
        <v>0</v>
      </c>
      <c r="AP1074">
        <f t="shared" si="540"/>
        <v>0</v>
      </c>
      <c r="AQ1074" t="str">
        <f t="shared" si="541"/>
        <v>Method not applicable - confined aquifer</v>
      </c>
    </row>
    <row r="1075" spans="1:43" x14ac:dyDescent="0.25">
      <c r="A1075">
        <v>1066</v>
      </c>
      <c r="B1075">
        <v>699062.72294000001</v>
      </c>
      <c r="C1075" t="str">
        <f>VLOOKUP(A1075,'A1. Aquifer Attributes'!A:H,8,FALSE)</f>
        <v>Confined</v>
      </c>
      <c r="D1075" t="str">
        <f>VLOOKUP(A1075,'A3. BGCZ'!A:C,3,FALSE)</f>
        <v>MS</v>
      </c>
      <c r="E1075" t="str">
        <f>VLOOKUP(A1075,'A2. Low Flow Zone'!A:C,3,FALSE)</f>
        <v>Southeast Mountains</v>
      </c>
      <c r="F1075">
        <f>IFERROR(VLOOKUP(A1075,'R1. GW Use'!A:H,8,FALSE),"&lt;Null&gt;")</f>
        <v>2417</v>
      </c>
      <c r="G1075" t="str">
        <f>IFERROR(VLOOKUP(A1075,'R2. Recharge'!A:I,8,FALSE)*B1075,"&lt;Null&gt;")</f>
        <v>&lt;Null&gt;</v>
      </c>
      <c r="H1075" t="str">
        <f>IFERROR(VLOOKUP(A1075,'R2. Recharge'!A:K,10,FALSE)*B1075,"&lt;Null&gt;")</f>
        <v>&lt;Null&gt;</v>
      </c>
      <c r="I1075" t="str">
        <f>IFERROR(VLOOKUP(A1075,'R3. GW E'!A:C,2,FALSE)*B1075,"&lt;Null&gt;")</f>
        <v>&lt;Null&gt;</v>
      </c>
      <c r="J1075" t="str">
        <f>IFERROR(VLOOKUP(A1075,'R3. GW E'!A:E,4,FALSE)*B1075,"&lt;Null&gt;")</f>
        <v>&lt;Null&gt;</v>
      </c>
      <c r="K1075" t="str">
        <f t="shared" si="528"/>
        <v>&lt;Null&gt;</v>
      </c>
      <c r="L1075" t="str">
        <f t="shared" si="529"/>
        <v>&lt;Null&gt;</v>
      </c>
      <c r="M1075" t="str">
        <f t="shared" si="530"/>
        <v>&lt;Null&gt;</v>
      </c>
      <c r="N1075" t="str">
        <f t="shared" si="531"/>
        <v>&lt;Null&gt;</v>
      </c>
      <c r="O1075" t="str">
        <f t="shared" si="532"/>
        <v/>
      </c>
      <c r="P1075">
        <f t="shared" si="542"/>
        <v>2000</v>
      </c>
      <c r="Q1075" t="str">
        <f t="shared" si="533"/>
        <v/>
      </c>
      <c r="R1075">
        <f t="shared" si="543"/>
        <v>0</v>
      </c>
      <c r="S1075" t="str">
        <f t="shared" si="534"/>
        <v/>
      </c>
      <c r="T1075">
        <f t="shared" si="544"/>
        <v>0</v>
      </c>
      <c r="U1075" t="str">
        <f t="shared" si="545"/>
        <v>NA</v>
      </c>
      <c r="V1075">
        <f t="shared" si="546"/>
        <v>0</v>
      </c>
      <c r="W1075" t="str">
        <f t="shared" si="547"/>
        <v>NA</v>
      </c>
      <c r="X1075">
        <f t="shared" si="548"/>
        <v>0</v>
      </c>
      <c r="Y1075" t="str">
        <f t="shared" si="535"/>
        <v>NA</v>
      </c>
      <c r="Z1075" t="str">
        <f t="shared" si="536"/>
        <v>NA</v>
      </c>
      <c r="AA1075" t="str">
        <f t="shared" si="537"/>
        <v>NA</v>
      </c>
      <c r="AB1075" t="str">
        <f t="shared" si="538"/>
        <v>NA</v>
      </c>
      <c r="AC1075" s="9" t="str">
        <f t="shared" si="549"/>
        <v>NA</v>
      </c>
      <c r="AD1075" s="9">
        <f t="shared" si="550"/>
        <v>0</v>
      </c>
      <c r="AE1075" s="9" t="str">
        <f t="shared" si="551"/>
        <v>NA</v>
      </c>
      <c r="AF1075" s="9">
        <f t="shared" si="552"/>
        <v>0</v>
      </c>
      <c r="AG1075" s="9" t="str">
        <f t="shared" si="553"/>
        <v>NA</v>
      </c>
      <c r="AH1075" s="9">
        <f t="shared" si="554"/>
        <v>0</v>
      </c>
      <c r="AI1075" s="9" t="str">
        <f t="shared" si="555"/>
        <v>NA</v>
      </c>
      <c r="AJ1075" s="9">
        <f t="shared" si="556"/>
        <v>0</v>
      </c>
      <c r="AK1075" t="str">
        <f t="shared" si="557"/>
        <v>NA</v>
      </c>
      <c r="AL1075" t="str">
        <f t="shared" si="558"/>
        <v>NA</v>
      </c>
      <c r="AM1075" t="str">
        <f t="shared" si="559"/>
        <v>NA</v>
      </c>
      <c r="AN1075" t="str">
        <f t="shared" si="560"/>
        <v>NA</v>
      </c>
      <c r="AO1075">
        <f t="shared" si="539"/>
        <v>0</v>
      </c>
      <c r="AP1075">
        <f t="shared" si="540"/>
        <v>0</v>
      </c>
      <c r="AQ1075" t="str">
        <f t="shared" si="541"/>
        <v>Method not applicable - confined aquifer</v>
      </c>
    </row>
    <row r="1076" spans="1:43" x14ac:dyDescent="0.25">
      <c r="A1076">
        <v>1067</v>
      </c>
      <c r="B1076">
        <v>1549184.22796</v>
      </c>
      <c r="C1076" t="str">
        <f>VLOOKUP(A1076,'A1. Aquifer Attributes'!A:H,8,FALSE)</f>
        <v>Confined</v>
      </c>
      <c r="D1076" t="str">
        <f>VLOOKUP(A1076,'A3. BGCZ'!A:C,3,FALSE)</f>
        <v>PP</v>
      </c>
      <c r="E1076" t="str">
        <f>VLOOKUP(A1076,'A2. Low Flow Zone'!A:C,3,FALSE)</f>
        <v>Southeast Mountains</v>
      </c>
      <c r="F1076">
        <f>IFERROR(VLOOKUP(A1076,'R1. GW Use'!A:H,8,FALSE),"&lt;Null&gt;")</f>
        <v>2762</v>
      </c>
      <c r="G1076" t="str">
        <f>IFERROR(VLOOKUP(A1076,'R2. Recharge'!A:I,8,FALSE)*B1076,"&lt;Null&gt;")</f>
        <v>&lt;Null&gt;</v>
      </c>
      <c r="H1076" t="str">
        <f>IFERROR(VLOOKUP(A1076,'R2. Recharge'!A:K,10,FALSE)*B1076,"&lt;Null&gt;")</f>
        <v>&lt;Null&gt;</v>
      </c>
      <c r="I1076" t="str">
        <f>IFERROR(VLOOKUP(A1076,'R3. GW E'!A:C,2,FALSE)*B1076,"&lt;Null&gt;")</f>
        <v>&lt;Null&gt;</v>
      </c>
      <c r="J1076" t="str">
        <f>IFERROR(VLOOKUP(A1076,'R3. GW E'!A:E,4,FALSE)*B1076,"&lt;Null&gt;")</f>
        <v>&lt;Null&gt;</v>
      </c>
      <c r="K1076" t="str">
        <f t="shared" si="528"/>
        <v>&lt;Null&gt;</v>
      </c>
      <c r="L1076" t="str">
        <f t="shared" si="529"/>
        <v>&lt;Null&gt;</v>
      </c>
      <c r="M1076" t="str">
        <f t="shared" si="530"/>
        <v>&lt;Null&gt;</v>
      </c>
      <c r="N1076" t="str">
        <f t="shared" si="531"/>
        <v>&lt;Null&gt;</v>
      </c>
      <c r="O1076" t="str">
        <f t="shared" si="532"/>
        <v/>
      </c>
      <c r="P1076">
        <f t="shared" si="542"/>
        <v>3000</v>
      </c>
      <c r="Q1076" t="str">
        <f t="shared" si="533"/>
        <v/>
      </c>
      <c r="R1076">
        <f t="shared" si="543"/>
        <v>0</v>
      </c>
      <c r="S1076" t="str">
        <f t="shared" si="534"/>
        <v/>
      </c>
      <c r="T1076">
        <f t="shared" si="544"/>
        <v>0</v>
      </c>
      <c r="U1076" t="str">
        <f t="shared" si="545"/>
        <v>NA</v>
      </c>
      <c r="V1076">
        <f t="shared" si="546"/>
        <v>0</v>
      </c>
      <c r="W1076" t="str">
        <f t="shared" si="547"/>
        <v>NA</v>
      </c>
      <c r="X1076">
        <f t="shared" si="548"/>
        <v>0</v>
      </c>
      <c r="Y1076" t="str">
        <f t="shared" si="535"/>
        <v>NA</v>
      </c>
      <c r="Z1076" t="str">
        <f t="shared" si="536"/>
        <v>NA</v>
      </c>
      <c r="AA1076" t="str">
        <f t="shared" si="537"/>
        <v>NA</v>
      </c>
      <c r="AB1076" t="str">
        <f t="shared" si="538"/>
        <v>NA</v>
      </c>
      <c r="AC1076" s="9" t="str">
        <f t="shared" si="549"/>
        <v>NA</v>
      </c>
      <c r="AD1076" s="9">
        <f t="shared" si="550"/>
        <v>0</v>
      </c>
      <c r="AE1076" s="9" t="str">
        <f t="shared" si="551"/>
        <v>NA</v>
      </c>
      <c r="AF1076" s="9">
        <f t="shared" si="552"/>
        <v>0</v>
      </c>
      <c r="AG1076" s="9" t="str">
        <f t="shared" si="553"/>
        <v>NA</v>
      </c>
      <c r="AH1076" s="9">
        <f t="shared" si="554"/>
        <v>0</v>
      </c>
      <c r="AI1076" s="9" t="str">
        <f t="shared" si="555"/>
        <v>NA</v>
      </c>
      <c r="AJ1076" s="9">
        <f t="shared" si="556"/>
        <v>0</v>
      </c>
      <c r="AK1076" t="str">
        <f t="shared" si="557"/>
        <v>NA</v>
      </c>
      <c r="AL1076" t="str">
        <f t="shared" si="558"/>
        <v>NA</v>
      </c>
      <c r="AM1076" t="str">
        <f t="shared" si="559"/>
        <v>NA</v>
      </c>
      <c r="AN1076" t="str">
        <f t="shared" si="560"/>
        <v>NA</v>
      </c>
      <c r="AO1076">
        <f t="shared" si="539"/>
        <v>0</v>
      </c>
      <c r="AP1076">
        <f t="shared" si="540"/>
        <v>0</v>
      </c>
      <c r="AQ1076" t="str">
        <f t="shared" si="541"/>
        <v>Method not applicable - confined aquifer</v>
      </c>
    </row>
    <row r="1077" spans="1:43" x14ac:dyDescent="0.25">
      <c r="A1077">
        <v>1068</v>
      </c>
      <c r="B1077">
        <v>1506515.3274000001</v>
      </c>
      <c r="C1077" t="str">
        <f>VLOOKUP(A1077,'A1. Aquifer Attributes'!A:H,8,FALSE)</f>
        <v>Confined</v>
      </c>
      <c r="D1077" t="str">
        <f>VLOOKUP(A1077,'A3. BGCZ'!A:C,3,FALSE)</f>
        <v>MS</v>
      </c>
      <c r="E1077" t="str">
        <f>VLOOKUP(A1077,'A2. Low Flow Zone'!A:C,3,FALSE)</f>
        <v>Southeast Mountains</v>
      </c>
      <c r="F1077">
        <f>IFERROR(VLOOKUP(A1077,'R1. GW Use'!A:H,8,FALSE),"&lt;Null&gt;")</f>
        <v>2072</v>
      </c>
      <c r="G1077" t="str">
        <f>IFERROR(VLOOKUP(A1077,'R2. Recharge'!A:I,8,FALSE)*B1077,"&lt;Null&gt;")</f>
        <v>&lt;Null&gt;</v>
      </c>
      <c r="H1077" t="str">
        <f>IFERROR(VLOOKUP(A1077,'R2. Recharge'!A:K,10,FALSE)*B1077,"&lt;Null&gt;")</f>
        <v>&lt;Null&gt;</v>
      </c>
      <c r="I1077" t="str">
        <f>IFERROR(VLOOKUP(A1077,'R3. GW E'!A:C,2,FALSE)*B1077,"&lt;Null&gt;")</f>
        <v>&lt;Null&gt;</v>
      </c>
      <c r="J1077" t="str">
        <f>IFERROR(VLOOKUP(A1077,'R3. GW E'!A:E,4,FALSE)*B1077,"&lt;Null&gt;")</f>
        <v>&lt;Null&gt;</v>
      </c>
      <c r="K1077" t="str">
        <f t="shared" si="528"/>
        <v>&lt;Null&gt;</v>
      </c>
      <c r="L1077" t="str">
        <f t="shared" si="529"/>
        <v>&lt;Null&gt;</v>
      </c>
      <c r="M1077" t="str">
        <f t="shared" si="530"/>
        <v>&lt;Null&gt;</v>
      </c>
      <c r="N1077" t="str">
        <f t="shared" si="531"/>
        <v>&lt;Null&gt;</v>
      </c>
      <c r="O1077" t="str">
        <f t="shared" si="532"/>
        <v/>
      </c>
      <c r="P1077">
        <f t="shared" si="542"/>
        <v>2000</v>
      </c>
      <c r="Q1077" t="str">
        <f t="shared" si="533"/>
        <v/>
      </c>
      <c r="R1077">
        <f t="shared" si="543"/>
        <v>0</v>
      </c>
      <c r="S1077" t="str">
        <f t="shared" si="534"/>
        <v/>
      </c>
      <c r="T1077">
        <f t="shared" si="544"/>
        <v>0</v>
      </c>
      <c r="U1077" t="str">
        <f t="shared" si="545"/>
        <v>NA</v>
      </c>
      <c r="V1077">
        <f t="shared" si="546"/>
        <v>0</v>
      </c>
      <c r="W1077" t="str">
        <f t="shared" si="547"/>
        <v>NA</v>
      </c>
      <c r="X1077">
        <f t="shared" si="548"/>
        <v>0</v>
      </c>
      <c r="Y1077" t="str">
        <f t="shared" si="535"/>
        <v>NA</v>
      </c>
      <c r="Z1077" t="str">
        <f t="shared" si="536"/>
        <v>NA</v>
      </c>
      <c r="AA1077" t="str">
        <f t="shared" si="537"/>
        <v>NA</v>
      </c>
      <c r="AB1077" t="str">
        <f t="shared" si="538"/>
        <v>NA</v>
      </c>
      <c r="AC1077" s="9" t="str">
        <f t="shared" si="549"/>
        <v>NA</v>
      </c>
      <c r="AD1077" s="9">
        <f t="shared" si="550"/>
        <v>0</v>
      </c>
      <c r="AE1077" s="9" t="str">
        <f t="shared" si="551"/>
        <v>NA</v>
      </c>
      <c r="AF1077" s="9">
        <f t="shared" si="552"/>
        <v>0</v>
      </c>
      <c r="AG1077" s="9" t="str">
        <f t="shared" si="553"/>
        <v>NA</v>
      </c>
      <c r="AH1077" s="9">
        <f t="shared" si="554"/>
        <v>0</v>
      </c>
      <c r="AI1077" s="9" t="str">
        <f t="shared" si="555"/>
        <v>NA</v>
      </c>
      <c r="AJ1077" s="9">
        <f t="shared" si="556"/>
        <v>0</v>
      </c>
      <c r="AK1077" t="str">
        <f t="shared" si="557"/>
        <v>NA</v>
      </c>
      <c r="AL1077" t="str">
        <f t="shared" si="558"/>
        <v>NA</v>
      </c>
      <c r="AM1077" t="str">
        <f t="shared" si="559"/>
        <v>NA</v>
      </c>
      <c r="AN1077" t="str">
        <f t="shared" si="560"/>
        <v>NA</v>
      </c>
      <c r="AO1077">
        <f t="shared" si="539"/>
        <v>0</v>
      </c>
      <c r="AP1077">
        <f t="shared" si="540"/>
        <v>0</v>
      </c>
      <c r="AQ1077" t="str">
        <f t="shared" si="541"/>
        <v>Method not applicable - confined aquifer</v>
      </c>
    </row>
    <row r="1078" spans="1:43" x14ac:dyDescent="0.25">
      <c r="A1078">
        <v>1069</v>
      </c>
      <c r="B1078">
        <v>2192933.65337</v>
      </c>
      <c r="C1078" t="str">
        <f>VLOOKUP(A1078,'A1. Aquifer Attributes'!A:H,8,FALSE)</f>
        <v>Confined</v>
      </c>
      <c r="D1078" t="str">
        <f>VLOOKUP(A1078,'A3. BGCZ'!A:C,3,FALSE)</f>
        <v>PP</v>
      </c>
      <c r="E1078" t="str">
        <f>VLOOKUP(A1078,'A2. Low Flow Zone'!A:C,3,FALSE)</f>
        <v>Southeast Mountains</v>
      </c>
      <c r="F1078">
        <f>IFERROR(VLOOKUP(A1078,'R1. GW Use'!A:H,8,FALSE),"&lt;Null&gt;")</f>
        <v>15883</v>
      </c>
      <c r="G1078" t="str">
        <f>IFERROR(VLOOKUP(A1078,'R2. Recharge'!A:I,8,FALSE)*B1078,"&lt;Null&gt;")</f>
        <v>&lt;Null&gt;</v>
      </c>
      <c r="H1078" t="str">
        <f>IFERROR(VLOOKUP(A1078,'R2. Recharge'!A:K,10,FALSE)*B1078,"&lt;Null&gt;")</f>
        <v>&lt;Null&gt;</v>
      </c>
      <c r="I1078" t="str">
        <f>IFERROR(VLOOKUP(A1078,'R3. GW E'!A:C,2,FALSE)*B1078,"&lt;Null&gt;")</f>
        <v>&lt;Null&gt;</v>
      </c>
      <c r="J1078" t="str">
        <f>IFERROR(VLOOKUP(A1078,'R3. GW E'!A:E,4,FALSE)*B1078,"&lt;Null&gt;")</f>
        <v>&lt;Null&gt;</v>
      </c>
      <c r="K1078" t="str">
        <f t="shared" si="528"/>
        <v>&lt;Null&gt;</v>
      </c>
      <c r="L1078" t="str">
        <f t="shared" si="529"/>
        <v>&lt;Null&gt;</v>
      </c>
      <c r="M1078" t="str">
        <f t="shared" si="530"/>
        <v>&lt;Null&gt;</v>
      </c>
      <c r="N1078" t="str">
        <f t="shared" si="531"/>
        <v>&lt;Null&gt;</v>
      </c>
      <c r="O1078" t="str">
        <f t="shared" si="532"/>
        <v/>
      </c>
      <c r="P1078">
        <f t="shared" si="542"/>
        <v>16000</v>
      </c>
      <c r="Q1078" t="str">
        <f t="shared" si="533"/>
        <v/>
      </c>
      <c r="R1078">
        <f t="shared" si="543"/>
        <v>0</v>
      </c>
      <c r="S1078" t="str">
        <f t="shared" si="534"/>
        <v/>
      </c>
      <c r="T1078">
        <f t="shared" si="544"/>
        <v>0</v>
      </c>
      <c r="U1078" t="str">
        <f t="shared" si="545"/>
        <v>NA</v>
      </c>
      <c r="V1078">
        <f t="shared" si="546"/>
        <v>0</v>
      </c>
      <c r="W1078" t="str">
        <f t="shared" si="547"/>
        <v>NA</v>
      </c>
      <c r="X1078">
        <f t="shared" si="548"/>
        <v>0</v>
      </c>
      <c r="Y1078" t="str">
        <f t="shared" si="535"/>
        <v>NA</v>
      </c>
      <c r="Z1078" t="str">
        <f t="shared" si="536"/>
        <v>NA</v>
      </c>
      <c r="AA1078" t="str">
        <f t="shared" si="537"/>
        <v>NA</v>
      </c>
      <c r="AB1078" t="str">
        <f t="shared" si="538"/>
        <v>NA</v>
      </c>
      <c r="AC1078" s="9" t="str">
        <f t="shared" si="549"/>
        <v>NA</v>
      </c>
      <c r="AD1078" s="9">
        <f t="shared" si="550"/>
        <v>0</v>
      </c>
      <c r="AE1078" s="9" t="str">
        <f t="shared" si="551"/>
        <v>NA</v>
      </c>
      <c r="AF1078" s="9">
        <f t="shared" si="552"/>
        <v>0</v>
      </c>
      <c r="AG1078" s="9" t="str">
        <f t="shared" si="553"/>
        <v>NA</v>
      </c>
      <c r="AH1078" s="9">
        <f t="shared" si="554"/>
        <v>0</v>
      </c>
      <c r="AI1078" s="9" t="str">
        <f t="shared" si="555"/>
        <v>NA</v>
      </c>
      <c r="AJ1078" s="9">
        <f t="shared" si="556"/>
        <v>0</v>
      </c>
      <c r="AK1078" t="str">
        <f t="shared" si="557"/>
        <v>NA</v>
      </c>
      <c r="AL1078" t="str">
        <f t="shared" si="558"/>
        <v>NA</v>
      </c>
      <c r="AM1078" t="str">
        <f t="shared" si="559"/>
        <v>NA</v>
      </c>
      <c r="AN1078" t="str">
        <f t="shared" si="560"/>
        <v>NA</v>
      </c>
      <c r="AO1078">
        <f t="shared" si="539"/>
        <v>0</v>
      </c>
      <c r="AP1078">
        <f t="shared" si="540"/>
        <v>0</v>
      </c>
      <c r="AQ1078" t="str">
        <f t="shared" si="541"/>
        <v>Method not applicable - confined aquifer</v>
      </c>
    </row>
    <row r="1079" spans="1:43" x14ac:dyDescent="0.25">
      <c r="A1079">
        <v>1070</v>
      </c>
      <c r="B1079">
        <v>5127136.5001400001</v>
      </c>
      <c r="C1079" t="str">
        <f>VLOOKUP(A1079,'A1. Aquifer Attributes'!A:H,8,FALSE)</f>
        <v>Confined</v>
      </c>
      <c r="D1079" t="str">
        <f>VLOOKUP(A1079,'A3. BGCZ'!A:C,3,FALSE)</f>
        <v>MS</v>
      </c>
      <c r="E1079" t="str">
        <f>VLOOKUP(A1079,'A2. Low Flow Zone'!A:C,3,FALSE)</f>
        <v>Southeast Mountains</v>
      </c>
      <c r="F1079">
        <f>IFERROR(VLOOKUP(A1079,'R1. GW Use'!A:H,8,FALSE),"&lt;Null&gt;")</f>
        <v>4834</v>
      </c>
      <c r="G1079" t="str">
        <f>IFERROR(VLOOKUP(A1079,'R2. Recharge'!A:I,8,FALSE)*B1079,"&lt;Null&gt;")</f>
        <v>&lt;Null&gt;</v>
      </c>
      <c r="H1079" t="str">
        <f>IFERROR(VLOOKUP(A1079,'R2. Recharge'!A:K,10,FALSE)*B1079,"&lt;Null&gt;")</f>
        <v>&lt;Null&gt;</v>
      </c>
      <c r="I1079" t="str">
        <f>IFERROR(VLOOKUP(A1079,'R3. GW E'!A:C,2,FALSE)*B1079,"&lt;Null&gt;")</f>
        <v>&lt;Null&gt;</v>
      </c>
      <c r="J1079" t="str">
        <f>IFERROR(VLOOKUP(A1079,'R3. GW E'!A:E,4,FALSE)*B1079,"&lt;Null&gt;")</f>
        <v>&lt;Null&gt;</v>
      </c>
      <c r="K1079" t="str">
        <f t="shared" si="528"/>
        <v>&lt;Null&gt;</v>
      </c>
      <c r="L1079" t="str">
        <f t="shared" si="529"/>
        <v>&lt;Null&gt;</v>
      </c>
      <c r="M1079" t="str">
        <f t="shared" si="530"/>
        <v>&lt;Null&gt;</v>
      </c>
      <c r="N1079" t="str">
        <f t="shared" si="531"/>
        <v>&lt;Null&gt;</v>
      </c>
      <c r="O1079" t="str">
        <f t="shared" si="532"/>
        <v/>
      </c>
      <c r="P1079">
        <f t="shared" si="542"/>
        <v>5000</v>
      </c>
      <c r="Q1079" t="str">
        <f t="shared" si="533"/>
        <v/>
      </c>
      <c r="R1079">
        <f t="shared" si="543"/>
        <v>0</v>
      </c>
      <c r="S1079" t="str">
        <f t="shared" si="534"/>
        <v/>
      </c>
      <c r="T1079">
        <f t="shared" si="544"/>
        <v>0</v>
      </c>
      <c r="U1079" t="str">
        <f t="shared" si="545"/>
        <v>NA</v>
      </c>
      <c r="V1079">
        <f t="shared" si="546"/>
        <v>0</v>
      </c>
      <c r="W1079" t="str">
        <f t="shared" si="547"/>
        <v>NA</v>
      </c>
      <c r="X1079">
        <f t="shared" si="548"/>
        <v>0</v>
      </c>
      <c r="Y1079" t="str">
        <f t="shared" si="535"/>
        <v>NA</v>
      </c>
      <c r="Z1079" t="str">
        <f t="shared" si="536"/>
        <v>NA</v>
      </c>
      <c r="AA1079" t="str">
        <f t="shared" si="537"/>
        <v>NA</v>
      </c>
      <c r="AB1079" t="str">
        <f t="shared" si="538"/>
        <v>NA</v>
      </c>
      <c r="AC1079" s="9" t="str">
        <f t="shared" si="549"/>
        <v>NA</v>
      </c>
      <c r="AD1079" s="9">
        <f t="shared" si="550"/>
        <v>0</v>
      </c>
      <c r="AE1079" s="9" t="str">
        <f t="shared" si="551"/>
        <v>NA</v>
      </c>
      <c r="AF1079" s="9">
        <f t="shared" si="552"/>
        <v>0</v>
      </c>
      <c r="AG1079" s="9" t="str">
        <f t="shared" si="553"/>
        <v>NA</v>
      </c>
      <c r="AH1079" s="9">
        <f t="shared" si="554"/>
        <v>0</v>
      </c>
      <c r="AI1079" s="9" t="str">
        <f t="shared" si="555"/>
        <v>NA</v>
      </c>
      <c r="AJ1079" s="9">
        <f t="shared" si="556"/>
        <v>0</v>
      </c>
      <c r="AK1079" t="str">
        <f t="shared" si="557"/>
        <v>NA</v>
      </c>
      <c r="AL1079" t="str">
        <f t="shared" si="558"/>
        <v>NA</v>
      </c>
      <c r="AM1079" t="str">
        <f t="shared" si="559"/>
        <v>NA</v>
      </c>
      <c r="AN1079" t="str">
        <f t="shared" si="560"/>
        <v>NA</v>
      </c>
      <c r="AO1079">
        <f t="shared" si="539"/>
        <v>0</v>
      </c>
      <c r="AP1079">
        <f t="shared" si="540"/>
        <v>0</v>
      </c>
      <c r="AQ1079" t="str">
        <f t="shared" si="541"/>
        <v>Method not applicable - confined aquifer</v>
      </c>
    </row>
    <row r="1080" spans="1:43" x14ac:dyDescent="0.25">
      <c r="A1080">
        <v>1071</v>
      </c>
      <c r="B1080">
        <v>936787.40225100005</v>
      </c>
      <c r="C1080" t="str">
        <f>VLOOKUP(A1080,'A1. Aquifer Attributes'!A:H,8,FALSE)</f>
        <v>Confined</v>
      </c>
      <c r="D1080" t="str">
        <f>VLOOKUP(A1080,'A3. BGCZ'!A:C,3,FALSE)</f>
        <v>PP</v>
      </c>
      <c r="E1080" t="str">
        <f>VLOOKUP(A1080,'A2. Low Flow Zone'!A:C,3,FALSE)</f>
        <v>Southeast Mountains</v>
      </c>
      <c r="F1080">
        <f>IFERROR(VLOOKUP(A1080,'R1. GW Use'!A:H,8,FALSE),"&lt;Null&gt;")</f>
        <v>691</v>
      </c>
      <c r="G1080" t="str">
        <f>IFERROR(VLOOKUP(A1080,'R2. Recharge'!A:I,8,FALSE)*B1080,"&lt;Null&gt;")</f>
        <v>&lt;Null&gt;</v>
      </c>
      <c r="H1080" t="str">
        <f>IFERROR(VLOOKUP(A1080,'R2. Recharge'!A:K,10,FALSE)*B1080,"&lt;Null&gt;")</f>
        <v>&lt;Null&gt;</v>
      </c>
      <c r="I1080" t="str">
        <f>IFERROR(VLOOKUP(A1080,'R3. GW E'!A:C,2,FALSE)*B1080,"&lt;Null&gt;")</f>
        <v>&lt;Null&gt;</v>
      </c>
      <c r="J1080" t="str">
        <f>IFERROR(VLOOKUP(A1080,'R3. GW E'!A:E,4,FALSE)*B1080,"&lt;Null&gt;")</f>
        <v>&lt;Null&gt;</v>
      </c>
      <c r="K1080" t="str">
        <f t="shared" si="528"/>
        <v>&lt;Null&gt;</v>
      </c>
      <c r="L1080" t="str">
        <f t="shared" si="529"/>
        <v>&lt;Null&gt;</v>
      </c>
      <c r="M1080" t="str">
        <f t="shared" si="530"/>
        <v>&lt;Null&gt;</v>
      </c>
      <c r="N1080" t="str">
        <f t="shared" si="531"/>
        <v>&lt;Null&gt;</v>
      </c>
      <c r="O1080" t="str">
        <f t="shared" si="532"/>
        <v>&lt;1000</v>
      </c>
      <c r="P1080">
        <f t="shared" si="542"/>
        <v>1000</v>
      </c>
      <c r="Q1080" t="str">
        <f t="shared" si="533"/>
        <v/>
      </c>
      <c r="R1080">
        <f t="shared" si="543"/>
        <v>0</v>
      </c>
      <c r="S1080" t="str">
        <f t="shared" si="534"/>
        <v/>
      </c>
      <c r="T1080">
        <f t="shared" si="544"/>
        <v>0</v>
      </c>
      <c r="U1080" t="str">
        <f t="shared" si="545"/>
        <v>NA</v>
      </c>
      <c r="V1080">
        <f t="shared" si="546"/>
        <v>0</v>
      </c>
      <c r="W1080" t="str">
        <f t="shared" si="547"/>
        <v>NA</v>
      </c>
      <c r="X1080">
        <f t="shared" si="548"/>
        <v>0</v>
      </c>
      <c r="Y1080" t="str">
        <f t="shared" si="535"/>
        <v>NA</v>
      </c>
      <c r="Z1080" t="str">
        <f t="shared" si="536"/>
        <v>NA</v>
      </c>
      <c r="AA1080" t="str">
        <f t="shared" si="537"/>
        <v>NA</v>
      </c>
      <c r="AB1080" t="str">
        <f t="shared" si="538"/>
        <v>NA</v>
      </c>
      <c r="AC1080" s="9" t="str">
        <f t="shared" si="549"/>
        <v>NA</v>
      </c>
      <c r="AD1080" s="9">
        <f t="shared" si="550"/>
        <v>0</v>
      </c>
      <c r="AE1080" s="9" t="str">
        <f t="shared" si="551"/>
        <v>NA</v>
      </c>
      <c r="AF1080" s="9">
        <f t="shared" si="552"/>
        <v>0</v>
      </c>
      <c r="AG1080" s="9" t="str">
        <f t="shared" si="553"/>
        <v>NA</v>
      </c>
      <c r="AH1080" s="9">
        <f t="shared" si="554"/>
        <v>0</v>
      </c>
      <c r="AI1080" s="9" t="str">
        <f t="shared" si="555"/>
        <v>NA</v>
      </c>
      <c r="AJ1080" s="9">
        <f t="shared" si="556"/>
        <v>0</v>
      </c>
      <c r="AK1080" t="str">
        <f t="shared" si="557"/>
        <v>NA</v>
      </c>
      <c r="AL1080" t="str">
        <f t="shared" si="558"/>
        <v>NA</v>
      </c>
      <c r="AM1080" t="str">
        <f t="shared" si="559"/>
        <v>NA</v>
      </c>
      <c r="AN1080" t="str">
        <f t="shared" si="560"/>
        <v>NA</v>
      </c>
      <c r="AO1080">
        <f t="shared" si="539"/>
        <v>0</v>
      </c>
      <c r="AP1080">
        <f t="shared" si="540"/>
        <v>0</v>
      </c>
      <c r="AQ1080" t="str">
        <f t="shared" si="541"/>
        <v>Method not applicable - confined aquifer</v>
      </c>
    </row>
    <row r="1081" spans="1:43" x14ac:dyDescent="0.25">
      <c r="A1081">
        <v>1072</v>
      </c>
      <c r="B1081">
        <v>3533740.7141499999</v>
      </c>
      <c r="C1081" t="str">
        <f>VLOOKUP(A1081,'A1. Aquifer Attributes'!A:H,8,FALSE)</f>
        <v>Confined</v>
      </c>
      <c r="D1081" t="str">
        <f>VLOOKUP(A1081,'A3. BGCZ'!A:C,3,FALSE)</f>
        <v>MS</v>
      </c>
      <c r="E1081" t="str">
        <f>VLOOKUP(A1081,'A2. Low Flow Zone'!A:C,3,FALSE)</f>
        <v>Southeast Mountains</v>
      </c>
      <c r="F1081">
        <f>IFERROR(VLOOKUP(A1081,'R1. GW Use'!A:H,8,FALSE),"&lt;Null&gt;")</f>
        <v>2072</v>
      </c>
      <c r="G1081" t="str">
        <f>IFERROR(VLOOKUP(A1081,'R2. Recharge'!A:I,8,FALSE)*B1081,"&lt;Null&gt;")</f>
        <v>&lt;Null&gt;</v>
      </c>
      <c r="H1081" t="str">
        <f>IFERROR(VLOOKUP(A1081,'R2. Recharge'!A:K,10,FALSE)*B1081,"&lt;Null&gt;")</f>
        <v>&lt;Null&gt;</v>
      </c>
      <c r="I1081" t="str">
        <f>IFERROR(VLOOKUP(A1081,'R3. GW E'!A:C,2,FALSE)*B1081,"&lt;Null&gt;")</f>
        <v>&lt;Null&gt;</v>
      </c>
      <c r="J1081" t="str">
        <f>IFERROR(VLOOKUP(A1081,'R3. GW E'!A:E,4,FALSE)*B1081,"&lt;Null&gt;")</f>
        <v>&lt;Null&gt;</v>
      </c>
      <c r="K1081" t="str">
        <f t="shared" si="528"/>
        <v>&lt;Null&gt;</v>
      </c>
      <c r="L1081" t="str">
        <f t="shared" si="529"/>
        <v>&lt;Null&gt;</v>
      </c>
      <c r="M1081" t="str">
        <f t="shared" si="530"/>
        <v>&lt;Null&gt;</v>
      </c>
      <c r="N1081" t="str">
        <f t="shared" si="531"/>
        <v>&lt;Null&gt;</v>
      </c>
      <c r="O1081" t="str">
        <f t="shared" si="532"/>
        <v/>
      </c>
      <c r="P1081">
        <f t="shared" si="542"/>
        <v>2000</v>
      </c>
      <c r="Q1081" t="str">
        <f t="shared" si="533"/>
        <v/>
      </c>
      <c r="R1081">
        <f t="shared" si="543"/>
        <v>0</v>
      </c>
      <c r="S1081" t="str">
        <f t="shared" si="534"/>
        <v/>
      </c>
      <c r="T1081">
        <f t="shared" si="544"/>
        <v>0</v>
      </c>
      <c r="U1081" t="str">
        <f t="shared" si="545"/>
        <v>NA</v>
      </c>
      <c r="V1081">
        <f t="shared" si="546"/>
        <v>0</v>
      </c>
      <c r="W1081" t="str">
        <f t="shared" si="547"/>
        <v>NA</v>
      </c>
      <c r="X1081">
        <f t="shared" si="548"/>
        <v>0</v>
      </c>
      <c r="Y1081" t="str">
        <f t="shared" si="535"/>
        <v>NA</v>
      </c>
      <c r="Z1081" t="str">
        <f t="shared" si="536"/>
        <v>NA</v>
      </c>
      <c r="AA1081" t="str">
        <f t="shared" si="537"/>
        <v>NA</v>
      </c>
      <c r="AB1081" t="str">
        <f t="shared" si="538"/>
        <v>NA</v>
      </c>
      <c r="AC1081" s="9" t="str">
        <f t="shared" si="549"/>
        <v>NA</v>
      </c>
      <c r="AD1081" s="9">
        <f t="shared" si="550"/>
        <v>0</v>
      </c>
      <c r="AE1081" s="9" t="str">
        <f t="shared" si="551"/>
        <v>NA</v>
      </c>
      <c r="AF1081" s="9">
        <f t="shared" si="552"/>
        <v>0</v>
      </c>
      <c r="AG1081" s="9" t="str">
        <f t="shared" si="553"/>
        <v>NA</v>
      </c>
      <c r="AH1081" s="9">
        <f t="shared" si="554"/>
        <v>0</v>
      </c>
      <c r="AI1081" s="9" t="str">
        <f t="shared" si="555"/>
        <v>NA</v>
      </c>
      <c r="AJ1081" s="9">
        <f t="shared" si="556"/>
        <v>0</v>
      </c>
      <c r="AK1081" t="str">
        <f t="shared" si="557"/>
        <v>NA</v>
      </c>
      <c r="AL1081" t="str">
        <f t="shared" si="558"/>
        <v>NA</v>
      </c>
      <c r="AM1081" t="str">
        <f t="shared" si="559"/>
        <v>NA</v>
      </c>
      <c r="AN1081" t="str">
        <f t="shared" si="560"/>
        <v>NA</v>
      </c>
      <c r="AO1081">
        <f t="shared" si="539"/>
        <v>0</v>
      </c>
      <c r="AP1081">
        <f t="shared" si="540"/>
        <v>0</v>
      </c>
      <c r="AQ1081" t="str">
        <f t="shared" si="541"/>
        <v>Method not applicable - confined aquifer</v>
      </c>
    </row>
    <row r="1082" spans="1:43" x14ac:dyDescent="0.25">
      <c r="A1082">
        <v>1073</v>
      </c>
      <c r="B1082">
        <v>5029105.8385500005</v>
      </c>
      <c r="C1082" t="str">
        <f>VLOOKUP(A1082,'A1. Aquifer Attributes'!A:H,8,FALSE)</f>
        <v>Confined</v>
      </c>
      <c r="D1082" t="str">
        <f>VLOOKUP(A1082,'A3. BGCZ'!A:C,3,FALSE)</f>
        <v>PP</v>
      </c>
      <c r="E1082" t="str">
        <f>VLOOKUP(A1082,'A2. Low Flow Zone'!A:C,3,FALSE)</f>
        <v>Southeast Mountains</v>
      </c>
      <c r="F1082">
        <f>IFERROR(VLOOKUP(A1082,'R1. GW Use'!A:H,8,FALSE),"&lt;Null&gt;")</f>
        <v>8977</v>
      </c>
      <c r="G1082" t="str">
        <f>IFERROR(VLOOKUP(A1082,'R2. Recharge'!A:I,8,FALSE)*B1082,"&lt;Null&gt;")</f>
        <v>&lt;Null&gt;</v>
      </c>
      <c r="H1082" t="str">
        <f>IFERROR(VLOOKUP(A1082,'R2. Recharge'!A:K,10,FALSE)*B1082,"&lt;Null&gt;")</f>
        <v>&lt;Null&gt;</v>
      </c>
      <c r="I1082" t="str">
        <f>IFERROR(VLOOKUP(A1082,'R3. GW E'!A:C,2,FALSE)*B1082,"&lt;Null&gt;")</f>
        <v>&lt;Null&gt;</v>
      </c>
      <c r="J1082" t="str">
        <f>IFERROR(VLOOKUP(A1082,'R3. GW E'!A:E,4,FALSE)*B1082,"&lt;Null&gt;")</f>
        <v>&lt;Null&gt;</v>
      </c>
      <c r="K1082" t="str">
        <f t="shared" si="528"/>
        <v>&lt;Null&gt;</v>
      </c>
      <c r="L1082" t="str">
        <f t="shared" si="529"/>
        <v>&lt;Null&gt;</v>
      </c>
      <c r="M1082" t="str">
        <f t="shared" si="530"/>
        <v>&lt;Null&gt;</v>
      </c>
      <c r="N1082" t="str">
        <f t="shared" si="531"/>
        <v>&lt;Null&gt;</v>
      </c>
      <c r="O1082" t="str">
        <f t="shared" si="532"/>
        <v/>
      </c>
      <c r="P1082">
        <f t="shared" si="542"/>
        <v>9000</v>
      </c>
      <c r="Q1082" t="str">
        <f t="shared" si="533"/>
        <v/>
      </c>
      <c r="R1082">
        <f t="shared" si="543"/>
        <v>0</v>
      </c>
      <c r="S1082" t="str">
        <f t="shared" si="534"/>
        <v/>
      </c>
      <c r="T1082">
        <f t="shared" si="544"/>
        <v>0</v>
      </c>
      <c r="U1082" t="str">
        <f t="shared" si="545"/>
        <v>NA</v>
      </c>
      <c r="V1082">
        <f t="shared" si="546"/>
        <v>0</v>
      </c>
      <c r="W1082" t="str">
        <f t="shared" si="547"/>
        <v>NA</v>
      </c>
      <c r="X1082">
        <f t="shared" si="548"/>
        <v>0</v>
      </c>
      <c r="Y1082" t="str">
        <f t="shared" si="535"/>
        <v>NA</v>
      </c>
      <c r="Z1082" t="str">
        <f t="shared" si="536"/>
        <v>NA</v>
      </c>
      <c r="AA1082" t="str">
        <f t="shared" si="537"/>
        <v>NA</v>
      </c>
      <c r="AB1082" t="str">
        <f t="shared" si="538"/>
        <v>NA</v>
      </c>
      <c r="AC1082" s="9" t="str">
        <f t="shared" si="549"/>
        <v>NA</v>
      </c>
      <c r="AD1082" s="9">
        <f t="shared" si="550"/>
        <v>0</v>
      </c>
      <c r="AE1082" s="9" t="str">
        <f t="shared" si="551"/>
        <v>NA</v>
      </c>
      <c r="AF1082" s="9">
        <f t="shared" si="552"/>
        <v>0</v>
      </c>
      <c r="AG1082" s="9" t="str">
        <f t="shared" si="553"/>
        <v>NA</v>
      </c>
      <c r="AH1082" s="9">
        <f t="shared" si="554"/>
        <v>0</v>
      </c>
      <c r="AI1082" s="9" t="str">
        <f t="shared" si="555"/>
        <v>NA</v>
      </c>
      <c r="AJ1082" s="9">
        <f t="shared" si="556"/>
        <v>0</v>
      </c>
      <c r="AK1082" t="str">
        <f t="shared" si="557"/>
        <v>NA</v>
      </c>
      <c r="AL1082" t="str">
        <f t="shared" si="558"/>
        <v>NA</v>
      </c>
      <c r="AM1082" t="str">
        <f t="shared" si="559"/>
        <v>NA</v>
      </c>
      <c r="AN1082" t="str">
        <f t="shared" si="560"/>
        <v>NA</v>
      </c>
      <c r="AO1082">
        <f t="shared" si="539"/>
        <v>0</v>
      </c>
      <c r="AP1082">
        <f t="shared" si="540"/>
        <v>0</v>
      </c>
      <c r="AQ1082" t="str">
        <f t="shared" si="541"/>
        <v>Method not applicable - confined aquifer</v>
      </c>
    </row>
    <row r="1083" spans="1:43" x14ac:dyDescent="0.25">
      <c r="A1083">
        <v>1074</v>
      </c>
      <c r="B1083">
        <v>757866.52661900001</v>
      </c>
      <c r="C1083" t="str">
        <f>VLOOKUP(A1083,'A1. Aquifer Attributes'!A:H,8,FALSE)</f>
        <v>Confined</v>
      </c>
      <c r="D1083" t="str">
        <f>VLOOKUP(A1083,'A3. BGCZ'!A:C,3,FALSE)</f>
        <v>MS</v>
      </c>
      <c r="E1083" t="str">
        <f>VLOOKUP(A1083,'A2. Low Flow Zone'!A:C,3,FALSE)</f>
        <v>Southeast Mountains</v>
      </c>
      <c r="F1083">
        <f>IFERROR(VLOOKUP(A1083,'R1. GW Use'!A:H,8,FALSE),"&lt;Null&gt;")</f>
        <v>4834</v>
      </c>
      <c r="G1083" t="str">
        <f>IFERROR(VLOOKUP(A1083,'R2. Recharge'!A:I,8,FALSE)*B1083,"&lt;Null&gt;")</f>
        <v>&lt;Null&gt;</v>
      </c>
      <c r="H1083" t="str">
        <f>IFERROR(VLOOKUP(A1083,'R2. Recharge'!A:K,10,FALSE)*B1083,"&lt;Null&gt;")</f>
        <v>&lt;Null&gt;</v>
      </c>
      <c r="I1083" t="str">
        <f>IFERROR(VLOOKUP(A1083,'R3. GW E'!A:C,2,FALSE)*B1083,"&lt;Null&gt;")</f>
        <v>&lt;Null&gt;</v>
      </c>
      <c r="J1083" t="str">
        <f>IFERROR(VLOOKUP(A1083,'R3. GW E'!A:E,4,FALSE)*B1083,"&lt;Null&gt;")</f>
        <v>&lt;Null&gt;</v>
      </c>
      <c r="K1083" t="str">
        <f t="shared" si="528"/>
        <v>&lt;Null&gt;</v>
      </c>
      <c r="L1083" t="str">
        <f t="shared" si="529"/>
        <v>&lt;Null&gt;</v>
      </c>
      <c r="M1083" t="str">
        <f t="shared" si="530"/>
        <v>&lt;Null&gt;</v>
      </c>
      <c r="N1083" t="str">
        <f t="shared" si="531"/>
        <v>&lt;Null&gt;</v>
      </c>
      <c r="O1083" t="str">
        <f t="shared" si="532"/>
        <v/>
      </c>
      <c r="P1083">
        <f t="shared" si="542"/>
        <v>5000</v>
      </c>
      <c r="Q1083" t="str">
        <f t="shared" si="533"/>
        <v/>
      </c>
      <c r="R1083">
        <f t="shared" si="543"/>
        <v>0</v>
      </c>
      <c r="S1083" t="str">
        <f t="shared" si="534"/>
        <v/>
      </c>
      <c r="T1083">
        <f t="shared" si="544"/>
        <v>0</v>
      </c>
      <c r="U1083" t="str">
        <f t="shared" si="545"/>
        <v>NA</v>
      </c>
      <c r="V1083">
        <f t="shared" si="546"/>
        <v>0</v>
      </c>
      <c r="W1083" t="str">
        <f t="shared" si="547"/>
        <v>NA</v>
      </c>
      <c r="X1083">
        <f t="shared" si="548"/>
        <v>0</v>
      </c>
      <c r="Y1083" t="str">
        <f t="shared" si="535"/>
        <v>NA</v>
      </c>
      <c r="Z1083" t="str">
        <f t="shared" si="536"/>
        <v>NA</v>
      </c>
      <c r="AA1083" t="str">
        <f t="shared" si="537"/>
        <v>NA</v>
      </c>
      <c r="AB1083" t="str">
        <f t="shared" si="538"/>
        <v>NA</v>
      </c>
      <c r="AC1083" s="9" t="str">
        <f t="shared" si="549"/>
        <v>NA</v>
      </c>
      <c r="AD1083" s="9">
        <f t="shared" si="550"/>
        <v>0</v>
      </c>
      <c r="AE1083" s="9" t="str">
        <f t="shared" si="551"/>
        <v>NA</v>
      </c>
      <c r="AF1083" s="9">
        <f t="shared" si="552"/>
        <v>0</v>
      </c>
      <c r="AG1083" s="9" t="str">
        <f t="shared" si="553"/>
        <v>NA</v>
      </c>
      <c r="AH1083" s="9">
        <f t="shared" si="554"/>
        <v>0</v>
      </c>
      <c r="AI1083" s="9" t="str">
        <f t="shared" si="555"/>
        <v>NA</v>
      </c>
      <c r="AJ1083" s="9">
        <f t="shared" si="556"/>
        <v>0</v>
      </c>
      <c r="AK1083" t="str">
        <f t="shared" si="557"/>
        <v>NA</v>
      </c>
      <c r="AL1083" t="str">
        <f t="shared" si="558"/>
        <v>NA</v>
      </c>
      <c r="AM1083" t="str">
        <f t="shared" si="559"/>
        <v>NA</v>
      </c>
      <c r="AN1083" t="str">
        <f t="shared" si="560"/>
        <v>NA</v>
      </c>
      <c r="AO1083">
        <f t="shared" si="539"/>
        <v>0</v>
      </c>
      <c r="AP1083">
        <f t="shared" si="540"/>
        <v>0</v>
      </c>
      <c r="AQ1083" t="str">
        <f t="shared" si="541"/>
        <v>Method not applicable - confined aquifer</v>
      </c>
    </row>
    <row r="1084" spans="1:43" x14ac:dyDescent="0.25">
      <c r="A1084">
        <v>1075</v>
      </c>
      <c r="B1084">
        <v>6500362.5541099999</v>
      </c>
      <c r="C1084" t="str">
        <f>VLOOKUP(A1084,'A1. Aquifer Attributes'!A:H,8,FALSE)</f>
        <v>Confined</v>
      </c>
      <c r="D1084" t="str">
        <f>VLOOKUP(A1084,'A3. BGCZ'!A:C,3,FALSE)</f>
        <v>CWH</v>
      </c>
      <c r="E1084" t="str">
        <f>VLOOKUP(A1084,'A2. Low Flow Zone'!A:C,3,FALSE)</f>
        <v>Coast Mountains</v>
      </c>
      <c r="F1084">
        <f>IFERROR(VLOOKUP(A1084,'R1. GW Use'!A:H,8,FALSE),"&lt;Null&gt;")</f>
        <v>0</v>
      </c>
      <c r="G1084" t="str">
        <f>IFERROR(VLOOKUP(A1084,'R2. Recharge'!A:I,8,FALSE)*B1084,"&lt;Null&gt;")</f>
        <v>&lt;Null&gt;</v>
      </c>
      <c r="H1084" t="str">
        <f>IFERROR(VLOOKUP(A1084,'R2. Recharge'!A:K,10,FALSE)*B1084,"&lt;Null&gt;")</f>
        <v>&lt;Null&gt;</v>
      </c>
      <c r="I1084" t="str">
        <f>IFERROR(VLOOKUP(A1084,'R3. GW E'!A:C,2,FALSE)*B1084,"&lt;Null&gt;")</f>
        <v>&lt;Null&gt;</v>
      </c>
      <c r="J1084" t="str">
        <f>IFERROR(VLOOKUP(A1084,'R3. GW E'!A:E,4,FALSE)*B1084,"&lt;Null&gt;")</f>
        <v>&lt;Null&gt;</v>
      </c>
      <c r="K1084" t="str">
        <f t="shared" si="528"/>
        <v>&lt;Null&gt;</v>
      </c>
      <c r="L1084" t="str">
        <f t="shared" si="529"/>
        <v>&lt;Null&gt;</v>
      </c>
      <c r="M1084" t="str">
        <f t="shared" si="530"/>
        <v>&lt;Null&gt;</v>
      </c>
      <c r="N1084" t="str">
        <f t="shared" si="531"/>
        <v>&lt;Null&gt;</v>
      </c>
      <c r="O1084" t="str">
        <f t="shared" si="532"/>
        <v/>
      </c>
      <c r="P1084">
        <f t="shared" si="542"/>
        <v>0</v>
      </c>
      <c r="Q1084" t="str">
        <f t="shared" si="533"/>
        <v/>
      </c>
      <c r="R1084">
        <f t="shared" si="543"/>
        <v>0</v>
      </c>
      <c r="S1084" t="str">
        <f t="shared" si="534"/>
        <v/>
      </c>
      <c r="T1084">
        <f t="shared" si="544"/>
        <v>0</v>
      </c>
      <c r="U1084" t="str">
        <f t="shared" si="545"/>
        <v>NA</v>
      </c>
      <c r="V1084">
        <f t="shared" si="546"/>
        <v>0</v>
      </c>
      <c r="W1084" t="str">
        <f t="shared" si="547"/>
        <v>NA</v>
      </c>
      <c r="X1084">
        <f t="shared" si="548"/>
        <v>0</v>
      </c>
      <c r="Y1084" t="str">
        <f t="shared" si="535"/>
        <v>NA</v>
      </c>
      <c r="Z1084" t="str">
        <f t="shared" si="536"/>
        <v>NA</v>
      </c>
      <c r="AA1084" t="str">
        <f t="shared" si="537"/>
        <v>NA</v>
      </c>
      <c r="AB1084" t="str">
        <f t="shared" si="538"/>
        <v>NA</v>
      </c>
      <c r="AC1084" s="9" t="str">
        <f t="shared" si="549"/>
        <v>NA</v>
      </c>
      <c r="AD1084" s="9">
        <f t="shared" si="550"/>
        <v>0</v>
      </c>
      <c r="AE1084" s="9" t="str">
        <f t="shared" si="551"/>
        <v>NA</v>
      </c>
      <c r="AF1084" s="9">
        <f t="shared" si="552"/>
        <v>0</v>
      </c>
      <c r="AG1084" s="9" t="str">
        <f t="shared" si="553"/>
        <v>NA</v>
      </c>
      <c r="AH1084" s="9">
        <f t="shared" si="554"/>
        <v>0</v>
      </c>
      <c r="AI1084" s="9" t="str">
        <f t="shared" si="555"/>
        <v>NA</v>
      </c>
      <c r="AJ1084" s="9">
        <f t="shared" si="556"/>
        <v>0</v>
      </c>
      <c r="AK1084" t="str">
        <f t="shared" si="557"/>
        <v>NA</v>
      </c>
      <c r="AL1084" t="str">
        <f t="shared" si="558"/>
        <v>NA</v>
      </c>
      <c r="AM1084" t="str">
        <f t="shared" si="559"/>
        <v>NA</v>
      </c>
      <c r="AN1084" t="str">
        <f t="shared" si="560"/>
        <v>NA</v>
      </c>
      <c r="AO1084">
        <f t="shared" si="539"/>
        <v>0</v>
      </c>
      <c r="AP1084">
        <f t="shared" si="540"/>
        <v>0</v>
      </c>
      <c r="AQ1084" t="str">
        <f t="shared" si="541"/>
        <v>Method not applicable - confined aquifer</v>
      </c>
    </row>
    <row r="1085" spans="1:43" x14ac:dyDescent="0.25">
      <c r="A1085">
        <v>1076</v>
      </c>
      <c r="B1085">
        <v>3675961.1519200001</v>
      </c>
      <c r="C1085" t="str">
        <f>VLOOKUP(A1085,'A1. Aquifer Attributes'!A:H,8,FALSE)</f>
        <v>Confined</v>
      </c>
      <c r="D1085" t="str">
        <f>VLOOKUP(A1085,'A3. BGCZ'!A:C,3,FALSE)</f>
        <v>MS</v>
      </c>
      <c r="E1085" t="str">
        <f>VLOOKUP(A1085,'A2. Low Flow Zone'!A:C,3,FALSE)</f>
        <v>Southeast Mountains</v>
      </c>
      <c r="F1085">
        <f>IFERROR(VLOOKUP(A1085,'R1. GW Use'!A:H,8,FALSE),"&lt;Null&gt;")</f>
        <v>4834</v>
      </c>
      <c r="G1085" t="str">
        <f>IFERROR(VLOOKUP(A1085,'R2. Recharge'!A:I,8,FALSE)*B1085,"&lt;Null&gt;")</f>
        <v>&lt;Null&gt;</v>
      </c>
      <c r="H1085" t="str">
        <f>IFERROR(VLOOKUP(A1085,'R2. Recharge'!A:K,10,FALSE)*B1085,"&lt;Null&gt;")</f>
        <v>&lt;Null&gt;</v>
      </c>
      <c r="I1085" t="str">
        <f>IFERROR(VLOOKUP(A1085,'R3. GW E'!A:C,2,FALSE)*B1085,"&lt;Null&gt;")</f>
        <v>&lt;Null&gt;</v>
      </c>
      <c r="J1085" t="str">
        <f>IFERROR(VLOOKUP(A1085,'R3. GW E'!A:E,4,FALSE)*B1085,"&lt;Null&gt;")</f>
        <v>&lt;Null&gt;</v>
      </c>
      <c r="K1085" t="str">
        <f t="shared" si="528"/>
        <v>&lt;Null&gt;</v>
      </c>
      <c r="L1085" t="str">
        <f t="shared" si="529"/>
        <v>&lt;Null&gt;</v>
      </c>
      <c r="M1085" t="str">
        <f t="shared" si="530"/>
        <v>&lt;Null&gt;</v>
      </c>
      <c r="N1085" t="str">
        <f t="shared" si="531"/>
        <v>&lt;Null&gt;</v>
      </c>
      <c r="O1085" t="str">
        <f t="shared" si="532"/>
        <v/>
      </c>
      <c r="P1085">
        <f t="shared" si="542"/>
        <v>5000</v>
      </c>
      <c r="Q1085" t="str">
        <f t="shared" si="533"/>
        <v/>
      </c>
      <c r="R1085">
        <f t="shared" si="543"/>
        <v>0</v>
      </c>
      <c r="S1085" t="str">
        <f t="shared" si="534"/>
        <v/>
      </c>
      <c r="T1085">
        <f t="shared" si="544"/>
        <v>0</v>
      </c>
      <c r="U1085" t="str">
        <f t="shared" si="545"/>
        <v>NA</v>
      </c>
      <c r="V1085">
        <f t="shared" si="546"/>
        <v>0</v>
      </c>
      <c r="W1085" t="str">
        <f t="shared" si="547"/>
        <v>NA</v>
      </c>
      <c r="X1085">
        <f t="shared" si="548"/>
        <v>0</v>
      </c>
      <c r="Y1085" t="str">
        <f t="shared" si="535"/>
        <v>NA</v>
      </c>
      <c r="Z1085" t="str">
        <f t="shared" si="536"/>
        <v>NA</v>
      </c>
      <c r="AA1085" t="str">
        <f t="shared" si="537"/>
        <v>NA</v>
      </c>
      <c r="AB1085" t="str">
        <f t="shared" si="538"/>
        <v>NA</v>
      </c>
      <c r="AC1085" s="9" t="str">
        <f t="shared" si="549"/>
        <v>NA</v>
      </c>
      <c r="AD1085" s="9">
        <f t="shared" si="550"/>
        <v>0</v>
      </c>
      <c r="AE1085" s="9" t="str">
        <f t="shared" si="551"/>
        <v>NA</v>
      </c>
      <c r="AF1085" s="9">
        <f t="shared" si="552"/>
        <v>0</v>
      </c>
      <c r="AG1085" s="9" t="str">
        <f t="shared" si="553"/>
        <v>NA</v>
      </c>
      <c r="AH1085" s="9">
        <f t="shared" si="554"/>
        <v>0</v>
      </c>
      <c r="AI1085" s="9" t="str">
        <f t="shared" si="555"/>
        <v>NA</v>
      </c>
      <c r="AJ1085" s="9">
        <f t="shared" si="556"/>
        <v>0</v>
      </c>
      <c r="AK1085" t="str">
        <f t="shared" si="557"/>
        <v>NA</v>
      </c>
      <c r="AL1085" t="str">
        <f t="shared" si="558"/>
        <v>NA</v>
      </c>
      <c r="AM1085" t="str">
        <f t="shared" si="559"/>
        <v>NA</v>
      </c>
      <c r="AN1085" t="str">
        <f t="shared" si="560"/>
        <v>NA</v>
      </c>
      <c r="AO1085">
        <f t="shared" si="539"/>
        <v>0</v>
      </c>
      <c r="AP1085">
        <f t="shared" si="540"/>
        <v>0</v>
      </c>
      <c r="AQ1085" t="str">
        <f t="shared" si="541"/>
        <v>Method not applicable - confined aquifer</v>
      </c>
    </row>
    <row r="1086" spans="1:43" x14ac:dyDescent="0.25">
      <c r="A1086">
        <v>1077</v>
      </c>
      <c r="B1086">
        <v>3249412.3014500001</v>
      </c>
      <c r="C1086" t="str">
        <f>VLOOKUP(A1086,'A1. Aquifer Attributes'!A:H,8,FALSE)</f>
        <v>Confined</v>
      </c>
      <c r="D1086" t="str">
        <f>VLOOKUP(A1086,'A3. BGCZ'!A:C,3,FALSE)</f>
        <v>CWH</v>
      </c>
      <c r="E1086" t="str">
        <f>VLOOKUP(A1086,'A2. Low Flow Zone'!A:C,3,FALSE)</f>
        <v>Coast Mountains</v>
      </c>
      <c r="F1086">
        <f>IFERROR(VLOOKUP(A1086,'R1. GW Use'!A:H,8,FALSE),"&lt;Null&gt;")</f>
        <v>464</v>
      </c>
      <c r="G1086" t="str">
        <f>IFERROR(VLOOKUP(A1086,'R2. Recharge'!A:I,8,FALSE)*B1086,"&lt;Null&gt;")</f>
        <v>&lt;Null&gt;</v>
      </c>
      <c r="H1086" t="str">
        <f>IFERROR(VLOOKUP(A1086,'R2. Recharge'!A:K,10,FALSE)*B1086,"&lt;Null&gt;")</f>
        <v>&lt;Null&gt;</v>
      </c>
      <c r="I1086" t="str">
        <f>IFERROR(VLOOKUP(A1086,'R3. GW E'!A:C,2,FALSE)*B1086,"&lt;Null&gt;")</f>
        <v>&lt;Null&gt;</v>
      </c>
      <c r="J1086" t="str">
        <f>IFERROR(VLOOKUP(A1086,'R3. GW E'!A:E,4,FALSE)*B1086,"&lt;Null&gt;")</f>
        <v>&lt;Null&gt;</v>
      </c>
      <c r="K1086" t="str">
        <f t="shared" si="528"/>
        <v>&lt;Null&gt;</v>
      </c>
      <c r="L1086" t="str">
        <f t="shared" si="529"/>
        <v>&lt;Null&gt;</v>
      </c>
      <c r="M1086" t="str">
        <f t="shared" si="530"/>
        <v>&lt;Null&gt;</v>
      </c>
      <c r="N1086" t="str">
        <f t="shared" si="531"/>
        <v>&lt;Null&gt;</v>
      </c>
      <c r="O1086" t="str">
        <f t="shared" si="532"/>
        <v>&lt;1000</v>
      </c>
      <c r="P1086">
        <f t="shared" si="542"/>
        <v>0</v>
      </c>
      <c r="Q1086" t="str">
        <f t="shared" si="533"/>
        <v/>
      </c>
      <c r="R1086">
        <f t="shared" si="543"/>
        <v>0</v>
      </c>
      <c r="S1086" t="str">
        <f t="shared" si="534"/>
        <v/>
      </c>
      <c r="T1086">
        <f t="shared" si="544"/>
        <v>0</v>
      </c>
      <c r="U1086" t="str">
        <f t="shared" si="545"/>
        <v>NA</v>
      </c>
      <c r="V1086">
        <f t="shared" si="546"/>
        <v>0</v>
      </c>
      <c r="W1086" t="str">
        <f t="shared" si="547"/>
        <v>NA</v>
      </c>
      <c r="X1086">
        <f t="shared" si="548"/>
        <v>0</v>
      </c>
      <c r="Y1086" t="str">
        <f t="shared" si="535"/>
        <v>NA</v>
      </c>
      <c r="Z1086" t="str">
        <f t="shared" si="536"/>
        <v>NA</v>
      </c>
      <c r="AA1086" t="str">
        <f t="shared" si="537"/>
        <v>NA</v>
      </c>
      <c r="AB1086" t="str">
        <f t="shared" si="538"/>
        <v>NA</v>
      </c>
      <c r="AC1086" s="9" t="str">
        <f t="shared" si="549"/>
        <v>NA</v>
      </c>
      <c r="AD1086" s="9">
        <f t="shared" si="550"/>
        <v>0</v>
      </c>
      <c r="AE1086" s="9" t="str">
        <f t="shared" si="551"/>
        <v>NA</v>
      </c>
      <c r="AF1086" s="9">
        <f t="shared" si="552"/>
        <v>0</v>
      </c>
      <c r="AG1086" s="9" t="str">
        <f t="shared" si="553"/>
        <v>NA</v>
      </c>
      <c r="AH1086" s="9">
        <f t="shared" si="554"/>
        <v>0</v>
      </c>
      <c r="AI1086" s="9" t="str">
        <f t="shared" si="555"/>
        <v>NA</v>
      </c>
      <c r="AJ1086" s="9">
        <f t="shared" si="556"/>
        <v>0</v>
      </c>
      <c r="AK1086" t="str">
        <f t="shared" si="557"/>
        <v>NA</v>
      </c>
      <c r="AL1086" t="str">
        <f t="shared" si="558"/>
        <v>NA</v>
      </c>
      <c r="AM1086" t="str">
        <f t="shared" si="559"/>
        <v>NA</v>
      </c>
      <c r="AN1086" t="str">
        <f t="shared" si="560"/>
        <v>NA</v>
      </c>
      <c r="AO1086">
        <f t="shared" si="539"/>
        <v>0</v>
      </c>
      <c r="AP1086">
        <f t="shared" si="540"/>
        <v>0</v>
      </c>
      <c r="AQ1086" t="str">
        <f t="shared" si="541"/>
        <v>Method not applicable - confined aquifer</v>
      </c>
    </row>
    <row r="1087" spans="1:43" x14ac:dyDescent="0.25">
      <c r="A1087">
        <v>1078</v>
      </c>
      <c r="B1087">
        <v>8471100.8445800003</v>
      </c>
      <c r="C1087" t="str">
        <f>VLOOKUP(A1087,'A1. Aquifer Attributes'!A:H,8,FALSE)</f>
        <v>Confined</v>
      </c>
      <c r="D1087" t="str">
        <f>VLOOKUP(A1087,'A3. BGCZ'!A:C,3,FALSE)</f>
        <v>MS</v>
      </c>
      <c r="E1087" t="str">
        <f>VLOOKUP(A1087,'A2. Low Flow Zone'!A:C,3,FALSE)</f>
        <v>Southeast Mountains</v>
      </c>
      <c r="F1087">
        <f>IFERROR(VLOOKUP(A1087,'R1. GW Use'!A:H,8,FALSE),"&lt;Null&gt;")</f>
        <v>47514</v>
      </c>
      <c r="G1087" t="str">
        <f>IFERROR(VLOOKUP(A1087,'R2. Recharge'!A:I,8,FALSE)*B1087,"&lt;Null&gt;")</f>
        <v>&lt;Null&gt;</v>
      </c>
      <c r="H1087" t="str">
        <f>IFERROR(VLOOKUP(A1087,'R2. Recharge'!A:K,10,FALSE)*B1087,"&lt;Null&gt;")</f>
        <v>&lt;Null&gt;</v>
      </c>
      <c r="I1087" t="str">
        <f>IFERROR(VLOOKUP(A1087,'R3. GW E'!A:C,2,FALSE)*B1087,"&lt;Null&gt;")</f>
        <v>&lt;Null&gt;</v>
      </c>
      <c r="J1087" t="str">
        <f>IFERROR(VLOOKUP(A1087,'R3. GW E'!A:E,4,FALSE)*B1087,"&lt;Null&gt;")</f>
        <v>&lt;Null&gt;</v>
      </c>
      <c r="K1087" t="str">
        <f t="shared" si="528"/>
        <v>&lt;Null&gt;</v>
      </c>
      <c r="L1087" t="str">
        <f t="shared" si="529"/>
        <v>&lt;Null&gt;</v>
      </c>
      <c r="M1087" t="str">
        <f t="shared" si="530"/>
        <v>&lt;Null&gt;</v>
      </c>
      <c r="N1087" t="str">
        <f t="shared" si="531"/>
        <v>&lt;Null&gt;</v>
      </c>
      <c r="O1087" t="str">
        <f t="shared" si="532"/>
        <v/>
      </c>
      <c r="P1087">
        <f t="shared" si="542"/>
        <v>48000</v>
      </c>
      <c r="Q1087" t="str">
        <f t="shared" si="533"/>
        <v/>
      </c>
      <c r="R1087">
        <f t="shared" si="543"/>
        <v>0</v>
      </c>
      <c r="S1087" t="str">
        <f t="shared" si="534"/>
        <v/>
      </c>
      <c r="T1087">
        <f t="shared" si="544"/>
        <v>0</v>
      </c>
      <c r="U1087" t="str">
        <f t="shared" si="545"/>
        <v>NA</v>
      </c>
      <c r="V1087">
        <f t="shared" si="546"/>
        <v>0</v>
      </c>
      <c r="W1087" t="str">
        <f t="shared" si="547"/>
        <v>NA</v>
      </c>
      <c r="X1087">
        <f t="shared" si="548"/>
        <v>0</v>
      </c>
      <c r="Y1087" t="str">
        <f t="shared" si="535"/>
        <v>NA</v>
      </c>
      <c r="Z1087" t="str">
        <f t="shared" si="536"/>
        <v>NA</v>
      </c>
      <c r="AA1087" t="str">
        <f t="shared" si="537"/>
        <v>NA</v>
      </c>
      <c r="AB1087" t="str">
        <f t="shared" si="538"/>
        <v>NA</v>
      </c>
      <c r="AC1087" s="9" t="str">
        <f t="shared" si="549"/>
        <v>NA</v>
      </c>
      <c r="AD1087" s="9">
        <f t="shared" si="550"/>
        <v>0</v>
      </c>
      <c r="AE1087" s="9" t="str">
        <f t="shared" si="551"/>
        <v>NA</v>
      </c>
      <c r="AF1087" s="9">
        <f t="shared" si="552"/>
        <v>0</v>
      </c>
      <c r="AG1087" s="9" t="str">
        <f t="shared" si="553"/>
        <v>NA</v>
      </c>
      <c r="AH1087" s="9">
        <f t="shared" si="554"/>
        <v>0</v>
      </c>
      <c r="AI1087" s="9" t="str">
        <f t="shared" si="555"/>
        <v>NA</v>
      </c>
      <c r="AJ1087" s="9">
        <f t="shared" si="556"/>
        <v>0</v>
      </c>
      <c r="AK1087" t="str">
        <f t="shared" si="557"/>
        <v>NA</v>
      </c>
      <c r="AL1087" t="str">
        <f t="shared" si="558"/>
        <v>NA</v>
      </c>
      <c r="AM1087" t="str">
        <f t="shared" si="559"/>
        <v>NA</v>
      </c>
      <c r="AN1087" t="str">
        <f t="shared" si="560"/>
        <v>NA</v>
      </c>
      <c r="AO1087">
        <f t="shared" si="539"/>
        <v>0</v>
      </c>
      <c r="AP1087">
        <f t="shared" si="540"/>
        <v>0</v>
      </c>
      <c r="AQ1087" t="str">
        <f t="shared" si="541"/>
        <v>Method not applicable - confined aquifer</v>
      </c>
    </row>
    <row r="1088" spans="1:43" x14ac:dyDescent="0.25">
      <c r="A1088">
        <v>1082</v>
      </c>
      <c r="B1088">
        <v>1779003.8766399999</v>
      </c>
      <c r="C1088" t="str">
        <f>VLOOKUP(A1088,'A1. Aquifer Attributes'!A:H,8,FALSE)</f>
        <v>Confined</v>
      </c>
      <c r="D1088" t="str">
        <f>VLOOKUP(A1088,'A3. BGCZ'!A:C,3,FALSE)</f>
        <v>MS</v>
      </c>
      <c r="E1088" t="str">
        <f>VLOOKUP(A1088,'A2. Low Flow Zone'!A:C,3,FALSE)</f>
        <v>Southeast Mountains</v>
      </c>
      <c r="F1088">
        <f>IFERROR(VLOOKUP(A1088,'R1. GW Use'!A:H,8,FALSE),"&lt;Null&gt;")</f>
        <v>23512</v>
      </c>
      <c r="G1088" t="str">
        <f>IFERROR(VLOOKUP(A1088,'R2. Recharge'!A:I,8,FALSE)*B1088,"&lt;Null&gt;")</f>
        <v>&lt;Null&gt;</v>
      </c>
      <c r="H1088" t="str">
        <f>IFERROR(VLOOKUP(A1088,'R2. Recharge'!A:K,10,FALSE)*B1088,"&lt;Null&gt;")</f>
        <v>&lt;Null&gt;</v>
      </c>
      <c r="I1088" t="str">
        <f>IFERROR(VLOOKUP(A1088,'R3. GW E'!A:C,2,FALSE)*B1088,"&lt;Null&gt;")</f>
        <v>&lt;Null&gt;</v>
      </c>
      <c r="J1088" t="str">
        <f>IFERROR(VLOOKUP(A1088,'R3. GW E'!A:E,4,FALSE)*B1088,"&lt;Null&gt;")</f>
        <v>&lt;Null&gt;</v>
      </c>
      <c r="K1088" t="str">
        <f t="shared" si="528"/>
        <v>&lt;Null&gt;</v>
      </c>
      <c r="L1088" t="str">
        <f t="shared" si="529"/>
        <v>&lt;Null&gt;</v>
      </c>
      <c r="M1088" t="str">
        <f t="shared" si="530"/>
        <v>&lt;Null&gt;</v>
      </c>
      <c r="N1088" t="str">
        <f t="shared" si="531"/>
        <v>&lt;Null&gt;</v>
      </c>
      <c r="O1088" t="str">
        <f t="shared" si="532"/>
        <v/>
      </c>
      <c r="P1088">
        <f t="shared" si="542"/>
        <v>24000</v>
      </c>
      <c r="Q1088" t="str">
        <f t="shared" si="533"/>
        <v/>
      </c>
      <c r="R1088">
        <f t="shared" si="543"/>
        <v>0</v>
      </c>
      <c r="S1088" t="str">
        <f t="shared" si="534"/>
        <v/>
      </c>
      <c r="T1088">
        <f t="shared" si="544"/>
        <v>0</v>
      </c>
      <c r="U1088" t="str">
        <f t="shared" si="545"/>
        <v>NA</v>
      </c>
      <c r="V1088">
        <f t="shared" si="546"/>
        <v>0</v>
      </c>
      <c r="W1088" t="str">
        <f t="shared" si="547"/>
        <v>NA</v>
      </c>
      <c r="X1088">
        <f t="shared" si="548"/>
        <v>0</v>
      </c>
      <c r="Y1088" t="str">
        <f t="shared" si="535"/>
        <v>NA</v>
      </c>
      <c r="Z1088" t="str">
        <f t="shared" si="536"/>
        <v>NA</v>
      </c>
      <c r="AA1088" t="str">
        <f t="shared" si="537"/>
        <v>NA</v>
      </c>
      <c r="AB1088" t="str">
        <f t="shared" si="538"/>
        <v>NA</v>
      </c>
      <c r="AC1088" s="9" t="str">
        <f t="shared" si="549"/>
        <v>NA</v>
      </c>
      <c r="AD1088" s="9">
        <f t="shared" si="550"/>
        <v>0</v>
      </c>
      <c r="AE1088" s="9" t="str">
        <f t="shared" si="551"/>
        <v>NA</v>
      </c>
      <c r="AF1088" s="9">
        <f t="shared" si="552"/>
        <v>0</v>
      </c>
      <c r="AG1088" s="9" t="str">
        <f t="shared" si="553"/>
        <v>NA</v>
      </c>
      <c r="AH1088" s="9">
        <f t="shared" si="554"/>
        <v>0</v>
      </c>
      <c r="AI1088" s="9" t="str">
        <f t="shared" si="555"/>
        <v>NA</v>
      </c>
      <c r="AJ1088" s="9">
        <f t="shared" si="556"/>
        <v>0</v>
      </c>
      <c r="AK1088" t="str">
        <f t="shared" si="557"/>
        <v>NA</v>
      </c>
      <c r="AL1088" t="str">
        <f t="shared" si="558"/>
        <v>NA</v>
      </c>
      <c r="AM1088" t="str">
        <f t="shared" si="559"/>
        <v>NA</v>
      </c>
      <c r="AN1088" t="str">
        <f t="shared" si="560"/>
        <v>NA</v>
      </c>
      <c r="AO1088">
        <f t="shared" si="539"/>
        <v>0</v>
      </c>
      <c r="AP1088">
        <f t="shared" si="540"/>
        <v>0</v>
      </c>
      <c r="AQ1088" t="str">
        <f t="shared" si="541"/>
        <v>Method not applicable - confined aquifer</v>
      </c>
    </row>
    <row r="1089" spans="1:43" x14ac:dyDescent="0.25">
      <c r="A1089">
        <v>1085</v>
      </c>
      <c r="B1089">
        <v>1060462.1677600001</v>
      </c>
      <c r="C1089" t="str">
        <f>VLOOKUP(A1089,'A1. Aquifer Attributes'!A:H,8,FALSE)</f>
        <v>Confined</v>
      </c>
      <c r="D1089" t="str">
        <f>VLOOKUP(A1089,'A3. BGCZ'!A:C,3,FALSE)</f>
        <v>CWH</v>
      </c>
      <c r="E1089" t="str">
        <f>VLOOKUP(A1089,'A2. Low Flow Zone'!A:C,3,FALSE)</f>
        <v>Coast Mountains</v>
      </c>
      <c r="F1089">
        <f>IFERROR(VLOOKUP(A1089,'R1. GW Use'!A:H,8,FALSE),"&lt;Null&gt;")</f>
        <v>1590356</v>
      </c>
      <c r="G1089" t="str">
        <f>IFERROR(VLOOKUP(A1089,'R2. Recharge'!A:I,8,FALSE)*B1089,"&lt;Null&gt;")</f>
        <v>&lt;Null&gt;</v>
      </c>
      <c r="H1089" t="str">
        <f>IFERROR(VLOOKUP(A1089,'R2. Recharge'!A:K,10,FALSE)*B1089,"&lt;Null&gt;")</f>
        <v>&lt;Null&gt;</v>
      </c>
      <c r="I1089" t="str">
        <f>IFERROR(VLOOKUP(A1089,'R3. GW E'!A:C,2,FALSE)*B1089,"&lt;Null&gt;")</f>
        <v>&lt;Null&gt;</v>
      </c>
      <c r="J1089" t="str">
        <f>IFERROR(VLOOKUP(A1089,'R3. GW E'!A:E,4,FALSE)*B1089,"&lt;Null&gt;")</f>
        <v>&lt;Null&gt;</v>
      </c>
      <c r="K1089" t="str">
        <f t="shared" si="528"/>
        <v>&lt;Null&gt;</v>
      </c>
      <c r="L1089" t="str">
        <f t="shared" si="529"/>
        <v>&lt;Null&gt;</v>
      </c>
      <c r="M1089" t="str">
        <f t="shared" si="530"/>
        <v>&lt;Null&gt;</v>
      </c>
      <c r="N1089" t="str">
        <f t="shared" si="531"/>
        <v>&lt;Null&gt;</v>
      </c>
      <c r="O1089" t="str">
        <f t="shared" si="532"/>
        <v/>
      </c>
      <c r="P1089">
        <f t="shared" si="542"/>
        <v>1590000</v>
      </c>
      <c r="Q1089" t="str">
        <f t="shared" si="533"/>
        <v/>
      </c>
      <c r="R1089">
        <f t="shared" si="543"/>
        <v>0</v>
      </c>
      <c r="S1089" t="str">
        <f t="shared" si="534"/>
        <v/>
      </c>
      <c r="T1089">
        <f t="shared" si="544"/>
        <v>0</v>
      </c>
      <c r="U1089" t="str">
        <f t="shared" si="545"/>
        <v>NA</v>
      </c>
      <c r="V1089">
        <f t="shared" si="546"/>
        <v>0</v>
      </c>
      <c r="W1089" t="str">
        <f t="shared" si="547"/>
        <v>NA</v>
      </c>
      <c r="X1089">
        <f t="shared" si="548"/>
        <v>0</v>
      </c>
      <c r="Y1089" t="str">
        <f t="shared" si="535"/>
        <v>NA</v>
      </c>
      <c r="Z1089" t="str">
        <f t="shared" si="536"/>
        <v>NA</v>
      </c>
      <c r="AA1089" t="str">
        <f t="shared" si="537"/>
        <v>NA</v>
      </c>
      <c r="AB1089" t="str">
        <f t="shared" si="538"/>
        <v>NA</v>
      </c>
      <c r="AC1089" s="9" t="str">
        <f t="shared" si="549"/>
        <v>NA</v>
      </c>
      <c r="AD1089" s="9">
        <f t="shared" si="550"/>
        <v>0</v>
      </c>
      <c r="AE1089" s="9" t="str">
        <f t="shared" si="551"/>
        <v>NA</v>
      </c>
      <c r="AF1089" s="9">
        <f t="shared" si="552"/>
        <v>0</v>
      </c>
      <c r="AG1089" s="9" t="str">
        <f t="shared" si="553"/>
        <v>NA</v>
      </c>
      <c r="AH1089" s="9">
        <f t="shared" si="554"/>
        <v>0</v>
      </c>
      <c r="AI1089" s="9" t="str">
        <f t="shared" si="555"/>
        <v>NA</v>
      </c>
      <c r="AJ1089" s="9">
        <f t="shared" si="556"/>
        <v>0</v>
      </c>
      <c r="AK1089" t="str">
        <f t="shared" si="557"/>
        <v>NA</v>
      </c>
      <c r="AL1089" t="str">
        <f t="shared" si="558"/>
        <v>NA</v>
      </c>
      <c r="AM1089" t="str">
        <f t="shared" si="559"/>
        <v>NA</v>
      </c>
      <c r="AN1089" t="str">
        <f t="shared" si="560"/>
        <v>NA</v>
      </c>
      <c r="AO1089">
        <f t="shared" si="539"/>
        <v>0</v>
      </c>
      <c r="AP1089">
        <f t="shared" si="540"/>
        <v>0</v>
      </c>
      <c r="AQ1089" t="str">
        <f t="shared" si="541"/>
        <v>Method not applicable - confined aquifer</v>
      </c>
    </row>
    <row r="1090" spans="1:43" x14ac:dyDescent="0.25">
      <c r="A1090">
        <v>1087</v>
      </c>
      <c r="B1090">
        <v>4764355.19551</v>
      </c>
      <c r="C1090" t="str">
        <f>VLOOKUP(A1090,'A1. Aquifer Attributes'!A:H,8,FALSE)</f>
        <v>Confined</v>
      </c>
      <c r="D1090" t="str">
        <f>VLOOKUP(A1090,'A3. BGCZ'!A:C,3,FALSE)</f>
        <v>CWH</v>
      </c>
      <c r="E1090" t="str">
        <f>VLOOKUP(A1090,'A2. Low Flow Zone'!A:C,3,FALSE)</f>
        <v>Vancouver Island</v>
      </c>
      <c r="F1090">
        <f>IFERROR(VLOOKUP(A1090,'R1. GW Use'!A:H,8,FALSE),"&lt;Null&gt;")</f>
        <v>2976997</v>
      </c>
      <c r="G1090" t="str">
        <f>IFERROR(VLOOKUP(A1090,'R2. Recharge'!A:I,8,FALSE)*B1090,"&lt;Null&gt;")</f>
        <v>&lt;Null&gt;</v>
      </c>
      <c r="H1090" t="str">
        <f>IFERROR(VLOOKUP(A1090,'R2. Recharge'!A:K,10,FALSE)*B1090,"&lt;Null&gt;")</f>
        <v>&lt;Null&gt;</v>
      </c>
      <c r="I1090" t="str">
        <f>IFERROR(VLOOKUP(A1090,'R3. GW E'!A:C,2,FALSE)*B1090,"&lt;Null&gt;")</f>
        <v>&lt;Null&gt;</v>
      </c>
      <c r="J1090" t="str">
        <f>IFERROR(VLOOKUP(A1090,'R3. GW E'!A:E,4,FALSE)*B1090,"&lt;Null&gt;")</f>
        <v>&lt;Null&gt;</v>
      </c>
      <c r="K1090" t="str">
        <f t="shared" ref="K1090:K1131" si="561">IFERROR(G1090-I1090,"&lt;Null&gt;")</f>
        <v>&lt;Null&gt;</v>
      </c>
      <c r="L1090" t="str">
        <f t="shared" ref="L1090:L1131" si="562">IFERROR(H1090-I1090,"&lt;Null&gt;")</f>
        <v>&lt;Null&gt;</v>
      </c>
      <c r="M1090" t="str">
        <f t="shared" ref="M1090:M1131" si="563">IFERROR(G1090-J1090,"&lt;Null&gt;")</f>
        <v>&lt;Null&gt;</v>
      </c>
      <c r="N1090" t="str">
        <f t="shared" ref="N1090:N1131" si="564">IFERROR(H1090-J1090,"&lt;Null&gt;")</f>
        <v>&lt;Null&gt;</v>
      </c>
      <c r="O1090" t="str">
        <f t="shared" ref="O1090:O1131" si="565">IF(P1090&lt;&gt;"&lt;Null&gt;",IF(F1090&lt;0,"",IF(AND(OR(P1090=0,P1090=1000),F1090&lt;&gt;0,F1090&lt;1000),"&lt;1000","")),"NA")</f>
        <v/>
      </c>
      <c r="P1090">
        <f t="shared" si="542"/>
        <v>2977000</v>
      </c>
      <c r="Q1090" t="str">
        <f t="shared" ref="Q1090:Q1131" si="566">IF(R1090&lt;&gt;"&lt;Null&gt;",IF(G1090&lt;0,"",IF(AND(OR(R1090=0,R1090=1000),G1090&lt;&gt;0,G1090&lt;1000),"&lt;1000","")),"NA")</f>
        <v/>
      </c>
      <c r="R1090">
        <f t="shared" si="543"/>
        <v>0</v>
      </c>
      <c r="S1090" t="str">
        <f t="shared" ref="S1090:S1131" si="567">IF(T1090&lt;&gt;"&lt;Null&gt;",IF(H1090&lt;0,"",IF(AND(OR(T1090=0,T1090=1000),H1090&lt;&gt;0,H1090&lt;1000),"&lt;1000","")),"NA")</f>
        <v/>
      </c>
      <c r="T1090">
        <f t="shared" si="544"/>
        <v>0</v>
      </c>
      <c r="U1090" t="str">
        <f t="shared" si="545"/>
        <v>NA</v>
      </c>
      <c r="V1090">
        <f t="shared" si="546"/>
        <v>0</v>
      </c>
      <c r="W1090" t="str">
        <f t="shared" si="547"/>
        <v>NA</v>
      </c>
      <c r="X1090">
        <f t="shared" si="548"/>
        <v>0</v>
      </c>
      <c r="Y1090" t="str">
        <f t="shared" ref="Y1090:Y1131" si="568">IFERROR(IF(K1090&lt;0,"NA",$F1090/K1090),"NA")</f>
        <v>NA</v>
      </c>
      <c r="Z1090" t="str">
        <f t="shared" ref="Z1090:Z1131" si="569">IFERROR(IF(L1090&lt;0,"NA",$F1090/L1090),"NA")</f>
        <v>NA</v>
      </c>
      <c r="AA1090" t="str">
        <f t="shared" ref="AA1090:AA1131" si="570">IFERROR(IF(M1090&lt;0,"NA",$F1090/M1090),"NA")</f>
        <v>NA</v>
      </c>
      <c r="AB1090" t="str">
        <f t="shared" ref="AB1090:AB1131" si="571">IFERROR(IF(N1090&lt;0,"NA",$F1090/N1090),"NA")</f>
        <v>NA</v>
      </c>
      <c r="AC1090" s="9" t="str">
        <f t="shared" si="549"/>
        <v>NA</v>
      </c>
      <c r="AD1090" s="9">
        <f t="shared" si="550"/>
        <v>0</v>
      </c>
      <c r="AE1090" s="9" t="str">
        <f t="shared" si="551"/>
        <v>NA</v>
      </c>
      <c r="AF1090" s="9">
        <f t="shared" si="552"/>
        <v>0</v>
      </c>
      <c r="AG1090" s="9" t="str">
        <f t="shared" si="553"/>
        <v>NA</v>
      </c>
      <c r="AH1090" s="9">
        <f t="shared" si="554"/>
        <v>0</v>
      </c>
      <c r="AI1090" s="9" t="str">
        <f t="shared" si="555"/>
        <v>NA</v>
      </c>
      <c r="AJ1090" s="9">
        <f t="shared" si="556"/>
        <v>0</v>
      </c>
      <c r="AK1090" t="str">
        <f t="shared" si="557"/>
        <v>NA</v>
      </c>
      <c r="AL1090" t="str">
        <f t="shared" si="558"/>
        <v>NA</v>
      </c>
      <c r="AM1090" t="str">
        <f t="shared" si="559"/>
        <v>NA</v>
      </c>
      <c r="AN1090" t="str">
        <f t="shared" si="560"/>
        <v>NA</v>
      </c>
      <c r="AO1090">
        <f t="shared" ref="AO1090:AO1131" si="572">COUNTIF(AK1090:AN1090,"stressed")</f>
        <v>0</v>
      </c>
      <c r="AP1090">
        <f t="shared" ref="AP1090:AP1131" si="573">4 - COUNTIF(AK1090:AN1090,"NA")</f>
        <v>0</v>
      </c>
      <c r="AQ1090" t="str">
        <f t="shared" ref="AQ1090:AQ1131" si="574">IF(C1090="Confined","Method not applicable - confined aquifer",IF(AND(K1090&lt;0,L1090&lt;0,M1090&lt;0,N1090&lt;0),"Method not applicable - low modelled groundwater availability",IF(AND(AO1090=0,AP1090=0),"Method not applicaple - no derived E values",IF(AO1090=AP1090,"More stressed (high certainty)",IF(AO1090=0,"Less stressed","More stressed (less certainty)")))))</f>
        <v>Method not applicable - confined aquifer</v>
      </c>
    </row>
    <row r="1091" spans="1:43" x14ac:dyDescent="0.25">
      <c r="A1091">
        <v>1088</v>
      </c>
      <c r="B1091">
        <v>1241450.30165</v>
      </c>
      <c r="C1091" t="str">
        <f>VLOOKUP(A1091,'A1. Aquifer Attributes'!A:H,8,FALSE)</f>
        <v>Confined</v>
      </c>
      <c r="D1091" t="str">
        <f>VLOOKUP(A1091,'A3. BGCZ'!A:C,3,FALSE)</f>
        <v>ICH</v>
      </c>
      <c r="E1091" t="str">
        <f>VLOOKUP(A1091,'A2. Low Flow Zone'!A:C,3,FALSE)</f>
        <v>Southeast Mountains</v>
      </c>
      <c r="F1091">
        <f>IFERROR(VLOOKUP(A1091,'R1. GW Use'!A:H,8,FALSE),"&lt;Null&gt;")</f>
        <v>8960</v>
      </c>
      <c r="G1091" t="str">
        <f>IFERROR(VLOOKUP(A1091,'R2. Recharge'!A:I,8,FALSE)*B1091,"&lt;Null&gt;")</f>
        <v>&lt;Null&gt;</v>
      </c>
      <c r="H1091" t="str">
        <f>IFERROR(VLOOKUP(A1091,'R2. Recharge'!A:K,10,FALSE)*B1091,"&lt;Null&gt;")</f>
        <v>&lt;Null&gt;</v>
      </c>
      <c r="I1091" t="str">
        <f>IFERROR(VLOOKUP(A1091,'R3. GW E'!A:C,2,FALSE)*B1091,"&lt;Null&gt;")</f>
        <v>&lt;Null&gt;</v>
      </c>
      <c r="J1091" t="str">
        <f>IFERROR(VLOOKUP(A1091,'R3. GW E'!A:E,4,FALSE)*B1091,"&lt;Null&gt;")</f>
        <v>&lt;Null&gt;</v>
      </c>
      <c r="K1091" t="str">
        <f t="shared" si="561"/>
        <v>&lt;Null&gt;</v>
      </c>
      <c r="L1091" t="str">
        <f t="shared" si="562"/>
        <v>&lt;Null&gt;</v>
      </c>
      <c r="M1091" t="str">
        <f t="shared" si="563"/>
        <v>&lt;Null&gt;</v>
      </c>
      <c r="N1091" t="str">
        <f t="shared" si="564"/>
        <v>&lt;Null&gt;</v>
      </c>
      <c r="O1091" t="str">
        <f t="shared" si="565"/>
        <v/>
      </c>
      <c r="P1091">
        <f t="shared" ref="P1091:P1131" si="575">IFERROR(ROUND(F1091,-3), 0)</f>
        <v>9000</v>
      </c>
      <c r="Q1091" t="str">
        <f t="shared" si="566"/>
        <v/>
      </c>
      <c r="R1091">
        <f t="shared" ref="R1091:R1131" si="576">IFERROR(IF(G1091&lt;=0,0,IF(G1091&lt;1000,1000,ROUND(G1091,-3))),0)</f>
        <v>0</v>
      </c>
      <c r="S1091" t="str">
        <f t="shared" si="567"/>
        <v/>
      </c>
      <c r="T1091">
        <f t="shared" ref="T1091:T1131" si="577">IFERROR(IF(H1091&lt;=0,0,IF(H1091&lt;1000,1000,ROUND(H1091,-3))),0)</f>
        <v>0</v>
      </c>
      <c r="U1091" t="str">
        <f t="shared" ref="U1091:U1131" si="578">IF(I1091&lt;&gt;"&lt;Null&gt;",IF(I1091&lt;0,"",IF(AND(OR(V1091=0,V1091=1000),I1091&lt;&gt;0,I1091&lt;1000),"&lt;1000","")),"NA")</f>
        <v>NA</v>
      </c>
      <c r="V1091">
        <f t="shared" ref="V1091:V1131" si="579">IFERROR(IF(I1091&lt;=0,0,IF(I1091&lt;1000,1000,ROUND(I1091,-3))),0)</f>
        <v>0</v>
      </c>
      <c r="W1091" t="str">
        <f t="shared" ref="W1091:W1131" si="580">IF(J1091&lt;&gt;"&lt;Null&gt;",IF(J1091&lt;0,"",IF(AND(OR(X1091=0,X1091=1000),J1091&lt;&gt;0,J1091&lt;1000),"&lt;1000","")),"NA")</f>
        <v>NA</v>
      </c>
      <c r="X1091">
        <f t="shared" ref="X1091:X1131" si="581">IFERROR(IF(J1091&lt;=0,0,IF(J1091&lt;1000,1000,ROUND(J1091,-3))),0)</f>
        <v>0</v>
      </c>
      <c r="Y1091" t="str">
        <f t="shared" si="568"/>
        <v>NA</v>
      </c>
      <c r="Z1091" t="str">
        <f t="shared" si="569"/>
        <v>NA</v>
      </c>
      <c r="AA1091" t="str">
        <f t="shared" si="570"/>
        <v>NA</v>
      </c>
      <c r="AB1091" t="str">
        <f t="shared" si="571"/>
        <v>NA</v>
      </c>
      <c r="AC1091" s="9" t="str">
        <f t="shared" ref="AC1091:AC1131" si="582">IF(Y1091="NA","NA",IF(AND(AD1091=0,Y1091&lt;&gt;0),"&lt;0.1",""))</f>
        <v>NA</v>
      </c>
      <c r="AD1091" s="9">
        <f t="shared" ref="AD1091:AD1131" si="583">IFERROR(IF(Y1091&lt;0,"&lt;Null&gt;",ROUND(Y1091,1)),0)</f>
        <v>0</v>
      </c>
      <c r="AE1091" s="9" t="str">
        <f t="shared" ref="AE1091:AE1131" si="584">IF(Z1091="NA","NA",IF(AND(AF1091=0,Z1091&lt;&gt;0),"&lt;0.1",""))</f>
        <v>NA</v>
      </c>
      <c r="AF1091" s="9">
        <f t="shared" ref="AF1091:AF1131" si="585">IFERROR(IF(Z1091&lt;0,"&lt;Null&gt;",ROUND(Z1091,1)),0)</f>
        <v>0</v>
      </c>
      <c r="AG1091" s="9" t="str">
        <f t="shared" ref="AG1091:AG1131" si="586">IF(AA1091="NA","NA",IF(AND(AH1091=0,AA1091&lt;&gt;0),"&lt;0.1",""))</f>
        <v>NA</v>
      </c>
      <c r="AH1091" s="9">
        <f t="shared" ref="AH1091:AH1131" si="587">IFERROR(IF(AA1091&lt;0,"&lt;Null&gt;",ROUND(AA1091,1)),0)</f>
        <v>0</v>
      </c>
      <c r="AI1091" s="9" t="str">
        <f t="shared" ref="AI1091:AI1131" si="588">IF(AB1091="NA","NA",IF(AND(AJ1091=0,AB1091&lt;&gt;0),"&lt;0.1",""))</f>
        <v>NA</v>
      </c>
      <c r="AJ1091" s="9">
        <f t="shared" ref="AJ1091:AJ1131" si="589">IFERROR(IF(AB1091&lt;0,"&lt;Null&gt;",ROUND(AB1091,1)),0)</f>
        <v>0</v>
      </c>
      <c r="AK1091" t="str">
        <f t="shared" ref="AK1091:AK1131" si="590">IF(AC1091="NA","NA",IF(AD1091&gt;1,"stressed",""))</f>
        <v>NA</v>
      </c>
      <c r="AL1091" t="str">
        <f t="shared" ref="AL1091:AL1131" si="591">IF(AE1091="NA","NA",IF(AF1091&gt;1,"stressed",""))</f>
        <v>NA</v>
      </c>
      <c r="AM1091" t="str">
        <f t="shared" ref="AM1091:AM1131" si="592">IF(AG1091="NA","NA",IF(AH1091&gt;1,"stressed",""))</f>
        <v>NA</v>
      </c>
      <c r="AN1091" t="str">
        <f t="shared" ref="AN1091:AN1131" si="593">IF(AI1091="NA","NA",IF(AJ1091&gt;1,"stressed",""))</f>
        <v>NA</v>
      </c>
      <c r="AO1091">
        <f t="shared" si="572"/>
        <v>0</v>
      </c>
      <c r="AP1091">
        <f t="shared" si="573"/>
        <v>0</v>
      </c>
      <c r="AQ1091" t="str">
        <f t="shared" si="574"/>
        <v>Method not applicable - confined aquifer</v>
      </c>
    </row>
    <row r="1092" spans="1:43" x14ac:dyDescent="0.25">
      <c r="A1092">
        <v>1090</v>
      </c>
      <c r="B1092">
        <v>3696190.9903099998</v>
      </c>
      <c r="C1092" t="str">
        <f>VLOOKUP(A1092,'A1. Aquifer Attributes'!A:H,8,FALSE)</f>
        <v>Confined</v>
      </c>
      <c r="D1092" t="str">
        <f>VLOOKUP(A1092,'A3. BGCZ'!A:C,3,FALSE)</f>
        <v>ICH</v>
      </c>
      <c r="E1092" t="str">
        <f>VLOOKUP(A1092,'A2. Low Flow Zone'!A:C,3,FALSE)</f>
        <v>Southeast Mountains</v>
      </c>
      <c r="F1092">
        <f>IFERROR(VLOOKUP(A1092,'R1. GW Use'!A:H,8,FALSE),"&lt;Null&gt;")</f>
        <v>11508</v>
      </c>
      <c r="G1092" t="str">
        <f>IFERROR(VLOOKUP(A1092,'R2. Recharge'!A:I,8,FALSE)*B1092,"&lt;Null&gt;")</f>
        <v>&lt;Null&gt;</v>
      </c>
      <c r="H1092" t="str">
        <f>IFERROR(VLOOKUP(A1092,'R2. Recharge'!A:K,10,FALSE)*B1092,"&lt;Null&gt;")</f>
        <v>&lt;Null&gt;</v>
      </c>
      <c r="I1092" t="str">
        <f>IFERROR(VLOOKUP(A1092,'R3. GW E'!A:C,2,FALSE)*B1092,"&lt;Null&gt;")</f>
        <v>&lt;Null&gt;</v>
      </c>
      <c r="J1092" t="str">
        <f>IFERROR(VLOOKUP(A1092,'R3. GW E'!A:E,4,FALSE)*B1092,"&lt;Null&gt;")</f>
        <v>&lt;Null&gt;</v>
      </c>
      <c r="K1092" t="str">
        <f t="shared" si="561"/>
        <v>&lt;Null&gt;</v>
      </c>
      <c r="L1092" t="str">
        <f t="shared" si="562"/>
        <v>&lt;Null&gt;</v>
      </c>
      <c r="M1092" t="str">
        <f t="shared" si="563"/>
        <v>&lt;Null&gt;</v>
      </c>
      <c r="N1092" t="str">
        <f t="shared" si="564"/>
        <v>&lt;Null&gt;</v>
      </c>
      <c r="O1092" t="str">
        <f t="shared" si="565"/>
        <v/>
      </c>
      <c r="P1092">
        <f t="shared" si="575"/>
        <v>12000</v>
      </c>
      <c r="Q1092" t="str">
        <f t="shared" si="566"/>
        <v/>
      </c>
      <c r="R1092">
        <f t="shared" si="576"/>
        <v>0</v>
      </c>
      <c r="S1092" t="str">
        <f t="shared" si="567"/>
        <v/>
      </c>
      <c r="T1092">
        <f t="shared" si="577"/>
        <v>0</v>
      </c>
      <c r="U1092" t="str">
        <f t="shared" si="578"/>
        <v>NA</v>
      </c>
      <c r="V1092">
        <f t="shared" si="579"/>
        <v>0</v>
      </c>
      <c r="W1092" t="str">
        <f t="shared" si="580"/>
        <v>NA</v>
      </c>
      <c r="X1092">
        <f t="shared" si="581"/>
        <v>0</v>
      </c>
      <c r="Y1092" t="str">
        <f t="shared" si="568"/>
        <v>NA</v>
      </c>
      <c r="Z1092" t="str">
        <f t="shared" si="569"/>
        <v>NA</v>
      </c>
      <c r="AA1092" t="str">
        <f t="shared" si="570"/>
        <v>NA</v>
      </c>
      <c r="AB1092" t="str">
        <f t="shared" si="571"/>
        <v>NA</v>
      </c>
      <c r="AC1092" s="9" t="str">
        <f t="shared" si="582"/>
        <v>NA</v>
      </c>
      <c r="AD1092" s="9">
        <f t="shared" si="583"/>
        <v>0</v>
      </c>
      <c r="AE1092" s="9" t="str">
        <f t="shared" si="584"/>
        <v>NA</v>
      </c>
      <c r="AF1092" s="9">
        <f t="shared" si="585"/>
        <v>0</v>
      </c>
      <c r="AG1092" s="9" t="str">
        <f t="shared" si="586"/>
        <v>NA</v>
      </c>
      <c r="AH1092" s="9">
        <f t="shared" si="587"/>
        <v>0</v>
      </c>
      <c r="AI1092" s="9" t="str">
        <f t="shared" si="588"/>
        <v>NA</v>
      </c>
      <c r="AJ1092" s="9">
        <f t="shared" si="589"/>
        <v>0</v>
      </c>
      <c r="AK1092" t="str">
        <f t="shared" si="590"/>
        <v>NA</v>
      </c>
      <c r="AL1092" t="str">
        <f t="shared" si="591"/>
        <v>NA</v>
      </c>
      <c r="AM1092" t="str">
        <f t="shared" si="592"/>
        <v>NA</v>
      </c>
      <c r="AN1092" t="str">
        <f t="shared" si="593"/>
        <v>NA</v>
      </c>
      <c r="AO1092">
        <f t="shared" si="572"/>
        <v>0</v>
      </c>
      <c r="AP1092">
        <f t="shared" si="573"/>
        <v>0</v>
      </c>
      <c r="AQ1092" t="str">
        <f t="shared" si="574"/>
        <v>Method not applicable - confined aquifer</v>
      </c>
    </row>
    <row r="1093" spans="1:43" x14ac:dyDescent="0.25">
      <c r="A1093">
        <v>1094</v>
      </c>
      <c r="B1093">
        <v>11187284.203500001</v>
      </c>
      <c r="C1093" t="str">
        <f>VLOOKUP(A1093,'A1. Aquifer Attributes'!A:H,8,FALSE)</f>
        <v>Confined</v>
      </c>
      <c r="D1093" t="str">
        <f>VLOOKUP(A1093,'A3. BGCZ'!A:C,3,FALSE)</f>
        <v>ICH</v>
      </c>
      <c r="E1093" t="str">
        <f>VLOOKUP(A1093,'A2. Low Flow Zone'!A:C,3,FALSE)</f>
        <v>Southeast Mountains</v>
      </c>
      <c r="F1093">
        <f>IFERROR(VLOOKUP(A1093,'R1. GW Use'!A:H,8,FALSE),"&lt;Null&gt;")</f>
        <v>28902</v>
      </c>
      <c r="G1093" t="str">
        <f>IFERROR(VLOOKUP(A1093,'R2. Recharge'!A:I,8,FALSE)*B1093,"&lt;Null&gt;")</f>
        <v>&lt;Null&gt;</v>
      </c>
      <c r="H1093" t="str">
        <f>IFERROR(VLOOKUP(A1093,'R2. Recharge'!A:K,10,FALSE)*B1093,"&lt;Null&gt;")</f>
        <v>&lt;Null&gt;</v>
      </c>
      <c r="I1093" t="str">
        <f>IFERROR(VLOOKUP(A1093,'R3. GW E'!A:C,2,FALSE)*B1093,"&lt;Null&gt;")</f>
        <v>&lt;Null&gt;</v>
      </c>
      <c r="J1093" t="str">
        <f>IFERROR(VLOOKUP(A1093,'R3. GW E'!A:E,4,FALSE)*B1093,"&lt;Null&gt;")</f>
        <v>&lt;Null&gt;</v>
      </c>
      <c r="K1093" t="str">
        <f t="shared" si="561"/>
        <v>&lt;Null&gt;</v>
      </c>
      <c r="L1093" t="str">
        <f t="shared" si="562"/>
        <v>&lt;Null&gt;</v>
      </c>
      <c r="M1093" t="str">
        <f t="shared" si="563"/>
        <v>&lt;Null&gt;</v>
      </c>
      <c r="N1093" t="str">
        <f t="shared" si="564"/>
        <v>&lt;Null&gt;</v>
      </c>
      <c r="O1093" t="str">
        <f t="shared" si="565"/>
        <v/>
      </c>
      <c r="P1093">
        <f t="shared" si="575"/>
        <v>29000</v>
      </c>
      <c r="Q1093" t="str">
        <f t="shared" si="566"/>
        <v/>
      </c>
      <c r="R1093">
        <f t="shared" si="576"/>
        <v>0</v>
      </c>
      <c r="S1093" t="str">
        <f t="shared" si="567"/>
        <v/>
      </c>
      <c r="T1093">
        <f t="shared" si="577"/>
        <v>0</v>
      </c>
      <c r="U1093" t="str">
        <f t="shared" si="578"/>
        <v>NA</v>
      </c>
      <c r="V1093">
        <f t="shared" si="579"/>
        <v>0</v>
      </c>
      <c r="W1093" t="str">
        <f t="shared" si="580"/>
        <v>NA</v>
      </c>
      <c r="X1093">
        <f t="shared" si="581"/>
        <v>0</v>
      </c>
      <c r="Y1093" t="str">
        <f t="shared" si="568"/>
        <v>NA</v>
      </c>
      <c r="Z1093" t="str">
        <f t="shared" si="569"/>
        <v>NA</v>
      </c>
      <c r="AA1093" t="str">
        <f t="shared" si="570"/>
        <v>NA</v>
      </c>
      <c r="AB1093" t="str">
        <f t="shared" si="571"/>
        <v>NA</v>
      </c>
      <c r="AC1093" s="9" t="str">
        <f t="shared" si="582"/>
        <v>NA</v>
      </c>
      <c r="AD1093" s="9">
        <f t="shared" si="583"/>
        <v>0</v>
      </c>
      <c r="AE1093" s="9" t="str">
        <f t="shared" si="584"/>
        <v>NA</v>
      </c>
      <c r="AF1093" s="9">
        <f t="shared" si="585"/>
        <v>0</v>
      </c>
      <c r="AG1093" s="9" t="str">
        <f t="shared" si="586"/>
        <v>NA</v>
      </c>
      <c r="AH1093" s="9">
        <f t="shared" si="587"/>
        <v>0</v>
      </c>
      <c r="AI1093" s="9" t="str">
        <f t="shared" si="588"/>
        <v>NA</v>
      </c>
      <c r="AJ1093" s="9">
        <f t="shared" si="589"/>
        <v>0</v>
      </c>
      <c r="AK1093" t="str">
        <f t="shared" si="590"/>
        <v>NA</v>
      </c>
      <c r="AL1093" t="str">
        <f t="shared" si="591"/>
        <v>NA</v>
      </c>
      <c r="AM1093" t="str">
        <f t="shared" si="592"/>
        <v>NA</v>
      </c>
      <c r="AN1093" t="str">
        <f t="shared" si="593"/>
        <v>NA</v>
      </c>
      <c r="AO1093">
        <f t="shared" si="572"/>
        <v>0</v>
      </c>
      <c r="AP1093">
        <f t="shared" si="573"/>
        <v>0</v>
      </c>
      <c r="AQ1093" t="str">
        <f t="shared" si="574"/>
        <v>Method not applicable - confined aquifer</v>
      </c>
    </row>
    <row r="1094" spans="1:43" x14ac:dyDescent="0.25">
      <c r="A1094">
        <v>1096</v>
      </c>
      <c r="B1094">
        <v>2157353.0334399999</v>
      </c>
      <c r="C1094" t="str">
        <f>VLOOKUP(A1094,'A1. Aquifer Attributes'!A:H,8,FALSE)</f>
        <v>Confined</v>
      </c>
      <c r="D1094" t="str">
        <f>VLOOKUP(A1094,'A3. BGCZ'!A:C,3,FALSE)</f>
        <v>CWH</v>
      </c>
      <c r="E1094" t="str">
        <f>VLOOKUP(A1094,'A2. Low Flow Zone'!A:C,3,FALSE)</f>
        <v>Vancouver Island</v>
      </c>
      <c r="F1094">
        <f>IFERROR(VLOOKUP(A1094,'R1. GW Use'!A:H,8,FALSE),"&lt;Null&gt;")</f>
        <v>2976662</v>
      </c>
      <c r="G1094" t="str">
        <f>IFERROR(VLOOKUP(A1094,'R2. Recharge'!A:I,8,FALSE)*B1094,"&lt;Null&gt;")</f>
        <v>&lt;Null&gt;</v>
      </c>
      <c r="H1094" t="str">
        <f>IFERROR(VLOOKUP(A1094,'R2. Recharge'!A:K,10,FALSE)*B1094,"&lt;Null&gt;")</f>
        <v>&lt;Null&gt;</v>
      </c>
      <c r="I1094" t="str">
        <f>IFERROR(VLOOKUP(A1094,'R3. GW E'!A:C,2,FALSE)*B1094,"&lt;Null&gt;")</f>
        <v>&lt;Null&gt;</v>
      </c>
      <c r="J1094" t="str">
        <f>IFERROR(VLOOKUP(A1094,'R3. GW E'!A:E,4,FALSE)*B1094,"&lt;Null&gt;")</f>
        <v>&lt;Null&gt;</v>
      </c>
      <c r="K1094" t="str">
        <f t="shared" si="561"/>
        <v>&lt;Null&gt;</v>
      </c>
      <c r="L1094" t="str">
        <f t="shared" si="562"/>
        <v>&lt;Null&gt;</v>
      </c>
      <c r="M1094" t="str">
        <f t="shared" si="563"/>
        <v>&lt;Null&gt;</v>
      </c>
      <c r="N1094" t="str">
        <f t="shared" si="564"/>
        <v>&lt;Null&gt;</v>
      </c>
      <c r="O1094" t="str">
        <f t="shared" si="565"/>
        <v/>
      </c>
      <c r="P1094">
        <f t="shared" si="575"/>
        <v>2977000</v>
      </c>
      <c r="Q1094" t="str">
        <f t="shared" si="566"/>
        <v/>
      </c>
      <c r="R1094">
        <f t="shared" si="576"/>
        <v>0</v>
      </c>
      <c r="S1094" t="str">
        <f t="shared" si="567"/>
        <v/>
      </c>
      <c r="T1094">
        <f t="shared" si="577"/>
        <v>0</v>
      </c>
      <c r="U1094" t="str">
        <f t="shared" si="578"/>
        <v>NA</v>
      </c>
      <c r="V1094">
        <f t="shared" si="579"/>
        <v>0</v>
      </c>
      <c r="W1094" t="str">
        <f t="shared" si="580"/>
        <v>NA</v>
      </c>
      <c r="X1094">
        <f t="shared" si="581"/>
        <v>0</v>
      </c>
      <c r="Y1094" t="str">
        <f t="shared" si="568"/>
        <v>NA</v>
      </c>
      <c r="Z1094" t="str">
        <f t="shared" si="569"/>
        <v>NA</v>
      </c>
      <c r="AA1094" t="str">
        <f t="shared" si="570"/>
        <v>NA</v>
      </c>
      <c r="AB1094" t="str">
        <f t="shared" si="571"/>
        <v>NA</v>
      </c>
      <c r="AC1094" s="9" t="str">
        <f t="shared" si="582"/>
        <v>NA</v>
      </c>
      <c r="AD1094" s="9">
        <f t="shared" si="583"/>
        <v>0</v>
      </c>
      <c r="AE1094" s="9" t="str">
        <f t="shared" si="584"/>
        <v>NA</v>
      </c>
      <c r="AF1094" s="9">
        <f t="shared" si="585"/>
        <v>0</v>
      </c>
      <c r="AG1094" s="9" t="str">
        <f t="shared" si="586"/>
        <v>NA</v>
      </c>
      <c r="AH1094" s="9">
        <f t="shared" si="587"/>
        <v>0</v>
      </c>
      <c r="AI1094" s="9" t="str">
        <f t="shared" si="588"/>
        <v>NA</v>
      </c>
      <c r="AJ1094" s="9">
        <f t="shared" si="589"/>
        <v>0</v>
      </c>
      <c r="AK1094" t="str">
        <f t="shared" si="590"/>
        <v>NA</v>
      </c>
      <c r="AL1094" t="str">
        <f t="shared" si="591"/>
        <v>NA</v>
      </c>
      <c r="AM1094" t="str">
        <f t="shared" si="592"/>
        <v>NA</v>
      </c>
      <c r="AN1094" t="str">
        <f t="shared" si="593"/>
        <v>NA</v>
      </c>
      <c r="AO1094">
        <f t="shared" si="572"/>
        <v>0</v>
      </c>
      <c r="AP1094">
        <f t="shared" si="573"/>
        <v>0</v>
      </c>
      <c r="AQ1094" t="str">
        <f t="shared" si="574"/>
        <v>Method not applicable - confined aquifer</v>
      </c>
    </row>
    <row r="1095" spans="1:43" x14ac:dyDescent="0.25">
      <c r="A1095">
        <v>1098</v>
      </c>
      <c r="B1095">
        <v>24414546.508900002</v>
      </c>
      <c r="C1095" t="str">
        <f>VLOOKUP(A1095,'A1. Aquifer Attributes'!A:H,8,FALSE)</f>
        <v>Confined</v>
      </c>
      <c r="D1095" t="str">
        <f>VLOOKUP(A1095,'A3. BGCZ'!A:C,3,FALSE)</f>
        <v>CDF</v>
      </c>
      <c r="E1095" t="str">
        <f>VLOOKUP(A1095,'A2. Low Flow Zone'!A:C,3,FALSE)</f>
        <v>Georgia Basin</v>
      </c>
      <c r="F1095">
        <f>IFERROR(VLOOKUP(A1095,'R1. GW Use'!A:H,8,FALSE),"&lt;Null&gt;")</f>
        <v>159864</v>
      </c>
      <c r="G1095" t="str">
        <f>IFERROR(VLOOKUP(A1095,'R2. Recharge'!A:I,8,FALSE)*B1095,"&lt;Null&gt;")</f>
        <v>&lt;Null&gt;</v>
      </c>
      <c r="H1095" t="str">
        <f>IFERROR(VLOOKUP(A1095,'R2. Recharge'!A:K,10,FALSE)*B1095,"&lt;Null&gt;")</f>
        <v>&lt;Null&gt;</v>
      </c>
      <c r="I1095" t="str">
        <f>IFERROR(VLOOKUP(A1095,'R3. GW E'!A:C,2,FALSE)*B1095,"&lt;Null&gt;")</f>
        <v>&lt;Null&gt;</v>
      </c>
      <c r="J1095" t="str">
        <f>IFERROR(VLOOKUP(A1095,'R3. GW E'!A:E,4,FALSE)*B1095,"&lt;Null&gt;")</f>
        <v>&lt;Null&gt;</v>
      </c>
      <c r="K1095" t="str">
        <f t="shared" si="561"/>
        <v>&lt;Null&gt;</v>
      </c>
      <c r="L1095" t="str">
        <f t="shared" si="562"/>
        <v>&lt;Null&gt;</v>
      </c>
      <c r="M1095" t="str">
        <f t="shared" si="563"/>
        <v>&lt;Null&gt;</v>
      </c>
      <c r="N1095" t="str">
        <f t="shared" si="564"/>
        <v>&lt;Null&gt;</v>
      </c>
      <c r="O1095" t="str">
        <f t="shared" si="565"/>
        <v/>
      </c>
      <c r="P1095">
        <f t="shared" si="575"/>
        <v>160000</v>
      </c>
      <c r="Q1095" t="str">
        <f t="shared" si="566"/>
        <v/>
      </c>
      <c r="R1095">
        <f t="shared" si="576"/>
        <v>0</v>
      </c>
      <c r="S1095" t="str">
        <f t="shared" si="567"/>
        <v/>
      </c>
      <c r="T1095">
        <f t="shared" si="577"/>
        <v>0</v>
      </c>
      <c r="U1095" t="str">
        <f t="shared" si="578"/>
        <v>NA</v>
      </c>
      <c r="V1095">
        <f t="shared" si="579"/>
        <v>0</v>
      </c>
      <c r="W1095" t="str">
        <f t="shared" si="580"/>
        <v>NA</v>
      </c>
      <c r="X1095">
        <f t="shared" si="581"/>
        <v>0</v>
      </c>
      <c r="Y1095" t="str">
        <f t="shared" si="568"/>
        <v>NA</v>
      </c>
      <c r="Z1095" t="str">
        <f t="shared" si="569"/>
        <v>NA</v>
      </c>
      <c r="AA1095" t="str">
        <f t="shared" si="570"/>
        <v>NA</v>
      </c>
      <c r="AB1095" t="str">
        <f t="shared" si="571"/>
        <v>NA</v>
      </c>
      <c r="AC1095" s="9" t="str">
        <f t="shared" si="582"/>
        <v>NA</v>
      </c>
      <c r="AD1095" s="9">
        <f t="shared" si="583"/>
        <v>0</v>
      </c>
      <c r="AE1095" s="9" t="str">
        <f t="shared" si="584"/>
        <v>NA</v>
      </c>
      <c r="AF1095" s="9">
        <f t="shared" si="585"/>
        <v>0</v>
      </c>
      <c r="AG1095" s="9" t="str">
        <f t="shared" si="586"/>
        <v>NA</v>
      </c>
      <c r="AH1095" s="9">
        <f t="shared" si="587"/>
        <v>0</v>
      </c>
      <c r="AI1095" s="9" t="str">
        <f t="shared" si="588"/>
        <v>NA</v>
      </c>
      <c r="AJ1095" s="9">
        <f t="shared" si="589"/>
        <v>0</v>
      </c>
      <c r="AK1095" t="str">
        <f t="shared" si="590"/>
        <v>NA</v>
      </c>
      <c r="AL1095" t="str">
        <f t="shared" si="591"/>
        <v>NA</v>
      </c>
      <c r="AM1095" t="str">
        <f t="shared" si="592"/>
        <v>NA</v>
      </c>
      <c r="AN1095" t="str">
        <f t="shared" si="593"/>
        <v>NA</v>
      </c>
      <c r="AO1095">
        <f t="shared" si="572"/>
        <v>0</v>
      </c>
      <c r="AP1095">
        <f t="shared" si="573"/>
        <v>0</v>
      </c>
      <c r="AQ1095" t="str">
        <f t="shared" si="574"/>
        <v>Method not applicable - confined aquifer</v>
      </c>
    </row>
    <row r="1096" spans="1:43" x14ac:dyDescent="0.25">
      <c r="A1096">
        <v>1101</v>
      </c>
      <c r="B1096">
        <v>9406857.6387799997</v>
      </c>
      <c r="C1096" t="str">
        <f>VLOOKUP(A1096,'A1. Aquifer Attributes'!A:H,8,FALSE)</f>
        <v>Confined</v>
      </c>
      <c r="D1096" t="str">
        <f>VLOOKUP(A1096,'A3. BGCZ'!A:C,3,FALSE)</f>
        <v>CWH</v>
      </c>
      <c r="E1096" t="str">
        <f>VLOOKUP(A1096,'A2. Low Flow Zone'!A:C,3,FALSE)</f>
        <v>Coast Mountains</v>
      </c>
      <c r="F1096">
        <f>IFERROR(VLOOKUP(A1096,'R1. GW Use'!A:H,8,FALSE),"&lt;Null&gt;")</f>
        <v>128545</v>
      </c>
      <c r="G1096" t="str">
        <f>IFERROR(VLOOKUP(A1096,'R2. Recharge'!A:I,8,FALSE)*B1096,"&lt;Null&gt;")</f>
        <v>&lt;Null&gt;</v>
      </c>
      <c r="H1096" t="str">
        <f>IFERROR(VLOOKUP(A1096,'R2. Recharge'!A:K,10,FALSE)*B1096,"&lt;Null&gt;")</f>
        <v>&lt;Null&gt;</v>
      </c>
      <c r="I1096" t="str">
        <f>IFERROR(VLOOKUP(A1096,'R3. GW E'!A:C,2,FALSE)*B1096,"&lt;Null&gt;")</f>
        <v>&lt;Null&gt;</v>
      </c>
      <c r="J1096" t="str">
        <f>IFERROR(VLOOKUP(A1096,'R3. GW E'!A:E,4,FALSE)*B1096,"&lt;Null&gt;")</f>
        <v>&lt;Null&gt;</v>
      </c>
      <c r="K1096" t="str">
        <f t="shared" si="561"/>
        <v>&lt;Null&gt;</v>
      </c>
      <c r="L1096" t="str">
        <f t="shared" si="562"/>
        <v>&lt;Null&gt;</v>
      </c>
      <c r="M1096" t="str">
        <f t="shared" si="563"/>
        <v>&lt;Null&gt;</v>
      </c>
      <c r="N1096" t="str">
        <f t="shared" si="564"/>
        <v>&lt;Null&gt;</v>
      </c>
      <c r="O1096" t="str">
        <f t="shared" si="565"/>
        <v/>
      </c>
      <c r="P1096">
        <f t="shared" si="575"/>
        <v>129000</v>
      </c>
      <c r="Q1096" t="str">
        <f t="shared" si="566"/>
        <v/>
      </c>
      <c r="R1096">
        <f t="shared" si="576"/>
        <v>0</v>
      </c>
      <c r="S1096" t="str">
        <f t="shared" si="567"/>
        <v/>
      </c>
      <c r="T1096">
        <f t="shared" si="577"/>
        <v>0</v>
      </c>
      <c r="U1096" t="str">
        <f t="shared" si="578"/>
        <v>NA</v>
      </c>
      <c r="V1096">
        <f t="shared" si="579"/>
        <v>0</v>
      </c>
      <c r="W1096" t="str">
        <f t="shared" si="580"/>
        <v>NA</v>
      </c>
      <c r="X1096">
        <f t="shared" si="581"/>
        <v>0</v>
      </c>
      <c r="Y1096" t="str">
        <f t="shared" si="568"/>
        <v>NA</v>
      </c>
      <c r="Z1096" t="str">
        <f t="shared" si="569"/>
        <v>NA</v>
      </c>
      <c r="AA1096" t="str">
        <f t="shared" si="570"/>
        <v>NA</v>
      </c>
      <c r="AB1096" t="str">
        <f t="shared" si="571"/>
        <v>NA</v>
      </c>
      <c r="AC1096" s="9" t="str">
        <f t="shared" si="582"/>
        <v>NA</v>
      </c>
      <c r="AD1096" s="9">
        <f t="shared" si="583"/>
        <v>0</v>
      </c>
      <c r="AE1096" s="9" t="str">
        <f t="shared" si="584"/>
        <v>NA</v>
      </c>
      <c r="AF1096" s="9">
        <f t="shared" si="585"/>
        <v>0</v>
      </c>
      <c r="AG1096" s="9" t="str">
        <f t="shared" si="586"/>
        <v>NA</v>
      </c>
      <c r="AH1096" s="9">
        <f t="shared" si="587"/>
        <v>0</v>
      </c>
      <c r="AI1096" s="9" t="str">
        <f t="shared" si="588"/>
        <v>NA</v>
      </c>
      <c r="AJ1096" s="9">
        <f t="shared" si="589"/>
        <v>0</v>
      </c>
      <c r="AK1096" t="str">
        <f t="shared" si="590"/>
        <v>NA</v>
      </c>
      <c r="AL1096" t="str">
        <f t="shared" si="591"/>
        <v>NA</v>
      </c>
      <c r="AM1096" t="str">
        <f t="shared" si="592"/>
        <v>NA</v>
      </c>
      <c r="AN1096" t="str">
        <f t="shared" si="593"/>
        <v>NA</v>
      </c>
      <c r="AO1096">
        <f t="shared" si="572"/>
        <v>0</v>
      </c>
      <c r="AP1096">
        <f t="shared" si="573"/>
        <v>0</v>
      </c>
      <c r="AQ1096" t="str">
        <f t="shared" si="574"/>
        <v>Method not applicable - confined aquifer</v>
      </c>
    </row>
    <row r="1097" spans="1:43" x14ac:dyDescent="0.25">
      <c r="A1097">
        <v>1102</v>
      </c>
      <c r="B1097">
        <v>12449639.1796</v>
      </c>
      <c r="C1097" t="str">
        <f>VLOOKUP(A1097,'A1. Aquifer Attributes'!A:H,8,FALSE)</f>
        <v>Confined</v>
      </c>
      <c r="D1097" t="str">
        <f>VLOOKUP(A1097,'A3. BGCZ'!A:C,3,FALSE)</f>
        <v>CWH</v>
      </c>
      <c r="E1097" t="str">
        <f>VLOOKUP(A1097,'A2. Low Flow Zone'!A:C,3,FALSE)</f>
        <v>Coast Mountains</v>
      </c>
      <c r="F1097">
        <f>IFERROR(VLOOKUP(A1097,'R1. GW Use'!A:H,8,FALSE),"&lt;Null&gt;")</f>
        <v>209732</v>
      </c>
      <c r="G1097" t="str">
        <f>IFERROR(VLOOKUP(A1097,'R2. Recharge'!A:I,8,FALSE)*B1097,"&lt;Null&gt;")</f>
        <v>&lt;Null&gt;</v>
      </c>
      <c r="H1097" t="str">
        <f>IFERROR(VLOOKUP(A1097,'R2. Recharge'!A:K,10,FALSE)*B1097,"&lt;Null&gt;")</f>
        <v>&lt;Null&gt;</v>
      </c>
      <c r="I1097" t="str">
        <f>IFERROR(VLOOKUP(A1097,'R3. GW E'!A:C,2,FALSE)*B1097,"&lt;Null&gt;")</f>
        <v>&lt;Null&gt;</v>
      </c>
      <c r="J1097" t="str">
        <f>IFERROR(VLOOKUP(A1097,'R3. GW E'!A:E,4,FALSE)*B1097,"&lt;Null&gt;")</f>
        <v>&lt;Null&gt;</v>
      </c>
      <c r="K1097" t="str">
        <f t="shared" si="561"/>
        <v>&lt;Null&gt;</v>
      </c>
      <c r="L1097" t="str">
        <f t="shared" si="562"/>
        <v>&lt;Null&gt;</v>
      </c>
      <c r="M1097" t="str">
        <f t="shared" si="563"/>
        <v>&lt;Null&gt;</v>
      </c>
      <c r="N1097" t="str">
        <f t="shared" si="564"/>
        <v>&lt;Null&gt;</v>
      </c>
      <c r="O1097" t="str">
        <f t="shared" si="565"/>
        <v/>
      </c>
      <c r="P1097">
        <f t="shared" si="575"/>
        <v>210000</v>
      </c>
      <c r="Q1097" t="str">
        <f t="shared" si="566"/>
        <v/>
      </c>
      <c r="R1097">
        <f t="shared" si="576"/>
        <v>0</v>
      </c>
      <c r="S1097" t="str">
        <f t="shared" si="567"/>
        <v/>
      </c>
      <c r="T1097">
        <f t="shared" si="577"/>
        <v>0</v>
      </c>
      <c r="U1097" t="str">
        <f t="shared" si="578"/>
        <v>NA</v>
      </c>
      <c r="V1097">
        <f t="shared" si="579"/>
        <v>0</v>
      </c>
      <c r="W1097" t="str">
        <f t="shared" si="580"/>
        <v>NA</v>
      </c>
      <c r="X1097">
        <f t="shared" si="581"/>
        <v>0</v>
      </c>
      <c r="Y1097" t="str">
        <f t="shared" si="568"/>
        <v>NA</v>
      </c>
      <c r="Z1097" t="str">
        <f t="shared" si="569"/>
        <v>NA</v>
      </c>
      <c r="AA1097" t="str">
        <f t="shared" si="570"/>
        <v>NA</v>
      </c>
      <c r="AB1097" t="str">
        <f t="shared" si="571"/>
        <v>NA</v>
      </c>
      <c r="AC1097" s="9" t="str">
        <f t="shared" si="582"/>
        <v>NA</v>
      </c>
      <c r="AD1097" s="9">
        <f t="shared" si="583"/>
        <v>0</v>
      </c>
      <c r="AE1097" s="9" t="str">
        <f t="shared" si="584"/>
        <v>NA</v>
      </c>
      <c r="AF1097" s="9">
        <f t="shared" si="585"/>
        <v>0</v>
      </c>
      <c r="AG1097" s="9" t="str">
        <f t="shared" si="586"/>
        <v>NA</v>
      </c>
      <c r="AH1097" s="9">
        <f t="shared" si="587"/>
        <v>0</v>
      </c>
      <c r="AI1097" s="9" t="str">
        <f t="shared" si="588"/>
        <v>NA</v>
      </c>
      <c r="AJ1097" s="9">
        <f t="shared" si="589"/>
        <v>0</v>
      </c>
      <c r="AK1097" t="str">
        <f t="shared" si="590"/>
        <v>NA</v>
      </c>
      <c r="AL1097" t="str">
        <f t="shared" si="591"/>
        <v>NA</v>
      </c>
      <c r="AM1097" t="str">
        <f t="shared" si="592"/>
        <v>NA</v>
      </c>
      <c r="AN1097" t="str">
        <f t="shared" si="593"/>
        <v>NA</v>
      </c>
      <c r="AO1097">
        <f t="shared" si="572"/>
        <v>0</v>
      </c>
      <c r="AP1097">
        <f t="shared" si="573"/>
        <v>0</v>
      </c>
      <c r="AQ1097" t="str">
        <f t="shared" si="574"/>
        <v>Method not applicable - confined aquifer</v>
      </c>
    </row>
    <row r="1098" spans="1:43" x14ac:dyDescent="0.25">
      <c r="A1098">
        <v>1103</v>
      </c>
      <c r="B1098">
        <v>8578049.0705299992</v>
      </c>
      <c r="C1098" t="str">
        <f>VLOOKUP(A1098,'A1. Aquifer Attributes'!A:H,8,FALSE)</f>
        <v>Confined</v>
      </c>
      <c r="D1098" t="str">
        <f>VLOOKUP(A1098,'A3. BGCZ'!A:C,3,FALSE)</f>
        <v>CWH</v>
      </c>
      <c r="E1098" t="str">
        <f>VLOOKUP(A1098,'A2. Low Flow Zone'!A:C,3,FALSE)</f>
        <v>Coast Mountains</v>
      </c>
      <c r="F1098">
        <f>IFERROR(VLOOKUP(A1098,'R1. GW Use'!A:H,8,FALSE),"&lt;Null&gt;")</f>
        <v>147375</v>
      </c>
      <c r="G1098" t="str">
        <f>IFERROR(VLOOKUP(A1098,'R2. Recharge'!A:I,8,FALSE)*B1098,"&lt;Null&gt;")</f>
        <v>&lt;Null&gt;</v>
      </c>
      <c r="H1098" t="str">
        <f>IFERROR(VLOOKUP(A1098,'R2. Recharge'!A:K,10,FALSE)*B1098,"&lt;Null&gt;")</f>
        <v>&lt;Null&gt;</v>
      </c>
      <c r="I1098" t="str">
        <f>IFERROR(VLOOKUP(A1098,'R3. GW E'!A:C,2,FALSE)*B1098,"&lt;Null&gt;")</f>
        <v>&lt;Null&gt;</v>
      </c>
      <c r="J1098" t="str">
        <f>IFERROR(VLOOKUP(A1098,'R3. GW E'!A:E,4,FALSE)*B1098,"&lt;Null&gt;")</f>
        <v>&lt;Null&gt;</v>
      </c>
      <c r="K1098" t="str">
        <f t="shared" si="561"/>
        <v>&lt;Null&gt;</v>
      </c>
      <c r="L1098" t="str">
        <f t="shared" si="562"/>
        <v>&lt;Null&gt;</v>
      </c>
      <c r="M1098" t="str">
        <f t="shared" si="563"/>
        <v>&lt;Null&gt;</v>
      </c>
      <c r="N1098" t="str">
        <f t="shared" si="564"/>
        <v>&lt;Null&gt;</v>
      </c>
      <c r="O1098" t="str">
        <f t="shared" si="565"/>
        <v/>
      </c>
      <c r="P1098">
        <f t="shared" si="575"/>
        <v>147000</v>
      </c>
      <c r="Q1098" t="str">
        <f t="shared" si="566"/>
        <v/>
      </c>
      <c r="R1098">
        <f t="shared" si="576"/>
        <v>0</v>
      </c>
      <c r="S1098" t="str">
        <f t="shared" si="567"/>
        <v/>
      </c>
      <c r="T1098">
        <f t="shared" si="577"/>
        <v>0</v>
      </c>
      <c r="U1098" t="str">
        <f t="shared" si="578"/>
        <v>NA</v>
      </c>
      <c r="V1098">
        <f t="shared" si="579"/>
        <v>0</v>
      </c>
      <c r="W1098" t="str">
        <f t="shared" si="580"/>
        <v>NA</v>
      </c>
      <c r="X1098">
        <f t="shared" si="581"/>
        <v>0</v>
      </c>
      <c r="Y1098" t="str">
        <f t="shared" si="568"/>
        <v>NA</v>
      </c>
      <c r="Z1098" t="str">
        <f t="shared" si="569"/>
        <v>NA</v>
      </c>
      <c r="AA1098" t="str">
        <f t="shared" si="570"/>
        <v>NA</v>
      </c>
      <c r="AB1098" t="str">
        <f t="shared" si="571"/>
        <v>NA</v>
      </c>
      <c r="AC1098" s="9" t="str">
        <f t="shared" si="582"/>
        <v>NA</v>
      </c>
      <c r="AD1098" s="9">
        <f t="shared" si="583"/>
        <v>0</v>
      </c>
      <c r="AE1098" s="9" t="str">
        <f t="shared" si="584"/>
        <v>NA</v>
      </c>
      <c r="AF1098" s="9">
        <f t="shared" si="585"/>
        <v>0</v>
      </c>
      <c r="AG1098" s="9" t="str">
        <f t="shared" si="586"/>
        <v>NA</v>
      </c>
      <c r="AH1098" s="9">
        <f t="shared" si="587"/>
        <v>0</v>
      </c>
      <c r="AI1098" s="9" t="str">
        <f t="shared" si="588"/>
        <v>NA</v>
      </c>
      <c r="AJ1098" s="9">
        <f t="shared" si="589"/>
        <v>0</v>
      </c>
      <c r="AK1098" t="str">
        <f t="shared" si="590"/>
        <v>NA</v>
      </c>
      <c r="AL1098" t="str">
        <f t="shared" si="591"/>
        <v>NA</v>
      </c>
      <c r="AM1098" t="str">
        <f t="shared" si="592"/>
        <v>NA</v>
      </c>
      <c r="AN1098" t="str">
        <f t="shared" si="593"/>
        <v>NA</v>
      </c>
      <c r="AO1098">
        <f t="shared" si="572"/>
        <v>0</v>
      </c>
      <c r="AP1098">
        <f t="shared" si="573"/>
        <v>0</v>
      </c>
      <c r="AQ1098" t="str">
        <f t="shared" si="574"/>
        <v>Method not applicable - confined aquifer</v>
      </c>
    </row>
    <row r="1099" spans="1:43" x14ac:dyDescent="0.25">
      <c r="A1099">
        <v>1107</v>
      </c>
      <c r="B1099">
        <v>630851.29717300006</v>
      </c>
      <c r="C1099" t="str">
        <f>VLOOKUP(A1099,'A1. Aquifer Attributes'!A:H,8,FALSE)</f>
        <v>Confined</v>
      </c>
      <c r="D1099" t="str">
        <f>VLOOKUP(A1099,'A3. BGCZ'!A:C,3,FALSE)</f>
        <v>IDF</v>
      </c>
      <c r="E1099" t="str">
        <f>VLOOKUP(A1099,'A2. Low Flow Zone'!A:C,3,FALSE)</f>
        <v>South Interior</v>
      </c>
      <c r="F1099">
        <f>IFERROR(VLOOKUP(A1099,'R1. GW Use'!A:H,8,FALSE),"&lt;Null&gt;")</f>
        <v>4661</v>
      </c>
      <c r="G1099" t="str">
        <f>IFERROR(VLOOKUP(A1099,'R2. Recharge'!A:I,8,FALSE)*B1099,"&lt;Null&gt;")</f>
        <v>&lt;Null&gt;</v>
      </c>
      <c r="H1099" t="str">
        <f>IFERROR(VLOOKUP(A1099,'R2. Recharge'!A:K,10,FALSE)*B1099,"&lt;Null&gt;")</f>
        <v>&lt;Null&gt;</v>
      </c>
      <c r="I1099" t="str">
        <f>IFERROR(VLOOKUP(A1099,'R3. GW E'!A:C,2,FALSE)*B1099,"&lt;Null&gt;")</f>
        <v>&lt;Null&gt;</v>
      </c>
      <c r="J1099" t="str">
        <f>IFERROR(VLOOKUP(A1099,'R3. GW E'!A:E,4,FALSE)*B1099,"&lt;Null&gt;")</f>
        <v>&lt;Null&gt;</v>
      </c>
      <c r="K1099" t="str">
        <f t="shared" si="561"/>
        <v>&lt;Null&gt;</v>
      </c>
      <c r="L1099" t="str">
        <f t="shared" si="562"/>
        <v>&lt;Null&gt;</v>
      </c>
      <c r="M1099" t="str">
        <f t="shared" si="563"/>
        <v>&lt;Null&gt;</v>
      </c>
      <c r="N1099" t="str">
        <f t="shared" si="564"/>
        <v>&lt;Null&gt;</v>
      </c>
      <c r="O1099" t="str">
        <f t="shared" si="565"/>
        <v/>
      </c>
      <c r="P1099">
        <f t="shared" si="575"/>
        <v>5000</v>
      </c>
      <c r="Q1099" t="str">
        <f t="shared" si="566"/>
        <v/>
      </c>
      <c r="R1099">
        <f t="shared" si="576"/>
        <v>0</v>
      </c>
      <c r="S1099" t="str">
        <f t="shared" si="567"/>
        <v/>
      </c>
      <c r="T1099">
        <f t="shared" si="577"/>
        <v>0</v>
      </c>
      <c r="U1099" t="str">
        <f t="shared" si="578"/>
        <v>NA</v>
      </c>
      <c r="V1099">
        <f t="shared" si="579"/>
        <v>0</v>
      </c>
      <c r="W1099" t="str">
        <f t="shared" si="580"/>
        <v>NA</v>
      </c>
      <c r="X1099">
        <f t="shared" si="581"/>
        <v>0</v>
      </c>
      <c r="Y1099" t="str">
        <f t="shared" si="568"/>
        <v>NA</v>
      </c>
      <c r="Z1099" t="str">
        <f t="shared" si="569"/>
        <v>NA</v>
      </c>
      <c r="AA1099" t="str">
        <f t="shared" si="570"/>
        <v>NA</v>
      </c>
      <c r="AB1099" t="str">
        <f t="shared" si="571"/>
        <v>NA</v>
      </c>
      <c r="AC1099" s="9" t="str">
        <f t="shared" si="582"/>
        <v>NA</v>
      </c>
      <c r="AD1099" s="9">
        <f t="shared" si="583"/>
        <v>0</v>
      </c>
      <c r="AE1099" s="9" t="str">
        <f t="shared" si="584"/>
        <v>NA</v>
      </c>
      <c r="AF1099" s="9">
        <f t="shared" si="585"/>
        <v>0</v>
      </c>
      <c r="AG1099" s="9" t="str">
        <f t="shared" si="586"/>
        <v>NA</v>
      </c>
      <c r="AH1099" s="9">
        <f t="shared" si="587"/>
        <v>0</v>
      </c>
      <c r="AI1099" s="9" t="str">
        <f t="shared" si="588"/>
        <v>NA</v>
      </c>
      <c r="AJ1099" s="9">
        <f t="shared" si="589"/>
        <v>0</v>
      </c>
      <c r="AK1099" t="str">
        <f t="shared" si="590"/>
        <v>NA</v>
      </c>
      <c r="AL1099" t="str">
        <f t="shared" si="591"/>
        <v>NA</v>
      </c>
      <c r="AM1099" t="str">
        <f t="shared" si="592"/>
        <v>NA</v>
      </c>
      <c r="AN1099" t="str">
        <f t="shared" si="593"/>
        <v>NA</v>
      </c>
      <c r="AO1099">
        <f t="shared" si="572"/>
        <v>0</v>
      </c>
      <c r="AP1099">
        <f t="shared" si="573"/>
        <v>0</v>
      </c>
      <c r="AQ1099" t="str">
        <f t="shared" si="574"/>
        <v>Method not applicable - confined aquifer</v>
      </c>
    </row>
    <row r="1100" spans="1:43" x14ac:dyDescent="0.25">
      <c r="A1100">
        <v>1109</v>
      </c>
      <c r="B1100">
        <v>12036342.5704</v>
      </c>
      <c r="C1100" t="str">
        <f>VLOOKUP(A1100,'A1. Aquifer Attributes'!A:H,8,FALSE)</f>
        <v>Confined</v>
      </c>
      <c r="D1100" t="str">
        <f>VLOOKUP(A1100,'A3. BGCZ'!A:C,3,FALSE)</f>
        <v>PP</v>
      </c>
      <c r="E1100" t="str">
        <f>VLOOKUP(A1100,'A2. Low Flow Zone'!A:C,3,FALSE)</f>
        <v>South Interior</v>
      </c>
      <c r="F1100">
        <f>IFERROR(VLOOKUP(A1100,'R1. GW Use'!A:H,8,FALSE),"&lt;Null&gt;")</f>
        <v>13982</v>
      </c>
      <c r="G1100" t="str">
        <f>IFERROR(VLOOKUP(A1100,'R2. Recharge'!A:I,8,FALSE)*B1100,"&lt;Null&gt;")</f>
        <v>&lt;Null&gt;</v>
      </c>
      <c r="H1100" t="str">
        <f>IFERROR(VLOOKUP(A1100,'R2. Recharge'!A:K,10,FALSE)*B1100,"&lt;Null&gt;")</f>
        <v>&lt;Null&gt;</v>
      </c>
      <c r="I1100" t="str">
        <f>IFERROR(VLOOKUP(A1100,'R3. GW E'!A:C,2,FALSE)*B1100,"&lt;Null&gt;")</f>
        <v>&lt;Null&gt;</v>
      </c>
      <c r="J1100" t="str">
        <f>IFERROR(VLOOKUP(A1100,'R3. GW E'!A:E,4,FALSE)*B1100,"&lt;Null&gt;")</f>
        <v>&lt;Null&gt;</v>
      </c>
      <c r="K1100" t="str">
        <f t="shared" si="561"/>
        <v>&lt;Null&gt;</v>
      </c>
      <c r="L1100" t="str">
        <f t="shared" si="562"/>
        <v>&lt;Null&gt;</v>
      </c>
      <c r="M1100" t="str">
        <f t="shared" si="563"/>
        <v>&lt;Null&gt;</v>
      </c>
      <c r="N1100" t="str">
        <f t="shared" si="564"/>
        <v>&lt;Null&gt;</v>
      </c>
      <c r="O1100" t="str">
        <f t="shared" si="565"/>
        <v/>
      </c>
      <c r="P1100">
        <f t="shared" si="575"/>
        <v>14000</v>
      </c>
      <c r="Q1100" t="str">
        <f t="shared" si="566"/>
        <v/>
      </c>
      <c r="R1100">
        <f t="shared" si="576"/>
        <v>0</v>
      </c>
      <c r="S1100" t="str">
        <f t="shared" si="567"/>
        <v/>
      </c>
      <c r="T1100">
        <f t="shared" si="577"/>
        <v>0</v>
      </c>
      <c r="U1100" t="str">
        <f t="shared" si="578"/>
        <v>NA</v>
      </c>
      <c r="V1100">
        <f t="shared" si="579"/>
        <v>0</v>
      </c>
      <c r="W1100" t="str">
        <f t="shared" si="580"/>
        <v>NA</v>
      </c>
      <c r="X1100">
        <f t="shared" si="581"/>
        <v>0</v>
      </c>
      <c r="Y1100" t="str">
        <f t="shared" si="568"/>
        <v>NA</v>
      </c>
      <c r="Z1100" t="str">
        <f t="shared" si="569"/>
        <v>NA</v>
      </c>
      <c r="AA1100" t="str">
        <f t="shared" si="570"/>
        <v>NA</v>
      </c>
      <c r="AB1100" t="str">
        <f t="shared" si="571"/>
        <v>NA</v>
      </c>
      <c r="AC1100" s="9" t="str">
        <f t="shared" si="582"/>
        <v>NA</v>
      </c>
      <c r="AD1100" s="9">
        <f t="shared" si="583"/>
        <v>0</v>
      </c>
      <c r="AE1100" s="9" t="str">
        <f t="shared" si="584"/>
        <v>NA</v>
      </c>
      <c r="AF1100" s="9">
        <f t="shared" si="585"/>
        <v>0</v>
      </c>
      <c r="AG1100" s="9" t="str">
        <f t="shared" si="586"/>
        <v>NA</v>
      </c>
      <c r="AH1100" s="9">
        <f t="shared" si="587"/>
        <v>0</v>
      </c>
      <c r="AI1100" s="9" t="str">
        <f t="shared" si="588"/>
        <v>NA</v>
      </c>
      <c r="AJ1100" s="9">
        <f t="shared" si="589"/>
        <v>0</v>
      </c>
      <c r="AK1100" t="str">
        <f t="shared" si="590"/>
        <v>NA</v>
      </c>
      <c r="AL1100" t="str">
        <f t="shared" si="591"/>
        <v>NA</v>
      </c>
      <c r="AM1100" t="str">
        <f t="shared" si="592"/>
        <v>NA</v>
      </c>
      <c r="AN1100" t="str">
        <f t="shared" si="593"/>
        <v>NA</v>
      </c>
      <c r="AO1100">
        <f t="shared" si="572"/>
        <v>0</v>
      </c>
      <c r="AP1100">
        <f t="shared" si="573"/>
        <v>0</v>
      </c>
      <c r="AQ1100" t="str">
        <f t="shared" si="574"/>
        <v>Method not applicable - confined aquifer</v>
      </c>
    </row>
    <row r="1101" spans="1:43" x14ac:dyDescent="0.25">
      <c r="A1101">
        <v>1110</v>
      </c>
      <c r="B1101">
        <v>16157590.1121</v>
      </c>
      <c r="C1101" t="str">
        <f>VLOOKUP(A1101,'A1. Aquifer Attributes'!A:H,8,FALSE)</f>
        <v>Confined</v>
      </c>
      <c r="D1101" t="str">
        <f>VLOOKUP(A1101,'A3. BGCZ'!A:C,3,FALSE)</f>
        <v>PP</v>
      </c>
      <c r="E1101" t="str">
        <f>VLOOKUP(A1101,'A2. Low Flow Zone'!A:C,3,FALSE)</f>
        <v>South Interior</v>
      </c>
      <c r="F1101">
        <f>IFERROR(VLOOKUP(A1101,'R1. GW Use'!A:H,8,FALSE),"&lt;Null&gt;")</f>
        <v>23304</v>
      </c>
      <c r="G1101" t="str">
        <f>IFERROR(VLOOKUP(A1101,'R2. Recharge'!A:I,8,FALSE)*B1101,"&lt;Null&gt;")</f>
        <v>&lt;Null&gt;</v>
      </c>
      <c r="H1101" t="str">
        <f>IFERROR(VLOOKUP(A1101,'R2. Recharge'!A:K,10,FALSE)*B1101,"&lt;Null&gt;")</f>
        <v>&lt;Null&gt;</v>
      </c>
      <c r="I1101" t="str">
        <f>IFERROR(VLOOKUP(A1101,'R3. GW E'!A:C,2,FALSE)*B1101,"&lt;Null&gt;")</f>
        <v>&lt;Null&gt;</v>
      </c>
      <c r="J1101" t="str">
        <f>IFERROR(VLOOKUP(A1101,'R3. GW E'!A:E,4,FALSE)*B1101,"&lt;Null&gt;")</f>
        <v>&lt;Null&gt;</v>
      </c>
      <c r="K1101" t="str">
        <f t="shared" si="561"/>
        <v>&lt;Null&gt;</v>
      </c>
      <c r="L1101" t="str">
        <f t="shared" si="562"/>
        <v>&lt;Null&gt;</v>
      </c>
      <c r="M1101" t="str">
        <f t="shared" si="563"/>
        <v>&lt;Null&gt;</v>
      </c>
      <c r="N1101" t="str">
        <f t="shared" si="564"/>
        <v>&lt;Null&gt;</v>
      </c>
      <c r="O1101" t="str">
        <f t="shared" si="565"/>
        <v/>
      </c>
      <c r="P1101">
        <f t="shared" si="575"/>
        <v>23000</v>
      </c>
      <c r="Q1101" t="str">
        <f t="shared" si="566"/>
        <v/>
      </c>
      <c r="R1101">
        <f t="shared" si="576"/>
        <v>0</v>
      </c>
      <c r="S1101" t="str">
        <f t="shared" si="567"/>
        <v/>
      </c>
      <c r="T1101">
        <f t="shared" si="577"/>
        <v>0</v>
      </c>
      <c r="U1101" t="str">
        <f t="shared" si="578"/>
        <v>NA</v>
      </c>
      <c r="V1101">
        <f t="shared" si="579"/>
        <v>0</v>
      </c>
      <c r="W1101" t="str">
        <f t="shared" si="580"/>
        <v>NA</v>
      </c>
      <c r="X1101">
        <f t="shared" si="581"/>
        <v>0</v>
      </c>
      <c r="Y1101" t="str">
        <f t="shared" si="568"/>
        <v>NA</v>
      </c>
      <c r="Z1101" t="str">
        <f t="shared" si="569"/>
        <v>NA</v>
      </c>
      <c r="AA1101" t="str">
        <f t="shared" si="570"/>
        <v>NA</v>
      </c>
      <c r="AB1101" t="str">
        <f t="shared" si="571"/>
        <v>NA</v>
      </c>
      <c r="AC1101" s="9" t="str">
        <f t="shared" si="582"/>
        <v>NA</v>
      </c>
      <c r="AD1101" s="9">
        <f t="shared" si="583"/>
        <v>0</v>
      </c>
      <c r="AE1101" s="9" t="str">
        <f t="shared" si="584"/>
        <v>NA</v>
      </c>
      <c r="AF1101" s="9">
        <f t="shared" si="585"/>
        <v>0</v>
      </c>
      <c r="AG1101" s="9" t="str">
        <f t="shared" si="586"/>
        <v>NA</v>
      </c>
      <c r="AH1101" s="9">
        <f t="shared" si="587"/>
        <v>0</v>
      </c>
      <c r="AI1101" s="9" t="str">
        <f t="shared" si="588"/>
        <v>NA</v>
      </c>
      <c r="AJ1101" s="9">
        <f t="shared" si="589"/>
        <v>0</v>
      </c>
      <c r="AK1101" t="str">
        <f t="shared" si="590"/>
        <v>NA</v>
      </c>
      <c r="AL1101" t="str">
        <f t="shared" si="591"/>
        <v>NA</v>
      </c>
      <c r="AM1101" t="str">
        <f t="shared" si="592"/>
        <v>NA</v>
      </c>
      <c r="AN1101" t="str">
        <f t="shared" si="593"/>
        <v>NA</v>
      </c>
      <c r="AO1101">
        <f t="shared" si="572"/>
        <v>0</v>
      </c>
      <c r="AP1101">
        <f t="shared" si="573"/>
        <v>0</v>
      </c>
      <c r="AQ1101" t="str">
        <f t="shared" si="574"/>
        <v>Method not applicable - confined aquifer</v>
      </c>
    </row>
    <row r="1102" spans="1:43" x14ac:dyDescent="0.25">
      <c r="A1102">
        <v>1112</v>
      </c>
      <c r="B1102">
        <v>154181.01492700001</v>
      </c>
      <c r="C1102" t="str">
        <f>VLOOKUP(A1102,'A1. Aquifer Attributes'!A:H,8,FALSE)</f>
        <v>Confined</v>
      </c>
      <c r="D1102" t="str">
        <f>VLOOKUP(A1102,'A3. BGCZ'!A:C,3,FALSE)</f>
        <v>IDF</v>
      </c>
      <c r="E1102" t="str">
        <f>VLOOKUP(A1102,'A2. Low Flow Zone'!A:C,3,FALSE)</f>
        <v>South Interior</v>
      </c>
      <c r="F1102">
        <f>IFERROR(VLOOKUP(A1102,'R1. GW Use'!A:H,8,FALSE),"&lt;Null&gt;")</f>
        <v>3107</v>
      </c>
      <c r="G1102" t="str">
        <f>IFERROR(VLOOKUP(A1102,'R2. Recharge'!A:I,8,FALSE)*B1102,"&lt;Null&gt;")</f>
        <v>&lt;Null&gt;</v>
      </c>
      <c r="H1102" t="str">
        <f>IFERROR(VLOOKUP(A1102,'R2. Recharge'!A:K,10,FALSE)*B1102,"&lt;Null&gt;")</f>
        <v>&lt;Null&gt;</v>
      </c>
      <c r="I1102" t="str">
        <f>IFERROR(VLOOKUP(A1102,'R3. GW E'!A:C,2,FALSE)*B1102,"&lt;Null&gt;")</f>
        <v>&lt;Null&gt;</v>
      </c>
      <c r="J1102" t="str">
        <f>IFERROR(VLOOKUP(A1102,'R3. GW E'!A:E,4,FALSE)*B1102,"&lt;Null&gt;")</f>
        <v>&lt;Null&gt;</v>
      </c>
      <c r="K1102" t="str">
        <f t="shared" si="561"/>
        <v>&lt;Null&gt;</v>
      </c>
      <c r="L1102" t="str">
        <f t="shared" si="562"/>
        <v>&lt;Null&gt;</v>
      </c>
      <c r="M1102" t="str">
        <f t="shared" si="563"/>
        <v>&lt;Null&gt;</v>
      </c>
      <c r="N1102" t="str">
        <f t="shared" si="564"/>
        <v>&lt;Null&gt;</v>
      </c>
      <c r="O1102" t="str">
        <f t="shared" si="565"/>
        <v/>
      </c>
      <c r="P1102">
        <f t="shared" si="575"/>
        <v>3000</v>
      </c>
      <c r="Q1102" t="str">
        <f t="shared" si="566"/>
        <v/>
      </c>
      <c r="R1102">
        <f t="shared" si="576"/>
        <v>0</v>
      </c>
      <c r="S1102" t="str">
        <f t="shared" si="567"/>
        <v/>
      </c>
      <c r="T1102">
        <f t="shared" si="577"/>
        <v>0</v>
      </c>
      <c r="U1102" t="str">
        <f t="shared" si="578"/>
        <v>NA</v>
      </c>
      <c r="V1102">
        <f t="shared" si="579"/>
        <v>0</v>
      </c>
      <c r="W1102" t="str">
        <f t="shared" si="580"/>
        <v>NA</v>
      </c>
      <c r="X1102">
        <f t="shared" si="581"/>
        <v>0</v>
      </c>
      <c r="Y1102" t="str">
        <f t="shared" si="568"/>
        <v>NA</v>
      </c>
      <c r="Z1102" t="str">
        <f t="shared" si="569"/>
        <v>NA</v>
      </c>
      <c r="AA1102" t="str">
        <f t="shared" si="570"/>
        <v>NA</v>
      </c>
      <c r="AB1102" t="str">
        <f t="shared" si="571"/>
        <v>NA</v>
      </c>
      <c r="AC1102" s="9" t="str">
        <f t="shared" si="582"/>
        <v>NA</v>
      </c>
      <c r="AD1102" s="9">
        <f t="shared" si="583"/>
        <v>0</v>
      </c>
      <c r="AE1102" s="9" t="str">
        <f t="shared" si="584"/>
        <v>NA</v>
      </c>
      <c r="AF1102" s="9">
        <f t="shared" si="585"/>
        <v>0</v>
      </c>
      <c r="AG1102" s="9" t="str">
        <f t="shared" si="586"/>
        <v>NA</v>
      </c>
      <c r="AH1102" s="9">
        <f t="shared" si="587"/>
        <v>0</v>
      </c>
      <c r="AI1102" s="9" t="str">
        <f t="shared" si="588"/>
        <v>NA</v>
      </c>
      <c r="AJ1102" s="9">
        <f t="shared" si="589"/>
        <v>0</v>
      </c>
      <c r="AK1102" t="str">
        <f t="shared" si="590"/>
        <v>NA</v>
      </c>
      <c r="AL1102" t="str">
        <f t="shared" si="591"/>
        <v>NA</v>
      </c>
      <c r="AM1102" t="str">
        <f t="shared" si="592"/>
        <v>NA</v>
      </c>
      <c r="AN1102" t="str">
        <f t="shared" si="593"/>
        <v>NA</v>
      </c>
      <c r="AO1102">
        <f t="shared" si="572"/>
        <v>0</v>
      </c>
      <c r="AP1102">
        <f t="shared" si="573"/>
        <v>0</v>
      </c>
      <c r="AQ1102" t="str">
        <f t="shared" si="574"/>
        <v>Method not applicable - confined aquifer</v>
      </c>
    </row>
    <row r="1103" spans="1:43" x14ac:dyDescent="0.25">
      <c r="A1103">
        <v>1113</v>
      </c>
      <c r="B1103">
        <v>9590234.3205999993</v>
      </c>
      <c r="C1103" t="str">
        <f>VLOOKUP(A1103,'A1. Aquifer Attributes'!A:H,8,FALSE)</f>
        <v>Confined</v>
      </c>
      <c r="D1103" t="str">
        <f>VLOOKUP(A1103,'A3. BGCZ'!A:C,3,FALSE)</f>
        <v>IDF</v>
      </c>
      <c r="E1103" t="str">
        <f>VLOOKUP(A1103,'A2. Low Flow Zone'!A:C,3,FALSE)</f>
        <v>South Interior</v>
      </c>
      <c r="F1103">
        <f>IFERROR(VLOOKUP(A1103,'R1. GW Use'!A:H,8,FALSE),"&lt;Null&gt;")</f>
        <v>0</v>
      </c>
      <c r="G1103" t="str">
        <f>IFERROR(VLOOKUP(A1103,'R2. Recharge'!A:I,8,FALSE)*B1103,"&lt;Null&gt;")</f>
        <v>&lt;Null&gt;</v>
      </c>
      <c r="H1103" t="str">
        <f>IFERROR(VLOOKUP(A1103,'R2. Recharge'!A:K,10,FALSE)*B1103,"&lt;Null&gt;")</f>
        <v>&lt;Null&gt;</v>
      </c>
      <c r="I1103" t="str">
        <f>IFERROR(VLOOKUP(A1103,'R3. GW E'!A:C,2,FALSE)*B1103,"&lt;Null&gt;")</f>
        <v>&lt;Null&gt;</v>
      </c>
      <c r="J1103" t="str">
        <f>IFERROR(VLOOKUP(A1103,'R3. GW E'!A:E,4,FALSE)*B1103,"&lt;Null&gt;")</f>
        <v>&lt;Null&gt;</v>
      </c>
      <c r="K1103" t="str">
        <f t="shared" si="561"/>
        <v>&lt;Null&gt;</v>
      </c>
      <c r="L1103" t="str">
        <f t="shared" si="562"/>
        <v>&lt;Null&gt;</v>
      </c>
      <c r="M1103" t="str">
        <f t="shared" si="563"/>
        <v>&lt;Null&gt;</v>
      </c>
      <c r="N1103" t="str">
        <f t="shared" si="564"/>
        <v>&lt;Null&gt;</v>
      </c>
      <c r="O1103" t="str">
        <f t="shared" si="565"/>
        <v/>
      </c>
      <c r="P1103">
        <f t="shared" si="575"/>
        <v>0</v>
      </c>
      <c r="Q1103" t="str">
        <f t="shared" si="566"/>
        <v/>
      </c>
      <c r="R1103">
        <f t="shared" si="576"/>
        <v>0</v>
      </c>
      <c r="S1103" t="str">
        <f t="shared" si="567"/>
        <v/>
      </c>
      <c r="T1103">
        <f t="shared" si="577"/>
        <v>0</v>
      </c>
      <c r="U1103" t="str">
        <f t="shared" si="578"/>
        <v>NA</v>
      </c>
      <c r="V1103">
        <f t="shared" si="579"/>
        <v>0</v>
      </c>
      <c r="W1103" t="str">
        <f t="shared" si="580"/>
        <v>NA</v>
      </c>
      <c r="X1103">
        <f t="shared" si="581"/>
        <v>0</v>
      </c>
      <c r="Y1103" t="str">
        <f t="shared" si="568"/>
        <v>NA</v>
      </c>
      <c r="Z1103" t="str">
        <f t="shared" si="569"/>
        <v>NA</v>
      </c>
      <c r="AA1103" t="str">
        <f t="shared" si="570"/>
        <v>NA</v>
      </c>
      <c r="AB1103" t="str">
        <f t="shared" si="571"/>
        <v>NA</v>
      </c>
      <c r="AC1103" s="9" t="str">
        <f t="shared" si="582"/>
        <v>NA</v>
      </c>
      <c r="AD1103" s="9">
        <f t="shared" si="583"/>
        <v>0</v>
      </c>
      <c r="AE1103" s="9" t="str">
        <f t="shared" si="584"/>
        <v>NA</v>
      </c>
      <c r="AF1103" s="9">
        <f t="shared" si="585"/>
        <v>0</v>
      </c>
      <c r="AG1103" s="9" t="str">
        <f t="shared" si="586"/>
        <v>NA</v>
      </c>
      <c r="AH1103" s="9">
        <f t="shared" si="587"/>
        <v>0</v>
      </c>
      <c r="AI1103" s="9" t="str">
        <f t="shared" si="588"/>
        <v>NA</v>
      </c>
      <c r="AJ1103" s="9">
        <f t="shared" si="589"/>
        <v>0</v>
      </c>
      <c r="AK1103" t="str">
        <f t="shared" si="590"/>
        <v>NA</v>
      </c>
      <c r="AL1103" t="str">
        <f t="shared" si="591"/>
        <v>NA</v>
      </c>
      <c r="AM1103" t="str">
        <f t="shared" si="592"/>
        <v>NA</v>
      </c>
      <c r="AN1103" t="str">
        <f t="shared" si="593"/>
        <v>NA</v>
      </c>
      <c r="AO1103">
        <f t="shared" si="572"/>
        <v>0</v>
      </c>
      <c r="AP1103">
        <f t="shared" si="573"/>
        <v>0</v>
      </c>
      <c r="AQ1103" t="str">
        <f t="shared" si="574"/>
        <v>Method not applicable - confined aquifer</v>
      </c>
    </row>
    <row r="1104" spans="1:43" x14ac:dyDescent="0.25">
      <c r="A1104">
        <v>1114</v>
      </c>
      <c r="B1104">
        <v>2798693.2069999999</v>
      </c>
      <c r="C1104" t="str">
        <f>VLOOKUP(A1104,'A1. Aquifer Attributes'!A:H,8,FALSE)</f>
        <v>Confined</v>
      </c>
      <c r="D1104" t="str">
        <f>VLOOKUP(A1104,'A3. BGCZ'!A:C,3,FALSE)</f>
        <v>ICH</v>
      </c>
      <c r="E1104" t="str">
        <f>VLOOKUP(A1104,'A2. Low Flow Zone'!A:C,3,FALSE)</f>
        <v>Southeast Mountains</v>
      </c>
      <c r="F1104">
        <f>IFERROR(VLOOKUP(A1104,'R1. GW Use'!A:H,8,FALSE),"&lt;Null&gt;")</f>
        <v>5189</v>
      </c>
      <c r="G1104" t="str">
        <f>IFERROR(VLOOKUP(A1104,'R2. Recharge'!A:I,8,FALSE)*B1104,"&lt;Null&gt;")</f>
        <v>&lt;Null&gt;</v>
      </c>
      <c r="H1104" t="str">
        <f>IFERROR(VLOOKUP(A1104,'R2. Recharge'!A:K,10,FALSE)*B1104,"&lt;Null&gt;")</f>
        <v>&lt;Null&gt;</v>
      </c>
      <c r="I1104" t="str">
        <f>IFERROR(VLOOKUP(A1104,'R3. GW E'!A:C,2,FALSE)*B1104,"&lt;Null&gt;")</f>
        <v>&lt;Null&gt;</v>
      </c>
      <c r="J1104" t="str">
        <f>IFERROR(VLOOKUP(A1104,'R3. GW E'!A:E,4,FALSE)*B1104,"&lt;Null&gt;")</f>
        <v>&lt;Null&gt;</v>
      </c>
      <c r="K1104" t="str">
        <f t="shared" si="561"/>
        <v>&lt;Null&gt;</v>
      </c>
      <c r="L1104" t="str">
        <f t="shared" si="562"/>
        <v>&lt;Null&gt;</v>
      </c>
      <c r="M1104" t="str">
        <f t="shared" si="563"/>
        <v>&lt;Null&gt;</v>
      </c>
      <c r="N1104" t="str">
        <f t="shared" si="564"/>
        <v>&lt;Null&gt;</v>
      </c>
      <c r="O1104" t="str">
        <f t="shared" si="565"/>
        <v/>
      </c>
      <c r="P1104">
        <f t="shared" si="575"/>
        <v>5000</v>
      </c>
      <c r="Q1104" t="str">
        <f t="shared" si="566"/>
        <v/>
      </c>
      <c r="R1104">
        <f t="shared" si="576"/>
        <v>0</v>
      </c>
      <c r="S1104" t="str">
        <f t="shared" si="567"/>
        <v/>
      </c>
      <c r="T1104">
        <f t="shared" si="577"/>
        <v>0</v>
      </c>
      <c r="U1104" t="str">
        <f t="shared" si="578"/>
        <v>NA</v>
      </c>
      <c r="V1104">
        <f t="shared" si="579"/>
        <v>0</v>
      </c>
      <c r="W1104" t="str">
        <f t="shared" si="580"/>
        <v>NA</v>
      </c>
      <c r="X1104">
        <f t="shared" si="581"/>
        <v>0</v>
      </c>
      <c r="Y1104" t="str">
        <f t="shared" si="568"/>
        <v>NA</v>
      </c>
      <c r="Z1104" t="str">
        <f t="shared" si="569"/>
        <v>NA</v>
      </c>
      <c r="AA1104" t="str">
        <f t="shared" si="570"/>
        <v>NA</v>
      </c>
      <c r="AB1104" t="str">
        <f t="shared" si="571"/>
        <v>NA</v>
      </c>
      <c r="AC1104" s="9" t="str">
        <f t="shared" si="582"/>
        <v>NA</v>
      </c>
      <c r="AD1104" s="9">
        <f t="shared" si="583"/>
        <v>0</v>
      </c>
      <c r="AE1104" s="9" t="str">
        <f t="shared" si="584"/>
        <v>NA</v>
      </c>
      <c r="AF1104" s="9">
        <f t="shared" si="585"/>
        <v>0</v>
      </c>
      <c r="AG1104" s="9" t="str">
        <f t="shared" si="586"/>
        <v>NA</v>
      </c>
      <c r="AH1104" s="9">
        <f t="shared" si="587"/>
        <v>0</v>
      </c>
      <c r="AI1104" s="9" t="str">
        <f t="shared" si="588"/>
        <v>NA</v>
      </c>
      <c r="AJ1104" s="9">
        <f t="shared" si="589"/>
        <v>0</v>
      </c>
      <c r="AK1104" t="str">
        <f t="shared" si="590"/>
        <v>NA</v>
      </c>
      <c r="AL1104" t="str">
        <f t="shared" si="591"/>
        <v>NA</v>
      </c>
      <c r="AM1104" t="str">
        <f t="shared" si="592"/>
        <v>NA</v>
      </c>
      <c r="AN1104" t="str">
        <f t="shared" si="593"/>
        <v>NA</v>
      </c>
      <c r="AO1104">
        <f t="shared" si="572"/>
        <v>0</v>
      </c>
      <c r="AP1104">
        <f t="shared" si="573"/>
        <v>0</v>
      </c>
      <c r="AQ1104" t="str">
        <f t="shared" si="574"/>
        <v>Method not applicable - confined aquifer</v>
      </c>
    </row>
    <row r="1105" spans="1:43" x14ac:dyDescent="0.25">
      <c r="A1105">
        <v>1115</v>
      </c>
      <c r="B1105">
        <v>6167713.5615900001</v>
      </c>
      <c r="C1105" t="str">
        <f>VLOOKUP(A1105,'A1. Aquifer Attributes'!A:H,8,FALSE)</f>
        <v>Confined</v>
      </c>
      <c r="D1105" t="str">
        <f>VLOOKUP(A1105,'A3. BGCZ'!A:C,3,FALSE)</f>
        <v>CWH</v>
      </c>
      <c r="E1105" t="str">
        <f>VLOOKUP(A1105,'A2. Low Flow Zone'!A:C,3,FALSE)</f>
        <v>Vancouver Island</v>
      </c>
      <c r="F1105">
        <f>IFERROR(VLOOKUP(A1105,'R1. GW Use'!A:H,8,FALSE),"&lt;Null&gt;")</f>
        <v>11992</v>
      </c>
      <c r="G1105" t="str">
        <f>IFERROR(VLOOKUP(A1105,'R2. Recharge'!A:I,8,FALSE)*B1105,"&lt;Null&gt;")</f>
        <v>&lt;Null&gt;</v>
      </c>
      <c r="H1105" t="str">
        <f>IFERROR(VLOOKUP(A1105,'R2. Recharge'!A:K,10,FALSE)*B1105,"&lt;Null&gt;")</f>
        <v>&lt;Null&gt;</v>
      </c>
      <c r="I1105" t="str">
        <f>IFERROR(VLOOKUP(A1105,'R3. GW E'!A:C,2,FALSE)*B1105,"&lt;Null&gt;")</f>
        <v>&lt;Null&gt;</v>
      </c>
      <c r="J1105" t="str">
        <f>IFERROR(VLOOKUP(A1105,'R3. GW E'!A:E,4,FALSE)*B1105,"&lt;Null&gt;")</f>
        <v>&lt;Null&gt;</v>
      </c>
      <c r="K1105" t="str">
        <f t="shared" si="561"/>
        <v>&lt;Null&gt;</v>
      </c>
      <c r="L1105" t="str">
        <f t="shared" si="562"/>
        <v>&lt;Null&gt;</v>
      </c>
      <c r="M1105" t="str">
        <f t="shared" si="563"/>
        <v>&lt;Null&gt;</v>
      </c>
      <c r="N1105" t="str">
        <f t="shared" si="564"/>
        <v>&lt;Null&gt;</v>
      </c>
      <c r="O1105" t="str">
        <f t="shared" si="565"/>
        <v/>
      </c>
      <c r="P1105">
        <f t="shared" si="575"/>
        <v>12000</v>
      </c>
      <c r="Q1105" t="str">
        <f t="shared" si="566"/>
        <v/>
      </c>
      <c r="R1105">
        <f t="shared" si="576"/>
        <v>0</v>
      </c>
      <c r="S1105" t="str">
        <f t="shared" si="567"/>
        <v/>
      </c>
      <c r="T1105">
        <f t="shared" si="577"/>
        <v>0</v>
      </c>
      <c r="U1105" t="str">
        <f t="shared" si="578"/>
        <v>NA</v>
      </c>
      <c r="V1105">
        <f t="shared" si="579"/>
        <v>0</v>
      </c>
      <c r="W1105" t="str">
        <f t="shared" si="580"/>
        <v>NA</v>
      </c>
      <c r="X1105">
        <f t="shared" si="581"/>
        <v>0</v>
      </c>
      <c r="Y1105" t="str">
        <f t="shared" si="568"/>
        <v>NA</v>
      </c>
      <c r="Z1105" t="str">
        <f t="shared" si="569"/>
        <v>NA</v>
      </c>
      <c r="AA1105" t="str">
        <f t="shared" si="570"/>
        <v>NA</v>
      </c>
      <c r="AB1105" t="str">
        <f t="shared" si="571"/>
        <v>NA</v>
      </c>
      <c r="AC1105" s="9" t="str">
        <f t="shared" si="582"/>
        <v>NA</v>
      </c>
      <c r="AD1105" s="9">
        <f t="shared" si="583"/>
        <v>0</v>
      </c>
      <c r="AE1105" s="9" t="str">
        <f t="shared" si="584"/>
        <v>NA</v>
      </c>
      <c r="AF1105" s="9">
        <f t="shared" si="585"/>
        <v>0</v>
      </c>
      <c r="AG1105" s="9" t="str">
        <f t="shared" si="586"/>
        <v>NA</v>
      </c>
      <c r="AH1105" s="9">
        <f t="shared" si="587"/>
        <v>0</v>
      </c>
      <c r="AI1105" s="9" t="str">
        <f t="shared" si="588"/>
        <v>NA</v>
      </c>
      <c r="AJ1105" s="9">
        <f t="shared" si="589"/>
        <v>0</v>
      </c>
      <c r="AK1105" t="str">
        <f t="shared" si="590"/>
        <v>NA</v>
      </c>
      <c r="AL1105" t="str">
        <f t="shared" si="591"/>
        <v>NA</v>
      </c>
      <c r="AM1105" t="str">
        <f t="shared" si="592"/>
        <v>NA</v>
      </c>
      <c r="AN1105" t="str">
        <f t="shared" si="593"/>
        <v>NA</v>
      </c>
      <c r="AO1105">
        <f t="shared" si="572"/>
        <v>0</v>
      </c>
      <c r="AP1105">
        <f t="shared" si="573"/>
        <v>0</v>
      </c>
      <c r="AQ1105" t="str">
        <f t="shared" si="574"/>
        <v>Method not applicable - confined aquifer</v>
      </c>
    </row>
    <row r="1106" spans="1:43" x14ac:dyDescent="0.25">
      <c r="A1106">
        <v>1117</v>
      </c>
      <c r="B1106">
        <v>1116948.1139100001</v>
      </c>
      <c r="C1106" t="str">
        <f>VLOOKUP(A1106,'A1. Aquifer Attributes'!A:H,8,FALSE)</f>
        <v>Confined</v>
      </c>
      <c r="D1106" t="str">
        <f>VLOOKUP(A1106,'A3. BGCZ'!A:C,3,FALSE)</f>
        <v>ICH</v>
      </c>
      <c r="E1106" t="str">
        <f>VLOOKUP(A1106,'A2. Low Flow Zone'!A:C,3,FALSE)</f>
        <v>Southeast Mountains</v>
      </c>
      <c r="F1106">
        <f>IFERROR(VLOOKUP(A1106,'R1. GW Use'!A:H,8,FALSE),"&lt;Null&gt;")</f>
        <v>70566</v>
      </c>
      <c r="G1106" t="str">
        <f>IFERROR(VLOOKUP(A1106,'R2. Recharge'!A:I,8,FALSE)*B1106,"&lt;Null&gt;")</f>
        <v>&lt;Null&gt;</v>
      </c>
      <c r="H1106" t="str">
        <f>IFERROR(VLOOKUP(A1106,'R2. Recharge'!A:K,10,FALSE)*B1106,"&lt;Null&gt;")</f>
        <v>&lt;Null&gt;</v>
      </c>
      <c r="I1106" t="str">
        <f>IFERROR(VLOOKUP(A1106,'R3. GW E'!A:C,2,FALSE)*B1106,"&lt;Null&gt;")</f>
        <v>&lt;Null&gt;</v>
      </c>
      <c r="J1106" t="str">
        <f>IFERROR(VLOOKUP(A1106,'R3. GW E'!A:E,4,FALSE)*B1106,"&lt;Null&gt;")</f>
        <v>&lt;Null&gt;</v>
      </c>
      <c r="K1106" t="str">
        <f t="shared" si="561"/>
        <v>&lt;Null&gt;</v>
      </c>
      <c r="L1106" t="str">
        <f t="shared" si="562"/>
        <v>&lt;Null&gt;</v>
      </c>
      <c r="M1106" t="str">
        <f t="shared" si="563"/>
        <v>&lt;Null&gt;</v>
      </c>
      <c r="N1106" t="str">
        <f t="shared" si="564"/>
        <v>&lt;Null&gt;</v>
      </c>
      <c r="O1106" t="str">
        <f t="shared" si="565"/>
        <v/>
      </c>
      <c r="P1106">
        <f t="shared" si="575"/>
        <v>71000</v>
      </c>
      <c r="Q1106" t="str">
        <f t="shared" si="566"/>
        <v/>
      </c>
      <c r="R1106">
        <f t="shared" si="576"/>
        <v>0</v>
      </c>
      <c r="S1106" t="str">
        <f t="shared" si="567"/>
        <v/>
      </c>
      <c r="T1106">
        <f t="shared" si="577"/>
        <v>0</v>
      </c>
      <c r="U1106" t="str">
        <f t="shared" si="578"/>
        <v>NA</v>
      </c>
      <c r="V1106">
        <f t="shared" si="579"/>
        <v>0</v>
      </c>
      <c r="W1106" t="str">
        <f t="shared" si="580"/>
        <v>NA</v>
      </c>
      <c r="X1106">
        <f t="shared" si="581"/>
        <v>0</v>
      </c>
      <c r="Y1106" t="str">
        <f t="shared" si="568"/>
        <v>NA</v>
      </c>
      <c r="Z1106" t="str">
        <f t="shared" si="569"/>
        <v>NA</v>
      </c>
      <c r="AA1106" t="str">
        <f t="shared" si="570"/>
        <v>NA</v>
      </c>
      <c r="AB1106" t="str">
        <f t="shared" si="571"/>
        <v>NA</v>
      </c>
      <c r="AC1106" s="9" t="str">
        <f t="shared" si="582"/>
        <v>NA</v>
      </c>
      <c r="AD1106" s="9">
        <f t="shared" si="583"/>
        <v>0</v>
      </c>
      <c r="AE1106" s="9" t="str">
        <f t="shared" si="584"/>
        <v>NA</v>
      </c>
      <c r="AF1106" s="9">
        <f t="shared" si="585"/>
        <v>0</v>
      </c>
      <c r="AG1106" s="9" t="str">
        <f t="shared" si="586"/>
        <v>NA</v>
      </c>
      <c r="AH1106" s="9">
        <f t="shared" si="587"/>
        <v>0</v>
      </c>
      <c r="AI1106" s="9" t="str">
        <f t="shared" si="588"/>
        <v>NA</v>
      </c>
      <c r="AJ1106" s="9">
        <f t="shared" si="589"/>
        <v>0</v>
      </c>
      <c r="AK1106" t="str">
        <f t="shared" si="590"/>
        <v>NA</v>
      </c>
      <c r="AL1106" t="str">
        <f t="shared" si="591"/>
        <v>NA</v>
      </c>
      <c r="AM1106" t="str">
        <f t="shared" si="592"/>
        <v>NA</v>
      </c>
      <c r="AN1106" t="str">
        <f t="shared" si="593"/>
        <v>NA</v>
      </c>
      <c r="AO1106">
        <f t="shared" si="572"/>
        <v>0</v>
      </c>
      <c r="AP1106">
        <f t="shared" si="573"/>
        <v>0</v>
      </c>
      <c r="AQ1106" t="str">
        <f t="shared" si="574"/>
        <v>Method not applicable - confined aquifer</v>
      </c>
    </row>
    <row r="1107" spans="1:43" x14ac:dyDescent="0.25">
      <c r="A1107">
        <v>1118</v>
      </c>
      <c r="B1107">
        <v>732629.49377299997</v>
      </c>
      <c r="C1107" t="str">
        <f>VLOOKUP(A1107,'A1. Aquifer Attributes'!A:H,8,FALSE)</f>
        <v>Confined</v>
      </c>
      <c r="D1107" t="str">
        <f>VLOOKUP(A1107,'A3. BGCZ'!A:C,3,FALSE)</f>
        <v>ICH</v>
      </c>
      <c r="E1107" t="str">
        <f>VLOOKUP(A1107,'A2. Low Flow Zone'!A:C,3,FALSE)</f>
        <v>Southeast Mountains</v>
      </c>
      <c r="F1107">
        <f>IFERROR(VLOOKUP(A1107,'R1. GW Use'!A:H,8,FALSE),"&lt;Null&gt;")</f>
        <v>39912</v>
      </c>
      <c r="G1107" t="str">
        <f>IFERROR(VLOOKUP(A1107,'R2. Recharge'!A:I,8,FALSE)*B1107,"&lt;Null&gt;")</f>
        <v>&lt;Null&gt;</v>
      </c>
      <c r="H1107" t="str">
        <f>IFERROR(VLOOKUP(A1107,'R2. Recharge'!A:K,10,FALSE)*B1107,"&lt;Null&gt;")</f>
        <v>&lt;Null&gt;</v>
      </c>
      <c r="I1107" t="str">
        <f>IFERROR(VLOOKUP(A1107,'R3. GW E'!A:C,2,FALSE)*B1107,"&lt;Null&gt;")</f>
        <v>&lt;Null&gt;</v>
      </c>
      <c r="J1107" t="str">
        <f>IFERROR(VLOOKUP(A1107,'R3. GW E'!A:E,4,FALSE)*B1107,"&lt;Null&gt;")</f>
        <v>&lt;Null&gt;</v>
      </c>
      <c r="K1107" t="str">
        <f t="shared" si="561"/>
        <v>&lt;Null&gt;</v>
      </c>
      <c r="L1107" t="str">
        <f t="shared" si="562"/>
        <v>&lt;Null&gt;</v>
      </c>
      <c r="M1107" t="str">
        <f t="shared" si="563"/>
        <v>&lt;Null&gt;</v>
      </c>
      <c r="N1107" t="str">
        <f t="shared" si="564"/>
        <v>&lt;Null&gt;</v>
      </c>
      <c r="O1107" t="str">
        <f t="shared" si="565"/>
        <v/>
      </c>
      <c r="P1107">
        <f t="shared" si="575"/>
        <v>40000</v>
      </c>
      <c r="Q1107" t="str">
        <f t="shared" si="566"/>
        <v/>
      </c>
      <c r="R1107">
        <f t="shared" si="576"/>
        <v>0</v>
      </c>
      <c r="S1107" t="str">
        <f t="shared" si="567"/>
        <v/>
      </c>
      <c r="T1107">
        <f t="shared" si="577"/>
        <v>0</v>
      </c>
      <c r="U1107" t="str">
        <f t="shared" si="578"/>
        <v>NA</v>
      </c>
      <c r="V1107">
        <f t="shared" si="579"/>
        <v>0</v>
      </c>
      <c r="W1107" t="str">
        <f t="shared" si="580"/>
        <v>NA</v>
      </c>
      <c r="X1107">
        <f t="shared" si="581"/>
        <v>0</v>
      </c>
      <c r="Y1107" t="str">
        <f t="shared" si="568"/>
        <v>NA</v>
      </c>
      <c r="Z1107" t="str">
        <f t="shared" si="569"/>
        <v>NA</v>
      </c>
      <c r="AA1107" t="str">
        <f t="shared" si="570"/>
        <v>NA</v>
      </c>
      <c r="AB1107" t="str">
        <f t="shared" si="571"/>
        <v>NA</v>
      </c>
      <c r="AC1107" s="9" t="str">
        <f t="shared" si="582"/>
        <v>NA</v>
      </c>
      <c r="AD1107" s="9">
        <f t="shared" si="583"/>
        <v>0</v>
      </c>
      <c r="AE1107" s="9" t="str">
        <f t="shared" si="584"/>
        <v>NA</v>
      </c>
      <c r="AF1107" s="9">
        <f t="shared" si="585"/>
        <v>0</v>
      </c>
      <c r="AG1107" s="9" t="str">
        <f t="shared" si="586"/>
        <v>NA</v>
      </c>
      <c r="AH1107" s="9">
        <f t="shared" si="587"/>
        <v>0</v>
      </c>
      <c r="AI1107" s="9" t="str">
        <f t="shared" si="588"/>
        <v>NA</v>
      </c>
      <c r="AJ1107" s="9">
        <f t="shared" si="589"/>
        <v>0</v>
      </c>
      <c r="AK1107" t="str">
        <f t="shared" si="590"/>
        <v>NA</v>
      </c>
      <c r="AL1107" t="str">
        <f t="shared" si="591"/>
        <v>NA</v>
      </c>
      <c r="AM1107" t="str">
        <f t="shared" si="592"/>
        <v>NA</v>
      </c>
      <c r="AN1107" t="str">
        <f t="shared" si="593"/>
        <v>NA</v>
      </c>
      <c r="AO1107">
        <f t="shared" si="572"/>
        <v>0</v>
      </c>
      <c r="AP1107">
        <f t="shared" si="573"/>
        <v>0</v>
      </c>
      <c r="AQ1107" t="str">
        <f t="shared" si="574"/>
        <v>Method not applicable - confined aquifer</v>
      </c>
    </row>
    <row r="1108" spans="1:43" x14ac:dyDescent="0.25">
      <c r="A1108">
        <v>1119</v>
      </c>
      <c r="B1108">
        <v>15790103.348099999</v>
      </c>
      <c r="C1108" t="str">
        <f>VLOOKUP(A1108,'A1. Aquifer Attributes'!A:H,8,FALSE)</f>
        <v>Confined</v>
      </c>
      <c r="D1108" t="str">
        <f>VLOOKUP(A1108,'A3. BGCZ'!A:C,3,FALSE)</f>
        <v>ICH</v>
      </c>
      <c r="E1108" t="str">
        <f>VLOOKUP(A1108,'A2. Low Flow Zone'!A:C,3,FALSE)</f>
        <v>Southeast Mountains</v>
      </c>
      <c r="F1108">
        <f>IFERROR(VLOOKUP(A1108,'R1. GW Use'!A:H,8,FALSE),"&lt;Null&gt;")</f>
        <v>11439</v>
      </c>
      <c r="G1108" t="str">
        <f>IFERROR(VLOOKUP(A1108,'R2. Recharge'!A:I,8,FALSE)*B1108,"&lt;Null&gt;")</f>
        <v>&lt;Null&gt;</v>
      </c>
      <c r="H1108" t="str">
        <f>IFERROR(VLOOKUP(A1108,'R2. Recharge'!A:K,10,FALSE)*B1108,"&lt;Null&gt;")</f>
        <v>&lt;Null&gt;</v>
      </c>
      <c r="I1108" t="str">
        <f>IFERROR(VLOOKUP(A1108,'R3. GW E'!A:C,2,FALSE)*B1108,"&lt;Null&gt;")</f>
        <v>&lt;Null&gt;</v>
      </c>
      <c r="J1108" t="str">
        <f>IFERROR(VLOOKUP(A1108,'R3. GW E'!A:E,4,FALSE)*B1108,"&lt;Null&gt;")</f>
        <v>&lt;Null&gt;</v>
      </c>
      <c r="K1108" t="str">
        <f t="shared" si="561"/>
        <v>&lt;Null&gt;</v>
      </c>
      <c r="L1108" t="str">
        <f t="shared" si="562"/>
        <v>&lt;Null&gt;</v>
      </c>
      <c r="M1108" t="str">
        <f t="shared" si="563"/>
        <v>&lt;Null&gt;</v>
      </c>
      <c r="N1108" t="str">
        <f t="shared" si="564"/>
        <v>&lt;Null&gt;</v>
      </c>
      <c r="O1108" t="str">
        <f t="shared" si="565"/>
        <v/>
      </c>
      <c r="P1108">
        <f t="shared" si="575"/>
        <v>11000</v>
      </c>
      <c r="Q1108" t="str">
        <f t="shared" si="566"/>
        <v/>
      </c>
      <c r="R1108">
        <f t="shared" si="576"/>
        <v>0</v>
      </c>
      <c r="S1108" t="str">
        <f t="shared" si="567"/>
        <v/>
      </c>
      <c r="T1108">
        <f t="shared" si="577"/>
        <v>0</v>
      </c>
      <c r="U1108" t="str">
        <f t="shared" si="578"/>
        <v>NA</v>
      </c>
      <c r="V1108">
        <f t="shared" si="579"/>
        <v>0</v>
      </c>
      <c r="W1108" t="str">
        <f t="shared" si="580"/>
        <v>NA</v>
      </c>
      <c r="X1108">
        <f t="shared" si="581"/>
        <v>0</v>
      </c>
      <c r="Y1108" t="str">
        <f t="shared" si="568"/>
        <v>NA</v>
      </c>
      <c r="Z1108" t="str">
        <f t="shared" si="569"/>
        <v>NA</v>
      </c>
      <c r="AA1108" t="str">
        <f t="shared" si="570"/>
        <v>NA</v>
      </c>
      <c r="AB1108" t="str">
        <f t="shared" si="571"/>
        <v>NA</v>
      </c>
      <c r="AC1108" s="9" t="str">
        <f t="shared" si="582"/>
        <v>NA</v>
      </c>
      <c r="AD1108" s="9">
        <f t="shared" si="583"/>
        <v>0</v>
      </c>
      <c r="AE1108" s="9" t="str">
        <f t="shared" si="584"/>
        <v>NA</v>
      </c>
      <c r="AF1108" s="9">
        <f t="shared" si="585"/>
        <v>0</v>
      </c>
      <c r="AG1108" s="9" t="str">
        <f t="shared" si="586"/>
        <v>NA</v>
      </c>
      <c r="AH1108" s="9">
        <f t="shared" si="587"/>
        <v>0</v>
      </c>
      <c r="AI1108" s="9" t="str">
        <f t="shared" si="588"/>
        <v>NA</v>
      </c>
      <c r="AJ1108" s="9">
        <f t="shared" si="589"/>
        <v>0</v>
      </c>
      <c r="AK1108" t="str">
        <f t="shared" si="590"/>
        <v>NA</v>
      </c>
      <c r="AL1108" t="str">
        <f t="shared" si="591"/>
        <v>NA</v>
      </c>
      <c r="AM1108" t="str">
        <f t="shared" si="592"/>
        <v>NA</v>
      </c>
      <c r="AN1108" t="str">
        <f t="shared" si="593"/>
        <v>NA</v>
      </c>
      <c r="AO1108">
        <f t="shared" si="572"/>
        <v>0</v>
      </c>
      <c r="AP1108">
        <f t="shared" si="573"/>
        <v>0</v>
      </c>
      <c r="AQ1108" t="str">
        <f t="shared" si="574"/>
        <v>Method not applicable - confined aquifer</v>
      </c>
    </row>
    <row r="1109" spans="1:43" x14ac:dyDescent="0.25">
      <c r="A1109">
        <v>1120</v>
      </c>
      <c r="B1109">
        <v>2796072.3341999999</v>
      </c>
      <c r="C1109" t="str">
        <f>VLOOKUP(A1109,'A1. Aquifer Attributes'!A:H,8,FALSE)</f>
        <v>Confined</v>
      </c>
      <c r="D1109" t="str">
        <f>VLOOKUP(A1109,'A3. BGCZ'!A:C,3,FALSE)</f>
        <v>ICH</v>
      </c>
      <c r="E1109" t="str">
        <f>VLOOKUP(A1109,'A2. Low Flow Zone'!A:C,3,FALSE)</f>
        <v>Southeast Mountains</v>
      </c>
      <c r="F1109">
        <f>IFERROR(VLOOKUP(A1109,'R1. GW Use'!A:H,8,FALSE),"&lt;Null&gt;")</f>
        <v>9340</v>
      </c>
      <c r="G1109" t="str">
        <f>IFERROR(VLOOKUP(A1109,'R2. Recharge'!A:I,8,FALSE)*B1109,"&lt;Null&gt;")</f>
        <v>&lt;Null&gt;</v>
      </c>
      <c r="H1109" t="str">
        <f>IFERROR(VLOOKUP(A1109,'R2. Recharge'!A:K,10,FALSE)*B1109,"&lt;Null&gt;")</f>
        <v>&lt;Null&gt;</v>
      </c>
      <c r="I1109" t="str">
        <f>IFERROR(VLOOKUP(A1109,'R3. GW E'!A:C,2,FALSE)*B1109,"&lt;Null&gt;")</f>
        <v>&lt;Null&gt;</v>
      </c>
      <c r="J1109" t="str">
        <f>IFERROR(VLOOKUP(A1109,'R3. GW E'!A:E,4,FALSE)*B1109,"&lt;Null&gt;")</f>
        <v>&lt;Null&gt;</v>
      </c>
      <c r="K1109" t="str">
        <f t="shared" si="561"/>
        <v>&lt;Null&gt;</v>
      </c>
      <c r="L1109" t="str">
        <f t="shared" si="562"/>
        <v>&lt;Null&gt;</v>
      </c>
      <c r="M1109" t="str">
        <f t="shared" si="563"/>
        <v>&lt;Null&gt;</v>
      </c>
      <c r="N1109" t="str">
        <f t="shared" si="564"/>
        <v>&lt;Null&gt;</v>
      </c>
      <c r="O1109" t="str">
        <f t="shared" si="565"/>
        <v/>
      </c>
      <c r="P1109">
        <f t="shared" si="575"/>
        <v>9000</v>
      </c>
      <c r="Q1109" t="str">
        <f t="shared" si="566"/>
        <v/>
      </c>
      <c r="R1109">
        <f t="shared" si="576"/>
        <v>0</v>
      </c>
      <c r="S1109" t="str">
        <f t="shared" si="567"/>
        <v/>
      </c>
      <c r="T1109">
        <f t="shared" si="577"/>
        <v>0</v>
      </c>
      <c r="U1109" t="str">
        <f t="shared" si="578"/>
        <v>NA</v>
      </c>
      <c r="V1109">
        <f t="shared" si="579"/>
        <v>0</v>
      </c>
      <c r="W1109" t="str">
        <f t="shared" si="580"/>
        <v>NA</v>
      </c>
      <c r="X1109">
        <f t="shared" si="581"/>
        <v>0</v>
      </c>
      <c r="Y1109" t="str">
        <f t="shared" si="568"/>
        <v>NA</v>
      </c>
      <c r="Z1109" t="str">
        <f t="shared" si="569"/>
        <v>NA</v>
      </c>
      <c r="AA1109" t="str">
        <f t="shared" si="570"/>
        <v>NA</v>
      </c>
      <c r="AB1109" t="str">
        <f t="shared" si="571"/>
        <v>NA</v>
      </c>
      <c r="AC1109" s="9" t="str">
        <f t="shared" si="582"/>
        <v>NA</v>
      </c>
      <c r="AD1109" s="9">
        <f t="shared" si="583"/>
        <v>0</v>
      </c>
      <c r="AE1109" s="9" t="str">
        <f t="shared" si="584"/>
        <v>NA</v>
      </c>
      <c r="AF1109" s="9">
        <f t="shared" si="585"/>
        <v>0</v>
      </c>
      <c r="AG1109" s="9" t="str">
        <f t="shared" si="586"/>
        <v>NA</v>
      </c>
      <c r="AH1109" s="9">
        <f t="shared" si="587"/>
        <v>0</v>
      </c>
      <c r="AI1109" s="9" t="str">
        <f t="shared" si="588"/>
        <v>NA</v>
      </c>
      <c r="AJ1109" s="9">
        <f t="shared" si="589"/>
        <v>0</v>
      </c>
      <c r="AK1109" t="str">
        <f t="shared" si="590"/>
        <v>NA</v>
      </c>
      <c r="AL1109" t="str">
        <f t="shared" si="591"/>
        <v>NA</v>
      </c>
      <c r="AM1109" t="str">
        <f t="shared" si="592"/>
        <v>NA</v>
      </c>
      <c r="AN1109" t="str">
        <f t="shared" si="593"/>
        <v>NA</v>
      </c>
      <c r="AO1109">
        <f t="shared" si="572"/>
        <v>0</v>
      </c>
      <c r="AP1109">
        <f t="shared" si="573"/>
        <v>0</v>
      </c>
      <c r="AQ1109" t="str">
        <f t="shared" si="574"/>
        <v>Method not applicable - confined aquifer</v>
      </c>
    </row>
    <row r="1110" spans="1:43" x14ac:dyDescent="0.25">
      <c r="A1110">
        <v>1121</v>
      </c>
      <c r="B1110">
        <v>12847163.276000001</v>
      </c>
      <c r="C1110" t="str">
        <f>VLOOKUP(A1110,'A1. Aquifer Attributes'!A:H,8,FALSE)</f>
        <v>Confined</v>
      </c>
      <c r="D1110" t="str">
        <f>VLOOKUP(A1110,'A3. BGCZ'!A:C,3,FALSE)</f>
        <v>ICH</v>
      </c>
      <c r="E1110" t="str">
        <f>VLOOKUP(A1110,'A2. Low Flow Zone'!A:C,3,FALSE)</f>
        <v>Southeast Mountains</v>
      </c>
      <c r="F1110">
        <f>IFERROR(VLOOKUP(A1110,'R1. GW Use'!A:H,8,FALSE),"&lt;Null&gt;")</f>
        <v>5189</v>
      </c>
      <c r="G1110" t="str">
        <f>IFERROR(VLOOKUP(A1110,'R2. Recharge'!A:I,8,FALSE)*B1110,"&lt;Null&gt;")</f>
        <v>&lt;Null&gt;</v>
      </c>
      <c r="H1110" t="str">
        <f>IFERROR(VLOOKUP(A1110,'R2. Recharge'!A:K,10,FALSE)*B1110,"&lt;Null&gt;")</f>
        <v>&lt;Null&gt;</v>
      </c>
      <c r="I1110" t="str">
        <f>IFERROR(VLOOKUP(A1110,'R3. GW E'!A:C,2,FALSE)*B1110,"&lt;Null&gt;")</f>
        <v>&lt;Null&gt;</v>
      </c>
      <c r="J1110" t="str">
        <f>IFERROR(VLOOKUP(A1110,'R3. GW E'!A:E,4,FALSE)*B1110,"&lt;Null&gt;")</f>
        <v>&lt;Null&gt;</v>
      </c>
      <c r="K1110" t="str">
        <f t="shared" si="561"/>
        <v>&lt;Null&gt;</v>
      </c>
      <c r="L1110" t="str">
        <f t="shared" si="562"/>
        <v>&lt;Null&gt;</v>
      </c>
      <c r="M1110" t="str">
        <f t="shared" si="563"/>
        <v>&lt;Null&gt;</v>
      </c>
      <c r="N1110" t="str">
        <f t="shared" si="564"/>
        <v>&lt;Null&gt;</v>
      </c>
      <c r="O1110" t="str">
        <f t="shared" si="565"/>
        <v/>
      </c>
      <c r="P1110">
        <f t="shared" si="575"/>
        <v>5000</v>
      </c>
      <c r="Q1110" t="str">
        <f t="shared" si="566"/>
        <v/>
      </c>
      <c r="R1110">
        <f t="shared" si="576"/>
        <v>0</v>
      </c>
      <c r="S1110" t="str">
        <f t="shared" si="567"/>
        <v/>
      </c>
      <c r="T1110">
        <f t="shared" si="577"/>
        <v>0</v>
      </c>
      <c r="U1110" t="str">
        <f t="shared" si="578"/>
        <v>NA</v>
      </c>
      <c r="V1110">
        <f t="shared" si="579"/>
        <v>0</v>
      </c>
      <c r="W1110" t="str">
        <f t="shared" si="580"/>
        <v>NA</v>
      </c>
      <c r="X1110">
        <f t="shared" si="581"/>
        <v>0</v>
      </c>
      <c r="Y1110" t="str">
        <f t="shared" si="568"/>
        <v>NA</v>
      </c>
      <c r="Z1110" t="str">
        <f t="shared" si="569"/>
        <v>NA</v>
      </c>
      <c r="AA1110" t="str">
        <f t="shared" si="570"/>
        <v>NA</v>
      </c>
      <c r="AB1110" t="str">
        <f t="shared" si="571"/>
        <v>NA</v>
      </c>
      <c r="AC1110" s="9" t="str">
        <f t="shared" si="582"/>
        <v>NA</v>
      </c>
      <c r="AD1110" s="9">
        <f t="shared" si="583"/>
        <v>0</v>
      </c>
      <c r="AE1110" s="9" t="str">
        <f t="shared" si="584"/>
        <v>NA</v>
      </c>
      <c r="AF1110" s="9">
        <f t="shared" si="585"/>
        <v>0</v>
      </c>
      <c r="AG1110" s="9" t="str">
        <f t="shared" si="586"/>
        <v>NA</v>
      </c>
      <c r="AH1110" s="9">
        <f t="shared" si="587"/>
        <v>0</v>
      </c>
      <c r="AI1110" s="9" t="str">
        <f t="shared" si="588"/>
        <v>NA</v>
      </c>
      <c r="AJ1110" s="9">
        <f t="shared" si="589"/>
        <v>0</v>
      </c>
      <c r="AK1110" t="str">
        <f t="shared" si="590"/>
        <v>NA</v>
      </c>
      <c r="AL1110" t="str">
        <f t="shared" si="591"/>
        <v>NA</v>
      </c>
      <c r="AM1110" t="str">
        <f t="shared" si="592"/>
        <v>NA</v>
      </c>
      <c r="AN1110" t="str">
        <f t="shared" si="593"/>
        <v>NA</v>
      </c>
      <c r="AO1110">
        <f t="shared" si="572"/>
        <v>0</v>
      </c>
      <c r="AP1110">
        <f t="shared" si="573"/>
        <v>0</v>
      </c>
      <c r="AQ1110" t="str">
        <f t="shared" si="574"/>
        <v>Method not applicable - confined aquifer</v>
      </c>
    </row>
    <row r="1111" spans="1:43" x14ac:dyDescent="0.25">
      <c r="A1111">
        <v>1122</v>
      </c>
      <c r="B1111">
        <v>2410931.0566400001</v>
      </c>
      <c r="C1111" t="str">
        <f>VLOOKUP(A1111,'A1. Aquifer Attributes'!A:H,8,FALSE)</f>
        <v>Confined</v>
      </c>
      <c r="D1111" t="str">
        <f>VLOOKUP(A1111,'A3. BGCZ'!A:C,3,FALSE)</f>
        <v>ICH</v>
      </c>
      <c r="E1111" t="str">
        <f>VLOOKUP(A1111,'A2. Low Flow Zone'!A:C,3,FALSE)</f>
        <v>Southeast Mountains</v>
      </c>
      <c r="F1111">
        <f>IFERROR(VLOOKUP(A1111,'R1. GW Use'!A:H,8,FALSE),"&lt;Null&gt;")</f>
        <v>7264</v>
      </c>
      <c r="G1111" t="str">
        <f>IFERROR(VLOOKUP(A1111,'R2. Recharge'!A:I,8,FALSE)*B1111,"&lt;Null&gt;")</f>
        <v>&lt;Null&gt;</v>
      </c>
      <c r="H1111" t="str">
        <f>IFERROR(VLOOKUP(A1111,'R2. Recharge'!A:K,10,FALSE)*B1111,"&lt;Null&gt;")</f>
        <v>&lt;Null&gt;</v>
      </c>
      <c r="I1111" t="str">
        <f>IFERROR(VLOOKUP(A1111,'R3. GW E'!A:C,2,FALSE)*B1111,"&lt;Null&gt;")</f>
        <v>&lt;Null&gt;</v>
      </c>
      <c r="J1111" t="str">
        <f>IFERROR(VLOOKUP(A1111,'R3. GW E'!A:E,4,FALSE)*B1111,"&lt;Null&gt;")</f>
        <v>&lt;Null&gt;</v>
      </c>
      <c r="K1111" t="str">
        <f t="shared" si="561"/>
        <v>&lt;Null&gt;</v>
      </c>
      <c r="L1111" t="str">
        <f t="shared" si="562"/>
        <v>&lt;Null&gt;</v>
      </c>
      <c r="M1111" t="str">
        <f t="shared" si="563"/>
        <v>&lt;Null&gt;</v>
      </c>
      <c r="N1111" t="str">
        <f t="shared" si="564"/>
        <v>&lt;Null&gt;</v>
      </c>
      <c r="O1111" t="str">
        <f t="shared" si="565"/>
        <v/>
      </c>
      <c r="P1111">
        <f t="shared" si="575"/>
        <v>7000</v>
      </c>
      <c r="Q1111" t="str">
        <f t="shared" si="566"/>
        <v/>
      </c>
      <c r="R1111">
        <f t="shared" si="576"/>
        <v>0</v>
      </c>
      <c r="S1111" t="str">
        <f t="shared" si="567"/>
        <v/>
      </c>
      <c r="T1111">
        <f t="shared" si="577"/>
        <v>0</v>
      </c>
      <c r="U1111" t="str">
        <f t="shared" si="578"/>
        <v>NA</v>
      </c>
      <c r="V1111">
        <f t="shared" si="579"/>
        <v>0</v>
      </c>
      <c r="W1111" t="str">
        <f t="shared" si="580"/>
        <v>NA</v>
      </c>
      <c r="X1111">
        <f t="shared" si="581"/>
        <v>0</v>
      </c>
      <c r="Y1111" t="str">
        <f t="shared" si="568"/>
        <v>NA</v>
      </c>
      <c r="Z1111" t="str">
        <f t="shared" si="569"/>
        <v>NA</v>
      </c>
      <c r="AA1111" t="str">
        <f t="shared" si="570"/>
        <v>NA</v>
      </c>
      <c r="AB1111" t="str">
        <f t="shared" si="571"/>
        <v>NA</v>
      </c>
      <c r="AC1111" s="9" t="str">
        <f t="shared" si="582"/>
        <v>NA</v>
      </c>
      <c r="AD1111" s="9">
        <f t="shared" si="583"/>
        <v>0</v>
      </c>
      <c r="AE1111" s="9" t="str">
        <f t="shared" si="584"/>
        <v>NA</v>
      </c>
      <c r="AF1111" s="9">
        <f t="shared" si="585"/>
        <v>0</v>
      </c>
      <c r="AG1111" s="9" t="str">
        <f t="shared" si="586"/>
        <v>NA</v>
      </c>
      <c r="AH1111" s="9">
        <f t="shared" si="587"/>
        <v>0</v>
      </c>
      <c r="AI1111" s="9" t="str">
        <f t="shared" si="588"/>
        <v>NA</v>
      </c>
      <c r="AJ1111" s="9">
        <f t="shared" si="589"/>
        <v>0</v>
      </c>
      <c r="AK1111" t="str">
        <f t="shared" si="590"/>
        <v>NA</v>
      </c>
      <c r="AL1111" t="str">
        <f t="shared" si="591"/>
        <v>NA</v>
      </c>
      <c r="AM1111" t="str">
        <f t="shared" si="592"/>
        <v>NA</v>
      </c>
      <c r="AN1111" t="str">
        <f t="shared" si="593"/>
        <v>NA</v>
      </c>
      <c r="AO1111">
        <f t="shared" si="572"/>
        <v>0</v>
      </c>
      <c r="AP1111">
        <f t="shared" si="573"/>
        <v>0</v>
      </c>
      <c r="AQ1111" t="str">
        <f t="shared" si="574"/>
        <v>Method not applicable - confined aquifer</v>
      </c>
    </row>
    <row r="1112" spans="1:43" x14ac:dyDescent="0.25">
      <c r="A1112">
        <v>1124</v>
      </c>
      <c r="B1112">
        <v>18624293.112799998</v>
      </c>
      <c r="C1112" t="str">
        <f>VLOOKUP(A1112,'A1. Aquifer Attributes'!A:H,8,FALSE)</f>
        <v>Confined</v>
      </c>
      <c r="D1112" t="str">
        <f>VLOOKUP(A1112,'A3. BGCZ'!A:C,3,FALSE)</f>
        <v>ICH</v>
      </c>
      <c r="E1112" t="str">
        <f>VLOOKUP(A1112,'A2. Low Flow Zone'!A:C,3,FALSE)</f>
        <v>Southeast Mountains</v>
      </c>
      <c r="F1112">
        <f>IFERROR(VLOOKUP(A1112,'R1. GW Use'!A:H,8,FALSE),"&lt;Null&gt;")</f>
        <v>27820</v>
      </c>
      <c r="G1112" t="str">
        <f>IFERROR(VLOOKUP(A1112,'R2. Recharge'!A:I,8,FALSE)*B1112,"&lt;Null&gt;")</f>
        <v>&lt;Null&gt;</v>
      </c>
      <c r="H1112" t="str">
        <f>IFERROR(VLOOKUP(A1112,'R2. Recharge'!A:K,10,FALSE)*B1112,"&lt;Null&gt;")</f>
        <v>&lt;Null&gt;</v>
      </c>
      <c r="I1112" t="str">
        <f>IFERROR(VLOOKUP(A1112,'R3. GW E'!A:C,2,FALSE)*B1112,"&lt;Null&gt;")</f>
        <v>&lt;Null&gt;</v>
      </c>
      <c r="J1112" t="str">
        <f>IFERROR(VLOOKUP(A1112,'R3. GW E'!A:E,4,FALSE)*B1112,"&lt;Null&gt;")</f>
        <v>&lt;Null&gt;</v>
      </c>
      <c r="K1112" t="str">
        <f t="shared" si="561"/>
        <v>&lt;Null&gt;</v>
      </c>
      <c r="L1112" t="str">
        <f t="shared" si="562"/>
        <v>&lt;Null&gt;</v>
      </c>
      <c r="M1112" t="str">
        <f t="shared" si="563"/>
        <v>&lt;Null&gt;</v>
      </c>
      <c r="N1112" t="str">
        <f t="shared" si="564"/>
        <v>&lt;Null&gt;</v>
      </c>
      <c r="O1112" t="str">
        <f t="shared" si="565"/>
        <v/>
      </c>
      <c r="P1112">
        <f t="shared" si="575"/>
        <v>28000</v>
      </c>
      <c r="Q1112" t="str">
        <f t="shared" si="566"/>
        <v/>
      </c>
      <c r="R1112">
        <f t="shared" si="576"/>
        <v>0</v>
      </c>
      <c r="S1112" t="str">
        <f t="shared" si="567"/>
        <v/>
      </c>
      <c r="T1112">
        <f t="shared" si="577"/>
        <v>0</v>
      </c>
      <c r="U1112" t="str">
        <f t="shared" si="578"/>
        <v>NA</v>
      </c>
      <c r="V1112">
        <f t="shared" si="579"/>
        <v>0</v>
      </c>
      <c r="W1112" t="str">
        <f t="shared" si="580"/>
        <v>NA</v>
      </c>
      <c r="X1112">
        <f t="shared" si="581"/>
        <v>0</v>
      </c>
      <c r="Y1112" t="str">
        <f t="shared" si="568"/>
        <v>NA</v>
      </c>
      <c r="Z1112" t="str">
        <f t="shared" si="569"/>
        <v>NA</v>
      </c>
      <c r="AA1112" t="str">
        <f t="shared" si="570"/>
        <v>NA</v>
      </c>
      <c r="AB1112" t="str">
        <f t="shared" si="571"/>
        <v>NA</v>
      </c>
      <c r="AC1112" s="9" t="str">
        <f t="shared" si="582"/>
        <v>NA</v>
      </c>
      <c r="AD1112" s="9">
        <f t="shared" si="583"/>
        <v>0</v>
      </c>
      <c r="AE1112" s="9" t="str">
        <f t="shared" si="584"/>
        <v>NA</v>
      </c>
      <c r="AF1112" s="9">
        <f t="shared" si="585"/>
        <v>0</v>
      </c>
      <c r="AG1112" s="9" t="str">
        <f t="shared" si="586"/>
        <v>NA</v>
      </c>
      <c r="AH1112" s="9">
        <f t="shared" si="587"/>
        <v>0</v>
      </c>
      <c r="AI1112" s="9" t="str">
        <f t="shared" si="588"/>
        <v>NA</v>
      </c>
      <c r="AJ1112" s="9">
        <f t="shared" si="589"/>
        <v>0</v>
      </c>
      <c r="AK1112" t="str">
        <f t="shared" si="590"/>
        <v>NA</v>
      </c>
      <c r="AL1112" t="str">
        <f t="shared" si="591"/>
        <v>NA</v>
      </c>
      <c r="AM1112" t="str">
        <f t="shared" si="592"/>
        <v>NA</v>
      </c>
      <c r="AN1112" t="str">
        <f t="shared" si="593"/>
        <v>NA</v>
      </c>
      <c r="AO1112">
        <f t="shared" si="572"/>
        <v>0</v>
      </c>
      <c r="AP1112">
        <f t="shared" si="573"/>
        <v>0</v>
      </c>
      <c r="AQ1112" t="str">
        <f t="shared" si="574"/>
        <v>Method not applicable - confined aquifer</v>
      </c>
    </row>
    <row r="1113" spans="1:43" x14ac:dyDescent="0.25">
      <c r="A1113">
        <v>1126</v>
      </c>
      <c r="B1113">
        <v>1968648.0280500001</v>
      </c>
      <c r="C1113" t="str">
        <f>VLOOKUP(A1113,'A1. Aquifer Attributes'!A:H,8,FALSE)</f>
        <v>Confined</v>
      </c>
      <c r="D1113" t="str">
        <f>VLOOKUP(A1113,'A3. BGCZ'!A:C,3,FALSE)</f>
        <v>ICH</v>
      </c>
      <c r="E1113" t="str">
        <f>VLOOKUP(A1113,'A2. Low Flow Zone'!A:C,3,FALSE)</f>
        <v>Southeast Mountains</v>
      </c>
      <c r="F1113">
        <f>IFERROR(VLOOKUP(A1113,'R1. GW Use'!A:H,8,FALSE),"&lt;Null&gt;")</f>
        <v>137448</v>
      </c>
      <c r="G1113" t="str">
        <f>IFERROR(VLOOKUP(A1113,'R2. Recharge'!A:I,8,FALSE)*B1113,"&lt;Null&gt;")</f>
        <v>&lt;Null&gt;</v>
      </c>
      <c r="H1113" t="str">
        <f>IFERROR(VLOOKUP(A1113,'R2. Recharge'!A:K,10,FALSE)*B1113,"&lt;Null&gt;")</f>
        <v>&lt;Null&gt;</v>
      </c>
      <c r="I1113" t="str">
        <f>IFERROR(VLOOKUP(A1113,'R3. GW E'!A:C,2,FALSE)*B1113,"&lt;Null&gt;")</f>
        <v>&lt;Null&gt;</v>
      </c>
      <c r="J1113" t="str">
        <f>IFERROR(VLOOKUP(A1113,'R3. GW E'!A:E,4,FALSE)*B1113,"&lt;Null&gt;")</f>
        <v>&lt;Null&gt;</v>
      </c>
      <c r="K1113" t="str">
        <f t="shared" si="561"/>
        <v>&lt;Null&gt;</v>
      </c>
      <c r="L1113" t="str">
        <f t="shared" si="562"/>
        <v>&lt;Null&gt;</v>
      </c>
      <c r="M1113" t="str">
        <f t="shared" si="563"/>
        <v>&lt;Null&gt;</v>
      </c>
      <c r="N1113" t="str">
        <f t="shared" si="564"/>
        <v>&lt;Null&gt;</v>
      </c>
      <c r="O1113" t="str">
        <f t="shared" si="565"/>
        <v/>
      </c>
      <c r="P1113">
        <f t="shared" si="575"/>
        <v>137000</v>
      </c>
      <c r="Q1113" t="str">
        <f t="shared" si="566"/>
        <v/>
      </c>
      <c r="R1113">
        <f t="shared" si="576"/>
        <v>0</v>
      </c>
      <c r="S1113" t="str">
        <f t="shared" si="567"/>
        <v/>
      </c>
      <c r="T1113">
        <f t="shared" si="577"/>
        <v>0</v>
      </c>
      <c r="U1113" t="str">
        <f t="shared" si="578"/>
        <v>NA</v>
      </c>
      <c r="V1113">
        <f t="shared" si="579"/>
        <v>0</v>
      </c>
      <c r="W1113" t="str">
        <f t="shared" si="580"/>
        <v>NA</v>
      </c>
      <c r="X1113">
        <f t="shared" si="581"/>
        <v>0</v>
      </c>
      <c r="Y1113" t="str">
        <f t="shared" si="568"/>
        <v>NA</v>
      </c>
      <c r="Z1113" t="str">
        <f t="shared" si="569"/>
        <v>NA</v>
      </c>
      <c r="AA1113" t="str">
        <f t="shared" si="570"/>
        <v>NA</v>
      </c>
      <c r="AB1113" t="str">
        <f t="shared" si="571"/>
        <v>NA</v>
      </c>
      <c r="AC1113" s="9" t="str">
        <f t="shared" si="582"/>
        <v>NA</v>
      </c>
      <c r="AD1113" s="9">
        <f t="shared" si="583"/>
        <v>0</v>
      </c>
      <c r="AE1113" s="9" t="str">
        <f t="shared" si="584"/>
        <v>NA</v>
      </c>
      <c r="AF1113" s="9">
        <f t="shared" si="585"/>
        <v>0</v>
      </c>
      <c r="AG1113" s="9" t="str">
        <f t="shared" si="586"/>
        <v>NA</v>
      </c>
      <c r="AH1113" s="9">
        <f t="shared" si="587"/>
        <v>0</v>
      </c>
      <c r="AI1113" s="9" t="str">
        <f t="shared" si="588"/>
        <v>NA</v>
      </c>
      <c r="AJ1113" s="9">
        <f t="shared" si="589"/>
        <v>0</v>
      </c>
      <c r="AK1113" t="str">
        <f t="shared" si="590"/>
        <v>NA</v>
      </c>
      <c r="AL1113" t="str">
        <f t="shared" si="591"/>
        <v>NA</v>
      </c>
      <c r="AM1113" t="str">
        <f t="shared" si="592"/>
        <v>NA</v>
      </c>
      <c r="AN1113" t="str">
        <f t="shared" si="593"/>
        <v>NA</v>
      </c>
      <c r="AO1113">
        <f t="shared" si="572"/>
        <v>0</v>
      </c>
      <c r="AP1113">
        <f t="shared" si="573"/>
        <v>0</v>
      </c>
      <c r="AQ1113" t="str">
        <f t="shared" si="574"/>
        <v>Method not applicable - confined aquifer</v>
      </c>
    </row>
    <row r="1114" spans="1:43" x14ac:dyDescent="0.25">
      <c r="A1114">
        <v>1127</v>
      </c>
      <c r="B1114">
        <v>24079463.6017</v>
      </c>
      <c r="C1114" t="str">
        <f>VLOOKUP(A1114,'A1. Aquifer Attributes'!A:H,8,FALSE)</f>
        <v>Confined</v>
      </c>
      <c r="D1114" t="str">
        <f>VLOOKUP(A1114,'A3. BGCZ'!A:C,3,FALSE)</f>
        <v>ICH</v>
      </c>
      <c r="E1114" t="str">
        <f>VLOOKUP(A1114,'A2. Low Flow Zone'!A:C,3,FALSE)</f>
        <v>Southeast Mountains</v>
      </c>
      <c r="F1114">
        <f>IFERROR(VLOOKUP(A1114,'R1. GW Use'!A:H,8,FALSE),"&lt;Null&gt;")</f>
        <v>38158</v>
      </c>
      <c r="G1114" t="str">
        <f>IFERROR(VLOOKUP(A1114,'R2. Recharge'!A:I,8,FALSE)*B1114,"&lt;Null&gt;")</f>
        <v>&lt;Null&gt;</v>
      </c>
      <c r="H1114" t="str">
        <f>IFERROR(VLOOKUP(A1114,'R2. Recharge'!A:K,10,FALSE)*B1114,"&lt;Null&gt;")</f>
        <v>&lt;Null&gt;</v>
      </c>
      <c r="I1114" t="str">
        <f>IFERROR(VLOOKUP(A1114,'R3. GW E'!A:C,2,FALSE)*B1114,"&lt;Null&gt;")</f>
        <v>&lt;Null&gt;</v>
      </c>
      <c r="J1114" t="str">
        <f>IFERROR(VLOOKUP(A1114,'R3. GW E'!A:E,4,FALSE)*B1114,"&lt;Null&gt;")</f>
        <v>&lt;Null&gt;</v>
      </c>
      <c r="K1114" t="str">
        <f t="shared" si="561"/>
        <v>&lt;Null&gt;</v>
      </c>
      <c r="L1114" t="str">
        <f t="shared" si="562"/>
        <v>&lt;Null&gt;</v>
      </c>
      <c r="M1114" t="str">
        <f t="shared" si="563"/>
        <v>&lt;Null&gt;</v>
      </c>
      <c r="N1114" t="str">
        <f t="shared" si="564"/>
        <v>&lt;Null&gt;</v>
      </c>
      <c r="O1114" t="str">
        <f t="shared" si="565"/>
        <v/>
      </c>
      <c r="P1114">
        <f t="shared" si="575"/>
        <v>38000</v>
      </c>
      <c r="Q1114" t="str">
        <f t="shared" si="566"/>
        <v/>
      </c>
      <c r="R1114">
        <f t="shared" si="576"/>
        <v>0</v>
      </c>
      <c r="S1114" t="str">
        <f t="shared" si="567"/>
        <v/>
      </c>
      <c r="T1114">
        <f t="shared" si="577"/>
        <v>0</v>
      </c>
      <c r="U1114" t="str">
        <f t="shared" si="578"/>
        <v>NA</v>
      </c>
      <c r="V1114">
        <f t="shared" si="579"/>
        <v>0</v>
      </c>
      <c r="W1114" t="str">
        <f t="shared" si="580"/>
        <v>NA</v>
      </c>
      <c r="X1114">
        <f t="shared" si="581"/>
        <v>0</v>
      </c>
      <c r="Y1114" t="str">
        <f t="shared" si="568"/>
        <v>NA</v>
      </c>
      <c r="Z1114" t="str">
        <f t="shared" si="569"/>
        <v>NA</v>
      </c>
      <c r="AA1114" t="str">
        <f t="shared" si="570"/>
        <v>NA</v>
      </c>
      <c r="AB1114" t="str">
        <f t="shared" si="571"/>
        <v>NA</v>
      </c>
      <c r="AC1114" s="9" t="str">
        <f t="shared" si="582"/>
        <v>NA</v>
      </c>
      <c r="AD1114" s="9">
        <f t="shared" si="583"/>
        <v>0</v>
      </c>
      <c r="AE1114" s="9" t="str">
        <f t="shared" si="584"/>
        <v>NA</v>
      </c>
      <c r="AF1114" s="9">
        <f t="shared" si="585"/>
        <v>0</v>
      </c>
      <c r="AG1114" s="9" t="str">
        <f t="shared" si="586"/>
        <v>NA</v>
      </c>
      <c r="AH1114" s="9">
        <f t="shared" si="587"/>
        <v>0</v>
      </c>
      <c r="AI1114" s="9" t="str">
        <f t="shared" si="588"/>
        <v>NA</v>
      </c>
      <c r="AJ1114" s="9">
        <f t="shared" si="589"/>
        <v>0</v>
      </c>
      <c r="AK1114" t="str">
        <f t="shared" si="590"/>
        <v>NA</v>
      </c>
      <c r="AL1114" t="str">
        <f t="shared" si="591"/>
        <v>NA</v>
      </c>
      <c r="AM1114" t="str">
        <f t="shared" si="592"/>
        <v>NA</v>
      </c>
      <c r="AN1114" t="str">
        <f t="shared" si="593"/>
        <v>NA</v>
      </c>
      <c r="AO1114">
        <f t="shared" si="572"/>
        <v>0</v>
      </c>
      <c r="AP1114">
        <f t="shared" si="573"/>
        <v>0</v>
      </c>
      <c r="AQ1114" t="str">
        <f t="shared" si="574"/>
        <v>Method not applicable - confined aquifer</v>
      </c>
    </row>
    <row r="1115" spans="1:43" x14ac:dyDescent="0.25">
      <c r="A1115">
        <v>1129</v>
      </c>
      <c r="B1115">
        <v>682224.59063700004</v>
      </c>
      <c r="C1115" t="str">
        <f>VLOOKUP(A1115,'A1. Aquifer Attributes'!A:H,8,FALSE)</f>
        <v>Confined</v>
      </c>
      <c r="D1115" t="str">
        <f>VLOOKUP(A1115,'A3. BGCZ'!A:C,3,FALSE)</f>
        <v>IDF</v>
      </c>
      <c r="E1115" t="str">
        <f>VLOOKUP(A1115,'A2. Low Flow Zone'!A:C,3,FALSE)</f>
        <v>Southeast Mountains</v>
      </c>
      <c r="F1115">
        <f>IFERROR(VLOOKUP(A1115,'R1. GW Use'!A:H,8,FALSE),"&lt;Null&gt;")</f>
        <v>2072</v>
      </c>
      <c r="G1115" t="str">
        <f>IFERROR(VLOOKUP(A1115,'R2. Recharge'!A:I,8,FALSE)*B1115,"&lt;Null&gt;")</f>
        <v>&lt;Null&gt;</v>
      </c>
      <c r="H1115" t="str">
        <f>IFERROR(VLOOKUP(A1115,'R2. Recharge'!A:K,10,FALSE)*B1115,"&lt;Null&gt;")</f>
        <v>&lt;Null&gt;</v>
      </c>
      <c r="I1115" t="str">
        <f>IFERROR(VLOOKUP(A1115,'R3. GW E'!A:C,2,FALSE)*B1115,"&lt;Null&gt;")</f>
        <v>&lt;Null&gt;</v>
      </c>
      <c r="J1115" t="str">
        <f>IFERROR(VLOOKUP(A1115,'R3. GW E'!A:E,4,FALSE)*B1115,"&lt;Null&gt;")</f>
        <v>&lt;Null&gt;</v>
      </c>
      <c r="K1115" t="str">
        <f t="shared" si="561"/>
        <v>&lt;Null&gt;</v>
      </c>
      <c r="L1115" t="str">
        <f t="shared" si="562"/>
        <v>&lt;Null&gt;</v>
      </c>
      <c r="M1115" t="str">
        <f t="shared" si="563"/>
        <v>&lt;Null&gt;</v>
      </c>
      <c r="N1115" t="str">
        <f t="shared" si="564"/>
        <v>&lt;Null&gt;</v>
      </c>
      <c r="O1115" t="str">
        <f t="shared" si="565"/>
        <v/>
      </c>
      <c r="P1115">
        <f t="shared" si="575"/>
        <v>2000</v>
      </c>
      <c r="Q1115" t="str">
        <f t="shared" si="566"/>
        <v/>
      </c>
      <c r="R1115">
        <f t="shared" si="576"/>
        <v>0</v>
      </c>
      <c r="S1115" t="str">
        <f t="shared" si="567"/>
        <v/>
      </c>
      <c r="T1115">
        <f t="shared" si="577"/>
        <v>0</v>
      </c>
      <c r="U1115" t="str">
        <f t="shared" si="578"/>
        <v>NA</v>
      </c>
      <c r="V1115">
        <f t="shared" si="579"/>
        <v>0</v>
      </c>
      <c r="W1115" t="str">
        <f t="shared" si="580"/>
        <v>NA</v>
      </c>
      <c r="X1115">
        <f t="shared" si="581"/>
        <v>0</v>
      </c>
      <c r="Y1115" t="str">
        <f t="shared" si="568"/>
        <v>NA</v>
      </c>
      <c r="Z1115" t="str">
        <f t="shared" si="569"/>
        <v>NA</v>
      </c>
      <c r="AA1115" t="str">
        <f t="shared" si="570"/>
        <v>NA</v>
      </c>
      <c r="AB1115" t="str">
        <f t="shared" si="571"/>
        <v>NA</v>
      </c>
      <c r="AC1115" s="9" t="str">
        <f t="shared" si="582"/>
        <v>NA</v>
      </c>
      <c r="AD1115" s="9">
        <f t="shared" si="583"/>
        <v>0</v>
      </c>
      <c r="AE1115" s="9" t="str">
        <f t="shared" si="584"/>
        <v>NA</v>
      </c>
      <c r="AF1115" s="9">
        <f t="shared" si="585"/>
        <v>0</v>
      </c>
      <c r="AG1115" s="9" t="str">
        <f t="shared" si="586"/>
        <v>NA</v>
      </c>
      <c r="AH1115" s="9">
        <f t="shared" si="587"/>
        <v>0</v>
      </c>
      <c r="AI1115" s="9" t="str">
        <f t="shared" si="588"/>
        <v>NA</v>
      </c>
      <c r="AJ1115" s="9">
        <f t="shared" si="589"/>
        <v>0</v>
      </c>
      <c r="AK1115" t="str">
        <f t="shared" si="590"/>
        <v>NA</v>
      </c>
      <c r="AL1115" t="str">
        <f t="shared" si="591"/>
        <v>NA</v>
      </c>
      <c r="AM1115" t="str">
        <f t="shared" si="592"/>
        <v>NA</v>
      </c>
      <c r="AN1115" t="str">
        <f t="shared" si="593"/>
        <v>NA</v>
      </c>
      <c r="AO1115">
        <f t="shared" si="572"/>
        <v>0</v>
      </c>
      <c r="AP1115">
        <f t="shared" si="573"/>
        <v>0</v>
      </c>
      <c r="AQ1115" t="str">
        <f t="shared" si="574"/>
        <v>Method not applicable - confined aquifer</v>
      </c>
    </row>
    <row r="1116" spans="1:43" x14ac:dyDescent="0.25">
      <c r="A1116">
        <v>1130</v>
      </c>
      <c r="B1116">
        <v>16596193.1964</v>
      </c>
      <c r="C1116" t="str">
        <f>VLOOKUP(A1116,'A1. Aquifer Attributes'!A:H,8,FALSE)</f>
        <v>Confined</v>
      </c>
      <c r="D1116" t="str">
        <f>VLOOKUP(A1116,'A3. BGCZ'!A:C,3,FALSE)</f>
        <v>IDF</v>
      </c>
      <c r="E1116" t="str">
        <f>VLOOKUP(A1116,'A2. Low Flow Zone'!A:C,3,FALSE)</f>
        <v>Southeast Mountains</v>
      </c>
      <c r="F1116">
        <f>IFERROR(VLOOKUP(A1116,'R1. GW Use'!A:H,8,FALSE),"&lt;Null&gt;")</f>
        <v>8014</v>
      </c>
      <c r="G1116" t="str">
        <f>IFERROR(VLOOKUP(A1116,'R2. Recharge'!A:I,8,FALSE)*B1116,"&lt;Null&gt;")</f>
        <v>&lt;Null&gt;</v>
      </c>
      <c r="H1116" t="str">
        <f>IFERROR(VLOOKUP(A1116,'R2. Recharge'!A:K,10,FALSE)*B1116,"&lt;Null&gt;")</f>
        <v>&lt;Null&gt;</v>
      </c>
      <c r="I1116" t="str">
        <f>IFERROR(VLOOKUP(A1116,'R3. GW E'!A:C,2,FALSE)*B1116,"&lt;Null&gt;")</f>
        <v>&lt;Null&gt;</v>
      </c>
      <c r="J1116" t="str">
        <f>IFERROR(VLOOKUP(A1116,'R3. GW E'!A:E,4,FALSE)*B1116,"&lt;Null&gt;")</f>
        <v>&lt;Null&gt;</v>
      </c>
      <c r="K1116" t="str">
        <f t="shared" si="561"/>
        <v>&lt;Null&gt;</v>
      </c>
      <c r="L1116" t="str">
        <f t="shared" si="562"/>
        <v>&lt;Null&gt;</v>
      </c>
      <c r="M1116" t="str">
        <f t="shared" si="563"/>
        <v>&lt;Null&gt;</v>
      </c>
      <c r="N1116" t="str">
        <f t="shared" si="564"/>
        <v>&lt;Null&gt;</v>
      </c>
      <c r="O1116" t="str">
        <f t="shared" si="565"/>
        <v/>
      </c>
      <c r="P1116">
        <f t="shared" si="575"/>
        <v>8000</v>
      </c>
      <c r="Q1116" t="str">
        <f t="shared" si="566"/>
        <v/>
      </c>
      <c r="R1116">
        <f t="shared" si="576"/>
        <v>0</v>
      </c>
      <c r="S1116" t="str">
        <f t="shared" si="567"/>
        <v/>
      </c>
      <c r="T1116">
        <f t="shared" si="577"/>
        <v>0</v>
      </c>
      <c r="U1116" t="str">
        <f t="shared" si="578"/>
        <v>NA</v>
      </c>
      <c r="V1116">
        <f t="shared" si="579"/>
        <v>0</v>
      </c>
      <c r="W1116" t="str">
        <f t="shared" si="580"/>
        <v>NA</v>
      </c>
      <c r="X1116">
        <f t="shared" si="581"/>
        <v>0</v>
      </c>
      <c r="Y1116" t="str">
        <f t="shared" si="568"/>
        <v>NA</v>
      </c>
      <c r="Z1116" t="str">
        <f t="shared" si="569"/>
        <v>NA</v>
      </c>
      <c r="AA1116" t="str">
        <f t="shared" si="570"/>
        <v>NA</v>
      </c>
      <c r="AB1116" t="str">
        <f t="shared" si="571"/>
        <v>NA</v>
      </c>
      <c r="AC1116" s="9" t="str">
        <f t="shared" si="582"/>
        <v>NA</v>
      </c>
      <c r="AD1116" s="9">
        <f t="shared" si="583"/>
        <v>0</v>
      </c>
      <c r="AE1116" s="9" t="str">
        <f t="shared" si="584"/>
        <v>NA</v>
      </c>
      <c r="AF1116" s="9">
        <f t="shared" si="585"/>
        <v>0</v>
      </c>
      <c r="AG1116" s="9" t="str">
        <f t="shared" si="586"/>
        <v>NA</v>
      </c>
      <c r="AH1116" s="9">
        <f t="shared" si="587"/>
        <v>0</v>
      </c>
      <c r="AI1116" s="9" t="str">
        <f t="shared" si="588"/>
        <v>NA</v>
      </c>
      <c r="AJ1116" s="9">
        <f t="shared" si="589"/>
        <v>0</v>
      </c>
      <c r="AK1116" t="str">
        <f t="shared" si="590"/>
        <v>NA</v>
      </c>
      <c r="AL1116" t="str">
        <f t="shared" si="591"/>
        <v>NA</v>
      </c>
      <c r="AM1116" t="str">
        <f t="shared" si="592"/>
        <v>NA</v>
      </c>
      <c r="AN1116" t="str">
        <f t="shared" si="593"/>
        <v>NA</v>
      </c>
      <c r="AO1116">
        <f t="shared" si="572"/>
        <v>0</v>
      </c>
      <c r="AP1116">
        <f t="shared" si="573"/>
        <v>0</v>
      </c>
      <c r="AQ1116" t="str">
        <f t="shared" si="574"/>
        <v>Method not applicable - confined aquifer</v>
      </c>
    </row>
    <row r="1117" spans="1:43" x14ac:dyDescent="0.25">
      <c r="A1117">
        <v>1132</v>
      </c>
      <c r="B1117">
        <v>4128174.6972099999</v>
      </c>
      <c r="C1117" t="str">
        <f>VLOOKUP(A1117,'A1. Aquifer Attributes'!A:H,8,FALSE)</f>
        <v>Confined</v>
      </c>
      <c r="D1117" t="str">
        <f>VLOOKUP(A1117,'A3. BGCZ'!A:C,3,FALSE)</f>
        <v>IDF</v>
      </c>
      <c r="E1117" t="str">
        <f>VLOOKUP(A1117,'A2. Low Flow Zone'!A:C,3,FALSE)</f>
        <v>Southeast Mountains</v>
      </c>
      <c r="F1117">
        <f>IFERROR(VLOOKUP(A1117,'R1. GW Use'!A:H,8,FALSE),"&lt;Null&gt;")</f>
        <v>8977</v>
      </c>
      <c r="G1117" t="str">
        <f>IFERROR(VLOOKUP(A1117,'R2. Recharge'!A:I,8,FALSE)*B1117,"&lt;Null&gt;")</f>
        <v>&lt;Null&gt;</v>
      </c>
      <c r="H1117" t="str">
        <f>IFERROR(VLOOKUP(A1117,'R2. Recharge'!A:K,10,FALSE)*B1117,"&lt;Null&gt;")</f>
        <v>&lt;Null&gt;</v>
      </c>
      <c r="I1117" t="str">
        <f>IFERROR(VLOOKUP(A1117,'R3. GW E'!A:C,2,FALSE)*B1117,"&lt;Null&gt;")</f>
        <v>&lt;Null&gt;</v>
      </c>
      <c r="J1117" t="str">
        <f>IFERROR(VLOOKUP(A1117,'R3. GW E'!A:E,4,FALSE)*B1117,"&lt;Null&gt;")</f>
        <v>&lt;Null&gt;</v>
      </c>
      <c r="K1117" t="str">
        <f t="shared" si="561"/>
        <v>&lt;Null&gt;</v>
      </c>
      <c r="L1117" t="str">
        <f t="shared" si="562"/>
        <v>&lt;Null&gt;</v>
      </c>
      <c r="M1117" t="str">
        <f t="shared" si="563"/>
        <v>&lt;Null&gt;</v>
      </c>
      <c r="N1117" t="str">
        <f t="shared" si="564"/>
        <v>&lt;Null&gt;</v>
      </c>
      <c r="O1117" t="str">
        <f t="shared" si="565"/>
        <v/>
      </c>
      <c r="P1117">
        <f t="shared" si="575"/>
        <v>9000</v>
      </c>
      <c r="Q1117" t="str">
        <f t="shared" si="566"/>
        <v/>
      </c>
      <c r="R1117">
        <f t="shared" si="576"/>
        <v>0</v>
      </c>
      <c r="S1117" t="str">
        <f t="shared" si="567"/>
        <v/>
      </c>
      <c r="T1117">
        <f t="shared" si="577"/>
        <v>0</v>
      </c>
      <c r="U1117" t="str">
        <f t="shared" si="578"/>
        <v>NA</v>
      </c>
      <c r="V1117">
        <f t="shared" si="579"/>
        <v>0</v>
      </c>
      <c r="W1117" t="str">
        <f t="shared" si="580"/>
        <v>NA</v>
      </c>
      <c r="X1117">
        <f t="shared" si="581"/>
        <v>0</v>
      </c>
      <c r="Y1117" t="str">
        <f t="shared" si="568"/>
        <v>NA</v>
      </c>
      <c r="Z1117" t="str">
        <f t="shared" si="569"/>
        <v>NA</v>
      </c>
      <c r="AA1117" t="str">
        <f t="shared" si="570"/>
        <v>NA</v>
      </c>
      <c r="AB1117" t="str">
        <f t="shared" si="571"/>
        <v>NA</v>
      </c>
      <c r="AC1117" s="9" t="str">
        <f t="shared" si="582"/>
        <v>NA</v>
      </c>
      <c r="AD1117" s="9">
        <f t="shared" si="583"/>
        <v>0</v>
      </c>
      <c r="AE1117" s="9" t="str">
        <f t="shared" si="584"/>
        <v>NA</v>
      </c>
      <c r="AF1117" s="9">
        <f t="shared" si="585"/>
        <v>0</v>
      </c>
      <c r="AG1117" s="9" t="str">
        <f t="shared" si="586"/>
        <v>NA</v>
      </c>
      <c r="AH1117" s="9">
        <f t="shared" si="587"/>
        <v>0</v>
      </c>
      <c r="AI1117" s="9" t="str">
        <f t="shared" si="588"/>
        <v>NA</v>
      </c>
      <c r="AJ1117" s="9">
        <f t="shared" si="589"/>
        <v>0</v>
      </c>
      <c r="AK1117" t="str">
        <f t="shared" si="590"/>
        <v>NA</v>
      </c>
      <c r="AL1117" t="str">
        <f t="shared" si="591"/>
        <v>NA</v>
      </c>
      <c r="AM1117" t="str">
        <f t="shared" si="592"/>
        <v>NA</v>
      </c>
      <c r="AN1117" t="str">
        <f t="shared" si="593"/>
        <v>NA</v>
      </c>
      <c r="AO1117">
        <f t="shared" si="572"/>
        <v>0</v>
      </c>
      <c r="AP1117">
        <f t="shared" si="573"/>
        <v>0</v>
      </c>
      <c r="AQ1117" t="str">
        <f t="shared" si="574"/>
        <v>Method not applicable - confined aquifer</v>
      </c>
    </row>
    <row r="1118" spans="1:43" x14ac:dyDescent="0.25">
      <c r="A1118">
        <v>1133</v>
      </c>
      <c r="B1118">
        <v>1048525.49989</v>
      </c>
      <c r="C1118" t="str">
        <f>VLOOKUP(A1118,'A1. Aquifer Attributes'!A:H,8,FALSE)</f>
        <v>Confined</v>
      </c>
      <c r="D1118" t="str">
        <f>VLOOKUP(A1118,'A3. BGCZ'!A:C,3,FALSE)</f>
        <v>IDF</v>
      </c>
      <c r="E1118" t="str">
        <f>VLOOKUP(A1118,'A2. Low Flow Zone'!A:C,3,FALSE)</f>
        <v>Southeast Mountains</v>
      </c>
      <c r="F1118">
        <f>IFERROR(VLOOKUP(A1118,'R1. GW Use'!A:H,8,FALSE),"&lt;Null&gt;")</f>
        <v>0</v>
      </c>
      <c r="G1118" t="str">
        <f>IFERROR(VLOOKUP(A1118,'R2. Recharge'!A:I,8,FALSE)*B1118,"&lt;Null&gt;")</f>
        <v>&lt;Null&gt;</v>
      </c>
      <c r="H1118" t="str">
        <f>IFERROR(VLOOKUP(A1118,'R2. Recharge'!A:K,10,FALSE)*B1118,"&lt;Null&gt;")</f>
        <v>&lt;Null&gt;</v>
      </c>
      <c r="I1118" t="str">
        <f>IFERROR(VLOOKUP(A1118,'R3. GW E'!A:C,2,FALSE)*B1118,"&lt;Null&gt;")</f>
        <v>&lt;Null&gt;</v>
      </c>
      <c r="J1118" t="str">
        <f>IFERROR(VLOOKUP(A1118,'R3. GW E'!A:E,4,FALSE)*B1118,"&lt;Null&gt;")</f>
        <v>&lt;Null&gt;</v>
      </c>
      <c r="K1118" t="str">
        <f t="shared" si="561"/>
        <v>&lt;Null&gt;</v>
      </c>
      <c r="L1118" t="str">
        <f t="shared" si="562"/>
        <v>&lt;Null&gt;</v>
      </c>
      <c r="M1118" t="str">
        <f t="shared" si="563"/>
        <v>&lt;Null&gt;</v>
      </c>
      <c r="N1118" t="str">
        <f t="shared" si="564"/>
        <v>&lt;Null&gt;</v>
      </c>
      <c r="O1118" t="str">
        <f t="shared" si="565"/>
        <v/>
      </c>
      <c r="P1118">
        <f t="shared" si="575"/>
        <v>0</v>
      </c>
      <c r="Q1118" t="str">
        <f t="shared" si="566"/>
        <v/>
      </c>
      <c r="R1118">
        <f t="shared" si="576"/>
        <v>0</v>
      </c>
      <c r="S1118" t="str">
        <f t="shared" si="567"/>
        <v/>
      </c>
      <c r="T1118">
        <f t="shared" si="577"/>
        <v>0</v>
      </c>
      <c r="U1118" t="str">
        <f t="shared" si="578"/>
        <v>NA</v>
      </c>
      <c r="V1118">
        <f t="shared" si="579"/>
        <v>0</v>
      </c>
      <c r="W1118" t="str">
        <f t="shared" si="580"/>
        <v>NA</v>
      </c>
      <c r="X1118">
        <f t="shared" si="581"/>
        <v>0</v>
      </c>
      <c r="Y1118" t="str">
        <f t="shared" si="568"/>
        <v>NA</v>
      </c>
      <c r="Z1118" t="str">
        <f t="shared" si="569"/>
        <v>NA</v>
      </c>
      <c r="AA1118" t="str">
        <f t="shared" si="570"/>
        <v>NA</v>
      </c>
      <c r="AB1118" t="str">
        <f t="shared" si="571"/>
        <v>NA</v>
      </c>
      <c r="AC1118" s="9" t="str">
        <f t="shared" si="582"/>
        <v>NA</v>
      </c>
      <c r="AD1118" s="9">
        <f t="shared" si="583"/>
        <v>0</v>
      </c>
      <c r="AE1118" s="9" t="str">
        <f t="shared" si="584"/>
        <v>NA</v>
      </c>
      <c r="AF1118" s="9">
        <f t="shared" si="585"/>
        <v>0</v>
      </c>
      <c r="AG1118" s="9" t="str">
        <f t="shared" si="586"/>
        <v>NA</v>
      </c>
      <c r="AH1118" s="9">
        <f t="shared" si="587"/>
        <v>0</v>
      </c>
      <c r="AI1118" s="9" t="str">
        <f t="shared" si="588"/>
        <v>NA</v>
      </c>
      <c r="AJ1118" s="9">
        <f t="shared" si="589"/>
        <v>0</v>
      </c>
      <c r="AK1118" t="str">
        <f t="shared" si="590"/>
        <v>NA</v>
      </c>
      <c r="AL1118" t="str">
        <f t="shared" si="591"/>
        <v>NA</v>
      </c>
      <c r="AM1118" t="str">
        <f t="shared" si="592"/>
        <v>NA</v>
      </c>
      <c r="AN1118" t="str">
        <f t="shared" si="593"/>
        <v>NA</v>
      </c>
      <c r="AO1118">
        <f t="shared" si="572"/>
        <v>0</v>
      </c>
      <c r="AP1118">
        <f t="shared" si="573"/>
        <v>0</v>
      </c>
      <c r="AQ1118" t="str">
        <f t="shared" si="574"/>
        <v>Method not applicable - confined aquifer</v>
      </c>
    </row>
    <row r="1119" spans="1:43" x14ac:dyDescent="0.25">
      <c r="A1119">
        <v>1137</v>
      </c>
      <c r="B1119">
        <v>11769049.7721</v>
      </c>
      <c r="C1119" t="str">
        <f>VLOOKUP(A1119,'A1. Aquifer Attributes'!A:H,8,FALSE)</f>
        <v>Confined</v>
      </c>
      <c r="D1119" t="str">
        <f>VLOOKUP(A1119,'A3. BGCZ'!A:C,3,FALSE)</f>
        <v>MS</v>
      </c>
      <c r="E1119" t="str">
        <f>VLOOKUP(A1119,'A2. Low Flow Zone'!A:C,3,FALSE)</f>
        <v>Southeast Mountains</v>
      </c>
      <c r="F1119">
        <f>IFERROR(VLOOKUP(A1119,'R1. GW Use'!A:H,8,FALSE),"&lt;Null&gt;")</f>
        <v>48791</v>
      </c>
      <c r="G1119" t="str">
        <f>IFERROR(VLOOKUP(A1119,'R2. Recharge'!A:I,8,FALSE)*B1119,"&lt;Null&gt;")</f>
        <v>&lt;Null&gt;</v>
      </c>
      <c r="H1119" t="str">
        <f>IFERROR(VLOOKUP(A1119,'R2. Recharge'!A:K,10,FALSE)*B1119,"&lt;Null&gt;")</f>
        <v>&lt;Null&gt;</v>
      </c>
      <c r="I1119" t="str">
        <f>IFERROR(VLOOKUP(A1119,'R3. GW E'!A:C,2,FALSE)*B1119,"&lt;Null&gt;")</f>
        <v>&lt;Null&gt;</v>
      </c>
      <c r="J1119" t="str">
        <f>IFERROR(VLOOKUP(A1119,'R3. GW E'!A:E,4,FALSE)*B1119,"&lt;Null&gt;")</f>
        <v>&lt;Null&gt;</v>
      </c>
      <c r="K1119" t="str">
        <f t="shared" si="561"/>
        <v>&lt;Null&gt;</v>
      </c>
      <c r="L1119" t="str">
        <f t="shared" si="562"/>
        <v>&lt;Null&gt;</v>
      </c>
      <c r="M1119" t="str">
        <f t="shared" si="563"/>
        <v>&lt;Null&gt;</v>
      </c>
      <c r="N1119" t="str">
        <f t="shared" si="564"/>
        <v>&lt;Null&gt;</v>
      </c>
      <c r="O1119" t="str">
        <f t="shared" si="565"/>
        <v/>
      </c>
      <c r="P1119">
        <f t="shared" si="575"/>
        <v>49000</v>
      </c>
      <c r="Q1119" t="str">
        <f t="shared" si="566"/>
        <v/>
      </c>
      <c r="R1119">
        <f t="shared" si="576"/>
        <v>0</v>
      </c>
      <c r="S1119" t="str">
        <f t="shared" si="567"/>
        <v/>
      </c>
      <c r="T1119">
        <f t="shared" si="577"/>
        <v>0</v>
      </c>
      <c r="U1119" t="str">
        <f t="shared" si="578"/>
        <v>NA</v>
      </c>
      <c r="V1119">
        <f t="shared" si="579"/>
        <v>0</v>
      </c>
      <c r="W1119" t="str">
        <f t="shared" si="580"/>
        <v>NA</v>
      </c>
      <c r="X1119">
        <f t="shared" si="581"/>
        <v>0</v>
      </c>
      <c r="Y1119" t="str">
        <f t="shared" si="568"/>
        <v>NA</v>
      </c>
      <c r="Z1119" t="str">
        <f t="shared" si="569"/>
        <v>NA</v>
      </c>
      <c r="AA1119" t="str">
        <f t="shared" si="570"/>
        <v>NA</v>
      </c>
      <c r="AB1119" t="str">
        <f t="shared" si="571"/>
        <v>NA</v>
      </c>
      <c r="AC1119" s="9" t="str">
        <f t="shared" si="582"/>
        <v>NA</v>
      </c>
      <c r="AD1119" s="9">
        <f t="shared" si="583"/>
        <v>0</v>
      </c>
      <c r="AE1119" s="9" t="str">
        <f t="shared" si="584"/>
        <v>NA</v>
      </c>
      <c r="AF1119" s="9">
        <f t="shared" si="585"/>
        <v>0</v>
      </c>
      <c r="AG1119" s="9" t="str">
        <f t="shared" si="586"/>
        <v>NA</v>
      </c>
      <c r="AH1119" s="9">
        <f t="shared" si="587"/>
        <v>0</v>
      </c>
      <c r="AI1119" s="9" t="str">
        <f t="shared" si="588"/>
        <v>NA</v>
      </c>
      <c r="AJ1119" s="9">
        <f t="shared" si="589"/>
        <v>0</v>
      </c>
      <c r="AK1119" t="str">
        <f t="shared" si="590"/>
        <v>NA</v>
      </c>
      <c r="AL1119" t="str">
        <f t="shared" si="591"/>
        <v>NA</v>
      </c>
      <c r="AM1119" t="str">
        <f t="shared" si="592"/>
        <v>NA</v>
      </c>
      <c r="AN1119" t="str">
        <f t="shared" si="593"/>
        <v>NA</v>
      </c>
      <c r="AO1119">
        <f t="shared" si="572"/>
        <v>0</v>
      </c>
      <c r="AP1119">
        <f t="shared" si="573"/>
        <v>0</v>
      </c>
      <c r="AQ1119" t="str">
        <f t="shared" si="574"/>
        <v>Method not applicable - confined aquifer</v>
      </c>
    </row>
    <row r="1120" spans="1:43" x14ac:dyDescent="0.25">
      <c r="A1120">
        <v>1138</v>
      </c>
      <c r="B1120">
        <v>1169232.1312599999</v>
      </c>
      <c r="C1120" t="str">
        <f>VLOOKUP(A1120,'A1. Aquifer Attributes'!A:H,8,FALSE)</f>
        <v>Confined</v>
      </c>
      <c r="D1120" t="str">
        <f>VLOOKUP(A1120,'A3. BGCZ'!A:C,3,FALSE)</f>
        <v>PP</v>
      </c>
      <c r="E1120" t="str">
        <f>VLOOKUP(A1120,'A2. Low Flow Zone'!A:C,3,FALSE)</f>
        <v>Southeast Mountains</v>
      </c>
      <c r="F1120">
        <f>IFERROR(VLOOKUP(A1120,'R1. GW Use'!A:H,8,FALSE),"&lt;Null&gt;")</f>
        <v>2072</v>
      </c>
      <c r="G1120" t="str">
        <f>IFERROR(VLOOKUP(A1120,'R2. Recharge'!A:I,8,FALSE)*B1120,"&lt;Null&gt;")</f>
        <v>&lt;Null&gt;</v>
      </c>
      <c r="H1120" t="str">
        <f>IFERROR(VLOOKUP(A1120,'R2. Recharge'!A:K,10,FALSE)*B1120,"&lt;Null&gt;")</f>
        <v>&lt;Null&gt;</v>
      </c>
      <c r="I1120" t="str">
        <f>IFERROR(VLOOKUP(A1120,'R3. GW E'!A:C,2,FALSE)*B1120,"&lt;Null&gt;")</f>
        <v>&lt;Null&gt;</v>
      </c>
      <c r="J1120" t="str">
        <f>IFERROR(VLOOKUP(A1120,'R3. GW E'!A:E,4,FALSE)*B1120,"&lt;Null&gt;")</f>
        <v>&lt;Null&gt;</v>
      </c>
      <c r="K1120" t="str">
        <f t="shared" si="561"/>
        <v>&lt;Null&gt;</v>
      </c>
      <c r="L1120" t="str">
        <f t="shared" si="562"/>
        <v>&lt;Null&gt;</v>
      </c>
      <c r="M1120" t="str">
        <f t="shared" si="563"/>
        <v>&lt;Null&gt;</v>
      </c>
      <c r="N1120" t="str">
        <f t="shared" si="564"/>
        <v>&lt;Null&gt;</v>
      </c>
      <c r="O1120" t="str">
        <f t="shared" si="565"/>
        <v/>
      </c>
      <c r="P1120">
        <f t="shared" si="575"/>
        <v>2000</v>
      </c>
      <c r="Q1120" t="str">
        <f t="shared" si="566"/>
        <v/>
      </c>
      <c r="R1120">
        <f t="shared" si="576"/>
        <v>0</v>
      </c>
      <c r="S1120" t="str">
        <f t="shared" si="567"/>
        <v/>
      </c>
      <c r="T1120">
        <f t="shared" si="577"/>
        <v>0</v>
      </c>
      <c r="U1120" t="str">
        <f t="shared" si="578"/>
        <v>NA</v>
      </c>
      <c r="V1120">
        <f t="shared" si="579"/>
        <v>0</v>
      </c>
      <c r="W1120" t="str">
        <f t="shared" si="580"/>
        <v>NA</v>
      </c>
      <c r="X1120">
        <f t="shared" si="581"/>
        <v>0</v>
      </c>
      <c r="Y1120" t="str">
        <f t="shared" si="568"/>
        <v>NA</v>
      </c>
      <c r="Z1120" t="str">
        <f t="shared" si="569"/>
        <v>NA</v>
      </c>
      <c r="AA1120" t="str">
        <f t="shared" si="570"/>
        <v>NA</v>
      </c>
      <c r="AB1120" t="str">
        <f t="shared" si="571"/>
        <v>NA</v>
      </c>
      <c r="AC1120" s="9" t="str">
        <f t="shared" si="582"/>
        <v>NA</v>
      </c>
      <c r="AD1120" s="9">
        <f t="shared" si="583"/>
        <v>0</v>
      </c>
      <c r="AE1120" s="9" t="str">
        <f t="shared" si="584"/>
        <v>NA</v>
      </c>
      <c r="AF1120" s="9">
        <f t="shared" si="585"/>
        <v>0</v>
      </c>
      <c r="AG1120" s="9" t="str">
        <f t="shared" si="586"/>
        <v>NA</v>
      </c>
      <c r="AH1120" s="9">
        <f t="shared" si="587"/>
        <v>0</v>
      </c>
      <c r="AI1120" s="9" t="str">
        <f t="shared" si="588"/>
        <v>NA</v>
      </c>
      <c r="AJ1120" s="9">
        <f t="shared" si="589"/>
        <v>0</v>
      </c>
      <c r="AK1120" t="str">
        <f t="shared" si="590"/>
        <v>NA</v>
      </c>
      <c r="AL1120" t="str">
        <f t="shared" si="591"/>
        <v>NA</v>
      </c>
      <c r="AM1120" t="str">
        <f t="shared" si="592"/>
        <v>NA</v>
      </c>
      <c r="AN1120" t="str">
        <f t="shared" si="593"/>
        <v>NA</v>
      </c>
      <c r="AO1120">
        <f t="shared" si="572"/>
        <v>0</v>
      </c>
      <c r="AP1120">
        <f t="shared" si="573"/>
        <v>0</v>
      </c>
      <c r="AQ1120" t="str">
        <f t="shared" si="574"/>
        <v>Method not applicable - confined aquifer</v>
      </c>
    </row>
    <row r="1121" spans="1:43" x14ac:dyDescent="0.25">
      <c r="A1121">
        <v>1139</v>
      </c>
      <c r="B1121">
        <v>497124.44914699998</v>
      </c>
      <c r="C1121" t="str">
        <f>VLOOKUP(A1121,'A1. Aquifer Attributes'!A:H,8,FALSE)</f>
        <v>Confined</v>
      </c>
      <c r="D1121" t="str">
        <f>VLOOKUP(A1121,'A3. BGCZ'!A:C,3,FALSE)</f>
        <v>PP</v>
      </c>
      <c r="E1121" t="str">
        <f>VLOOKUP(A1121,'A2. Low Flow Zone'!A:C,3,FALSE)</f>
        <v>Southeast Mountains</v>
      </c>
      <c r="F1121">
        <f>IFERROR(VLOOKUP(A1121,'R1. GW Use'!A:H,8,FALSE),"&lt;Null&gt;")</f>
        <v>15883</v>
      </c>
      <c r="G1121" t="str">
        <f>IFERROR(VLOOKUP(A1121,'R2. Recharge'!A:I,8,FALSE)*B1121,"&lt;Null&gt;")</f>
        <v>&lt;Null&gt;</v>
      </c>
      <c r="H1121" t="str">
        <f>IFERROR(VLOOKUP(A1121,'R2. Recharge'!A:K,10,FALSE)*B1121,"&lt;Null&gt;")</f>
        <v>&lt;Null&gt;</v>
      </c>
      <c r="I1121" t="str">
        <f>IFERROR(VLOOKUP(A1121,'R3. GW E'!A:C,2,FALSE)*B1121,"&lt;Null&gt;")</f>
        <v>&lt;Null&gt;</v>
      </c>
      <c r="J1121" t="str">
        <f>IFERROR(VLOOKUP(A1121,'R3. GW E'!A:E,4,FALSE)*B1121,"&lt;Null&gt;")</f>
        <v>&lt;Null&gt;</v>
      </c>
      <c r="K1121" t="str">
        <f t="shared" si="561"/>
        <v>&lt;Null&gt;</v>
      </c>
      <c r="L1121" t="str">
        <f t="shared" si="562"/>
        <v>&lt;Null&gt;</v>
      </c>
      <c r="M1121" t="str">
        <f t="shared" si="563"/>
        <v>&lt;Null&gt;</v>
      </c>
      <c r="N1121" t="str">
        <f t="shared" si="564"/>
        <v>&lt;Null&gt;</v>
      </c>
      <c r="O1121" t="str">
        <f t="shared" si="565"/>
        <v/>
      </c>
      <c r="P1121">
        <f t="shared" si="575"/>
        <v>16000</v>
      </c>
      <c r="Q1121" t="str">
        <f t="shared" si="566"/>
        <v/>
      </c>
      <c r="R1121">
        <f t="shared" si="576"/>
        <v>0</v>
      </c>
      <c r="S1121" t="str">
        <f t="shared" si="567"/>
        <v/>
      </c>
      <c r="T1121">
        <f t="shared" si="577"/>
        <v>0</v>
      </c>
      <c r="U1121" t="str">
        <f t="shared" si="578"/>
        <v>NA</v>
      </c>
      <c r="V1121">
        <f t="shared" si="579"/>
        <v>0</v>
      </c>
      <c r="W1121" t="str">
        <f t="shared" si="580"/>
        <v>NA</v>
      </c>
      <c r="X1121">
        <f t="shared" si="581"/>
        <v>0</v>
      </c>
      <c r="Y1121" t="str">
        <f t="shared" si="568"/>
        <v>NA</v>
      </c>
      <c r="Z1121" t="str">
        <f t="shared" si="569"/>
        <v>NA</v>
      </c>
      <c r="AA1121" t="str">
        <f t="shared" si="570"/>
        <v>NA</v>
      </c>
      <c r="AB1121" t="str">
        <f t="shared" si="571"/>
        <v>NA</v>
      </c>
      <c r="AC1121" s="9" t="str">
        <f t="shared" si="582"/>
        <v>NA</v>
      </c>
      <c r="AD1121" s="9">
        <f t="shared" si="583"/>
        <v>0</v>
      </c>
      <c r="AE1121" s="9" t="str">
        <f t="shared" si="584"/>
        <v>NA</v>
      </c>
      <c r="AF1121" s="9">
        <f t="shared" si="585"/>
        <v>0</v>
      </c>
      <c r="AG1121" s="9" t="str">
        <f t="shared" si="586"/>
        <v>NA</v>
      </c>
      <c r="AH1121" s="9">
        <f t="shared" si="587"/>
        <v>0</v>
      </c>
      <c r="AI1121" s="9" t="str">
        <f t="shared" si="588"/>
        <v>NA</v>
      </c>
      <c r="AJ1121" s="9">
        <f t="shared" si="589"/>
        <v>0</v>
      </c>
      <c r="AK1121" t="str">
        <f t="shared" si="590"/>
        <v>NA</v>
      </c>
      <c r="AL1121" t="str">
        <f t="shared" si="591"/>
        <v>NA</v>
      </c>
      <c r="AM1121" t="str">
        <f t="shared" si="592"/>
        <v>NA</v>
      </c>
      <c r="AN1121" t="str">
        <f t="shared" si="593"/>
        <v>NA</v>
      </c>
      <c r="AO1121">
        <f t="shared" si="572"/>
        <v>0</v>
      </c>
      <c r="AP1121">
        <f t="shared" si="573"/>
        <v>0</v>
      </c>
      <c r="AQ1121" t="str">
        <f t="shared" si="574"/>
        <v>Method not applicable - confined aquifer</v>
      </c>
    </row>
    <row r="1122" spans="1:43" x14ac:dyDescent="0.25">
      <c r="A1122">
        <v>1140</v>
      </c>
      <c r="B1122">
        <v>2577847.5768599999</v>
      </c>
      <c r="C1122" t="str">
        <f>VLOOKUP(A1122,'A1. Aquifer Attributes'!A:H,8,FALSE)</f>
        <v>Confined</v>
      </c>
      <c r="D1122" t="str">
        <f>VLOOKUP(A1122,'A3. BGCZ'!A:C,3,FALSE)</f>
        <v>PP</v>
      </c>
      <c r="E1122" t="str">
        <f>VLOOKUP(A1122,'A2. Low Flow Zone'!A:C,3,FALSE)</f>
        <v>Southeast Mountains</v>
      </c>
      <c r="F1122">
        <f>IFERROR(VLOOKUP(A1122,'R1. GW Use'!A:H,8,FALSE),"&lt;Null&gt;")</f>
        <v>11739</v>
      </c>
      <c r="G1122" t="str">
        <f>IFERROR(VLOOKUP(A1122,'R2. Recharge'!A:I,8,FALSE)*B1122,"&lt;Null&gt;")</f>
        <v>&lt;Null&gt;</v>
      </c>
      <c r="H1122" t="str">
        <f>IFERROR(VLOOKUP(A1122,'R2. Recharge'!A:K,10,FALSE)*B1122,"&lt;Null&gt;")</f>
        <v>&lt;Null&gt;</v>
      </c>
      <c r="I1122" t="str">
        <f>IFERROR(VLOOKUP(A1122,'R3. GW E'!A:C,2,FALSE)*B1122,"&lt;Null&gt;")</f>
        <v>&lt;Null&gt;</v>
      </c>
      <c r="J1122" t="str">
        <f>IFERROR(VLOOKUP(A1122,'R3. GW E'!A:E,4,FALSE)*B1122,"&lt;Null&gt;")</f>
        <v>&lt;Null&gt;</v>
      </c>
      <c r="K1122" t="str">
        <f t="shared" si="561"/>
        <v>&lt;Null&gt;</v>
      </c>
      <c r="L1122" t="str">
        <f t="shared" si="562"/>
        <v>&lt;Null&gt;</v>
      </c>
      <c r="M1122" t="str">
        <f t="shared" si="563"/>
        <v>&lt;Null&gt;</v>
      </c>
      <c r="N1122" t="str">
        <f t="shared" si="564"/>
        <v>&lt;Null&gt;</v>
      </c>
      <c r="O1122" t="str">
        <f t="shared" si="565"/>
        <v/>
      </c>
      <c r="P1122">
        <f t="shared" si="575"/>
        <v>12000</v>
      </c>
      <c r="Q1122" t="str">
        <f t="shared" si="566"/>
        <v/>
      </c>
      <c r="R1122">
        <f t="shared" si="576"/>
        <v>0</v>
      </c>
      <c r="S1122" t="str">
        <f t="shared" si="567"/>
        <v/>
      </c>
      <c r="T1122">
        <f t="shared" si="577"/>
        <v>0</v>
      </c>
      <c r="U1122" t="str">
        <f t="shared" si="578"/>
        <v>NA</v>
      </c>
      <c r="V1122">
        <f t="shared" si="579"/>
        <v>0</v>
      </c>
      <c r="W1122" t="str">
        <f t="shared" si="580"/>
        <v>NA</v>
      </c>
      <c r="X1122">
        <f t="shared" si="581"/>
        <v>0</v>
      </c>
      <c r="Y1122" t="str">
        <f t="shared" si="568"/>
        <v>NA</v>
      </c>
      <c r="Z1122" t="str">
        <f t="shared" si="569"/>
        <v>NA</v>
      </c>
      <c r="AA1122" t="str">
        <f t="shared" si="570"/>
        <v>NA</v>
      </c>
      <c r="AB1122" t="str">
        <f t="shared" si="571"/>
        <v>NA</v>
      </c>
      <c r="AC1122" s="9" t="str">
        <f t="shared" si="582"/>
        <v>NA</v>
      </c>
      <c r="AD1122" s="9">
        <f t="shared" si="583"/>
        <v>0</v>
      </c>
      <c r="AE1122" s="9" t="str">
        <f t="shared" si="584"/>
        <v>NA</v>
      </c>
      <c r="AF1122" s="9">
        <f t="shared" si="585"/>
        <v>0</v>
      </c>
      <c r="AG1122" s="9" t="str">
        <f t="shared" si="586"/>
        <v>NA</v>
      </c>
      <c r="AH1122" s="9">
        <f t="shared" si="587"/>
        <v>0</v>
      </c>
      <c r="AI1122" s="9" t="str">
        <f t="shared" si="588"/>
        <v>NA</v>
      </c>
      <c r="AJ1122" s="9">
        <f t="shared" si="589"/>
        <v>0</v>
      </c>
      <c r="AK1122" t="str">
        <f t="shared" si="590"/>
        <v>NA</v>
      </c>
      <c r="AL1122" t="str">
        <f t="shared" si="591"/>
        <v>NA</v>
      </c>
      <c r="AM1122" t="str">
        <f t="shared" si="592"/>
        <v>NA</v>
      </c>
      <c r="AN1122" t="str">
        <f t="shared" si="593"/>
        <v>NA</v>
      </c>
      <c r="AO1122">
        <f t="shared" si="572"/>
        <v>0</v>
      </c>
      <c r="AP1122">
        <f t="shared" si="573"/>
        <v>0</v>
      </c>
      <c r="AQ1122" t="str">
        <f t="shared" si="574"/>
        <v>Method not applicable - confined aquifer</v>
      </c>
    </row>
    <row r="1123" spans="1:43" x14ac:dyDescent="0.25">
      <c r="A1123">
        <v>1142</v>
      </c>
      <c r="B1123">
        <v>15560033.029200001</v>
      </c>
      <c r="C1123" t="str">
        <f>VLOOKUP(A1123,'A1. Aquifer Attributes'!A:H,8,FALSE)</f>
        <v>Confined</v>
      </c>
      <c r="D1123" t="str">
        <f>VLOOKUP(A1123,'A3. BGCZ'!A:C,3,FALSE)</f>
        <v>PP</v>
      </c>
      <c r="E1123" t="str">
        <f>VLOOKUP(A1123,'A2. Low Flow Zone'!A:C,3,FALSE)</f>
        <v>Southeast Mountains</v>
      </c>
      <c r="F1123">
        <f>IFERROR(VLOOKUP(A1123,'R1. GW Use'!A:H,8,FALSE),"&lt;Null&gt;")</f>
        <v>0</v>
      </c>
      <c r="G1123" t="str">
        <f>IFERROR(VLOOKUP(A1123,'R2. Recharge'!A:I,8,FALSE)*B1123,"&lt;Null&gt;")</f>
        <v>&lt;Null&gt;</v>
      </c>
      <c r="H1123" t="str">
        <f>IFERROR(VLOOKUP(A1123,'R2. Recharge'!A:K,10,FALSE)*B1123,"&lt;Null&gt;")</f>
        <v>&lt;Null&gt;</v>
      </c>
      <c r="I1123" t="str">
        <f>IFERROR(VLOOKUP(A1123,'R3. GW E'!A:C,2,FALSE)*B1123,"&lt;Null&gt;")</f>
        <v>&lt;Null&gt;</v>
      </c>
      <c r="J1123" t="str">
        <f>IFERROR(VLOOKUP(A1123,'R3. GW E'!A:E,4,FALSE)*B1123,"&lt;Null&gt;")</f>
        <v>&lt;Null&gt;</v>
      </c>
      <c r="K1123" t="str">
        <f t="shared" si="561"/>
        <v>&lt;Null&gt;</v>
      </c>
      <c r="L1123" t="str">
        <f t="shared" si="562"/>
        <v>&lt;Null&gt;</v>
      </c>
      <c r="M1123" t="str">
        <f t="shared" si="563"/>
        <v>&lt;Null&gt;</v>
      </c>
      <c r="N1123" t="str">
        <f t="shared" si="564"/>
        <v>&lt;Null&gt;</v>
      </c>
      <c r="O1123" t="str">
        <f t="shared" si="565"/>
        <v/>
      </c>
      <c r="P1123">
        <f t="shared" si="575"/>
        <v>0</v>
      </c>
      <c r="Q1123" t="str">
        <f t="shared" si="566"/>
        <v/>
      </c>
      <c r="R1123">
        <f t="shared" si="576"/>
        <v>0</v>
      </c>
      <c r="S1123" t="str">
        <f t="shared" si="567"/>
        <v/>
      </c>
      <c r="T1123">
        <f t="shared" si="577"/>
        <v>0</v>
      </c>
      <c r="U1123" t="str">
        <f t="shared" si="578"/>
        <v>NA</v>
      </c>
      <c r="V1123">
        <f t="shared" si="579"/>
        <v>0</v>
      </c>
      <c r="W1123" t="str">
        <f t="shared" si="580"/>
        <v>NA</v>
      </c>
      <c r="X1123">
        <f t="shared" si="581"/>
        <v>0</v>
      </c>
      <c r="Y1123" t="str">
        <f t="shared" si="568"/>
        <v>NA</v>
      </c>
      <c r="Z1123" t="str">
        <f t="shared" si="569"/>
        <v>NA</v>
      </c>
      <c r="AA1123" t="str">
        <f t="shared" si="570"/>
        <v>NA</v>
      </c>
      <c r="AB1123" t="str">
        <f t="shared" si="571"/>
        <v>NA</v>
      </c>
      <c r="AC1123" s="9" t="str">
        <f t="shared" si="582"/>
        <v>NA</v>
      </c>
      <c r="AD1123" s="9">
        <f t="shared" si="583"/>
        <v>0</v>
      </c>
      <c r="AE1123" s="9" t="str">
        <f t="shared" si="584"/>
        <v>NA</v>
      </c>
      <c r="AF1123" s="9">
        <f t="shared" si="585"/>
        <v>0</v>
      </c>
      <c r="AG1123" s="9" t="str">
        <f t="shared" si="586"/>
        <v>NA</v>
      </c>
      <c r="AH1123" s="9">
        <f t="shared" si="587"/>
        <v>0</v>
      </c>
      <c r="AI1123" s="9" t="str">
        <f t="shared" si="588"/>
        <v>NA</v>
      </c>
      <c r="AJ1123" s="9">
        <f t="shared" si="589"/>
        <v>0</v>
      </c>
      <c r="AK1123" t="str">
        <f t="shared" si="590"/>
        <v>NA</v>
      </c>
      <c r="AL1123" t="str">
        <f t="shared" si="591"/>
        <v>NA</v>
      </c>
      <c r="AM1123" t="str">
        <f t="shared" si="592"/>
        <v>NA</v>
      </c>
      <c r="AN1123" t="str">
        <f t="shared" si="593"/>
        <v>NA</v>
      </c>
      <c r="AO1123">
        <f t="shared" si="572"/>
        <v>0</v>
      </c>
      <c r="AP1123">
        <f t="shared" si="573"/>
        <v>0</v>
      </c>
      <c r="AQ1123" t="str">
        <f t="shared" si="574"/>
        <v>Method not applicable - confined aquifer</v>
      </c>
    </row>
    <row r="1124" spans="1:43" x14ac:dyDescent="0.25">
      <c r="A1124">
        <v>1144</v>
      </c>
      <c r="B1124">
        <v>16472632.0032</v>
      </c>
      <c r="C1124" t="str">
        <f>VLOOKUP(A1124,'A1. Aquifer Attributes'!A:H,8,FALSE)</f>
        <v>Confined</v>
      </c>
      <c r="D1124" t="str">
        <f>VLOOKUP(A1124,'A3. BGCZ'!A:C,3,FALSE)</f>
        <v>CWH</v>
      </c>
      <c r="E1124" t="str">
        <f>VLOOKUP(A1124,'A2. Low Flow Zone'!A:C,3,FALSE)</f>
        <v>Coast Mountains</v>
      </c>
      <c r="F1124">
        <f>IFERROR(VLOOKUP(A1124,'R1. GW Use'!A:H,8,FALSE),"&lt;Null&gt;")</f>
        <v>0</v>
      </c>
      <c r="G1124" t="str">
        <f>IFERROR(VLOOKUP(A1124,'R2. Recharge'!A:I,8,FALSE)*B1124,"&lt;Null&gt;")</f>
        <v>&lt;Null&gt;</v>
      </c>
      <c r="H1124" t="str">
        <f>IFERROR(VLOOKUP(A1124,'R2. Recharge'!A:K,10,FALSE)*B1124,"&lt;Null&gt;")</f>
        <v>&lt;Null&gt;</v>
      </c>
      <c r="I1124" t="str">
        <f>IFERROR(VLOOKUP(A1124,'R3. GW E'!A:C,2,FALSE)*B1124,"&lt;Null&gt;")</f>
        <v>&lt;Null&gt;</v>
      </c>
      <c r="J1124" t="str">
        <f>IFERROR(VLOOKUP(A1124,'R3. GW E'!A:E,4,FALSE)*B1124,"&lt;Null&gt;")</f>
        <v>&lt;Null&gt;</v>
      </c>
      <c r="K1124" t="str">
        <f t="shared" si="561"/>
        <v>&lt;Null&gt;</v>
      </c>
      <c r="L1124" t="str">
        <f t="shared" si="562"/>
        <v>&lt;Null&gt;</v>
      </c>
      <c r="M1124" t="str">
        <f t="shared" si="563"/>
        <v>&lt;Null&gt;</v>
      </c>
      <c r="N1124" t="str">
        <f t="shared" si="564"/>
        <v>&lt;Null&gt;</v>
      </c>
      <c r="O1124" t="str">
        <f t="shared" si="565"/>
        <v/>
      </c>
      <c r="P1124">
        <f t="shared" si="575"/>
        <v>0</v>
      </c>
      <c r="Q1124" t="str">
        <f t="shared" si="566"/>
        <v/>
      </c>
      <c r="R1124">
        <f t="shared" si="576"/>
        <v>0</v>
      </c>
      <c r="S1124" t="str">
        <f t="shared" si="567"/>
        <v/>
      </c>
      <c r="T1124">
        <f t="shared" si="577"/>
        <v>0</v>
      </c>
      <c r="U1124" t="str">
        <f t="shared" si="578"/>
        <v>NA</v>
      </c>
      <c r="V1124">
        <f t="shared" si="579"/>
        <v>0</v>
      </c>
      <c r="W1124" t="str">
        <f t="shared" si="580"/>
        <v>NA</v>
      </c>
      <c r="X1124">
        <f t="shared" si="581"/>
        <v>0</v>
      </c>
      <c r="Y1124" t="str">
        <f t="shared" si="568"/>
        <v>NA</v>
      </c>
      <c r="Z1124" t="str">
        <f t="shared" si="569"/>
        <v>NA</v>
      </c>
      <c r="AA1124" t="str">
        <f t="shared" si="570"/>
        <v>NA</v>
      </c>
      <c r="AB1124" t="str">
        <f t="shared" si="571"/>
        <v>NA</v>
      </c>
      <c r="AC1124" s="9" t="str">
        <f t="shared" si="582"/>
        <v>NA</v>
      </c>
      <c r="AD1124" s="9">
        <f t="shared" si="583"/>
        <v>0</v>
      </c>
      <c r="AE1124" s="9" t="str">
        <f t="shared" si="584"/>
        <v>NA</v>
      </c>
      <c r="AF1124" s="9">
        <f t="shared" si="585"/>
        <v>0</v>
      </c>
      <c r="AG1124" s="9" t="str">
        <f t="shared" si="586"/>
        <v>NA</v>
      </c>
      <c r="AH1124" s="9">
        <f t="shared" si="587"/>
        <v>0</v>
      </c>
      <c r="AI1124" s="9" t="str">
        <f t="shared" si="588"/>
        <v>NA</v>
      </c>
      <c r="AJ1124" s="9">
        <f t="shared" si="589"/>
        <v>0</v>
      </c>
      <c r="AK1124" t="str">
        <f t="shared" si="590"/>
        <v>NA</v>
      </c>
      <c r="AL1124" t="str">
        <f t="shared" si="591"/>
        <v>NA</v>
      </c>
      <c r="AM1124" t="str">
        <f t="shared" si="592"/>
        <v>NA</v>
      </c>
      <c r="AN1124" t="str">
        <f t="shared" si="593"/>
        <v>NA</v>
      </c>
      <c r="AO1124">
        <f t="shared" si="572"/>
        <v>0</v>
      </c>
      <c r="AP1124">
        <f t="shared" si="573"/>
        <v>0</v>
      </c>
      <c r="AQ1124" t="str">
        <f t="shared" si="574"/>
        <v>Method not applicable - confined aquifer</v>
      </c>
    </row>
    <row r="1125" spans="1:43" x14ac:dyDescent="0.25">
      <c r="A1125">
        <v>1145</v>
      </c>
      <c r="B1125">
        <v>21970606.157900002</v>
      </c>
      <c r="C1125" t="str">
        <f>VLOOKUP(A1125,'A1. Aquifer Attributes'!A:H,8,FALSE)</f>
        <v>Confined</v>
      </c>
      <c r="D1125" t="str">
        <f>VLOOKUP(A1125,'A3. BGCZ'!A:C,3,FALSE)</f>
        <v>CWH</v>
      </c>
      <c r="E1125" t="str">
        <f>VLOOKUP(A1125,'A2. Low Flow Zone'!A:C,3,FALSE)</f>
        <v>Coast Mountains</v>
      </c>
      <c r="F1125">
        <f>IFERROR(VLOOKUP(A1125,'R1. GW Use'!A:H,8,FALSE),"&lt;Null&gt;")</f>
        <v>26769</v>
      </c>
      <c r="G1125" t="str">
        <f>IFERROR(VLOOKUP(A1125,'R2. Recharge'!A:I,8,FALSE)*B1125,"&lt;Null&gt;")</f>
        <v>&lt;Null&gt;</v>
      </c>
      <c r="H1125" t="str">
        <f>IFERROR(VLOOKUP(A1125,'R2. Recharge'!A:K,10,FALSE)*B1125,"&lt;Null&gt;")</f>
        <v>&lt;Null&gt;</v>
      </c>
      <c r="I1125" t="str">
        <f>IFERROR(VLOOKUP(A1125,'R3. GW E'!A:C,2,FALSE)*B1125,"&lt;Null&gt;")</f>
        <v>&lt;Null&gt;</v>
      </c>
      <c r="J1125" t="str">
        <f>IFERROR(VLOOKUP(A1125,'R3. GW E'!A:E,4,FALSE)*B1125,"&lt;Null&gt;")</f>
        <v>&lt;Null&gt;</v>
      </c>
      <c r="K1125" t="str">
        <f t="shared" si="561"/>
        <v>&lt;Null&gt;</v>
      </c>
      <c r="L1125" t="str">
        <f t="shared" si="562"/>
        <v>&lt;Null&gt;</v>
      </c>
      <c r="M1125" t="str">
        <f t="shared" si="563"/>
        <v>&lt;Null&gt;</v>
      </c>
      <c r="N1125" t="str">
        <f t="shared" si="564"/>
        <v>&lt;Null&gt;</v>
      </c>
      <c r="O1125" t="str">
        <f t="shared" si="565"/>
        <v/>
      </c>
      <c r="P1125">
        <f t="shared" si="575"/>
        <v>27000</v>
      </c>
      <c r="Q1125" t="str">
        <f t="shared" si="566"/>
        <v/>
      </c>
      <c r="R1125">
        <f t="shared" si="576"/>
        <v>0</v>
      </c>
      <c r="S1125" t="str">
        <f t="shared" si="567"/>
        <v/>
      </c>
      <c r="T1125">
        <f t="shared" si="577"/>
        <v>0</v>
      </c>
      <c r="U1125" t="str">
        <f t="shared" si="578"/>
        <v>NA</v>
      </c>
      <c r="V1125">
        <f t="shared" si="579"/>
        <v>0</v>
      </c>
      <c r="W1125" t="str">
        <f t="shared" si="580"/>
        <v>NA</v>
      </c>
      <c r="X1125">
        <f t="shared" si="581"/>
        <v>0</v>
      </c>
      <c r="Y1125" t="str">
        <f t="shared" si="568"/>
        <v>NA</v>
      </c>
      <c r="Z1125" t="str">
        <f t="shared" si="569"/>
        <v>NA</v>
      </c>
      <c r="AA1125" t="str">
        <f t="shared" si="570"/>
        <v>NA</v>
      </c>
      <c r="AB1125" t="str">
        <f t="shared" si="571"/>
        <v>NA</v>
      </c>
      <c r="AC1125" s="9" t="str">
        <f t="shared" si="582"/>
        <v>NA</v>
      </c>
      <c r="AD1125" s="9">
        <f t="shared" si="583"/>
        <v>0</v>
      </c>
      <c r="AE1125" s="9" t="str">
        <f t="shared" si="584"/>
        <v>NA</v>
      </c>
      <c r="AF1125" s="9">
        <f t="shared" si="585"/>
        <v>0</v>
      </c>
      <c r="AG1125" s="9" t="str">
        <f t="shared" si="586"/>
        <v>NA</v>
      </c>
      <c r="AH1125" s="9">
        <f t="shared" si="587"/>
        <v>0</v>
      </c>
      <c r="AI1125" s="9" t="str">
        <f t="shared" si="588"/>
        <v>NA</v>
      </c>
      <c r="AJ1125" s="9">
        <f t="shared" si="589"/>
        <v>0</v>
      </c>
      <c r="AK1125" t="str">
        <f t="shared" si="590"/>
        <v>NA</v>
      </c>
      <c r="AL1125" t="str">
        <f t="shared" si="591"/>
        <v>NA</v>
      </c>
      <c r="AM1125" t="str">
        <f t="shared" si="592"/>
        <v>NA</v>
      </c>
      <c r="AN1125" t="str">
        <f t="shared" si="593"/>
        <v>NA</v>
      </c>
      <c r="AO1125">
        <f t="shared" si="572"/>
        <v>0</v>
      </c>
      <c r="AP1125">
        <f t="shared" si="573"/>
        <v>0</v>
      </c>
      <c r="AQ1125" t="str">
        <f t="shared" si="574"/>
        <v>Method not applicable - confined aquifer</v>
      </c>
    </row>
    <row r="1126" spans="1:43" x14ac:dyDescent="0.25">
      <c r="A1126">
        <v>1146</v>
      </c>
      <c r="B1126">
        <v>22058113.433400001</v>
      </c>
      <c r="C1126" t="str">
        <f>VLOOKUP(A1126,'A1. Aquifer Attributes'!A:H,8,FALSE)</f>
        <v>Confined</v>
      </c>
      <c r="D1126" t="str">
        <f>VLOOKUP(A1126,'A3. BGCZ'!A:C,3,FALSE)</f>
        <v>SBS</v>
      </c>
      <c r="E1126" t="str">
        <f>VLOOKUP(A1126,'A2. Low Flow Zone'!A:C,3,FALSE)</f>
        <v>South Interior</v>
      </c>
      <c r="F1126">
        <f>IFERROR(VLOOKUP(A1126,'R1. GW Use'!A:H,8,FALSE),"&lt;Null&gt;")</f>
        <v>0</v>
      </c>
      <c r="G1126" t="str">
        <f>IFERROR(VLOOKUP(A1126,'R2. Recharge'!A:I,8,FALSE)*B1126,"&lt;Null&gt;")</f>
        <v>&lt;Null&gt;</v>
      </c>
      <c r="H1126" t="str">
        <f>IFERROR(VLOOKUP(A1126,'R2. Recharge'!A:K,10,FALSE)*B1126,"&lt;Null&gt;")</f>
        <v>&lt;Null&gt;</v>
      </c>
      <c r="I1126" t="str">
        <f>IFERROR(VLOOKUP(A1126,'R3. GW E'!A:C,2,FALSE)*B1126,"&lt;Null&gt;")</f>
        <v>&lt;Null&gt;</v>
      </c>
      <c r="J1126" t="str">
        <f>IFERROR(VLOOKUP(A1126,'R3. GW E'!A:E,4,FALSE)*B1126,"&lt;Null&gt;")</f>
        <v>&lt;Null&gt;</v>
      </c>
      <c r="K1126" t="str">
        <f t="shared" si="561"/>
        <v>&lt;Null&gt;</v>
      </c>
      <c r="L1126" t="str">
        <f t="shared" si="562"/>
        <v>&lt;Null&gt;</v>
      </c>
      <c r="M1126" t="str">
        <f t="shared" si="563"/>
        <v>&lt;Null&gt;</v>
      </c>
      <c r="N1126" t="str">
        <f t="shared" si="564"/>
        <v>&lt;Null&gt;</v>
      </c>
      <c r="O1126" t="str">
        <f t="shared" si="565"/>
        <v/>
      </c>
      <c r="P1126">
        <f t="shared" si="575"/>
        <v>0</v>
      </c>
      <c r="Q1126" t="str">
        <f t="shared" si="566"/>
        <v/>
      </c>
      <c r="R1126">
        <f t="shared" si="576"/>
        <v>0</v>
      </c>
      <c r="S1126" t="str">
        <f t="shared" si="567"/>
        <v/>
      </c>
      <c r="T1126">
        <f t="shared" si="577"/>
        <v>0</v>
      </c>
      <c r="U1126" t="str">
        <f t="shared" si="578"/>
        <v>NA</v>
      </c>
      <c r="V1126">
        <f t="shared" si="579"/>
        <v>0</v>
      </c>
      <c r="W1126" t="str">
        <f t="shared" si="580"/>
        <v>NA</v>
      </c>
      <c r="X1126">
        <f t="shared" si="581"/>
        <v>0</v>
      </c>
      <c r="Y1126" t="str">
        <f t="shared" si="568"/>
        <v>NA</v>
      </c>
      <c r="Z1126" t="str">
        <f t="shared" si="569"/>
        <v>NA</v>
      </c>
      <c r="AA1126" t="str">
        <f t="shared" si="570"/>
        <v>NA</v>
      </c>
      <c r="AB1126" t="str">
        <f t="shared" si="571"/>
        <v>NA</v>
      </c>
      <c r="AC1126" s="9" t="str">
        <f t="shared" si="582"/>
        <v>NA</v>
      </c>
      <c r="AD1126" s="9">
        <f t="shared" si="583"/>
        <v>0</v>
      </c>
      <c r="AE1126" s="9" t="str">
        <f t="shared" si="584"/>
        <v>NA</v>
      </c>
      <c r="AF1126" s="9">
        <f t="shared" si="585"/>
        <v>0</v>
      </c>
      <c r="AG1126" s="9" t="str">
        <f t="shared" si="586"/>
        <v>NA</v>
      </c>
      <c r="AH1126" s="9">
        <f t="shared" si="587"/>
        <v>0</v>
      </c>
      <c r="AI1126" s="9" t="str">
        <f t="shared" si="588"/>
        <v>NA</v>
      </c>
      <c r="AJ1126" s="9">
        <f t="shared" si="589"/>
        <v>0</v>
      </c>
      <c r="AK1126" t="str">
        <f t="shared" si="590"/>
        <v>NA</v>
      </c>
      <c r="AL1126" t="str">
        <f t="shared" si="591"/>
        <v>NA</v>
      </c>
      <c r="AM1126" t="str">
        <f t="shared" si="592"/>
        <v>NA</v>
      </c>
      <c r="AN1126" t="str">
        <f t="shared" si="593"/>
        <v>NA</v>
      </c>
      <c r="AO1126">
        <f t="shared" si="572"/>
        <v>0</v>
      </c>
      <c r="AP1126">
        <f t="shared" si="573"/>
        <v>0</v>
      </c>
      <c r="AQ1126" t="str">
        <f t="shared" si="574"/>
        <v>Method not applicable - confined aquifer</v>
      </c>
    </row>
    <row r="1127" spans="1:43" x14ac:dyDescent="0.25">
      <c r="A1127">
        <v>1150</v>
      </c>
      <c r="B1127">
        <v>17586116.472600002</v>
      </c>
      <c r="C1127" t="str">
        <f>VLOOKUP(A1127,'A1. Aquifer Attributes'!A:H,8,FALSE)</f>
        <v>Confined</v>
      </c>
      <c r="D1127" t="str">
        <f>VLOOKUP(A1127,'A3. BGCZ'!A:C,3,FALSE)</f>
        <v>IDF</v>
      </c>
      <c r="E1127" t="str">
        <f>VLOOKUP(A1127,'A2. Low Flow Zone'!A:C,3,FALSE)</f>
        <v>South Interior</v>
      </c>
      <c r="F1127">
        <f>IFERROR(VLOOKUP(A1127,'R1. GW Use'!A:H,8,FALSE),"&lt;Null&gt;")</f>
        <v>5066</v>
      </c>
      <c r="G1127" t="str">
        <f>IFERROR(VLOOKUP(A1127,'R2. Recharge'!A:I,8,FALSE)*B1127,"&lt;Null&gt;")</f>
        <v>&lt;Null&gt;</v>
      </c>
      <c r="H1127" t="str">
        <f>IFERROR(VLOOKUP(A1127,'R2. Recharge'!A:K,10,FALSE)*B1127,"&lt;Null&gt;")</f>
        <v>&lt;Null&gt;</v>
      </c>
      <c r="I1127" t="str">
        <f>IFERROR(VLOOKUP(A1127,'R3. GW E'!A:C,2,FALSE)*B1127,"&lt;Null&gt;")</f>
        <v>&lt;Null&gt;</v>
      </c>
      <c r="J1127" t="str">
        <f>IFERROR(VLOOKUP(A1127,'R3. GW E'!A:E,4,FALSE)*B1127,"&lt;Null&gt;")</f>
        <v>&lt;Null&gt;</v>
      </c>
      <c r="K1127" t="str">
        <f t="shared" si="561"/>
        <v>&lt;Null&gt;</v>
      </c>
      <c r="L1127" t="str">
        <f t="shared" si="562"/>
        <v>&lt;Null&gt;</v>
      </c>
      <c r="M1127" t="str">
        <f t="shared" si="563"/>
        <v>&lt;Null&gt;</v>
      </c>
      <c r="N1127" t="str">
        <f t="shared" si="564"/>
        <v>&lt;Null&gt;</v>
      </c>
      <c r="O1127" t="str">
        <f t="shared" si="565"/>
        <v/>
      </c>
      <c r="P1127">
        <f t="shared" si="575"/>
        <v>5000</v>
      </c>
      <c r="Q1127" t="str">
        <f t="shared" si="566"/>
        <v/>
      </c>
      <c r="R1127">
        <f t="shared" si="576"/>
        <v>0</v>
      </c>
      <c r="S1127" t="str">
        <f t="shared" si="567"/>
        <v/>
      </c>
      <c r="T1127">
        <f t="shared" si="577"/>
        <v>0</v>
      </c>
      <c r="U1127" t="str">
        <f t="shared" si="578"/>
        <v>NA</v>
      </c>
      <c r="V1127">
        <f t="shared" si="579"/>
        <v>0</v>
      </c>
      <c r="W1127" t="str">
        <f t="shared" si="580"/>
        <v>NA</v>
      </c>
      <c r="X1127">
        <f t="shared" si="581"/>
        <v>0</v>
      </c>
      <c r="Y1127" t="str">
        <f t="shared" si="568"/>
        <v>NA</v>
      </c>
      <c r="Z1127" t="str">
        <f t="shared" si="569"/>
        <v>NA</v>
      </c>
      <c r="AA1127" t="str">
        <f t="shared" si="570"/>
        <v>NA</v>
      </c>
      <c r="AB1127" t="str">
        <f t="shared" si="571"/>
        <v>NA</v>
      </c>
      <c r="AC1127" s="9" t="str">
        <f t="shared" si="582"/>
        <v>NA</v>
      </c>
      <c r="AD1127" s="9">
        <f t="shared" si="583"/>
        <v>0</v>
      </c>
      <c r="AE1127" s="9" t="str">
        <f t="shared" si="584"/>
        <v>NA</v>
      </c>
      <c r="AF1127" s="9">
        <f t="shared" si="585"/>
        <v>0</v>
      </c>
      <c r="AG1127" s="9" t="str">
        <f t="shared" si="586"/>
        <v>NA</v>
      </c>
      <c r="AH1127" s="9">
        <f t="shared" si="587"/>
        <v>0</v>
      </c>
      <c r="AI1127" s="9" t="str">
        <f t="shared" si="588"/>
        <v>NA</v>
      </c>
      <c r="AJ1127" s="9">
        <f t="shared" si="589"/>
        <v>0</v>
      </c>
      <c r="AK1127" t="str">
        <f t="shared" si="590"/>
        <v>NA</v>
      </c>
      <c r="AL1127" t="str">
        <f t="shared" si="591"/>
        <v>NA</v>
      </c>
      <c r="AM1127" t="str">
        <f t="shared" si="592"/>
        <v>NA</v>
      </c>
      <c r="AN1127" t="str">
        <f t="shared" si="593"/>
        <v>NA</v>
      </c>
      <c r="AO1127">
        <f t="shared" si="572"/>
        <v>0</v>
      </c>
      <c r="AP1127">
        <f t="shared" si="573"/>
        <v>0</v>
      </c>
      <c r="AQ1127" t="str">
        <f t="shared" si="574"/>
        <v>Method not applicable - confined aquifer</v>
      </c>
    </row>
    <row r="1128" spans="1:43" x14ac:dyDescent="0.25">
      <c r="A1128">
        <v>1153</v>
      </c>
      <c r="B1128">
        <v>134385684.51499999</v>
      </c>
      <c r="C1128" t="str">
        <f>VLOOKUP(A1128,'A1. Aquifer Attributes'!A:H,8,FALSE)</f>
        <v>Confined</v>
      </c>
      <c r="D1128" t="str">
        <f>VLOOKUP(A1128,'A3. BGCZ'!A:C,3,FALSE)</f>
        <v>IDF</v>
      </c>
      <c r="E1128" t="str">
        <f>VLOOKUP(A1128,'A2. Low Flow Zone'!A:C,3,FALSE)</f>
        <v>Southeast Mountains</v>
      </c>
      <c r="F1128">
        <f>IFERROR(VLOOKUP(A1128,'R1. GW Use'!A:H,8,FALSE),"&lt;Null&gt;")</f>
        <v>43772</v>
      </c>
      <c r="G1128" t="str">
        <f>IFERROR(VLOOKUP(A1128,'R2. Recharge'!A:I,8,FALSE)*B1128,"&lt;Null&gt;")</f>
        <v>&lt;Null&gt;</v>
      </c>
      <c r="H1128" t="str">
        <f>IFERROR(VLOOKUP(A1128,'R2. Recharge'!A:K,10,FALSE)*B1128,"&lt;Null&gt;")</f>
        <v>&lt;Null&gt;</v>
      </c>
      <c r="I1128" t="str">
        <f>IFERROR(VLOOKUP(A1128,'R3. GW E'!A:C,2,FALSE)*B1128,"&lt;Null&gt;")</f>
        <v>&lt;Null&gt;</v>
      </c>
      <c r="J1128" t="str">
        <f>IFERROR(VLOOKUP(A1128,'R3. GW E'!A:E,4,FALSE)*B1128,"&lt;Null&gt;")</f>
        <v>&lt;Null&gt;</v>
      </c>
      <c r="K1128" t="str">
        <f t="shared" si="561"/>
        <v>&lt;Null&gt;</v>
      </c>
      <c r="L1128" t="str">
        <f t="shared" si="562"/>
        <v>&lt;Null&gt;</v>
      </c>
      <c r="M1128" t="str">
        <f t="shared" si="563"/>
        <v>&lt;Null&gt;</v>
      </c>
      <c r="N1128" t="str">
        <f t="shared" si="564"/>
        <v>&lt;Null&gt;</v>
      </c>
      <c r="O1128" t="str">
        <f t="shared" si="565"/>
        <v/>
      </c>
      <c r="P1128">
        <f t="shared" si="575"/>
        <v>44000</v>
      </c>
      <c r="Q1128" t="str">
        <f t="shared" si="566"/>
        <v/>
      </c>
      <c r="R1128">
        <f t="shared" si="576"/>
        <v>0</v>
      </c>
      <c r="S1128" t="str">
        <f t="shared" si="567"/>
        <v/>
      </c>
      <c r="T1128">
        <f t="shared" si="577"/>
        <v>0</v>
      </c>
      <c r="U1128" t="str">
        <f t="shared" si="578"/>
        <v>NA</v>
      </c>
      <c r="V1128">
        <f t="shared" si="579"/>
        <v>0</v>
      </c>
      <c r="W1128" t="str">
        <f t="shared" si="580"/>
        <v>NA</v>
      </c>
      <c r="X1128">
        <f t="shared" si="581"/>
        <v>0</v>
      </c>
      <c r="Y1128" t="str">
        <f t="shared" si="568"/>
        <v>NA</v>
      </c>
      <c r="Z1128" t="str">
        <f t="shared" si="569"/>
        <v>NA</v>
      </c>
      <c r="AA1128" t="str">
        <f t="shared" si="570"/>
        <v>NA</v>
      </c>
      <c r="AB1128" t="str">
        <f t="shared" si="571"/>
        <v>NA</v>
      </c>
      <c r="AC1128" s="9" t="str">
        <f t="shared" si="582"/>
        <v>NA</v>
      </c>
      <c r="AD1128" s="9">
        <f t="shared" si="583"/>
        <v>0</v>
      </c>
      <c r="AE1128" s="9" t="str">
        <f t="shared" si="584"/>
        <v>NA</v>
      </c>
      <c r="AF1128" s="9">
        <f t="shared" si="585"/>
        <v>0</v>
      </c>
      <c r="AG1128" s="9" t="str">
        <f t="shared" si="586"/>
        <v>NA</v>
      </c>
      <c r="AH1128" s="9">
        <f t="shared" si="587"/>
        <v>0</v>
      </c>
      <c r="AI1128" s="9" t="str">
        <f t="shared" si="588"/>
        <v>NA</v>
      </c>
      <c r="AJ1128" s="9">
        <f t="shared" si="589"/>
        <v>0</v>
      </c>
      <c r="AK1128" t="str">
        <f t="shared" si="590"/>
        <v>NA</v>
      </c>
      <c r="AL1128" t="str">
        <f t="shared" si="591"/>
        <v>NA</v>
      </c>
      <c r="AM1128" t="str">
        <f t="shared" si="592"/>
        <v>NA</v>
      </c>
      <c r="AN1128" t="str">
        <f t="shared" si="593"/>
        <v>NA</v>
      </c>
      <c r="AO1128">
        <f t="shared" si="572"/>
        <v>0</v>
      </c>
      <c r="AP1128">
        <f t="shared" si="573"/>
        <v>0</v>
      </c>
      <c r="AQ1128" t="str">
        <f t="shared" si="574"/>
        <v>Method not applicable - confined aquifer</v>
      </c>
    </row>
    <row r="1129" spans="1:43" x14ac:dyDescent="0.25">
      <c r="A1129">
        <v>1154</v>
      </c>
      <c r="B1129">
        <v>20043143.848499998</v>
      </c>
      <c r="C1129" t="str">
        <f>VLOOKUP(A1129,'A1. Aquifer Attributes'!A:H,8,FALSE)</f>
        <v>Confined</v>
      </c>
      <c r="D1129" t="str">
        <f>VLOOKUP(A1129,'A3. BGCZ'!A:C,3,FALSE)</f>
        <v>IDF</v>
      </c>
      <c r="E1129" t="str">
        <f>VLOOKUP(A1129,'A2. Low Flow Zone'!A:C,3,FALSE)</f>
        <v>South Interior</v>
      </c>
      <c r="F1129">
        <f>IFERROR(VLOOKUP(A1129,'R1. GW Use'!A:H,8,FALSE),"&lt;Null&gt;")</f>
        <v>42783</v>
      </c>
      <c r="G1129" t="str">
        <f>IFERROR(VLOOKUP(A1129,'R2. Recharge'!A:I,8,FALSE)*B1129,"&lt;Null&gt;")</f>
        <v>&lt;Null&gt;</v>
      </c>
      <c r="H1129" t="str">
        <f>IFERROR(VLOOKUP(A1129,'R2. Recharge'!A:K,10,FALSE)*B1129,"&lt;Null&gt;")</f>
        <v>&lt;Null&gt;</v>
      </c>
      <c r="I1129" t="str">
        <f>IFERROR(VLOOKUP(A1129,'R3. GW E'!A:C,2,FALSE)*B1129,"&lt;Null&gt;")</f>
        <v>&lt;Null&gt;</v>
      </c>
      <c r="J1129" t="str">
        <f>IFERROR(VLOOKUP(A1129,'R3. GW E'!A:E,4,FALSE)*B1129,"&lt;Null&gt;")</f>
        <v>&lt;Null&gt;</v>
      </c>
      <c r="K1129" t="str">
        <f t="shared" si="561"/>
        <v>&lt;Null&gt;</v>
      </c>
      <c r="L1129" t="str">
        <f t="shared" si="562"/>
        <v>&lt;Null&gt;</v>
      </c>
      <c r="M1129" t="str">
        <f t="shared" si="563"/>
        <v>&lt;Null&gt;</v>
      </c>
      <c r="N1129" t="str">
        <f t="shared" si="564"/>
        <v>&lt;Null&gt;</v>
      </c>
      <c r="O1129" t="str">
        <f t="shared" si="565"/>
        <v/>
      </c>
      <c r="P1129">
        <f t="shared" si="575"/>
        <v>43000</v>
      </c>
      <c r="Q1129" t="str">
        <f t="shared" si="566"/>
        <v/>
      </c>
      <c r="R1129">
        <f t="shared" si="576"/>
        <v>0</v>
      </c>
      <c r="S1129" t="str">
        <f t="shared" si="567"/>
        <v/>
      </c>
      <c r="T1129">
        <f t="shared" si="577"/>
        <v>0</v>
      </c>
      <c r="U1129" t="str">
        <f t="shared" si="578"/>
        <v>NA</v>
      </c>
      <c r="V1129">
        <f t="shared" si="579"/>
        <v>0</v>
      </c>
      <c r="W1129" t="str">
        <f t="shared" si="580"/>
        <v>NA</v>
      </c>
      <c r="X1129">
        <f t="shared" si="581"/>
        <v>0</v>
      </c>
      <c r="Y1129" t="str">
        <f t="shared" si="568"/>
        <v>NA</v>
      </c>
      <c r="Z1129" t="str">
        <f t="shared" si="569"/>
        <v>NA</v>
      </c>
      <c r="AA1129" t="str">
        <f t="shared" si="570"/>
        <v>NA</v>
      </c>
      <c r="AB1129" t="str">
        <f t="shared" si="571"/>
        <v>NA</v>
      </c>
      <c r="AC1129" s="9" t="str">
        <f t="shared" si="582"/>
        <v>NA</v>
      </c>
      <c r="AD1129" s="9">
        <f t="shared" si="583"/>
        <v>0</v>
      </c>
      <c r="AE1129" s="9" t="str">
        <f t="shared" si="584"/>
        <v>NA</v>
      </c>
      <c r="AF1129" s="9">
        <f t="shared" si="585"/>
        <v>0</v>
      </c>
      <c r="AG1129" s="9" t="str">
        <f t="shared" si="586"/>
        <v>NA</v>
      </c>
      <c r="AH1129" s="9">
        <f t="shared" si="587"/>
        <v>0</v>
      </c>
      <c r="AI1129" s="9" t="str">
        <f t="shared" si="588"/>
        <v>NA</v>
      </c>
      <c r="AJ1129" s="9">
        <f t="shared" si="589"/>
        <v>0</v>
      </c>
      <c r="AK1129" t="str">
        <f t="shared" si="590"/>
        <v>NA</v>
      </c>
      <c r="AL1129" t="str">
        <f t="shared" si="591"/>
        <v>NA</v>
      </c>
      <c r="AM1129" t="str">
        <f t="shared" si="592"/>
        <v>NA</v>
      </c>
      <c r="AN1129" t="str">
        <f t="shared" si="593"/>
        <v>NA</v>
      </c>
      <c r="AO1129">
        <f t="shared" si="572"/>
        <v>0</v>
      </c>
      <c r="AP1129">
        <f t="shared" si="573"/>
        <v>0</v>
      </c>
      <c r="AQ1129" t="str">
        <f t="shared" si="574"/>
        <v>Method not applicable - confined aquifer</v>
      </c>
    </row>
    <row r="1130" spans="1:43" x14ac:dyDescent="0.25">
      <c r="A1130">
        <v>1155</v>
      </c>
      <c r="B1130">
        <v>77021439.232199997</v>
      </c>
      <c r="C1130" t="str">
        <f>VLOOKUP(A1130,'A1. Aquifer Attributes'!A:H,8,FALSE)</f>
        <v>Confined</v>
      </c>
      <c r="D1130" t="str">
        <f>VLOOKUP(A1130,'A3. BGCZ'!A:C,3,FALSE)</f>
        <v>IDF</v>
      </c>
      <c r="E1130" t="str">
        <f>VLOOKUP(A1130,'A2. Low Flow Zone'!A:C,3,FALSE)</f>
        <v>Southeast Mountains</v>
      </c>
      <c r="F1130">
        <f>IFERROR(VLOOKUP(A1130,'R1. GW Use'!A:H,8,FALSE),"&lt;Null&gt;")</f>
        <v>2583</v>
      </c>
      <c r="G1130" t="str">
        <f>IFERROR(VLOOKUP(A1130,'R2. Recharge'!A:I,8,FALSE)*B1130,"&lt;Null&gt;")</f>
        <v>&lt;Null&gt;</v>
      </c>
      <c r="H1130" t="str">
        <f>IFERROR(VLOOKUP(A1130,'R2. Recharge'!A:K,10,FALSE)*B1130,"&lt;Null&gt;")</f>
        <v>&lt;Null&gt;</v>
      </c>
      <c r="I1130" t="str">
        <f>IFERROR(VLOOKUP(A1130,'R3. GW E'!A:C,2,FALSE)*B1130,"&lt;Null&gt;")</f>
        <v>&lt;Null&gt;</v>
      </c>
      <c r="J1130" t="str">
        <f>IFERROR(VLOOKUP(A1130,'R3. GW E'!A:E,4,FALSE)*B1130,"&lt;Null&gt;")</f>
        <v>&lt;Null&gt;</v>
      </c>
      <c r="K1130" t="str">
        <f t="shared" si="561"/>
        <v>&lt;Null&gt;</v>
      </c>
      <c r="L1130" t="str">
        <f t="shared" si="562"/>
        <v>&lt;Null&gt;</v>
      </c>
      <c r="M1130" t="str">
        <f t="shared" si="563"/>
        <v>&lt;Null&gt;</v>
      </c>
      <c r="N1130" t="str">
        <f t="shared" si="564"/>
        <v>&lt;Null&gt;</v>
      </c>
      <c r="O1130" t="str">
        <f t="shared" si="565"/>
        <v/>
      </c>
      <c r="P1130">
        <f t="shared" si="575"/>
        <v>3000</v>
      </c>
      <c r="Q1130" t="str">
        <f t="shared" si="566"/>
        <v/>
      </c>
      <c r="R1130">
        <f t="shared" si="576"/>
        <v>0</v>
      </c>
      <c r="S1130" t="str">
        <f t="shared" si="567"/>
        <v/>
      </c>
      <c r="T1130">
        <f t="shared" si="577"/>
        <v>0</v>
      </c>
      <c r="U1130" t="str">
        <f t="shared" si="578"/>
        <v>NA</v>
      </c>
      <c r="V1130">
        <f t="shared" si="579"/>
        <v>0</v>
      </c>
      <c r="W1130" t="str">
        <f t="shared" si="580"/>
        <v>NA</v>
      </c>
      <c r="X1130">
        <f t="shared" si="581"/>
        <v>0</v>
      </c>
      <c r="Y1130" t="str">
        <f t="shared" si="568"/>
        <v>NA</v>
      </c>
      <c r="Z1130" t="str">
        <f t="shared" si="569"/>
        <v>NA</v>
      </c>
      <c r="AA1130" t="str">
        <f t="shared" si="570"/>
        <v>NA</v>
      </c>
      <c r="AB1130" t="str">
        <f t="shared" si="571"/>
        <v>NA</v>
      </c>
      <c r="AC1130" s="9" t="str">
        <f t="shared" si="582"/>
        <v>NA</v>
      </c>
      <c r="AD1130" s="9">
        <f t="shared" si="583"/>
        <v>0</v>
      </c>
      <c r="AE1130" s="9" t="str">
        <f t="shared" si="584"/>
        <v>NA</v>
      </c>
      <c r="AF1130" s="9">
        <f t="shared" si="585"/>
        <v>0</v>
      </c>
      <c r="AG1130" s="9" t="str">
        <f t="shared" si="586"/>
        <v>NA</v>
      </c>
      <c r="AH1130" s="9">
        <f t="shared" si="587"/>
        <v>0</v>
      </c>
      <c r="AI1130" s="9" t="str">
        <f t="shared" si="588"/>
        <v>NA</v>
      </c>
      <c r="AJ1130" s="9">
        <f t="shared" si="589"/>
        <v>0</v>
      </c>
      <c r="AK1130" t="str">
        <f t="shared" si="590"/>
        <v>NA</v>
      </c>
      <c r="AL1130" t="str">
        <f t="shared" si="591"/>
        <v>NA</v>
      </c>
      <c r="AM1130" t="str">
        <f t="shared" si="592"/>
        <v>NA</v>
      </c>
      <c r="AN1130" t="str">
        <f t="shared" si="593"/>
        <v>NA</v>
      </c>
      <c r="AO1130">
        <f t="shared" si="572"/>
        <v>0</v>
      </c>
      <c r="AP1130">
        <f t="shared" si="573"/>
        <v>0</v>
      </c>
      <c r="AQ1130" t="str">
        <f t="shared" si="574"/>
        <v>Method not applicable - confined aquifer</v>
      </c>
    </row>
    <row r="1131" spans="1:43" x14ac:dyDescent="0.25">
      <c r="A1131">
        <v>1156</v>
      </c>
      <c r="B1131">
        <v>23100501.915100001</v>
      </c>
      <c r="C1131" t="str">
        <f>VLOOKUP(A1131,'A1. Aquifer Attributes'!A:H,8,FALSE)</f>
        <v>Confined</v>
      </c>
      <c r="D1131" t="str">
        <f>VLOOKUP(A1131,'A3. BGCZ'!A:C,3,FALSE)</f>
        <v>IDF</v>
      </c>
      <c r="E1131" t="str">
        <f>VLOOKUP(A1131,'A2. Low Flow Zone'!A:C,3,FALSE)</f>
        <v>Southeast Mountains</v>
      </c>
      <c r="F1131">
        <f>IFERROR(VLOOKUP(A1131,'R1. GW Use'!A:H,8,FALSE),"&lt;Null&gt;")</f>
        <v>0</v>
      </c>
      <c r="G1131" t="str">
        <f>IFERROR(VLOOKUP(A1131,'R2. Recharge'!A:I,8,FALSE)*B1131,"&lt;Null&gt;")</f>
        <v>&lt;Null&gt;</v>
      </c>
      <c r="H1131" t="str">
        <f>IFERROR(VLOOKUP(A1131,'R2. Recharge'!A:K,10,FALSE)*B1131,"&lt;Null&gt;")</f>
        <v>&lt;Null&gt;</v>
      </c>
      <c r="I1131" t="str">
        <f>IFERROR(VLOOKUP(A1131,'R3. GW E'!A:C,2,FALSE)*B1131,"&lt;Null&gt;")</f>
        <v>&lt;Null&gt;</v>
      </c>
      <c r="J1131" t="str">
        <f>IFERROR(VLOOKUP(A1131,'R3. GW E'!A:E,4,FALSE)*B1131,"&lt;Null&gt;")</f>
        <v>&lt;Null&gt;</v>
      </c>
      <c r="K1131" t="str">
        <f t="shared" si="561"/>
        <v>&lt;Null&gt;</v>
      </c>
      <c r="L1131" t="str">
        <f t="shared" si="562"/>
        <v>&lt;Null&gt;</v>
      </c>
      <c r="M1131" t="str">
        <f t="shared" si="563"/>
        <v>&lt;Null&gt;</v>
      </c>
      <c r="N1131" t="str">
        <f t="shared" si="564"/>
        <v>&lt;Null&gt;</v>
      </c>
      <c r="O1131" t="str">
        <f t="shared" si="565"/>
        <v/>
      </c>
      <c r="P1131">
        <f t="shared" si="575"/>
        <v>0</v>
      </c>
      <c r="Q1131" t="str">
        <f t="shared" si="566"/>
        <v/>
      </c>
      <c r="R1131">
        <f t="shared" si="576"/>
        <v>0</v>
      </c>
      <c r="S1131" t="str">
        <f t="shared" si="567"/>
        <v/>
      </c>
      <c r="T1131">
        <f t="shared" si="577"/>
        <v>0</v>
      </c>
      <c r="U1131" t="str">
        <f t="shared" si="578"/>
        <v>NA</v>
      </c>
      <c r="V1131">
        <f t="shared" si="579"/>
        <v>0</v>
      </c>
      <c r="W1131" t="str">
        <f t="shared" si="580"/>
        <v>NA</v>
      </c>
      <c r="X1131">
        <f t="shared" si="581"/>
        <v>0</v>
      </c>
      <c r="Y1131" t="str">
        <f t="shared" si="568"/>
        <v>NA</v>
      </c>
      <c r="Z1131" t="str">
        <f t="shared" si="569"/>
        <v>NA</v>
      </c>
      <c r="AA1131" t="str">
        <f t="shared" si="570"/>
        <v>NA</v>
      </c>
      <c r="AB1131" t="str">
        <f t="shared" si="571"/>
        <v>NA</v>
      </c>
      <c r="AC1131" s="9" t="str">
        <f t="shared" si="582"/>
        <v>NA</v>
      </c>
      <c r="AD1131" s="9">
        <f t="shared" si="583"/>
        <v>0</v>
      </c>
      <c r="AE1131" s="9" t="str">
        <f t="shared" si="584"/>
        <v>NA</v>
      </c>
      <c r="AF1131" s="9">
        <f t="shared" si="585"/>
        <v>0</v>
      </c>
      <c r="AG1131" s="9" t="str">
        <f t="shared" si="586"/>
        <v>NA</v>
      </c>
      <c r="AH1131" s="9">
        <f t="shared" si="587"/>
        <v>0</v>
      </c>
      <c r="AI1131" s="9" t="str">
        <f t="shared" si="588"/>
        <v>NA</v>
      </c>
      <c r="AJ1131" s="9">
        <f t="shared" si="589"/>
        <v>0</v>
      </c>
      <c r="AK1131" t="str">
        <f t="shared" si="590"/>
        <v>NA</v>
      </c>
      <c r="AL1131" t="str">
        <f t="shared" si="591"/>
        <v>NA</v>
      </c>
      <c r="AM1131" t="str">
        <f t="shared" si="592"/>
        <v>NA</v>
      </c>
      <c r="AN1131" t="str">
        <f t="shared" si="593"/>
        <v>NA</v>
      </c>
      <c r="AO1131">
        <f t="shared" si="572"/>
        <v>0</v>
      </c>
      <c r="AP1131">
        <f t="shared" si="573"/>
        <v>0</v>
      </c>
      <c r="AQ1131" t="str">
        <f t="shared" si="574"/>
        <v>Method not applicable - confined aquifer</v>
      </c>
    </row>
  </sheetData>
  <autoFilter ref="A1:AQ1131"/>
  <sortState ref="A2:AU1131">
    <sortCondition ref="A2"/>
  </sortState>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6379"/>
  <sheetViews>
    <sheetView topLeftCell="A3" workbookViewId="0">
      <selection activeCell="A23" sqref="A23"/>
    </sheetView>
  </sheetViews>
  <sheetFormatPr defaultRowHeight="15" x14ac:dyDescent="0.25"/>
  <cols>
    <col min="1" max="1" width="49.85546875" style="63" customWidth="1"/>
    <col min="2" max="2" width="134.42578125" customWidth="1"/>
    <col min="3" max="3" width="32.7109375" customWidth="1"/>
  </cols>
  <sheetData>
    <row r="1" spans="1:2" x14ac:dyDescent="0.25">
      <c r="A1" s="58" t="s">
        <v>0</v>
      </c>
      <c r="B1" t="s">
        <v>122</v>
      </c>
    </row>
    <row r="2" spans="1:2" x14ac:dyDescent="0.25">
      <c r="A2" s="58" t="s">
        <v>52</v>
      </c>
      <c r="B2" t="s">
        <v>123</v>
      </c>
    </row>
    <row r="3" spans="1:2" x14ac:dyDescent="0.25">
      <c r="A3" s="58" t="s">
        <v>1</v>
      </c>
      <c r="B3" s="14" t="s">
        <v>120</v>
      </c>
    </row>
    <row r="4" spans="1:2" x14ac:dyDescent="0.25">
      <c r="A4" s="58" t="s">
        <v>2</v>
      </c>
      <c r="B4" t="s">
        <v>104</v>
      </c>
    </row>
    <row r="5" spans="1:2" x14ac:dyDescent="0.25">
      <c r="A5" s="58" t="s">
        <v>21</v>
      </c>
      <c r="B5" t="s">
        <v>124</v>
      </c>
    </row>
    <row r="6" spans="1:2" x14ac:dyDescent="0.25">
      <c r="A6" s="58" t="s">
        <v>22</v>
      </c>
      <c r="B6" t="s">
        <v>125</v>
      </c>
    </row>
    <row r="7" spans="1:2" x14ac:dyDescent="0.25">
      <c r="A7" s="58" t="s">
        <v>23</v>
      </c>
      <c r="B7" t="s">
        <v>126</v>
      </c>
    </row>
    <row r="8" spans="1:2" x14ac:dyDescent="0.25">
      <c r="A8" s="58" t="s">
        <v>24</v>
      </c>
      <c r="B8" t="s">
        <v>127</v>
      </c>
    </row>
    <row r="9" spans="1:2" x14ac:dyDescent="0.25">
      <c r="A9" s="58" t="s">
        <v>25</v>
      </c>
      <c r="B9" t="s">
        <v>128</v>
      </c>
    </row>
    <row r="10" spans="1:2" x14ac:dyDescent="0.25">
      <c r="A10" s="58" t="s">
        <v>64</v>
      </c>
      <c r="B10" t="s">
        <v>129</v>
      </c>
    </row>
    <row r="11" spans="1:2" x14ac:dyDescent="0.25">
      <c r="A11" s="58" t="s">
        <v>65</v>
      </c>
      <c r="B11" t="s">
        <v>130</v>
      </c>
    </row>
    <row r="12" spans="1:2" x14ac:dyDescent="0.25">
      <c r="A12" s="58" t="s">
        <v>66</v>
      </c>
      <c r="B12" t="s">
        <v>131</v>
      </c>
    </row>
    <row r="13" spans="1:2" x14ac:dyDescent="0.25">
      <c r="A13" s="58" t="s">
        <v>67</v>
      </c>
      <c r="B13" t="s">
        <v>132</v>
      </c>
    </row>
    <row r="14" spans="1:2" x14ac:dyDescent="0.25">
      <c r="A14" s="58" t="s">
        <v>99</v>
      </c>
      <c r="B14" s="14" t="s">
        <v>110</v>
      </c>
    </row>
    <row r="15" spans="1:2" x14ac:dyDescent="0.25">
      <c r="A15" s="58" t="s">
        <v>21</v>
      </c>
      <c r="B15" t="s">
        <v>105</v>
      </c>
    </row>
    <row r="16" spans="1:2" x14ac:dyDescent="0.25">
      <c r="A16" s="58" t="s">
        <v>98</v>
      </c>
      <c r="B16" t="s">
        <v>110</v>
      </c>
    </row>
    <row r="17" spans="1:2" x14ac:dyDescent="0.25">
      <c r="A17" s="58" t="s">
        <v>22</v>
      </c>
      <c r="B17" t="s">
        <v>106</v>
      </c>
    </row>
    <row r="18" spans="1:2" x14ac:dyDescent="0.25">
      <c r="A18" s="58" t="s">
        <v>100</v>
      </c>
      <c r="B18" t="s">
        <v>110</v>
      </c>
    </row>
    <row r="19" spans="1:2" x14ac:dyDescent="0.25">
      <c r="A19" s="58" t="s">
        <v>23</v>
      </c>
      <c r="B19" t="s">
        <v>107</v>
      </c>
    </row>
    <row r="20" spans="1:2" x14ac:dyDescent="0.25">
      <c r="A20" s="58" t="s">
        <v>321</v>
      </c>
      <c r="B20" t="s">
        <v>110</v>
      </c>
    </row>
    <row r="21" spans="1:2" x14ac:dyDescent="0.25">
      <c r="A21" s="58" t="s">
        <v>320</v>
      </c>
      <c r="B21" t="s">
        <v>109</v>
      </c>
    </row>
    <row r="22" spans="1:2" x14ac:dyDescent="0.25">
      <c r="A22" s="58" t="s">
        <v>319</v>
      </c>
      <c r="B22" t="s">
        <v>110</v>
      </c>
    </row>
    <row r="23" spans="1:2" x14ac:dyDescent="0.25">
      <c r="A23" s="58" t="s">
        <v>318</v>
      </c>
      <c r="B23" t="s">
        <v>108</v>
      </c>
    </row>
    <row r="24" spans="1:2" x14ac:dyDescent="0.25">
      <c r="A24" s="58" t="s">
        <v>53</v>
      </c>
      <c r="B24" s="14" t="s">
        <v>133</v>
      </c>
    </row>
    <row r="25" spans="1:2" x14ac:dyDescent="0.25">
      <c r="A25" s="58" t="s">
        <v>54</v>
      </c>
      <c r="B25" s="14" t="s">
        <v>134</v>
      </c>
    </row>
    <row r="26" spans="1:2" x14ac:dyDescent="0.25">
      <c r="A26" s="58" t="s">
        <v>55</v>
      </c>
      <c r="B26" s="14" t="s">
        <v>136</v>
      </c>
    </row>
    <row r="27" spans="1:2" x14ac:dyDescent="0.25">
      <c r="A27" s="58" t="s">
        <v>56</v>
      </c>
      <c r="B27" s="14" t="s">
        <v>135</v>
      </c>
    </row>
    <row r="28" spans="1:2" x14ac:dyDescent="0.25">
      <c r="A28" s="59" t="s">
        <v>101</v>
      </c>
      <c r="B28" s="14" t="s">
        <v>112</v>
      </c>
    </row>
    <row r="29" spans="1:2" x14ac:dyDescent="0.25">
      <c r="A29" s="59" t="s">
        <v>75</v>
      </c>
      <c r="B29" s="14" t="s">
        <v>115</v>
      </c>
    </row>
    <row r="30" spans="1:2" x14ac:dyDescent="0.25">
      <c r="A30" s="59" t="s">
        <v>102</v>
      </c>
      <c r="B30" s="14" t="s">
        <v>112</v>
      </c>
    </row>
    <row r="31" spans="1:2" x14ac:dyDescent="0.25">
      <c r="A31" s="59" t="s">
        <v>76</v>
      </c>
      <c r="B31" s="14" t="s">
        <v>116</v>
      </c>
    </row>
    <row r="32" spans="1:2" x14ac:dyDescent="0.25">
      <c r="A32" s="59" t="s">
        <v>103</v>
      </c>
      <c r="B32" s="14" t="s">
        <v>112</v>
      </c>
    </row>
    <row r="33" spans="1:2" x14ac:dyDescent="0.25">
      <c r="A33" s="59" t="s">
        <v>77</v>
      </c>
      <c r="B33" s="14" t="s">
        <v>113</v>
      </c>
    </row>
    <row r="34" spans="1:2" x14ac:dyDescent="0.25">
      <c r="A34" s="59" t="s">
        <v>79</v>
      </c>
      <c r="B34" s="14" t="s">
        <v>112</v>
      </c>
    </row>
    <row r="35" spans="1:2" x14ac:dyDescent="0.25">
      <c r="A35" s="59" t="s">
        <v>78</v>
      </c>
      <c r="B35" t="s">
        <v>114</v>
      </c>
    </row>
    <row r="36" spans="1:2" x14ac:dyDescent="0.25">
      <c r="A36" s="58" t="s">
        <v>53</v>
      </c>
      <c r="B36" t="s">
        <v>137</v>
      </c>
    </row>
    <row r="37" spans="1:2" x14ac:dyDescent="0.25">
      <c r="A37" s="58" t="s">
        <v>54</v>
      </c>
      <c r="B37" t="s">
        <v>138</v>
      </c>
    </row>
    <row r="38" spans="1:2" x14ac:dyDescent="0.25">
      <c r="A38" s="58" t="s">
        <v>55</v>
      </c>
      <c r="B38" t="s">
        <v>139</v>
      </c>
    </row>
    <row r="39" spans="1:2" x14ac:dyDescent="0.25">
      <c r="A39" s="58" t="s">
        <v>56</v>
      </c>
      <c r="B39" t="s">
        <v>140</v>
      </c>
    </row>
    <row r="40" spans="1:2" x14ac:dyDescent="0.25">
      <c r="A40" s="58" t="s">
        <v>70</v>
      </c>
      <c r="B40" t="s">
        <v>141</v>
      </c>
    </row>
    <row r="41" spans="1:2" x14ac:dyDescent="0.25">
      <c r="A41" s="60" t="s">
        <v>68</v>
      </c>
      <c r="B41" t="s">
        <v>142</v>
      </c>
    </row>
    <row r="42" spans="1:2" x14ac:dyDescent="0.25">
      <c r="A42" s="58" t="s">
        <v>69</v>
      </c>
      <c r="B42" t="s">
        <v>143</v>
      </c>
    </row>
    <row r="43" spans="1:2" ht="15.75" thickBot="1" x14ac:dyDescent="0.3">
      <c r="A43" s="58"/>
    </row>
    <row r="44" spans="1:2" x14ac:dyDescent="0.25">
      <c r="A44" s="136" t="s">
        <v>144</v>
      </c>
      <c r="B44" s="137"/>
    </row>
    <row r="45" spans="1:2" x14ac:dyDescent="0.25">
      <c r="A45" s="61" t="s">
        <v>92</v>
      </c>
      <c r="B45" s="16" t="s">
        <v>94</v>
      </c>
    </row>
    <row r="46" spans="1:2" x14ac:dyDescent="0.25">
      <c r="A46" s="62" t="s">
        <v>73</v>
      </c>
      <c r="B46" s="17" t="s">
        <v>117</v>
      </c>
    </row>
    <row r="47" spans="1:2" x14ac:dyDescent="0.25">
      <c r="A47" s="62" t="s">
        <v>72</v>
      </c>
      <c r="B47" s="17" t="s">
        <v>118</v>
      </c>
    </row>
    <row r="48" spans="1:2" x14ac:dyDescent="0.25">
      <c r="A48" s="62" t="s">
        <v>71</v>
      </c>
      <c r="B48" s="17" t="s">
        <v>119</v>
      </c>
    </row>
    <row r="49" spans="1:2" x14ac:dyDescent="0.25">
      <c r="A49" s="62" t="s">
        <v>229</v>
      </c>
      <c r="B49" s="17" t="s">
        <v>230</v>
      </c>
    </row>
    <row r="50" spans="1:2" ht="30" x14ac:dyDescent="0.25">
      <c r="A50" s="62" t="s">
        <v>231</v>
      </c>
      <c r="B50" s="57" t="s">
        <v>232</v>
      </c>
    </row>
    <row r="51" spans="1:2" x14ac:dyDescent="0.25">
      <c r="A51" s="58"/>
    </row>
    <row r="52" spans="1:2" x14ac:dyDescent="0.25">
      <c r="A52" s="58" t="s">
        <v>228</v>
      </c>
    </row>
    <row r="53" spans="1:2" x14ac:dyDescent="0.25">
      <c r="A53" s="58"/>
    </row>
    <row r="54" spans="1:2" x14ac:dyDescent="0.25">
      <c r="A54" s="58"/>
    </row>
    <row r="55" spans="1:2" x14ac:dyDescent="0.25">
      <c r="A55" s="58"/>
    </row>
    <row r="56" spans="1:2" x14ac:dyDescent="0.25">
      <c r="A56" s="58"/>
    </row>
    <row r="57" spans="1:2" x14ac:dyDescent="0.25">
      <c r="A57" s="58"/>
    </row>
    <row r="58" spans="1:2" x14ac:dyDescent="0.25">
      <c r="A58" s="58"/>
    </row>
    <row r="59" spans="1:2" x14ac:dyDescent="0.25">
      <c r="A59" s="58"/>
    </row>
    <row r="60" spans="1:2" x14ac:dyDescent="0.25">
      <c r="A60" s="58"/>
    </row>
    <row r="61" spans="1:2" x14ac:dyDescent="0.25">
      <c r="A61" s="58"/>
    </row>
    <row r="62" spans="1:2" x14ac:dyDescent="0.25">
      <c r="A62" s="58"/>
    </row>
    <row r="63" spans="1:2" x14ac:dyDescent="0.25">
      <c r="A63" s="58"/>
    </row>
    <row r="64" spans="1:2" x14ac:dyDescent="0.25">
      <c r="A64" s="58"/>
    </row>
    <row r="65" spans="1:1" x14ac:dyDescent="0.25">
      <c r="A65" s="58"/>
    </row>
    <row r="66" spans="1:1" x14ac:dyDescent="0.25">
      <c r="A66" s="58"/>
    </row>
    <row r="67" spans="1:1" x14ac:dyDescent="0.25">
      <c r="A67" s="58"/>
    </row>
    <row r="68" spans="1:1" x14ac:dyDescent="0.25">
      <c r="A68" s="58"/>
    </row>
    <row r="69" spans="1:1" x14ac:dyDescent="0.25">
      <c r="A69" s="58"/>
    </row>
    <row r="70" spans="1:1" x14ac:dyDescent="0.25">
      <c r="A70" s="58"/>
    </row>
    <row r="71" spans="1:1" x14ac:dyDescent="0.25">
      <c r="A71" s="58"/>
    </row>
    <row r="72" spans="1:1" x14ac:dyDescent="0.25">
      <c r="A72" s="58"/>
    </row>
    <row r="73" spans="1:1" x14ac:dyDescent="0.25">
      <c r="A73" s="58"/>
    </row>
    <row r="74" spans="1:1" x14ac:dyDescent="0.25">
      <c r="A74" s="58"/>
    </row>
    <row r="75" spans="1:1" x14ac:dyDescent="0.25">
      <c r="A75" s="58"/>
    </row>
    <row r="76" spans="1:1" x14ac:dyDescent="0.25">
      <c r="A76" s="58"/>
    </row>
    <row r="77" spans="1:1" x14ac:dyDescent="0.25">
      <c r="A77" s="58"/>
    </row>
    <row r="78" spans="1:1" x14ac:dyDescent="0.25">
      <c r="A78" s="58"/>
    </row>
    <row r="79" spans="1:1" x14ac:dyDescent="0.25">
      <c r="A79" s="58"/>
    </row>
    <row r="80" spans="1:1" x14ac:dyDescent="0.25">
      <c r="A80" s="58"/>
    </row>
    <row r="81" spans="1:1" x14ac:dyDescent="0.25">
      <c r="A81" s="58"/>
    </row>
    <row r="82" spans="1:1" x14ac:dyDescent="0.25">
      <c r="A82" s="58"/>
    </row>
    <row r="83" spans="1:1" x14ac:dyDescent="0.25">
      <c r="A83" s="58"/>
    </row>
    <row r="84" spans="1:1" x14ac:dyDescent="0.25">
      <c r="A84" s="58"/>
    </row>
    <row r="85" spans="1:1" x14ac:dyDescent="0.25">
      <c r="A85" s="58"/>
    </row>
    <row r="86" spans="1:1" x14ac:dyDescent="0.25">
      <c r="A86" s="58"/>
    </row>
    <row r="87" spans="1:1" x14ac:dyDescent="0.25">
      <c r="A87" s="58"/>
    </row>
    <row r="88" spans="1:1" x14ac:dyDescent="0.25">
      <c r="A88" s="58"/>
    </row>
    <row r="89" spans="1:1" x14ac:dyDescent="0.25">
      <c r="A89" s="58"/>
    </row>
    <row r="90" spans="1:1" x14ac:dyDescent="0.25">
      <c r="A90" s="58"/>
    </row>
    <row r="91" spans="1:1" x14ac:dyDescent="0.25">
      <c r="A91" s="58"/>
    </row>
    <row r="92" spans="1:1" x14ac:dyDescent="0.25">
      <c r="A92" s="58"/>
    </row>
    <row r="93" spans="1:1" x14ac:dyDescent="0.25">
      <c r="A93" s="58"/>
    </row>
    <row r="94" spans="1:1" x14ac:dyDescent="0.25">
      <c r="A94" s="58"/>
    </row>
    <row r="95" spans="1:1" x14ac:dyDescent="0.25">
      <c r="A95" s="58"/>
    </row>
    <row r="96" spans="1:1" x14ac:dyDescent="0.25">
      <c r="A96" s="58"/>
    </row>
    <row r="97" spans="1:1" x14ac:dyDescent="0.25">
      <c r="A97" s="58"/>
    </row>
    <row r="98" spans="1:1" x14ac:dyDescent="0.25">
      <c r="A98" s="58"/>
    </row>
    <row r="99" spans="1:1" x14ac:dyDescent="0.25">
      <c r="A99" s="58"/>
    </row>
    <row r="100" spans="1:1" x14ac:dyDescent="0.25">
      <c r="A100" s="58"/>
    </row>
    <row r="101" spans="1:1" x14ac:dyDescent="0.25">
      <c r="A101" s="58"/>
    </row>
    <row r="102" spans="1:1" x14ac:dyDescent="0.25">
      <c r="A102" s="58"/>
    </row>
    <row r="103" spans="1:1" x14ac:dyDescent="0.25">
      <c r="A103" s="58"/>
    </row>
    <row r="104" spans="1:1" x14ac:dyDescent="0.25">
      <c r="A104" s="58"/>
    </row>
    <row r="105" spans="1:1" x14ac:dyDescent="0.25">
      <c r="A105" s="58"/>
    </row>
    <row r="106" spans="1:1" x14ac:dyDescent="0.25">
      <c r="A106" s="58"/>
    </row>
    <row r="107" spans="1:1" x14ac:dyDescent="0.25">
      <c r="A107" s="58"/>
    </row>
    <row r="108" spans="1:1" x14ac:dyDescent="0.25">
      <c r="A108" s="58"/>
    </row>
    <row r="109" spans="1:1" x14ac:dyDescent="0.25">
      <c r="A109" s="58"/>
    </row>
    <row r="110" spans="1:1" x14ac:dyDescent="0.25">
      <c r="A110" s="58"/>
    </row>
    <row r="111" spans="1:1" x14ac:dyDescent="0.25">
      <c r="A111" s="58"/>
    </row>
    <row r="112" spans="1:1" x14ac:dyDescent="0.25">
      <c r="A112" s="58"/>
    </row>
    <row r="113" spans="1:1" x14ac:dyDescent="0.25">
      <c r="A113" s="58"/>
    </row>
    <row r="114" spans="1:1" x14ac:dyDescent="0.25">
      <c r="A114" s="58"/>
    </row>
    <row r="115" spans="1:1" x14ac:dyDescent="0.25">
      <c r="A115" s="58"/>
    </row>
    <row r="116" spans="1:1" x14ac:dyDescent="0.25">
      <c r="A116" s="58"/>
    </row>
    <row r="117" spans="1:1" x14ac:dyDescent="0.25">
      <c r="A117" s="58"/>
    </row>
    <row r="118" spans="1:1" x14ac:dyDescent="0.25">
      <c r="A118" s="58"/>
    </row>
    <row r="119" spans="1:1" x14ac:dyDescent="0.25">
      <c r="A119" s="58"/>
    </row>
    <row r="120" spans="1:1" x14ac:dyDescent="0.25">
      <c r="A120" s="58"/>
    </row>
    <row r="121" spans="1:1" x14ac:dyDescent="0.25">
      <c r="A121" s="58"/>
    </row>
    <row r="122" spans="1:1" x14ac:dyDescent="0.25">
      <c r="A122" s="58"/>
    </row>
    <row r="123" spans="1:1" x14ac:dyDescent="0.25">
      <c r="A123" s="58"/>
    </row>
    <row r="124" spans="1:1" x14ac:dyDescent="0.25">
      <c r="A124" s="58"/>
    </row>
    <row r="125" spans="1:1" x14ac:dyDescent="0.25">
      <c r="A125" s="58"/>
    </row>
    <row r="126" spans="1:1" x14ac:dyDescent="0.25">
      <c r="A126" s="58"/>
    </row>
    <row r="127" spans="1:1" x14ac:dyDescent="0.25">
      <c r="A127" s="58"/>
    </row>
    <row r="128" spans="1:1" x14ac:dyDescent="0.25">
      <c r="A128" s="58"/>
    </row>
    <row r="129" spans="1:1" x14ac:dyDescent="0.25">
      <c r="A129" s="58"/>
    </row>
    <row r="130" spans="1:1" x14ac:dyDescent="0.25">
      <c r="A130" s="58"/>
    </row>
    <row r="131" spans="1:1" x14ac:dyDescent="0.25">
      <c r="A131" s="58"/>
    </row>
    <row r="132" spans="1:1" x14ac:dyDescent="0.25">
      <c r="A132" s="58"/>
    </row>
    <row r="133" spans="1:1" x14ac:dyDescent="0.25">
      <c r="A133" s="58"/>
    </row>
    <row r="134" spans="1:1" x14ac:dyDescent="0.25">
      <c r="A134" s="58"/>
    </row>
    <row r="135" spans="1:1" x14ac:dyDescent="0.25">
      <c r="A135" s="58"/>
    </row>
    <row r="136" spans="1:1" x14ac:dyDescent="0.25">
      <c r="A136" s="58"/>
    </row>
    <row r="137" spans="1:1" x14ac:dyDescent="0.25">
      <c r="A137" s="58"/>
    </row>
    <row r="138" spans="1:1" x14ac:dyDescent="0.25">
      <c r="A138" s="58"/>
    </row>
    <row r="139" spans="1:1" x14ac:dyDescent="0.25">
      <c r="A139" s="58"/>
    </row>
    <row r="140" spans="1:1" x14ac:dyDescent="0.25">
      <c r="A140" s="58"/>
    </row>
    <row r="141" spans="1:1" x14ac:dyDescent="0.25">
      <c r="A141" s="58"/>
    </row>
    <row r="142" spans="1:1" x14ac:dyDescent="0.25">
      <c r="A142" s="58"/>
    </row>
    <row r="143" spans="1:1" x14ac:dyDescent="0.25">
      <c r="A143" s="58"/>
    </row>
    <row r="144" spans="1:1" x14ac:dyDescent="0.25">
      <c r="A144" s="58"/>
    </row>
    <row r="145" spans="1:1" x14ac:dyDescent="0.25">
      <c r="A145" s="58"/>
    </row>
    <row r="146" spans="1:1" x14ac:dyDescent="0.25">
      <c r="A146" s="58"/>
    </row>
    <row r="147" spans="1:1" x14ac:dyDescent="0.25">
      <c r="A147" s="58"/>
    </row>
    <row r="148" spans="1:1" x14ac:dyDescent="0.25">
      <c r="A148" s="58"/>
    </row>
    <row r="149" spans="1:1" x14ac:dyDescent="0.25">
      <c r="A149" s="58"/>
    </row>
    <row r="150" spans="1:1" x14ac:dyDescent="0.25">
      <c r="A150" s="58"/>
    </row>
    <row r="151" spans="1:1" x14ac:dyDescent="0.25">
      <c r="A151" s="58"/>
    </row>
    <row r="152" spans="1:1" x14ac:dyDescent="0.25">
      <c r="A152" s="58"/>
    </row>
    <row r="153" spans="1:1" x14ac:dyDescent="0.25">
      <c r="A153" s="58"/>
    </row>
    <row r="154" spans="1:1" x14ac:dyDescent="0.25">
      <c r="A154" s="58"/>
    </row>
    <row r="155" spans="1:1" x14ac:dyDescent="0.25">
      <c r="A155" s="58"/>
    </row>
    <row r="156" spans="1:1" x14ac:dyDescent="0.25">
      <c r="A156" s="58"/>
    </row>
    <row r="157" spans="1:1" x14ac:dyDescent="0.25">
      <c r="A157" s="58"/>
    </row>
    <row r="158" spans="1:1" x14ac:dyDescent="0.25">
      <c r="A158" s="58"/>
    </row>
    <row r="159" spans="1:1" x14ac:dyDescent="0.25">
      <c r="A159" s="58"/>
    </row>
    <row r="160" spans="1:1" x14ac:dyDescent="0.25">
      <c r="A160" s="58"/>
    </row>
    <row r="161" spans="1:1" x14ac:dyDescent="0.25">
      <c r="A161" s="58"/>
    </row>
    <row r="162" spans="1:1" x14ac:dyDescent="0.25">
      <c r="A162" s="58"/>
    </row>
    <row r="163" spans="1:1" x14ac:dyDescent="0.25">
      <c r="A163" s="58"/>
    </row>
    <row r="164" spans="1:1" x14ac:dyDescent="0.25">
      <c r="A164" s="58"/>
    </row>
    <row r="165" spans="1:1" x14ac:dyDescent="0.25">
      <c r="A165" s="58"/>
    </row>
    <row r="166" spans="1:1" x14ac:dyDescent="0.25">
      <c r="A166" s="58"/>
    </row>
    <row r="167" spans="1:1" x14ac:dyDescent="0.25">
      <c r="A167" s="58"/>
    </row>
    <row r="168" spans="1:1" x14ac:dyDescent="0.25">
      <c r="A168" s="58"/>
    </row>
    <row r="169" spans="1:1" x14ac:dyDescent="0.25">
      <c r="A169" s="58"/>
    </row>
    <row r="170" spans="1:1" x14ac:dyDescent="0.25">
      <c r="A170" s="58"/>
    </row>
    <row r="171" spans="1:1" x14ac:dyDescent="0.25">
      <c r="A171" s="58"/>
    </row>
    <row r="172" spans="1:1" x14ac:dyDescent="0.25">
      <c r="A172" s="58"/>
    </row>
    <row r="173" spans="1:1" x14ac:dyDescent="0.25">
      <c r="A173" s="58"/>
    </row>
    <row r="174" spans="1:1" x14ac:dyDescent="0.25">
      <c r="A174" s="58"/>
    </row>
    <row r="175" spans="1:1" x14ac:dyDescent="0.25">
      <c r="A175" s="58"/>
    </row>
    <row r="176" spans="1:1" x14ac:dyDescent="0.25">
      <c r="A176" s="58"/>
    </row>
    <row r="177" spans="1:1" x14ac:dyDescent="0.25">
      <c r="A177" s="58"/>
    </row>
    <row r="178" spans="1:1" x14ac:dyDescent="0.25">
      <c r="A178" s="58"/>
    </row>
    <row r="179" spans="1:1" x14ac:dyDescent="0.25">
      <c r="A179" s="58"/>
    </row>
    <row r="180" spans="1:1" x14ac:dyDescent="0.25">
      <c r="A180" s="58"/>
    </row>
    <row r="181" spans="1:1" x14ac:dyDescent="0.25">
      <c r="A181" s="58"/>
    </row>
    <row r="182" spans="1:1" x14ac:dyDescent="0.25">
      <c r="A182" s="58"/>
    </row>
    <row r="183" spans="1:1" x14ac:dyDescent="0.25">
      <c r="A183" s="58"/>
    </row>
    <row r="184" spans="1:1" x14ac:dyDescent="0.25">
      <c r="A184" s="58"/>
    </row>
    <row r="185" spans="1:1" x14ac:dyDescent="0.25">
      <c r="A185" s="58"/>
    </row>
    <row r="186" spans="1:1" x14ac:dyDescent="0.25">
      <c r="A186" s="58"/>
    </row>
    <row r="187" spans="1:1" x14ac:dyDescent="0.25">
      <c r="A187" s="58"/>
    </row>
    <row r="188" spans="1:1" x14ac:dyDescent="0.25">
      <c r="A188" s="58"/>
    </row>
    <row r="189" spans="1:1" x14ac:dyDescent="0.25">
      <c r="A189" s="58"/>
    </row>
    <row r="190" spans="1:1" x14ac:dyDescent="0.25">
      <c r="A190" s="58"/>
    </row>
    <row r="191" spans="1:1" x14ac:dyDescent="0.25">
      <c r="A191" s="58"/>
    </row>
    <row r="192" spans="1:1" x14ac:dyDescent="0.25">
      <c r="A192" s="58"/>
    </row>
    <row r="193" spans="1:1" x14ac:dyDescent="0.25">
      <c r="A193" s="58"/>
    </row>
    <row r="194" spans="1:1" x14ac:dyDescent="0.25">
      <c r="A194" s="58"/>
    </row>
    <row r="195" spans="1:1" x14ac:dyDescent="0.25">
      <c r="A195" s="58"/>
    </row>
    <row r="196" spans="1:1" x14ac:dyDescent="0.25">
      <c r="A196" s="58"/>
    </row>
    <row r="197" spans="1:1" x14ac:dyDescent="0.25">
      <c r="A197" s="58"/>
    </row>
    <row r="198" spans="1:1" x14ac:dyDescent="0.25">
      <c r="A198" s="58"/>
    </row>
    <row r="199" spans="1:1" x14ac:dyDescent="0.25">
      <c r="A199" s="58"/>
    </row>
    <row r="200" spans="1:1" x14ac:dyDescent="0.25">
      <c r="A200" s="58"/>
    </row>
    <row r="201" spans="1:1" x14ac:dyDescent="0.25">
      <c r="A201" s="58"/>
    </row>
    <row r="202" spans="1:1" x14ac:dyDescent="0.25">
      <c r="A202" s="58"/>
    </row>
    <row r="203" spans="1:1" x14ac:dyDescent="0.25">
      <c r="A203" s="58"/>
    </row>
    <row r="204" spans="1:1" x14ac:dyDescent="0.25">
      <c r="A204" s="58"/>
    </row>
    <row r="205" spans="1:1" x14ac:dyDescent="0.25">
      <c r="A205" s="58"/>
    </row>
    <row r="206" spans="1:1" x14ac:dyDescent="0.25">
      <c r="A206" s="58"/>
    </row>
    <row r="207" spans="1:1" x14ac:dyDescent="0.25">
      <c r="A207" s="58"/>
    </row>
    <row r="208" spans="1:1" x14ac:dyDescent="0.25">
      <c r="A208" s="58"/>
    </row>
    <row r="209" spans="1:1" x14ac:dyDescent="0.25">
      <c r="A209" s="58"/>
    </row>
    <row r="210" spans="1:1" x14ac:dyDescent="0.25">
      <c r="A210" s="58"/>
    </row>
    <row r="211" spans="1:1" x14ac:dyDescent="0.25">
      <c r="A211" s="58"/>
    </row>
    <row r="212" spans="1:1" x14ac:dyDescent="0.25">
      <c r="A212" s="58"/>
    </row>
    <row r="213" spans="1:1" x14ac:dyDescent="0.25">
      <c r="A213" s="58"/>
    </row>
    <row r="214" spans="1:1" x14ac:dyDescent="0.25">
      <c r="A214" s="58"/>
    </row>
    <row r="215" spans="1:1" x14ac:dyDescent="0.25">
      <c r="A215" s="58"/>
    </row>
    <row r="216" spans="1:1" x14ac:dyDescent="0.25">
      <c r="A216" s="58"/>
    </row>
    <row r="217" spans="1:1" x14ac:dyDescent="0.25">
      <c r="A217" s="58"/>
    </row>
    <row r="218" spans="1:1" x14ac:dyDescent="0.25">
      <c r="A218" s="58"/>
    </row>
    <row r="219" spans="1:1" x14ac:dyDescent="0.25">
      <c r="A219" s="58"/>
    </row>
    <row r="220" spans="1:1" x14ac:dyDescent="0.25">
      <c r="A220" s="58"/>
    </row>
    <row r="221" spans="1:1" x14ac:dyDescent="0.25">
      <c r="A221" s="58"/>
    </row>
    <row r="222" spans="1:1" x14ac:dyDescent="0.25">
      <c r="A222" s="58"/>
    </row>
    <row r="223" spans="1:1" x14ac:dyDescent="0.25">
      <c r="A223" s="58"/>
    </row>
    <row r="224" spans="1:1" x14ac:dyDescent="0.25">
      <c r="A224" s="58"/>
    </row>
    <row r="225" spans="1:1" x14ac:dyDescent="0.25">
      <c r="A225" s="58"/>
    </row>
    <row r="226" spans="1:1" x14ac:dyDescent="0.25">
      <c r="A226" s="58"/>
    </row>
    <row r="227" spans="1:1" x14ac:dyDescent="0.25">
      <c r="A227" s="58"/>
    </row>
    <row r="228" spans="1:1" x14ac:dyDescent="0.25">
      <c r="A228" s="58"/>
    </row>
    <row r="229" spans="1:1" x14ac:dyDescent="0.25">
      <c r="A229" s="58"/>
    </row>
    <row r="230" spans="1:1" x14ac:dyDescent="0.25">
      <c r="A230" s="58"/>
    </row>
    <row r="231" spans="1:1" x14ac:dyDescent="0.25">
      <c r="A231" s="58"/>
    </row>
    <row r="232" spans="1:1" x14ac:dyDescent="0.25">
      <c r="A232" s="58"/>
    </row>
    <row r="233" spans="1:1" x14ac:dyDescent="0.25">
      <c r="A233" s="58"/>
    </row>
    <row r="234" spans="1:1" x14ac:dyDescent="0.25">
      <c r="A234" s="58"/>
    </row>
    <row r="235" spans="1:1" x14ac:dyDescent="0.25">
      <c r="A235" s="58"/>
    </row>
    <row r="236" spans="1:1" x14ac:dyDescent="0.25">
      <c r="A236" s="58"/>
    </row>
    <row r="237" spans="1:1" x14ac:dyDescent="0.25">
      <c r="A237" s="58"/>
    </row>
    <row r="238" spans="1:1" x14ac:dyDescent="0.25">
      <c r="A238" s="58"/>
    </row>
    <row r="239" spans="1:1" x14ac:dyDescent="0.25">
      <c r="A239" s="58"/>
    </row>
    <row r="240" spans="1:1" x14ac:dyDescent="0.25">
      <c r="A240" s="58"/>
    </row>
    <row r="241" spans="1:1" x14ac:dyDescent="0.25">
      <c r="A241" s="58"/>
    </row>
    <row r="242" spans="1:1" x14ac:dyDescent="0.25">
      <c r="A242" s="58"/>
    </row>
    <row r="243" spans="1:1" x14ac:dyDescent="0.25">
      <c r="A243" s="58"/>
    </row>
    <row r="244" spans="1:1" x14ac:dyDescent="0.25">
      <c r="A244" s="58"/>
    </row>
    <row r="245" spans="1:1" x14ac:dyDescent="0.25">
      <c r="A245" s="58"/>
    </row>
    <row r="246" spans="1:1" x14ac:dyDescent="0.25">
      <c r="A246" s="58"/>
    </row>
    <row r="247" spans="1:1" x14ac:dyDescent="0.25">
      <c r="A247" s="58"/>
    </row>
    <row r="248" spans="1:1" x14ac:dyDescent="0.25">
      <c r="A248" s="58"/>
    </row>
    <row r="249" spans="1:1" x14ac:dyDescent="0.25">
      <c r="A249" s="58"/>
    </row>
    <row r="250" spans="1:1" x14ac:dyDescent="0.25">
      <c r="A250" s="58"/>
    </row>
    <row r="251" spans="1:1" x14ac:dyDescent="0.25">
      <c r="A251" s="58"/>
    </row>
    <row r="252" spans="1:1" x14ac:dyDescent="0.25">
      <c r="A252" s="58"/>
    </row>
    <row r="253" spans="1:1" x14ac:dyDescent="0.25">
      <c r="A253" s="58"/>
    </row>
    <row r="254" spans="1:1" x14ac:dyDescent="0.25">
      <c r="A254" s="58"/>
    </row>
    <row r="255" spans="1:1" x14ac:dyDescent="0.25">
      <c r="A255" s="58"/>
    </row>
    <row r="256" spans="1:1" x14ac:dyDescent="0.25">
      <c r="A256" s="58"/>
    </row>
    <row r="257" spans="1:1" x14ac:dyDescent="0.25">
      <c r="A257" s="58"/>
    </row>
    <row r="258" spans="1:1" x14ac:dyDescent="0.25">
      <c r="A258" s="58"/>
    </row>
    <row r="259" spans="1:1" x14ac:dyDescent="0.25">
      <c r="A259" s="58"/>
    </row>
    <row r="260" spans="1:1" x14ac:dyDescent="0.25">
      <c r="A260" s="58"/>
    </row>
    <row r="261" spans="1:1" x14ac:dyDescent="0.25">
      <c r="A261" s="58"/>
    </row>
    <row r="262" spans="1:1" x14ac:dyDescent="0.25">
      <c r="A262" s="58"/>
    </row>
    <row r="263" spans="1:1" x14ac:dyDescent="0.25">
      <c r="A263" s="58"/>
    </row>
    <row r="264" spans="1:1" x14ac:dyDescent="0.25">
      <c r="A264" s="58"/>
    </row>
    <row r="265" spans="1:1" x14ac:dyDescent="0.25">
      <c r="A265" s="58"/>
    </row>
    <row r="266" spans="1:1" x14ac:dyDescent="0.25">
      <c r="A266" s="58"/>
    </row>
    <row r="267" spans="1:1" x14ac:dyDescent="0.25">
      <c r="A267" s="58"/>
    </row>
    <row r="268" spans="1:1" x14ac:dyDescent="0.25">
      <c r="A268" s="58"/>
    </row>
    <row r="269" spans="1:1" x14ac:dyDescent="0.25">
      <c r="A269" s="58"/>
    </row>
    <row r="270" spans="1:1" x14ac:dyDescent="0.25">
      <c r="A270" s="58"/>
    </row>
    <row r="271" spans="1:1" x14ac:dyDescent="0.25">
      <c r="A271" s="58"/>
    </row>
    <row r="272" spans="1:1" x14ac:dyDescent="0.25">
      <c r="A272" s="58"/>
    </row>
    <row r="273" spans="1:1" x14ac:dyDescent="0.25">
      <c r="A273" s="58"/>
    </row>
    <row r="274" spans="1:1" x14ac:dyDescent="0.25">
      <c r="A274" s="58"/>
    </row>
    <row r="275" spans="1:1" x14ac:dyDescent="0.25">
      <c r="A275" s="58"/>
    </row>
    <row r="276" spans="1:1" x14ac:dyDescent="0.25">
      <c r="A276" s="58"/>
    </row>
    <row r="277" spans="1:1" x14ac:dyDescent="0.25">
      <c r="A277" s="58"/>
    </row>
    <row r="278" spans="1:1" x14ac:dyDescent="0.25">
      <c r="A278" s="58"/>
    </row>
    <row r="279" spans="1:1" x14ac:dyDescent="0.25">
      <c r="A279" s="58"/>
    </row>
    <row r="280" spans="1:1" x14ac:dyDescent="0.25">
      <c r="A280" s="58"/>
    </row>
    <row r="281" spans="1:1" x14ac:dyDescent="0.25">
      <c r="A281" s="58"/>
    </row>
    <row r="282" spans="1:1" x14ac:dyDescent="0.25">
      <c r="A282" s="58"/>
    </row>
    <row r="283" spans="1:1" x14ac:dyDescent="0.25">
      <c r="A283" s="58"/>
    </row>
    <row r="284" spans="1:1" x14ac:dyDescent="0.25">
      <c r="A284" s="58"/>
    </row>
    <row r="285" spans="1:1" x14ac:dyDescent="0.25">
      <c r="A285" s="58"/>
    </row>
    <row r="286" spans="1:1" x14ac:dyDescent="0.25">
      <c r="A286" s="58"/>
    </row>
    <row r="287" spans="1:1" x14ac:dyDescent="0.25">
      <c r="A287" s="58"/>
    </row>
    <row r="288" spans="1:1" x14ac:dyDescent="0.25">
      <c r="A288" s="58"/>
    </row>
    <row r="289" spans="1:1" x14ac:dyDescent="0.25">
      <c r="A289" s="58"/>
    </row>
    <row r="290" spans="1:1" x14ac:dyDescent="0.25">
      <c r="A290" s="58"/>
    </row>
    <row r="291" spans="1:1" x14ac:dyDescent="0.25">
      <c r="A291" s="58"/>
    </row>
    <row r="292" spans="1:1" x14ac:dyDescent="0.25">
      <c r="A292" s="58"/>
    </row>
    <row r="293" spans="1:1" x14ac:dyDescent="0.25">
      <c r="A293" s="58"/>
    </row>
    <row r="294" spans="1:1" x14ac:dyDescent="0.25">
      <c r="A294" s="58"/>
    </row>
    <row r="295" spans="1:1" x14ac:dyDescent="0.25">
      <c r="A295" s="58"/>
    </row>
    <row r="296" spans="1:1" x14ac:dyDescent="0.25">
      <c r="A296" s="58"/>
    </row>
    <row r="297" spans="1:1" x14ac:dyDescent="0.25">
      <c r="A297" s="58"/>
    </row>
    <row r="298" spans="1:1" x14ac:dyDescent="0.25">
      <c r="A298" s="58"/>
    </row>
    <row r="299" spans="1:1" x14ac:dyDescent="0.25">
      <c r="A299" s="58"/>
    </row>
    <row r="300" spans="1:1" x14ac:dyDescent="0.25">
      <c r="A300" s="58"/>
    </row>
    <row r="301" spans="1:1" x14ac:dyDescent="0.25">
      <c r="A301" s="58"/>
    </row>
    <row r="302" spans="1:1" x14ac:dyDescent="0.25">
      <c r="A302" s="58"/>
    </row>
    <row r="303" spans="1:1" x14ac:dyDescent="0.25">
      <c r="A303" s="58"/>
    </row>
    <row r="304" spans="1:1" x14ac:dyDescent="0.25">
      <c r="A304" s="58"/>
    </row>
    <row r="305" spans="1:1" x14ac:dyDescent="0.25">
      <c r="A305" s="58"/>
    </row>
    <row r="306" spans="1:1" x14ac:dyDescent="0.25">
      <c r="A306" s="58"/>
    </row>
    <row r="307" spans="1:1" x14ac:dyDescent="0.25">
      <c r="A307" s="58"/>
    </row>
    <row r="308" spans="1:1" x14ac:dyDescent="0.25">
      <c r="A308" s="58"/>
    </row>
    <row r="309" spans="1:1" x14ac:dyDescent="0.25">
      <c r="A309" s="58"/>
    </row>
    <row r="310" spans="1:1" x14ac:dyDescent="0.25">
      <c r="A310" s="58"/>
    </row>
    <row r="311" spans="1:1" x14ac:dyDescent="0.25">
      <c r="A311" s="58"/>
    </row>
    <row r="312" spans="1:1" x14ac:dyDescent="0.25">
      <c r="A312" s="58"/>
    </row>
    <row r="313" spans="1:1" x14ac:dyDescent="0.25">
      <c r="A313" s="58"/>
    </row>
    <row r="314" spans="1:1" x14ac:dyDescent="0.25">
      <c r="A314" s="58"/>
    </row>
    <row r="315" spans="1:1" x14ac:dyDescent="0.25">
      <c r="A315" s="58"/>
    </row>
    <row r="316" spans="1:1" x14ac:dyDescent="0.25">
      <c r="A316" s="58"/>
    </row>
    <row r="317" spans="1:1" x14ac:dyDescent="0.25">
      <c r="A317" s="58"/>
    </row>
    <row r="318" spans="1:1" x14ac:dyDescent="0.25">
      <c r="A318" s="58"/>
    </row>
    <row r="319" spans="1:1" x14ac:dyDescent="0.25">
      <c r="A319" s="58"/>
    </row>
    <row r="320" spans="1:1" x14ac:dyDescent="0.25">
      <c r="A320" s="58"/>
    </row>
    <row r="321" spans="1:1" x14ac:dyDescent="0.25">
      <c r="A321" s="58"/>
    </row>
    <row r="322" spans="1:1" x14ac:dyDescent="0.25">
      <c r="A322" s="58"/>
    </row>
    <row r="323" spans="1:1" x14ac:dyDescent="0.25">
      <c r="A323" s="58"/>
    </row>
    <row r="324" spans="1:1" x14ac:dyDescent="0.25">
      <c r="A324" s="58"/>
    </row>
    <row r="325" spans="1:1" x14ac:dyDescent="0.25">
      <c r="A325" s="58"/>
    </row>
    <row r="326" spans="1:1" x14ac:dyDescent="0.25">
      <c r="A326" s="58"/>
    </row>
    <row r="327" spans="1:1" x14ac:dyDescent="0.25">
      <c r="A327" s="58"/>
    </row>
    <row r="328" spans="1:1" x14ac:dyDescent="0.25">
      <c r="A328" s="58"/>
    </row>
    <row r="329" spans="1:1" x14ac:dyDescent="0.25">
      <c r="A329" s="58"/>
    </row>
    <row r="330" spans="1:1" x14ac:dyDescent="0.25">
      <c r="A330" s="58"/>
    </row>
    <row r="331" spans="1:1" x14ac:dyDescent="0.25">
      <c r="A331" s="58"/>
    </row>
    <row r="332" spans="1:1" x14ac:dyDescent="0.25">
      <c r="A332" s="58"/>
    </row>
    <row r="333" spans="1:1" x14ac:dyDescent="0.25">
      <c r="A333" s="58"/>
    </row>
    <row r="334" spans="1:1" x14ac:dyDescent="0.25">
      <c r="A334" s="58"/>
    </row>
    <row r="335" spans="1:1" x14ac:dyDescent="0.25">
      <c r="A335" s="58"/>
    </row>
    <row r="336" spans="1:1" x14ac:dyDescent="0.25">
      <c r="A336" s="58"/>
    </row>
    <row r="337" spans="1:1" x14ac:dyDescent="0.25">
      <c r="A337" s="58"/>
    </row>
    <row r="338" spans="1:1" x14ac:dyDescent="0.25">
      <c r="A338" s="58"/>
    </row>
    <row r="339" spans="1:1" x14ac:dyDescent="0.25">
      <c r="A339" s="58"/>
    </row>
    <row r="340" spans="1:1" x14ac:dyDescent="0.25">
      <c r="A340" s="58"/>
    </row>
    <row r="341" spans="1:1" x14ac:dyDescent="0.25">
      <c r="A341" s="58"/>
    </row>
    <row r="342" spans="1:1" x14ac:dyDescent="0.25">
      <c r="A342" s="58"/>
    </row>
    <row r="343" spans="1:1" x14ac:dyDescent="0.25">
      <c r="A343" s="58"/>
    </row>
    <row r="344" spans="1:1" x14ac:dyDescent="0.25">
      <c r="A344" s="58"/>
    </row>
    <row r="345" spans="1:1" x14ac:dyDescent="0.25">
      <c r="A345" s="58"/>
    </row>
    <row r="346" spans="1:1" x14ac:dyDescent="0.25">
      <c r="A346" s="58"/>
    </row>
    <row r="347" spans="1:1" x14ac:dyDescent="0.25">
      <c r="A347" s="58"/>
    </row>
    <row r="348" spans="1:1" x14ac:dyDescent="0.25">
      <c r="A348" s="58"/>
    </row>
    <row r="349" spans="1:1" x14ac:dyDescent="0.25">
      <c r="A349" s="58"/>
    </row>
    <row r="350" spans="1:1" x14ac:dyDescent="0.25">
      <c r="A350" s="58"/>
    </row>
    <row r="351" spans="1:1" x14ac:dyDescent="0.25">
      <c r="A351" s="58"/>
    </row>
    <row r="352" spans="1:1" x14ac:dyDescent="0.25">
      <c r="A352" s="58"/>
    </row>
    <row r="353" spans="1:1" x14ac:dyDescent="0.25">
      <c r="A353" s="58"/>
    </row>
    <row r="354" spans="1:1" x14ac:dyDescent="0.25">
      <c r="A354" s="58"/>
    </row>
    <row r="355" spans="1:1" x14ac:dyDescent="0.25">
      <c r="A355" s="58"/>
    </row>
    <row r="356" spans="1:1" x14ac:dyDescent="0.25">
      <c r="A356" s="58"/>
    </row>
    <row r="357" spans="1:1" x14ac:dyDescent="0.25">
      <c r="A357" s="58"/>
    </row>
    <row r="358" spans="1:1" x14ac:dyDescent="0.25">
      <c r="A358" s="58"/>
    </row>
    <row r="359" spans="1:1" x14ac:dyDescent="0.25">
      <c r="A359" s="58"/>
    </row>
    <row r="360" spans="1:1" x14ac:dyDescent="0.25">
      <c r="A360" s="58"/>
    </row>
    <row r="361" spans="1:1" x14ac:dyDescent="0.25">
      <c r="A361" s="58"/>
    </row>
    <row r="362" spans="1:1" x14ac:dyDescent="0.25">
      <c r="A362" s="58"/>
    </row>
    <row r="363" spans="1:1" x14ac:dyDescent="0.25">
      <c r="A363" s="58"/>
    </row>
    <row r="364" spans="1:1" x14ac:dyDescent="0.25">
      <c r="A364" s="58"/>
    </row>
    <row r="365" spans="1:1" x14ac:dyDescent="0.25">
      <c r="A365" s="58"/>
    </row>
    <row r="366" spans="1:1" x14ac:dyDescent="0.25">
      <c r="A366" s="58"/>
    </row>
    <row r="367" spans="1:1" x14ac:dyDescent="0.25">
      <c r="A367" s="58"/>
    </row>
    <row r="368" spans="1:1" x14ac:dyDescent="0.25">
      <c r="A368" s="58"/>
    </row>
    <row r="369" spans="1:1" x14ac:dyDescent="0.25">
      <c r="A369" s="58"/>
    </row>
    <row r="370" spans="1:1" x14ac:dyDescent="0.25">
      <c r="A370" s="58"/>
    </row>
    <row r="371" spans="1:1" x14ac:dyDescent="0.25">
      <c r="A371" s="58"/>
    </row>
    <row r="372" spans="1:1" x14ac:dyDescent="0.25">
      <c r="A372" s="58"/>
    </row>
    <row r="373" spans="1:1" x14ac:dyDescent="0.25">
      <c r="A373" s="58"/>
    </row>
    <row r="374" spans="1:1" x14ac:dyDescent="0.25">
      <c r="A374" s="58"/>
    </row>
    <row r="375" spans="1:1" x14ac:dyDescent="0.25">
      <c r="A375" s="58"/>
    </row>
    <row r="376" spans="1:1" x14ac:dyDescent="0.25">
      <c r="A376" s="58"/>
    </row>
    <row r="377" spans="1:1" x14ac:dyDescent="0.25">
      <c r="A377" s="58"/>
    </row>
    <row r="378" spans="1:1" x14ac:dyDescent="0.25">
      <c r="A378" s="58"/>
    </row>
    <row r="379" spans="1:1" x14ac:dyDescent="0.25">
      <c r="A379" s="58"/>
    </row>
    <row r="380" spans="1:1" x14ac:dyDescent="0.25">
      <c r="A380" s="58"/>
    </row>
    <row r="381" spans="1:1" x14ac:dyDescent="0.25">
      <c r="A381" s="58"/>
    </row>
    <row r="382" spans="1:1" x14ac:dyDescent="0.25">
      <c r="A382" s="58"/>
    </row>
    <row r="383" spans="1:1" x14ac:dyDescent="0.25">
      <c r="A383" s="58"/>
    </row>
    <row r="384" spans="1:1" x14ac:dyDescent="0.25">
      <c r="A384" s="58"/>
    </row>
    <row r="385" spans="1:1" x14ac:dyDescent="0.25">
      <c r="A385" s="58"/>
    </row>
    <row r="386" spans="1:1" x14ac:dyDescent="0.25">
      <c r="A386" s="58"/>
    </row>
    <row r="387" spans="1:1" x14ac:dyDescent="0.25">
      <c r="A387" s="58"/>
    </row>
    <row r="388" spans="1:1" x14ac:dyDescent="0.25">
      <c r="A388" s="58"/>
    </row>
    <row r="389" spans="1:1" x14ac:dyDescent="0.25">
      <c r="A389" s="58"/>
    </row>
    <row r="390" spans="1:1" x14ac:dyDescent="0.25">
      <c r="A390" s="58"/>
    </row>
    <row r="391" spans="1:1" x14ac:dyDescent="0.25">
      <c r="A391" s="58"/>
    </row>
    <row r="392" spans="1:1" x14ac:dyDescent="0.25">
      <c r="A392" s="58"/>
    </row>
    <row r="393" spans="1:1" x14ac:dyDescent="0.25">
      <c r="A393" s="58"/>
    </row>
    <row r="394" spans="1:1" x14ac:dyDescent="0.25">
      <c r="A394" s="58"/>
    </row>
    <row r="395" spans="1:1" x14ac:dyDescent="0.25">
      <c r="A395" s="58"/>
    </row>
    <row r="396" spans="1:1" x14ac:dyDescent="0.25">
      <c r="A396" s="58"/>
    </row>
    <row r="397" spans="1:1" x14ac:dyDescent="0.25">
      <c r="A397" s="58"/>
    </row>
    <row r="398" spans="1:1" x14ac:dyDescent="0.25">
      <c r="A398" s="58"/>
    </row>
    <row r="399" spans="1:1" x14ac:dyDescent="0.25">
      <c r="A399" s="58"/>
    </row>
    <row r="400" spans="1:1" x14ac:dyDescent="0.25">
      <c r="A400" s="58"/>
    </row>
    <row r="401" spans="1:1" x14ac:dyDescent="0.25">
      <c r="A401" s="58"/>
    </row>
    <row r="402" spans="1:1" x14ac:dyDescent="0.25">
      <c r="A402" s="58"/>
    </row>
    <row r="403" spans="1:1" x14ac:dyDescent="0.25">
      <c r="A403" s="58"/>
    </row>
    <row r="404" spans="1:1" x14ac:dyDescent="0.25">
      <c r="A404" s="58"/>
    </row>
    <row r="405" spans="1:1" x14ac:dyDescent="0.25">
      <c r="A405" s="58"/>
    </row>
    <row r="406" spans="1:1" x14ac:dyDescent="0.25">
      <c r="A406" s="58"/>
    </row>
    <row r="407" spans="1:1" x14ac:dyDescent="0.25">
      <c r="A407" s="58"/>
    </row>
    <row r="408" spans="1:1" x14ac:dyDescent="0.25">
      <c r="A408" s="58"/>
    </row>
    <row r="409" spans="1:1" x14ac:dyDescent="0.25">
      <c r="A409" s="58"/>
    </row>
    <row r="410" spans="1:1" x14ac:dyDescent="0.25">
      <c r="A410" s="58"/>
    </row>
    <row r="411" spans="1:1" x14ac:dyDescent="0.25">
      <c r="A411" s="58"/>
    </row>
    <row r="412" spans="1:1" x14ac:dyDescent="0.25">
      <c r="A412" s="58"/>
    </row>
    <row r="413" spans="1:1" x14ac:dyDescent="0.25">
      <c r="A413" s="58"/>
    </row>
    <row r="414" spans="1:1" x14ac:dyDescent="0.25">
      <c r="A414" s="58"/>
    </row>
    <row r="415" spans="1:1" x14ac:dyDescent="0.25">
      <c r="A415" s="58"/>
    </row>
    <row r="416" spans="1:1" x14ac:dyDescent="0.25">
      <c r="A416" s="58"/>
    </row>
    <row r="417" spans="1:1" x14ac:dyDescent="0.25">
      <c r="A417" s="58"/>
    </row>
    <row r="418" spans="1:1" x14ac:dyDescent="0.25">
      <c r="A418" s="58"/>
    </row>
    <row r="419" spans="1:1" x14ac:dyDescent="0.25">
      <c r="A419" s="58"/>
    </row>
    <row r="420" spans="1:1" x14ac:dyDescent="0.25">
      <c r="A420" s="58"/>
    </row>
    <row r="421" spans="1:1" x14ac:dyDescent="0.25">
      <c r="A421" s="58"/>
    </row>
    <row r="422" spans="1:1" x14ac:dyDescent="0.25">
      <c r="A422" s="58"/>
    </row>
    <row r="423" spans="1:1" x14ac:dyDescent="0.25">
      <c r="A423" s="58"/>
    </row>
    <row r="424" spans="1:1" x14ac:dyDescent="0.25">
      <c r="A424" s="58"/>
    </row>
    <row r="425" spans="1:1" x14ac:dyDescent="0.25">
      <c r="A425" s="58"/>
    </row>
    <row r="426" spans="1:1" x14ac:dyDescent="0.25">
      <c r="A426" s="58"/>
    </row>
    <row r="427" spans="1:1" x14ac:dyDescent="0.25">
      <c r="A427" s="58"/>
    </row>
    <row r="428" spans="1:1" x14ac:dyDescent="0.25">
      <c r="A428" s="58"/>
    </row>
    <row r="429" spans="1:1" x14ac:dyDescent="0.25">
      <c r="A429" s="58"/>
    </row>
    <row r="430" spans="1:1" x14ac:dyDescent="0.25">
      <c r="A430" s="58"/>
    </row>
    <row r="431" spans="1:1" x14ac:dyDescent="0.25">
      <c r="A431" s="58"/>
    </row>
    <row r="432" spans="1:1" x14ac:dyDescent="0.25">
      <c r="A432" s="58"/>
    </row>
    <row r="433" spans="1:1" x14ac:dyDescent="0.25">
      <c r="A433" s="58"/>
    </row>
    <row r="434" spans="1:1" x14ac:dyDescent="0.25">
      <c r="A434" s="58"/>
    </row>
    <row r="435" spans="1:1" x14ac:dyDescent="0.25">
      <c r="A435" s="58"/>
    </row>
    <row r="436" spans="1:1" x14ac:dyDescent="0.25">
      <c r="A436" s="58"/>
    </row>
    <row r="437" spans="1:1" x14ac:dyDescent="0.25">
      <c r="A437" s="58"/>
    </row>
    <row r="438" spans="1:1" x14ac:dyDescent="0.25">
      <c r="A438" s="58"/>
    </row>
    <row r="439" spans="1:1" x14ac:dyDescent="0.25">
      <c r="A439" s="58"/>
    </row>
    <row r="440" spans="1:1" x14ac:dyDescent="0.25">
      <c r="A440" s="58"/>
    </row>
    <row r="441" spans="1:1" x14ac:dyDescent="0.25">
      <c r="A441" s="58"/>
    </row>
    <row r="442" spans="1:1" x14ac:dyDescent="0.25">
      <c r="A442" s="58"/>
    </row>
    <row r="443" spans="1:1" x14ac:dyDescent="0.25">
      <c r="A443" s="58"/>
    </row>
    <row r="444" spans="1:1" x14ac:dyDescent="0.25">
      <c r="A444" s="58"/>
    </row>
    <row r="445" spans="1:1" x14ac:dyDescent="0.25">
      <c r="A445" s="58"/>
    </row>
    <row r="446" spans="1:1" x14ac:dyDescent="0.25">
      <c r="A446" s="58"/>
    </row>
    <row r="447" spans="1:1" x14ac:dyDescent="0.25">
      <c r="A447" s="58"/>
    </row>
    <row r="448" spans="1:1" x14ac:dyDescent="0.25">
      <c r="A448" s="58"/>
    </row>
    <row r="449" spans="1:1" x14ac:dyDescent="0.25">
      <c r="A449" s="58"/>
    </row>
    <row r="450" spans="1:1" x14ac:dyDescent="0.25">
      <c r="A450" s="58"/>
    </row>
    <row r="451" spans="1:1" x14ac:dyDescent="0.25">
      <c r="A451" s="58"/>
    </row>
    <row r="452" spans="1:1" x14ac:dyDescent="0.25">
      <c r="A452" s="58"/>
    </row>
    <row r="453" spans="1:1" x14ac:dyDescent="0.25">
      <c r="A453" s="58"/>
    </row>
    <row r="454" spans="1:1" x14ac:dyDescent="0.25">
      <c r="A454" s="58"/>
    </row>
    <row r="455" spans="1:1" x14ac:dyDescent="0.25">
      <c r="A455" s="58"/>
    </row>
    <row r="456" spans="1:1" x14ac:dyDescent="0.25">
      <c r="A456" s="58"/>
    </row>
    <row r="457" spans="1:1" x14ac:dyDescent="0.25">
      <c r="A457" s="58"/>
    </row>
    <row r="458" spans="1:1" x14ac:dyDescent="0.25">
      <c r="A458" s="58"/>
    </row>
    <row r="459" spans="1:1" x14ac:dyDescent="0.25">
      <c r="A459" s="58"/>
    </row>
    <row r="460" spans="1:1" x14ac:dyDescent="0.25">
      <c r="A460" s="58"/>
    </row>
    <row r="461" spans="1:1" x14ac:dyDescent="0.25">
      <c r="A461" s="58"/>
    </row>
    <row r="462" spans="1:1" x14ac:dyDescent="0.25">
      <c r="A462" s="58"/>
    </row>
    <row r="463" spans="1:1" x14ac:dyDescent="0.25">
      <c r="A463" s="58"/>
    </row>
    <row r="464" spans="1:1" x14ac:dyDescent="0.25">
      <c r="A464" s="58"/>
    </row>
    <row r="465" spans="1:1" x14ac:dyDescent="0.25">
      <c r="A465" s="58"/>
    </row>
    <row r="466" spans="1:1" x14ac:dyDescent="0.25">
      <c r="A466" s="58"/>
    </row>
    <row r="467" spans="1:1" x14ac:dyDescent="0.25">
      <c r="A467" s="58"/>
    </row>
    <row r="468" spans="1:1" x14ac:dyDescent="0.25">
      <c r="A468" s="58"/>
    </row>
    <row r="469" spans="1:1" x14ac:dyDescent="0.25">
      <c r="A469" s="58"/>
    </row>
    <row r="470" spans="1:1" x14ac:dyDescent="0.25">
      <c r="A470" s="58"/>
    </row>
    <row r="471" spans="1:1" x14ac:dyDescent="0.25">
      <c r="A471" s="58"/>
    </row>
    <row r="472" spans="1:1" x14ac:dyDescent="0.25">
      <c r="A472" s="58"/>
    </row>
    <row r="473" spans="1:1" x14ac:dyDescent="0.25">
      <c r="A473" s="58"/>
    </row>
    <row r="474" spans="1:1" x14ac:dyDescent="0.25">
      <c r="A474" s="58"/>
    </row>
    <row r="475" spans="1:1" x14ac:dyDescent="0.25">
      <c r="A475" s="58"/>
    </row>
    <row r="476" spans="1:1" x14ac:dyDescent="0.25">
      <c r="A476" s="58"/>
    </row>
    <row r="477" spans="1:1" x14ac:dyDescent="0.25">
      <c r="A477" s="58"/>
    </row>
    <row r="478" spans="1:1" x14ac:dyDescent="0.25">
      <c r="A478" s="58"/>
    </row>
    <row r="479" spans="1:1" x14ac:dyDescent="0.25">
      <c r="A479" s="58"/>
    </row>
    <row r="480" spans="1:1" x14ac:dyDescent="0.25">
      <c r="A480" s="58"/>
    </row>
    <row r="481" spans="1:1" x14ac:dyDescent="0.25">
      <c r="A481" s="58"/>
    </row>
    <row r="482" spans="1:1" x14ac:dyDescent="0.25">
      <c r="A482" s="58"/>
    </row>
    <row r="483" spans="1:1" x14ac:dyDescent="0.25">
      <c r="A483" s="58"/>
    </row>
    <row r="484" spans="1:1" x14ac:dyDescent="0.25">
      <c r="A484" s="58"/>
    </row>
    <row r="485" spans="1:1" x14ac:dyDescent="0.25">
      <c r="A485" s="58"/>
    </row>
    <row r="486" spans="1:1" x14ac:dyDescent="0.25">
      <c r="A486" s="58"/>
    </row>
    <row r="487" spans="1:1" x14ac:dyDescent="0.25">
      <c r="A487" s="58"/>
    </row>
    <row r="488" spans="1:1" x14ac:dyDescent="0.25">
      <c r="A488" s="58"/>
    </row>
    <row r="489" spans="1:1" x14ac:dyDescent="0.25">
      <c r="A489" s="58"/>
    </row>
    <row r="490" spans="1:1" x14ac:dyDescent="0.25">
      <c r="A490" s="58"/>
    </row>
    <row r="491" spans="1:1" x14ac:dyDescent="0.25">
      <c r="A491" s="58"/>
    </row>
    <row r="492" spans="1:1" x14ac:dyDescent="0.25">
      <c r="A492" s="58"/>
    </row>
    <row r="493" spans="1:1" x14ac:dyDescent="0.25">
      <c r="A493" s="58"/>
    </row>
    <row r="494" spans="1:1" x14ac:dyDescent="0.25">
      <c r="A494" s="58"/>
    </row>
    <row r="495" spans="1:1" x14ac:dyDescent="0.25">
      <c r="A495" s="58"/>
    </row>
    <row r="496" spans="1:1" x14ac:dyDescent="0.25">
      <c r="A496" s="58"/>
    </row>
    <row r="497" spans="1:1" x14ac:dyDescent="0.25">
      <c r="A497" s="58"/>
    </row>
    <row r="498" spans="1:1" x14ac:dyDescent="0.25">
      <c r="A498" s="58"/>
    </row>
    <row r="499" spans="1:1" x14ac:dyDescent="0.25">
      <c r="A499" s="58"/>
    </row>
    <row r="500" spans="1:1" x14ac:dyDescent="0.25">
      <c r="A500" s="58"/>
    </row>
    <row r="501" spans="1:1" x14ac:dyDescent="0.25">
      <c r="A501" s="58"/>
    </row>
    <row r="502" spans="1:1" x14ac:dyDescent="0.25">
      <c r="A502" s="58"/>
    </row>
    <row r="503" spans="1:1" x14ac:dyDescent="0.25">
      <c r="A503" s="58"/>
    </row>
    <row r="504" spans="1:1" x14ac:dyDescent="0.25">
      <c r="A504" s="58"/>
    </row>
    <row r="505" spans="1:1" x14ac:dyDescent="0.25">
      <c r="A505" s="58"/>
    </row>
    <row r="506" spans="1:1" x14ac:dyDescent="0.25">
      <c r="A506" s="58"/>
    </row>
    <row r="507" spans="1:1" x14ac:dyDescent="0.25">
      <c r="A507" s="58"/>
    </row>
    <row r="508" spans="1:1" x14ac:dyDescent="0.25">
      <c r="A508" s="58"/>
    </row>
    <row r="509" spans="1:1" x14ac:dyDescent="0.25">
      <c r="A509" s="58"/>
    </row>
    <row r="510" spans="1:1" x14ac:dyDescent="0.25">
      <c r="A510" s="58"/>
    </row>
    <row r="511" spans="1:1" x14ac:dyDescent="0.25">
      <c r="A511" s="58"/>
    </row>
    <row r="512" spans="1:1" x14ac:dyDescent="0.25">
      <c r="A512" s="58"/>
    </row>
    <row r="513" spans="1:1" x14ac:dyDescent="0.25">
      <c r="A513" s="58"/>
    </row>
    <row r="514" spans="1:1" x14ac:dyDescent="0.25">
      <c r="A514" s="58"/>
    </row>
    <row r="515" spans="1:1" x14ac:dyDescent="0.25">
      <c r="A515" s="58"/>
    </row>
    <row r="516" spans="1:1" x14ac:dyDescent="0.25">
      <c r="A516" s="58"/>
    </row>
    <row r="517" spans="1:1" x14ac:dyDescent="0.25">
      <c r="A517" s="58"/>
    </row>
    <row r="518" spans="1:1" x14ac:dyDescent="0.25">
      <c r="A518" s="58"/>
    </row>
    <row r="519" spans="1:1" x14ac:dyDescent="0.25">
      <c r="A519" s="58"/>
    </row>
    <row r="520" spans="1:1" x14ac:dyDescent="0.25">
      <c r="A520" s="58"/>
    </row>
    <row r="521" spans="1:1" x14ac:dyDescent="0.25">
      <c r="A521" s="58"/>
    </row>
    <row r="522" spans="1:1" x14ac:dyDescent="0.25">
      <c r="A522" s="58"/>
    </row>
    <row r="523" spans="1:1" x14ac:dyDescent="0.25">
      <c r="A523" s="58"/>
    </row>
    <row r="524" spans="1:1" x14ac:dyDescent="0.25">
      <c r="A524" s="58"/>
    </row>
    <row r="525" spans="1:1" x14ac:dyDescent="0.25">
      <c r="A525" s="58"/>
    </row>
    <row r="526" spans="1:1" x14ac:dyDescent="0.25">
      <c r="A526" s="58"/>
    </row>
    <row r="527" spans="1:1" x14ac:dyDescent="0.25">
      <c r="A527" s="58"/>
    </row>
    <row r="528" spans="1:1" x14ac:dyDescent="0.25">
      <c r="A528" s="58"/>
    </row>
    <row r="529" spans="1:1" x14ac:dyDescent="0.25">
      <c r="A529" s="58"/>
    </row>
    <row r="530" spans="1:1" x14ac:dyDescent="0.25">
      <c r="A530" s="58"/>
    </row>
    <row r="531" spans="1:1" x14ac:dyDescent="0.25">
      <c r="A531" s="58"/>
    </row>
    <row r="532" spans="1:1" x14ac:dyDescent="0.25">
      <c r="A532" s="58"/>
    </row>
    <row r="533" spans="1:1" x14ac:dyDescent="0.25">
      <c r="A533" s="58"/>
    </row>
    <row r="534" spans="1:1" x14ac:dyDescent="0.25">
      <c r="A534" s="58"/>
    </row>
    <row r="535" spans="1:1" x14ac:dyDescent="0.25">
      <c r="A535" s="58"/>
    </row>
    <row r="536" spans="1:1" x14ac:dyDescent="0.25">
      <c r="A536" s="58"/>
    </row>
    <row r="537" spans="1:1" x14ac:dyDescent="0.25">
      <c r="A537" s="58"/>
    </row>
    <row r="538" spans="1:1" x14ac:dyDescent="0.25">
      <c r="A538" s="58"/>
    </row>
    <row r="539" spans="1:1" x14ac:dyDescent="0.25">
      <c r="A539" s="58"/>
    </row>
    <row r="540" spans="1:1" x14ac:dyDescent="0.25">
      <c r="A540" s="58"/>
    </row>
    <row r="541" spans="1:1" x14ac:dyDescent="0.25">
      <c r="A541" s="58"/>
    </row>
    <row r="542" spans="1:1" x14ac:dyDescent="0.25">
      <c r="A542" s="58"/>
    </row>
    <row r="543" spans="1:1" x14ac:dyDescent="0.25">
      <c r="A543" s="58"/>
    </row>
    <row r="544" spans="1:1" x14ac:dyDescent="0.25">
      <c r="A544" s="58"/>
    </row>
    <row r="545" spans="1:1" x14ac:dyDescent="0.25">
      <c r="A545" s="58"/>
    </row>
    <row r="546" spans="1:1" x14ac:dyDescent="0.25">
      <c r="A546" s="58"/>
    </row>
    <row r="547" spans="1:1" x14ac:dyDescent="0.25">
      <c r="A547" s="58"/>
    </row>
    <row r="548" spans="1:1" x14ac:dyDescent="0.25">
      <c r="A548" s="58"/>
    </row>
    <row r="549" spans="1:1" x14ac:dyDescent="0.25">
      <c r="A549" s="58"/>
    </row>
    <row r="550" spans="1:1" x14ac:dyDescent="0.25">
      <c r="A550" s="58"/>
    </row>
    <row r="551" spans="1:1" x14ac:dyDescent="0.25">
      <c r="A551" s="58"/>
    </row>
    <row r="552" spans="1:1" x14ac:dyDescent="0.25">
      <c r="A552" s="58"/>
    </row>
    <row r="553" spans="1:1" x14ac:dyDescent="0.25">
      <c r="A553" s="58"/>
    </row>
    <row r="554" spans="1:1" x14ac:dyDescent="0.25">
      <c r="A554" s="58"/>
    </row>
    <row r="555" spans="1:1" x14ac:dyDescent="0.25">
      <c r="A555" s="58"/>
    </row>
    <row r="556" spans="1:1" x14ac:dyDescent="0.25">
      <c r="A556" s="58"/>
    </row>
    <row r="557" spans="1:1" x14ac:dyDescent="0.25">
      <c r="A557" s="58"/>
    </row>
    <row r="558" spans="1:1" x14ac:dyDescent="0.25">
      <c r="A558" s="58"/>
    </row>
    <row r="559" spans="1:1" x14ac:dyDescent="0.25">
      <c r="A559" s="58"/>
    </row>
    <row r="560" spans="1:1" x14ac:dyDescent="0.25">
      <c r="A560" s="58"/>
    </row>
    <row r="561" spans="1:1" x14ac:dyDescent="0.25">
      <c r="A561" s="58"/>
    </row>
    <row r="562" spans="1:1" x14ac:dyDescent="0.25">
      <c r="A562" s="58"/>
    </row>
    <row r="563" spans="1:1" x14ac:dyDescent="0.25">
      <c r="A563" s="58"/>
    </row>
    <row r="564" spans="1:1" x14ac:dyDescent="0.25">
      <c r="A564" s="58"/>
    </row>
    <row r="565" spans="1:1" x14ac:dyDescent="0.25">
      <c r="A565" s="58"/>
    </row>
    <row r="566" spans="1:1" x14ac:dyDescent="0.25">
      <c r="A566" s="58"/>
    </row>
    <row r="567" spans="1:1" x14ac:dyDescent="0.25">
      <c r="A567" s="58"/>
    </row>
    <row r="568" spans="1:1" x14ac:dyDescent="0.25">
      <c r="A568" s="58"/>
    </row>
    <row r="569" spans="1:1" x14ac:dyDescent="0.25">
      <c r="A569" s="58"/>
    </row>
    <row r="570" spans="1:1" x14ac:dyDescent="0.25">
      <c r="A570" s="58"/>
    </row>
    <row r="571" spans="1:1" x14ac:dyDescent="0.25">
      <c r="A571" s="58"/>
    </row>
    <row r="572" spans="1:1" x14ac:dyDescent="0.25">
      <c r="A572" s="58"/>
    </row>
    <row r="573" spans="1:1" x14ac:dyDescent="0.25">
      <c r="A573" s="58"/>
    </row>
    <row r="574" spans="1:1" x14ac:dyDescent="0.25">
      <c r="A574" s="58"/>
    </row>
    <row r="575" spans="1:1" x14ac:dyDescent="0.25">
      <c r="A575" s="58"/>
    </row>
    <row r="576" spans="1:1" x14ac:dyDescent="0.25">
      <c r="A576" s="58"/>
    </row>
    <row r="577" spans="1:1" x14ac:dyDescent="0.25">
      <c r="A577" s="58"/>
    </row>
    <row r="578" spans="1:1" x14ac:dyDescent="0.25">
      <c r="A578" s="58"/>
    </row>
    <row r="579" spans="1:1" x14ac:dyDescent="0.25">
      <c r="A579" s="58"/>
    </row>
    <row r="580" spans="1:1" x14ac:dyDescent="0.25">
      <c r="A580" s="58"/>
    </row>
    <row r="581" spans="1:1" x14ac:dyDescent="0.25">
      <c r="A581" s="58"/>
    </row>
    <row r="582" spans="1:1" x14ac:dyDescent="0.25">
      <c r="A582" s="58"/>
    </row>
    <row r="583" spans="1:1" x14ac:dyDescent="0.25">
      <c r="A583" s="58"/>
    </row>
    <row r="584" spans="1:1" x14ac:dyDescent="0.25">
      <c r="A584" s="58"/>
    </row>
    <row r="585" spans="1:1" x14ac:dyDescent="0.25">
      <c r="A585" s="58"/>
    </row>
    <row r="586" spans="1:1" x14ac:dyDescent="0.25">
      <c r="A586" s="58"/>
    </row>
    <row r="587" spans="1:1" x14ac:dyDescent="0.25">
      <c r="A587" s="58"/>
    </row>
    <row r="588" spans="1:1" x14ac:dyDescent="0.25">
      <c r="A588" s="58"/>
    </row>
    <row r="589" spans="1:1" x14ac:dyDescent="0.25">
      <c r="A589" s="58"/>
    </row>
    <row r="590" spans="1:1" x14ac:dyDescent="0.25">
      <c r="A590" s="58"/>
    </row>
    <row r="591" spans="1:1" x14ac:dyDescent="0.25">
      <c r="A591" s="58"/>
    </row>
    <row r="592" spans="1:1" x14ac:dyDescent="0.25">
      <c r="A592" s="58"/>
    </row>
    <row r="593" spans="1:1" x14ac:dyDescent="0.25">
      <c r="A593" s="58"/>
    </row>
    <row r="594" spans="1:1" x14ac:dyDescent="0.25">
      <c r="A594" s="58"/>
    </row>
    <row r="595" spans="1:1" x14ac:dyDescent="0.25">
      <c r="A595" s="58"/>
    </row>
    <row r="596" spans="1:1" x14ac:dyDescent="0.25">
      <c r="A596" s="58"/>
    </row>
    <row r="597" spans="1:1" x14ac:dyDescent="0.25">
      <c r="A597" s="58"/>
    </row>
    <row r="598" spans="1:1" x14ac:dyDescent="0.25">
      <c r="A598" s="58"/>
    </row>
    <row r="599" spans="1:1" x14ac:dyDescent="0.25">
      <c r="A599" s="58"/>
    </row>
    <row r="600" spans="1:1" x14ac:dyDescent="0.25">
      <c r="A600" s="58"/>
    </row>
    <row r="601" spans="1:1" x14ac:dyDescent="0.25">
      <c r="A601" s="58"/>
    </row>
    <row r="602" spans="1:1" x14ac:dyDescent="0.25">
      <c r="A602" s="58"/>
    </row>
    <row r="603" spans="1:1" x14ac:dyDescent="0.25">
      <c r="A603" s="58"/>
    </row>
    <row r="604" spans="1:1" x14ac:dyDescent="0.25">
      <c r="A604" s="58"/>
    </row>
    <row r="605" spans="1:1" x14ac:dyDescent="0.25">
      <c r="A605" s="58"/>
    </row>
    <row r="606" spans="1:1" x14ac:dyDescent="0.25">
      <c r="A606" s="58"/>
    </row>
    <row r="607" spans="1:1" x14ac:dyDescent="0.25">
      <c r="A607" s="58"/>
    </row>
    <row r="608" spans="1:1" x14ac:dyDescent="0.25">
      <c r="A608" s="58"/>
    </row>
    <row r="609" spans="1:1" x14ac:dyDescent="0.25">
      <c r="A609" s="58"/>
    </row>
    <row r="610" spans="1:1" x14ac:dyDescent="0.25">
      <c r="A610" s="58"/>
    </row>
    <row r="611" spans="1:1" x14ac:dyDescent="0.25">
      <c r="A611" s="58"/>
    </row>
    <row r="612" spans="1:1" x14ac:dyDescent="0.25">
      <c r="A612" s="58"/>
    </row>
    <row r="613" spans="1:1" x14ac:dyDescent="0.25">
      <c r="A613" s="58"/>
    </row>
    <row r="614" spans="1:1" x14ac:dyDescent="0.25">
      <c r="A614" s="58"/>
    </row>
    <row r="615" spans="1:1" x14ac:dyDescent="0.25">
      <c r="A615" s="58"/>
    </row>
    <row r="616" spans="1:1" x14ac:dyDescent="0.25">
      <c r="A616" s="58"/>
    </row>
    <row r="617" spans="1:1" x14ac:dyDescent="0.25">
      <c r="A617" s="58"/>
    </row>
    <row r="618" spans="1:1" x14ac:dyDescent="0.25">
      <c r="A618" s="58"/>
    </row>
    <row r="619" spans="1:1" x14ac:dyDescent="0.25">
      <c r="A619" s="58"/>
    </row>
    <row r="620" spans="1:1" x14ac:dyDescent="0.25">
      <c r="A620" s="58"/>
    </row>
    <row r="621" spans="1:1" x14ac:dyDescent="0.25">
      <c r="A621" s="58"/>
    </row>
    <row r="622" spans="1:1" x14ac:dyDescent="0.25">
      <c r="A622" s="58"/>
    </row>
    <row r="623" spans="1:1" x14ac:dyDescent="0.25">
      <c r="A623" s="58"/>
    </row>
    <row r="624" spans="1:1" x14ac:dyDescent="0.25">
      <c r="A624" s="58"/>
    </row>
    <row r="625" spans="1:1" x14ac:dyDescent="0.25">
      <c r="A625" s="58"/>
    </row>
    <row r="626" spans="1:1" x14ac:dyDescent="0.25">
      <c r="A626" s="58"/>
    </row>
    <row r="627" spans="1:1" x14ac:dyDescent="0.25">
      <c r="A627" s="58"/>
    </row>
    <row r="628" spans="1:1" x14ac:dyDescent="0.25">
      <c r="A628" s="58"/>
    </row>
    <row r="629" spans="1:1" x14ac:dyDescent="0.25">
      <c r="A629" s="58"/>
    </row>
    <row r="630" spans="1:1" x14ac:dyDescent="0.25">
      <c r="A630" s="58"/>
    </row>
    <row r="631" spans="1:1" x14ac:dyDescent="0.25">
      <c r="A631" s="58"/>
    </row>
    <row r="632" spans="1:1" x14ac:dyDescent="0.25">
      <c r="A632" s="58"/>
    </row>
    <row r="633" spans="1:1" x14ac:dyDescent="0.25">
      <c r="A633" s="58"/>
    </row>
    <row r="634" spans="1:1" x14ac:dyDescent="0.25">
      <c r="A634" s="58"/>
    </row>
    <row r="635" spans="1:1" x14ac:dyDescent="0.25">
      <c r="A635" s="58"/>
    </row>
    <row r="636" spans="1:1" x14ac:dyDescent="0.25">
      <c r="A636" s="58"/>
    </row>
    <row r="637" spans="1:1" x14ac:dyDescent="0.25">
      <c r="A637" s="58"/>
    </row>
    <row r="638" spans="1:1" x14ac:dyDescent="0.25">
      <c r="A638" s="58"/>
    </row>
    <row r="639" spans="1:1" x14ac:dyDescent="0.25">
      <c r="A639" s="58"/>
    </row>
    <row r="640" spans="1:1" x14ac:dyDescent="0.25">
      <c r="A640" s="58"/>
    </row>
    <row r="641" spans="1:1" x14ac:dyDescent="0.25">
      <c r="A641" s="58"/>
    </row>
    <row r="642" spans="1:1" x14ac:dyDescent="0.25">
      <c r="A642" s="58"/>
    </row>
    <row r="643" spans="1:1" x14ac:dyDescent="0.25">
      <c r="A643" s="58"/>
    </row>
    <row r="644" spans="1:1" x14ac:dyDescent="0.25">
      <c r="A644" s="58"/>
    </row>
    <row r="645" spans="1:1" x14ac:dyDescent="0.25">
      <c r="A645" s="58"/>
    </row>
    <row r="646" spans="1:1" x14ac:dyDescent="0.25">
      <c r="A646" s="58"/>
    </row>
    <row r="647" spans="1:1" x14ac:dyDescent="0.25">
      <c r="A647" s="58"/>
    </row>
    <row r="648" spans="1:1" x14ac:dyDescent="0.25">
      <c r="A648" s="58"/>
    </row>
    <row r="649" spans="1:1" x14ac:dyDescent="0.25">
      <c r="A649" s="58"/>
    </row>
    <row r="650" spans="1:1" x14ac:dyDescent="0.25">
      <c r="A650" s="58"/>
    </row>
    <row r="651" spans="1:1" x14ac:dyDescent="0.25">
      <c r="A651" s="58"/>
    </row>
    <row r="652" spans="1:1" x14ac:dyDescent="0.25">
      <c r="A652" s="58"/>
    </row>
    <row r="653" spans="1:1" x14ac:dyDescent="0.25">
      <c r="A653" s="58"/>
    </row>
    <row r="654" spans="1:1" x14ac:dyDescent="0.25">
      <c r="A654" s="58"/>
    </row>
    <row r="655" spans="1:1" x14ac:dyDescent="0.25">
      <c r="A655" s="58"/>
    </row>
    <row r="656" spans="1:1" x14ac:dyDescent="0.25">
      <c r="A656" s="58"/>
    </row>
    <row r="657" spans="1:1" x14ac:dyDescent="0.25">
      <c r="A657" s="58"/>
    </row>
    <row r="658" spans="1:1" x14ac:dyDescent="0.25">
      <c r="A658" s="58"/>
    </row>
    <row r="659" spans="1:1" x14ac:dyDescent="0.25">
      <c r="A659" s="58"/>
    </row>
    <row r="660" spans="1:1" x14ac:dyDescent="0.25">
      <c r="A660" s="58"/>
    </row>
    <row r="661" spans="1:1" x14ac:dyDescent="0.25">
      <c r="A661" s="58"/>
    </row>
    <row r="662" spans="1:1" x14ac:dyDescent="0.25">
      <c r="A662" s="58"/>
    </row>
    <row r="663" spans="1:1" x14ac:dyDescent="0.25">
      <c r="A663" s="58"/>
    </row>
    <row r="664" spans="1:1" x14ac:dyDescent="0.25">
      <c r="A664" s="58"/>
    </row>
    <row r="665" spans="1:1" x14ac:dyDescent="0.25">
      <c r="A665" s="58"/>
    </row>
    <row r="666" spans="1:1" x14ac:dyDescent="0.25">
      <c r="A666" s="58"/>
    </row>
    <row r="667" spans="1:1" x14ac:dyDescent="0.25">
      <c r="A667" s="58"/>
    </row>
    <row r="668" spans="1:1" x14ac:dyDescent="0.25">
      <c r="A668" s="58"/>
    </row>
    <row r="669" spans="1:1" x14ac:dyDescent="0.25">
      <c r="A669" s="58"/>
    </row>
    <row r="670" spans="1:1" x14ac:dyDescent="0.25">
      <c r="A670" s="58"/>
    </row>
    <row r="671" spans="1:1" x14ac:dyDescent="0.25">
      <c r="A671" s="58"/>
    </row>
    <row r="672" spans="1:1" x14ac:dyDescent="0.25">
      <c r="A672" s="58"/>
    </row>
    <row r="673" spans="1:1" x14ac:dyDescent="0.25">
      <c r="A673" s="58"/>
    </row>
    <row r="674" spans="1:1" x14ac:dyDescent="0.25">
      <c r="A674" s="58"/>
    </row>
    <row r="675" spans="1:1" x14ac:dyDescent="0.25">
      <c r="A675" s="58"/>
    </row>
    <row r="676" spans="1:1" x14ac:dyDescent="0.25">
      <c r="A676" s="58"/>
    </row>
    <row r="677" spans="1:1" x14ac:dyDescent="0.25">
      <c r="A677" s="58"/>
    </row>
    <row r="678" spans="1:1" x14ac:dyDescent="0.25">
      <c r="A678" s="58"/>
    </row>
    <row r="679" spans="1:1" x14ac:dyDescent="0.25">
      <c r="A679" s="58"/>
    </row>
    <row r="680" spans="1:1" x14ac:dyDescent="0.25">
      <c r="A680" s="58"/>
    </row>
    <row r="681" spans="1:1" x14ac:dyDescent="0.25">
      <c r="A681" s="58"/>
    </row>
    <row r="682" spans="1:1" x14ac:dyDescent="0.25">
      <c r="A682" s="58"/>
    </row>
    <row r="683" spans="1:1" x14ac:dyDescent="0.25">
      <c r="A683" s="58"/>
    </row>
    <row r="684" spans="1:1" x14ac:dyDescent="0.25">
      <c r="A684" s="58"/>
    </row>
    <row r="685" spans="1:1" x14ac:dyDescent="0.25">
      <c r="A685" s="58"/>
    </row>
    <row r="686" spans="1:1" x14ac:dyDescent="0.25">
      <c r="A686" s="58"/>
    </row>
    <row r="687" spans="1:1" x14ac:dyDescent="0.25">
      <c r="A687" s="58"/>
    </row>
    <row r="688" spans="1:1" x14ac:dyDescent="0.25">
      <c r="A688" s="58"/>
    </row>
    <row r="689" spans="1:1" x14ac:dyDescent="0.25">
      <c r="A689" s="58"/>
    </row>
    <row r="690" spans="1:1" x14ac:dyDescent="0.25">
      <c r="A690" s="58"/>
    </row>
    <row r="691" spans="1:1" x14ac:dyDescent="0.25">
      <c r="A691" s="58"/>
    </row>
    <row r="692" spans="1:1" x14ac:dyDescent="0.25">
      <c r="A692" s="58"/>
    </row>
    <row r="693" spans="1:1" x14ac:dyDescent="0.25">
      <c r="A693" s="58"/>
    </row>
    <row r="694" spans="1:1" x14ac:dyDescent="0.25">
      <c r="A694" s="58"/>
    </row>
    <row r="695" spans="1:1" x14ac:dyDescent="0.25">
      <c r="A695" s="58"/>
    </row>
    <row r="696" spans="1:1" x14ac:dyDescent="0.25">
      <c r="A696" s="58"/>
    </row>
    <row r="697" spans="1:1" x14ac:dyDescent="0.25">
      <c r="A697" s="58"/>
    </row>
    <row r="698" spans="1:1" x14ac:dyDescent="0.25">
      <c r="A698" s="58"/>
    </row>
    <row r="699" spans="1:1" x14ac:dyDescent="0.25">
      <c r="A699" s="58"/>
    </row>
    <row r="700" spans="1:1" x14ac:dyDescent="0.25">
      <c r="A700" s="58"/>
    </row>
    <row r="701" spans="1:1" x14ac:dyDescent="0.25">
      <c r="A701" s="58"/>
    </row>
    <row r="702" spans="1:1" x14ac:dyDescent="0.25">
      <c r="A702" s="58"/>
    </row>
    <row r="703" spans="1:1" x14ac:dyDescent="0.25">
      <c r="A703" s="58"/>
    </row>
    <row r="704" spans="1:1" x14ac:dyDescent="0.25">
      <c r="A704" s="58"/>
    </row>
    <row r="705" spans="1:1" x14ac:dyDescent="0.25">
      <c r="A705" s="58"/>
    </row>
    <row r="706" spans="1:1" x14ac:dyDescent="0.25">
      <c r="A706" s="58"/>
    </row>
    <row r="707" spans="1:1" x14ac:dyDescent="0.25">
      <c r="A707" s="58"/>
    </row>
    <row r="708" spans="1:1" x14ac:dyDescent="0.25">
      <c r="A708" s="58"/>
    </row>
    <row r="709" spans="1:1" x14ac:dyDescent="0.25">
      <c r="A709" s="58"/>
    </row>
    <row r="710" spans="1:1" x14ac:dyDescent="0.25">
      <c r="A710" s="58"/>
    </row>
    <row r="711" spans="1:1" x14ac:dyDescent="0.25">
      <c r="A711" s="58"/>
    </row>
    <row r="712" spans="1:1" x14ac:dyDescent="0.25">
      <c r="A712" s="58"/>
    </row>
    <row r="713" spans="1:1" x14ac:dyDescent="0.25">
      <c r="A713" s="58"/>
    </row>
    <row r="714" spans="1:1" x14ac:dyDescent="0.25">
      <c r="A714" s="58"/>
    </row>
    <row r="715" spans="1:1" x14ac:dyDescent="0.25">
      <c r="A715" s="58"/>
    </row>
    <row r="716" spans="1:1" x14ac:dyDescent="0.25">
      <c r="A716" s="58"/>
    </row>
    <row r="717" spans="1:1" x14ac:dyDescent="0.25">
      <c r="A717" s="58"/>
    </row>
    <row r="718" spans="1:1" x14ac:dyDescent="0.25">
      <c r="A718" s="58"/>
    </row>
    <row r="719" spans="1:1" x14ac:dyDescent="0.25">
      <c r="A719" s="58"/>
    </row>
    <row r="720" spans="1:1" x14ac:dyDescent="0.25">
      <c r="A720" s="58"/>
    </row>
    <row r="721" spans="1:1" x14ac:dyDescent="0.25">
      <c r="A721" s="58"/>
    </row>
    <row r="722" spans="1:1" x14ac:dyDescent="0.25">
      <c r="A722" s="58"/>
    </row>
    <row r="723" spans="1:1" x14ac:dyDescent="0.25">
      <c r="A723" s="58"/>
    </row>
    <row r="724" spans="1:1" x14ac:dyDescent="0.25">
      <c r="A724" s="58"/>
    </row>
    <row r="725" spans="1:1" x14ac:dyDescent="0.25">
      <c r="A725" s="58"/>
    </row>
    <row r="726" spans="1:1" x14ac:dyDescent="0.25">
      <c r="A726" s="58"/>
    </row>
    <row r="727" spans="1:1" x14ac:dyDescent="0.25">
      <c r="A727" s="58"/>
    </row>
    <row r="728" spans="1:1" x14ac:dyDescent="0.25">
      <c r="A728" s="58"/>
    </row>
    <row r="729" spans="1:1" x14ac:dyDescent="0.25">
      <c r="A729" s="58"/>
    </row>
    <row r="730" spans="1:1" x14ac:dyDescent="0.25">
      <c r="A730" s="58"/>
    </row>
    <row r="731" spans="1:1" x14ac:dyDescent="0.25">
      <c r="A731" s="58"/>
    </row>
    <row r="732" spans="1:1" x14ac:dyDescent="0.25">
      <c r="A732" s="58"/>
    </row>
    <row r="733" spans="1:1" x14ac:dyDescent="0.25">
      <c r="A733" s="58"/>
    </row>
    <row r="734" spans="1:1" x14ac:dyDescent="0.25">
      <c r="A734" s="58"/>
    </row>
    <row r="735" spans="1:1" x14ac:dyDescent="0.25">
      <c r="A735" s="58"/>
    </row>
    <row r="736" spans="1:1" x14ac:dyDescent="0.25">
      <c r="A736" s="58"/>
    </row>
    <row r="737" spans="1:1" x14ac:dyDescent="0.25">
      <c r="A737" s="58"/>
    </row>
    <row r="738" spans="1:1" x14ac:dyDescent="0.25">
      <c r="A738" s="58"/>
    </row>
    <row r="739" spans="1:1" x14ac:dyDescent="0.25">
      <c r="A739" s="58"/>
    </row>
    <row r="740" spans="1:1" x14ac:dyDescent="0.25">
      <c r="A740" s="58"/>
    </row>
    <row r="741" spans="1:1" x14ac:dyDescent="0.25">
      <c r="A741" s="58"/>
    </row>
    <row r="742" spans="1:1" x14ac:dyDescent="0.25">
      <c r="A742" s="58"/>
    </row>
    <row r="743" spans="1:1" x14ac:dyDescent="0.25">
      <c r="A743" s="58"/>
    </row>
    <row r="744" spans="1:1" x14ac:dyDescent="0.25">
      <c r="A744" s="58"/>
    </row>
    <row r="745" spans="1:1" x14ac:dyDescent="0.25">
      <c r="A745" s="58"/>
    </row>
    <row r="746" spans="1:1" x14ac:dyDescent="0.25">
      <c r="A746" s="58"/>
    </row>
    <row r="747" spans="1:1" x14ac:dyDescent="0.25">
      <c r="A747" s="58"/>
    </row>
    <row r="748" spans="1:1" x14ac:dyDescent="0.25">
      <c r="A748" s="58"/>
    </row>
    <row r="749" spans="1:1" x14ac:dyDescent="0.25">
      <c r="A749" s="58"/>
    </row>
    <row r="750" spans="1:1" x14ac:dyDescent="0.25">
      <c r="A750" s="58"/>
    </row>
    <row r="751" spans="1:1" x14ac:dyDescent="0.25">
      <c r="A751" s="58"/>
    </row>
    <row r="752" spans="1:1" x14ac:dyDescent="0.25">
      <c r="A752" s="58"/>
    </row>
    <row r="753" spans="1:1" x14ac:dyDescent="0.25">
      <c r="A753" s="58"/>
    </row>
    <row r="754" spans="1:1" x14ac:dyDescent="0.25">
      <c r="A754" s="58"/>
    </row>
    <row r="755" spans="1:1" x14ac:dyDescent="0.25">
      <c r="A755" s="58"/>
    </row>
    <row r="756" spans="1:1" x14ac:dyDescent="0.25">
      <c r="A756" s="58"/>
    </row>
    <row r="757" spans="1:1" x14ac:dyDescent="0.25">
      <c r="A757" s="58"/>
    </row>
    <row r="758" spans="1:1" x14ac:dyDescent="0.25">
      <c r="A758" s="58"/>
    </row>
    <row r="759" spans="1:1" x14ac:dyDescent="0.25">
      <c r="A759" s="58"/>
    </row>
    <row r="760" spans="1:1" x14ac:dyDescent="0.25">
      <c r="A760" s="58"/>
    </row>
    <row r="761" spans="1:1" x14ac:dyDescent="0.25">
      <c r="A761" s="58"/>
    </row>
    <row r="762" spans="1:1" x14ac:dyDescent="0.25">
      <c r="A762" s="58"/>
    </row>
    <row r="763" spans="1:1" x14ac:dyDescent="0.25">
      <c r="A763" s="58"/>
    </row>
    <row r="764" spans="1:1" x14ac:dyDescent="0.25">
      <c r="A764" s="58"/>
    </row>
    <row r="765" spans="1:1" x14ac:dyDescent="0.25">
      <c r="A765" s="58"/>
    </row>
    <row r="766" spans="1:1" x14ac:dyDescent="0.25">
      <c r="A766" s="58"/>
    </row>
    <row r="767" spans="1:1" x14ac:dyDescent="0.25">
      <c r="A767" s="58"/>
    </row>
    <row r="768" spans="1:1" x14ac:dyDescent="0.25">
      <c r="A768" s="58"/>
    </row>
    <row r="769" spans="1:1" x14ac:dyDescent="0.25">
      <c r="A769" s="58"/>
    </row>
    <row r="770" spans="1:1" x14ac:dyDescent="0.25">
      <c r="A770" s="58"/>
    </row>
    <row r="771" spans="1:1" x14ac:dyDescent="0.25">
      <c r="A771" s="58"/>
    </row>
    <row r="772" spans="1:1" x14ac:dyDescent="0.25">
      <c r="A772" s="58"/>
    </row>
    <row r="773" spans="1:1" x14ac:dyDescent="0.25">
      <c r="A773" s="58"/>
    </row>
    <row r="774" spans="1:1" x14ac:dyDescent="0.25">
      <c r="A774" s="58"/>
    </row>
    <row r="775" spans="1:1" x14ac:dyDescent="0.25">
      <c r="A775" s="58"/>
    </row>
    <row r="776" spans="1:1" x14ac:dyDescent="0.25">
      <c r="A776" s="58"/>
    </row>
    <row r="777" spans="1:1" x14ac:dyDescent="0.25">
      <c r="A777" s="58"/>
    </row>
    <row r="778" spans="1:1" x14ac:dyDescent="0.25">
      <c r="A778" s="58"/>
    </row>
    <row r="779" spans="1:1" x14ac:dyDescent="0.25">
      <c r="A779" s="58"/>
    </row>
    <row r="780" spans="1:1" x14ac:dyDescent="0.25">
      <c r="A780" s="58"/>
    </row>
    <row r="781" spans="1:1" x14ac:dyDescent="0.25">
      <c r="A781" s="58"/>
    </row>
    <row r="782" spans="1:1" x14ac:dyDescent="0.25">
      <c r="A782" s="58"/>
    </row>
    <row r="783" spans="1:1" x14ac:dyDescent="0.25">
      <c r="A783" s="58"/>
    </row>
    <row r="784" spans="1:1" x14ac:dyDescent="0.25">
      <c r="A784" s="58"/>
    </row>
    <row r="785" spans="1:1" x14ac:dyDescent="0.25">
      <c r="A785" s="58"/>
    </row>
    <row r="786" spans="1:1" x14ac:dyDescent="0.25">
      <c r="A786" s="58"/>
    </row>
    <row r="787" spans="1:1" x14ac:dyDescent="0.25">
      <c r="A787" s="58"/>
    </row>
    <row r="788" spans="1:1" x14ac:dyDescent="0.25">
      <c r="A788" s="58"/>
    </row>
    <row r="789" spans="1:1" x14ac:dyDescent="0.25">
      <c r="A789" s="58"/>
    </row>
    <row r="790" spans="1:1" x14ac:dyDescent="0.25">
      <c r="A790" s="58"/>
    </row>
    <row r="791" spans="1:1" x14ac:dyDescent="0.25">
      <c r="A791" s="58"/>
    </row>
    <row r="792" spans="1:1" x14ac:dyDescent="0.25">
      <c r="A792" s="58"/>
    </row>
    <row r="793" spans="1:1" x14ac:dyDescent="0.25">
      <c r="A793" s="58"/>
    </row>
    <row r="794" spans="1:1" x14ac:dyDescent="0.25">
      <c r="A794" s="58"/>
    </row>
    <row r="795" spans="1:1" x14ac:dyDescent="0.25">
      <c r="A795" s="58"/>
    </row>
    <row r="796" spans="1:1" x14ac:dyDescent="0.25">
      <c r="A796" s="58"/>
    </row>
    <row r="797" spans="1:1" x14ac:dyDescent="0.25">
      <c r="A797" s="58"/>
    </row>
    <row r="798" spans="1:1" x14ac:dyDescent="0.25">
      <c r="A798" s="58"/>
    </row>
    <row r="799" spans="1:1" x14ac:dyDescent="0.25">
      <c r="A799" s="58"/>
    </row>
    <row r="800" spans="1:1" x14ac:dyDescent="0.25">
      <c r="A800" s="58"/>
    </row>
    <row r="801" spans="1:1" x14ac:dyDescent="0.25">
      <c r="A801" s="58"/>
    </row>
    <row r="802" spans="1:1" x14ac:dyDescent="0.25">
      <c r="A802" s="58"/>
    </row>
    <row r="803" spans="1:1" x14ac:dyDescent="0.25">
      <c r="A803" s="58"/>
    </row>
    <row r="804" spans="1:1" x14ac:dyDescent="0.25">
      <c r="A804" s="58"/>
    </row>
    <row r="805" spans="1:1" x14ac:dyDescent="0.25">
      <c r="A805" s="58"/>
    </row>
    <row r="806" spans="1:1" x14ac:dyDescent="0.25">
      <c r="A806" s="58"/>
    </row>
    <row r="807" spans="1:1" x14ac:dyDescent="0.25">
      <c r="A807" s="58"/>
    </row>
    <row r="808" spans="1:1" x14ac:dyDescent="0.25">
      <c r="A808" s="58"/>
    </row>
    <row r="809" spans="1:1" x14ac:dyDescent="0.25">
      <c r="A809" s="58"/>
    </row>
    <row r="810" spans="1:1" x14ac:dyDescent="0.25">
      <c r="A810" s="58"/>
    </row>
    <row r="811" spans="1:1" x14ac:dyDescent="0.25">
      <c r="A811" s="58"/>
    </row>
    <row r="812" spans="1:1" x14ac:dyDescent="0.25">
      <c r="A812" s="58"/>
    </row>
    <row r="813" spans="1:1" x14ac:dyDescent="0.25">
      <c r="A813" s="58"/>
    </row>
    <row r="814" spans="1:1" x14ac:dyDescent="0.25">
      <c r="A814" s="58"/>
    </row>
    <row r="815" spans="1:1" x14ac:dyDescent="0.25">
      <c r="A815" s="58"/>
    </row>
    <row r="816" spans="1:1" x14ac:dyDescent="0.25">
      <c r="A816" s="58"/>
    </row>
    <row r="817" spans="1:1" x14ac:dyDescent="0.25">
      <c r="A817" s="58"/>
    </row>
    <row r="818" spans="1:1" x14ac:dyDescent="0.25">
      <c r="A818" s="58"/>
    </row>
    <row r="819" spans="1:1" x14ac:dyDescent="0.25">
      <c r="A819" s="58"/>
    </row>
    <row r="820" spans="1:1" x14ac:dyDescent="0.25">
      <c r="A820" s="58"/>
    </row>
    <row r="821" spans="1:1" x14ac:dyDescent="0.25">
      <c r="A821" s="58"/>
    </row>
    <row r="822" spans="1:1" x14ac:dyDescent="0.25">
      <c r="A822" s="58"/>
    </row>
    <row r="823" spans="1:1" x14ac:dyDescent="0.25">
      <c r="A823" s="58"/>
    </row>
    <row r="824" spans="1:1" x14ac:dyDescent="0.25">
      <c r="A824" s="58"/>
    </row>
    <row r="825" spans="1:1" x14ac:dyDescent="0.25">
      <c r="A825" s="58"/>
    </row>
    <row r="826" spans="1:1" x14ac:dyDescent="0.25">
      <c r="A826" s="58"/>
    </row>
    <row r="827" spans="1:1" x14ac:dyDescent="0.25">
      <c r="A827" s="58"/>
    </row>
    <row r="828" spans="1:1" x14ac:dyDescent="0.25">
      <c r="A828" s="58"/>
    </row>
    <row r="829" spans="1:1" x14ac:dyDescent="0.25">
      <c r="A829" s="58"/>
    </row>
    <row r="830" spans="1:1" x14ac:dyDescent="0.25">
      <c r="A830" s="58"/>
    </row>
    <row r="831" spans="1:1" x14ac:dyDescent="0.25">
      <c r="A831" s="58"/>
    </row>
    <row r="832" spans="1:1" x14ac:dyDescent="0.25">
      <c r="A832" s="58"/>
    </row>
    <row r="833" spans="1:1" x14ac:dyDescent="0.25">
      <c r="A833" s="58"/>
    </row>
    <row r="834" spans="1:1" x14ac:dyDescent="0.25">
      <c r="A834" s="58"/>
    </row>
    <row r="835" spans="1:1" x14ac:dyDescent="0.25">
      <c r="A835" s="58"/>
    </row>
    <row r="836" spans="1:1" x14ac:dyDescent="0.25">
      <c r="A836" s="58"/>
    </row>
    <row r="837" spans="1:1" x14ac:dyDescent="0.25">
      <c r="A837" s="58"/>
    </row>
    <row r="838" spans="1:1" x14ac:dyDescent="0.25">
      <c r="A838" s="58"/>
    </row>
    <row r="839" spans="1:1" x14ac:dyDescent="0.25">
      <c r="A839" s="58"/>
    </row>
    <row r="840" spans="1:1" x14ac:dyDescent="0.25">
      <c r="A840" s="58"/>
    </row>
    <row r="841" spans="1:1" x14ac:dyDescent="0.25">
      <c r="A841" s="58"/>
    </row>
    <row r="842" spans="1:1" x14ac:dyDescent="0.25">
      <c r="A842" s="58"/>
    </row>
    <row r="843" spans="1:1" x14ac:dyDescent="0.25">
      <c r="A843" s="58"/>
    </row>
    <row r="844" spans="1:1" x14ac:dyDescent="0.25">
      <c r="A844" s="58"/>
    </row>
    <row r="845" spans="1:1" x14ac:dyDescent="0.25">
      <c r="A845" s="58"/>
    </row>
    <row r="846" spans="1:1" x14ac:dyDescent="0.25">
      <c r="A846" s="58"/>
    </row>
    <row r="847" spans="1:1" x14ac:dyDescent="0.25">
      <c r="A847" s="58"/>
    </row>
    <row r="848" spans="1:1" x14ac:dyDescent="0.25">
      <c r="A848" s="58"/>
    </row>
    <row r="849" spans="1:1" x14ac:dyDescent="0.25">
      <c r="A849" s="58"/>
    </row>
    <row r="850" spans="1:1" x14ac:dyDescent="0.25">
      <c r="A850" s="58"/>
    </row>
    <row r="851" spans="1:1" x14ac:dyDescent="0.25">
      <c r="A851" s="58"/>
    </row>
    <row r="852" spans="1:1" x14ac:dyDescent="0.25">
      <c r="A852" s="58"/>
    </row>
    <row r="853" spans="1:1" x14ac:dyDescent="0.25">
      <c r="A853" s="58"/>
    </row>
    <row r="854" spans="1:1" x14ac:dyDescent="0.25">
      <c r="A854" s="58"/>
    </row>
    <row r="855" spans="1:1" x14ac:dyDescent="0.25">
      <c r="A855" s="58"/>
    </row>
    <row r="856" spans="1:1" x14ac:dyDescent="0.25">
      <c r="A856" s="58"/>
    </row>
    <row r="857" spans="1:1" x14ac:dyDescent="0.25">
      <c r="A857" s="58"/>
    </row>
    <row r="858" spans="1:1" x14ac:dyDescent="0.25">
      <c r="A858" s="58"/>
    </row>
    <row r="859" spans="1:1" x14ac:dyDescent="0.25">
      <c r="A859" s="58"/>
    </row>
    <row r="860" spans="1:1" x14ac:dyDescent="0.25">
      <c r="A860" s="58"/>
    </row>
    <row r="861" spans="1:1" x14ac:dyDescent="0.25">
      <c r="A861" s="58"/>
    </row>
    <row r="862" spans="1:1" x14ac:dyDescent="0.25">
      <c r="A862" s="58"/>
    </row>
    <row r="863" spans="1:1" x14ac:dyDescent="0.25">
      <c r="A863" s="58"/>
    </row>
    <row r="864" spans="1:1" x14ac:dyDescent="0.25">
      <c r="A864" s="58"/>
    </row>
    <row r="865" spans="1:1" x14ac:dyDescent="0.25">
      <c r="A865" s="58"/>
    </row>
    <row r="866" spans="1:1" x14ac:dyDescent="0.25">
      <c r="A866" s="58"/>
    </row>
    <row r="867" spans="1:1" x14ac:dyDescent="0.25">
      <c r="A867" s="58"/>
    </row>
    <row r="868" spans="1:1" x14ac:dyDescent="0.25">
      <c r="A868" s="58"/>
    </row>
    <row r="869" spans="1:1" x14ac:dyDescent="0.25">
      <c r="A869" s="58"/>
    </row>
    <row r="870" spans="1:1" x14ac:dyDescent="0.25">
      <c r="A870" s="58"/>
    </row>
    <row r="871" spans="1:1" x14ac:dyDescent="0.25">
      <c r="A871" s="58"/>
    </row>
    <row r="872" spans="1:1" x14ac:dyDescent="0.25">
      <c r="A872" s="58"/>
    </row>
    <row r="873" spans="1:1" x14ac:dyDescent="0.25">
      <c r="A873" s="58"/>
    </row>
    <row r="874" spans="1:1" x14ac:dyDescent="0.25">
      <c r="A874" s="58"/>
    </row>
    <row r="875" spans="1:1" x14ac:dyDescent="0.25">
      <c r="A875" s="58"/>
    </row>
    <row r="876" spans="1:1" x14ac:dyDescent="0.25">
      <c r="A876" s="58"/>
    </row>
    <row r="877" spans="1:1" x14ac:dyDescent="0.25">
      <c r="A877" s="58"/>
    </row>
    <row r="878" spans="1:1" x14ac:dyDescent="0.25">
      <c r="A878" s="58"/>
    </row>
    <row r="879" spans="1:1" x14ac:dyDescent="0.25">
      <c r="A879" s="58"/>
    </row>
    <row r="880" spans="1:1" x14ac:dyDescent="0.25">
      <c r="A880" s="58"/>
    </row>
    <row r="881" spans="1:1" x14ac:dyDescent="0.25">
      <c r="A881" s="58"/>
    </row>
    <row r="882" spans="1:1" x14ac:dyDescent="0.25">
      <c r="A882" s="58"/>
    </row>
    <row r="883" spans="1:1" x14ac:dyDescent="0.25">
      <c r="A883" s="58"/>
    </row>
    <row r="884" spans="1:1" x14ac:dyDescent="0.25">
      <c r="A884" s="58"/>
    </row>
    <row r="885" spans="1:1" x14ac:dyDescent="0.25">
      <c r="A885" s="58"/>
    </row>
    <row r="886" spans="1:1" x14ac:dyDescent="0.25">
      <c r="A886" s="58"/>
    </row>
    <row r="887" spans="1:1" x14ac:dyDescent="0.25">
      <c r="A887" s="58"/>
    </row>
    <row r="888" spans="1:1" x14ac:dyDescent="0.25">
      <c r="A888" s="58"/>
    </row>
    <row r="889" spans="1:1" x14ac:dyDescent="0.25">
      <c r="A889" s="58"/>
    </row>
    <row r="890" spans="1:1" x14ac:dyDescent="0.25">
      <c r="A890" s="58"/>
    </row>
    <row r="891" spans="1:1" x14ac:dyDescent="0.25">
      <c r="A891" s="58"/>
    </row>
    <row r="892" spans="1:1" x14ac:dyDescent="0.25">
      <c r="A892" s="58"/>
    </row>
    <row r="893" spans="1:1" x14ac:dyDescent="0.25">
      <c r="A893" s="58"/>
    </row>
    <row r="894" spans="1:1" x14ac:dyDescent="0.25">
      <c r="A894" s="58"/>
    </row>
    <row r="895" spans="1:1" x14ac:dyDescent="0.25">
      <c r="A895" s="58"/>
    </row>
    <row r="896" spans="1:1" x14ac:dyDescent="0.25">
      <c r="A896" s="58"/>
    </row>
    <row r="897" spans="1:1" x14ac:dyDescent="0.25">
      <c r="A897" s="58"/>
    </row>
    <row r="898" spans="1:1" x14ac:dyDescent="0.25">
      <c r="A898" s="58"/>
    </row>
    <row r="899" spans="1:1" x14ac:dyDescent="0.25">
      <c r="A899" s="58"/>
    </row>
    <row r="900" spans="1:1" x14ac:dyDescent="0.25">
      <c r="A900" s="58"/>
    </row>
    <row r="901" spans="1:1" x14ac:dyDescent="0.25">
      <c r="A901" s="58"/>
    </row>
    <row r="902" spans="1:1" x14ac:dyDescent="0.25">
      <c r="A902" s="58"/>
    </row>
    <row r="903" spans="1:1" x14ac:dyDescent="0.25">
      <c r="A903" s="58"/>
    </row>
    <row r="904" spans="1:1" x14ac:dyDescent="0.25">
      <c r="A904" s="58"/>
    </row>
    <row r="905" spans="1:1" x14ac:dyDescent="0.25">
      <c r="A905" s="58"/>
    </row>
    <row r="906" spans="1:1" x14ac:dyDescent="0.25">
      <c r="A906" s="58"/>
    </row>
    <row r="907" spans="1:1" x14ac:dyDescent="0.25">
      <c r="A907" s="58"/>
    </row>
    <row r="908" spans="1:1" x14ac:dyDescent="0.25">
      <c r="A908" s="58"/>
    </row>
    <row r="909" spans="1:1" x14ac:dyDescent="0.25">
      <c r="A909" s="58"/>
    </row>
    <row r="910" spans="1:1" x14ac:dyDescent="0.25">
      <c r="A910" s="58"/>
    </row>
    <row r="911" spans="1:1" x14ac:dyDescent="0.25">
      <c r="A911" s="58"/>
    </row>
    <row r="912" spans="1:1" x14ac:dyDescent="0.25">
      <c r="A912" s="58"/>
    </row>
    <row r="913" spans="1:1" x14ac:dyDescent="0.25">
      <c r="A913" s="58"/>
    </row>
    <row r="914" spans="1:1" x14ac:dyDescent="0.25">
      <c r="A914" s="58"/>
    </row>
    <row r="915" spans="1:1" x14ac:dyDescent="0.25">
      <c r="A915" s="58"/>
    </row>
    <row r="916" spans="1:1" x14ac:dyDescent="0.25">
      <c r="A916" s="58"/>
    </row>
    <row r="917" spans="1:1" x14ac:dyDescent="0.25">
      <c r="A917" s="58"/>
    </row>
    <row r="918" spans="1:1" x14ac:dyDescent="0.25">
      <c r="A918" s="58"/>
    </row>
    <row r="919" spans="1:1" x14ac:dyDescent="0.25">
      <c r="A919" s="58"/>
    </row>
    <row r="920" spans="1:1" x14ac:dyDescent="0.25">
      <c r="A920" s="58"/>
    </row>
    <row r="921" spans="1:1" x14ac:dyDescent="0.25">
      <c r="A921" s="58"/>
    </row>
    <row r="922" spans="1:1" x14ac:dyDescent="0.25">
      <c r="A922" s="58"/>
    </row>
    <row r="923" spans="1:1" x14ac:dyDescent="0.25">
      <c r="A923" s="58"/>
    </row>
    <row r="924" spans="1:1" x14ac:dyDescent="0.25">
      <c r="A924" s="58"/>
    </row>
    <row r="925" spans="1:1" x14ac:dyDescent="0.25">
      <c r="A925" s="58"/>
    </row>
    <row r="926" spans="1:1" x14ac:dyDescent="0.25">
      <c r="A926" s="58"/>
    </row>
    <row r="927" spans="1:1" x14ac:dyDescent="0.25">
      <c r="A927" s="58"/>
    </row>
    <row r="928" spans="1:1" x14ac:dyDescent="0.25">
      <c r="A928" s="58"/>
    </row>
    <row r="929" spans="1:1" x14ac:dyDescent="0.25">
      <c r="A929" s="58"/>
    </row>
    <row r="930" spans="1:1" x14ac:dyDescent="0.25">
      <c r="A930" s="58"/>
    </row>
    <row r="931" spans="1:1" x14ac:dyDescent="0.25">
      <c r="A931" s="58"/>
    </row>
    <row r="932" spans="1:1" x14ac:dyDescent="0.25">
      <c r="A932" s="58"/>
    </row>
    <row r="933" spans="1:1" x14ac:dyDescent="0.25">
      <c r="A933" s="58"/>
    </row>
    <row r="934" spans="1:1" x14ac:dyDescent="0.25">
      <c r="A934" s="58"/>
    </row>
    <row r="935" spans="1:1" x14ac:dyDescent="0.25">
      <c r="A935" s="58"/>
    </row>
    <row r="936" spans="1:1" x14ac:dyDescent="0.25">
      <c r="A936" s="58"/>
    </row>
    <row r="937" spans="1:1" x14ac:dyDescent="0.25">
      <c r="A937" s="58"/>
    </row>
    <row r="938" spans="1:1" x14ac:dyDescent="0.25">
      <c r="A938" s="58"/>
    </row>
    <row r="939" spans="1:1" x14ac:dyDescent="0.25">
      <c r="A939" s="58"/>
    </row>
    <row r="940" spans="1:1" x14ac:dyDescent="0.25">
      <c r="A940" s="58"/>
    </row>
    <row r="941" spans="1:1" x14ac:dyDescent="0.25">
      <c r="A941" s="58"/>
    </row>
    <row r="942" spans="1:1" x14ac:dyDescent="0.25">
      <c r="A942" s="58"/>
    </row>
    <row r="943" spans="1:1" x14ac:dyDescent="0.25">
      <c r="A943" s="58"/>
    </row>
    <row r="944" spans="1:1" x14ac:dyDescent="0.25">
      <c r="A944" s="58"/>
    </row>
    <row r="945" spans="1:1" x14ac:dyDescent="0.25">
      <c r="A945" s="58"/>
    </row>
    <row r="946" spans="1:1" x14ac:dyDescent="0.25">
      <c r="A946" s="58"/>
    </row>
    <row r="947" spans="1:1" x14ac:dyDescent="0.25">
      <c r="A947" s="58"/>
    </row>
    <row r="948" spans="1:1" x14ac:dyDescent="0.25">
      <c r="A948" s="58"/>
    </row>
    <row r="949" spans="1:1" x14ac:dyDescent="0.25">
      <c r="A949" s="58"/>
    </row>
    <row r="950" spans="1:1" x14ac:dyDescent="0.25">
      <c r="A950" s="58"/>
    </row>
    <row r="951" spans="1:1" x14ac:dyDescent="0.25">
      <c r="A951" s="58"/>
    </row>
    <row r="952" spans="1:1" x14ac:dyDescent="0.25">
      <c r="A952" s="58"/>
    </row>
    <row r="953" spans="1:1" x14ac:dyDescent="0.25">
      <c r="A953" s="58"/>
    </row>
    <row r="954" spans="1:1" x14ac:dyDescent="0.25">
      <c r="A954" s="58"/>
    </row>
    <row r="955" spans="1:1" x14ac:dyDescent="0.25">
      <c r="A955" s="58"/>
    </row>
    <row r="956" spans="1:1" x14ac:dyDescent="0.25">
      <c r="A956" s="58"/>
    </row>
    <row r="957" spans="1:1" x14ac:dyDescent="0.25">
      <c r="A957" s="58"/>
    </row>
    <row r="958" spans="1:1" x14ac:dyDescent="0.25">
      <c r="A958" s="58"/>
    </row>
    <row r="959" spans="1:1" x14ac:dyDescent="0.25">
      <c r="A959" s="58"/>
    </row>
    <row r="960" spans="1:1" x14ac:dyDescent="0.25">
      <c r="A960" s="58"/>
    </row>
    <row r="961" spans="1:1" x14ac:dyDescent="0.25">
      <c r="A961" s="58"/>
    </row>
    <row r="962" spans="1:1" x14ac:dyDescent="0.25">
      <c r="A962" s="58"/>
    </row>
    <row r="963" spans="1:1" x14ac:dyDescent="0.25">
      <c r="A963" s="58"/>
    </row>
    <row r="964" spans="1:1" x14ac:dyDescent="0.25">
      <c r="A964" s="58"/>
    </row>
    <row r="965" spans="1:1" x14ac:dyDescent="0.25">
      <c r="A965" s="58"/>
    </row>
    <row r="966" spans="1:1" x14ac:dyDescent="0.25">
      <c r="A966" s="58"/>
    </row>
    <row r="967" spans="1:1" x14ac:dyDescent="0.25">
      <c r="A967" s="58"/>
    </row>
    <row r="968" spans="1:1" x14ac:dyDescent="0.25">
      <c r="A968" s="58"/>
    </row>
    <row r="969" spans="1:1" x14ac:dyDescent="0.25">
      <c r="A969" s="58"/>
    </row>
    <row r="970" spans="1:1" x14ac:dyDescent="0.25">
      <c r="A970" s="58"/>
    </row>
    <row r="971" spans="1:1" x14ac:dyDescent="0.25">
      <c r="A971" s="58"/>
    </row>
    <row r="972" spans="1:1" x14ac:dyDescent="0.25">
      <c r="A972" s="58"/>
    </row>
    <row r="973" spans="1:1" x14ac:dyDescent="0.25">
      <c r="A973" s="58"/>
    </row>
    <row r="974" spans="1:1" x14ac:dyDescent="0.25">
      <c r="A974" s="58"/>
    </row>
    <row r="975" spans="1:1" x14ac:dyDescent="0.25">
      <c r="A975" s="58"/>
    </row>
    <row r="976" spans="1:1" x14ac:dyDescent="0.25">
      <c r="A976" s="58"/>
    </row>
    <row r="977" spans="1:1" x14ac:dyDescent="0.25">
      <c r="A977" s="58"/>
    </row>
    <row r="978" spans="1:1" x14ac:dyDescent="0.25">
      <c r="A978" s="58"/>
    </row>
    <row r="979" spans="1:1" x14ac:dyDescent="0.25">
      <c r="A979" s="58"/>
    </row>
    <row r="980" spans="1:1" x14ac:dyDescent="0.25">
      <c r="A980" s="58"/>
    </row>
    <row r="981" spans="1:1" x14ac:dyDescent="0.25">
      <c r="A981" s="58"/>
    </row>
    <row r="982" spans="1:1" x14ac:dyDescent="0.25">
      <c r="A982" s="58"/>
    </row>
    <row r="983" spans="1:1" x14ac:dyDescent="0.25">
      <c r="A983" s="58"/>
    </row>
    <row r="984" spans="1:1" x14ac:dyDescent="0.25">
      <c r="A984" s="58"/>
    </row>
    <row r="985" spans="1:1" x14ac:dyDescent="0.25">
      <c r="A985" s="58"/>
    </row>
    <row r="986" spans="1:1" x14ac:dyDescent="0.25">
      <c r="A986" s="58"/>
    </row>
    <row r="987" spans="1:1" x14ac:dyDescent="0.25">
      <c r="A987" s="58"/>
    </row>
    <row r="988" spans="1:1" x14ac:dyDescent="0.25">
      <c r="A988" s="58"/>
    </row>
    <row r="989" spans="1:1" x14ac:dyDescent="0.25">
      <c r="A989" s="58"/>
    </row>
    <row r="990" spans="1:1" x14ac:dyDescent="0.25">
      <c r="A990" s="58"/>
    </row>
    <row r="991" spans="1:1" x14ac:dyDescent="0.25">
      <c r="A991" s="58"/>
    </row>
    <row r="992" spans="1:1" x14ac:dyDescent="0.25">
      <c r="A992" s="58"/>
    </row>
    <row r="993" spans="1:1" x14ac:dyDescent="0.25">
      <c r="A993" s="58"/>
    </row>
    <row r="994" spans="1:1" x14ac:dyDescent="0.25">
      <c r="A994" s="58"/>
    </row>
    <row r="995" spans="1:1" x14ac:dyDescent="0.25">
      <c r="A995" s="58"/>
    </row>
    <row r="996" spans="1:1" x14ac:dyDescent="0.25">
      <c r="A996" s="58"/>
    </row>
    <row r="997" spans="1:1" x14ac:dyDescent="0.25">
      <c r="A997" s="58"/>
    </row>
    <row r="998" spans="1:1" x14ac:dyDescent="0.25">
      <c r="A998" s="58"/>
    </row>
    <row r="999" spans="1:1" x14ac:dyDescent="0.25">
      <c r="A999" s="58"/>
    </row>
    <row r="1000" spans="1:1" x14ac:dyDescent="0.25">
      <c r="A1000" s="58"/>
    </row>
    <row r="1001" spans="1:1" x14ac:dyDescent="0.25">
      <c r="A1001" s="58"/>
    </row>
    <row r="1002" spans="1:1" x14ac:dyDescent="0.25">
      <c r="A1002" s="58"/>
    </row>
    <row r="1003" spans="1:1" x14ac:dyDescent="0.25">
      <c r="A1003" s="58"/>
    </row>
    <row r="1004" spans="1:1" x14ac:dyDescent="0.25">
      <c r="A1004" s="58"/>
    </row>
    <row r="1005" spans="1:1" x14ac:dyDescent="0.25">
      <c r="A1005" s="58"/>
    </row>
    <row r="1006" spans="1:1" x14ac:dyDescent="0.25">
      <c r="A1006" s="58"/>
    </row>
    <row r="1007" spans="1:1" x14ac:dyDescent="0.25">
      <c r="A1007" s="58"/>
    </row>
    <row r="1008" spans="1:1" x14ac:dyDescent="0.25">
      <c r="A1008" s="58"/>
    </row>
    <row r="1009" spans="1:1" x14ac:dyDescent="0.25">
      <c r="A1009" s="58"/>
    </row>
    <row r="1010" spans="1:1" x14ac:dyDescent="0.25">
      <c r="A1010" s="58"/>
    </row>
    <row r="1011" spans="1:1" x14ac:dyDescent="0.25">
      <c r="A1011" s="58"/>
    </row>
    <row r="1012" spans="1:1" x14ac:dyDescent="0.25">
      <c r="A1012" s="58"/>
    </row>
    <row r="1013" spans="1:1" x14ac:dyDescent="0.25">
      <c r="A1013" s="58"/>
    </row>
    <row r="1014" spans="1:1" x14ac:dyDescent="0.25">
      <c r="A1014" s="58"/>
    </row>
    <row r="1015" spans="1:1" x14ac:dyDescent="0.25">
      <c r="A1015" s="58"/>
    </row>
    <row r="1016" spans="1:1" x14ac:dyDescent="0.25">
      <c r="A1016" s="58"/>
    </row>
    <row r="1017" spans="1:1" x14ac:dyDescent="0.25">
      <c r="A1017" s="58"/>
    </row>
    <row r="1018" spans="1:1" x14ac:dyDescent="0.25">
      <c r="A1018" s="58"/>
    </row>
    <row r="1019" spans="1:1" x14ac:dyDescent="0.25">
      <c r="A1019" s="58"/>
    </row>
    <row r="1020" spans="1:1" x14ac:dyDescent="0.25">
      <c r="A1020" s="58"/>
    </row>
    <row r="1021" spans="1:1" x14ac:dyDescent="0.25">
      <c r="A1021" s="58"/>
    </row>
    <row r="1022" spans="1:1" x14ac:dyDescent="0.25">
      <c r="A1022" s="58"/>
    </row>
    <row r="1023" spans="1:1" x14ac:dyDescent="0.25">
      <c r="A1023" s="58"/>
    </row>
    <row r="1024" spans="1:1" x14ac:dyDescent="0.25">
      <c r="A1024" s="58"/>
    </row>
    <row r="1025" spans="1:1" x14ac:dyDescent="0.25">
      <c r="A1025" s="58"/>
    </row>
    <row r="1026" spans="1:1" x14ac:dyDescent="0.25">
      <c r="A1026" s="58"/>
    </row>
    <row r="1027" spans="1:1" x14ac:dyDescent="0.25">
      <c r="A1027" s="58"/>
    </row>
    <row r="1028" spans="1:1" x14ac:dyDescent="0.25">
      <c r="A1028" s="58"/>
    </row>
    <row r="1029" spans="1:1" x14ac:dyDescent="0.25">
      <c r="A1029" s="58"/>
    </row>
    <row r="1030" spans="1:1" x14ac:dyDescent="0.25">
      <c r="A1030" s="58"/>
    </row>
    <row r="1031" spans="1:1" x14ac:dyDescent="0.25">
      <c r="A1031" s="58"/>
    </row>
    <row r="1032" spans="1:1" x14ac:dyDescent="0.25">
      <c r="A1032" s="58"/>
    </row>
    <row r="1033" spans="1:1" x14ac:dyDescent="0.25">
      <c r="A1033" s="58"/>
    </row>
    <row r="1034" spans="1:1" x14ac:dyDescent="0.25">
      <c r="A1034" s="58"/>
    </row>
    <row r="1035" spans="1:1" x14ac:dyDescent="0.25">
      <c r="A1035" s="58"/>
    </row>
    <row r="1036" spans="1:1" x14ac:dyDescent="0.25">
      <c r="A1036" s="58"/>
    </row>
    <row r="1037" spans="1:1" x14ac:dyDescent="0.25">
      <c r="A1037" s="58"/>
    </row>
    <row r="1038" spans="1:1" x14ac:dyDescent="0.25">
      <c r="A1038" s="58"/>
    </row>
    <row r="1039" spans="1:1" x14ac:dyDescent="0.25">
      <c r="A1039" s="58"/>
    </row>
    <row r="1040" spans="1:1" x14ac:dyDescent="0.25">
      <c r="A1040" s="58"/>
    </row>
    <row r="1041" spans="1:1" x14ac:dyDescent="0.25">
      <c r="A1041" s="58"/>
    </row>
    <row r="1042" spans="1:1" x14ac:dyDescent="0.25">
      <c r="A1042" s="58"/>
    </row>
    <row r="1043" spans="1:1" x14ac:dyDescent="0.25">
      <c r="A1043" s="58"/>
    </row>
    <row r="1044" spans="1:1" x14ac:dyDescent="0.25">
      <c r="A1044" s="58"/>
    </row>
    <row r="1045" spans="1:1" x14ac:dyDescent="0.25">
      <c r="A1045" s="58"/>
    </row>
    <row r="1046" spans="1:1" x14ac:dyDescent="0.25">
      <c r="A1046" s="58"/>
    </row>
    <row r="1047" spans="1:1" x14ac:dyDescent="0.25">
      <c r="A1047" s="58"/>
    </row>
    <row r="1048" spans="1:1" x14ac:dyDescent="0.25">
      <c r="A1048" s="58"/>
    </row>
    <row r="1049" spans="1:1" x14ac:dyDescent="0.25">
      <c r="A1049" s="58"/>
    </row>
    <row r="1050" spans="1:1" x14ac:dyDescent="0.25">
      <c r="A1050" s="58"/>
    </row>
    <row r="1051" spans="1:1" x14ac:dyDescent="0.25">
      <c r="A1051" s="58"/>
    </row>
    <row r="1052" spans="1:1" x14ac:dyDescent="0.25">
      <c r="A1052" s="58"/>
    </row>
    <row r="1053" spans="1:1" x14ac:dyDescent="0.25">
      <c r="A1053" s="58"/>
    </row>
    <row r="1054" spans="1:1" x14ac:dyDescent="0.25">
      <c r="A1054" s="58"/>
    </row>
    <row r="1055" spans="1:1" x14ac:dyDescent="0.25">
      <c r="A1055" s="58"/>
    </row>
    <row r="1056" spans="1:1" x14ac:dyDescent="0.25">
      <c r="A1056" s="58"/>
    </row>
    <row r="1057" spans="1:1" x14ac:dyDescent="0.25">
      <c r="A1057" s="58"/>
    </row>
    <row r="1058" spans="1:1" x14ac:dyDescent="0.25">
      <c r="A1058" s="58"/>
    </row>
    <row r="1059" spans="1:1" x14ac:dyDescent="0.25">
      <c r="A1059" s="58"/>
    </row>
    <row r="1060" spans="1:1" x14ac:dyDescent="0.25">
      <c r="A1060" s="58"/>
    </row>
    <row r="1061" spans="1:1" x14ac:dyDescent="0.25">
      <c r="A1061" s="58"/>
    </row>
    <row r="1062" spans="1:1" x14ac:dyDescent="0.25">
      <c r="A1062" s="58"/>
    </row>
    <row r="1063" spans="1:1" x14ac:dyDescent="0.25">
      <c r="A1063" s="58"/>
    </row>
    <row r="1064" spans="1:1" x14ac:dyDescent="0.25">
      <c r="A1064" s="58"/>
    </row>
    <row r="1065" spans="1:1" x14ac:dyDescent="0.25">
      <c r="A1065" s="58"/>
    </row>
    <row r="1066" spans="1:1" x14ac:dyDescent="0.25">
      <c r="A1066" s="58"/>
    </row>
    <row r="1067" spans="1:1" x14ac:dyDescent="0.25">
      <c r="A1067" s="58"/>
    </row>
    <row r="1068" spans="1:1" x14ac:dyDescent="0.25">
      <c r="A1068" s="58"/>
    </row>
    <row r="1069" spans="1:1" x14ac:dyDescent="0.25">
      <c r="A1069" s="58"/>
    </row>
    <row r="1070" spans="1:1" x14ac:dyDescent="0.25">
      <c r="A1070" s="58"/>
    </row>
    <row r="1071" spans="1:1" x14ac:dyDescent="0.25">
      <c r="A1071" s="58"/>
    </row>
    <row r="1072" spans="1:1" x14ac:dyDescent="0.25">
      <c r="A1072" s="58"/>
    </row>
    <row r="1073" spans="1:1" x14ac:dyDescent="0.25">
      <c r="A1073" s="58"/>
    </row>
    <row r="1074" spans="1:1" x14ac:dyDescent="0.25">
      <c r="A1074" s="58"/>
    </row>
    <row r="1075" spans="1:1" x14ac:dyDescent="0.25">
      <c r="A1075" s="58"/>
    </row>
    <row r="1076" spans="1:1" x14ac:dyDescent="0.25">
      <c r="A1076" s="58"/>
    </row>
    <row r="1077" spans="1:1" x14ac:dyDescent="0.25">
      <c r="A1077" s="58"/>
    </row>
    <row r="1078" spans="1:1" x14ac:dyDescent="0.25">
      <c r="A1078" s="58"/>
    </row>
    <row r="1079" spans="1:1" x14ac:dyDescent="0.25">
      <c r="A1079" s="58"/>
    </row>
    <row r="1080" spans="1:1" x14ac:dyDescent="0.25">
      <c r="A1080" s="58"/>
    </row>
    <row r="1081" spans="1:1" x14ac:dyDescent="0.25">
      <c r="A1081" s="58"/>
    </row>
    <row r="1082" spans="1:1" x14ac:dyDescent="0.25">
      <c r="A1082" s="58"/>
    </row>
    <row r="1083" spans="1:1" x14ac:dyDescent="0.25">
      <c r="A1083" s="58"/>
    </row>
    <row r="1084" spans="1:1" x14ac:dyDescent="0.25">
      <c r="A1084" s="58"/>
    </row>
    <row r="1085" spans="1:1" x14ac:dyDescent="0.25">
      <c r="A1085" s="58"/>
    </row>
    <row r="1086" spans="1:1" x14ac:dyDescent="0.25">
      <c r="A1086" s="58"/>
    </row>
    <row r="1087" spans="1:1" x14ac:dyDescent="0.25">
      <c r="A1087" s="58"/>
    </row>
    <row r="1088" spans="1:1" x14ac:dyDescent="0.25">
      <c r="A1088" s="58"/>
    </row>
    <row r="1089" spans="1:1" x14ac:dyDescent="0.25">
      <c r="A1089" s="58"/>
    </row>
    <row r="1090" spans="1:1" x14ac:dyDescent="0.25">
      <c r="A1090" s="58"/>
    </row>
    <row r="1091" spans="1:1" x14ac:dyDescent="0.25">
      <c r="A1091" s="58"/>
    </row>
    <row r="1092" spans="1:1" x14ac:dyDescent="0.25">
      <c r="A1092" s="58"/>
    </row>
    <row r="1093" spans="1:1" x14ac:dyDescent="0.25">
      <c r="A1093" s="58"/>
    </row>
    <row r="1094" spans="1:1" x14ac:dyDescent="0.25">
      <c r="A1094" s="58"/>
    </row>
    <row r="1095" spans="1:1" x14ac:dyDescent="0.25">
      <c r="A1095" s="58"/>
    </row>
    <row r="1096" spans="1:1" x14ac:dyDescent="0.25">
      <c r="A1096" s="58"/>
    </row>
    <row r="1097" spans="1:1" x14ac:dyDescent="0.25">
      <c r="A1097" s="58"/>
    </row>
    <row r="1098" spans="1:1" x14ac:dyDescent="0.25">
      <c r="A1098" s="58"/>
    </row>
    <row r="1099" spans="1:1" x14ac:dyDescent="0.25">
      <c r="A1099" s="58"/>
    </row>
    <row r="1100" spans="1:1" x14ac:dyDescent="0.25">
      <c r="A1100" s="58"/>
    </row>
    <row r="1101" spans="1:1" x14ac:dyDescent="0.25">
      <c r="A1101" s="58"/>
    </row>
    <row r="1102" spans="1:1" x14ac:dyDescent="0.25">
      <c r="A1102" s="58"/>
    </row>
    <row r="1103" spans="1:1" x14ac:dyDescent="0.25">
      <c r="A1103" s="58"/>
    </row>
    <row r="1104" spans="1:1" x14ac:dyDescent="0.25">
      <c r="A1104" s="58"/>
    </row>
    <row r="1105" spans="1:1" x14ac:dyDescent="0.25">
      <c r="A1105" s="58"/>
    </row>
    <row r="1106" spans="1:1" x14ac:dyDescent="0.25">
      <c r="A1106" s="58"/>
    </row>
    <row r="1107" spans="1:1" x14ac:dyDescent="0.25">
      <c r="A1107" s="58"/>
    </row>
    <row r="1108" spans="1:1" x14ac:dyDescent="0.25">
      <c r="A1108" s="58"/>
    </row>
    <row r="1109" spans="1:1" x14ac:dyDescent="0.25">
      <c r="A1109" s="58"/>
    </row>
    <row r="1110" spans="1:1" x14ac:dyDescent="0.25">
      <c r="A1110" s="58"/>
    </row>
    <row r="1111" spans="1:1" x14ac:dyDescent="0.25">
      <c r="A1111" s="58"/>
    </row>
    <row r="1112" spans="1:1" x14ac:dyDescent="0.25">
      <c r="A1112" s="58"/>
    </row>
    <row r="1113" spans="1:1" x14ac:dyDescent="0.25">
      <c r="A1113" s="58"/>
    </row>
    <row r="1114" spans="1:1" x14ac:dyDescent="0.25">
      <c r="A1114" s="58"/>
    </row>
    <row r="1115" spans="1:1" x14ac:dyDescent="0.25">
      <c r="A1115" s="58"/>
    </row>
    <row r="1116" spans="1:1" x14ac:dyDescent="0.25">
      <c r="A1116" s="58"/>
    </row>
    <row r="1117" spans="1:1" x14ac:dyDescent="0.25">
      <c r="A1117" s="58"/>
    </row>
    <row r="1118" spans="1:1" x14ac:dyDescent="0.25">
      <c r="A1118" s="58"/>
    </row>
    <row r="1119" spans="1:1" x14ac:dyDescent="0.25">
      <c r="A1119" s="58"/>
    </row>
    <row r="1120" spans="1:1" x14ac:dyDescent="0.25">
      <c r="A1120" s="58"/>
    </row>
    <row r="1121" spans="1:1" x14ac:dyDescent="0.25">
      <c r="A1121" s="58"/>
    </row>
    <row r="1122" spans="1:1" x14ac:dyDescent="0.25">
      <c r="A1122" s="58"/>
    </row>
    <row r="1123" spans="1:1" x14ac:dyDescent="0.25">
      <c r="A1123" s="58"/>
    </row>
    <row r="1124" spans="1:1" x14ac:dyDescent="0.25">
      <c r="A1124" s="58"/>
    </row>
    <row r="1125" spans="1:1" x14ac:dyDescent="0.25">
      <c r="A1125" s="58"/>
    </row>
    <row r="1126" spans="1:1" x14ac:dyDescent="0.25">
      <c r="A1126" s="58"/>
    </row>
    <row r="1127" spans="1:1" x14ac:dyDescent="0.25">
      <c r="A1127" s="58"/>
    </row>
    <row r="1128" spans="1:1" x14ac:dyDescent="0.25">
      <c r="A1128" s="58"/>
    </row>
    <row r="1129" spans="1:1" x14ac:dyDescent="0.25">
      <c r="A1129" s="58"/>
    </row>
    <row r="1130" spans="1:1" x14ac:dyDescent="0.25">
      <c r="A1130" s="58"/>
    </row>
    <row r="1131" spans="1:1" x14ac:dyDescent="0.25">
      <c r="A1131" s="58"/>
    </row>
    <row r="1132" spans="1:1" x14ac:dyDescent="0.25">
      <c r="A1132" s="58"/>
    </row>
    <row r="1133" spans="1:1" x14ac:dyDescent="0.25">
      <c r="A1133" s="58"/>
    </row>
    <row r="1134" spans="1:1" x14ac:dyDescent="0.25">
      <c r="A1134" s="58"/>
    </row>
    <row r="1135" spans="1:1" x14ac:dyDescent="0.25">
      <c r="A1135" s="58"/>
    </row>
    <row r="1136" spans="1:1" x14ac:dyDescent="0.25">
      <c r="A1136" s="58"/>
    </row>
    <row r="1137" spans="1:1" x14ac:dyDescent="0.25">
      <c r="A1137" s="58"/>
    </row>
    <row r="1138" spans="1:1" x14ac:dyDescent="0.25">
      <c r="A1138" s="58"/>
    </row>
    <row r="1139" spans="1:1" x14ac:dyDescent="0.25">
      <c r="A1139" s="58"/>
    </row>
    <row r="1140" spans="1:1" x14ac:dyDescent="0.25">
      <c r="A1140" s="58"/>
    </row>
    <row r="1141" spans="1:1" x14ac:dyDescent="0.25">
      <c r="A1141" s="58"/>
    </row>
    <row r="1142" spans="1:1" x14ac:dyDescent="0.25">
      <c r="A1142" s="58"/>
    </row>
    <row r="1143" spans="1:1" x14ac:dyDescent="0.25">
      <c r="A1143" s="58"/>
    </row>
    <row r="1144" spans="1:1" x14ac:dyDescent="0.25">
      <c r="A1144" s="58"/>
    </row>
    <row r="1145" spans="1:1" x14ac:dyDescent="0.25">
      <c r="A1145" s="58"/>
    </row>
    <row r="1146" spans="1:1" x14ac:dyDescent="0.25">
      <c r="A1146" s="58"/>
    </row>
    <row r="1147" spans="1:1" x14ac:dyDescent="0.25">
      <c r="A1147" s="58"/>
    </row>
    <row r="1148" spans="1:1" x14ac:dyDescent="0.25">
      <c r="A1148" s="58"/>
    </row>
    <row r="1149" spans="1:1" x14ac:dyDescent="0.25">
      <c r="A1149" s="58"/>
    </row>
    <row r="1150" spans="1:1" x14ac:dyDescent="0.25">
      <c r="A1150" s="58"/>
    </row>
    <row r="1151" spans="1:1" x14ac:dyDescent="0.25">
      <c r="A1151" s="58"/>
    </row>
    <row r="1152" spans="1:1" x14ac:dyDescent="0.25">
      <c r="A1152" s="58"/>
    </row>
    <row r="1153" spans="1:1" x14ac:dyDescent="0.25">
      <c r="A1153" s="58"/>
    </row>
    <row r="1154" spans="1:1" x14ac:dyDescent="0.25">
      <c r="A1154" s="58"/>
    </row>
    <row r="1155" spans="1:1" x14ac:dyDescent="0.25">
      <c r="A1155" s="58"/>
    </row>
    <row r="1156" spans="1:1" x14ac:dyDescent="0.25">
      <c r="A1156" s="58"/>
    </row>
    <row r="1157" spans="1:1" x14ac:dyDescent="0.25">
      <c r="A1157" s="58"/>
    </row>
    <row r="1158" spans="1:1" x14ac:dyDescent="0.25">
      <c r="A1158" s="58"/>
    </row>
    <row r="1159" spans="1:1" x14ac:dyDescent="0.25">
      <c r="A1159" s="58"/>
    </row>
    <row r="1160" spans="1:1" x14ac:dyDescent="0.25">
      <c r="A1160" s="58"/>
    </row>
    <row r="1161" spans="1:1" x14ac:dyDescent="0.25">
      <c r="A1161" s="58"/>
    </row>
    <row r="1162" spans="1:1" x14ac:dyDescent="0.25">
      <c r="A1162" s="58"/>
    </row>
    <row r="1163" spans="1:1" x14ac:dyDescent="0.25">
      <c r="A1163" s="58"/>
    </row>
    <row r="1164" spans="1:1" x14ac:dyDescent="0.25">
      <c r="A1164" s="58"/>
    </row>
    <row r="1165" spans="1:1" x14ac:dyDescent="0.25">
      <c r="A1165" s="58"/>
    </row>
    <row r="1166" spans="1:1" x14ac:dyDescent="0.25">
      <c r="A1166" s="58"/>
    </row>
    <row r="1167" spans="1:1" x14ac:dyDescent="0.25">
      <c r="A1167" s="58"/>
    </row>
    <row r="1168" spans="1:1" x14ac:dyDescent="0.25">
      <c r="A1168" s="58"/>
    </row>
    <row r="1169" spans="1:1" x14ac:dyDescent="0.25">
      <c r="A1169" s="58"/>
    </row>
    <row r="1170" spans="1:1" x14ac:dyDescent="0.25">
      <c r="A1170" s="58"/>
    </row>
    <row r="1171" spans="1:1" x14ac:dyDescent="0.25">
      <c r="A1171" s="58"/>
    </row>
    <row r="1172" spans="1:1" x14ac:dyDescent="0.25">
      <c r="A1172" s="58"/>
    </row>
    <row r="1173" spans="1:1" x14ac:dyDescent="0.25">
      <c r="A1173" s="58"/>
    </row>
    <row r="1174" spans="1:1" x14ac:dyDescent="0.25">
      <c r="A1174" s="58"/>
    </row>
    <row r="1175" spans="1:1" x14ac:dyDescent="0.25">
      <c r="A1175" s="58"/>
    </row>
    <row r="1176" spans="1:1" x14ac:dyDescent="0.25">
      <c r="A1176" s="58"/>
    </row>
    <row r="1177" spans="1:1" x14ac:dyDescent="0.25">
      <c r="A1177" s="58"/>
    </row>
    <row r="1178" spans="1:1" x14ac:dyDescent="0.25">
      <c r="A1178" s="58"/>
    </row>
    <row r="1179" spans="1:1" x14ac:dyDescent="0.25">
      <c r="A1179" s="58"/>
    </row>
    <row r="1180" spans="1:1" x14ac:dyDescent="0.25">
      <c r="A1180" s="58"/>
    </row>
    <row r="1181" spans="1:1" x14ac:dyDescent="0.25">
      <c r="A1181" s="58"/>
    </row>
    <row r="1182" spans="1:1" x14ac:dyDescent="0.25">
      <c r="A1182" s="58"/>
    </row>
    <row r="1183" spans="1:1" x14ac:dyDescent="0.25">
      <c r="A1183" s="58"/>
    </row>
    <row r="1184" spans="1:1" x14ac:dyDescent="0.25">
      <c r="A1184" s="58"/>
    </row>
    <row r="1185" spans="1:1" x14ac:dyDescent="0.25">
      <c r="A1185" s="58"/>
    </row>
    <row r="1186" spans="1:1" x14ac:dyDescent="0.25">
      <c r="A1186" s="58"/>
    </row>
    <row r="1187" spans="1:1" x14ac:dyDescent="0.25">
      <c r="A1187" s="58"/>
    </row>
    <row r="1188" spans="1:1" x14ac:dyDescent="0.25">
      <c r="A1188" s="58"/>
    </row>
    <row r="1189" spans="1:1" x14ac:dyDescent="0.25">
      <c r="A1189" s="58"/>
    </row>
    <row r="1190" spans="1:1" x14ac:dyDescent="0.25">
      <c r="A1190" s="58"/>
    </row>
    <row r="1191" spans="1:1" x14ac:dyDescent="0.25">
      <c r="A1191" s="58"/>
    </row>
    <row r="1192" spans="1:1" x14ac:dyDescent="0.25">
      <c r="A1192" s="58"/>
    </row>
    <row r="1193" spans="1:1" x14ac:dyDescent="0.25">
      <c r="A1193" s="58"/>
    </row>
    <row r="1194" spans="1:1" x14ac:dyDescent="0.25">
      <c r="A1194" s="58"/>
    </row>
    <row r="1195" spans="1:1" x14ac:dyDescent="0.25">
      <c r="A1195" s="58"/>
    </row>
    <row r="1196" spans="1:1" x14ac:dyDescent="0.25">
      <c r="A1196" s="58"/>
    </row>
    <row r="1197" spans="1:1" x14ac:dyDescent="0.25">
      <c r="A1197" s="58"/>
    </row>
    <row r="1198" spans="1:1" x14ac:dyDescent="0.25">
      <c r="A1198" s="58"/>
    </row>
    <row r="1199" spans="1:1" x14ac:dyDescent="0.25">
      <c r="A1199" s="58"/>
    </row>
    <row r="1200" spans="1:1" x14ac:dyDescent="0.25">
      <c r="A1200" s="58"/>
    </row>
    <row r="1201" spans="1:1" x14ac:dyDescent="0.25">
      <c r="A1201" s="58"/>
    </row>
    <row r="1202" spans="1:1" x14ac:dyDescent="0.25">
      <c r="A1202" s="58"/>
    </row>
    <row r="1203" spans="1:1" x14ac:dyDescent="0.25">
      <c r="A1203" s="58"/>
    </row>
    <row r="1204" spans="1:1" x14ac:dyDescent="0.25">
      <c r="A1204" s="58"/>
    </row>
    <row r="1205" spans="1:1" x14ac:dyDescent="0.25">
      <c r="A1205" s="58"/>
    </row>
    <row r="1206" spans="1:1" x14ac:dyDescent="0.25">
      <c r="A1206" s="58"/>
    </row>
    <row r="1207" spans="1:1" x14ac:dyDescent="0.25">
      <c r="A1207" s="58"/>
    </row>
    <row r="1208" spans="1:1" x14ac:dyDescent="0.25">
      <c r="A1208" s="58"/>
    </row>
    <row r="1209" spans="1:1" x14ac:dyDescent="0.25">
      <c r="A1209" s="58"/>
    </row>
    <row r="1210" spans="1:1" x14ac:dyDescent="0.25">
      <c r="A1210" s="58"/>
    </row>
    <row r="1211" spans="1:1" x14ac:dyDescent="0.25">
      <c r="A1211" s="58"/>
    </row>
    <row r="1212" spans="1:1" x14ac:dyDescent="0.25">
      <c r="A1212" s="58"/>
    </row>
    <row r="1213" spans="1:1" x14ac:dyDescent="0.25">
      <c r="A1213" s="58"/>
    </row>
    <row r="1214" spans="1:1" x14ac:dyDescent="0.25">
      <c r="A1214" s="58"/>
    </row>
    <row r="1215" spans="1:1" x14ac:dyDescent="0.25">
      <c r="A1215" s="58"/>
    </row>
    <row r="1216" spans="1:1" x14ac:dyDescent="0.25">
      <c r="A1216" s="58"/>
    </row>
    <row r="1217" spans="1:1" x14ac:dyDescent="0.25">
      <c r="A1217" s="58"/>
    </row>
    <row r="1218" spans="1:1" x14ac:dyDescent="0.25">
      <c r="A1218" s="58"/>
    </row>
    <row r="1219" spans="1:1" x14ac:dyDescent="0.25">
      <c r="A1219" s="58"/>
    </row>
    <row r="1220" spans="1:1" x14ac:dyDescent="0.25">
      <c r="A1220" s="58"/>
    </row>
    <row r="1221" spans="1:1" x14ac:dyDescent="0.25">
      <c r="A1221" s="58"/>
    </row>
    <row r="1222" spans="1:1" x14ac:dyDescent="0.25">
      <c r="A1222" s="58"/>
    </row>
    <row r="1223" spans="1:1" x14ac:dyDescent="0.25">
      <c r="A1223" s="58"/>
    </row>
    <row r="1224" spans="1:1" x14ac:dyDescent="0.25">
      <c r="A1224" s="58"/>
    </row>
    <row r="1225" spans="1:1" x14ac:dyDescent="0.25">
      <c r="A1225" s="58"/>
    </row>
    <row r="1226" spans="1:1" x14ac:dyDescent="0.25">
      <c r="A1226" s="58"/>
    </row>
    <row r="1227" spans="1:1" x14ac:dyDescent="0.25">
      <c r="A1227" s="58"/>
    </row>
    <row r="1228" spans="1:1" x14ac:dyDescent="0.25">
      <c r="A1228" s="58"/>
    </row>
    <row r="1229" spans="1:1" x14ac:dyDescent="0.25">
      <c r="A1229" s="58"/>
    </row>
    <row r="1230" spans="1:1" x14ac:dyDescent="0.25">
      <c r="A1230" s="58"/>
    </row>
    <row r="1231" spans="1:1" x14ac:dyDescent="0.25">
      <c r="A1231" s="58"/>
    </row>
    <row r="1232" spans="1:1" x14ac:dyDescent="0.25">
      <c r="A1232" s="58"/>
    </row>
    <row r="1233" spans="1:1" x14ac:dyDescent="0.25">
      <c r="A1233" s="58"/>
    </row>
    <row r="1234" spans="1:1" x14ac:dyDescent="0.25">
      <c r="A1234" s="58"/>
    </row>
    <row r="1235" spans="1:1" x14ac:dyDescent="0.25">
      <c r="A1235" s="58"/>
    </row>
    <row r="1236" spans="1:1" x14ac:dyDescent="0.25">
      <c r="A1236" s="58"/>
    </row>
    <row r="1237" spans="1:1" x14ac:dyDescent="0.25">
      <c r="A1237" s="58"/>
    </row>
    <row r="1238" spans="1:1" x14ac:dyDescent="0.25">
      <c r="A1238" s="58"/>
    </row>
    <row r="1239" spans="1:1" x14ac:dyDescent="0.25">
      <c r="A1239" s="58"/>
    </row>
    <row r="1240" spans="1:1" x14ac:dyDescent="0.25">
      <c r="A1240" s="58"/>
    </row>
    <row r="1241" spans="1:1" x14ac:dyDescent="0.25">
      <c r="A1241" s="58"/>
    </row>
    <row r="1242" spans="1:1" x14ac:dyDescent="0.25">
      <c r="A1242" s="58"/>
    </row>
    <row r="1243" spans="1:1" x14ac:dyDescent="0.25">
      <c r="A1243" s="58"/>
    </row>
    <row r="1244" spans="1:1" x14ac:dyDescent="0.25">
      <c r="A1244" s="58"/>
    </row>
    <row r="1245" spans="1:1" x14ac:dyDescent="0.25">
      <c r="A1245" s="58"/>
    </row>
    <row r="1246" spans="1:1" x14ac:dyDescent="0.25">
      <c r="A1246" s="58"/>
    </row>
    <row r="1247" spans="1:1" x14ac:dyDescent="0.25">
      <c r="A1247" s="58"/>
    </row>
    <row r="1248" spans="1:1" x14ac:dyDescent="0.25">
      <c r="A1248" s="58"/>
    </row>
    <row r="1249" spans="1:1" x14ac:dyDescent="0.25">
      <c r="A1249" s="58"/>
    </row>
    <row r="1250" spans="1:1" x14ac:dyDescent="0.25">
      <c r="A1250" s="58"/>
    </row>
    <row r="1251" spans="1:1" x14ac:dyDescent="0.25">
      <c r="A1251" s="58"/>
    </row>
    <row r="1252" spans="1:1" x14ac:dyDescent="0.25">
      <c r="A1252" s="58"/>
    </row>
    <row r="1253" spans="1:1" x14ac:dyDescent="0.25">
      <c r="A1253" s="58"/>
    </row>
    <row r="1254" spans="1:1" x14ac:dyDescent="0.25">
      <c r="A1254" s="58"/>
    </row>
    <row r="1255" spans="1:1" x14ac:dyDescent="0.25">
      <c r="A1255" s="58"/>
    </row>
    <row r="1256" spans="1:1" x14ac:dyDescent="0.25">
      <c r="A1256" s="58"/>
    </row>
    <row r="1257" spans="1:1" x14ac:dyDescent="0.25">
      <c r="A1257" s="58"/>
    </row>
    <row r="1258" spans="1:1" x14ac:dyDescent="0.25">
      <c r="A1258" s="58"/>
    </row>
    <row r="1259" spans="1:1" x14ac:dyDescent="0.25">
      <c r="A1259" s="58"/>
    </row>
    <row r="1260" spans="1:1" x14ac:dyDescent="0.25">
      <c r="A1260" s="58"/>
    </row>
    <row r="1261" spans="1:1" x14ac:dyDescent="0.25">
      <c r="A1261" s="58"/>
    </row>
    <row r="1262" spans="1:1" x14ac:dyDescent="0.25">
      <c r="A1262" s="58"/>
    </row>
    <row r="1263" spans="1:1" x14ac:dyDescent="0.25">
      <c r="A1263" s="58"/>
    </row>
    <row r="1264" spans="1:1" x14ac:dyDescent="0.25">
      <c r="A1264" s="58"/>
    </row>
    <row r="1265" spans="1:1" x14ac:dyDescent="0.25">
      <c r="A1265" s="58"/>
    </row>
    <row r="1266" spans="1:1" x14ac:dyDescent="0.25">
      <c r="A1266" s="58"/>
    </row>
    <row r="1267" spans="1:1" x14ac:dyDescent="0.25">
      <c r="A1267" s="58"/>
    </row>
    <row r="1268" spans="1:1" x14ac:dyDescent="0.25">
      <c r="A1268" s="58"/>
    </row>
    <row r="1269" spans="1:1" x14ac:dyDescent="0.25">
      <c r="A1269" s="58"/>
    </row>
    <row r="1270" spans="1:1" x14ac:dyDescent="0.25">
      <c r="A1270" s="58"/>
    </row>
    <row r="1271" spans="1:1" x14ac:dyDescent="0.25">
      <c r="A1271" s="58"/>
    </row>
    <row r="1272" spans="1:1" x14ac:dyDescent="0.25">
      <c r="A1272" s="58"/>
    </row>
    <row r="1273" spans="1:1" x14ac:dyDescent="0.25">
      <c r="A1273" s="58"/>
    </row>
    <row r="1274" spans="1:1" x14ac:dyDescent="0.25">
      <c r="A1274" s="58"/>
    </row>
    <row r="1275" spans="1:1" x14ac:dyDescent="0.25">
      <c r="A1275" s="58"/>
    </row>
    <row r="1276" spans="1:1" x14ac:dyDescent="0.25">
      <c r="A1276" s="58"/>
    </row>
    <row r="1277" spans="1:1" x14ac:dyDescent="0.25">
      <c r="A1277" s="58"/>
    </row>
    <row r="1278" spans="1:1" x14ac:dyDescent="0.25">
      <c r="A1278" s="58"/>
    </row>
    <row r="1279" spans="1:1" x14ac:dyDescent="0.25">
      <c r="A1279" s="58"/>
    </row>
    <row r="1280" spans="1:1" x14ac:dyDescent="0.25">
      <c r="A1280" s="58"/>
    </row>
    <row r="1281" spans="1:1" x14ac:dyDescent="0.25">
      <c r="A1281" s="58"/>
    </row>
    <row r="1282" spans="1:1" x14ac:dyDescent="0.25">
      <c r="A1282" s="58"/>
    </row>
    <row r="1283" spans="1:1" x14ac:dyDescent="0.25">
      <c r="A1283" s="58"/>
    </row>
    <row r="1284" spans="1:1" x14ac:dyDescent="0.25">
      <c r="A1284" s="58"/>
    </row>
    <row r="1285" spans="1:1" x14ac:dyDescent="0.25">
      <c r="A1285" s="58"/>
    </row>
    <row r="1286" spans="1:1" x14ac:dyDescent="0.25">
      <c r="A1286" s="58"/>
    </row>
    <row r="1287" spans="1:1" x14ac:dyDescent="0.25">
      <c r="A1287" s="58"/>
    </row>
    <row r="1288" spans="1:1" x14ac:dyDescent="0.25">
      <c r="A1288" s="58"/>
    </row>
    <row r="1289" spans="1:1" x14ac:dyDescent="0.25">
      <c r="A1289" s="58"/>
    </row>
    <row r="1290" spans="1:1" x14ac:dyDescent="0.25">
      <c r="A1290" s="58"/>
    </row>
    <row r="1291" spans="1:1" x14ac:dyDescent="0.25">
      <c r="A1291" s="58"/>
    </row>
    <row r="1292" spans="1:1" x14ac:dyDescent="0.25">
      <c r="A1292" s="58"/>
    </row>
    <row r="1293" spans="1:1" x14ac:dyDescent="0.25">
      <c r="A1293" s="58"/>
    </row>
    <row r="1294" spans="1:1" x14ac:dyDescent="0.25">
      <c r="A1294" s="58"/>
    </row>
    <row r="1295" spans="1:1" x14ac:dyDescent="0.25">
      <c r="A1295" s="58"/>
    </row>
    <row r="1296" spans="1:1" x14ac:dyDescent="0.25">
      <c r="A1296" s="58"/>
    </row>
    <row r="1297" spans="1:1" x14ac:dyDescent="0.25">
      <c r="A1297" s="58"/>
    </row>
    <row r="1298" spans="1:1" x14ac:dyDescent="0.25">
      <c r="A1298" s="58"/>
    </row>
    <row r="1299" spans="1:1" x14ac:dyDescent="0.25">
      <c r="A1299" s="58"/>
    </row>
    <row r="1300" spans="1:1" x14ac:dyDescent="0.25">
      <c r="A1300" s="58"/>
    </row>
    <row r="1301" spans="1:1" x14ac:dyDescent="0.25">
      <c r="A1301" s="58"/>
    </row>
    <row r="1302" spans="1:1" x14ac:dyDescent="0.25">
      <c r="A1302" s="58"/>
    </row>
    <row r="1303" spans="1:1" x14ac:dyDescent="0.25">
      <c r="A1303" s="58"/>
    </row>
    <row r="1304" spans="1:1" x14ac:dyDescent="0.25">
      <c r="A1304" s="58"/>
    </row>
    <row r="1305" spans="1:1" x14ac:dyDescent="0.25">
      <c r="A1305" s="58"/>
    </row>
    <row r="1306" spans="1:1" x14ac:dyDescent="0.25">
      <c r="A1306" s="58"/>
    </row>
    <row r="1307" spans="1:1" x14ac:dyDescent="0.25">
      <c r="A1307" s="58"/>
    </row>
    <row r="1308" spans="1:1" x14ac:dyDescent="0.25">
      <c r="A1308" s="58"/>
    </row>
    <row r="1309" spans="1:1" x14ac:dyDescent="0.25">
      <c r="A1309" s="58"/>
    </row>
    <row r="1310" spans="1:1" x14ac:dyDescent="0.25">
      <c r="A1310" s="58"/>
    </row>
    <row r="1311" spans="1:1" x14ac:dyDescent="0.25">
      <c r="A1311" s="58"/>
    </row>
    <row r="1312" spans="1:1" x14ac:dyDescent="0.25">
      <c r="A1312" s="58"/>
    </row>
    <row r="1313" spans="1:1" x14ac:dyDescent="0.25">
      <c r="A1313" s="58"/>
    </row>
    <row r="1314" spans="1:1" x14ac:dyDescent="0.25">
      <c r="A1314" s="58"/>
    </row>
    <row r="1315" spans="1:1" x14ac:dyDescent="0.25">
      <c r="A1315" s="58"/>
    </row>
    <row r="1316" spans="1:1" x14ac:dyDescent="0.25">
      <c r="A1316" s="58"/>
    </row>
    <row r="1317" spans="1:1" x14ac:dyDescent="0.25">
      <c r="A1317" s="58"/>
    </row>
    <row r="1318" spans="1:1" x14ac:dyDescent="0.25">
      <c r="A1318" s="58"/>
    </row>
    <row r="1319" spans="1:1" x14ac:dyDescent="0.25">
      <c r="A1319" s="58"/>
    </row>
    <row r="1320" spans="1:1" x14ac:dyDescent="0.25">
      <c r="A1320" s="58"/>
    </row>
    <row r="1321" spans="1:1" x14ac:dyDescent="0.25">
      <c r="A1321" s="58"/>
    </row>
    <row r="1322" spans="1:1" x14ac:dyDescent="0.25">
      <c r="A1322" s="58"/>
    </row>
    <row r="1323" spans="1:1" x14ac:dyDescent="0.25">
      <c r="A1323" s="58"/>
    </row>
    <row r="1324" spans="1:1" x14ac:dyDescent="0.25">
      <c r="A1324" s="58"/>
    </row>
    <row r="1325" spans="1:1" x14ac:dyDescent="0.25">
      <c r="A1325" s="58"/>
    </row>
    <row r="1326" spans="1:1" x14ac:dyDescent="0.25">
      <c r="A1326" s="58"/>
    </row>
    <row r="1327" spans="1:1" x14ac:dyDescent="0.25">
      <c r="A1327" s="58"/>
    </row>
    <row r="1328" spans="1:1" x14ac:dyDescent="0.25">
      <c r="A1328" s="58"/>
    </row>
    <row r="1329" spans="1:1" x14ac:dyDescent="0.25">
      <c r="A1329" s="58"/>
    </row>
    <row r="1330" spans="1:1" x14ac:dyDescent="0.25">
      <c r="A1330" s="58"/>
    </row>
    <row r="1331" spans="1:1" x14ac:dyDescent="0.25">
      <c r="A1331" s="58"/>
    </row>
    <row r="1332" spans="1:1" x14ac:dyDescent="0.25">
      <c r="A1332" s="58"/>
    </row>
    <row r="1333" spans="1:1" x14ac:dyDescent="0.25">
      <c r="A1333" s="58"/>
    </row>
    <row r="1334" spans="1:1" x14ac:dyDescent="0.25">
      <c r="A1334" s="58"/>
    </row>
    <row r="1335" spans="1:1" x14ac:dyDescent="0.25">
      <c r="A1335" s="58"/>
    </row>
    <row r="1336" spans="1:1" x14ac:dyDescent="0.25">
      <c r="A1336" s="58"/>
    </row>
    <row r="1337" spans="1:1" x14ac:dyDescent="0.25">
      <c r="A1337" s="58"/>
    </row>
    <row r="1338" spans="1:1" x14ac:dyDescent="0.25">
      <c r="A1338" s="58"/>
    </row>
    <row r="1339" spans="1:1" x14ac:dyDescent="0.25">
      <c r="A1339" s="58"/>
    </row>
    <row r="1340" spans="1:1" x14ac:dyDescent="0.25">
      <c r="A1340" s="58"/>
    </row>
    <row r="1341" spans="1:1" x14ac:dyDescent="0.25">
      <c r="A1341" s="58"/>
    </row>
    <row r="1342" spans="1:1" x14ac:dyDescent="0.25">
      <c r="A1342" s="58"/>
    </row>
    <row r="1343" spans="1:1" x14ac:dyDescent="0.25">
      <c r="A1343" s="58"/>
    </row>
    <row r="1344" spans="1:1" x14ac:dyDescent="0.25">
      <c r="A1344" s="58"/>
    </row>
    <row r="1345" spans="1:1" x14ac:dyDescent="0.25">
      <c r="A1345" s="58"/>
    </row>
    <row r="1346" spans="1:1" x14ac:dyDescent="0.25">
      <c r="A1346" s="58"/>
    </row>
    <row r="1347" spans="1:1" x14ac:dyDescent="0.25">
      <c r="A1347" s="58"/>
    </row>
    <row r="1348" spans="1:1" x14ac:dyDescent="0.25">
      <c r="A1348" s="58"/>
    </row>
    <row r="1349" spans="1:1" x14ac:dyDescent="0.25">
      <c r="A1349" s="58"/>
    </row>
    <row r="1350" spans="1:1" x14ac:dyDescent="0.25">
      <c r="A1350" s="58"/>
    </row>
    <row r="1351" spans="1:1" x14ac:dyDescent="0.25">
      <c r="A1351" s="58"/>
    </row>
    <row r="1352" spans="1:1" x14ac:dyDescent="0.25">
      <c r="A1352" s="58"/>
    </row>
    <row r="1353" spans="1:1" x14ac:dyDescent="0.25">
      <c r="A1353" s="58"/>
    </row>
    <row r="1354" spans="1:1" x14ac:dyDescent="0.25">
      <c r="A1354" s="58"/>
    </row>
    <row r="1355" spans="1:1" x14ac:dyDescent="0.25">
      <c r="A1355" s="58"/>
    </row>
    <row r="1356" spans="1:1" x14ac:dyDescent="0.25">
      <c r="A1356" s="58"/>
    </row>
    <row r="1357" spans="1:1" x14ac:dyDescent="0.25">
      <c r="A1357" s="58"/>
    </row>
    <row r="1358" spans="1:1" x14ac:dyDescent="0.25">
      <c r="A1358" s="58"/>
    </row>
    <row r="1359" spans="1:1" x14ac:dyDescent="0.25">
      <c r="A1359" s="58"/>
    </row>
    <row r="1360" spans="1:1" x14ac:dyDescent="0.25">
      <c r="A1360" s="58"/>
    </row>
    <row r="1361" spans="1:1" x14ac:dyDescent="0.25">
      <c r="A1361" s="58"/>
    </row>
    <row r="1362" spans="1:1" x14ac:dyDescent="0.25">
      <c r="A1362" s="58"/>
    </row>
    <row r="1363" spans="1:1" x14ac:dyDescent="0.25">
      <c r="A1363" s="58"/>
    </row>
    <row r="1364" spans="1:1" x14ac:dyDescent="0.25">
      <c r="A1364" s="58"/>
    </row>
    <row r="1365" spans="1:1" x14ac:dyDescent="0.25">
      <c r="A1365" s="58"/>
    </row>
    <row r="1366" spans="1:1" x14ac:dyDescent="0.25">
      <c r="A1366" s="58"/>
    </row>
    <row r="1367" spans="1:1" x14ac:dyDescent="0.25">
      <c r="A1367" s="58"/>
    </row>
    <row r="1368" spans="1:1" x14ac:dyDescent="0.25">
      <c r="A1368" s="58"/>
    </row>
    <row r="1369" spans="1:1" x14ac:dyDescent="0.25">
      <c r="A1369" s="58"/>
    </row>
    <row r="1370" spans="1:1" x14ac:dyDescent="0.25">
      <c r="A1370" s="58"/>
    </row>
    <row r="1371" spans="1:1" x14ac:dyDescent="0.25">
      <c r="A1371" s="58"/>
    </row>
    <row r="1372" spans="1:1" x14ac:dyDescent="0.25">
      <c r="A1372" s="58"/>
    </row>
    <row r="1373" spans="1:1" x14ac:dyDescent="0.25">
      <c r="A1373" s="58"/>
    </row>
    <row r="1374" spans="1:1" x14ac:dyDescent="0.25">
      <c r="A1374" s="58"/>
    </row>
    <row r="1375" spans="1:1" x14ac:dyDescent="0.25">
      <c r="A1375" s="58"/>
    </row>
    <row r="1376" spans="1:1" x14ac:dyDescent="0.25">
      <c r="A1376" s="58"/>
    </row>
    <row r="1377" spans="1:1" x14ac:dyDescent="0.25">
      <c r="A1377" s="58"/>
    </row>
    <row r="1378" spans="1:1" x14ac:dyDescent="0.25">
      <c r="A1378" s="58"/>
    </row>
    <row r="1379" spans="1:1" x14ac:dyDescent="0.25">
      <c r="A1379" s="58"/>
    </row>
    <row r="1380" spans="1:1" x14ac:dyDescent="0.25">
      <c r="A1380" s="58"/>
    </row>
    <row r="1381" spans="1:1" x14ac:dyDescent="0.25">
      <c r="A1381" s="58"/>
    </row>
    <row r="1382" spans="1:1" x14ac:dyDescent="0.25">
      <c r="A1382" s="58"/>
    </row>
    <row r="1383" spans="1:1" x14ac:dyDescent="0.25">
      <c r="A1383" s="58"/>
    </row>
    <row r="1384" spans="1:1" x14ac:dyDescent="0.25">
      <c r="A1384" s="58"/>
    </row>
    <row r="1385" spans="1:1" x14ac:dyDescent="0.25">
      <c r="A1385" s="58"/>
    </row>
    <row r="1386" spans="1:1" x14ac:dyDescent="0.25">
      <c r="A1386" s="58"/>
    </row>
    <row r="1387" spans="1:1" x14ac:dyDescent="0.25">
      <c r="A1387" s="58"/>
    </row>
    <row r="1388" spans="1:1" x14ac:dyDescent="0.25">
      <c r="A1388" s="58"/>
    </row>
    <row r="1389" spans="1:1" x14ac:dyDescent="0.25">
      <c r="A1389" s="58"/>
    </row>
    <row r="1390" spans="1:1" x14ac:dyDescent="0.25">
      <c r="A1390" s="58"/>
    </row>
    <row r="1391" spans="1:1" x14ac:dyDescent="0.25">
      <c r="A1391" s="58"/>
    </row>
    <row r="1392" spans="1:1" x14ac:dyDescent="0.25">
      <c r="A1392" s="58"/>
    </row>
    <row r="1393" spans="1:1" x14ac:dyDescent="0.25">
      <c r="A1393" s="58"/>
    </row>
    <row r="1394" spans="1:1" x14ac:dyDescent="0.25">
      <c r="A1394" s="58"/>
    </row>
    <row r="1395" spans="1:1" x14ac:dyDescent="0.25">
      <c r="A1395" s="58"/>
    </row>
    <row r="1396" spans="1:1" x14ac:dyDescent="0.25">
      <c r="A1396" s="58"/>
    </row>
    <row r="1397" spans="1:1" x14ac:dyDescent="0.25">
      <c r="A1397" s="58"/>
    </row>
    <row r="1398" spans="1:1" x14ac:dyDescent="0.25">
      <c r="A1398" s="58"/>
    </row>
    <row r="1399" spans="1:1" x14ac:dyDescent="0.25">
      <c r="A1399" s="58"/>
    </row>
    <row r="1400" spans="1:1" x14ac:dyDescent="0.25">
      <c r="A1400" s="58"/>
    </row>
    <row r="1401" spans="1:1" x14ac:dyDescent="0.25">
      <c r="A1401" s="58"/>
    </row>
    <row r="1402" spans="1:1" x14ac:dyDescent="0.25">
      <c r="A1402" s="58"/>
    </row>
    <row r="1403" spans="1:1" x14ac:dyDescent="0.25">
      <c r="A1403" s="58"/>
    </row>
    <row r="1404" spans="1:1" x14ac:dyDescent="0.25">
      <c r="A1404" s="58"/>
    </row>
    <row r="1405" spans="1:1" x14ac:dyDescent="0.25">
      <c r="A1405" s="58"/>
    </row>
    <row r="1406" spans="1:1" x14ac:dyDescent="0.25">
      <c r="A1406" s="58"/>
    </row>
    <row r="1407" spans="1:1" x14ac:dyDescent="0.25">
      <c r="A1407" s="58"/>
    </row>
    <row r="1408" spans="1:1" x14ac:dyDescent="0.25">
      <c r="A1408" s="58"/>
    </row>
    <row r="1409" spans="1:1" x14ac:dyDescent="0.25">
      <c r="A1409" s="58"/>
    </row>
    <row r="1410" spans="1:1" x14ac:dyDescent="0.25">
      <c r="A1410" s="58"/>
    </row>
    <row r="1411" spans="1:1" x14ac:dyDescent="0.25">
      <c r="A1411" s="58"/>
    </row>
    <row r="1412" spans="1:1" x14ac:dyDescent="0.25">
      <c r="A1412" s="58"/>
    </row>
    <row r="1413" spans="1:1" x14ac:dyDescent="0.25">
      <c r="A1413" s="58"/>
    </row>
    <row r="1414" spans="1:1" x14ac:dyDescent="0.25">
      <c r="A1414" s="58"/>
    </row>
    <row r="1415" spans="1:1" x14ac:dyDescent="0.25">
      <c r="A1415" s="58"/>
    </row>
    <row r="1416" spans="1:1" x14ac:dyDescent="0.25">
      <c r="A1416" s="58"/>
    </row>
    <row r="1417" spans="1:1" x14ac:dyDescent="0.25">
      <c r="A1417" s="58"/>
    </row>
    <row r="1418" spans="1:1" x14ac:dyDescent="0.25">
      <c r="A1418" s="58"/>
    </row>
    <row r="1419" spans="1:1" x14ac:dyDescent="0.25">
      <c r="A1419" s="58"/>
    </row>
    <row r="1420" spans="1:1" x14ac:dyDescent="0.25">
      <c r="A1420" s="58"/>
    </row>
    <row r="1421" spans="1:1" x14ac:dyDescent="0.25">
      <c r="A1421" s="58"/>
    </row>
    <row r="1422" spans="1:1" x14ac:dyDescent="0.25">
      <c r="A1422" s="58"/>
    </row>
    <row r="1423" spans="1:1" x14ac:dyDescent="0.25">
      <c r="A1423" s="58"/>
    </row>
    <row r="1424" spans="1:1" x14ac:dyDescent="0.25">
      <c r="A1424" s="58"/>
    </row>
    <row r="1425" spans="1:1" x14ac:dyDescent="0.25">
      <c r="A1425" s="58"/>
    </row>
    <row r="1426" spans="1:1" x14ac:dyDescent="0.25">
      <c r="A1426" s="58"/>
    </row>
    <row r="1427" spans="1:1" x14ac:dyDescent="0.25">
      <c r="A1427" s="58"/>
    </row>
    <row r="1428" spans="1:1" x14ac:dyDescent="0.25">
      <c r="A1428" s="58"/>
    </row>
    <row r="1429" spans="1:1" x14ac:dyDescent="0.25">
      <c r="A1429" s="58"/>
    </row>
    <row r="1430" spans="1:1" x14ac:dyDescent="0.25">
      <c r="A1430" s="58"/>
    </row>
    <row r="1431" spans="1:1" x14ac:dyDescent="0.25">
      <c r="A1431" s="58"/>
    </row>
    <row r="1432" spans="1:1" x14ac:dyDescent="0.25">
      <c r="A1432" s="58"/>
    </row>
    <row r="1433" spans="1:1" x14ac:dyDescent="0.25">
      <c r="A1433" s="58"/>
    </row>
    <row r="1434" spans="1:1" x14ac:dyDescent="0.25">
      <c r="A1434" s="58"/>
    </row>
    <row r="1435" spans="1:1" x14ac:dyDescent="0.25">
      <c r="A1435" s="58"/>
    </row>
    <row r="1436" spans="1:1" x14ac:dyDescent="0.25">
      <c r="A1436" s="58"/>
    </row>
    <row r="1437" spans="1:1" x14ac:dyDescent="0.25">
      <c r="A1437" s="58"/>
    </row>
    <row r="1438" spans="1:1" x14ac:dyDescent="0.25">
      <c r="A1438" s="58"/>
    </row>
    <row r="1439" spans="1:1" x14ac:dyDescent="0.25">
      <c r="A1439" s="58"/>
    </row>
    <row r="1440" spans="1:1" x14ac:dyDescent="0.25">
      <c r="A1440" s="58"/>
    </row>
    <row r="1441" spans="1:1" x14ac:dyDescent="0.25">
      <c r="A1441" s="58"/>
    </row>
    <row r="1442" spans="1:1" x14ac:dyDescent="0.25">
      <c r="A1442" s="58"/>
    </row>
    <row r="1443" spans="1:1" x14ac:dyDescent="0.25">
      <c r="A1443" s="58"/>
    </row>
    <row r="1444" spans="1:1" x14ac:dyDescent="0.25">
      <c r="A1444" s="58"/>
    </row>
    <row r="1445" spans="1:1" x14ac:dyDescent="0.25">
      <c r="A1445" s="58"/>
    </row>
    <row r="1446" spans="1:1" x14ac:dyDescent="0.25">
      <c r="A1446" s="58"/>
    </row>
    <row r="1447" spans="1:1" x14ac:dyDescent="0.25">
      <c r="A1447" s="58"/>
    </row>
    <row r="1448" spans="1:1" x14ac:dyDescent="0.25">
      <c r="A1448" s="58"/>
    </row>
    <row r="1449" spans="1:1" x14ac:dyDescent="0.25">
      <c r="A1449" s="58"/>
    </row>
    <row r="1450" spans="1:1" x14ac:dyDescent="0.25">
      <c r="A1450" s="58"/>
    </row>
    <row r="1451" spans="1:1" x14ac:dyDescent="0.25">
      <c r="A1451" s="58"/>
    </row>
    <row r="1452" spans="1:1" x14ac:dyDescent="0.25">
      <c r="A1452" s="58"/>
    </row>
    <row r="1453" spans="1:1" x14ac:dyDescent="0.25">
      <c r="A1453" s="58"/>
    </row>
    <row r="1454" spans="1:1" x14ac:dyDescent="0.25">
      <c r="A1454" s="58"/>
    </row>
    <row r="1455" spans="1:1" x14ac:dyDescent="0.25">
      <c r="A1455" s="58"/>
    </row>
    <row r="1456" spans="1:1" x14ac:dyDescent="0.25">
      <c r="A1456" s="58"/>
    </row>
    <row r="1457" spans="1:1" x14ac:dyDescent="0.25">
      <c r="A1457" s="58"/>
    </row>
    <row r="1458" spans="1:1" x14ac:dyDescent="0.25">
      <c r="A1458" s="58"/>
    </row>
    <row r="1459" spans="1:1" x14ac:dyDescent="0.25">
      <c r="A1459" s="58"/>
    </row>
    <row r="1460" spans="1:1" x14ac:dyDescent="0.25">
      <c r="A1460" s="58"/>
    </row>
    <row r="1461" spans="1:1" x14ac:dyDescent="0.25">
      <c r="A1461" s="58"/>
    </row>
    <row r="1462" spans="1:1" x14ac:dyDescent="0.25">
      <c r="A1462" s="58"/>
    </row>
    <row r="1463" spans="1:1" x14ac:dyDescent="0.25">
      <c r="A1463" s="58"/>
    </row>
    <row r="1464" spans="1:1" x14ac:dyDescent="0.25">
      <c r="A1464" s="58"/>
    </row>
    <row r="1465" spans="1:1" x14ac:dyDescent="0.25">
      <c r="A1465" s="58"/>
    </row>
    <row r="1466" spans="1:1" x14ac:dyDescent="0.25">
      <c r="A1466" s="58"/>
    </row>
    <row r="1467" spans="1:1" x14ac:dyDescent="0.25">
      <c r="A1467" s="58"/>
    </row>
    <row r="1468" spans="1:1" x14ac:dyDescent="0.25">
      <c r="A1468" s="58"/>
    </row>
    <row r="1469" spans="1:1" x14ac:dyDescent="0.25">
      <c r="A1469" s="58"/>
    </row>
    <row r="1470" spans="1:1" x14ac:dyDescent="0.25">
      <c r="A1470" s="58"/>
    </row>
    <row r="1471" spans="1:1" x14ac:dyDescent="0.25">
      <c r="A1471" s="58"/>
    </row>
    <row r="1472" spans="1:1" x14ac:dyDescent="0.25">
      <c r="A1472" s="58"/>
    </row>
    <row r="1473" spans="1:1" x14ac:dyDescent="0.25">
      <c r="A1473" s="58"/>
    </row>
    <row r="1474" spans="1:1" x14ac:dyDescent="0.25">
      <c r="A1474" s="58"/>
    </row>
    <row r="1475" spans="1:1" x14ac:dyDescent="0.25">
      <c r="A1475" s="58"/>
    </row>
    <row r="1476" spans="1:1" x14ac:dyDescent="0.25">
      <c r="A1476" s="58"/>
    </row>
    <row r="1477" spans="1:1" x14ac:dyDescent="0.25">
      <c r="A1477" s="58"/>
    </row>
    <row r="1478" spans="1:1" x14ac:dyDescent="0.25">
      <c r="A1478" s="58"/>
    </row>
    <row r="1479" spans="1:1" x14ac:dyDescent="0.25">
      <c r="A1479" s="58"/>
    </row>
    <row r="1480" spans="1:1" x14ac:dyDescent="0.25">
      <c r="A1480" s="58"/>
    </row>
    <row r="1481" spans="1:1" x14ac:dyDescent="0.25">
      <c r="A1481" s="58"/>
    </row>
    <row r="1482" spans="1:1" x14ac:dyDescent="0.25">
      <c r="A1482" s="58"/>
    </row>
    <row r="1483" spans="1:1" x14ac:dyDescent="0.25">
      <c r="A1483" s="58"/>
    </row>
    <row r="1484" spans="1:1" x14ac:dyDescent="0.25">
      <c r="A1484" s="58"/>
    </row>
    <row r="1485" spans="1:1" x14ac:dyDescent="0.25">
      <c r="A1485" s="58"/>
    </row>
    <row r="1486" spans="1:1" x14ac:dyDescent="0.25">
      <c r="A1486" s="58"/>
    </row>
    <row r="1487" spans="1:1" x14ac:dyDescent="0.25">
      <c r="A1487" s="58"/>
    </row>
    <row r="1488" spans="1:1" x14ac:dyDescent="0.25">
      <c r="A1488" s="58"/>
    </row>
    <row r="1489" spans="1:1" x14ac:dyDescent="0.25">
      <c r="A1489" s="58"/>
    </row>
    <row r="1490" spans="1:1" x14ac:dyDescent="0.25">
      <c r="A1490" s="58"/>
    </row>
    <row r="1491" spans="1:1" x14ac:dyDescent="0.25">
      <c r="A1491" s="58"/>
    </row>
    <row r="1492" spans="1:1" x14ac:dyDescent="0.25">
      <c r="A1492" s="58"/>
    </row>
    <row r="1493" spans="1:1" x14ac:dyDescent="0.25">
      <c r="A1493" s="58"/>
    </row>
    <row r="1494" spans="1:1" x14ac:dyDescent="0.25">
      <c r="A1494" s="58"/>
    </row>
    <row r="1495" spans="1:1" x14ac:dyDescent="0.25">
      <c r="A1495" s="58"/>
    </row>
    <row r="1496" spans="1:1" x14ac:dyDescent="0.25">
      <c r="A1496" s="58"/>
    </row>
    <row r="1497" spans="1:1" x14ac:dyDescent="0.25">
      <c r="A1497" s="58"/>
    </row>
    <row r="1498" spans="1:1" x14ac:dyDescent="0.25">
      <c r="A1498" s="58"/>
    </row>
    <row r="1499" spans="1:1" x14ac:dyDescent="0.25">
      <c r="A1499" s="58"/>
    </row>
    <row r="1500" spans="1:1" x14ac:dyDescent="0.25">
      <c r="A1500" s="58"/>
    </row>
    <row r="1501" spans="1:1" x14ac:dyDescent="0.25">
      <c r="A1501" s="58"/>
    </row>
    <row r="1502" spans="1:1" x14ac:dyDescent="0.25">
      <c r="A1502" s="58"/>
    </row>
    <row r="1503" spans="1:1" x14ac:dyDescent="0.25">
      <c r="A1503" s="58"/>
    </row>
    <row r="1504" spans="1:1" x14ac:dyDescent="0.25">
      <c r="A1504" s="58"/>
    </row>
    <row r="1505" spans="1:1" x14ac:dyDescent="0.25">
      <c r="A1505" s="58"/>
    </row>
    <row r="1506" spans="1:1" x14ac:dyDescent="0.25">
      <c r="A1506" s="58"/>
    </row>
    <row r="1507" spans="1:1" x14ac:dyDescent="0.25">
      <c r="A1507" s="58"/>
    </row>
    <row r="1508" spans="1:1" x14ac:dyDescent="0.25">
      <c r="A1508" s="58"/>
    </row>
    <row r="1509" spans="1:1" x14ac:dyDescent="0.25">
      <c r="A1509" s="58"/>
    </row>
    <row r="1510" spans="1:1" x14ac:dyDescent="0.25">
      <c r="A1510" s="58"/>
    </row>
    <row r="1511" spans="1:1" x14ac:dyDescent="0.25">
      <c r="A1511" s="58"/>
    </row>
    <row r="1512" spans="1:1" x14ac:dyDescent="0.25">
      <c r="A1512" s="58"/>
    </row>
    <row r="1513" spans="1:1" x14ac:dyDescent="0.25">
      <c r="A1513" s="58"/>
    </row>
    <row r="1514" spans="1:1" x14ac:dyDescent="0.25">
      <c r="A1514" s="58"/>
    </row>
    <row r="1515" spans="1:1" x14ac:dyDescent="0.25">
      <c r="A1515" s="58"/>
    </row>
    <row r="1516" spans="1:1" x14ac:dyDescent="0.25">
      <c r="A1516" s="58"/>
    </row>
    <row r="1517" spans="1:1" x14ac:dyDescent="0.25">
      <c r="A1517" s="58"/>
    </row>
    <row r="1518" spans="1:1" x14ac:dyDescent="0.25">
      <c r="A1518" s="58"/>
    </row>
    <row r="1519" spans="1:1" x14ac:dyDescent="0.25">
      <c r="A1519" s="58"/>
    </row>
    <row r="1520" spans="1:1" x14ac:dyDescent="0.25">
      <c r="A1520" s="58"/>
    </row>
    <row r="1521" spans="1:1" x14ac:dyDescent="0.25">
      <c r="A1521" s="58"/>
    </row>
    <row r="1522" spans="1:1" x14ac:dyDescent="0.25">
      <c r="A1522" s="58"/>
    </row>
    <row r="1523" spans="1:1" x14ac:dyDescent="0.25">
      <c r="A1523" s="58"/>
    </row>
    <row r="1524" spans="1:1" x14ac:dyDescent="0.25">
      <c r="A1524" s="58"/>
    </row>
    <row r="1525" spans="1:1" x14ac:dyDescent="0.25">
      <c r="A1525" s="58"/>
    </row>
    <row r="1526" spans="1:1" x14ac:dyDescent="0.25">
      <c r="A1526" s="58"/>
    </row>
    <row r="1527" spans="1:1" x14ac:dyDescent="0.25">
      <c r="A1527" s="58"/>
    </row>
    <row r="1528" spans="1:1" x14ac:dyDescent="0.25">
      <c r="A1528" s="58"/>
    </row>
    <row r="1529" spans="1:1" x14ac:dyDescent="0.25">
      <c r="A1529" s="58"/>
    </row>
    <row r="1530" spans="1:1" x14ac:dyDescent="0.25">
      <c r="A1530" s="58"/>
    </row>
    <row r="1531" spans="1:1" x14ac:dyDescent="0.25">
      <c r="A1531" s="58"/>
    </row>
    <row r="1532" spans="1:1" x14ac:dyDescent="0.25">
      <c r="A1532" s="58"/>
    </row>
    <row r="1533" spans="1:1" x14ac:dyDescent="0.25">
      <c r="A1533" s="58"/>
    </row>
    <row r="1534" spans="1:1" x14ac:dyDescent="0.25">
      <c r="A1534" s="58"/>
    </row>
    <row r="1535" spans="1:1" x14ac:dyDescent="0.25">
      <c r="A1535" s="58"/>
    </row>
    <row r="1536" spans="1:1" x14ac:dyDescent="0.25">
      <c r="A1536" s="58"/>
    </row>
    <row r="1537" spans="1:1" x14ac:dyDescent="0.25">
      <c r="A1537" s="58"/>
    </row>
    <row r="1538" spans="1:1" x14ac:dyDescent="0.25">
      <c r="A1538" s="58"/>
    </row>
    <row r="1539" spans="1:1" x14ac:dyDescent="0.25">
      <c r="A1539" s="58"/>
    </row>
    <row r="1540" spans="1:1" x14ac:dyDescent="0.25">
      <c r="A1540" s="58"/>
    </row>
    <row r="1541" spans="1:1" x14ac:dyDescent="0.25">
      <c r="A1541" s="58"/>
    </row>
    <row r="1542" spans="1:1" x14ac:dyDescent="0.25">
      <c r="A1542" s="58"/>
    </row>
    <row r="1543" spans="1:1" x14ac:dyDescent="0.25">
      <c r="A1543" s="58"/>
    </row>
    <row r="1544" spans="1:1" x14ac:dyDescent="0.25">
      <c r="A1544" s="58"/>
    </row>
    <row r="1545" spans="1:1" x14ac:dyDescent="0.25">
      <c r="A1545" s="58"/>
    </row>
    <row r="1546" spans="1:1" x14ac:dyDescent="0.25">
      <c r="A1546" s="58"/>
    </row>
    <row r="1547" spans="1:1" x14ac:dyDescent="0.25">
      <c r="A1547" s="58"/>
    </row>
    <row r="1548" spans="1:1" x14ac:dyDescent="0.25">
      <c r="A1548" s="58"/>
    </row>
    <row r="1549" spans="1:1" x14ac:dyDescent="0.25">
      <c r="A1549" s="58"/>
    </row>
    <row r="1550" spans="1:1" x14ac:dyDescent="0.25">
      <c r="A1550" s="58"/>
    </row>
    <row r="1551" spans="1:1" x14ac:dyDescent="0.25">
      <c r="A1551" s="58"/>
    </row>
    <row r="1552" spans="1:1" x14ac:dyDescent="0.25">
      <c r="A1552" s="58"/>
    </row>
    <row r="1553" spans="1:1" x14ac:dyDescent="0.25">
      <c r="A1553" s="58"/>
    </row>
    <row r="1554" spans="1:1" x14ac:dyDescent="0.25">
      <c r="A1554" s="58"/>
    </row>
    <row r="1555" spans="1:1" x14ac:dyDescent="0.25">
      <c r="A1555" s="58"/>
    </row>
    <row r="1556" spans="1:1" x14ac:dyDescent="0.25">
      <c r="A1556" s="58"/>
    </row>
    <row r="1557" spans="1:1" x14ac:dyDescent="0.25">
      <c r="A1557" s="58"/>
    </row>
    <row r="1558" spans="1:1" x14ac:dyDescent="0.25">
      <c r="A1558" s="58"/>
    </row>
    <row r="1559" spans="1:1" x14ac:dyDescent="0.25">
      <c r="A1559" s="58"/>
    </row>
    <row r="1560" spans="1:1" x14ac:dyDescent="0.25">
      <c r="A1560" s="58"/>
    </row>
    <row r="1561" spans="1:1" x14ac:dyDescent="0.25">
      <c r="A1561" s="58"/>
    </row>
    <row r="1562" spans="1:1" x14ac:dyDescent="0.25">
      <c r="A1562" s="58"/>
    </row>
    <row r="1563" spans="1:1" x14ac:dyDescent="0.25">
      <c r="A1563" s="58"/>
    </row>
    <row r="1564" spans="1:1" x14ac:dyDescent="0.25">
      <c r="A1564" s="58"/>
    </row>
    <row r="1565" spans="1:1" x14ac:dyDescent="0.25">
      <c r="A1565" s="58"/>
    </row>
    <row r="1566" spans="1:1" x14ac:dyDescent="0.25">
      <c r="A1566" s="58"/>
    </row>
    <row r="1567" spans="1:1" x14ac:dyDescent="0.25">
      <c r="A1567" s="58"/>
    </row>
    <row r="1568" spans="1:1" x14ac:dyDescent="0.25">
      <c r="A1568" s="58"/>
    </row>
    <row r="1569" spans="1:1" x14ac:dyDescent="0.25">
      <c r="A1569" s="58"/>
    </row>
    <row r="1570" spans="1:1" x14ac:dyDescent="0.25">
      <c r="A1570" s="58"/>
    </row>
    <row r="1571" spans="1:1" x14ac:dyDescent="0.25">
      <c r="A1571" s="58"/>
    </row>
    <row r="1572" spans="1:1" x14ac:dyDescent="0.25">
      <c r="A1572" s="58"/>
    </row>
    <row r="1573" spans="1:1" x14ac:dyDescent="0.25">
      <c r="A1573" s="58"/>
    </row>
    <row r="1574" spans="1:1" x14ac:dyDescent="0.25">
      <c r="A1574" s="58"/>
    </row>
    <row r="1575" spans="1:1" x14ac:dyDescent="0.25">
      <c r="A1575" s="58"/>
    </row>
    <row r="1576" spans="1:1" x14ac:dyDescent="0.25">
      <c r="A1576" s="58"/>
    </row>
    <row r="1577" spans="1:1" x14ac:dyDescent="0.25">
      <c r="A1577" s="58"/>
    </row>
    <row r="1578" spans="1:1" x14ac:dyDescent="0.25">
      <c r="A1578" s="58"/>
    </row>
    <row r="1579" spans="1:1" x14ac:dyDescent="0.25">
      <c r="A1579" s="58"/>
    </row>
    <row r="1580" spans="1:1" x14ac:dyDescent="0.25">
      <c r="A1580" s="58"/>
    </row>
    <row r="1581" spans="1:1" x14ac:dyDescent="0.25">
      <c r="A1581" s="58"/>
    </row>
    <row r="1582" spans="1:1" x14ac:dyDescent="0.25">
      <c r="A1582" s="58"/>
    </row>
    <row r="1583" spans="1:1" x14ac:dyDescent="0.25">
      <c r="A1583" s="58"/>
    </row>
    <row r="1584" spans="1:1" x14ac:dyDescent="0.25">
      <c r="A1584" s="58"/>
    </row>
    <row r="1585" spans="1:1" x14ac:dyDescent="0.25">
      <c r="A1585" s="58"/>
    </row>
    <row r="1586" spans="1:1" x14ac:dyDescent="0.25">
      <c r="A1586" s="58"/>
    </row>
    <row r="1587" spans="1:1" x14ac:dyDescent="0.25">
      <c r="A1587" s="58"/>
    </row>
    <row r="1588" spans="1:1" x14ac:dyDescent="0.25">
      <c r="A1588" s="58"/>
    </row>
    <row r="1589" spans="1:1" x14ac:dyDescent="0.25">
      <c r="A1589" s="58"/>
    </row>
    <row r="1590" spans="1:1" x14ac:dyDescent="0.25">
      <c r="A1590" s="58"/>
    </row>
    <row r="1591" spans="1:1" x14ac:dyDescent="0.25">
      <c r="A1591" s="58"/>
    </row>
    <row r="1592" spans="1:1" x14ac:dyDescent="0.25">
      <c r="A1592" s="58"/>
    </row>
    <row r="1593" spans="1:1" x14ac:dyDescent="0.25">
      <c r="A1593" s="58"/>
    </row>
    <row r="1594" spans="1:1" x14ac:dyDescent="0.25">
      <c r="A1594" s="58"/>
    </row>
    <row r="1595" spans="1:1" x14ac:dyDescent="0.25">
      <c r="A1595" s="58"/>
    </row>
    <row r="1596" spans="1:1" x14ac:dyDescent="0.25">
      <c r="A1596" s="58"/>
    </row>
    <row r="1597" spans="1:1" x14ac:dyDescent="0.25">
      <c r="A1597" s="58"/>
    </row>
    <row r="1598" spans="1:1" x14ac:dyDescent="0.25">
      <c r="A1598" s="58"/>
    </row>
    <row r="1599" spans="1:1" x14ac:dyDescent="0.25">
      <c r="A1599" s="58"/>
    </row>
    <row r="1600" spans="1:1" x14ac:dyDescent="0.25">
      <c r="A1600" s="58"/>
    </row>
    <row r="1601" spans="1:1" x14ac:dyDescent="0.25">
      <c r="A1601" s="58"/>
    </row>
    <row r="1602" spans="1:1" x14ac:dyDescent="0.25">
      <c r="A1602" s="58"/>
    </row>
    <row r="1603" spans="1:1" x14ac:dyDescent="0.25">
      <c r="A1603" s="58"/>
    </row>
    <row r="1604" spans="1:1" x14ac:dyDescent="0.25">
      <c r="A1604" s="58"/>
    </row>
    <row r="1605" spans="1:1" x14ac:dyDescent="0.25">
      <c r="A1605" s="58"/>
    </row>
    <row r="1606" spans="1:1" x14ac:dyDescent="0.25">
      <c r="A1606" s="58"/>
    </row>
    <row r="1607" spans="1:1" x14ac:dyDescent="0.25">
      <c r="A1607" s="58"/>
    </row>
    <row r="1608" spans="1:1" x14ac:dyDescent="0.25">
      <c r="A1608" s="58"/>
    </row>
    <row r="1609" spans="1:1" x14ac:dyDescent="0.25">
      <c r="A1609" s="58"/>
    </row>
    <row r="1610" spans="1:1" x14ac:dyDescent="0.25">
      <c r="A1610" s="58"/>
    </row>
    <row r="1611" spans="1:1" x14ac:dyDescent="0.25">
      <c r="A1611" s="58"/>
    </row>
    <row r="1612" spans="1:1" x14ac:dyDescent="0.25">
      <c r="A1612" s="58"/>
    </row>
    <row r="1613" spans="1:1" x14ac:dyDescent="0.25">
      <c r="A1613" s="58"/>
    </row>
    <row r="1614" spans="1:1" x14ac:dyDescent="0.25">
      <c r="A1614" s="58"/>
    </row>
    <row r="1615" spans="1:1" x14ac:dyDescent="0.25">
      <c r="A1615" s="58"/>
    </row>
    <row r="1616" spans="1:1" x14ac:dyDescent="0.25">
      <c r="A1616" s="58"/>
    </row>
    <row r="1617" spans="1:1" x14ac:dyDescent="0.25">
      <c r="A1617" s="58"/>
    </row>
    <row r="1618" spans="1:1" x14ac:dyDescent="0.25">
      <c r="A1618" s="58"/>
    </row>
    <row r="1619" spans="1:1" x14ac:dyDescent="0.25">
      <c r="A1619" s="58"/>
    </row>
    <row r="1620" spans="1:1" x14ac:dyDescent="0.25">
      <c r="A1620" s="58"/>
    </row>
    <row r="1621" spans="1:1" x14ac:dyDescent="0.25">
      <c r="A1621" s="58"/>
    </row>
    <row r="1622" spans="1:1" x14ac:dyDescent="0.25">
      <c r="A1622" s="58"/>
    </row>
    <row r="1623" spans="1:1" x14ac:dyDescent="0.25">
      <c r="A1623" s="58"/>
    </row>
    <row r="1624" spans="1:1" x14ac:dyDescent="0.25">
      <c r="A1624" s="58"/>
    </row>
    <row r="1625" spans="1:1" x14ac:dyDescent="0.25">
      <c r="A1625" s="58"/>
    </row>
    <row r="1626" spans="1:1" x14ac:dyDescent="0.25">
      <c r="A1626" s="58"/>
    </row>
    <row r="1627" spans="1:1" x14ac:dyDescent="0.25">
      <c r="A1627" s="58"/>
    </row>
    <row r="1628" spans="1:1" x14ac:dyDescent="0.25">
      <c r="A1628" s="58"/>
    </row>
    <row r="1629" spans="1:1" x14ac:dyDescent="0.25">
      <c r="A1629" s="58"/>
    </row>
    <row r="1630" spans="1:1" x14ac:dyDescent="0.25">
      <c r="A1630" s="58"/>
    </row>
    <row r="1631" spans="1:1" x14ac:dyDescent="0.25">
      <c r="A1631" s="58"/>
    </row>
    <row r="1632" spans="1:1" x14ac:dyDescent="0.25">
      <c r="A1632" s="58"/>
    </row>
    <row r="1633" spans="1:1" x14ac:dyDescent="0.25">
      <c r="A1633" s="58"/>
    </row>
    <row r="1634" spans="1:1" x14ac:dyDescent="0.25">
      <c r="A1634" s="58"/>
    </row>
    <row r="1635" spans="1:1" x14ac:dyDescent="0.25">
      <c r="A1635" s="58"/>
    </row>
    <row r="1636" spans="1:1" x14ac:dyDescent="0.25">
      <c r="A1636" s="58"/>
    </row>
    <row r="1637" spans="1:1" x14ac:dyDescent="0.25">
      <c r="A1637" s="58"/>
    </row>
    <row r="1638" spans="1:1" x14ac:dyDescent="0.25">
      <c r="A1638" s="58"/>
    </row>
    <row r="1639" spans="1:1" x14ac:dyDescent="0.25">
      <c r="A1639" s="58"/>
    </row>
    <row r="1640" spans="1:1" x14ac:dyDescent="0.25">
      <c r="A1640" s="58"/>
    </row>
    <row r="1641" spans="1:1" x14ac:dyDescent="0.25">
      <c r="A1641" s="58"/>
    </row>
    <row r="1642" spans="1:1" x14ac:dyDescent="0.25">
      <c r="A1642" s="58"/>
    </row>
    <row r="1643" spans="1:1" x14ac:dyDescent="0.25">
      <c r="A1643" s="58"/>
    </row>
    <row r="1644" spans="1:1" x14ac:dyDescent="0.25">
      <c r="A1644" s="58"/>
    </row>
    <row r="1645" spans="1:1" x14ac:dyDescent="0.25">
      <c r="A1645" s="58"/>
    </row>
    <row r="1646" spans="1:1" x14ac:dyDescent="0.25">
      <c r="A1646" s="58"/>
    </row>
    <row r="1647" spans="1:1" x14ac:dyDescent="0.25">
      <c r="A1647" s="58"/>
    </row>
    <row r="1648" spans="1:1" x14ac:dyDescent="0.25">
      <c r="A1648" s="58"/>
    </row>
    <row r="1649" spans="1:1" x14ac:dyDescent="0.25">
      <c r="A1649" s="58"/>
    </row>
    <row r="1650" spans="1:1" x14ac:dyDescent="0.25">
      <c r="A1650" s="58"/>
    </row>
    <row r="1651" spans="1:1" x14ac:dyDescent="0.25">
      <c r="A1651" s="58"/>
    </row>
    <row r="1652" spans="1:1" x14ac:dyDescent="0.25">
      <c r="A1652" s="58"/>
    </row>
    <row r="1653" spans="1:1" x14ac:dyDescent="0.25">
      <c r="A1653" s="58"/>
    </row>
    <row r="1654" spans="1:1" x14ac:dyDescent="0.25">
      <c r="A1654" s="58"/>
    </row>
    <row r="1655" spans="1:1" x14ac:dyDescent="0.25">
      <c r="A1655" s="58"/>
    </row>
    <row r="1656" spans="1:1" x14ac:dyDescent="0.25">
      <c r="A1656" s="58"/>
    </row>
    <row r="1657" spans="1:1" x14ac:dyDescent="0.25">
      <c r="A1657" s="58"/>
    </row>
    <row r="1658" spans="1:1" x14ac:dyDescent="0.25">
      <c r="A1658" s="58"/>
    </row>
    <row r="1659" spans="1:1" x14ac:dyDescent="0.25">
      <c r="A1659" s="58"/>
    </row>
    <row r="1660" spans="1:1" x14ac:dyDescent="0.25">
      <c r="A1660" s="58"/>
    </row>
    <row r="1661" spans="1:1" x14ac:dyDescent="0.25">
      <c r="A1661" s="58"/>
    </row>
    <row r="1662" spans="1:1" x14ac:dyDescent="0.25">
      <c r="A1662" s="58"/>
    </row>
    <row r="1663" spans="1:1" x14ac:dyDescent="0.25">
      <c r="A1663" s="58"/>
    </row>
    <row r="1664" spans="1:1" x14ac:dyDescent="0.25">
      <c r="A1664" s="58"/>
    </row>
    <row r="1665" spans="1:1" x14ac:dyDescent="0.25">
      <c r="A1665" s="58"/>
    </row>
    <row r="1666" spans="1:1" x14ac:dyDescent="0.25">
      <c r="A1666" s="58"/>
    </row>
    <row r="1667" spans="1:1" x14ac:dyDescent="0.25">
      <c r="A1667" s="58"/>
    </row>
    <row r="1668" spans="1:1" x14ac:dyDescent="0.25">
      <c r="A1668" s="58"/>
    </row>
    <row r="1669" spans="1:1" x14ac:dyDescent="0.25">
      <c r="A1669" s="58"/>
    </row>
    <row r="1670" spans="1:1" x14ac:dyDescent="0.25">
      <c r="A1670" s="58"/>
    </row>
    <row r="1671" spans="1:1" x14ac:dyDescent="0.25">
      <c r="A1671" s="58"/>
    </row>
    <row r="1672" spans="1:1" x14ac:dyDescent="0.25">
      <c r="A1672" s="58"/>
    </row>
    <row r="1673" spans="1:1" x14ac:dyDescent="0.25">
      <c r="A1673" s="58"/>
    </row>
    <row r="1674" spans="1:1" x14ac:dyDescent="0.25">
      <c r="A1674" s="58"/>
    </row>
    <row r="1675" spans="1:1" x14ac:dyDescent="0.25">
      <c r="A1675" s="58"/>
    </row>
    <row r="1676" spans="1:1" x14ac:dyDescent="0.25">
      <c r="A1676" s="58"/>
    </row>
    <row r="1677" spans="1:1" x14ac:dyDescent="0.25">
      <c r="A1677" s="58"/>
    </row>
    <row r="1678" spans="1:1" x14ac:dyDescent="0.25">
      <c r="A1678" s="58"/>
    </row>
    <row r="1679" spans="1:1" x14ac:dyDescent="0.25">
      <c r="A1679" s="58"/>
    </row>
    <row r="1680" spans="1:1" x14ac:dyDescent="0.25">
      <c r="A1680" s="58"/>
    </row>
    <row r="1681" spans="1:1" x14ac:dyDescent="0.25">
      <c r="A1681" s="58"/>
    </row>
    <row r="1682" spans="1:1" x14ac:dyDescent="0.25">
      <c r="A1682" s="58"/>
    </row>
    <row r="1683" spans="1:1" x14ac:dyDescent="0.25">
      <c r="A1683" s="58"/>
    </row>
    <row r="1684" spans="1:1" x14ac:dyDescent="0.25">
      <c r="A1684" s="58"/>
    </row>
    <row r="1685" spans="1:1" x14ac:dyDescent="0.25">
      <c r="A1685" s="58"/>
    </row>
    <row r="1686" spans="1:1" x14ac:dyDescent="0.25">
      <c r="A1686" s="58"/>
    </row>
    <row r="1687" spans="1:1" x14ac:dyDescent="0.25">
      <c r="A1687" s="58"/>
    </row>
    <row r="1688" spans="1:1" x14ac:dyDescent="0.25">
      <c r="A1688" s="58"/>
    </row>
    <row r="1689" spans="1:1" x14ac:dyDescent="0.25">
      <c r="A1689" s="58"/>
    </row>
    <row r="1690" spans="1:1" x14ac:dyDescent="0.25">
      <c r="A1690" s="58"/>
    </row>
    <row r="1691" spans="1:1" x14ac:dyDescent="0.25">
      <c r="A1691" s="58"/>
    </row>
    <row r="1692" spans="1:1" x14ac:dyDescent="0.25">
      <c r="A1692" s="58"/>
    </row>
    <row r="1693" spans="1:1" x14ac:dyDescent="0.25">
      <c r="A1693" s="58"/>
    </row>
    <row r="1694" spans="1:1" x14ac:dyDescent="0.25">
      <c r="A1694" s="58"/>
    </row>
    <row r="1695" spans="1:1" x14ac:dyDescent="0.25">
      <c r="A1695" s="58"/>
    </row>
    <row r="1696" spans="1:1" x14ac:dyDescent="0.25">
      <c r="A1696" s="58"/>
    </row>
    <row r="1697" spans="1:1" x14ac:dyDescent="0.25">
      <c r="A1697" s="58"/>
    </row>
    <row r="1698" spans="1:1" x14ac:dyDescent="0.25">
      <c r="A1698" s="58"/>
    </row>
    <row r="1699" spans="1:1" x14ac:dyDescent="0.25">
      <c r="A1699" s="58"/>
    </row>
    <row r="1700" spans="1:1" x14ac:dyDescent="0.25">
      <c r="A1700" s="58"/>
    </row>
    <row r="1701" spans="1:1" x14ac:dyDescent="0.25">
      <c r="A1701" s="58"/>
    </row>
    <row r="1702" spans="1:1" x14ac:dyDescent="0.25">
      <c r="A1702" s="58"/>
    </row>
    <row r="1703" spans="1:1" x14ac:dyDescent="0.25">
      <c r="A1703" s="58"/>
    </row>
    <row r="1704" spans="1:1" x14ac:dyDescent="0.25">
      <c r="A1704" s="58"/>
    </row>
    <row r="1705" spans="1:1" x14ac:dyDescent="0.25">
      <c r="A1705" s="58"/>
    </row>
    <row r="1706" spans="1:1" x14ac:dyDescent="0.25">
      <c r="A1706" s="58"/>
    </row>
    <row r="1707" spans="1:1" x14ac:dyDescent="0.25">
      <c r="A1707" s="58"/>
    </row>
    <row r="1708" spans="1:1" x14ac:dyDescent="0.25">
      <c r="A1708" s="58"/>
    </row>
    <row r="1709" spans="1:1" x14ac:dyDescent="0.25">
      <c r="A1709" s="58"/>
    </row>
    <row r="1710" spans="1:1" x14ac:dyDescent="0.25">
      <c r="A1710" s="58"/>
    </row>
    <row r="1711" spans="1:1" x14ac:dyDescent="0.25">
      <c r="A1711" s="58"/>
    </row>
    <row r="1712" spans="1:1" x14ac:dyDescent="0.25">
      <c r="A1712" s="58"/>
    </row>
    <row r="1713" spans="1:1" x14ac:dyDescent="0.25">
      <c r="A1713" s="58"/>
    </row>
    <row r="1714" spans="1:1" x14ac:dyDescent="0.25">
      <c r="A1714" s="58"/>
    </row>
    <row r="1715" spans="1:1" x14ac:dyDescent="0.25">
      <c r="A1715" s="58"/>
    </row>
    <row r="1716" spans="1:1" x14ac:dyDescent="0.25">
      <c r="A1716" s="58"/>
    </row>
    <row r="1717" spans="1:1" x14ac:dyDescent="0.25">
      <c r="A1717" s="58"/>
    </row>
    <row r="1718" spans="1:1" x14ac:dyDescent="0.25">
      <c r="A1718" s="58"/>
    </row>
    <row r="1719" spans="1:1" x14ac:dyDescent="0.25">
      <c r="A1719" s="58"/>
    </row>
    <row r="1720" spans="1:1" x14ac:dyDescent="0.25">
      <c r="A1720" s="58"/>
    </row>
    <row r="1721" spans="1:1" x14ac:dyDescent="0.25">
      <c r="A1721" s="58"/>
    </row>
    <row r="1722" spans="1:1" x14ac:dyDescent="0.25">
      <c r="A1722" s="58"/>
    </row>
    <row r="1723" spans="1:1" x14ac:dyDescent="0.25">
      <c r="A1723" s="58"/>
    </row>
    <row r="1724" spans="1:1" x14ac:dyDescent="0.25">
      <c r="A1724" s="58"/>
    </row>
    <row r="1725" spans="1:1" x14ac:dyDescent="0.25">
      <c r="A1725" s="58"/>
    </row>
    <row r="1726" spans="1:1" x14ac:dyDescent="0.25">
      <c r="A1726" s="58"/>
    </row>
    <row r="1727" spans="1:1" x14ac:dyDescent="0.25">
      <c r="A1727" s="58"/>
    </row>
    <row r="1728" spans="1:1" x14ac:dyDescent="0.25">
      <c r="A1728" s="58"/>
    </row>
    <row r="1729" spans="1:1" x14ac:dyDescent="0.25">
      <c r="A1729" s="58"/>
    </row>
    <row r="1730" spans="1:1" x14ac:dyDescent="0.25">
      <c r="A1730" s="58"/>
    </row>
    <row r="1731" spans="1:1" x14ac:dyDescent="0.25">
      <c r="A1731" s="58"/>
    </row>
    <row r="1732" spans="1:1" x14ac:dyDescent="0.25">
      <c r="A1732" s="58"/>
    </row>
    <row r="1733" spans="1:1" x14ac:dyDescent="0.25">
      <c r="A1733" s="58"/>
    </row>
    <row r="1734" spans="1:1" x14ac:dyDescent="0.25">
      <c r="A1734" s="58"/>
    </row>
    <row r="1735" spans="1:1" x14ac:dyDescent="0.25">
      <c r="A1735" s="58"/>
    </row>
    <row r="1736" spans="1:1" x14ac:dyDescent="0.25">
      <c r="A1736" s="58"/>
    </row>
    <row r="1737" spans="1:1" x14ac:dyDescent="0.25">
      <c r="A1737" s="58"/>
    </row>
    <row r="1738" spans="1:1" x14ac:dyDescent="0.25">
      <c r="A1738" s="58"/>
    </row>
    <row r="1739" spans="1:1" x14ac:dyDescent="0.25">
      <c r="A1739" s="58"/>
    </row>
    <row r="1740" spans="1:1" x14ac:dyDescent="0.25">
      <c r="A1740" s="58"/>
    </row>
    <row r="1741" spans="1:1" x14ac:dyDescent="0.25">
      <c r="A1741" s="58"/>
    </row>
    <row r="1742" spans="1:1" x14ac:dyDescent="0.25">
      <c r="A1742" s="58"/>
    </row>
    <row r="1743" spans="1:1" x14ac:dyDescent="0.25">
      <c r="A1743" s="58"/>
    </row>
    <row r="1744" spans="1:1" x14ac:dyDescent="0.25">
      <c r="A1744" s="58"/>
    </row>
    <row r="1745" spans="1:1" x14ac:dyDescent="0.25">
      <c r="A1745" s="58"/>
    </row>
    <row r="1746" spans="1:1" x14ac:dyDescent="0.25">
      <c r="A1746" s="58"/>
    </row>
    <row r="1747" spans="1:1" x14ac:dyDescent="0.25">
      <c r="A1747" s="58"/>
    </row>
    <row r="1748" spans="1:1" x14ac:dyDescent="0.25">
      <c r="A1748" s="58"/>
    </row>
    <row r="1749" spans="1:1" x14ac:dyDescent="0.25">
      <c r="A1749" s="58"/>
    </row>
    <row r="1750" spans="1:1" x14ac:dyDescent="0.25">
      <c r="A1750" s="58"/>
    </row>
    <row r="1751" spans="1:1" x14ac:dyDescent="0.25">
      <c r="A1751" s="58"/>
    </row>
    <row r="1752" spans="1:1" x14ac:dyDescent="0.25">
      <c r="A1752" s="58"/>
    </row>
    <row r="1753" spans="1:1" x14ac:dyDescent="0.25">
      <c r="A1753" s="58"/>
    </row>
    <row r="1754" spans="1:1" x14ac:dyDescent="0.25">
      <c r="A1754" s="58"/>
    </row>
    <row r="1755" spans="1:1" x14ac:dyDescent="0.25">
      <c r="A1755" s="58"/>
    </row>
    <row r="1756" spans="1:1" x14ac:dyDescent="0.25">
      <c r="A1756" s="58"/>
    </row>
    <row r="1757" spans="1:1" x14ac:dyDescent="0.25">
      <c r="A1757" s="58"/>
    </row>
    <row r="1758" spans="1:1" x14ac:dyDescent="0.25">
      <c r="A1758" s="58"/>
    </row>
    <row r="1759" spans="1:1" x14ac:dyDescent="0.25">
      <c r="A1759" s="58"/>
    </row>
    <row r="1760" spans="1:1" x14ac:dyDescent="0.25">
      <c r="A1760" s="58"/>
    </row>
    <row r="1761" spans="1:1" x14ac:dyDescent="0.25">
      <c r="A1761" s="58"/>
    </row>
    <row r="1762" spans="1:1" x14ac:dyDescent="0.25">
      <c r="A1762" s="58"/>
    </row>
    <row r="1763" spans="1:1" x14ac:dyDescent="0.25">
      <c r="A1763" s="58"/>
    </row>
    <row r="1764" spans="1:1" x14ac:dyDescent="0.25">
      <c r="A1764" s="58"/>
    </row>
    <row r="1765" spans="1:1" x14ac:dyDescent="0.25">
      <c r="A1765" s="58"/>
    </row>
    <row r="1766" spans="1:1" x14ac:dyDescent="0.25">
      <c r="A1766" s="58"/>
    </row>
    <row r="1767" spans="1:1" x14ac:dyDescent="0.25">
      <c r="A1767" s="58"/>
    </row>
    <row r="1768" spans="1:1" x14ac:dyDescent="0.25">
      <c r="A1768" s="58"/>
    </row>
    <row r="1769" spans="1:1" x14ac:dyDescent="0.25">
      <c r="A1769" s="58"/>
    </row>
    <row r="1770" spans="1:1" x14ac:dyDescent="0.25">
      <c r="A1770" s="58"/>
    </row>
    <row r="1771" spans="1:1" x14ac:dyDescent="0.25">
      <c r="A1771" s="58"/>
    </row>
    <row r="1772" spans="1:1" x14ac:dyDescent="0.25">
      <c r="A1772" s="58"/>
    </row>
    <row r="1773" spans="1:1" x14ac:dyDescent="0.25">
      <c r="A1773" s="58"/>
    </row>
    <row r="1774" spans="1:1" x14ac:dyDescent="0.25">
      <c r="A1774" s="58"/>
    </row>
    <row r="1775" spans="1:1" x14ac:dyDescent="0.25">
      <c r="A1775" s="58"/>
    </row>
    <row r="1776" spans="1:1" x14ac:dyDescent="0.25">
      <c r="A1776" s="58"/>
    </row>
    <row r="1777" spans="1:1" x14ac:dyDescent="0.25">
      <c r="A1777" s="58"/>
    </row>
    <row r="1778" spans="1:1" x14ac:dyDescent="0.25">
      <c r="A1778" s="58"/>
    </row>
    <row r="1779" spans="1:1" x14ac:dyDescent="0.25">
      <c r="A1779" s="58"/>
    </row>
    <row r="1780" spans="1:1" x14ac:dyDescent="0.25">
      <c r="A1780" s="58"/>
    </row>
    <row r="1781" spans="1:1" x14ac:dyDescent="0.25">
      <c r="A1781" s="58"/>
    </row>
    <row r="1782" spans="1:1" x14ac:dyDescent="0.25">
      <c r="A1782" s="58"/>
    </row>
    <row r="1783" spans="1:1" x14ac:dyDescent="0.25">
      <c r="A1783" s="58"/>
    </row>
    <row r="1784" spans="1:1" x14ac:dyDescent="0.25">
      <c r="A1784" s="58"/>
    </row>
    <row r="1785" spans="1:1" x14ac:dyDescent="0.25">
      <c r="A1785" s="58"/>
    </row>
    <row r="1786" spans="1:1" x14ac:dyDescent="0.25">
      <c r="A1786" s="58"/>
    </row>
    <row r="1787" spans="1:1" x14ac:dyDescent="0.25">
      <c r="A1787" s="58"/>
    </row>
    <row r="1788" spans="1:1" x14ac:dyDescent="0.25">
      <c r="A1788" s="58"/>
    </row>
    <row r="1789" spans="1:1" x14ac:dyDescent="0.25">
      <c r="A1789" s="58"/>
    </row>
    <row r="1790" spans="1:1" x14ac:dyDescent="0.25">
      <c r="A1790" s="58"/>
    </row>
    <row r="1791" spans="1:1" x14ac:dyDescent="0.25">
      <c r="A1791" s="58"/>
    </row>
    <row r="1792" spans="1:1" x14ac:dyDescent="0.25">
      <c r="A1792" s="58"/>
    </row>
    <row r="1793" spans="1:1" x14ac:dyDescent="0.25">
      <c r="A1793" s="58"/>
    </row>
    <row r="1794" spans="1:1" x14ac:dyDescent="0.25">
      <c r="A1794" s="58"/>
    </row>
    <row r="1795" spans="1:1" x14ac:dyDescent="0.25">
      <c r="A1795" s="58"/>
    </row>
    <row r="1796" spans="1:1" x14ac:dyDescent="0.25">
      <c r="A1796" s="58"/>
    </row>
    <row r="1797" spans="1:1" x14ac:dyDescent="0.25">
      <c r="A1797" s="58"/>
    </row>
    <row r="1798" spans="1:1" x14ac:dyDescent="0.25">
      <c r="A1798" s="58"/>
    </row>
    <row r="1799" spans="1:1" x14ac:dyDescent="0.25">
      <c r="A1799" s="58"/>
    </row>
    <row r="1800" spans="1:1" x14ac:dyDescent="0.25">
      <c r="A1800" s="58"/>
    </row>
    <row r="1801" spans="1:1" x14ac:dyDescent="0.25">
      <c r="A1801" s="58"/>
    </row>
    <row r="1802" spans="1:1" x14ac:dyDescent="0.25">
      <c r="A1802" s="58"/>
    </row>
    <row r="1803" spans="1:1" x14ac:dyDescent="0.25">
      <c r="A1803" s="58"/>
    </row>
    <row r="1804" spans="1:1" x14ac:dyDescent="0.25">
      <c r="A1804" s="58"/>
    </row>
    <row r="1805" spans="1:1" x14ac:dyDescent="0.25">
      <c r="A1805" s="58"/>
    </row>
    <row r="1806" spans="1:1" x14ac:dyDescent="0.25">
      <c r="A1806" s="58"/>
    </row>
    <row r="1807" spans="1:1" x14ac:dyDescent="0.25">
      <c r="A1807" s="58"/>
    </row>
    <row r="1808" spans="1:1" x14ac:dyDescent="0.25">
      <c r="A1808" s="58"/>
    </row>
    <row r="1809" spans="1:1" x14ac:dyDescent="0.25">
      <c r="A1809" s="58"/>
    </row>
    <row r="1810" spans="1:1" x14ac:dyDescent="0.25">
      <c r="A1810" s="58"/>
    </row>
    <row r="1811" spans="1:1" x14ac:dyDescent="0.25">
      <c r="A1811" s="58"/>
    </row>
    <row r="1812" spans="1:1" x14ac:dyDescent="0.25">
      <c r="A1812" s="58"/>
    </row>
    <row r="1813" spans="1:1" x14ac:dyDescent="0.25">
      <c r="A1813" s="58"/>
    </row>
    <row r="1814" spans="1:1" x14ac:dyDescent="0.25">
      <c r="A1814" s="58"/>
    </row>
    <row r="1815" spans="1:1" x14ac:dyDescent="0.25">
      <c r="A1815" s="58"/>
    </row>
    <row r="1816" spans="1:1" x14ac:dyDescent="0.25">
      <c r="A1816" s="58"/>
    </row>
    <row r="1817" spans="1:1" x14ac:dyDescent="0.25">
      <c r="A1817" s="58"/>
    </row>
    <row r="1818" spans="1:1" x14ac:dyDescent="0.25">
      <c r="A1818" s="58"/>
    </row>
    <row r="1819" spans="1:1" x14ac:dyDescent="0.25">
      <c r="A1819" s="58"/>
    </row>
    <row r="1820" spans="1:1" x14ac:dyDescent="0.25">
      <c r="A1820" s="58"/>
    </row>
    <row r="1821" spans="1:1" x14ac:dyDescent="0.25">
      <c r="A1821" s="58"/>
    </row>
    <row r="1822" spans="1:1" x14ac:dyDescent="0.25">
      <c r="A1822" s="58"/>
    </row>
    <row r="1823" spans="1:1" x14ac:dyDescent="0.25">
      <c r="A1823" s="58"/>
    </row>
    <row r="1824" spans="1:1" x14ac:dyDescent="0.25">
      <c r="A1824" s="58"/>
    </row>
    <row r="1825" spans="1:1" x14ac:dyDescent="0.25">
      <c r="A1825" s="58"/>
    </row>
    <row r="1826" spans="1:1" x14ac:dyDescent="0.25">
      <c r="A1826" s="58"/>
    </row>
    <row r="1827" spans="1:1" x14ac:dyDescent="0.25">
      <c r="A1827" s="58"/>
    </row>
    <row r="1828" spans="1:1" x14ac:dyDescent="0.25">
      <c r="A1828" s="58"/>
    </row>
    <row r="1829" spans="1:1" x14ac:dyDescent="0.25">
      <c r="A1829" s="58"/>
    </row>
    <row r="1830" spans="1:1" x14ac:dyDescent="0.25">
      <c r="A1830" s="58"/>
    </row>
    <row r="1831" spans="1:1" x14ac:dyDescent="0.25">
      <c r="A1831" s="58"/>
    </row>
    <row r="1832" spans="1:1" x14ac:dyDescent="0.25">
      <c r="A1832" s="58"/>
    </row>
    <row r="1833" spans="1:1" x14ac:dyDescent="0.25">
      <c r="A1833" s="58"/>
    </row>
    <row r="1834" spans="1:1" x14ac:dyDescent="0.25">
      <c r="A1834" s="58"/>
    </row>
    <row r="1835" spans="1:1" x14ac:dyDescent="0.25">
      <c r="A1835" s="58"/>
    </row>
    <row r="1836" spans="1:1" x14ac:dyDescent="0.25">
      <c r="A1836" s="58"/>
    </row>
    <row r="1837" spans="1:1" x14ac:dyDescent="0.25">
      <c r="A1837" s="58"/>
    </row>
    <row r="1838" spans="1:1" x14ac:dyDescent="0.25">
      <c r="A1838" s="58"/>
    </row>
    <row r="1839" spans="1:1" x14ac:dyDescent="0.25">
      <c r="A1839" s="58"/>
    </row>
    <row r="1840" spans="1:1" x14ac:dyDescent="0.25">
      <c r="A1840" s="58"/>
    </row>
    <row r="1841" spans="1:1" x14ac:dyDescent="0.25">
      <c r="A1841" s="58"/>
    </row>
    <row r="1842" spans="1:1" x14ac:dyDescent="0.25">
      <c r="A1842" s="58"/>
    </row>
    <row r="1843" spans="1:1" x14ac:dyDescent="0.25">
      <c r="A1843" s="58"/>
    </row>
    <row r="1844" spans="1:1" x14ac:dyDescent="0.25">
      <c r="A1844" s="58"/>
    </row>
    <row r="1845" spans="1:1" x14ac:dyDescent="0.25">
      <c r="A1845" s="58"/>
    </row>
    <row r="1846" spans="1:1" x14ac:dyDescent="0.25">
      <c r="A1846" s="58"/>
    </row>
    <row r="1847" spans="1:1" x14ac:dyDescent="0.25">
      <c r="A1847" s="58"/>
    </row>
    <row r="1848" spans="1:1" x14ac:dyDescent="0.25">
      <c r="A1848" s="58"/>
    </row>
    <row r="1849" spans="1:1" x14ac:dyDescent="0.25">
      <c r="A1849" s="58"/>
    </row>
    <row r="1850" spans="1:1" x14ac:dyDescent="0.25">
      <c r="A1850" s="58"/>
    </row>
    <row r="1851" spans="1:1" x14ac:dyDescent="0.25">
      <c r="A1851" s="58"/>
    </row>
    <row r="1852" spans="1:1" x14ac:dyDescent="0.25">
      <c r="A1852" s="58"/>
    </row>
    <row r="1853" spans="1:1" x14ac:dyDescent="0.25">
      <c r="A1853" s="58"/>
    </row>
    <row r="1854" spans="1:1" x14ac:dyDescent="0.25">
      <c r="A1854" s="58"/>
    </row>
    <row r="1855" spans="1:1" x14ac:dyDescent="0.25">
      <c r="A1855" s="58"/>
    </row>
    <row r="1856" spans="1:1" x14ac:dyDescent="0.25">
      <c r="A1856" s="58"/>
    </row>
    <row r="1857" spans="1:1" x14ac:dyDescent="0.25">
      <c r="A1857" s="58"/>
    </row>
    <row r="1858" spans="1:1" x14ac:dyDescent="0.25">
      <c r="A1858" s="58"/>
    </row>
    <row r="1859" spans="1:1" x14ac:dyDescent="0.25">
      <c r="A1859" s="58"/>
    </row>
    <row r="1860" spans="1:1" x14ac:dyDescent="0.25">
      <c r="A1860" s="58"/>
    </row>
    <row r="1861" spans="1:1" x14ac:dyDescent="0.25">
      <c r="A1861" s="58"/>
    </row>
    <row r="1862" spans="1:1" x14ac:dyDescent="0.25">
      <c r="A1862" s="58"/>
    </row>
    <row r="1863" spans="1:1" x14ac:dyDescent="0.25">
      <c r="A1863" s="58"/>
    </row>
    <row r="1864" spans="1:1" x14ac:dyDescent="0.25">
      <c r="A1864" s="58"/>
    </row>
    <row r="1865" spans="1:1" x14ac:dyDescent="0.25">
      <c r="A1865" s="58"/>
    </row>
    <row r="1866" spans="1:1" x14ac:dyDescent="0.25">
      <c r="A1866" s="58"/>
    </row>
    <row r="1867" spans="1:1" x14ac:dyDescent="0.25">
      <c r="A1867" s="58"/>
    </row>
    <row r="1868" spans="1:1" x14ac:dyDescent="0.25">
      <c r="A1868" s="58"/>
    </row>
    <row r="1869" spans="1:1" x14ac:dyDescent="0.25">
      <c r="A1869" s="58"/>
    </row>
    <row r="1870" spans="1:1" x14ac:dyDescent="0.25">
      <c r="A1870" s="58"/>
    </row>
    <row r="1871" spans="1:1" x14ac:dyDescent="0.25">
      <c r="A1871" s="58"/>
    </row>
    <row r="1872" spans="1:1" x14ac:dyDescent="0.25">
      <c r="A1872" s="58"/>
    </row>
    <row r="1873" spans="1:1" x14ac:dyDescent="0.25">
      <c r="A1873" s="58"/>
    </row>
    <row r="1874" spans="1:1" x14ac:dyDescent="0.25">
      <c r="A1874" s="58"/>
    </row>
    <row r="1875" spans="1:1" x14ac:dyDescent="0.25">
      <c r="A1875" s="58"/>
    </row>
    <row r="1876" spans="1:1" x14ac:dyDescent="0.25">
      <c r="A1876" s="58"/>
    </row>
    <row r="1877" spans="1:1" x14ac:dyDescent="0.25">
      <c r="A1877" s="58"/>
    </row>
    <row r="1878" spans="1:1" x14ac:dyDescent="0.25">
      <c r="A1878" s="58"/>
    </row>
    <row r="1879" spans="1:1" x14ac:dyDescent="0.25">
      <c r="A1879" s="58"/>
    </row>
    <row r="1880" spans="1:1" x14ac:dyDescent="0.25">
      <c r="A1880" s="58"/>
    </row>
    <row r="1881" spans="1:1" x14ac:dyDescent="0.25">
      <c r="A1881" s="58"/>
    </row>
    <row r="1882" spans="1:1" x14ac:dyDescent="0.25">
      <c r="A1882" s="58"/>
    </row>
    <row r="1883" spans="1:1" x14ac:dyDescent="0.25">
      <c r="A1883" s="58"/>
    </row>
    <row r="1884" spans="1:1" x14ac:dyDescent="0.25">
      <c r="A1884" s="58"/>
    </row>
    <row r="1885" spans="1:1" x14ac:dyDescent="0.25">
      <c r="A1885" s="58"/>
    </row>
    <row r="1886" spans="1:1" x14ac:dyDescent="0.25">
      <c r="A1886" s="58"/>
    </row>
    <row r="1887" spans="1:1" x14ac:dyDescent="0.25">
      <c r="A1887" s="58"/>
    </row>
    <row r="1888" spans="1:1" x14ac:dyDescent="0.25">
      <c r="A1888" s="58"/>
    </row>
    <row r="1889" spans="1:1" x14ac:dyDescent="0.25">
      <c r="A1889" s="58"/>
    </row>
    <row r="1890" spans="1:1" x14ac:dyDescent="0.25">
      <c r="A1890" s="58"/>
    </row>
    <row r="1891" spans="1:1" x14ac:dyDescent="0.25">
      <c r="A1891" s="58"/>
    </row>
    <row r="1892" spans="1:1" x14ac:dyDescent="0.25">
      <c r="A1892" s="58"/>
    </row>
    <row r="1893" spans="1:1" x14ac:dyDescent="0.25">
      <c r="A1893" s="58"/>
    </row>
    <row r="1894" spans="1:1" x14ac:dyDescent="0.25">
      <c r="A1894" s="58"/>
    </row>
    <row r="1895" spans="1:1" x14ac:dyDescent="0.25">
      <c r="A1895" s="58"/>
    </row>
    <row r="1896" spans="1:1" x14ac:dyDescent="0.25">
      <c r="A1896" s="58"/>
    </row>
    <row r="1897" spans="1:1" x14ac:dyDescent="0.25">
      <c r="A1897" s="58"/>
    </row>
    <row r="1898" spans="1:1" x14ac:dyDescent="0.25">
      <c r="A1898" s="58"/>
    </row>
    <row r="1899" spans="1:1" x14ac:dyDescent="0.25">
      <c r="A1899" s="58"/>
    </row>
    <row r="1900" spans="1:1" x14ac:dyDescent="0.25">
      <c r="A1900" s="58"/>
    </row>
    <row r="1901" spans="1:1" x14ac:dyDescent="0.25">
      <c r="A1901" s="58"/>
    </row>
    <row r="1902" spans="1:1" x14ac:dyDescent="0.25">
      <c r="A1902" s="58"/>
    </row>
    <row r="1903" spans="1:1" x14ac:dyDescent="0.25">
      <c r="A1903" s="58"/>
    </row>
    <row r="1904" spans="1:1" x14ac:dyDescent="0.25">
      <c r="A1904" s="58"/>
    </row>
    <row r="1905" spans="1:1" x14ac:dyDescent="0.25">
      <c r="A1905" s="58"/>
    </row>
    <row r="1906" spans="1:1" x14ac:dyDescent="0.25">
      <c r="A1906" s="58"/>
    </row>
    <row r="1907" spans="1:1" x14ac:dyDescent="0.25">
      <c r="A1907" s="58"/>
    </row>
    <row r="1908" spans="1:1" x14ac:dyDescent="0.25">
      <c r="A1908" s="58"/>
    </row>
    <row r="1909" spans="1:1" x14ac:dyDescent="0.25">
      <c r="A1909" s="58"/>
    </row>
    <row r="1910" spans="1:1" x14ac:dyDescent="0.25">
      <c r="A1910" s="58"/>
    </row>
    <row r="1911" spans="1:1" x14ac:dyDescent="0.25">
      <c r="A1911" s="58"/>
    </row>
    <row r="1912" spans="1:1" x14ac:dyDescent="0.25">
      <c r="A1912" s="58"/>
    </row>
    <row r="1913" spans="1:1" x14ac:dyDescent="0.25">
      <c r="A1913" s="58"/>
    </row>
    <row r="1914" spans="1:1" x14ac:dyDescent="0.25">
      <c r="A1914" s="58"/>
    </row>
    <row r="1915" spans="1:1" x14ac:dyDescent="0.25">
      <c r="A1915" s="58"/>
    </row>
    <row r="1916" spans="1:1" x14ac:dyDescent="0.25">
      <c r="A1916" s="58"/>
    </row>
    <row r="1917" spans="1:1" x14ac:dyDescent="0.25">
      <c r="A1917" s="58"/>
    </row>
    <row r="1918" spans="1:1" x14ac:dyDescent="0.25">
      <c r="A1918" s="58"/>
    </row>
    <row r="1919" spans="1:1" x14ac:dyDescent="0.25">
      <c r="A1919" s="58"/>
    </row>
    <row r="1920" spans="1:1" x14ac:dyDescent="0.25">
      <c r="A1920" s="58"/>
    </row>
    <row r="1921" spans="1:1" x14ac:dyDescent="0.25">
      <c r="A1921" s="58"/>
    </row>
    <row r="1922" spans="1:1" x14ac:dyDescent="0.25">
      <c r="A1922" s="58"/>
    </row>
    <row r="1923" spans="1:1" x14ac:dyDescent="0.25">
      <c r="A1923" s="58"/>
    </row>
    <row r="1924" spans="1:1" x14ac:dyDescent="0.25">
      <c r="A1924" s="58"/>
    </row>
    <row r="1925" spans="1:1" x14ac:dyDescent="0.25">
      <c r="A1925" s="58"/>
    </row>
    <row r="1926" spans="1:1" x14ac:dyDescent="0.25">
      <c r="A1926" s="58"/>
    </row>
    <row r="1927" spans="1:1" x14ac:dyDescent="0.25">
      <c r="A1927" s="58"/>
    </row>
    <row r="1928" spans="1:1" x14ac:dyDescent="0.25">
      <c r="A1928" s="58"/>
    </row>
    <row r="1929" spans="1:1" x14ac:dyDescent="0.25">
      <c r="A1929" s="58"/>
    </row>
    <row r="1930" spans="1:1" x14ac:dyDescent="0.25">
      <c r="A1930" s="58"/>
    </row>
    <row r="1931" spans="1:1" x14ac:dyDescent="0.25">
      <c r="A1931" s="58"/>
    </row>
    <row r="1932" spans="1:1" x14ac:dyDescent="0.25">
      <c r="A1932" s="58"/>
    </row>
    <row r="1933" spans="1:1" x14ac:dyDescent="0.25">
      <c r="A1933" s="58"/>
    </row>
    <row r="1934" spans="1:1" x14ac:dyDescent="0.25">
      <c r="A1934" s="58"/>
    </row>
    <row r="1935" spans="1:1" x14ac:dyDescent="0.25">
      <c r="A1935" s="58"/>
    </row>
    <row r="1936" spans="1:1" x14ac:dyDescent="0.25">
      <c r="A1936" s="58"/>
    </row>
    <row r="1937" spans="1:1" x14ac:dyDescent="0.25">
      <c r="A1937" s="58"/>
    </row>
    <row r="1938" spans="1:1" x14ac:dyDescent="0.25">
      <c r="A1938" s="58"/>
    </row>
    <row r="1939" spans="1:1" x14ac:dyDescent="0.25">
      <c r="A1939" s="58"/>
    </row>
    <row r="1940" spans="1:1" x14ac:dyDescent="0.25">
      <c r="A1940" s="58"/>
    </row>
    <row r="1941" spans="1:1" x14ac:dyDescent="0.25">
      <c r="A1941" s="58"/>
    </row>
    <row r="1942" spans="1:1" x14ac:dyDescent="0.25">
      <c r="A1942" s="58"/>
    </row>
    <row r="1943" spans="1:1" x14ac:dyDescent="0.25">
      <c r="A1943" s="58"/>
    </row>
    <row r="1944" spans="1:1" x14ac:dyDescent="0.25">
      <c r="A1944" s="58"/>
    </row>
    <row r="1945" spans="1:1" x14ac:dyDescent="0.25">
      <c r="A1945" s="58"/>
    </row>
    <row r="1946" spans="1:1" x14ac:dyDescent="0.25">
      <c r="A1946" s="58"/>
    </row>
    <row r="1947" spans="1:1" x14ac:dyDescent="0.25">
      <c r="A1947" s="58"/>
    </row>
    <row r="1948" spans="1:1" x14ac:dyDescent="0.25">
      <c r="A1948" s="58"/>
    </row>
    <row r="1949" spans="1:1" x14ac:dyDescent="0.25">
      <c r="A1949" s="58"/>
    </row>
    <row r="1950" spans="1:1" x14ac:dyDescent="0.25">
      <c r="A1950" s="58"/>
    </row>
    <row r="1951" spans="1:1" x14ac:dyDescent="0.25">
      <c r="A1951" s="58"/>
    </row>
    <row r="1952" spans="1:1" x14ac:dyDescent="0.25">
      <c r="A1952" s="58"/>
    </row>
    <row r="1953" spans="1:1" x14ac:dyDescent="0.25">
      <c r="A1953" s="58"/>
    </row>
    <row r="1954" spans="1:1" x14ac:dyDescent="0.25">
      <c r="A1954" s="58"/>
    </row>
    <row r="1955" spans="1:1" x14ac:dyDescent="0.25">
      <c r="A1955" s="58"/>
    </row>
    <row r="1956" spans="1:1" x14ac:dyDescent="0.25">
      <c r="A1956" s="58"/>
    </row>
    <row r="1957" spans="1:1" x14ac:dyDescent="0.25">
      <c r="A1957" s="58"/>
    </row>
    <row r="1958" spans="1:1" x14ac:dyDescent="0.25">
      <c r="A1958" s="58"/>
    </row>
    <row r="1959" spans="1:1" x14ac:dyDescent="0.25">
      <c r="A1959" s="58"/>
    </row>
    <row r="1960" spans="1:1" x14ac:dyDescent="0.25">
      <c r="A1960" s="58"/>
    </row>
    <row r="1961" spans="1:1" x14ac:dyDescent="0.25">
      <c r="A1961" s="58"/>
    </row>
    <row r="1962" spans="1:1" x14ac:dyDescent="0.25">
      <c r="A1962" s="58"/>
    </row>
    <row r="1963" spans="1:1" x14ac:dyDescent="0.25">
      <c r="A1963" s="58"/>
    </row>
    <row r="1964" spans="1:1" x14ac:dyDescent="0.25">
      <c r="A1964" s="58"/>
    </row>
    <row r="1965" spans="1:1" x14ac:dyDescent="0.25">
      <c r="A1965" s="58"/>
    </row>
    <row r="1966" spans="1:1" x14ac:dyDescent="0.25">
      <c r="A1966" s="58"/>
    </row>
    <row r="1967" spans="1:1" x14ac:dyDescent="0.25">
      <c r="A1967" s="58"/>
    </row>
    <row r="1968" spans="1:1" x14ac:dyDescent="0.25">
      <c r="A1968" s="58"/>
    </row>
    <row r="1969" spans="1:1" x14ac:dyDescent="0.25">
      <c r="A1969" s="58"/>
    </row>
    <row r="1970" spans="1:1" x14ac:dyDescent="0.25">
      <c r="A1970" s="58"/>
    </row>
    <row r="1971" spans="1:1" x14ac:dyDescent="0.25">
      <c r="A1971" s="58"/>
    </row>
    <row r="1972" spans="1:1" x14ac:dyDescent="0.25">
      <c r="A1972" s="58"/>
    </row>
    <row r="1973" spans="1:1" x14ac:dyDescent="0.25">
      <c r="A1973" s="58"/>
    </row>
    <row r="1974" spans="1:1" x14ac:dyDescent="0.25">
      <c r="A1974" s="58"/>
    </row>
    <row r="1975" spans="1:1" x14ac:dyDescent="0.25">
      <c r="A1975" s="58"/>
    </row>
    <row r="1976" spans="1:1" x14ac:dyDescent="0.25">
      <c r="A1976" s="58"/>
    </row>
    <row r="1977" spans="1:1" x14ac:dyDescent="0.25">
      <c r="A1977" s="58"/>
    </row>
    <row r="1978" spans="1:1" x14ac:dyDescent="0.25">
      <c r="A1978" s="58"/>
    </row>
    <row r="1979" spans="1:1" x14ac:dyDescent="0.25">
      <c r="A1979" s="58"/>
    </row>
    <row r="1980" spans="1:1" x14ac:dyDescent="0.25">
      <c r="A1980" s="58"/>
    </row>
    <row r="1981" spans="1:1" x14ac:dyDescent="0.25">
      <c r="A1981" s="58"/>
    </row>
    <row r="1982" spans="1:1" x14ac:dyDescent="0.25">
      <c r="A1982" s="58"/>
    </row>
    <row r="1983" spans="1:1" x14ac:dyDescent="0.25">
      <c r="A1983" s="58"/>
    </row>
    <row r="1984" spans="1:1" x14ac:dyDescent="0.25">
      <c r="A1984" s="58"/>
    </row>
    <row r="1985" spans="1:1" x14ac:dyDescent="0.25">
      <c r="A1985" s="58"/>
    </row>
    <row r="1986" spans="1:1" x14ac:dyDescent="0.25">
      <c r="A1986" s="58"/>
    </row>
    <row r="1987" spans="1:1" x14ac:dyDescent="0.25">
      <c r="A1987" s="58"/>
    </row>
    <row r="1988" spans="1:1" x14ac:dyDescent="0.25">
      <c r="A1988" s="58"/>
    </row>
    <row r="1989" spans="1:1" x14ac:dyDescent="0.25">
      <c r="A1989" s="58"/>
    </row>
    <row r="1990" spans="1:1" x14ac:dyDescent="0.25">
      <c r="A1990" s="58"/>
    </row>
    <row r="1991" spans="1:1" x14ac:dyDescent="0.25">
      <c r="A1991" s="58"/>
    </row>
    <row r="1992" spans="1:1" x14ac:dyDescent="0.25">
      <c r="A1992" s="58"/>
    </row>
    <row r="1993" spans="1:1" x14ac:dyDescent="0.25">
      <c r="A1993" s="58"/>
    </row>
    <row r="1994" spans="1:1" x14ac:dyDescent="0.25">
      <c r="A1994" s="58"/>
    </row>
    <row r="1995" spans="1:1" x14ac:dyDescent="0.25">
      <c r="A1995" s="58"/>
    </row>
    <row r="1996" spans="1:1" x14ac:dyDescent="0.25">
      <c r="A1996" s="58"/>
    </row>
    <row r="1997" spans="1:1" x14ac:dyDescent="0.25">
      <c r="A1997" s="58"/>
    </row>
    <row r="1998" spans="1:1" x14ac:dyDescent="0.25">
      <c r="A1998" s="58"/>
    </row>
    <row r="1999" spans="1:1" x14ac:dyDescent="0.25">
      <c r="A1999" s="58"/>
    </row>
    <row r="2000" spans="1:1" x14ac:dyDescent="0.25">
      <c r="A2000" s="58"/>
    </row>
    <row r="2001" spans="1:1" x14ac:dyDescent="0.25">
      <c r="A2001" s="58"/>
    </row>
    <row r="2002" spans="1:1" x14ac:dyDescent="0.25">
      <c r="A2002" s="58"/>
    </row>
    <row r="2003" spans="1:1" x14ac:dyDescent="0.25">
      <c r="A2003" s="58"/>
    </row>
    <row r="2004" spans="1:1" x14ac:dyDescent="0.25">
      <c r="A2004" s="58"/>
    </row>
    <row r="2005" spans="1:1" x14ac:dyDescent="0.25">
      <c r="A2005" s="58"/>
    </row>
    <row r="2006" spans="1:1" x14ac:dyDescent="0.25">
      <c r="A2006" s="58"/>
    </row>
    <row r="2007" spans="1:1" x14ac:dyDescent="0.25">
      <c r="A2007" s="58"/>
    </row>
    <row r="2008" spans="1:1" x14ac:dyDescent="0.25">
      <c r="A2008" s="58"/>
    </row>
    <row r="2009" spans="1:1" x14ac:dyDescent="0.25">
      <c r="A2009" s="58"/>
    </row>
    <row r="2010" spans="1:1" x14ac:dyDescent="0.25">
      <c r="A2010" s="58"/>
    </row>
    <row r="2011" spans="1:1" x14ac:dyDescent="0.25">
      <c r="A2011" s="58"/>
    </row>
    <row r="2012" spans="1:1" x14ac:dyDescent="0.25">
      <c r="A2012" s="58"/>
    </row>
    <row r="2013" spans="1:1" x14ac:dyDescent="0.25">
      <c r="A2013" s="58"/>
    </row>
    <row r="2014" spans="1:1" x14ac:dyDescent="0.25">
      <c r="A2014" s="58"/>
    </row>
    <row r="2015" spans="1:1" x14ac:dyDescent="0.25">
      <c r="A2015" s="58"/>
    </row>
    <row r="2016" spans="1:1" x14ac:dyDescent="0.25">
      <c r="A2016" s="58"/>
    </row>
    <row r="2017" spans="1:1" x14ac:dyDescent="0.25">
      <c r="A2017" s="58"/>
    </row>
    <row r="2018" spans="1:1" x14ac:dyDescent="0.25">
      <c r="A2018" s="58"/>
    </row>
    <row r="2019" spans="1:1" x14ac:dyDescent="0.25">
      <c r="A2019" s="58"/>
    </row>
    <row r="2020" spans="1:1" x14ac:dyDescent="0.25">
      <c r="A2020" s="58"/>
    </row>
    <row r="2021" spans="1:1" x14ac:dyDescent="0.25">
      <c r="A2021" s="58"/>
    </row>
    <row r="2022" spans="1:1" x14ac:dyDescent="0.25">
      <c r="A2022" s="58"/>
    </row>
    <row r="2023" spans="1:1" x14ac:dyDescent="0.25">
      <c r="A2023" s="58"/>
    </row>
    <row r="2024" spans="1:1" x14ac:dyDescent="0.25">
      <c r="A2024" s="58"/>
    </row>
    <row r="2025" spans="1:1" x14ac:dyDescent="0.25">
      <c r="A2025" s="58"/>
    </row>
    <row r="2026" spans="1:1" x14ac:dyDescent="0.25">
      <c r="A2026" s="58"/>
    </row>
    <row r="2027" spans="1:1" x14ac:dyDescent="0.25">
      <c r="A2027" s="58"/>
    </row>
    <row r="2028" spans="1:1" x14ac:dyDescent="0.25">
      <c r="A2028" s="58"/>
    </row>
    <row r="2029" spans="1:1" x14ac:dyDescent="0.25">
      <c r="A2029" s="58"/>
    </row>
    <row r="2030" spans="1:1" x14ac:dyDescent="0.25">
      <c r="A2030" s="58"/>
    </row>
    <row r="2031" spans="1:1" x14ac:dyDescent="0.25">
      <c r="A2031" s="58"/>
    </row>
    <row r="2032" spans="1:1" x14ac:dyDescent="0.25">
      <c r="A2032" s="58"/>
    </row>
    <row r="2033" spans="1:1" x14ac:dyDescent="0.25">
      <c r="A2033" s="58"/>
    </row>
    <row r="2034" spans="1:1" x14ac:dyDescent="0.25">
      <c r="A2034" s="58"/>
    </row>
    <row r="2035" spans="1:1" x14ac:dyDescent="0.25">
      <c r="A2035" s="58"/>
    </row>
    <row r="2036" spans="1:1" x14ac:dyDescent="0.25">
      <c r="A2036" s="58"/>
    </row>
    <row r="2037" spans="1:1" x14ac:dyDescent="0.25">
      <c r="A2037" s="58"/>
    </row>
    <row r="2038" spans="1:1" x14ac:dyDescent="0.25">
      <c r="A2038" s="58"/>
    </row>
    <row r="2039" spans="1:1" x14ac:dyDescent="0.25">
      <c r="A2039" s="58"/>
    </row>
    <row r="2040" spans="1:1" x14ac:dyDescent="0.25">
      <c r="A2040" s="58"/>
    </row>
    <row r="2041" spans="1:1" x14ac:dyDescent="0.25">
      <c r="A2041" s="58"/>
    </row>
    <row r="2042" spans="1:1" x14ac:dyDescent="0.25">
      <c r="A2042" s="58"/>
    </row>
    <row r="2043" spans="1:1" x14ac:dyDescent="0.25">
      <c r="A2043" s="58"/>
    </row>
    <row r="2044" spans="1:1" x14ac:dyDescent="0.25">
      <c r="A2044" s="58"/>
    </row>
    <row r="2045" spans="1:1" x14ac:dyDescent="0.25">
      <c r="A2045" s="58"/>
    </row>
    <row r="2046" spans="1:1" x14ac:dyDescent="0.25">
      <c r="A2046" s="58"/>
    </row>
    <row r="2047" spans="1:1" x14ac:dyDescent="0.25">
      <c r="A2047" s="58"/>
    </row>
    <row r="2048" spans="1:1" x14ac:dyDescent="0.25">
      <c r="A2048" s="58"/>
    </row>
    <row r="2049" spans="1:1" x14ac:dyDescent="0.25">
      <c r="A2049" s="58"/>
    </row>
    <row r="2050" spans="1:1" x14ac:dyDescent="0.25">
      <c r="A2050" s="58"/>
    </row>
    <row r="2051" spans="1:1" x14ac:dyDescent="0.25">
      <c r="A2051" s="58"/>
    </row>
    <row r="2052" spans="1:1" x14ac:dyDescent="0.25">
      <c r="A2052" s="58"/>
    </row>
    <row r="2053" spans="1:1" x14ac:dyDescent="0.25">
      <c r="A2053" s="58"/>
    </row>
    <row r="2054" spans="1:1" x14ac:dyDescent="0.25">
      <c r="A2054" s="58"/>
    </row>
    <row r="2055" spans="1:1" x14ac:dyDescent="0.25">
      <c r="A2055" s="58"/>
    </row>
    <row r="2056" spans="1:1" x14ac:dyDescent="0.25">
      <c r="A2056" s="58"/>
    </row>
    <row r="2057" spans="1:1" x14ac:dyDescent="0.25">
      <c r="A2057" s="58"/>
    </row>
    <row r="2058" spans="1:1" x14ac:dyDescent="0.25">
      <c r="A2058" s="58"/>
    </row>
    <row r="2059" spans="1:1" x14ac:dyDescent="0.25">
      <c r="A2059" s="58"/>
    </row>
    <row r="2060" spans="1:1" x14ac:dyDescent="0.25">
      <c r="A2060" s="58"/>
    </row>
    <row r="2061" spans="1:1" x14ac:dyDescent="0.25">
      <c r="A2061" s="58"/>
    </row>
    <row r="2062" spans="1:1" x14ac:dyDescent="0.25">
      <c r="A2062" s="58"/>
    </row>
    <row r="2063" spans="1:1" x14ac:dyDescent="0.25">
      <c r="A2063" s="58"/>
    </row>
    <row r="2064" spans="1:1" x14ac:dyDescent="0.25">
      <c r="A2064" s="58"/>
    </row>
    <row r="2065" spans="1:1" x14ac:dyDescent="0.25">
      <c r="A2065" s="58"/>
    </row>
    <row r="2066" spans="1:1" x14ac:dyDescent="0.25">
      <c r="A2066" s="58"/>
    </row>
    <row r="2067" spans="1:1" x14ac:dyDescent="0.25">
      <c r="A2067" s="58"/>
    </row>
    <row r="2068" spans="1:1" x14ac:dyDescent="0.25">
      <c r="A2068" s="58"/>
    </row>
    <row r="2069" spans="1:1" x14ac:dyDescent="0.25">
      <c r="A2069" s="58"/>
    </row>
    <row r="2070" spans="1:1" x14ac:dyDescent="0.25">
      <c r="A2070" s="58"/>
    </row>
    <row r="2071" spans="1:1" x14ac:dyDescent="0.25">
      <c r="A2071" s="58"/>
    </row>
    <row r="2072" spans="1:1" x14ac:dyDescent="0.25">
      <c r="A2072" s="58"/>
    </row>
    <row r="2073" spans="1:1" x14ac:dyDescent="0.25">
      <c r="A2073" s="58"/>
    </row>
    <row r="2074" spans="1:1" x14ac:dyDescent="0.25">
      <c r="A2074" s="58"/>
    </row>
    <row r="2075" spans="1:1" x14ac:dyDescent="0.25">
      <c r="A2075" s="58"/>
    </row>
    <row r="2076" spans="1:1" x14ac:dyDescent="0.25">
      <c r="A2076" s="58"/>
    </row>
    <row r="2077" spans="1:1" x14ac:dyDescent="0.25">
      <c r="A2077" s="58"/>
    </row>
    <row r="2078" spans="1:1" x14ac:dyDescent="0.25">
      <c r="A2078" s="58"/>
    </row>
    <row r="2079" spans="1:1" x14ac:dyDescent="0.25">
      <c r="A2079" s="58"/>
    </row>
    <row r="2080" spans="1:1" x14ac:dyDescent="0.25">
      <c r="A2080" s="58"/>
    </row>
    <row r="2081" spans="1:1" x14ac:dyDescent="0.25">
      <c r="A2081" s="58"/>
    </row>
    <row r="2082" spans="1:1" x14ac:dyDescent="0.25">
      <c r="A2082" s="58"/>
    </row>
    <row r="2083" spans="1:1" x14ac:dyDescent="0.25">
      <c r="A2083" s="58"/>
    </row>
    <row r="2084" spans="1:1" x14ac:dyDescent="0.25">
      <c r="A2084" s="58"/>
    </row>
    <row r="2085" spans="1:1" x14ac:dyDescent="0.25">
      <c r="A2085" s="58"/>
    </row>
    <row r="2086" spans="1:1" x14ac:dyDescent="0.25">
      <c r="A2086" s="58"/>
    </row>
    <row r="2087" spans="1:1" x14ac:dyDescent="0.25">
      <c r="A2087" s="58"/>
    </row>
    <row r="2088" spans="1:1" x14ac:dyDescent="0.25">
      <c r="A2088" s="58"/>
    </row>
    <row r="2089" spans="1:1" x14ac:dyDescent="0.25">
      <c r="A2089" s="58"/>
    </row>
    <row r="2090" spans="1:1" x14ac:dyDescent="0.25">
      <c r="A2090" s="58"/>
    </row>
    <row r="2091" spans="1:1" x14ac:dyDescent="0.25">
      <c r="A2091" s="58"/>
    </row>
    <row r="2092" spans="1:1" x14ac:dyDescent="0.25">
      <c r="A2092" s="58"/>
    </row>
    <row r="2093" spans="1:1" x14ac:dyDescent="0.25">
      <c r="A2093" s="58"/>
    </row>
    <row r="2094" spans="1:1" x14ac:dyDescent="0.25">
      <c r="A2094" s="58"/>
    </row>
    <row r="2095" spans="1:1" x14ac:dyDescent="0.25">
      <c r="A2095" s="58"/>
    </row>
    <row r="2096" spans="1:1" x14ac:dyDescent="0.25">
      <c r="A2096" s="58"/>
    </row>
    <row r="2097" spans="1:1" x14ac:dyDescent="0.25">
      <c r="A2097" s="58"/>
    </row>
    <row r="2098" spans="1:1" x14ac:dyDescent="0.25">
      <c r="A2098" s="58"/>
    </row>
    <row r="2099" spans="1:1" x14ac:dyDescent="0.25">
      <c r="A2099" s="58"/>
    </row>
    <row r="2100" spans="1:1" x14ac:dyDescent="0.25">
      <c r="A2100" s="58"/>
    </row>
    <row r="2101" spans="1:1" x14ac:dyDescent="0.25">
      <c r="A2101" s="58"/>
    </row>
    <row r="2102" spans="1:1" x14ac:dyDescent="0.25">
      <c r="A2102" s="58"/>
    </row>
    <row r="2103" spans="1:1" x14ac:dyDescent="0.25">
      <c r="A2103" s="58"/>
    </row>
    <row r="2104" spans="1:1" x14ac:dyDescent="0.25">
      <c r="A2104" s="58"/>
    </row>
    <row r="2105" spans="1:1" x14ac:dyDescent="0.25">
      <c r="A2105" s="58"/>
    </row>
    <row r="2106" spans="1:1" x14ac:dyDescent="0.25">
      <c r="A2106" s="58"/>
    </row>
    <row r="2107" spans="1:1" x14ac:dyDescent="0.25">
      <c r="A2107" s="58"/>
    </row>
    <row r="2108" spans="1:1" x14ac:dyDescent="0.25">
      <c r="A2108" s="58"/>
    </row>
    <row r="2109" spans="1:1" x14ac:dyDescent="0.25">
      <c r="A2109" s="58"/>
    </row>
    <row r="2110" spans="1:1" x14ac:dyDescent="0.25">
      <c r="A2110" s="58"/>
    </row>
    <row r="2111" spans="1:1" x14ac:dyDescent="0.25">
      <c r="A2111" s="58"/>
    </row>
    <row r="2112" spans="1:1" x14ac:dyDescent="0.25">
      <c r="A2112" s="58"/>
    </row>
    <row r="2113" spans="1:1" x14ac:dyDescent="0.25">
      <c r="A2113" s="58"/>
    </row>
    <row r="2114" spans="1:1" x14ac:dyDescent="0.25">
      <c r="A2114" s="58"/>
    </row>
    <row r="2115" spans="1:1" x14ac:dyDescent="0.25">
      <c r="A2115" s="58"/>
    </row>
    <row r="2116" spans="1:1" x14ac:dyDescent="0.25">
      <c r="A2116" s="58"/>
    </row>
    <row r="2117" spans="1:1" x14ac:dyDescent="0.25">
      <c r="A2117" s="58"/>
    </row>
    <row r="2118" spans="1:1" x14ac:dyDescent="0.25">
      <c r="A2118" s="58"/>
    </row>
    <row r="2119" spans="1:1" x14ac:dyDescent="0.25">
      <c r="A2119" s="58"/>
    </row>
    <row r="2120" spans="1:1" x14ac:dyDescent="0.25">
      <c r="A2120" s="58"/>
    </row>
    <row r="2121" spans="1:1" x14ac:dyDescent="0.25">
      <c r="A2121" s="58"/>
    </row>
    <row r="2122" spans="1:1" x14ac:dyDescent="0.25">
      <c r="A2122" s="58"/>
    </row>
    <row r="2123" spans="1:1" x14ac:dyDescent="0.25">
      <c r="A2123" s="58"/>
    </row>
    <row r="2124" spans="1:1" x14ac:dyDescent="0.25">
      <c r="A2124" s="58"/>
    </row>
    <row r="2125" spans="1:1" x14ac:dyDescent="0.25">
      <c r="A2125" s="58"/>
    </row>
    <row r="2126" spans="1:1" x14ac:dyDescent="0.25">
      <c r="A2126" s="58"/>
    </row>
    <row r="2127" spans="1:1" x14ac:dyDescent="0.25">
      <c r="A2127" s="58"/>
    </row>
    <row r="2128" spans="1:1" x14ac:dyDescent="0.25">
      <c r="A2128" s="58"/>
    </row>
    <row r="2129" spans="1:1" x14ac:dyDescent="0.25">
      <c r="A2129" s="58"/>
    </row>
    <row r="2130" spans="1:1" x14ac:dyDescent="0.25">
      <c r="A2130" s="58"/>
    </row>
    <row r="2131" spans="1:1" x14ac:dyDescent="0.25">
      <c r="A2131" s="58"/>
    </row>
    <row r="2132" spans="1:1" x14ac:dyDescent="0.25">
      <c r="A2132" s="58"/>
    </row>
    <row r="2133" spans="1:1" x14ac:dyDescent="0.25">
      <c r="A2133" s="58"/>
    </row>
    <row r="2134" spans="1:1" x14ac:dyDescent="0.25">
      <c r="A2134" s="58"/>
    </row>
    <row r="2135" spans="1:1" x14ac:dyDescent="0.25">
      <c r="A2135" s="58"/>
    </row>
    <row r="2136" spans="1:1" x14ac:dyDescent="0.25">
      <c r="A2136" s="58"/>
    </row>
    <row r="2137" spans="1:1" x14ac:dyDescent="0.25">
      <c r="A2137" s="58"/>
    </row>
    <row r="2138" spans="1:1" x14ac:dyDescent="0.25">
      <c r="A2138" s="58"/>
    </row>
    <row r="2139" spans="1:1" x14ac:dyDescent="0.25">
      <c r="A2139" s="58"/>
    </row>
    <row r="2140" spans="1:1" x14ac:dyDescent="0.25">
      <c r="A2140" s="58"/>
    </row>
    <row r="2141" spans="1:1" x14ac:dyDescent="0.25">
      <c r="A2141" s="58"/>
    </row>
    <row r="2142" spans="1:1" x14ac:dyDescent="0.25">
      <c r="A2142" s="58"/>
    </row>
    <row r="2143" spans="1:1" x14ac:dyDescent="0.25">
      <c r="A2143" s="58"/>
    </row>
    <row r="2144" spans="1:1" x14ac:dyDescent="0.25">
      <c r="A2144" s="58"/>
    </row>
    <row r="2145" spans="1:1" x14ac:dyDescent="0.25">
      <c r="A2145" s="58"/>
    </row>
    <row r="2146" spans="1:1" x14ac:dyDescent="0.25">
      <c r="A2146" s="58"/>
    </row>
    <row r="2147" spans="1:1" x14ac:dyDescent="0.25">
      <c r="A2147" s="58"/>
    </row>
    <row r="2148" spans="1:1" x14ac:dyDescent="0.25">
      <c r="A2148" s="58"/>
    </row>
    <row r="2149" spans="1:1" x14ac:dyDescent="0.25">
      <c r="A2149" s="58"/>
    </row>
    <row r="2150" spans="1:1" x14ac:dyDescent="0.25">
      <c r="A2150" s="58"/>
    </row>
    <row r="2151" spans="1:1" x14ac:dyDescent="0.25">
      <c r="A2151" s="58"/>
    </row>
    <row r="2152" spans="1:1" x14ac:dyDescent="0.25">
      <c r="A2152" s="58"/>
    </row>
    <row r="2153" spans="1:1" x14ac:dyDescent="0.25">
      <c r="A2153" s="58"/>
    </row>
    <row r="2154" spans="1:1" x14ac:dyDescent="0.25">
      <c r="A2154" s="58"/>
    </row>
    <row r="2155" spans="1:1" x14ac:dyDescent="0.25">
      <c r="A2155" s="58"/>
    </row>
    <row r="2156" spans="1:1" x14ac:dyDescent="0.25">
      <c r="A2156" s="58"/>
    </row>
    <row r="2157" spans="1:1" x14ac:dyDescent="0.25">
      <c r="A2157" s="58"/>
    </row>
    <row r="2158" spans="1:1" x14ac:dyDescent="0.25">
      <c r="A2158" s="58"/>
    </row>
    <row r="2159" spans="1:1" x14ac:dyDescent="0.25">
      <c r="A2159" s="58"/>
    </row>
    <row r="2160" spans="1:1" x14ac:dyDescent="0.25">
      <c r="A2160" s="58"/>
    </row>
    <row r="2161" spans="1:1" x14ac:dyDescent="0.25">
      <c r="A2161" s="58"/>
    </row>
    <row r="2162" spans="1:1" x14ac:dyDescent="0.25">
      <c r="A2162" s="58"/>
    </row>
    <row r="2163" spans="1:1" x14ac:dyDescent="0.25">
      <c r="A2163" s="58"/>
    </row>
    <row r="2164" spans="1:1" x14ac:dyDescent="0.25">
      <c r="A2164" s="58"/>
    </row>
    <row r="2165" spans="1:1" x14ac:dyDescent="0.25">
      <c r="A2165" s="58"/>
    </row>
    <row r="2166" spans="1:1" x14ac:dyDescent="0.25">
      <c r="A2166" s="58"/>
    </row>
    <row r="2167" spans="1:1" x14ac:dyDescent="0.25">
      <c r="A2167" s="58"/>
    </row>
    <row r="2168" spans="1:1" x14ac:dyDescent="0.25">
      <c r="A2168" s="58"/>
    </row>
    <row r="2169" spans="1:1" x14ac:dyDescent="0.25">
      <c r="A2169" s="58"/>
    </row>
    <row r="2170" spans="1:1" x14ac:dyDescent="0.25">
      <c r="A2170" s="58"/>
    </row>
    <row r="2171" spans="1:1" x14ac:dyDescent="0.25">
      <c r="A2171" s="58"/>
    </row>
    <row r="2172" spans="1:1" x14ac:dyDescent="0.25">
      <c r="A2172" s="58"/>
    </row>
    <row r="2173" spans="1:1" x14ac:dyDescent="0.25">
      <c r="A2173" s="58"/>
    </row>
    <row r="2174" spans="1:1" x14ac:dyDescent="0.25">
      <c r="A2174" s="58"/>
    </row>
    <row r="2175" spans="1:1" x14ac:dyDescent="0.25">
      <c r="A2175" s="58"/>
    </row>
    <row r="2176" spans="1:1" x14ac:dyDescent="0.25">
      <c r="A2176" s="58"/>
    </row>
    <row r="2177" spans="1:1" x14ac:dyDescent="0.25">
      <c r="A2177" s="58"/>
    </row>
    <row r="2178" spans="1:1" x14ac:dyDescent="0.25">
      <c r="A2178" s="58"/>
    </row>
    <row r="2179" spans="1:1" x14ac:dyDescent="0.25">
      <c r="A2179" s="58"/>
    </row>
    <row r="2180" spans="1:1" x14ac:dyDescent="0.25">
      <c r="A2180" s="58"/>
    </row>
    <row r="2181" spans="1:1" x14ac:dyDescent="0.25">
      <c r="A2181" s="58"/>
    </row>
    <row r="2182" spans="1:1" x14ac:dyDescent="0.25">
      <c r="A2182" s="58"/>
    </row>
    <row r="2183" spans="1:1" x14ac:dyDescent="0.25">
      <c r="A2183" s="58"/>
    </row>
    <row r="2184" spans="1:1" x14ac:dyDescent="0.25">
      <c r="A2184" s="58"/>
    </row>
    <row r="2185" spans="1:1" x14ac:dyDescent="0.25">
      <c r="A2185" s="58"/>
    </row>
    <row r="2186" spans="1:1" x14ac:dyDescent="0.25">
      <c r="A2186" s="58"/>
    </row>
    <row r="2187" spans="1:1" x14ac:dyDescent="0.25">
      <c r="A2187" s="58"/>
    </row>
    <row r="2188" spans="1:1" x14ac:dyDescent="0.25">
      <c r="A2188" s="58"/>
    </row>
    <row r="2189" spans="1:1" x14ac:dyDescent="0.25">
      <c r="A2189" s="58"/>
    </row>
    <row r="2190" spans="1:1" x14ac:dyDescent="0.25">
      <c r="A2190" s="58"/>
    </row>
    <row r="2191" spans="1:1" x14ac:dyDescent="0.25">
      <c r="A2191" s="58"/>
    </row>
    <row r="2192" spans="1:1" x14ac:dyDescent="0.25">
      <c r="A2192" s="58"/>
    </row>
    <row r="2193" spans="1:1" x14ac:dyDescent="0.25">
      <c r="A2193" s="58"/>
    </row>
    <row r="2194" spans="1:1" x14ac:dyDescent="0.25">
      <c r="A2194" s="58"/>
    </row>
    <row r="2195" spans="1:1" x14ac:dyDescent="0.25">
      <c r="A2195" s="58"/>
    </row>
    <row r="2196" spans="1:1" x14ac:dyDescent="0.25">
      <c r="A2196" s="58"/>
    </row>
    <row r="2197" spans="1:1" x14ac:dyDescent="0.25">
      <c r="A2197" s="58"/>
    </row>
    <row r="2198" spans="1:1" x14ac:dyDescent="0.25">
      <c r="A2198" s="58"/>
    </row>
    <row r="2199" spans="1:1" x14ac:dyDescent="0.25">
      <c r="A2199" s="58"/>
    </row>
    <row r="2200" spans="1:1" x14ac:dyDescent="0.25">
      <c r="A2200" s="58"/>
    </row>
    <row r="2201" spans="1:1" x14ac:dyDescent="0.25">
      <c r="A2201" s="58"/>
    </row>
    <row r="2202" spans="1:1" x14ac:dyDescent="0.25">
      <c r="A2202" s="58"/>
    </row>
    <row r="2203" spans="1:1" x14ac:dyDescent="0.25">
      <c r="A2203" s="58"/>
    </row>
    <row r="2204" spans="1:1" x14ac:dyDescent="0.25">
      <c r="A2204" s="58"/>
    </row>
    <row r="2205" spans="1:1" x14ac:dyDescent="0.25">
      <c r="A2205" s="58"/>
    </row>
    <row r="2206" spans="1:1" x14ac:dyDescent="0.25">
      <c r="A2206" s="58"/>
    </row>
    <row r="2207" spans="1:1" x14ac:dyDescent="0.25">
      <c r="A2207" s="58"/>
    </row>
    <row r="2208" spans="1:1" x14ac:dyDescent="0.25">
      <c r="A2208" s="58"/>
    </row>
    <row r="2209" spans="1:1" x14ac:dyDescent="0.25">
      <c r="A2209" s="58"/>
    </row>
    <row r="2210" spans="1:1" x14ac:dyDescent="0.25">
      <c r="A2210" s="58"/>
    </row>
    <row r="2211" spans="1:1" x14ac:dyDescent="0.25">
      <c r="A2211" s="58"/>
    </row>
    <row r="2212" spans="1:1" x14ac:dyDescent="0.25">
      <c r="A2212" s="58"/>
    </row>
    <row r="2213" spans="1:1" x14ac:dyDescent="0.25">
      <c r="A2213" s="58"/>
    </row>
    <row r="2214" spans="1:1" x14ac:dyDescent="0.25">
      <c r="A2214" s="58"/>
    </row>
    <row r="2215" spans="1:1" x14ac:dyDescent="0.25">
      <c r="A2215" s="58"/>
    </row>
    <row r="2216" spans="1:1" x14ac:dyDescent="0.25">
      <c r="A2216" s="58"/>
    </row>
    <row r="2217" spans="1:1" x14ac:dyDescent="0.25">
      <c r="A2217" s="58"/>
    </row>
    <row r="2218" spans="1:1" x14ac:dyDescent="0.25">
      <c r="A2218" s="58"/>
    </row>
    <row r="2219" spans="1:1" x14ac:dyDescent="0.25">
      <c r="A2219" s="58"/>
    </row>
    <row r="2220" spans="1:1" x14ac:dyDescent="0.25">
      <c r="A2220" s="58"/>
    </row>
    <row r="2221" spans="1:1" x14ac:dyDescent="0.25">
      <c r="A2221" s="58"/>
    </row>
    <row r="2222" spans="1:1" x14ac:dyDescent="0.25">
      <c r="A2222" s="58"/>
    </row>
    <row r="2223" spans="1:1" x14ac:dyDescent="0.25">
      <c r="A2223" s="58"/>
    </row>
    <row r="2224" spans="1:1" x14ac:dyDescent="0.25">
      <c r="A2224" s="58"/>
    </row>
    <row r="2225" spans="1:1" x14ac:dyDescent="0.25">
      <c r="A2225" s="58"/>
    </row>
    <row r="2226" spans="1:1" x14ac:dyDescent="0.25">
      <c r="A2226" s="58"/>
    </row>
    <row r="2227" spans="1:1" x14ac:dyDescent="0.25">
      <c r="A2227" s="58"/>
    </row>
    <row r="2228" spans="1:1" x14ac:dyDescent="0.25">
      <c r="A2228" s="58"/>
    </row>
    <row r="2229" spans="1:1" x14ac:dyDescent="0.25">
      <c r="A2229" s="58"/>
    </row>
    <row r="2230" spans="1:1" x14ac:dyDescent="0.25">
      <c r="A2230" s="58"/>
    </row>
    <row r="2231" spans="1:1" x14ac:dyDescent="0.25">
      <c r="A2231" s="58"/>
    </row>
    <row r="2232" spans="1:1" x14ac:dyDescent="0.25">
      <c r="A2232" s="58"/>
    </row>
    <row r="2233" spans="1:1" x14ac:dyDescent="0.25">
      <c r="A2233" s="58"/>
    </row>
    <row r="2234" spans="1:1" x14ac:dyDescent="0.25">
      <c r="A2234" s="58"/>
    </row>
    <row r="2235" spans="1:1" x14ac:dyDescent="0.25">
      <c r="A2235" s="58"/>
    </row>
    <row r="2236" spans="1:1" x14ac:dyDescent="0.25">
      <c r="A2236" s="58"/>
    </row>
    <row r="2237" spans="1:1" x14ac:dyDescent="0.25">
      <c r="A2237" s="58"/>
    </row>
    <row r="2238" spans="1:1" x14ac:dyDescent="0.25">
      <c r="A2238" s="58"/>
    </row>
    <row r="2239" spans="1:1" x14ac:dyDescent="0.25">
      <c r="A2239" s="58"/>
    </row>
    <row r="2240" spans="1:1" x14ac:dyDescent="0.25">
      <c r="A2240" s="58"/>
    </row>
    <row r="2241" spans="1:1" x14ac:dyDescent="0.25">
      <c r="A2241" s="58"/>
    </row>
    <row r="2242" spans="1:1" x14ac:dyDescent="0.25">
      <c r="A2242" s="58"/>
    </row>
    <row r="2243" spans="1:1" x14ac:dyDescent="0.25">
      <c r="A2243" s="58"/>
    </row>
    <row r="2244" spans="1:1" x14ac:dyDescent="0.25">
      <c r="A2244" s="58"/>
    </row>
    <row r="2245" spans="1:1" x14ac:dyDescent="0.25">
      <c r="A2245" s="58"/>
    </row>
    <row r="2246" spans="1:1" x14ac:dyDescent="0.25">
      <c r="A2246" s="58"/>
    </row>
    <row r="2247" spans="1:1" x14ac:dyDescent="0.25">
      <c r="A2247" s="58"/>
    </row>
    <row r="2248" spans="1:1" x14ac:dyDescent="0.25">
      <c r="A2248" s="58"/>
    </row>
    <row r="2249" spans="1:1" x14ac:dyDescent="0.25">
      <c r="A2249" s="58"/>
    </row>
    <row r="2250" spans="1:1" x14ac:dyDescent="0.25">
      <c r="A2250" s="58"/>
    </row>
    <row r="2251" spans="1:1" x14ac:dyDescent="0.25">
      <c r="A2251" s="58"/>
    </row>
    <row r="2252" spans="1:1" x14ac:dyDescent="0.25">
      <c r="A2252" s="58"/>
    </row>
    <row r="2253" spans="1:1" x14ac:dyDescent="0.25">
      <c r="A2253" s="58"/>
    </row>
    <row r="2254" spans="1:1" x14ac:dyDescent="0.25">
      <c r="A2254" s="58"/>
    </row>
    <row r="2255" spans="1:1" x14ac:dyDescent="0.25">
      <c r="A2255" s="58"/>
    </row>
    <row r="2256" spans="1:1" x14ac:dyDescent="0.25">
      <c r="A2256" s="58"/>
    </row>
    <row r="2257" spans="1:1" x14ac:dyDescent="0.25">
      <c r="A2257" s="58"/>
    </row>
    <row r="2258" spans="1:1" x14ac:dyDescent="0.25">
      <c r="A2258" s="58"/>
    </row>
    <row r="2259" spans="1:1" x14ac:dyDescent="0.25">
      <c r="A2259" s="58"/>
    </row>
    <row r="2260" spans="1:1" x14ac:dyDescent="0.25">
      <c r="A2260" s="58"/>
    </row>
    <row r="2261" spans="1:1" x14ac:dyDescent="0.25">
      <c r="A2261" s="58"/>
    </row>
    <row r="2262" spans="1:1" x14ac:dyDescent="0.25">
      <c r="A2262" s="58"/>
    </row>
    <row r="2263" spans="1:1" x14ac:dyDescent="0.25">
      <c r="A2263" s="58"/>
    </row>
    <row r="2264" spans="1:1" x14ac:dyDescent="0.25">
      <c r="A2264" s="58"/>
    </row>
    <row r="2265" spans="1:1" x14ac:dyDescent="0.25">
      <c r="A2265" s="58"/>
    </row>
    <row r="2266" spans="1:1" x14ac:dyDescent="0.25">
      <c r="A2266" s="58"/>
    </row>
    <row r="2267" spans="1:1" x14ac:dyDescent="0.25">
      <c r="A2267" s="58"/>
    </row>
    <row r="2268" spans="1:1" x14ac:dyDescent="0.25">
      <c r="A2268" s="58"/>
    </row>
    <row r="2269" spans="1:1" x14ac:dyDescent="0.25">
      <c r="A2269" s="58"/>
    </row>
    <row r="2270" spans="1:1" x14ac:dyDescent="0.25">
      <c r="A2270" s="58"/>
    </row>
    <row r="2271" spans="1:1" x14ac:dyDescent="0.25">
      <c r="A2271" s="58"/>
    </row>
    <row r="2272" spans="1:1" x14ac:dyDescent="0.25">
      <c r="A2272" s="58"/>
    </row>
    <row r="2273" spans="1:1" x14ac:dyDescent="0.25">
      <c r="A2273" s="58"/>
    </row>
    <row r="2274" spans="1:1" x14ac:dyDescent="0.25">
      <c r="A2274" s="58"/>
    </row>
    <row r="2275" spans="1:1" x14ac:dyDescent="0.25">
      <c r="A2275" s="58"/>
    </row>
    <row r="2276" spans="1:1" x14ac:dyDescent="0.25">
      <c r="A2276" s="58"/>
    </row>
    <row r="2277" spans="1:1" x14ac:dyDescent="0.25">
      <c r="A2277" s="58"/>
    </row>
    <row r="2278" spans="1:1" x14ac:dyDescent="0.25">
      <c r="A2278" s="58"/>
    </row>
    <row r="2279" spans="1:1" x14ac:dyDescent="0.25">
      <c r="A2279" s="58"/>
    </row>
    <row r="2280" spans="1:1" x14ac:dyDescent="0.25">
      <c r="A2280" s="58"/>
    </row>
    <row r="2281" spans="1:1" x14ac:dyDescent="0.25">
      <c r="A2281" s="58"/>
    </row>
    <row r="2282" spans="1:1" x14ac:dyDescent="0.25">
      <c r="A2282" s="58"/>
    </row>
    <row r="2283" spans="1:1" x14ac:dyDescent="0.25">
      <c r="A2283" s="58"/>
    </row>
    <row r="2284" spans="1:1" x14ac:dyDescent="0.25">
      <c r="A2284" s="58"/>
    </row>
    <row r="2285" spans="1:1" x14ac:dyDescent="0.25">
      <c r="A2285" s="58"/>
    </row>
    <row r="2286" spans="1:1" x14ac:dyDescent="0.25">
      <c r="A2286" s="58"/>
    </row>
    <row r="2287" spans="1:1" x14ac:dyDescent="0.25">
      <c r="A2287" s="58"/>
    </row>
    <row r="2288" spans="1:1" x14ac:dyDescent="0.25">
      <c r="A2288" s="58"/>
    </row>
    <row r="2289" spans="1:1" x14ac:dyDescent="0.25">
      <c r="A2289" s="58"/>
    </row>
    <row r="2290" spans="1:1" x14ac:dyDescent="0.25">
      <c r="A2290" s="58"/>
    </row>
    <row r="2291" spans="1:1" x14ac:dyDescent="0.25">
      <c r="A2291" s="58"/>
    </row>
    <row r="2292" spans="1:1" x14ac:dyDescent="0.25">
      <c r="A2292" s="58"/>
    </row>
    <row r="2293" spans="1:1" x14ac:dyDescent="0.25">
      <c r="A2293" s="58"/>
    </row>
    <row r="2294" spans="1:1" x14ac:dyDescent="0.25">
      <c r="A2294" s="58"/>
    </row>
    <row r="2295" spans="1:1" x14ac:dyDescent="0.25">
      <c r="A2295" s="58"/>
    </row>
    <row r="2296" spans="1:1" x14ac:dyDescent="0.25">
      <c r="A2296" s="58"/>
    </row>
    <row r="2297" spans="1:1" x14ac:dyDescent="0.25">
      <c r="A2297" s="58"/>
    </row>
    <row r="2298" spans="1:1" x14ac:dyDescent="0.25">
      <c r="A2298" s="58"/>
    </row>
    <row r="2299" spans="1:1" x14ac:dyDescent="0.25">
      <c r="A2299" s="58"/>
    </row>
    <row r="2300" spans="1:1" x14ac:dyDescent="0.25">
      <c r="A2300" s="58"/>
    </row>
    <row r="2301" spans="1:1" x14ac:dyDescent="0.25">
      <c r="A2301" s="58"/>
    </row>
    <row r="2302" spans="1:1" x14ac:dyDescent="0.25">
      <c r="A2302" s="58"/>
    </row>
    <row r="2303" spans="1:1" x14ac:dyDescent="0.25">
      <c r="A2303" s="58"/>
    </row>
    <row r="2304" spans="1:1" x14ac:dyDescent="0.25">
      <c r="A2304" s="58"/>
    </row>
    <row r="2305" spans="1:1" x14ac:dyDescent="0.25">
      <c r="A2305" s="58"/>
    </row>
    <row r="2306" spans="1:1" x14ac:dyDescent="0.25">
      <c r="A2306" s="58"/>
    </row>
    <row r="2307" spans="1:1" x14ac:dyDescent="0.25">
      <c r="A2307" s="58"/>
    </row>
    <row r="2308" spans="1:1" x14ac:dyDescent="0.25">
      <c r="A2308" s="58"/>
    </row>
    <row r="2309" spans="1:1" x14ac:dyDescent="0.25">
      <c r="A2309" s="58"/>
    </row>
    <row r="2310" spans="1:1" x14ac:dyDescent="0.25">
      <c r="A2310" s="58"/>
    </row>
    <row r="2311" spans="1:1" x14ac:dyDescent="0.25">
      <c r="A2311" s="58"/>
    </row>
    <row r="2312" spans="1:1" x14ac:dyDescent="0.25">
      <c r="A2312" s="58"/>
    </row>
    <row r="2313" spans="1:1" x14ac:dyDescent="0.25">
      <c r="A2313" s="58"/>
    </row>
    <row r="2314" spans="1:1" x14ac:dyDescent="0.25">
      <c r="A2314" s="58"/>
    </row>
    <row r="2315" spans="1:1" x14ac:dyDescent="0.25">
      <c r="A2315" s="58"/>
    </row>
    <row r="2316" spans="1:1" x14ac:dyDescent="0.25">
      <c r="A2316" s="58"/>
    </row>
    <row r="2317" spans="1:1" x14ac:dyDescent="0.25">
      <c r="A2317" s="58"/>
    </row>
    <row r="2318" spans="1:1" x14ac:dyDescent="0.25">
      <c r="A2318" s="58"/>
    </row>
    <row r="2319" spans="1:1" x14ac:dyDescent="0.25">
      <c r="A2319" s="58"/>
    </row>
    <row r="2320" spans="1:1" x14ac:dyDescent="0.25">
      <c r="A2320" s="58"/>
    </row>
    <row r="2321" spans="1:1" x14ac:dyDescent="0.25">
      <c r="A2321" s="58"/>
    </row>
    <row r="2322" spans="1:1" x14ac:dyDescent="0.25">
      <c r="A2322" s="58"/>
    </row>
    <row r="2323" spans="1:1" x14ac:dyDescent="0.25">
      <c r="A2323" s="58"/>
    </row>
    <row r="2324" spans="1:1" x14ac:dyDescent="0.25">
      <c r="A2324" s="58"/>
    </row>
    <row r="2325" spans="1:1" x14ac:dyDescent="0.25">
      <c r="A2325" s="58"/>
    </row>
    <row r="2326" spans="1:1" x14ac:dyDescent="0.25">
      <c r="A2326" s="58"/>
    </row>
    <row r="2327" spans="1:1" x14ac:dyDescent="0.25">
      <c r="A2327" s="58"/>
    </row>
    <row r="2328" spans="1:1" x14ac:dyDescent="0.25">
      <c r="A2328" s="58"/>
    </row>
    <row r="2329" spans="1:1" x14ac:dyDescent="0.25">
      <c r="A2329" s="58"/>
    </row>
    <row r="2330" spans="1:1" x14ac:dyDescent="0.25">
      <c r="A2330" s="58"/>
    </row>
    <row r="2331" spans="1:1" x14ac:dyDescent="0.25">
      <c r="A2331" s="58"/>
    </row>
    <row r="2332" spans="1:1" x14ac:dyDescent="0.25">
      <c r="A2332" s="58"/>
    </row>
    <row r="2333" spans="1:1" x14ac:dyDescent="0.25">
      <c r="A2333" s="58"/>
    </row>
    <row r="2334" spans="1:1" x14ac:dyDescent="0.25">
      <c r="A2334" s="58"/>
    </row>
    <row r="2335" spans="1:1" x14ac:dyDescent="0.25">
      <c r="A2335" s="58"/>
    </row>
    <row r="2336" spans="1:1" x14ac:dyDescent="0.25">
      <c r="A2336" s="58"/>
    </row>
    <row r="2337" spans="1:1" x14ac:dyDescent="0.25">
      <c r="A2337" s="58"/>
    </row>
    <row r="2338" spans="1:1" x14ac:dyDescent="0.25">
      <c r="A2338" s="58"/>
    </row>
    <row r="2339" spans="1:1" x14ac:dyDescent="0.25">
      <c r="A2339" s="58"/>
    </row>
    <row r="2340" spans="1:1" x14ac:dyDescent="0.25">
      <c r="A2340" s="58"/>
    </row>
    <row r="2341" spans="1:1" x14ac:dyDescent="0.25">
      <c r="A2341" s="58"/>
    </row>
    <row r="2342" spans="1:1" x14ac:dyDescent="0.25">
      <c r="A2342" s="58"/>
    </row>
    <row r="2343" spans="1:1" x14ac:dyDescent="0.25">
      <c r="A2343" s="58"/>
    </row>
    <row r="2344" spans="1:1" x14ac:dyDescent="0.25">
      <c r="A2344" s="58"/>
    </row>
    <row r="2345" spans="1:1" x14ac:dyDescent="0.25">
      <c r="A2345" s="58"/>
    </row>
    <row r="2346" spans="1:1" x14ac:dyDescent="0.25">
      <c r="A2346" s="58"/>
    </row>
    <row r="2347" spans="1:1" x14ac:dyDescent="0.25">
      <c r="A2347" s="58"/>
    </row>
    <row r="2348" spans="1:1" x14ac:dyDescent="0.25">
      <c r="A2348" s="58"/>
    </row>
    <row r="2349" spans="1:1" x14ac:dyDescent="0.25">
      <c r="A2349" s="58"/>
    </row>
    <row r="2350" spans="1:1" x14ac:dyDescent="0.25">
      <c r="A2350" s="58"/>
    </row>
    <row r="2351" spans="1:1" x14ac:dyDescent="0.25">
      <c r="A2351" s="58"/>
    </row>
    <row r="2352" spans="1:1" x14ac:dyDescent="0.25">
      <c r="A2352" s="58"/>
    </row>
    <row r="2353" spans="1:1" x14ac:dyDescent="0.25">
      <c r="A2353" s="58"/>
    </row>
    <row r="2354" spans="1:1" x14ac:dyDescent="0.25">
      <c r="A2354" s="58"/>
    </row>
    <row r="2355" spans="1:1" x14ac:dyDescent="0.25">
      <c r="A2355" s="58"/>
    </row>
    <row r="2356" spans="1:1" x14ac:dyDescent="0.25">
      <c r="A2356" s="58"/>
    </row>
    <row r="2357" spans="1:1" x14ac:dyDescent="0.25">
      <c r="A2357" s="58"/>
    </row>
    <row r="2358" spans="1:1" x14ac:dyDescent="0.25">
      <c r="A2358" s="58"/>
    </row>
    <row r="2359" spans="1:1" x14ac:dyDescent="0.25">
      <c r="A2359" s="58"/>
    </row>
    <row r="2360" spans="1:1" x14ac:dyDescent="0.25">
      <c r="A2360" s="58"/>
    </row>
    <row r="2361" spans="1:1" x14ac:dyDescent="0.25">
      <c r="A2361" s="58"/>
    </row>
    <row r="2362" spans="1:1" x14ac:dyDescent="0.25">
      <c r="A2362" s="58"/>
    </row>
    <row r="2363" spans="1:1" x14ac:dyDescent="0.25">
      <c r="A2363" s="58"/>
    </row>
    <row r="2364" spans="1:1" x14ac:dyDescent="0.25">
      <c r="A2364" s="58"/>
    </row>
    <row r="2365" spans="1:1" x14ac:dyDescent="0.25">
      <c r="A2365" s="58"/>
    </row>
    <row r="2366" spans="1:1" x14ac:dyDescent="0.25">
      <c r="A2366" s="58"/>
    </row>
    <row r="2367" spans="1:1" x14ac:dyDescent="0.25">
      <c r="A2367" s="58"/>
    </row>
    <row r="2368" spans="1:1" x14ac:dyDescent="0.25">
      <c r="A2368" s="58"/>
    </row>
    <row r="2369" spans="1:1" x14ac:dyDescent="0.25">
      <c r="A2369" s="58"/>
    </row>
    <row r="2370" spans="1:1" x14ac:dyDescent="0.25">
      <c r="A2370" s="58"/>
    </row>
    <row r="2371" spans="1:1" x14ac:dyDescent="0.25">
      <c r="A2371" s="58"/>
    </row>
    <row r="2372" spans="1:1" x14ac:dyDescent="0.25">
      <c r="A2372" s="58"/>
    </row>
    <row r="2373" spans="1:1" x14ac:dyDescent="0.25">
      <c r="A2373" s="58"/>
    </row>
    <row r="2374" spans="1:1" x14ac:dyDescent="0.25">
      <c r="A2374" s="58"/>
    </row>
    <row r="2375" spans="1:1" x14ac:dyDescent="0.25">
      <c r="A2375" s="58"/>
    </row>
    <row r="2376" spans="1:1" x14ac:dyDescent="0.25">
      <c r="A2376" s="58"/>
    </row>
    <row r="2377" spans="1:1" x14ac:dyDescent="0.25">
      <c r="A2377" s="58"/>
    </row>
    <row r="2378" spans="1:1" x14ac:dyDescent="0.25">
      <c r="A2378" s="58"/>
    </row>
    <row r="2379" spans="1:1" x14ac:dyDescent="0.25">
      <c r="A2379" s="58"/>
    </row>
    <row r="2380" spans="1:1" x14ac:dyDescent="0.25">
      <c r="A2380" s="58"/>
    </row>
    <row r="2381" spans="1:1" x14ac:dyDescent="0.25">
      <c r="A2381" s="58"/>
    </row>
    <row r="2382" spans="1:1" x14ac:dyDescent="0.25">
      <c r="A2382" s="58"/>
    </row>
    <row r="2383" spans="1:1" x14ac:dyDescent="0.25">
      <c r="A2383" s="58"/>
    </row>
    <row r="2384" spans="1:1" x14ac:dyDescent="0.25">
      <c r="A2384" s="58"/>
    </row>
    <row r="2385" spans="1:1" x14ac:dyDescent="0.25">
      <c r="A2385" s="58"/>
    </row>
    <row r="2386" spans="1:1" x14ac:dyDescent="0.25">
      <c r="A2386" s="58"/>
    </row>
    <row r="2387" spans="1:1" x14ac:dyDescent="0.25">
      <c r="A2387" s="58"/>
    </row>
    <row r="2388" spans="1:1" x14ac:dyDescent="0.25">
      <c r="A2388" s="58"/>
    </row>
    <row r="2389" spans="1:1" x14ac:dyDescent="0.25">
      <c r="A2389" s="58"/>
    </row>
    <row r="2390" spans="1:1" x14ac:dyDescent="0.25">
      <c r="A2390" s="58"/>
    </row>
    <row r="2391" spans="1:1" x14ac:dyDescent="0.25">
      <c r="A2391" s="58"/>
    </row>
    <row r="2392" spans="1:1" x14ac:dyDescent="0.25">
      <c r="A2392" s="58"/>
    </row>
    <row r="2393" spans="1:1" x14ac:dyDescent="0.25">
      <c r="A2393" s="58"/>
    </row>
    <row r="2394" spans="1:1" x14ac:dyDescent="0.25">
      <c r="A2394" s="58"/>
    </row>
    <row r="2395" spans="1:1" x14ac:dyDescent="0.25">
      <c r="A2395" s="58"/>
    </row>
    <row r="2396" spans="1:1" x14ac:dyDescent="0.25">
      <c r="A2396" s="58"/>
    </row>
    <row r="2397" spans="1:1" x14ac:dyDescent="0.25">
      <c r="A2397" s="58"/>
    </row>
    <row r="2398" spans="1:1" x14ac:dyDescent="0.25">
      <c r="A2398" s="58"/>
    </row>
    <row r="2399" spans="1:1" x14ac:dyDescent="0.25">
      <c r="A2399" s="58"/>
    </row>
    <row r="2400" spans="1:1" x14ac:dyDescent="0.25">
      <c r="A2400" s="58"/>
    </row>
    <row r="2401" spans="1:1" x14ac:dyDescent="0.25">
      <c r="A2401" s="58"/>
    </row>
    <row r="2402" spans="1:1" x14ac:dyDescent="0.25">
      <c r="A2402" s="58"/>
    </row>
    <row r="2403" spans="1:1" x14ac:dyDescent="0.25">
      <c r="A2403" s="58"/>
    </row>
    <row r="2404" spans="1:1" x14ac:dyDescent="0.25">
      <c r="A2404" s="58"/>
    </row>
    <row r="2405" spans="1:1" x14ac:dyDescent="0.25">
      <c r="A2405" s="58"/>
    </row>
    <row r="2406" spans="1:1" x14ac:dyDescent="0.25">
      <c r="A2406" s="58"/>
    </row>
    <row r="2407" spans="1:1" x14ac:dyDescent="0.25">
      <c r="A2407" s="58"/>
    </row>
    <row r="2408" spans="1:1" x14ac:dyDescent="0.25">
      <c r="A2408" s="58"/>
    </row>
    <row r="2409" spans="1:1" x14ac:dyDescent="0.25">
      <c r="A2409" s="58"/>
    </row>
    <row r="2410" spans="1:1" x14ac:dyDescent="0.25">
      <c r="A2410" s="58"/>
    </row>
    <row r="2411" spans="1:1" x14ac:dyDescent="0.25">
      <c r="A2411" s="58"/>
    </row>
    <row r="2412" spans="1:1" x14ac:dyDescent="0.25">
      <c r="A2412" s="58"/>
    </row>
    <row r="2413" spans="1:1" x14ac:dyDescent="0.25">
      <c r="A2413" s="58"/>
    </row>
    <row r="2414" spans="1:1" x14ac:dyDescent="0.25">
      <c r="A2414" s="58"/>
    </row>
    <row r="2415" spans="1:1" x14ac:dyDescent="0.25">
      <c r="A2415" s="58"/>
    </row>
    <row r="2416" spans="1:1" x14ac:dyDescent="0.25">
      <c r="A2416" s="58"/>
    </row>
    <row r="2417" spans="1:1" x14ac:dyDescent="0.25">
      <c r="A2417" s="58"/>
    </row>
    <row r="2418" spans="1:1" x14ac:dyDescent="0.25">
      <c r="A2418" s="58"/>
    </row>
    <row r="2419" spans="1:1" x14ac:dyDescent="0.25">
      <c r="A2419" s="58"/>
    </row>
    <row r="2420" spans="1:1" x14ac:dyDescent="0.25">
      <c r="A2420" s="58"/>
    </row>
    <row r="2421" spans="1:1" x14ac:dyDescent="0.25">
      <c r="A2421" s="58"/>
    </row>
    <row r="2422" spans="1:1" x14ac:dyDescent="0.25">
      <c r="A2422" s="58"/>
    </row>
    <row r="2423" spans="1:1" x14ac:dyDescent="0.25">
      <c r="A2423" s="58"/>
    </row>
    <row r="2424" spans="1:1" x14ac:dyDescent="0.25">
      <c r="A2424" s="58"/>
    </row>
    <row r="2425" spans="1:1" x14ac:dyDescent="0.25">
      <c r="A2425" s="58"/>
    </row>
    <row r="2426" spans="1:1" x14ac:dyDescent="0.25">
      <c r="A2426" s="58"/>
    </row>
    <row r="2427" spans="1:1" x14ac:dyDescent="0.25">
      <c r="A2427" s="58"/>
    </row>
    <row r="2428" spans="1:1" x14ac:dyDescent="0.25">
      <c r="A2428" s="58"/>
    </row>
    <row r="2429" spans="1:1" x14ac:dyDescent="0.25">
      <c r="A2429" s="58"/>
    </row>
    <row r="2430" spans="1:1" x14ac:dyDescent="0.25">
      <c r="A2430" s="58"/>
    </row>
    <row r="2431" spans="1:1" x14ac:dyDescent="0.25">
      <c r="A2431" s="58"/>
    </row>
    <row r="2432" spans="1:1" x14ac:dyDescent="0.25">
      <c r="A2432" s="58"/>
    </row>
    <row r="2433" spans="1:1" x14ac:dyDescent="0.25">
      <c r="A2433" s="58"/>
    </row>
    <row r="2434" spans="1:1" x14ac:dyDescent="0.25">
      <c r="A2434" s="58"/>
    </row>
    <row r="2435" spans="1:1" x14ac:dyDescent="0.25">
      <c r="A2435" s="58"/>
    </row>
    <row r="2436" spans="1:1" x14ac:dyDescent="0.25">
      <c r="A2436" s="58"/>
    </row>
    <row r="2437" spans="1:1" x14ac:dyDescent="0.25">
      <c r="A2437" s="58"/>
    </row>
    <row r="2438" spans="1:1" x14ac:dyDescent="0.25">
      <c r="A2438" s="58"/>
    </row>
    <row r="2439" spans="1:1" x14ac:dyDescent="0.25">
      <c r="A2439" s="58"/>
    </row>
    <row r="2440" spans="1:1" x14ac:dyDescent="0.25">
      <c r="A2440" s="58"/>
    </row>
    <row r="2441" spans="1:1" x14ac:dyDescent="0.25">
      <c r="A2441" s="58"/>
    </row>
    <row r="2442" spans="1:1" x14ac:dyDescent="0.25">
      <c r="A2442" s="58"/>
    </row>
    <row r="2443" spans="1:1" x14ac:dyDescent="0.25">
      <c r="A2443" s="58"/>
    </row>
    <row r="2444" spans="1:1" x14ac:dyDescent="0.25">
      <c r="A2444" s="58"/>
    </row>
    <row r="2445" spans="1:1" x14ac:dyDescent="0.25">
      <c r="A2445" s="58"/>
    </row>
    <row r="2446" spans="1:1" x14ac:dyDescent="0.25">
      <c r="A2446" s="58"/>
    </row>
    <row r="2447" spans="1:1" x14ac:dyDescent="0.25">
      <c r="A2447" s="58"/>
    </row>
    <row r="2448" spans="1:1" x14ac:dyDescent="0.25">
      <c r="A2448" s="58"/>
    </row>
    <row r="2449" spans="1:1" x14ac:dyDescent="0.25">
      <c r="A2449" s="58"/>
    </row>
    <row r="2450" spans="1:1" x14ac:dyDescent="0.25">
      <c r="A2450" s="58"/>
    </row>
    <row r="2451" spans="1:1" x14ac:dyDescent="0.25">
      <c r="A2451" s="58"/>
    </row>
    <row r="2452" spans="1:1" x14ac:dyDescent="0.25">
      <c r="A2452" s="58"/>
    </row>
    <row r="2453" spans="1:1" x14ac:dyDescent="0.25">
      <c r="A2453" s="58"/>
    </row>
    <row r="2454" spans="1:1" x14ac:dyDescent="0.25">
      <c r="A2454" s="58"/>
    </row>
    <row r="2455" spans="1:1" x14ac:dyDescent="0.25">
      <c r="A2455" s="58"/>
    </row>
    <row r="2456" spans="1:1" x14ac:dyDescent="0.25">
      <c r="A2456" s="58"/>
    </row>
    <row r="2457" spans="1:1" x14ac:dyDescent="0.25">
      <c r="A2457" s="58"/>
    </row>
    <row r="2458" spans="1:1" x14ac:dyDescent="0.25">
      <c r="A2458" s="58"/>
    </row>
    <row r="2459" spans="1:1" x14ac:dyDescent="0.25">
      <c r="A2459" s="58"/>
    </row>
    <row r="2460" spans="1:1" x14ac:dyDescent="0.25">
      <c r="A2460" s="58"/>
    </row>
    <row r="2461" spans="1:1" x14ac:dyDescent="0.25">
      <c r="A2461" s="58"/>
    </row>
    <row r="2462" spans="1:1" x14ac:dyDescent="0.25">
      <c r="A2462" s="58"/>
    </row>
    <row r="2463" spans="1:1" x14ac:dyDescent="0.25">
      <c r="A2463" s="58"/>
    </row>
    <row r="2464" spans="1:1" x14ac:dyDescent="0.25">
      <c r="A2464" s="58"/>
    </row>
    <row r="2465" spans="1:1" x14ac:dyDescent="0.25">
      <c r="A2465" s="58"/>
    </row>
    <row r="2466" spans="1:1" x14ac:dyDescent="0.25">
      <c r="A2466" s="58"/>
    </row>
    <row r="2467" spans="1:1" x14ac:dyDescent="0.25">
      <c r="A2467" s="58"/>
    </row>
    <row r="2468" spans="1:1" x14ac:dyDescent="0.25">
      <c r="A2468" s="58"/>
    </row>
    <row r="2469" spans="1:1" x14ac:dyDescent="0.25">
      <c r="A2469" s="58"/>
    </row>
    <row r="2470" spans="1:1" x14ac:dyDescent="0.25">
      <c r="A2470" s="58"/>
    </row>
    <row r="2471" spans="1:1" x14ac:dyDescent="0.25">
      <c r="A2471" s="58"/>
    </row>
    <row r="2472" spans="1:1" x14ac:dyDescent="0.25">
      <c r="A2472" s="58"/>
    </row>
    <row r="2473" spans="1:1" x14ac:dyDescent="0.25">
      <c r="A2473" s="58"/>
    </row>
    <row r="2474" spans="1:1" x14ac:dyDescent="0.25">
      <c r="A2474" s="58"/>
    </row>
    <row r="2475" spans="1:1" x14ac:dyDescent="0.25">
      <c r="A2475" s="58"/>
    </row>
    <row r="2476" spans="1:1" x14ac:dyDescent="0.25">
      <c r="A2476" s="58"/>
    </row>
    <row r="2477" spans="1:1" x14ac:dyDescent="0.25">
      <c r="A2477" s="58"/>
    </row>
    <row r="2478" spans="1:1" x14ac:dyDescent="0.25">
      <c r="A2478" s="58"/>
    </row>
    <row r="2479" spans="1:1" x14ac:dyDescent="0.25">
      <c r="A2479" s="58"/>
    </row>
    <row r="2480" spans="1:1" x14ac:dyDescent="0.25">
      <c r="A2480" s="58"/>
    </row>
    <row r="2481" spans="1:1" x14ac:dyDescent="0.25">
      <c r="A2481" s="58"/>
    </row>
    <row r="2482" spans="1:1" x14ac:dyDescent="0.25">
      <c r="A2482" s="58"/>
    </row>
    <row r="2483" spans="1:1" x14ac:dyDescent="0.25">
      <c r="A2483" s="58"/>
    </row>
    <row r="2484" spans="1:1" x14ac:dyDescent="0.25">
      <c r="A2484" s="58"/>
    </row>
    <row r="2485" spans="1:1" x14ac:dyDescent="0.25">
      <c r="A2485" s="58"/>
    </row>
    <row r="2486" spans="1:1" x14ac:dyDescent="0.25">
      <c r="A2486" s="58"/>
    </row>
    <row r="2487" spans="1:1" x14ac:dyDescent="0.25">
      <c r="A2487" s="58"/>
    </row>
    <row r="2488" spans="1:1" x14ac:dyDescent="0.25">
      <c r="A2488" s="58"/>
    </row>
    <row r="2489" spans="1:1" x14ac:dyDescent="0.25">
      <c r="A2489" s="58"/>
    </row>
    <row r="2490" spans="1:1" x14ac:dyDescent="0.25">
      <c r="A2490" s="58"/>
    </row>
    <row r="2491" spans="1:1" x14ac:dyDescent="0.25">
      <c r="A2491" s="58"/>
    </row>
    <row r="2492" spans="1:1" x14ac:dyDescent="0.25">
      <c r="A2492" s="58"/>
    </row>
    <row r="2493" spans="1:1" x14ac:dyDescent="0.25">
      <c r="A2493" s="58"/>
    </row>
    <row r="2494" spans="1:1" x14ac:dyDescent="0.25">
      <c r="A2494" s="58"/>
    </row>
    <row r="2495" spans="1:1" x14ac:dyDescent="0.25">
      <c r="A2495" s="58"/>
    </row>
    <row r="2496" spans="1:1" x14ac:dyDescent="0.25">
      <c r="A2496" s="58"/>
    </row>
    <row r="2497" spans="1:1" x14ac:dyDescent="0.25">
      <c r="A2497" s="58"/>
    </row>
    <row r="2498" spans="1:1" x14ac:dyDescent="0.25">
      <c r="A2498" s="58"/>
    </row>
    <row r="2499" spans="1:1" x14ac:dyDescent="0.25">
      <c r="A2499" s="58"/>
    </row>
    <row r="2500" spans="1:1" x14ac:dyDescent="0.25">
      <c r="A2500" s="58"/>
    </row>
    <row r="2501" spans="1:1" x14ac:dyDescent="0.25">
      <c r="A2501" s="58"/>
    </row>
    <row r="2502" spans="1:1" x14ac:dyDescent="0.25">
      <c r="A2502" s="58"/>
    </row>
    <row r="2503" spans="1:1" x14ac:dyDescent="0.25">
      <c r="A2503" s="58"/>
    </row>
    <row r="2504" spans="1:1" x14ac:dyDescent="0.25">
      <c r="A2504" s="58"/>
    </row>
    <row r="2505" spans="1:1" x14ac:dyDescent="0.25">
      <c r="A2505" s="58"/>
    </row>
    <row r="2506" spans="1:1" x14ac:dyDescent="0.25">
      <c r="A2506" s="58"/>
    </row>
    <row r="2507" spans="1:1" x14ac:dyDescent="0.25">
      <c r="A2507" s="58"/>
    </row>
    <row r="2508" spans="1:1" x14ac:dyDescent="0.25">
      <c r="A2508" s="58"/>
    </row>
    <row r="2509" spans="1:1" x14ac:dyDescent="0.25">
      <c r="A2509" s="58"/>
    </row>
    <row r="2510" spans="1:1" x14ac:dyDescent="0.25">
      <c r="A2510" s="58"/>
    </row>
    <row r="2511" spans="1:1" x14ac:dyDescent="0.25">
      <c r="A2511" s="58"/>
    </row>
    <row r="2512" spans="1:1" x14ac:dyDescent="0.25">
      <c r="A2512" s="58"/>
    </row>
    <row r="2513" spans="1:1" x14ac:dyDescent="0.25">
      <c r="A2513" s="58"/>
    </row>
    <row r="2514" spans="1:1" x14ac:dyDescent="0.25">
      <c r="A2514" s="58"/>
    </row>
    <row r="2515" spans="1:1" x14ac:dyDescent="0.25">
      <c r="A2515" s="58"/>
    </row>
    <row r="2516" spans="1:1" x14ac:dyDescent="0.25">
      <c r="A2516" s="58"/>
    </row>
    <row r="2517" spans="1:1" x14ac:dyDescent="0.25">
      <c r="A2517" s="58"/>
    </row>
    <row r="2518" spans="1:1" x14ac:dyDescent="0.25">
      <c r="A2518" s="58"/>
    </row>
    <row r="2519" spans="1:1" x14ac:dyDescent="0.25">
      <c r="A2519" s="58"/>
    </row>
    <row r="2520" spans="1:1" x14ac:dyDescent="0.25">
      <c r="A2520" s="58"/>
    </row>
    <row r="2521" spans="1:1" x14ac:dyDescent="0.25">
      <c r="A2521" s="58"/>
    </row>
    <row r="2522" spans="1:1" x14ac:dyDescent="0.25">
      <c r="A2522" s="58"/>
    </row>
    <row r="2523" spans="1:1" x14ac:dyDescent="0.25">
      <c r="A2523" s="58"/>
    </row>
    <row r="2524" spans="1:1" x14ac:dyDescent="0.25">
      <c r="A2524" s="58"/>
    </row>
    <row r="2525" spans="1:1" x14ac:dyDescent="0.25">
      <c r="A2525" s="58"/>
    </row>
    <row r="2526" spans="1:1" x14ac:dyDescent="0.25">
      <c r="A2526" s="58"/>
    </row>
    <row r="2527" spans="1:1" x14ac:dyDescent="0.25">
      <c r="A2527" s="58"/>
    </row>
    <row r="2528" spans="1:1" x14ac:dyDescent="0.25">
      <c r="A2528" s="58"/>
    </row>
    <row r="2529" spans="1:1" x14ac:dyDescent="0.25">
      <c r="A2529" s="58"/>
    </row>
    <row r="2530" spans="1:1" x14ac:dyDescent="0.25">
      <c r="A2530" s="58"/>
    </row>
    <row r="2531" spans="1:1" x14ac:dyDescent="0.25">
      <c r="A2531" s="58"/>
    </row>
    <row r="2532" spans="1:1" x14ac:dyDescent="0.25">
      <c r="A2532" s="58"/>
    </row>
    <row r="2533" spans="1:1" x14ac:dyDescent="0.25">
      <c r="A2533" s="58"/>
    </row>
    <row r="2534" spans="1:1" x14ac:dyDescent="0.25">
      <c r="A2534" s="58"/>
    </row>
    <row r="2535" spans="1:1" x14ac:dyDescent="0.25">
      <c r="A2535" s="58"/>
    </row>
    <row r="2536" spans="1:1" x14ac:dyDescent="0.25">
      <c r="A2536" s="58"/>
    </row>
    <row r="2537" spans="1:1" x14ac:dyDescent="0.25">
      <c r="A2537" s="58"/>
    </row>
    <row r="2538" spans="1:1" x14ac:dyDescent="0.25">
      <c r="A2538" s="58"/>
    </row>
    <row r="2539" spans="1:1" x14ac:dyDescent="0.25">
      <c r="A2539" s="58"/>
    </row>
    <row r="2540" spans="1:1" x14ac:dyDescent="0.25">
      <c r="A2540" s="58"/>
    </row>
    <row r="2541" spans="1:1" x14ac:dyDescent="0.25">
      <c r="A2541" s="58"/>
    </row>
    <row r="2542" spans="1:1" x14ac:dyDescent="0.25">
      <c r="A2542" s="58"/>
    </row>
    <row r="2543" spans="1:1" x14ac:dyDescent="0.25">
      <c r="A2543" s="58"/>
    </row>
    <row r="2544" spans="1:1" x14ac:dyDescent="0.25">
      <c r="A2544" s="58"/>
    </row>
    <row r="2545" spans="1:1" x14ac:dyDescent="0.25">
      <c r="A2545" s="58"/>
    </row>
    <row r="2546" spans="1:1" x14ac:dyDescent="0.25">
      <c r="A2546" s="58"/>
    </row>
    <row r="2547" spans="1:1" x14ac:dyDescent="0.25">
      <c r="A2547" s="58"/>
    </row>
    <row r="2548" spans="1:1" x14ac:dyDescent="0.25">
      <c r="A2548" s="58"/>
    </row>
    <row r="2549" spans="1:1" x14ac:dyDescent="0.25">
      <c r="A2549" s="58"/>
    </row>
    <row r="2550" spans="1:1" x14ac:dyDescent="0.25">
      <c r="A2550" s="58"/>
    </row>
    <row r="2551" spans="1:1" x14ac:dyDescent="0.25">
      <c r="A2551" s="58"/>
    </row>
    <row r="2552" spans="1:1" x14ac:dyDescent="0.25">
      <c r="A2552" s="58"/>
    </row>
    <row r="2553" spans="1:1" x14ac:dyDescent="0.25">
      <c r="A2553" s="58"/>
    </row>
    <row r="2554" spans="1:1" x14ac:dyDescent="0.25">
      <c r="A2554" s="58"/>
    </row>
    <row r="2555" spans="1:1" x14ac:dyDescent="0.25">
      <c r="A2555" s="58"/>
    </row>
    <row r="2556" spans="1:1" x14ac:dyDescent="0.25">
      <c r="A2556" s="58"/>
    </row>
    <row r="2557" spans="1:1" x14ac:dyDescent="0.25">
      <c r="A2557" s="58"/>
    </row>
    <row r="2558" spans="1:1" x14ac:dyDescent="0.25">
      <c r="A2558" s="58"/>
    </row>
    <row r="2559" spans="1:1" x14ac:dyDescent="0.25">
      <c r="A2559" s="58"/>
    </row>
    <row r="2560" spans="1:1" x14ac:dyDescent="0.25">
      <c r="A2560" s="58"/>
    </row>
    <row r="2561" spans="1:1" x14ac:dyDescent="0.25">
      <c r="A2561" s="58"/>
    </row>
    <row r="2562" spans="1:1" x14ac:dyDescent="0.25">
      <c r="A2562" s="58"/>
    </row>
    <row r="2563" spans="1:1" x14ac:dyDescent="0.25">
      <c r="A2563" s="58"/>
    </row>
    <row r="2564" spans="1:1" x14ac:dyDescent="0.25">
      <c r="A2564" s="58"/>
    </row>
    <row r="2565" spans="1:1" x14ac:dyDescent="0.25">
      <c r="A2565" s="58"/>
    </row>
    <row r="2566" spans="1:1" x14ac:dyDescent="0.25">
      <c r="A2566" s="58"/>
    </row>
    <row r="2567" spans="1:1" x14ac:dyDescent="0.25">
      <c r="A2567" s="58"/>
    </row>
    <row r="2568" spans="1:1" x14ac:dyDescent="0.25">
      <c r="A2568" s="58"/>
    </row>
    <row r="2569" spans="1:1" x14ac:dyDescent="0.25">
      <c r="A2569" s="58"/>
    </row>
    <row r="2570" spans="1:1" x14ac:dyDescent="0.25">
      <c r="A2570" s="58"/>
    </row>
    <row r="2571" spans="1:1" x14ac:dyDescent="0.25">
      <c r="A2571" s="58"/>
    </row>
    <row r="2572" spans="1:1" x14ac:dyDescent="0.25">
      <c r="A2572" s="58"/>
    </row>
    <row r="2573" spans="1:1" x14ac:dyDescent="0.25">
      <c r="A2573" s="58"/>
    </row>
    <row r="2574" spans="1:1" x14ac:dyDescent="0.25">
      <c r="A2574" s="58"/>
    </row>
    <row r="2575" spans="1:1" x14ac:dyDescent="0.25">
      <c r="A2575" s="58"/>
    </row>
    <row r="2576" spans="1:1" x14ac:dyDescent="0.25">
      <c r="A2576" s="58"/>
    </row>
    <row r="2577" spans="1:1" x14ac:dyDescent="0.25">
      <c r="A2577" s="58"/>
    </row>
    <row r="2578" spans="1:1" x14ac:dyDescent="0.25">
      <c r="A2578" s="58"/>
    </row>
    <row r="2579" spans="1:1" x14ac:dyDescent="0.25">
      <c r="A2579" s="58"/>
    </row>
    <row r="2580" spans="1:1" x14ac:dyDescent="0.25">
      <c r="A2580" s="58"/>
    </row>
    <row r="2581" spans="1:1" x14ac:dyDescent="0.25">
      <c r="A2581" s="58"/>
    </row>
    <row r="2582" spans="1:1" x14ac:dyDescent="0.25">
      <c r="A2582" s="58"/>
    </row>
    <row r="2583" spans="1:1" x14ac:dyDescent="0.25">
      <c r="A2583" s="58"/>
    </row>
    <row r="2584" spans="1:1" x14ac:dyDescent="0.25">
      <c r="A2584" s="58"/>
    </row>
    <row r="2585" spans="1:1" x14ac:dyDescent="0.25">
      <c r="A2585" s="58"/>
    </row>
    <row r="2586" spans="1:1" x14ac:dyDescent="0.25">
      <c r="A2586" s="58"/>
    </row>
    <row r="2587" spans="1:1" x14ac:dyDescent="0.25">
      <c r="A2587" s="58"/>
    </row>
    <row r="2588" spans="1:1" x14ac:dyDescent="0.25">
      <c r="A2588" s="58"/>
    </row>
    <row r="2589" spans="1:1" x14ac:dyDescent="0.25">
      <c r="A2589" s="58"/>
    </row>
    <row r="2590" spans="1:1" x14ac:dyDescent="0.25">
      <c r="A2590" s="58"/>
    </row>
    <row r="2591" spans="1:1" x14ac:dyDescent="0.25">
      <c r="A2591" s="58"/>
    </row>
    <row r="2592" spans="1:1" x14ac:dyDescent="0.25">
      <c r="A2592" s="58"/>
    </row>
    <row r="2593" spans="1:1" x14ac:dyDescent="0.25">
      <c r="A2593" s="58"/>
    </row>
    <row r="2594" spans="1:1" x14ac:dyDescent="0.25">
      <c r="A2594" s="58"/>
    </row>
    <row r="2595" spans="1:1" x14ac:dyDescent="0.25">
      <c r="A2595" s="58"/>
    </row>
    <row r="2596" spans="1:1" x14ac:dyDescent="0.25">
      <c r="A2596" s="58"/>
    </row>
    <row r="2597" spans="1:1" x14ac:dyDescent="0.25">
      <c r="A2597" s="58"/>
    </row>
    <row r="2598" spans="1:1" x14ac:dyDescent="0.25">
      <c r="A2598" s="58"/>
    </row>
    <row r="2599" spans="1:1" x14ac:dyDescent="0.25">
      <c r="A2599" s="58"/>
    </row>
    <row r="2600" spans="1:1" x14ac:dyDescent="0.25">
      <c r="A2600" s="58"/>
    </row>
    <row r="2601" spans="1:1" x14ac:dyDescent="0.25">
      <c r="A2601" s="58"/>
    </row>
    <row r="2602" spans="1:1" x14ac:dyDescent="0.25">
      <c r="A2602" s="58"/>
    </row>
    <row r="2603" spans="1:1" x14ac:dyDescent="0.25">
      <c r="A2603" s="58"/>
    </row>
    <row r="2604" spans="1:1" x14ac:dyDescent="0.25">
      <c r="A2604" s="58"/>
    </row>
    <row r="2605" spans="1:1" x14ac:dyDescent="0.25">
      <c r="A2605" s="58"/>
    </row>
    <row r="2606" spans="1:1" x14ac:dyDescent="0.25">
      <c r="A2606" s="58"/>
    </row>
    <row r="2607" spans="1:1" x14ac:dyDescent="0.25">
      <c r="A2607" s="58"/>
    </row>
    <row r="2608" spans="1:1" x14ac:dyDescent="0.25">
      <c r="A2608" s="58"/>
    </row>
    <row r="2609" spans="1:1" x14ac:dyDescent="0.25">
      <c r="A2609" s="58"/>
    </row>
    <row r="2610" spans="1:1" x14ac:dyDescent="0.25">
      <c r="A2610" s="58"/>
    </row>
    <row r="2611" spans="1:1" x14ac:dyDescent="0.25">
      <c r="A2611" s="58"/>
    </row>
    <row r="2612" spans="1:1" x14ac:dyDescent="0.25">
      <c r="A2612" s="58"/>
    </row>
    <row r="2613" spans="1:1" x14ac:dyDescent="0.25">
      <c r="A2613" s="58"/>
    </row>
    <row r="2614" spans="1:1" x14ac:dyDescent="0.25">
      <c r="A2614" s="58"/>
    </row>
    <row r="2615" spans="1:1" x14ac:dyDescent="0.25">
      <c r="A2615" s="58"/>
    </row>
    <row r="2616" spans="1:1" x14ac:dyDescent="0.25">
      <c r="A2616" s="58"/>
    </row>
    <row r="2617" spans="1:1" x14ac:dyDescent="0.25">
      <c r="A2617" s="58"/>
    </row>
    <row r="2618" spans="1:1" x14ac:dyDescent="0.25">
      <c r="A2618" s="58"/>
    </row>
    <row r="2619" spans="1:1" x14ac:dyDescent="0.25">
      <c r="A2619" s="58"/>
    </row>
    <row r="2620" spans="1:1" x14ac:dyDescent="0.25">
      <c r="A2620" s="58"/>
    </row>
    <row r="2621" spans="1:1" x14ac:dyDescent="0.25">
      <c r="A2621" s="58"/>
    </row>
    <row r="2622" spans="1:1" x14ac:dyDescent="0.25">
      <c r="A2622" s="58"/>
    </row>
    <row r="2623" spans="1:1" x14ac:dyDescent="0.25">
      <c r="A2623" s="58"/>
    </row>
    <row r="2624" spans="1:1" x14ac:dyDescent="0.25">
      <c r="A2624" s="58"/>
    </row>
    <row r="2625" spans="1:1" x14ac:dyDescent="0.25">
      <c r="A2625" s="58"/>
    </row>
    <row r="2626" spans="1:1" x14ac:dyDescent="0.25">
      <c r="A2626" s="58"/>
    </row>
    <row r="2627" spans="1:1" x14ac:dyDescent="0.25">
      <c r="A2627" s="58"/>
    </row>
    <row r="2628" spans="1:1" x14ac:dyDescent="0.25">
      <c r="A2628" s="58"/>
    </row>
    <row r="2629" spans="1:1" x14ac:dyDescent="0.25">
      <c r="A2629" s="58"/>
    </row>
    <row r="2630" spans="1:1" x14ac:dyDescent="0.25">
      <c r="A2630" s="58"/>
    </row>
    <row r="2631" spans="1:1" x14ac:dyDescent="0.25">
      <c r="A2631" s="58"/>
    </row>
    <row r="2632" spans="1:1" x14ac:dyDescent="0.25">
      <c r="A2632" s="58"/>
    </row>
    <row r="2633" spans="1:1" x14ac:dyDescent="0.25">
      <c r="A2633" s="58"/>
    </row>
    <row r="2634" spans="1:1" x14ac:dyDescent="0.25">
      <c r="A2634" s="58"/>
    </row>
    <row r="2635" spans="1:1" x14ac:dyDescent="0.25">
      <c r="A2635" s="58"/>
    </row>
    <row r="2636" spans="1:1" x14ac:dyDescent="0.25">
      <c r="A2636" s="58"/>
    </row>
    <row r="2637" spans="1:1" x14ac:dyDescent="0.25">
      <c r="A2637" s="58"/>
    </row>
    <row r="2638" spans="1:1" x14ac:dyDescent="0.25">
      <c r="A2638" s="58"/>
    </row>
    <row r="2639" spans="1:1" x14ac:dyDescent="0.25">
      <c r="A2639" s="58"/>
    </row>
    <row r="2640" spans="1:1" x14ac:dyDescent="0.25">
      <c r="A2640" s="58"/>
    </row>
    <row r="2641" spans="1:1" x14ac:dyDescent="0.25">
      <c r="A2641" s="58"/>
    </row>
    <row r="2642" spans="1:1" x14ac:dyDescent="0.25">
      <c r="A2642" s="58"/>
    </row>
    <row r="2643" spans="1:1" x14ac:dyDescent="0.25">
      <c r="A2643" s="58"/>
    </row>
    <row r="2644" spans="1:1" x14ac:dyDescent="0.25">
      <c r="A2644" s="58"/>
    </row>
    <row r="2645" spans="1:1" x14ac:dyDescent="0.25">
      <c r="A2645" s="58"/>
    </row>
    <row r="2646" spans="1:1" x14ac:dyDescent="0.25">
      <c r="A2646" s="58"/>
    </row>
    <row r="2647" spans="1:1" x14ac:dyDescent="0.25">
      <c r="A2647" s="58"/>
    </row>
    <row r="2648" spans="1:1" x14ac:dyDescent="0.25">
      <c r="A2648" s="58"/>
    </row>
    <row r="2649" spans="1:1" x14ac:dyDescent="0.25">
      <c r="A2649" s="58"/>
    </row>
    <row r="2650" spans="1:1" x14ac:dyDescent="0.25">
      <c r="A2650" s="58"/>
    </row>
    <row r="2651" spans="1:1" x14ac:dyDescent="0.25">
      <c r="A2651" s="58"/>
    </row>
    <row r="2652" spans="1:1" x14ac:dyDescent="0.25">
      <c r="A2652" s="58"/>
    </row>
    <row r="2653" spans="1:1" x14ac:dyDescent="0.25">
      <c r="A2653" s="58"/>
    </row>
    <row r="2654" spans="1:1" x14ac:dyDescent="0.25">
      <c r="A2654" s="58"/>
    </row>
    <row r="2655" spans="1:1" x14ac:dyDescent="0.25">
      <c r="A2655" s="58"/>
    </row>
    <row r="2656" spans="1:1" x14ac:dyDescent="0.25">
      <c r="A2656" s="58"/>
    </row>
    <row r="2657" spans="1:1" x14ac:dyDescent="0.25">
      <c r="A2657" s="58"/>
    </row>
    <row r="2658" spans="1:1" x14ac:dyDescent="0.25">
      <c r="A2658" s="58"/>
    </row>
    <row r="2659" spans="1:1" x14ac:dyDescent="0.25">
      <c r="A2659" s="58"/>
    </row>
    <row r="2660" spans="1:1" x14ac:dyDescent="0.25">
      <c r="A2660" s="58"/>
    </row>
    <row r="2661" spans="1:1" x14ac:dyDescent="0.25">
      <c r="A2661" s="58"/>
    </row>
    <row r="2662" spans="1:1" x14ac:dyDescent="0.25">
      <c r="A2662" s="58"/>
    </row>
    <row r="2663" spans="1:1" x14ac:dyDescent="0.25">
      <c r="A2663" s="58"/>
    </row>
    <row r="2664" spans="1:1" x14ac:dyDescent="0.25">
      <c r="A2664" s="58"/>
    </row>
    <row r="2665" spans="1:1" x14ac:dyDescent="0.25">
      <c r="A2665" s="58"/>
    </row>
    <row r="2666" spans="1:1" x14ac:dyDescent="0.25">
      <c r="A2666" s="58"/>
    </row>
    <row r="2667" spans="1:1" x14ac:dyDescent="0.25">
      <c r="A2667" s="58"/>
    </row>
    <row r="2668" spans="1:1" x14ac:dyDescent="0.25">
      <c r="A2668" s="58"/>
    </row>
    <row r="2669" spans="1:1" x14ac:dyDescent="0.25">
      <c r="A2669" s="58"/>
    </row>
    <row r="2670" spans="1:1" x14ac:dyDescent="0.25">
      <c r="A2670" s="58"/>
    </row>
    <row r="2671" spans="1:1" x14ac:dyDescent="0.25">
      <c r="A2671" s="58"/>
    </row>
    <row r="2672" spans="1:1" x14ac:dyDescent="0.25">
      <c r="A2672" s="58"/>
    </row>
    <row r="2673" spans="1:1" x14ac:dyDescent="0.25">
      <c r="A2673" s="58"/>
    </row>
    <row r="2674" spans="1:1" x14ac:dyDescent="0.25">
      <c r="A2674" s="58"/>
    </row>
    <row r="2675" spans="1:1" x14ac:dyDescent="0.25">
      <c r="A2675" s="58"/>
    </row>
    <row r="2676" spans="1:1" x14ac:dyDescent="0.25">
      <c r="A2676" s="58"/>
    </row>
    <row r="2677" spans="1:1" x14ac:dyDescent="0.25">
      <c r="A2677" s="58"/>
    </row>
    <row r="2678" spans="1:1" x14ac:dyDescent="0.25">
      <c r="A2678" s="58"/>
    </row>
    <row r="2679" spans="1:1" x14ac:dyDescent="0.25">
      <c r="A2679" s="58"/>
    </row>
    <row r="2680" spans="1:1" x14ac:dyDescent="0.25">
      <c r="A2680" s="58"/>
    </row>
    <row r="2681" spans="1:1" x14ac:dyDescent="0.25">
      <c r="A2681" s="58"/>
    </row>
    <row r="2682" spans="1:1" x14ac:dyDescent="0.25">
      <c r="A2682" s="58"/>
    </row>
    <row r="2683" spans="1:1" x14ac:dyDescent="0.25">
      <c r="A2683" s="58"/>
    </row>
    <row r="2684" spans="1:1" x14ac:dyDescent="0.25">
      <c r="A2684" s="58"/>
    </row>
    <row r="2685" spans="1:1" x14ac:dyDescent="0.25">
      <c r="A2685" s="58"/>
    </row>
    <row r="2686" spans="1:1" x14ac:dyDescent="0.25">
      <c r="A2686" s="58"/>
    </row>
    <row r="2687" spans="1:1" x14ac:dyDescent="0.25">
      <c r="A2687" s="58"/>
    </row>
    <row r="2688" spans="1:1" x14ac:dyDescent="0.25">
      <c r="A2688" s="58"/>
    </row>
    <row r="2689" spans="1:1" x14ac:dyDescent="0.25">
      <c r="A2689" s="58"/>
    </row>
    <row r="2690" spans="1:1" x14ac:dyDescent="0.25">
      <c r="A2690" s="58"/>
    </row>
    <row r="2691" spans="1:1" x14ac:dyDescent="0.25">
      <c r="A2691" s="58"/>
    </row>
    <row r="2692" spans="1:1" x14ac:dyDescent="0.25">
      <c r="A2692" s="58"/>
    </row>
    <row r="2693" spans="1:1" x14ac:dyDescent="0.25">
      <c r="A2693" s="58"/>
    </row>
    <row r="2694" spans="1:1" x14ac:dyDescent="0.25">
      <c r="A2694" s="58"/>
    </row>
    <row r="2695" spans="1:1" x14ac:dyDescent="0.25">
      <c r="A2695" s="58"/>
    </row>
    <row r="2696" spans="1:1" x14ac:dyDescent="0.25">
      <c r="A2696" s="58"/>
    </row>
    <row r="2697" spans="1:1" x14ac:dyDescent="0.25">
      <c r="A2697" s="58"/>
    </row>
    <row r="2698" spans="1:1" x14ac:dyDescent="0.25">
      <c r="A2698" s="58"/>
    </row>
    <row r="2699" spans="1:1" x14ac:dyDescent="0.25">
      <c r="A2699" s="58"/>
    </row>
    <row r="2700" spans="1:1" x14ac:dyDescent="0.25">
      <c r="A2700" s="58"/>
    </row>
    <row r="2701" spans="1:1" x14ac:dyDescent="0.25">
      <c r="A2701" s="58"/>
    </row>
    <row r="2702" spans="1:1" x14ac:dyDescent="0.25">
      <c r="A2702" s="58"/>
    </row>
    <row r="2703" spans="1:1" x14ac:dyDescent="0.25">
      <c r="A2703" s="58"/>
    </row>
    <row r="2704" spans="1:1" x14ac:dyDescent="0.25">
      <c r="A2704" s="58"/>
    </row>
    <row r="2705" spans="1:1" x14ac:dyDescent="0.25">
      <c r="A2705" s="58"/>
    </row>
    <row r="2706" spans="1:1" x14ac:dyDescent="0.25">
      <c r="A2706" s="58"/>
    </row>
    <row r="2707" spans="1:1" x14ac:dyDescent="0.25">
      <c r="A2707" s="58"/>
    </row>
    <row r="2708" spans="1:1" x14ac:dyDescent="0.25">
      <c r="A2708" s="58"/>
    </row>
    <row r="2709" spans="1:1" x14ac:dyDescent="0.25">
      <c r="A2709" s="58"/>
    </row>
    <row r="2710" spans="1:1" x14ac:dyDescent="0.25">
      <c r="A2710" s="58"/>
    </row>
    <row r="2711" spans="1:1" x14ac:dyDescent="0.25">
      <c r="A2711" s="58"/>
    </row>
    <row r="2712" spans="1:1" x14ac:dyDescent="0.25">
      <c r="A2712" s="58"/>
    </row>
    <row r="2713" spans="1:1" x14ac:dyDescent="0.25">
      <c r="A2713" s="58"/>
    </row>
    <row r="2714" spans="1:1" x14ac:dyDescent="0.25">
      <c r="A2714" s="58"/>
    </row>
    <row r="2715" spans="1:1" x14ac:dyDescent="0.25">
      <c r="A2715" s="58"/>
    </row>
    <row r="2716" spans="1:1" x14ac:dyDescent="0.25">
      <c r="A2716" s="58"/>
    </row>
    <row r="2717" spans="1:1" x14ac:dyDescent="0.25">
      <c r="A2717" s="58"/>
    </row>
    <row r="2718" spans="1:1" x14ac:dyDescent="0.25">
      <c r="A2718" s="58"/>
    </row>
    <row r="2719" spans="1:1" x14ac:dyDescent="0.25">
      <c r="A2719" s="58"/>
    </row>
    <row r="2720" spans="1:1" x14ac:dyDescent="0.25">
      <c r="A2720" s="58"/>
    </row>
    <row r="2721" spans="1:1" x14ac:dyDescent="0.25">
      <c r="A2721" s="58"/>
    </row>
    <row r="2722" spans="1:1" x14ac:dyDescent="0.25">
      <c r="A2722" s="58"/>
    </row>
    <row r="2723" spans="1:1" x14ac:dyDescent="0.25">
      <c r="A2723" s="58"/>
    </row>
    <row r="2724" spans="1:1" x14ac:dyDescent="0.25">
      <c r="A2724" s="58"/>
    </row>
    <row r="2725" spans="1:1" x14ac:dyDescent="0.25">
      <c r="A2725" s="58"/>
    </row>
    <row r="2726" spans="1:1" x14ac:dyDescent="0.25">
      <c r="A2726" s="58"/>
    </row>
    <row r="2727" spans="1:1" x14ac:dyDescent="0.25">
      <c r="A2727" s="58"/>
    </row>
    <row r="2728" spans="1:1" x14ac:dyDescent="0.25">
      <c r="A2728" s="58"/>
    </row>
    <row r="2729" spans="1:1" x14ac:dyDescent="0.25">
      <c r="A2729" s="58"/>
    </row>
    <row r="2730" spans="1:1" x14ac:dyDescent="0.25">
      <c r="A2730" s="58"/>
    </row>
    <row r="2731" spans="1:1" x14ac:dyDescent="0.25">
      <c r="A2731" s="58"/>
    </row>
    <row r="2732" spans="1:1" x14ac:dyDescent="0.25">
      <c r="A2732" s="58"/>
    </row>
    <row r="2733" spans="1:1" x14ac:dyDescent="0.25">
      <c r="A2733" s="58"/>
    </row>
    <row r="2734" spans="1:1" x14ac:dyDescent="0.25">
      <c r="A2734" s="58"/>
    </row>
    <row r="2735" spans="1:1" x14ac:dyDescent="0.25">
      <c r="A2735" s="58"/>
    </row>
    <row r="2736" spans="1:1" x14ac:dyDescent="0.25">
      <c r="A2736" s="58"/>
    </row>
    <row r="2737" spans="1:1" x14ac:dyDescent="0.25">
      <c r="A2737" s="58"/>
    </row>
    <row r="2738" spans="1:1" x14ac:dyDescent="0.25">
      <c r="A2738" s="58"/>
    </row>
    <row r="2739" spans="1:1" x14ac:dyDescent="0.25">
      <c r="A2739" s="58"/>
    </row>
    <row r="2740" spans="1:1" x14ac:dyDescent="0.25">
      <c r="A2740" s="58"/>
    </row>
    <row r="2741" spans="1:1" x14ac:dyDescent="0.25">
      <c r="A2741" s="58"/>
    </row>
    <row r="2742" spans="1:1" x14ac:dyDescent="0.25">
      <c r="A2742" s="58"/>
    </row>
    <row r="2743" spans="1:1" x14ac:dyDescent="0.25">
      <c r="A2743" s="58"/>
    </row>
    <row r="2744" spans="1:1" x14ac:dyDescent="0.25">
      <c r="A2744" s="58"/>
    </row>
    <row r="2745" spans="1:1" x14ac:dyDescent="0.25">
      <c r="A2745" s="58"/>
    </row>
    <row r="2746" spans="1:1" x14ac:dyDescent="0.25">
      <c r="A2746" s="58"/>
    </row>
    <row r="2747" spans="1:1" x14ac:dyDescent="0.25">
      <c r="A2747" s="58"/>
    </row>
    <row r="2748" spans="1:1" x14ac:dyDescent="0.25">
      <c r="A2748" s="58"/>
    </row>
    <row r="2749" spans="1:1" x14ac:dyDescent="0.25">
      <c r="A2749" s="58"/>
    </row>
    <row r="2750" spans="1:1" x14ac:dyDescent="0.25">
      <c r="A2750" s="58"/>
    </row>
    <row r="2751" spans="1:1" x14ac:dyDescent="0.25">
      <c r="A2751" s="58"/>
    </row>
    <row r="2752" spans="1:1" x14ac:dyDescent="0.25">
      <c r="A2752" s="58"/>
    </row>
    <row r="2753" spans="1:1" x14ac:dyDescent="0.25">
      <c r="A2753" s="58"/>
    </row>
    <row r="2754" spans="1:1" x14ac:dyDescent="0.25">
      <c r="A2754" s="58"/>
    </row>
    <row r="2755" spans="1:1" x14ac:dyDescent="0.25">
      <c r="A2755" s="58"/>
    </row>
    <row r="2756" spans="1:1" x14ac:dyDescent="0.25">
      <c r="A2756" s="58"/>
    </row>
    <row r="2757" spans="1:1" x14ac:dyDescent="0.25">
      <c r="A2757" s="58"/>
    </row>
    <row r="2758" spans="1:1" x14ac:dyDescent="0.25">
      <c r="A2758" s="58"/>
    </row>
    <row r="2759" spans="1:1" x14ac:dyDescent="0.25">
      <c r="A2759" s="58"/>
    </row>
    <row r="2760" spans="1:1" x14ac:dyDescent="0.25">
      <c r="A2760" s="58"/>
    </row>
    <row r="2761" spans="1:1" x14ac:dyDescent="0.25">
      <c r="A2761" s="58"/>
    </row>
    <row r="2762" spans="1:1" x14ac:dyDescent="0.25">
      <c r="A2762" s="58"/>
    </row>
    <row r="2763" spans="1:1" x14ac:dyDescent="0.25">
      <c r="A2763" s="58"/>
    </row>
    <row r="2764" spans="1:1" x14ac:dyDescent="0.25">
      <c r="A2764" s="58"/>
    </row>
    <row r="2765" spans="1:1" x14ac:dyDescent="0.25">
      <c r="A2765" s="58"/>
    </row>
    <row r="2766" spans="1:1" x14ac:dyDescent="0.25">
      <c r="A2766" s="58"/>
    </row>
    <row r="2767" spans="1:1" x14ac:dyDescent="0.25">
      <c r="A2767" s="58"/>
    </row>
    <row r="2768" spans="1:1" x14ac:dyDescent="0.25">
      <c r="A2768" s="58"/>
    </row>
    <row r="2769" spans="1:1" x14ac:dyDescent="0.25">
      <c r="A2769" s="58"/>
    </row>
    <row r="2770" spans="1:1" x14ac:dyDescent="0.25">
      <c r="A2770" s="58"/>
    </row>
    <row r="2771" spans="1:1" x14ac:dyDescent="0.25">
      <c r="A2771" s="58"/>
    </row>
    <row r="2772" spans="1:1" x14ac:dyDescent="0.25">
      <c r="A2772" s="58"/>
    </row>
    <row r="2773" spans="1:1" x14ac:dyDescent="0.25">
      <c r="A2773" s="58"/>
    </row>
    <row r="2774" spans="1:1" x14ac:dyDescent="0.25">
      <c r="A2774" s="58"/>
    </row>
    <row r="2775" spans="1:1" x14ac:dyDescent="0.25">
      <c r="A2775" s="58"/>
    </row>
    <row r="2776" spans="1:1" x14ac:dyDescent="0.25">
      <c r="A2776" s="58"/>
    </row>
    <row r="2777" spans="1:1" x14ac:dyDescent="0.25">
      <c r="A2777" s="58"/>
    </row>
    <row r="2778" spans="1:1" x14ac:dyDescent="0.25">
      <c r="A2778" s="58"/>
    </row>
    <row r="2779" spans="1:1" x14ac:dyDescent="0.25">
      <c r="A2779" s="58"/>
    </row>
    <row r="2780" spans="1:1" x14ac:dyDescent="0.25">
      <c r="A2780" s="58"/>
    </row>
    <row r="2781" spans="1:1" x14ac:dyDescent="0.25">
      <c r="A2781" s="58"/>
    </row>
    <row r="2782" spans="1:1" x14ac:dyDescent="0.25">
      <c r="A2782" s="58"/>
    </row>
    <row r="2783" spans="1:1" x14ac:dyDescent="0.25">
      <c r="A2783" s="58"/>
    </row>
    <row r="2784" spans="1:1" x14ac:dyDescent="0.25">
      <c r="A2784" s="58"/>
    </row>
    <row r="2785" spans="1:1" x14ac:dyDescent="0.25">
      <c r="A2785" s="58"/>
    </row>
    <row r="2786" spans="1:1" x14ac:dyDescent="0.25">
      <c r="A2786" s="58"/>
    </row>
    <row r="2787" spans="1:1" x14ac:dyDescent="0.25">
      <c r="A2787" s="58"/>
    </row>
    <row r="2788" spans="1:1" x14ac:dyDescent="0.25">
      <c r="A2788" s="58"/>
    </row>
    <row r="2789" spans="1:1" x14ac:dyDescent="0.25">
      <c r="A2789" s="58"/>
    </row>
    <row r="2790" spans="1:1" x14ac:dyDescent="0.25">
      <c r="A2790" s="58"/>
    </row>
    <row r="2791" spans="1:1" x14ac:dyDescent="0.25">
      <c r="A2791" s="58"/>
    </row>
    <row r="2792" spans="1:1" x14ac:dyDescent="0.25">
      <c r="A2792" s="58"/>
    </row>
    <row r="2793" spans="1:1" x14ac:dyDescent="0.25">
      <c r="A2793" s="58"/>
    </row>
    <row r="2794" spans="1:1" x14ac:dyDescent="0.25">
      <c r="A2794" s="58"/>
    </row>
    <row r="2795" spans="1:1" x14ac:dyDescent="0.25">
      <c r="A2795" s="58"/>
    </row>
    <row r="2796" spans="1:1" x14ac:dyDescent="0.25">
      <c r="A2796" s="58"/>
    </row>
    <row r="2797" spans="1:1" x14ac:dyDescent="0.25">
      <c r="A2797" s="58"/>
    </row>
    <row r="2798" spans="1:1" x14ac:dyDescent="0.25">
      <c r="A2798" s="58"/>
    </row>
    <row r="2799" spans="1:1" x14ac:dyDescent="0.25">
      <c r="A2799" s="58"/>
    </row>
    <row r="2800" spans="1:1" x14ac:dyDescent="0.25">
      <c r="A2800" s="58"/>
    </row>
    <row r="2801" spans="1:1" x14ac:dyDescent="0.25">
      <c r="A2801" s="58"/>
    </row>
    <row r="2802" spans="1:1" x14ac:dyDescent="0.25">
      <c r="A2802" s="58"/>
    </row>
    <row r="2803" spans="1:1" x14ac:dyDescent="0.25">
      <c r="A2803" s="58"/>
    </row>
    <row r="2804" spans="1:1" x14ac:dyDescent="0.25">
      <c r="A2804" s="58"/>
    </row>
    <row r="2805" spans="1:1" x14ac:dyDescent="0.25">
      <c r="A2805" s="58"/>
    </row>
    <row r="2806" spans="1:1" x14ac:dyDescent="0.25">
      <c r="A2806" s="58"/>
    </row>
    <row r="2807" spans="1:1" x14ac:dyDescent="0.25">
      <c r="A2807" s="58"/>
    </row>
    <row r="2808" spans="1:1" x14ac:dyDescent="0.25">
      <c r="A2808" s="58"/>
    </row>
    <row r="2809" spans="1:1" x14ac:dyDescent="0.25">
      <c r="A2809" s="58"/>
    </row>
    <row r="2810" spans="1:1" x14ac:dyDescent="0.25">
      <c r="A2810" s="58"/>
    </row>
    <row r="2811" spans="1:1" x14ac:dyDescent="0.25">
      <c r="A2811" s="58"/>
    </row>
    <row r="2812" spans="1:1" x14ac:dyDescent="0.25">
      <c r="A2812" s="58"/>
    </row>
    <row r="2813" spans="1:1" x14ac:dyDescent="0.25">
      <c r="A2813" s="58"/>
    </row>
    <row r="2814" spans="1:1" x14ac:dyDescent="0.25">
      <c r="A2814" s="58"/>
    </row>
    <row r="2815" spans="1:1" x14ac:dyDescent="0.25">
      <c r="A2815" s="58"/>
    </row>
    <row r="2816" spans="1:1" x14ac:dyDescent="0.25">
      <c r="A2816" s="58"/>
    </row>
    <row r="2817" spans="1:1" x14ac:dyDescent="0.25">
      <c r="A2817" s="58"/>
    </row>
    <row r="2818" spans="1:1" x14ac:dyDescent="0.25">
      <c r="A2818" s="58"/>
    </row>
    <row r="2819" spans="1:1" x14ac:dyDescent="0.25">
      <c r="A2819" s="58"/>
    </row>
    <row r="2820" spans="1:1" x14ac:dyDescent="0.25">
      <c r="A2820" s="58"/>
    </row>
    <row r="2821" spans="1:1" x14ac:dyDescent="0.25">
      <c r="A2821" s="58"/>
    </row>
    <row r="2822" spans="1:1" x14ac:dyDescent="0.25">
      <c r="A2822" s="58"/>
    </row>
    <row r="2823" spans="1:1" x14ac:dyDescent="0.25">
      <c r="A2823" s="58"/>
    </row>
    <row r="2824" spans="1:1" x14ac:dyDescent="0.25">
      <c r="A2824" s="58"/>
    </row>
    <row r="2825" spans="1:1" x14ac:dyDescent="0.25">
      <c r="A2825" s="58"/>
    </row>
    <row r="2826" spans="1:1" x14ac:dyDescent="0.25">
      <c r="A2826" s="58"/>
    </row>
    <row r="2827" spans="1:1" x14ac:dyDescent="0.25">
      <c r="A2827" s="58"/>
    </row>
    <row r="2828" spans="1:1" x14ac:dyDescent="0.25">
      <c r="A2828" s="58"/>
    </row>
    <row r="2829" spans="1:1" x14ac:dyDescent="0.25">
      <c r="A2829" s="58"/>
    </row>
    <row r="2830" spans="1:1" x14ac:dyDescent="0.25">
      <c r="A2830" s="58"/>
    </row>
    <row r="2831" spans="1:1" x14ac:dyDescent="0.25">
      <c r="A2831" s="58"/>
    </row>
    <row r="2832" spans="1:1" x14ac:dyDescent="0.25">
      <c r="A2832" s="58"/>
    </row>
    <row r="2833" spans="1:1" x14ac:dyDescent="0.25">
      <c r="A2833" s="58"/>
    </row>
    <row r="2834" spans="1:1" x14ac:dyDescent="0.25">
      <c r="A2834" s="58"/>
    </row>
    <row r="2835" spans="1:1" x14ac:dyDescent="0.25">
      <c r="A2835" s="58"/>
    </row>
    <row r="2836" spans="1:1" x14ac:dyDescent="0.25">
      <c r="A2836" s="58"/>
    </row>
    <row r="2837" spans="1:1" x14ac:dyDescent="0.25">
      <c r="A2837" s="58"/>
    </row>
    <row r="2838" spans="1:1" x14ac:dyDescent="0.25">
      <c r="A2838" s="58"/>
    </row>
    <row r="2839" spans="1:1" x14ac:dyDescent="0.25">
      <c r="A2839" s="58"/>
    </row>
    <row r="2840" spans="1:1" x14ac:dyDescent="0.25">
      <c r="A2840" s="58"/>
    </row>
    <row r="2841" spans="1:1" x14ac:dyDescent="0.25">
      <c r="A2841" s="58"/>
    </row>
    <row r="2842" spans="1:1" x14ac:dyDescent="0.25">
      <c r="A2842" s="58"/>
    </row>
    <row r="2843" spans="1:1" x14ac:dyDescent="0.25">
      <c r="A2843" s="58"/>
    </row>
    <row r="2844" spans="1:1" x14ac:dyDescent="0.25">
      <c r="A2844" s="58"/>
    </row>
    <row r="2845" spans="1:1" x14ac:dyDescent="0.25">
      <c r="A2845" s="58"/>
    </row>
    <row r="2846" spans="1:1" x14ac:dyDescent="0.25">
      <c r="A2846" s="58"/>
    </row>
    <row r="2847" spans="1:1" x14ac:dyDescent="0.25">
      <c r="A2847" s="58"/>
    </row>
    <row r="2848" spans="1:1" x14ac:dyDescent="0.25">
      <c r="A2848" s="58"/>
    </row>
    <row r="2849" spans="1:1" x14ac:dyDescent="0.25">
      <c r="A2849" s="58"/>
    </row>
    <row r="2850" spans="1:1" x14ac:dyDescent="0.25">
      <c r="A2850" s="58"/>
    </row>
    <row r="2851" spans="1:1" x14ac:dyDescent="0.25">
      <c r="A2851" s="58"/>
    </row>
    <row r="2852" spans="1:1" x14ac:dyDescent="0.25">
      <c r="A2852" s="58"/>
    </row>
    <row r="2853" spans="1:1" x14ac:dyDescent="0.25">
      <c r="A2853" s="58"/>
    </row>
    <row r="2854" spans="1:1" x14ac:dyDescent="0.25">
      <c r="A2854" s="58"/>
    </row>
    <row r="2855" spans="1:1" x14ac:dyDescent="0.25">
      <c r="A2855" s="58"/>
    </row>
    <row r="2856" spans="1:1" x14ac:dyDescent="0.25">
      <c r="A2856" s="58"/>
    </row>
    <row r="2857" spans="1:1" x14ac:dyDescent="0.25">
      <c r="A2857" s="58"/>
    </row>
    <row r="2858" spans="1:1" x14ac:dyDescent="0.25">
      <c r="A2858" s="58"/>
    </row>
    <row r="2859" spans="1:1" x14ac:dyDescent="0.25">
      <c r="A2859" s="58"/>
    </row>
    <row r="2860" spans="1:1" x14ac:dyDescent="0.25">
      <c r="A2860" s="58"/>
    </row>
    <row r="2861" spans="1:1" x14ac:dyDescent="0.25">
      <c r="A2861" s="58"/>
    </row>
    <row r="2862" spans="1:1" x14ac:dyDescent="0.25">
      <c r="A2862" s="58"/>
    </row>
    <row r="2863" spans="1:1" x14ac:dyDescent="0.25">
      <c r="A2863" s="58"/>
    </row>
    <row r="2864" spans="1:1" x14ac:dyDescent="0.25">
      <c r="A2864" s="58"/>
    </row>
    <row r="2865" spans="1:1" x14ac:dyDescent="0.25">
      <c r="A2865" s="58"/>
    </row>
    <row r="2866" spans="1:1" x14ac:dyDescent="0.25">
      <c r="A2866" s="58"/>
    </row>
    <row r="2867" spans="1:1" x14ac:dyDescent="0.25">
      <c r="A2867" s="58"/>
    </row>
    <row r="2868" spans="1:1" x14ac:dyDescent="0.25">
      <c r="A2868" s="58"/>
    </row>
    <row r="2869" spans="1:1" x14ac:dyDescent="0.25">
      <c r="A2869" s="58"/>
    </row>
    <row r="2870" spans="1:1" x14ac:dyDescent="0.25">
      <c r="A2870" s="58"/>
    </row>
    <row r="2871" spans="1:1" x14ac:dyDescent="0.25">
      <c r="A2871" s="58"/>
    </row>
    <row r="2872" spans="1:1" x14ac:dyDescent="0.25">
      <c r="A2872" s="58"/>
    </row>
    <row r="2873" spans="1:1" x14ac:dyDescent="0.25">
      <c r="A2873" s="58"/>
    </row>
    <row r="2874" spans="1:1" x14ac:dyDescent="0.25">
      <c r="A2874" s="58"/>
    </row>
    <row r="2875" spans="1:1" x14ac:dyDescent="0.25">
      <c r="A2875" s="58"/>
    </row>
    <row r="2876" spans="1:1" x14ac:dyDescent="0.25">
      <c r="A2876" s="58"/>
    </row>
    <row r="2877" spans="1:1" x14ac:dyDescent="0.25">
      <c r="A2877" s="58"/>
    </row>
    <row r="2878" spans="1:1" x14ac:dyDescent="0.25">
      <c r="A2878" s="58"/>
    </row>
    <row r="2879" spans="1:1" x14ac:dyDescent="0.25">
      <c r="A2879" s="58"/>
    </row>
    <row r="2880" spans="1:1" x14ac:dyDescent="0.25">
      <c r="A2880" s="58"/>
    </row>
    <row r="2881" spans="1:1" x14ac:dyDescent="0.25">
      <c r="A2881" s="58"/>
    </row>
    <row r="2882" spans="1:1" x14ac:dyDescent="0.25">
      <c r="A2882" s="58"/>
    </row>
    <row r="2883" spans="1:1" x14ac:dyDescent="0.25">
      <c r="A2883" s="58"/>
    </row>
    <row r="2884" spans="1:1" x14ac:dyDescent="0.25">
      <c r="A2884" s="58"/>
    </row>
    <row r="2885" spans="1:1" x14ac:dyDescent="0.25">
      <c r="A2885" s="58"/>
    </row>
    <row r="2886" spans="1:1" x14ac:dyDescent="0.25">
      <c r="A2886" s="58"/>
    </row>
    <row r="2887" spans="1:1" x14ac:dyDescent="0.25">
      <c r="A2887" s="58"/>
    </row>
    <row r="2888" spans="1:1" x14ac:dyDescent="0.25">
      <c r="A2888" s="58"/>
    </row>
    <row r="2889" spans="1:1" x14ac:dyDescent="0.25">
      <c r="A2889" s="58"/>
    </row>
    <row r="2890" spans="1:1" x14ac:dyDescent="0.25">
      <c r="A2890" s="58"/>
    </row>
    <row r="2891" spans="1:1" x14ac:dyDescent="0.25">
      <c r="A2891" s="58"/>
    </row>
    <row r="2892" spans="1:1" x14ac:dyDescent="0.25">
      <c r="A2892" s="58"/>
    </row>
    <row r="2893" spans="1:1" x14ac:dyDescent="0.25">
      <c r="A2893" s="58"/>
    </row>
    <row r="2894" spans="1:1" x14ac:dyDescent="0.25">
      <c r="A2894" s="58"/>
    </row>
    <row r="2895" spans="1:1" x14ac:dyDescent="0.25">
      <c r="A2895" s="58"/>
    </row>
    <row r="2896" spans="1:1" x14ac:dyDescent="0.25">
      <c r="A2896" s="58"/>
    </row>
    <row r="2897" spans="1:1" x14ac:dyDescent="0.25">
      <c r="A2897" s="58"/>
    </row>
    <row r="2898" spans="1:1" x14ac:dyDescent="0.25">
      <c r="A2898" s="58"/>
    </row>
    <row r="2899" spans="1:1" x14ac:dyDescent="0.25">
      <c r="A2899" s="58"/>
    </row>
    <row r="2900" spans="1:1" x14ac:dyDescent="0.25">
      <c r="A2900" s="58"/>
    </row>
    <row r="2901" spans="1:1" x14ac:dyDescent="0.25">
      <c r="A2901" s="58"/>
    </row>
    <row r="2902" spans="1:1" x14ac:dyDescent="0.25">
      <c r="A2902" s="58"/>
    </row>
    <row r="2903" spans="1:1" x14ac:dyDescent="0.25">
      <c r="A2903" s="58"/>
    </row>
    <row r="2904" spans="1:1" x14ac:dyDescent="0.25">
      <c r="A2904" s="58"/>
    </row>
    <row r="2905" spans="1:1" x14ac:dyDescent="0.25">
      <c r="A2905" s="58"/>
    </row>
    <row r="2906" spans="1:1" x14ac:dyDescent="0.25">
      <c r="A2906" s="58"/>
    </row>
    <row r="2907" spans="1:1" x14ac:dyDescent="0.25">
      <c r="A2907" s="58"/>
    </row>
    <row r="2908" spans="1:1" x14ac:dyDescent="0.25">
      <c r="A2908" s="58"/>
    </row>
    <row r="2909" spans="1:1" x14ac:dyDescent="0.25">
      <c r="A2909" s="58"/>
    </row>
    <row r="2910" spans="1:1" x14ac:dyDescent="0.25">
      <c r="A2910" s="58"/>
    </row>
    <row r="2911" spans="1:1" x14ac:dyDescent="0.25">
      <c r="A2911" s="58"/>
    </row>
    <row r="2912" spans="1:1" x14ac:dyDescent="0.25">
      <c r="A2912" s="58"/>
    </row>
    <row r="2913" spans="1:1" x14ac:dyDescent="0.25">
      <c r="A2913" s="58"/>
    </row>
    <row r="2914" spans="1:1" x14ac:dyDescent="0.25">
      <c r="A2914" s="58"/>
    </row>
    <row r="2915" spans="1:1" x14ac:dyDescent="0.25">
      <c r="A2915" s="58"/>
    </row>
    <row r="2916" spans="1:1" x14ac:dyDescent="0.25">
      <c r="A2916" s="58"/>
    </row>
    <row r="2917" spans="1:1" x14ac:dyDescent="0.25">
      <c r="A2917" s="58"/>
    </row>
    <row r="2918" spans="1:1" x14ac:dyDescent="0.25">
      <c r="A2918" s="58"/>
    </row>
    <row r="2919" spans="1:1" x14ac:dyDescent="0.25">
      <c r="A2919" s="58"/>
    </row>
    <row r="2920" spans="1:1" x14ac:dyDescent="0.25">
      <c r="A2920" s="58"/>
    </row>
    <row r="2921" spans="1:1" x14ac:dyDescent="0.25">
      <c r="A2921" s="58"/>
    </row>
    <row r="2922" spans="1:1" x14ac:dyDescent="0.25">
      <c r="A2922" s="58"/>
    </row>
    <row r="2923" spans="1:1" x14ac:dyDescent="0.25">
      <c r="A2923" s="58"/>
    </row>
    <row r="2924" spans="1:1" x14ac:dyDescent="0.25">
      <c r="A2924" s="58"/>
    </row>
    <row r="2925" spans="1:1" x14ac:dyDescent="0.25">
      <c r="A2925" s="58"/>
    </row>
    <row r="2926" spans="1:1" x14ac:dyDescent="0.25">
      <c r="A2926" s="58"/>
    </row>
    <row r="2927" spans="1:1" x14ac:dyDescent="0.25">
      <c r="A2927" s="58"/>
    </row>
    <row r="2928" spans="1:1" x14ac:dyDescent="0.25">
      <c r="A2928" s="58"/>
    </row>
    <row r="2929" spans="1:1" x14ac:dyDescent="0.25">
      <c r="A2929" s="58"/>
    </row>
    <row r="2930" spans="1:1" x14ac:dyDescent="0.25">
      <c r="A2930" s="58"/>
    </row>
    <row r="2931" spans="1:1" x14ac:dyDescent="0.25">
      <c r="A2931" s="58"/>
    </row>
    <row r="2932" spans="1:1" x14ac:dyDescent="0.25">
      <c r="A2932" s="58"/>
    </row>
    <row r="2933" spans="1:1" x14ac:dyDescent="0.25">
      <c r="A2933" s="58"/>
    </row>
    <row r="2934" spans="1:1" x14ac:dyDescent="0.25">
      <c r="A2934" s="58"/>
    </row>
    <row r="2935" spans="1:1" x14ac:dyDescent="0.25">
      <c r="A2935" s="58"/>
    </row>
    <row r="2936" spans="1:1" x14ac:dyDescent="0.25">
      <c r="A2936" s="58"/>
    </row>
    <row r="2937" spans="1:1" x14ac:dyDescent="0.25">
      <c r="A2937" s="58"/>
    </row>
    <row r="2938" spans="1:1" x14ac:dyDescent="0.25">
      <c r="A2938" s="58"/>
    </row>
    <row r="2939" spans="1:1" x14ac:dyDescent="0.25">
      <c r="A2939" s="58"/>
    </row>
    <row r="2940" spans="1:1" x14ac:dyDescent="0.25">
      <c r="A2940" s="58"/>
    </row>
    <row r="2941" spans="1:1" x14ac:dyDescent="0.25">
      <c r="A2941" s="58"/>
    </row>
    <row r="2942" spans="1:1" x14ac:dyDescent="0.25">
      <c r="A2942" s="58"/>
    </row>
    <row r="2943" spans="1:1" x14ac:dyDescent="0.25">
      <c r="A2943" s="58"/>
    </row>
    <row r="2944" spans="1:1" x14ac:dyDescent="0.25">
      <c r="A2944" s="58"/>
    </row>
    <row r="2945" spans="1:1" x14ac:dyDescent="0.25">
      <c r="A2945" s="58"/>
    </row>
    <row r="2946" spans="1:1" x14ac:dyDescent="0.25">
      <c r="A2946" s="58"/>
    </row>
    <row r="2947" spans="1:1" x14ac:dyDescent="0.25">
      <c r="A2947" s="58"/>
    </row>
    <row r="2948" spans="1:1" x14ac:dyDescent="0.25">
      <c r="A2948" s="58"/>
    </row>
    <row r="2949" spans="1:1" x14ac:dyDescent="0.25">
      <c r="A2949" s="58"/>
    </row>
    <row r="2950" spans="1:1" x14ac:dyDescent="0.25">
      <c r="A2950" s="58"/>
    </row>
    <row r="2951" spans="1:1" x14ac:dyDescent="0.25">
      <c r="A2951" s="58"/>
    </row>
    <row r="2952" spans="1:1" x14ac:dyDescent="0.25">
      <c r="A2952" s="58"/>
    </row>
    <row r="2953" spans="1:1" x14ac:dyDescent="0.25">
      <c r="A2953" s="58"/>
    </row>
    <row r="2954" spans="1:1" x14ac:dyDescent="0.25">
      <c r="A2954" s="58"/>
    </row>
    <row r="2955" spans="1:1" x14ac:dyDescent="0.25">
      <c r="A2955" s="58"/>
    </row>
    <row r="2956" spans="1:1" x14ac:dyDescent="0.25">
      <c r="A2956" s="58"/>
    </row>
    <row r="2957" spans="1:1" x14ac:dyDescent="0.25">
      <c r="A2957" s="58"/>
    </row>
    <row r="2958" spans="1:1" x14ac:dyDescent="0.25">
      <c r="A2958" s="58"/>
    </row>
    <row r="2959" spans="1:1" x14ac:dyDescent="0.25">
      <c r="A2959" s="58"/>
    </row>
    <row r="2960" spans="1:1" x14ac:dyDescent="0.25">
      <c r="A2960" s="58"/>
    </row>
    <row r="2961" spans="1:1" x14ac:dyDescent="0.25">
      <c r="A2961" s="58"/>
    </row>
    <row r="2962" spans="1:1" x14ac:dyDescent="0.25">
      <c r="A2962" s="58"/>
    </row>
    <row r="2963" spans="1:1" x14ac:dyDescent="0.25">
      <c r="A2963" s="58"/>
    </row>
    <row r="2964" spans="1:1" x14ac:dyDescent="0.25">
      <c r="A2964" s="58"/>
    </row>
    <row r="2965" spans="1:1" x14ac:dyDescent="0.25">
      <c r="A2965" s="58"/>
    </row>
    <row r="2966" spans="1:1" x14ac:dyDescent="0.25">
      <c r="A2966" s="58"/>
    </row>
    <row r="2967" spans="1:1" x14ac:dyDescent="0.25">
      <c r="A2967" s="58"/>
    </row>
    <row r="2968" spans="1:1" x14ac:dyDescent="0.25">
      <c r="A2968" s="58"/>
    </row>
    <row r="2969" spans="1:1" x14ac:dyDescent="0.25">
      <c r="A2969" s="58"/>
    </row>
    <row r="2970" spans="1:1" x14ac:dyDescent="0.25">
      <c r="A2970" s="58"/>
    </row>
    <row r="2971" spans="1:1" x14ac:dyDescent="0.25">
      <c r="A2971" s="58"/>
    </row>
    <row r="2972" spans="1:1" x14ac:dyDescent="0.25">
      <c r="A2972" s="58"/>
    </row>
    <row r="2973" spans="1:1" x14ac:dyDescent="0.25">
      <c r="A2973" s="58"/>
    </row>
    <row r="2974" spans="1:1" x14ac:dyDescent="0.25">
      <c r="A2974" s="58"/>
    </row>
    <row r="2975" spans="1:1" x14ac:dyDescent="0.25">
      <c r="A2975" s="58"/>
    </row>
    <row r="2976" spans="1:1" x14ac:dyDescent="0.25">
      <c r="A2976" s="58"/>
    </row>
    <row r="2977" spans="1:1" x14ac:dyDescent="0.25">
      <c r="A2977" s="58"/>
    </row>
    <row r="2978" spans="1:1" x14ac:dyDescent="0.25">
      <c r="A2978" s="58"/>
    </row>
    <row r="2979" spans="1:1" x14ac:dyDescent="0.25">
      <c r="A2979" s="58"/>
    </row>
    <row r="2980" spans="1:1" x14ac:dyDescent="0.25">
      <c r="A2980" s="58"/>
    </row>
    <row r="2981" spans="1:1" x14ac:dyDescent="0.25">
      <c r="A2981" s="58"/>
    </row>
    <row r="2982" spans="1:1" x14ac:dyDescent="0.25">
      <c r="A2982" s="58"/>
    </row>
    <row r="2983" spans="1:1" x14ac:dyDescent="0.25">
      <c r="A2983" s="58"/>
    </row>
    <row r="2984" spans="1:1" x14ac:dyDescent="0.25">
      <c r="A2984" s="58"/>
    </row>
    <row r="2985" spans="1:1" x14ac:dyDescent="0.25">
      <c r="A2985" s="58"/>
    </row>
    <row r="2986" spans="1:1" x14ac:dyDescent="0.25">
      <c r="A2986" s="58"/>
    </row>
    <row r="2987" spans="1:1" x14ac:dyDescent="0.25">
      <c r="A2987" s="58"/>
    </row>
    <row r="2988" spans="1:1" x14ac:dyDescent="0.25">
      <c r="A2988" s="58"/>
    </row>
    <row r="2989" spans="1:1" x14ac:dyDescent="0.25">
      <c r="A2989" s="58"/>
    </row>
    <row r="2990" spans="1:1" x14ac:dyDescent="0.25">
      <c r="A2990" s="58"/>
    </row>
    <row r="2991" spans="1:1" x14ac:dyDescent="0.25">
      <c r="A2991" s="58"/>
    </row>
    <row r="2992" spans="1:1" x14ac:dyDescent="0.25">
      <c r="A2992" s="58"/>
    </row>
    <row r="2993" spans="1:1" x14ac:dyDescent="0.25">
      <c r="A2993" s="58"/>
    </row>
    <row r="2994" spans="1:1" x14ac:dyDescent="0.25">
      <c r="A2994" s="58"/>
    </row>
    <row r="2995" spans="1:1" x14ac:dyDescent="0.25">
      <c r="A2995" s="58"/>
    </row>
    <row r="2996" spans="1:1" x14ac:dyDescent="0.25">
      <c r="A2996" s="58"/>
    </row>
    <row r="2997" spans="1:1" x14ac:dyDescent="0.25">
      <c r="A2997" s="58"/>
    </row>
    <row r="2998" spans="1:1" x14ac:dyDescent="0.25">
      <c r="A2998" s="58"/>
    </row>
    <row r="2999" spans="1:1" x14ac:dyDescent="0.25">
      <c r="A2999" s="58"/>
    </row>
    <row r="3000" spans="1:1" x14ac:dyDescent="0.25">
      <c r="A3000" s="58"/>
    </row>
    <row r="3001" spans="1:1" x14ac:dyDescent="0.25">
      <c r="A3001" s="58"/>
    </row>
    <row r="3002" spans="1:1" x14ac:dyDescent="0.25">
      <c r="A3002" s="58"/>
    </row>
    <row r="3003" spans="1:1" x14ac:dyDescent="0.25">
      <c r="A3003" s="58"/>
    </row>
    <row r="3004" spans="1:1" x14ac:dyDescent="0.25">
      <c r="A3004" s="58"/>
    </row>
    <row r="3005" spans="1:1" x14ac:dyDescent="0.25">
      <c r="A3005" s="58"/>
    </row>
    <row r="3006" spans="1:1" x14ac:dyDescent="0.25">
      <c r="A3006" s="58"/>
    </row>
    <row r="3007" spans="1:1" x14ac:dyDescent="0.25">
      <c r="A3007" s="58"/>
    </row>
    <row r="3008" spans="1:1" x14ac:dyDescent="0.25">
      <c r="A3008" s="58"/>
    </row>
    <row r="3009" spans="1:1" x14ac:dyDescent="0.25">
      <c r="A3009" s="58"/>
    </row>
    <row r="3010" spans="1:1" x14ac:dyDescent="0.25">
      <c r="A3010" s="58"/>
    </row>
    <row r="3011" spans="1:1" x14ac:dyDescent="0.25">
      <c r="A3011" s="58"/>
    </row>
    <row r="3012" spans="1:1" x14ac:dyDescent="0.25">
      <c r="A3012" s="58"/>
    </row>
    <row r="3013" spans="1:1" x14ac:dyDescent="0.25">
      <c r="A3013" s="58"/>
    </row>
    <row r="3014" spans="1:1" x14ac:dyDescent="0.25">
      <c r="A3014" s="58"/>
    </row>
    <row r="3015" spans="1:1" x14ac:dyDescent="0.25">
      <c r="A3015" s="58"/>
    </row>
    <row r="3016" spans="1:1" x14ac:dyDescent="0.25">
      <c r="A3016" s="58"/>
    </row>
    <row r="3017" spans="1:1" x14ac:dyDescent="0.25">
      <c r="A3017" s="58"/>
    </row>
    <row r="3018" spans="1:1" x14ac:dyDescent="0.25">
      <c r="A3018" s="58"/>
    </row>
    <row r="3019" spans="1:1" x14ac:dyDescent="0.25">
      <c r="A3019" s="58"/>
    </row>
    <row r="3020" spans="1:1" x14ac:dyDescent="0.25">
      <c r="A3020" s="58"/>
    </row>
    <row r="3021" spans="1:1" x14ac:dyDescent="0.25">
      <c r="A3021" s="58"/>
    </row>
    <row r="3022" spans="1:1" x14ac:dyDescent="0.25">
      <c r="A3022" s="58"/>
    </row>
    <row r="3023" spans="1:1" x14ac:dyDescent="0.25">
      <c r="A3023" s="58"/>
    </row>
    <row r="3024" spans="1:1" x14ac:dyDescent="0.25">
      <c r="A3024" s="58"/>
    </row>
    <row r="3025" spans="1:1" x14ac:dyDescent="0.25">
      <c r="A3025" s="58"/>
    </row>
    <row r="3026" spans="1:1" x14ac:dyDescent="0.25">
      <c r="A3026" s="58"/>
    </row>
    <row r="3027" spans="1:1" x14ac:dyDescent="0.25">
      <c r="A3027" s="58"/>
    </row>
    <row r="3028" spans="1:1" x14ac:dyDescent="0.25">
      <c r="A3028" s="58"/>
    </row>
    <row r="3029" spans="1:1" x14ac:dyDescent="0.25">
      <c r="A3029" s="58"/>
    </row>
    <row r="3030" spans="1:1" x14ac:dyDescent="0.25">
      <c r="A3030" s="58"/>
    </row>
    <row r="3031" spans="1:1" x14ac:dyDescent="0.25">
      <c r="A3031" s="58"/>
    </row>
    <row r="3032" spans="1:1" x14ac:dyDescent="0.25">
      <c r="A3032" s="58"/>
    </row>
    <row r="3033" spans="1:1" x14ac:dyDescent="0.25">
      <c r="A3033" s="58"/>
    </row>
    <row r="3034" spans="1:1" x14ac:dyDescent="0.25">
      <c r="A3034" s="58"/>
    </row>
    <row r="3035" spans="1:1" x14ac:dyDescent="0.25">
      <c r="A3035" s="58"/>
    </row>
    <row r="3036" spans="1:1" x14ac:dyDescent="0.25">
      <c r="A3036" s="58"/>
    </row>
    <row r="3037" spans="1:1" x14ac:dyDescent="0.25">
      <c r="A3037" s="58"/>
    </row>
    <row r="3038" spans="1:1" x14ac:dyDescent="0.25">
      <c r="A3038" s="58"/>
    </row>
    <row r="3039" spans="1:1" x14ac:dyDescent="0.25">
      <c r="A3039" s="58"/>
    </row>
    <row r="3040" spans="1:1" x14ac:dyDescent="0.25">
      <c r="A3040" s="58"/>
    </row>
    <row r="3041" spans="1:1" x14ac:dyDescent="0.25">
      <c r="A3041" s="58"/>
    </row>
    <row r="3042" spans="1:1" x14ac:dyDescent="0.25">
      <c r="A3042" s="58"/>
    </row>
    <row r="3043" spans="1:1" x14ac:dyDescent="0.25">
      <c r="A3043" s="58"/>
    </row>
    <row r="3044" spans="1:1" x14ac:dyDescent="0.25">
      <c r="A3044" s="58"/>
    </row>
    <row r="3045" spans="1:1" x14ac:dyDescent="0.25">
      <c r="A3045" s="58"/>
    </row>
    <row r="3046" spans="1:1" x14ac:dyDescent="0.25">
      <c r="A3046" s="58"/>
    </row>
    <row r="3047" spans="1:1" x14ac:dyDescent="0.25">
      <c r="A3047" s="58"/>
    </row>
    <row r="3048" spans="1:1" x14ac:dyDescent="0.25">
      <c r="A3048" s="58"/>
    </row>
    <row r="3049" spans="1:1" x14ac:dyDescent="0.25">
      <c r="A3049" s="58"/>
    </row>
    <row r="3050" spans="1:1" x14ac:dyDescent="0.25">
      <c r="A3050" s="58"/>
    </row>
    <row r="3051" spans="1:1" x14ac:dyDescent="0.25">
      <c r="A3051" s="58"/>
    </row>
    <row r="3052" spans="1:1" x14ac:dyDescent="0.25">
      <c r="A3052" s="58"/>
    </row>
    <row r="3053" spans="1:1" x14ac:dyDescent="0.25">
      <c r="A3053" s="58"/>
    </row>
    <row r="3054" spans="1:1" x14ac:dyDescent="0.25">
      <c r="A3054" s="58"/>
    </row>
    <row r="3055" spans="1:1" x14ac:dyDescent="0.25">
      <c r="A3055" s="58"/>
    </row>
    <row r="3056" spans="1:1" x14ac:dyDescent="0.25">
      <c r="A3056" s="58"/>
    </row>
    <row r="3057" spans="1:1" x14ac:dyDescent="0.25">
      <c r="A3057" s="58"/>
    </row>
    <row r="3058" spans="1:1" x14ac:dyDescent="0.25">
      <c r="A3058" s="58"/>
    </row>
    <row r="3059" spans="1:1" x14ac:dyDescent="0.25">
      <c r="A3059" s="58"/>
    </row>
    <row r="3060" spans="1:1" x14ac:dyDescent="0.25">
      <c r="A3060" s="58"/>
    </row>
    <row r="3061" spans="1:1" x14ac:dyDescent="0.25">
      <c r="A3061" s="58"/>
    </row>
    <row r="3062" spans="1:1" x14ac:dyDescent="0.25">
      <c r="A3062" s="58"/>
    </row>
    <row r="3063" spans="1:1" x14ac:dyDescent="0.25">
      <c r="A3063" s="58"/>
    </row>
    <row r="3064" spans="1:1" x14ac:dyDescent="0.25">
      <c r="A3064" s="58"/>
    </row>
    <row r="3065" spans="1:1" x14ac:dyDescent="0.25">
      <c r="A3065" s="58"/>
    </row>
    <row r="3066" spans="1:1" x14ac:dyDescent="0.25">
      <c r="A3066" s="58"/>
    </row>
    <row r="3067" spans="1:1" x14ac:dyDescent="0.25">
      <c r="A3067" s="58"/>
    </row>
    <row r="3068" spans="1:1" x14ac:dyDescent="0.25">
      <c r="A3068" s="58"/>
    </row>
    <row r="3069" spans="1:1" x14ac:dyDescent="0.25">
      <c r="A3069" s="58"/>
    </row>
    <row r="3070" spans="1:1" x14ac:dyDescent="0.25">
      <c r="A3070" s="58"/>
    </row>
    <row r="3071" spans="1:1" x14ac:dyDescent="0.25">
      <c r="A3071" s="58"/>
    </row>
    <row r="3072" spans="1:1" x14ac:dyDescent="0.25">
      <c r="A3072" s="58"/>
    </row>
    <row r="3073" spans="1:1" x14ac:dyDescent="0.25">
      <c r="A3073" s="58"/>
    </row>
    <row r="3074" spans="1:1" x14ac:dyDescent="0.25">
      <c r="A3074" s="58"/>
    </row>
    <row r="3075" spans="1:1" x14ac:dyDescent="0.25">
      <c r="A3075" s="58"/>
    </row>
    <row r="3076" spans="1:1" x14ac:dyDescent="0.25">
      <c r="A3076" s="58"/>
    </row>
    <row r="3077" spans="1:1" x14ac:dyDescent="0.25">
      <c r="A3077" s="58"/>
    </row>
    <row r="3078" spans="1:1" x14ac:dyDescent="0.25">
      <c r="A3078" s="58"/>
    </row>
    <row r="3079" spans="1:1" x14ac:dyDescent="0.25">
      <c r="A3079" s="58"/>
    </row>
    <row r="3080" spans="1:1" x14ac:dyDescent="0.25">
      <c r="A3080" s="58"/>
    </row>
    <row r="3081" spans="1:1" x14ac:dyDescent="0.25">
      <c r="A3081" s="58"/>
    </row>
    <row r="3082" spans="1:1" x14ac:dyDescent="0.25">
      <c r="A3082" s="58"/>
    </row>
    <row r="3083" spans="1:1" x14ac:dyDescent="0.25">
      <c r="A3083" s="58"/>
    </row>
    <row r="3084" spans="1:1" x14ac:dyDescent="0.25">
      <c r="A3084" s="58"/>
    </row>
    <row r="3085" spans="1:1" x14ac:dyDescent="0.25">
      <c r="A3085" s="58"/>
    </row>
    <row r="3086" spans="1:1" x14ac:dyDescent="0.25">
      <c r="A3086" s="58"/>
    </row>
    <row r="3087" spans="1:1" x14ac:dyDescent="0.25">
      <c r="A3087" s="58"/>
    </row>
    <row r="3088" spans="1:1" x14ac:dyDescent="0.25">
      <c r="A3088" s="58"/>
    </row>
    <row r="3089" spans="1:1" x14ac:dyDescent="0.25">
      <c r="A3089" s="58"/>
    </row>
    <row r="3090" spans="1:1" x14ac:dyDescent="0.25">
      <c r="A3090" s="58"/>
    </row>
    <row r="3091" spans="1:1" x14ac:dyDescent="0.25">
      <c r="A3091" s="58"/>
    </row>
    <row r="3092" spans="1:1" x14ac:dyDescent="0.25">
      <c r="A3092" s="58"/>
    </row>
    <row r="3093" spans="1:1" x14ac:dyDescent="0.25">
      <c r="A3093" s="58"/>
    </row>
    <row r="3094" spans="1:1" x14ac:dyDescent="0.25">
      <c r="A3094" s="58"/>
    </row>
    <row r="3095" spans="1:1" x14ac:dyDescent="0.25">
      <c r="A3095" s="58"/>
    </row>
    <row r="3096" spans="1:1" x14ac:dyDescent="0.25">
      <c r="A3096" s="58"/>
    </row>
    <row r="3097" spans="1:1" x14ac:dyDescent="0.25">
      <c r="A3097" s="58"/>
    </row>
    <row r="3098" spans="1:1" x14ac:dyDescent="0.25">
      <c r="A3098" s="58"/>
    </row>
    <row r="3099" spans="1:1" x14ac:dyDescent="0.25">
      <c r="A3099" s="58"/>
    </row>
    <row r="3100" spans="1:1" x14ac:dyDescent="0.25">
      <c r="A3100" s="58"/>
    </row>
    <row r="3101" spans="1:1" x14ac:dyDescent="0.25">
      <c r="A3101" s="58"/>
    </row>
    <row r="3102" spans="1:1" x14ac:dyDescent="0.25">
      <c r="A3102" s="58"/>
    </row>
    <row r="3103" spans="1:1" x14ac:dyDescent="0.25">
      <c r="A3103" s="58"/>
    </row>
    <row r="3104" spans="1:1" x14ac:dyDescent="0.25">
      <c r="A3104" s="58"/>
    </row>
    <row r="3105" spans="1:1" x14ac:dyDescent="0.25">
      <c r="A3105" s="58"/>
    </row>
    <row r="3106" spans="1:1" x14ac:dyDescent="0.25">
      <c r="A3106" s="58"/>
    </row>
    <row r="3107" spans="1:1" x14ac:dyDescent="0.25">
      <c r="A3107" s="58"/>
    </row>
    <row r="3108" spans="1:1" x14ac:dyDescent="0.25">
      <c r="A3108" s="58"/>
    </row>
    <row r="3109" spans="1:1" x14ac:dyDescent="0.25">
      <c r="A3109" s="58"/>
    </row>
    <row r="3110" spans="1:1" x14ac:dyDescent="0.25">
      <c r="A3110" s="58"/>
    </row>
    <row r="3111" spans="1:1" x14ac:dyDescent="0.25">
      <c r="A3111" s="58"/>
    </row>
    <row r="3112" spans="1:1" x14ac:dyDescent="0.25">
      <c r="A3112" s="58"/>
    </row>
    <row r="3113" spans="1:1" x14ac:dyDescent="0.25">
      <c r="A3113" s="58"/>
    </row>
    <row r="3114" spans="1:1" x14ac:dyDescent="0.25">
      <c r="A3114" s="58"/>
    </row>
    <row r="3115" spans="1:1" x14ac:dyDescent="0.25">
      <c r="A3115" s="58"/>
    </row>
    <row r="3116" spans="1:1" x14ac:dyDescent="0.25">
      <c r="A3116" s="58"/>
    </row>
    <row r="3117" spans="1:1" x14ac:dyDescent="0.25">
      <c r="A3117" s="58"/>
    </row>
    <row r="3118" spans="1:1" x14ac:dyDescent="0.25">
      <c r="A3118" s="58"/>
    </row>
    <row r="3119" spans="1:1" x14ac:dyDescent="0.25">
      <c r="A3119" s="58"/>
    </row>
    <row r="3120" spans="1:1" x14ac:dyDescent="0.25">
      <c r="A3120" s="58"/>
    </row>
    <row r="3121" spans="1:1" x14ac:dyDescent="0.25">
      <c r="A3121" s="58"/>
    </row>
    <row r="3122" spans="1:1" x14ac:dyDescent="0.25">
      <c r="A3122" s="58"/>
    </row>
    <row r="3123" spans="1:1" x14ac:dyDescent="0.25">
      <c r="A3123" s="58"/>
    </row>
    <row r="3124" spans="1:1" x14ac:dyDescent="0.25">
      <c r="A3124" s="58"/>
    </row>
    <row r="3125" spans="1:1" x14ac:dyDescent="0.25">
      <c r="A3125" s="58"/>
    </row>
    <row r="3126" spans="1:1" x14ac:dyDescent="0.25">
      <c r="A3126" s="58"/>
    </row>
    <row r="3127" spans="1:1" x14ac:dyDescent="0.25">
      <c r="A3127" s="58"/>
    </row>
    <row r="3128" spans="1:1" x14ac:dyDescent="0.25">
      <c r="A3128" s="58"/>
    </row>
    <row r="3129" spans="1:1" x14ac:dyDescent="0.25">
      <c r="A3129" s="58"/>
    </row>
    <row r="3130" spans="1:1" x14ac:dyDescent="0.25">
      <c r="A3130" s="58"/>
    </row>
    <row r="3131" spans="1:1" x14ac:dyDescent="0.25">
      <c r="A3131" s="58"/>
    </row>
    <row r="3132" spans="1:1" x14ac:dyDescent="0.25">
      <c r="A3132" s="58"/>
    </row>
    <row r="3133" spans="1:1" x14ac:dyDescent="0.25">
      <c r="A3133" s="58"/>
    </row>
    <row r="3134" spans="1:1" x14ac:dyDescent="0.25">
      <c r="A3134" s="58"/>
    </row>
    <row r="3135" spans="1:1" x14ac:dyDescent="0.25">
      <c r="A3135" s="58"/>
    </row>
    <row r="3136" spans="1:1" x14ac:dyDescent="0.25">
      <c r="A3136" s="58"/>
    </row>
    <row r="3137" spans="1:1" x14ac:dyDescent="0.25">
      <c r="A3137" s="58"/>
    </row>
    <row r="3138" spans="1:1" x14ac:dyDescent="0.25">
      <c r="A3138" s="58"/>
    </row>
    <row r="3139" spans="1:1" x14ac:dyDescent="0.25">
      <c r="A3139" s="58"/>
    </row>
    <row r="3140" spans="1:1" x14ac:dyDescent="0.25">
      <c r="A3140" s="58"/>
    </row>
    <row r="3141" spans="1:1" x14ac:dyDescent="0.25">
      <c r="A3141" s="58"/>
    </row>
    <row r="3142" spans="1:1" x14ac:dyDescent="0.25">
      <c r="A3142" s="58"/>
    </row>
    <row r="3143" spans="1:1" x14ac:dyDescent="0.25">
      <c r="A3143" s="58"/>
    </row>
    <row r="3144" spans="1:1" x14ac:dyDescent="0.25">
      <c r="A3144" s="58"/>
    </row>
    <row r="3145" spans="1:1" x14ac:dyDescent="0.25">
      <c r="A3145" s="58"/>
    </row>
    <row r="3146" spans="1:1" x14ac:dyDescent="0.25">
      <c r="A3146" s="58"/>
    </row>
    <row r="3147" spans="1:1" x14ac:dyDescent="0.25">
      <c r="A3147" s="58"/>
    </row>
    <row r="3148" spans="1:1" x14ac:dyDescent="0.25">
      <c r="A3148" s="58"/>
    </row>
    <row r="3149" spans="1:1" x14ac:dyDescent="0.25">
      <c r="A3149" s="58"/>
    </row>
    <row r="3150" spans="1:1" x14ac:dyDescent="0.25">
      <c r="A3150" s="58"/>
    </row>
    <row r="3151" spans="1:1" x14ac:dyDescent="0.25">
      <c r="A3151" s="58"/>
    </row>
    <row r="3152" spans="1:1" x14ac:dyDescent="0.25">
      <c r="A3152" s="58"/>
    </row>
    <row r="3153" spans="1:1" x14ac:dyDescent="0.25">
      <c r="A3153" s="58"/>
    </row>
    <row r="3154" spans="1:1" x14ac:dyDescent="0.25">
      <c r="A3154" s="58"/>
    </row>
    <row r="3155" spans="1:1" x14ac:dyDescent="0.25">
      <c r="A3155" s="58"/>
    </row>
    <row r="3156" spans="1:1" x14ac:dyDescent="0.25">
      <c r="A3156" s="58"/>
    </row>
    <row r="3157" spans="1:1" x14ac:dyDescent="0.25">
      <c r="A3157" s="58"/>
    </row>
    <row r="3158" spans="1:1" x14ac:dyDescent="0.25">
      <c r="A3158" s="58"/>
    </row>
    <row r="3159" spans="1:1" x14ac:dyDescent="0.25">
      <c r="A3159" s="58"/>
    </row>
    <row r="3160" spans="1:1" x14ac:dyDescent="0.25">
      <c r="A3160" s="58"/>
    </row>
    <row r="3161" spans="1:1" x14ac:dyDescent="0.25">
      <c r="A3161" s="58"/>
    </row>
    <row r="3162" spans="1:1" x14ac:dyDescent="0.25">
      <c r="A3162" s="58"/>
    </row>
    <row r="3163" spans="1:1" x14ac:dyDescent="0.25">
      <c r="A3163" s="58"/>
    </row>
    <row r="3164" spans="1:1" x14ac:dyDescent="0.25">
      <c r="A3164" s="58"/>
    </row>
    <row r="3165" spans="1:1" x14ac:dyDescent="0.25">
      <c r="A3165" s="58"/>
    </row>
    <row r="3166" spans="1:1" x14ac:dyDescent="0.25">
      <c r="A3166" s="58"/>
    </row>
    <row r="3167" spans="1:1" x14ac:dyDescent="0.25">
      <c r="A3167" s="58"/>
    </row>
    <row r="3168" spans="1:1" x14ac:dyDescent="0.25">
      <c r="A3168" s="58"/>
    </row>
    <row r="3169" spans="1:1" x14ac:dyDescent="0.25">
      <c r="A3169" s="58"/>
    </row>
    <row r="3170" spans="1:1" x14ac:dyDescent="0.25">
      <c r="A3170" s="58"/>
    </row>
    <row r="3171" spans="1:1" x14ac:dyDescent="0.25">
      <c r="A3171" s="58"/>
    </row>
    <row r="3172" spans="1:1" x14ac:dyDescent="0.25">
      <c r="A3172" s="58"/>
    </row>
    <row r="3173" spans="1:1" x14ac:dyDescent="0.25">
      <c r="A3173" s="58"/>
    </row>
    <row r="3174" spans="1:1" x14ac:dyDescent="0.25">
      <c r="A3174" s="58"/>
    </row>
    <row r="3175" spans="1:1" x14ac:dyDescent="0.25">
      <c r="A3175" s="58"/>
    </row>
    <row r="3176" spans="1:1" x14ac:dyDescent="0.25">
      <c r="A3176" s="58"/>
    </row>
    <row r="3177" spans="1:1" x14ac:dyDescent="0.25">
      <c r="A3177" s="58"/>
    </row>
    <row r="3178" spans="1:1" x14ac:dyDescent="0.25">
      <c r="A3178" s="58"/>
    </row>
    <row r="3179" spans="1:1" x14ac:dyDescent="0.25">
      <c r="A3179" s="58"/>
    </row>
    <row r="3180" spans="1:1" x14ac:dyDescent="0.25">
      <c r="A3180" s="58"/>
    </row>
    <row r="3181" spans="1:1" x14ac:dyDescent="0.25">
      <c r="A3181" s="58"/>
    </row>
    <row r="3182" spans="1:1" x14ac:dyDescent="0.25">
      <c r="A3182" s="58"/>
    </row>
    <row r="3183" spans="1:1" x14ac:dyDescent="0.25">
      <c r="A3183" s="58"/>
    </row>
    <row r="3184" spans="1:1" x14ac:dyDescent="0.25">
      <c r="A3184" s="58"/>
    </row>
    <row r="3185" spans="1:1" x14ac:dyDescent="0.25">
      <c r="A3185" s="58"/>
    </row>
    <row r="3186" spans="1:1" x14ac:dyDescent="0.25">
      <c r="A3186" s="58"/>
    </row>
    <row r="3187" spans="1:1" x14ac:dyDescent="0.25">
      <c r="A3187" s="58"/>
    </row>
    <row r="3188" spans="1:1" x14ac:dyDescent="0.25">
      <c r="A3188" s="58"/>
    </row>
    <row r="3189" spans="1:1" x14ac:dyDescent="0.25">
      <c r="A3189" s="58"/>
    </row>
    <row r="3190" spans="1:1" x14ac:dyDescent="0.25">
      <c r="A3190" s="58"/>
    </row>
    <row r="3191" spans="1:1" x14ac:dyDescent="0.25">
      <c r="A3191" s="58"/>
    </row>
    <row r="3192" spans="1:1" x14ac:dyDescent="0.25">
      <c r="A3192" s="58"/>
    </row>
    <row r="3193" spans="1:1" x14ac:dyDescent="0.25">
      <c r="A3193" s="58"/>
    </row>
    <row r="3194" spans="1:1" x14ac:dyDescent="0.25">
      <c r="A3194" s="58"/>
    </row>
    <row r="3195" spans="1:1" x14ac:dyDescent="0.25">
      <c r="A3195" s="58"/>
    </row>
    <row r="3196" spans="1:1" x14ac:dyDescent="0.25">
      <c r="A3196" s="58"/>
    </row>
    <row r="3197" spans="1:1" x14ac:dyDescent="0.25">
      <c r="A3197" s="58"/>
    </row>
    <row r="3198" spans="1:1" x14ac:dyDescent="0.25">
      <c r="A3198" s="58"/>
    </row>
    <row r="3199" spans="1:1" x14ac:dyDescent="0.25">
      <c r="A3199" s="58"/>
    </row>
    <row r="3200" spans="1:1" x14ac:dyDescent="0.25">
      <c r="A3200" s="58"/>
    </row>
    <row r="3201" spans="1:1" x14ac:dyDescent="0.25">
      <c r="A3201" s="58"/>
    </row>
    <row r="3202" spans="1:1" x14ac:dyDescent="0.25">
      <c r="A3202" s="58"/>
    </row>
    <row r="3203" spans="1:1" x14ac:dyDescent="0.25">
      <c r="A3203" s="58"/>
    </row>
    <row r="3204" spans="1:1" x14ac:dyDescent="0.25">
      <c r="A3204" s="58"/>
    </row>
    <row r="3205" spans="1:1" x14ac:dyDescent="0.25">
      <c r="A3205" s="58"/>
    </row>
    <row r="3206" spans="1:1" x14ac:dyDescent="0.25">
      <c r="A3206" s="58"/>
    </row>
    <row r="3207" spans="1:1" x14ac:dyDescent="0.25">
      <c r="A3207" s="58"/>
    </row>
    <row r="3208" spans="1:1" x14ac:dyDescent="0.25">
      <c r="A3208" s="58"/>
    </row>
    <row r="3209" spans="1:1" x14ac:dyDescent="0.25">
      <c r="A3209" s="58"/>
    </row>
    <row r="3210" spans="1:1" x14ac:dyDescent="0.25">
      <c r="A3210" s="58"/>
    </row>
    <row r="3211" spans="1:1" x14ac:dyDescent="0.25">
      <c r="A3211" s="58"/>
    </row>
    <row r="3212" spans="1:1" x14ac:dyDescent="0.25">
      <c r="A3212" s="58"/>
    </row>
    <row r="3213" spans="1:1" x14ac:dyDescent="0.25">
      <c r="A3213" s="58"/>
    </row>
    <row r="3214" spans="1:1" x14ac:dyDescent="0.25">
      <c r="A3214" s="58"/>
    </row>
    <row r="3215" spans="1:1" x14ac:dyDescent="0.25">
      <c r="A3215" s="58"/>
    </row>
    <row r="3216" spans="1:1" x14ac:dyDescent="0.25">
      <c r="A3216" s="58"/>
    </row>
    <row r="3217" spans="1:1" x14ac:dyDescent="0.25">
      <c r="A3217" s="58"/>
    </row>
    <row r="3218" spans="1:1" x14ac:dyDescent="0.25">
      <c r="A3218" s="58"/>
    </row>
    <row r="3219" spans="1:1" x14ac:dyDescent="0.25">
      <c r="A3219" s="58"/>
    </row>
    <row r="3220" spans="1:1" x14ac:dyDescent="0.25">
      <c r="A3220" s="58"/>
    </row>
    <row r="3221" spans="1:1" x14ac:dyDescent="0.25">
      <c r="A3221" s="58"/>
    </row>
    <row r="3222" spans="1:1" x14ac:dyDescent="0.25">
      <c r="A3222" s="58"/>
    </row>
    <row r="3223" spans="1:1" x14ac:dyDescent="0.25">
      <c r="A3223" s="58"/>
    </row>
    <row r="3224" spans="1:1" x14ac:dyDescent="0.25">
      <c r="A3224" s="58"/>
    </row>
    <row r="3225" spans="1:1" x14ac:dyDescent="0.25">
      <c r="A3225" s="58"/>
    </row>
    <row r="3226" spans="1:1" x14ac:dyDescent="0.25">
      <c r="A3226" s="58"/>
    </row>
    <row r="3227" spans="1:1" x14ac:dyDescent="0.25">
      <c r="A3227" s="58"/>
    </row>
    <row r="3228" spans="1:1" x14ac:dyDescent="0.25">
      <c r="A3228" s="58"/>
    </row>
    <row r="3229" spans="1:1" x14ac:dyDescent="0.25">
      <c r="A3229" s="58"/>
    </row>
    <row r="3230" spans="1:1" x14ac:dyDescent="0.25">
      <c r="A3230" s="58"/>
    </row>
    <row r="3231" spans="1:1" x14ac:dyDescent="0.25">
      <c r="A3231" s="58"/>
    </row>
    <row r="3232" spans="1:1" x14ac:dyDescent="0.25">
      <c r="A3232" s="58"/>
    </row>
    <row r="3233" spans="1:1" x14ac:dyDescent="0.25">
      <c r="A3233" s="58"/>
    </row>
    <row r="3234" spans="1:1" x14ac:dyDescent="0.25">
      <c r="A3234" s="58"/>
    </row>
    <row r="3235" spans="1:1" x14ac:dyDescent="0.25">
      <c r="A3235" s="58"/>
    </row>
    <row r="3236" spans="1:1" x14ac:dyDescent="0.25">
      <c r="A3236" s="58"/>
    </row>
    <row r="3237" spans="1:1" x14ac:dyDescent="0.25">
      <c r="A3237" s="58"/>
    </row>
    <row r="3238" spans="1:1" x14ac:dyDescent="0.25">
      <c r="A3238" s="58"/>
    </row>
    <row r="3239" spans="1:1" x14ac:dyDescent="0.25">
      <c r="A3239" s="58"/>
    </row>
    <row r="3240" spans="1:1" x14ac:dyDescent="0.25">
      <c r="A3240" s="58"/>
    </row>
    <row r="3241" spans="1:1" x14ac:dyDescent="0.25">
      <c r="A3241" s="58"/>
    </row>
    <row r="3242" spans="1:1" x14ac:dyDescent="0.25">
      <c r="A3242" s="58"/>
    </row>
    <row r="3243" spans="1:1" x14ac:dyDescent="0.25">
      <c r="A3243" s="58"/>
    </row>
    <row r="3244" spans="1:1" x14ac:dyDescent="0.25">
      <c r="A3244" s="58"/>
    </row>
    <row r="3245" spans="1:1" x14ac:dyDescent="0.25">
      <c r="A3245" s="58"/>
    </row>
    <row r="3246" spans="1:1" x14ac:dyDescent="0.25">
      <c r="A3246" s="58"/>
    </row>
    <row r="3247" spans="1:1" x14ac:dyDescent="0.25">
      <c r="A3247" s="58"/>
    </row>
    <row r="3248" spans="1:1" x14ac:dyDescent="0.25">
      <c r="A3248" s="58"/>
    </row>
    <row r="3249" spans="1:1" x14ac:dyDescent="0.25">
      <c r="A3249" s="58"/>
    </row>
    <row r="3250" spans="1:1" x14ac:dyDescent="0.25">
      <c r="A3250" s="58"/>
    </row>
    <row r="3251" spans="1:1" x14ac:dyDescent="0.25">
      <c r="A3251" s="58"/>
    </row>
    <row r="3252" spans="1:1" x14ac:dyDescent="0.25">
      <c r="A3252" s="58"/>
    </row>
    <row r="3253" spans="1:1" x14ac:dyDescent="0.25">
      <c r="A3253" s="58"/>
    </row>
    <row r="3254" spans="1:1" x14ac:dyDescent="0.25">
      <c r="A3254" s="58"/>
    </row>
    <row r="3255" spans="1:1" x14ac:dyDescent="0.25">
      <c r="A3255" s="58"/>
    </row>
    <row r="3256" spans="1:1" x14ac:dyDescent="0.25">
      <c r="A3256" s="58"/>
    </row>
    <row r="3257" spans="1:1" x14ac:dyDescent="0.25">
      <c r="A3257" s="58"/>
    </row>
    <row r="3258" spans="1:1" x14ac:dyDescent="0.25">
      <c r="A3258" s="58"/>
    </row>
    <row r="3259" spans="1:1" x14ac:dyDescent="0.25">
      <c r="A3259" s="58"/>
    </row>
    <row r="3260" spans="1:1" x14ac:dyDescent="0.25">
      <c r="A3260" s="58"/>
    </row>
    <row r="3261" spans="1:1" x14ac:dyDescent="0.25">
      <c r="A3261" s="58"/>
    </row>
    <row r="3262" spans="1:1" x14ac:dyDescent="0.25">
      <c r="A3262" s="58"/>
    </row>
    <row r="3263" spans="1:1" x14ac:dyDescent="0.25">
      <c r="A3263" s="58"/>
    </row>
    <row r="3264" spans="1:1" x14ac:dyDescent="0.25">
      <c r="A3264" s="58"/>
    </row>
    <row r="3265" spans="1:1" x14ac:dyDescent="0.25">
      <c r="A3265" s="58"/>
    </row>
    <row r="3266" spans="1:1" x14ac:dyDescent="0.25">
      <c r="A3266" s="58"/>
    </row>
    <row r="3267" spans="1:1" x14ac:dyDescent="0.25">
      <c r="A3267" s="58"/>
    </row>
    <row r="3268" spans="1:1" x14ac:dyDescent="0.25">
      <c r="A3268" s="58"/>
    </row>
    <row r="3269" spans="1:1" x14ac:dyDescent="0.25">
      <c r="A3269" s="58"/>
    </row>
    <row r="3270" spans="1:1" x14ac:dyDescent="0.25">
      <c r="A3270" s="58"/>
    </row>
    <row r="3271" spans="1:1" x14ac:dyDescent="0.25">
      <c r="A3271" s="58"/>
    </row>
    <row r="3272" spans="1:1" x14ac:dyDescent="0.25">
      <c r="A3272" s="58"/>
    </row>
    <row r="3273" spans="1:1" x14ac:dyDescent="0.25">
      <c r="A3273" s="58"/>
    </row>
    <row r="3274" spans="1:1" x14ac:dyDescent="0.25">
      <c r="A3274" s="58"/>
    </row>
    <row r="3275" spans="1:1" x14ac:dyDescent="0.25">
      <c r="A3275" s="58"/>
    </row>
    <row r="3276" spans="1:1" x14ac:dyDescent="0.25">
      <c r="A3276" s="58"/>
    </row>
    <row r="3277" spans="1:1" x14ac:dyDescent="0.25">
      <c r="A3277" s="58"/>
    </row>
    <row r="3278" spans="1:1" x14ac:dyDescent="0.25">
      <c r="A3278" s="58"/>
    </row>
    <row r="3279" spans="1:1" x14ac:dyDescent="0.25">
      <c r="A3279" s="58"/>
    </row>
    <row r="3280" spans="1:1" x14ac:dyDescent="0.25">
      <c r="A3280" s="58"/>
    </row>
    <row r="3281" spans="1:1" x14ac:dyDescent="0.25">
      <c r="A3281" s="58"/>
    </row>
    <row r="3282" spans="1:1" x14ac:dyDescent="0.25">
      <c r="A3282" s="58"/>
    </row>
    <row r="3283" spans="1:1" x14ac:dyDescent="0.25">
      <c r="A3283" s="58"/>
    </row>
    <row r="3284" spans="1:1" x14ac:dyDescent="0.25">
      <c r="A3284" s="58"/>
    </row>
    <row r="3285" spans="1:1" x14ac:dyDescent="0.25">
      <c r="A3285" s="58"/>
    </row>
    <row r="3286" spans="1:1" x14ac:dyDescent="0.25">
      <c r="A3286" s="58"/>
    </row>
    <row r="3287" spans="1:1" x14ac:dyDescent="0.25">
      <c r="A3287" s="58"/>
    </row>
    <row r="3288" spans="1:1" x14ac:dyDescent="0.25">
      <c r="A3288" s="58"/>
    </row>
    <row r="3289" spans="1:1" x14ac:dyDescent="0.25">
      <c r="A3289" s="58"/>
    </row>
    <row r="3290" spans="1:1" x14ac:dyDescent="0.25">
      <c r="A3290" s="58"/>
    </row>
    <row r="3291" spans="1:1" x14ac:dyDescent="0.25">
      <c r="A3291" s="58"/>
    </row>
    <row r="3292" spans="1:1" x14ac:dyDescent="0.25">
      <c r="A3292" s="58"/>
    </row>
    <row r="3293" spans="1:1" x14ac:dyDescent="0.25">
      <c r="A3293" s="58"/>
    </row>
    <row r="3294" spans="1:1" x14ac:dyDescent="0.25">
      <c r="A3294" s="58"/>
    </row>
    <row r="3295" spans="1:1" x14ac:dyDescent="0.25">
      <c r="A3295" s="58"/>
    </row>
    <row r="3296" spans="1:1" x14ac:dyDescent="0.25">
      <c r="A3296" s="58"/>
    </row>
    <row r="3297" spans="1:1" x14ac:dyDescent="0.25">
      <c r="A3297" s="58"/>
    </row>
    <row r="3298" spans="1:1" x14ac:dyDescent="0.25">
      <c r="A3298" s="58"/>
    </row>
    <row r="3299" spans="1:1" x14ac:dyDescent="0.25">
      <c r="A3299" s="58"/>
    </row>
    <row r="3300" spans="1:1" x14ac:dyDescent="0.25">
      <c r="A3300" s="58"/>
    </row>
    <row r="3301" spans="1:1" x14ac:dyDescent="0.25">
      <c r="A3301" s="58"/>
    </row>
    <row r="3302" spans="1:1" x14ac:dyDescent="0.25">
      <c r="A3302" s="58"/>
    </row>
    <row r="3303" spans="1:1" x14ac:dyDescent="0.25">
      <c r="A3303" s="58"/>
    </row>
    <row r="3304" spans="1:1" x14ac:dyDescent="0.25">
      <c r="A3304" s="58"/>
    </row>
    <row r="3305" spans="1:1" x14ac:dyDescent="0.25">
      <c r="A3305" s="58"/>
    </row>
    <row r="3306" spans="1:1" x14ac:dyDescent="0.25">
      <c r="A3306" s="58"/>
    </row>
    <row r="3307" spans="1:1" x14ac:dyDescent="0.25">
      <c r="A3307" s="58"/>
    </row>
    <row r="3308" spans="1:1" x14ac:dyDescent="0.25">
      <c r="A3308" s="58"/>
    </row>
    <row r="3309" spans="1:1" x14ac:dyDescent="0.25">
      <c r="A3309" s="58"/>
    </row>
    <row r="3310" spans="1:1" x14ac:dyDescent="0.25">
      <c r="A3310" s="58"/>
    </row>
    <row r="3311" spans="1:1" x14ac:dyDescent="0.25">
      <c r="A3311" s="58"/>
    </row>
    <row r="3312" spans="1:1" x14ac:dyDescent="0.25">
      <c r="A3312" s="58"/>
    </row>
    <row r="3313" spans="1:1" x14ac:dyDescent="0.25">
      <c r="A3313" s="58"/>
    </row>
    <row r="3314" spans="1:1" x14ac:dyDescent="0.25">
      <c r="A3314" s="58"/>
    </row>
    <row r="3315" spans="1:1" x14ac:dyDescent="0.25">
      <c r="A3315" s="58"/>
    </row>
    <row r="3316" spans="1:1" x14ac:dyDescent="0.25">
      <c r="A3316" s="58"/>
    </row>
    <row r="3317" spans="1:1" x14ac:dyDescent="0.25">
      <c r="A3317" s="58"/>
    </row>
    <row r="3318" spans="1:1" x14ac:dyDescent="0.25">
      <c r="A3318" s="58"/>
    </row>
    <row r="3319" spans="1:1" x14ac:dyDescent="0.25">
      <c r="A3319" s="58"/>
    </row>
    <row r="3320" spans="1:1" x14ac:dyDescent="0.25">
      <c r="A3320" s="58"/>
    </row>
    <row r="3321" spans="1:1" x14ac:dyDescent="0.25">
      <c r="A3321" s="58"/>
    </row>
    <row r="3322" spans="1:1" x14ac:dyDescent="0.25">
      <c r="A3322" s="58"/>
    </row>
    <row r="3323" spans="1:1" x14ac:dyDescent="0.25">
      <c r="A3323" s="58"/>
    </row>
    <row r="3324" spans="1:1" x14ac:dyDescent="0.25">
      <c r="A3324" s="58"/>
    </row>
    <row r="3325" spans="1:1" x14ac:dyDescent="0.25">
      <c r="A3325" s="58"/>
    </row>
    <row r="3326" spans="1:1" x14ac:dyDescent="0.25">
      <c r="A3326" s="58"/>
    </row>
    <row r="3327" spans="1:1" x14ac:dyDescent="0.25">
      <c r="A3327" s="58"/>
    </row>
    <row r="3328" spans="1:1" x14ac:dyDescent="0.25">
      <c r="A3328" s="58"/>
    </row>
    <row r="3329" spans="1:1" x14ac:dyDescent="0.25">
      <c r="A3329" s="58"/>
    </row>
    <row r="3330" spans="1:1" x14ac:dyDescent="0.25">
      <c r="A3330" s="58"/>
    </row>
    <row r="3331" spans="1:1" x14ac:dyDescent="0.25">
      <c r="A3331" s="58"/>
    </row>
    <row r="3332" spans="1:1" x14ac:dyDescent="0.25">
      <c r="A3332" s="58"/>
    </row>
    <row r="3333" spans="1:1" x14ac:dyDescent="0.25">
      <c r="A3333" s="58"/>
    </row>
    <row r="3334" spans="1:1" x14ac:dyDescent="0.25">
      <c r="A3334" s="58"/>
    </row>
    <row r="3335" spans="1:1" x14ac:dyDescent="0.25">
      <c r="A3335" s="58"/>
    </row>
    <row r="3336" spans="1:1" x14ac:dyDescent="0.25">
      <c r="A3336" s="58"/>
    </row>
    <row r="3337" spans="1:1" x14ac:dyDescent="0.25">
      <c r="A3337" s="58"/>
    </row>
    <row r="3338" spans="1:1" x14ac:dyDescent="0.25">
      <c r="A3338" s="58"/>
    </row>
    <row r="3339" spans="1:1" x14ac:dyDescent="0.25">
      <c r="A3339" s="58"/>
    </row>
    <row r="3340" spans="1:1" x14ac:dyDescent="0.25">
      <c r="A3340" s="58"/>
    </row>
    <row r="3341" spans="1:1" x14ac:dyDescent="0.25">
      <c r="A3341" s="58"/>
    </row>
    <row r="3342" spans="1:1" x14ac:dyDescent="0.25">
      <c r="A3342" s="58"/>
    </row>
    <row r="3343" spans="1:1" x14ac:dyDescent="0.25">
      <c r="A3343" s="58"/>
    </row>
    <row r="3344" spans="1:1" x14ac:dyDescent="0.25">
      <c r="A3344" s="58"/>
    </row>
    <row r="3345" spans="1:1" x14ac:dyDescent="0.25">
      <c r="A3345" s="58"/>
    </row>
    <row r="3346" spans="1:1" x14ac:dyDescent="0.25">
      <c r="A3346" s="58"/>
    </row>
    <row r="3347" spans="1:1" x14ac:dyDescent="0.25">
      <c r="A3347" s="58"/>
    </row>
    <row r="3348" spans="1:1" x14ac:dyDescent="0.25">
      <c r="A3348" s="58"/>
    </row>
    <row r="3349" spans="1:1" x14ac:dyDescent="0.25">
      <c r="A3349" s="58"/>
    </row>
    <row r="3350" spans="1:1" x14ac:dyDescent="0.25">
      <c r="A3350" s="58"/>
    </row>
    <row r="3351" spans="1:1" x14ac:dyDescent="0.25">
      <c r="A3351" s="58"/>
    </row>
    <row r="3352" spans="1:1" x14ac:dyDescent="0.25">
      <c r="A3352" s="58"/>
    </row>
    <row r="3353" spans="1:1" x14ac:dyDescent="0.25">
      <c r="A3353" s="58"/>
    </row>
    <row r="3354" spans="1:1" x14ac:dyDescent="0.25">
      <c r="A3354" s="58"/>
    </row>
    <row r="3355" spans="1:1" x14ac:dyDescent="0.25">
      <c r="A3355" s="58"/>
    </row>
    <row r="3356" spans="1:1" x14ac:dyDescent="0.25">
      <c r="A3356" s="58"/>
    </row>
    <row r="3357" spans="1:1" x14ac:dyDescent="0.25">
      <c r="A3357" s="58"/>
    </row>
    <row r="3358" spans="1:1" x14ac:dyDescent="0.25">
      <c r="A3358" s="58"/>
    </row>
    <row r="3359" spans="1:1" x14ac:dyDescent="0.25">
      <c r="A3359" s="58"/>
    </row>
    <row r="3360" spans="1:1" x14ac:dyDescent="0.25">
      <c r="A3360" s="58"/>
    </row>
    <row r="3361" spans="1:1" x14ac:dyDescent="0.25">
      <c r="A3361" s="58"/>
    </row>
    <row r="3362" spans="1:1" x14ac:dyDescent="0.25">
      <c r="A3362" s="58"/>
    </row>
    <row r="3363" spans="1:1" x14ac:dyDescent="0.25">
      <c r="A3363" s="58"/>
    </row>
    <row r="3364" spans="1:1" x14ac:dyDescent="0.25">
      <c r="A3364" s="58"/>
    </row>
    <row r="3365" spans="1:1" x14ac:dyDescent="0.25">
      <c r="A3365" s="58"/>
    </row>
    <row r="3366" spans="1:1" x14ac:dyDescent="0.25">
      <c r="A3366" s="58"/>
    </row>
    <row r="3367" spans="1:1" x14ac:dyDescent="0.25">
      <c r="A3367" s="58"/>
    </row>
    <row r="3368" spans="1:1" x14ac:dyDescent="0.25">
      <c r="A3368" s="58"/>
    </row>
    <row r="3369" spans="1:1" x14ac:dyDescent="0.25">
      <c r="A3369" s="58"/>
    </row>
    <row r="3370" spans="1:1" x14ac:dyDescent="0.25">
      <c r="A3370" s="58"/>
    </row>
    <row r="3371" spans="1:1" x14ac:dyDescent="0.25">
      <c r="A3371" s="58"/>
    </row>
    <row r="3372" spans="1:1" x14ac:dyDescent="0.25">
      <c r="A3372" s="58"/>
    </row>
    <row r="3373" spans="1:1" x14ac:dyDescent="0.25">
      <c r="A3373" s="58"/>
    </row>
    <row r="3374" spans="1:1" x14ac:dyDescent="0.25">
      <c r="A3374" s="58"/>
    </row>
    <row r="3375" spans="1:1" x14ac:dyDescent="0.25">
      <c r="A3375" s="58"/>
    </row>
    <row r="3376" spans="1:1" x14ac:dyDescent="0.25">
      <c r="A3376" s="58"/>
    </row>
    <row r="3377" spans="1:1" x14ac:dyDescent="0.25">
      <c r="A3377" s="58"/>
    </row>
    <row r="3378" spans="1:1" x14ac:dyDescent="0.25">
      <c r="A3378" s="58"/>
    </row>
    <row r="3379" spans="1:1" x14ac:dyDescent="0.25">
      <c r="A3379" s="58"/>
    </row>
    <row r="3380" spans="1:1" x14ac:dyDescent="0.25">
      <c r="A3380" s="58"/>
    </row>
    <row r="3381" spans="1:1" x14ac:dyDescent="0.25">
      <c r="A3381" s="58"/>
    </row>
    <row r="3382" spans="1:1" x14ac:dyDescent="0.25">
      <c r="A3382" s="58"/>
    </row>
    <row r="3383" spans="1:1" x14ac:dyDescent="0.25">
      <c r="A3383" s="58"/>
    </row>
    <row r="3384" spans="1:1" x14ac:dyDescent="0.25">
      <c r="A3384" s="58"/>
    </row>
    <row r="3385" spans="1:1" x14ac:dyDescent="0.25">
      <c r="A3385" s="58"/>
    </row>
    <row r="3386" spans="1:1" x14ac:dyDescent="0.25">
      <c r="A3386" s="58"/>
    </row>
    <row r="3387" spans="1:1" x14ac:dyDescent="0.25">
      <c r="A3387" s="58"/>
    </row>
    <row r="3388" spans="1:1" x14ac:dyDescent="0.25">
      <c r="A3388" s="58"/>
    </row>
    <row r="3389" spans="1:1" x14ac:dyDescent="0.25">
      <c r="A3389" s="58"/>
    </row>
    <row r="3390" spans="1:1" x14ac:dyDescent="0.25">
      <c r="A3390" s="58"/>
    </row>
    <row r="3391" spans="1:1" x14ac:dyDescent="0.25">
      <c r="A3391" s="58"/>
    </row>
    <row r="3392" spans="1:1" x14ac:dyDescent="0.25">
      <c r="A3392" s="58"/>
    </row>
    <row r="3393" spans="1:1" x14ac:dyDescent="0.25">
      <c r="A3393" s="58"/>
    </row>
    <row r="3394" spans="1:1" x14ac:dyDescent="0.25">
      <c r="A3394" s="58"/>
    </row>
    <row r="3395" spans="1:1" x14ac:dyDescent="0.25">
      <c r="A3395" s="58"/>
    </row>
    <row r="3396" spans="1:1" x14ac:dyDescent="0.25">
      <c r="A3396" s="58"/>
    </row>
    <row r="3397" spans="1:1" x14ac:dyDescent="0.25">
      <c r="A3397" s="58"/>
    </row>
    <row r="3398" spans="1:1" x14ac:dyDescent="0.25">
      <c r="A3398" s="58"/>
    </row>
    <row r="3399" spans="1:1" x14ac:dyDescent="0.25">
      <c r="A3399" s="58"/>
    </row>
    <row r="3400" spans="1:1" x14ac:dyDescent="0.25">
      <c r="A3400" s="58"/>
    </row>
    <row r="3401" spans="1:1" x14ac:dyDescent="0.25">
      <c r="A3401" s="58"/>
    </row>
    <row r="3402" spans="1:1" x14ac:dyDescent="0.25">
      <c r="A3402" s="58"/>
    </row>
    <row r="3403" spans="1:1" x14ac:dyDescent="0.25">
      <c r="A3403" s="58"/>
    </row>
    <row r="3404" spans="1:1" x14ac:dyDescent="0.25">
      <c r="A3404" s="58"/>
    </row>
    <row r="3405" spans="1:1" x14ac:dyDescent="0.25">
      <c r="A3405" s="58"/>
    </row>
    <row r="3406" spans="1:1" x14ac:dyDescent="0.25">
      <c r="A3406" s="58"/>
    </row>
    <row r="3407" spans="1:1" x14ac:dyDescent="0.25">
      <c r="A3407" s="58"/>
    </row>
    <row r="3408" spans="1:1" x14ac:dyDescent="0.25">
      <c r="A3408" s="58"/>
    </row>
    <row r="3409" spans="1:1" x14ac:dyDescent="0.25">
      <c r="A3409" s="58"/>
    </row>
    <row r="3410" spans="1:1" x14ac:dyDescent="0.25">
      <c r="A3410" s="58"/>
    </row>
    <row r="3411" spans="1:1" x14ac:dyDescent="0.25">
      <c r="A3411" s="58"/>
    </row>
    <row r="3412" spans="1:1" x14ac:dyDescent="0.25">
      <c r="A3412" s="58"/>
    </row>
    <row r="3413" spans="1:1" x14ac:dyDescent="0.25">
      <c r="A3413" s="58"/>
    </row>
    <row r="3414" spans="1:1" x14ac:dyDescent="0.25">
      <c r="A3414" s="58"/>
    </row>
    <row r="3415" spans="1:1" x14ac:dyDescent="0.25">
      <c r="A3415" s="58"/>
    </row>
    <row r="3416" spans="1:1" x14ac:dyDescent="0.25">
      <c r="A3416" s="58"/>
    </row>
    <row r="3417" spans="1:1" x14ac:dyDescent="0.25">
      <c r="A3417" s="58"/>
    </row>
    <row r="3418" spans="1:1" x14ac:dyDescent="0.25">
      <c r="A3418" s="58"/>
    </row>
    <row r="3419" spans="1:1" x14ac:dyDescent="0.25">
      <c r="A3419" s="58"/>
    </row>
    <row r="3420" spans="1:1" x14ac:dyDescent="0.25">
      <c r="A3420" s="58"/>
    </row>
    <row r="3421" spans="1:1" x14ac:dyDescent="0.25">
      <c r="A3421" s="58"/>
    </row>
    <row r="3422" spans="1:1" x14ac:dyDescent="0.25">
      <c r="A3422" s="58"/>
    </row>
    <row r="3423" spans="1:1" x14ac:dyDescent="0.25">
      <c r="A3423" s="58"/>
    </row>
    <row r="3424" spans="1:1" x14ac:dyDescent="0.25">
      <c r="A3424" s="58"/>
    </row>
    <row r="3425" spans="1:1" x14ac:dyDescent="0.25">
      <c r="A3425" s="58"/>
    </row>
    <row r="3426" spans="1:1" x14ac:dyDescent="0.25">
      <c r="A3426" s="58"/>
    </row>
    <row r="3427" spans="1:1" x14ac:dyDescent="0.25">
      <c r="A3427" s="58"/>
    </row>
    <row r="3428" spans="1:1" x14ac:dyDescent="0.25">
      <c r="A3428" s="58"/>
    </row>
    <row r="3429" spans="1:1" x14ac:dyDescent="0.25">
      <c r="A3429" s="58"/>
    </row>
    <row r="3430" spans="1:1" x14ac:dyDescent="0.25">
      <c r="A3430" s="58"/>
    </row>
    <row r="3431" spans="1:1" x14ac:dyDescent="0.25">
      <c r="A3431" s="58"/>
    </row>
    <row r="3432" spans="1:1" x14ac:dyDescent="0.25">
      <c r="A3432" s="58"/>
    </row>
    <row r="3433" spans="1:1" x14ac:dyDescent="0.25">
      <c r="A3433" s="58"/>
    </row>
    <row r="3434" spans="1:1" x14ac:dyDescent="0.25">
      <c r="A3434" s="58"/>
    </row>
    <row r="3435" spans="1:1" x14ac:dyDescent="0.25">
      <c r="A3435" s="58"/>
    </row>
    <row r="3436" spans="1:1" x14ac:dyDescent="0.25">
      <c r="A3436" s="58"/>
    </row>
    <row r="3437" spans="1:1" x14ac:dyDescent="0.25">
      <c r="A3437" s="58"/>
    </row>
    <row r="3438" spans="1:1" x14ac:dyDescent="0.25">
      <c r="A3438" s="58"/>
    </row>
    <row r="3439" spans="1:1" x14ac:dyDescent="0.25">
      <c r="A3439" s="58"/>
    </row>
    <row r="3440" spans="1:1" x14ac:dyDescent="0.25">
      <c r="A3440" s="58"/>
    </row>
    <row r="3441" spans="1:1" x14ac:dyDescent="0.25">
      <c r="A3441" s="58"/>
    </row>
    <row r="3442" spans="1:1" x14ac:dyDescent="0.25">
      <c r="A3442" s="58"/>
    </row>
    <row r="3443" spans="1:1" x14ac:dyDescent="0.25">
      <c r="A3443" s="58"/>
    </row>
    <row r="3444" spans="1:1" x14ac:dyDescent="0.25">
      <c r="A3444" s="58"/>
    </row>
    <row r="3445" spans="1:1" x14ac:dyDescent="0.25">
      <c r="A3445" s="58"/>
    </row>
    <row r="3446" spans="1:1" x14ac:dyDescent="0.25">
      <c r="A3446" s="58"/>
    </row>
    <row r="3447" spans="1:1" x14ac:dyDescent="0.25">
      <c r="A3447" s="58"/>
    </row>
    <row r="3448" spans="1:1" x14ac:dyDescent="0.25">
      <c r="A3448" s="58"/>
    </row>
    <row r="3449" spans="1:1" x14ac:dyDescent="0.25">
      <c r="A3449" s="58"/>
    </row>
    <row r="3450" spans="1:1" x14ac:dyDescent="0.25">
      <c r="A3450" s="58"/>
    </row>
    <row r="3451" spans="1:1" x14ac:dyDescent="0.25">
      <c r="A3451" s="58"/>
    </row>
    <row r="3452" spans="1:1" x14ac:dyDescent="0.25">
      <c r="A3452" s="58"/>
    </row>
    <row r="3453" spans="1:1" x14ac:dyDescent="0.25">
      <c r="A3453" s="58"/>
    </row>
    <row r="3454" spans="1:1" x14ac:dyDescent="0.25">
      <c r="A3454" s="58"/>
    </row>
    <row r="3455" spans="1:1" x14ac:dyDescent="0.25">
      <c r="A3455" s="58"/>
    </row>
    <row r="3456" spans="1:1" x14ac:dyDescent="0.25">
      <c r="A3456" s="58"/>
    </row>
    <row r="3457" spans="1:1" x14ac:dyDescent="0.25">
      <c r="A3457" s="58"/>
    </row>
    <row r="3458" spans="1:1" x14ac:dyDescent="0.25">
      <c r="A3458" s="58"/>
    </row>
    <row r="3459" spans="1:1" x14ac:dyDescent="0.25">
      <c r="A3459" s="58"/>
    </row>
    <row r="3460" spans="1:1" x14ac:dyDescent="0.25">
      <c r="A3460" s="58"/>
    </row>
    <row r="3461" spans="1:1" x14ac:dyDescent="0.25">
      <c r="A3461" s="58"/>
    </row>
    <row r="3462" spans="1:1" x14ac:dyDescent="0.25">
      <c r="A3462" s="58"/>
    </row>
    <row r="3463" spans="1:1" x14ac:dyDescent="0.25">
      <c r="A3463" s="58"/>
    </row>
    <row r="3464" spans="1:1" x14ac:dyDescent="0.25">
      <c r="A3464" s="58"/>
    </row>
    <row r="3465" spans="1:1" x14ac:dyDescent="0.25">
      <c r="A3465" s="58"/>
    </row>
    <row r="3466" spans="1:1" x14ac:dyDescent="0.25">
      <c r="A3466" s="58"/>
    </row>
    <row r="3467" spans="1:1" x14ac:dyDescent="0.25">
      <c r="A3467" s="58"/>
    </row>
    <row r="3468" spans="1:1" x14ac:dyDescent="0.25">
      <c r="A3468" s="58"/>
    </row>
    <row r="3469" spans="1:1" x14ac:dyDescent="0.25">
      <c r="A3469" s="58"/>
    </row>
    <row r="3470" spans="1:1" x14ac:dyDescent="0.25">
      <c r="A3470" s="58"/>
    </row>
    <row r="3471" spans="1:1" x14ac:dyDescent="0.25">
      <c r="A3471" s="58"/>
    </row>
    <row r="3472" spans="1:1" x14ac:dyDescent="0.25">
      <c r="A3472" s="58"/>
    </row>
    <row r="3473" spans="1:1" x14ac:dyDescent="0.25">
      <c r="A3473" s="58"/>
    </row>
    <row r="3474" spans="1:1" x14ac:dyDescent="0.25">
      <c r="A3474" s="58"/>
    </row>
    <row r="3475" spans="1:1" x14ac:dyDescent="0.25">
      <c r="A3475" s="58"/>
    </row>
    <row r="3476" spans="1:1" x14ac:dyDescent="0.25">
      <c r="A3476" s="58"/>
    </row>
    <row r="3477" spans="1:1" x14ac:dyDescent="0.25">
      <c r="A3477" s="58"/>
    </row>
    <row r="3478" spans="1:1" x14ac:dyDescent="0.25">
      <c r="A3478" s="58"/>
    </row>
    <row r="3479" spans="1:1" x14ac:dyDescent="0.25">
      <c r="A3479" s="58"/>
    </row>
    <row r="3480" spans="1:1" x14ac:dyDescent="0.25">
      <c r="A3480" s="58"/>
    </row>
    <row r="3481" spans="1:1" x14ac:dyDescent="0.25">
      <c r="A3481" s="58"/>
    </row>
    <row r="3482" spans="1:1" x14ac:dyDescent="0.25">
      <c r="A3482" s="58"/>
    </row>
    <row r="3483" spans="1:1" x14ac:dyDescent="0.25">
      <c r="A3483" s="58"/>
    </row>
    <row r="3484" spans="1:1" x14ac:dyDescent="0.25">
      <c r="A3484" s="58"/>
    </row>
    <row r="3485" spans="1:1" x14ac:dyDescent="0.25">
      <c r="A3485" s="58"/>
    </row>
    <row r="3486" spans="1:1" x14ac:dyDescent="0.25">
      <c r="A3486" s="58"/>
    </row>
    <row r="3487" spans="1:1" x14ac:dyDescent="0.25">
      <c r="A3487" s="58"/>
    </row>
    <row r="3488" spans="1:1" x14ac:dyDescent="0.25">
      <c r="A3488" s="58"/>
    </row>
    <row r="3489" spans="1:1" x14ac:dyDescent="0.25">
      <c r="A3489" s="58"/>
    </row>
    <row r="3490" spans="1:1" x14ac:dyDescent="0.25">
      <c r="A3490" s="58"/>
    </row>
    <row r="3491" spans="1:1" x14ac:dyDescent="0.25">
      <c r="A3491" s="58"/>
    </row>
    <row r="3492" spans="1:1" x14ac:dyDescent="0.25">
      <c r="A3492" s="58"/>
    </row>
    <row r="3493" spans="1:1" x14ac:dyDescent="0.25">
      <c r="A3493" s="58"/>
    </row>
    <row r="3494" spans="1:1" x14ac:dyDescent="0.25">
      <c r="A3494" s="58"/>
    </row>
    <row r="3495" spans="1:1" x14ac:dyDescent="0.25">
      <c r="A3495" s="58"/>
    </row>
    <row r="3496" spans="1:1" x14ac:dyDescent="0.25">
      <c r="A3496" s="58"/>
    </row>
    <row r="3497" spans="1:1" x14ac:dyDescent="0.25">
      <c r="A3497" s="58"/>
    </row>
    <row r="3498" spans="1:1" x14ac:dyDescent="0.25">
      <c r="A3498" s="58"/>
    </row>
    <row r="3499" spans="1:1" x14ac:dyDescent="0.25">
      <c r="A3499" s="58"/>
    </row>
    <row r="3500" spans="1:1" x14ac:dyDescent="0.25">
      <c r="A3500" s="58"/>
    </row>
    <row r="3501" spans="1:1" x14ac:dyDescent="0.25">
      <c r="A3501" s="58"/>
    </row>
    <row r="3502" spans="1:1" x14ac:dyDescent="0.25">
      <c r="A3502" s="58"/>
    </row>
    <row r="3503" spans="1:1" x14ac:dyDescent="0.25">
      <c r="A3503" s="58"/>
    </row>
    <row r="3504" spans="1:1" x14ac:dyDescent="0.25">
      <c r="A3504" s="58"/>
    </row>
    <row r="3505" spans="1:1" x14ac:dyDescent="0.25">
      <c r="A3505" s="58"/>
    </row>
    <row r="3506" spans="1:1" x14ac:dyDescent="0.25">
      <c r="A3506" s="58"/>
    </row>
    <row r="3507" spans="1:1" x14ac:dyDescent="0.25">
      <c r="A3507" s="58"/>
    </row>
    <row r="3508" spans="1:1" x14ac:dyDescent="0.25">
      <c r="A3508" s="58"/>
    </row>
    <row r="3509" spans="1:1" x14ac:dyDescent="0.25">
      <c r="A3509" s="58"/>
    </row>
    <row r="3510" spans="1:1" x14ac:dyDescent="0.25">
      <c r="A3510" s="58"/>
    </row>
    <row r="3511" spans="1:1" x14ac:dyDescent="0.25">
      <c r="A3511" s="58"/>
    </row>
    <row r="3512" spans="1:1" x14ac:dyDescent="0.25">
      <c r="A3512" s="58"/>
    </row>
    <row r="3513" spans="1:1" x14ac:dyDescent="0.25">
      <c r="A3513" s="58"/>
    </row>
    <row r="3514" spans="1:1" x14ac:dyDescent="0.25">
      <c r="A3514" s="58"/>
    </row>
    <row r="3515" spans="1:1" x14ac:dyDescent="0.25">
      <c r="A3515" s="58"/>
    </row>
    <row r="3516" spans="1:1" x14ac:dyDescent="0.25">
      <c r="A3516" s="58"/>
    </row>
    <row r="3517" spans="1:1" x14ac:dyDescent="0.25">
      <c r="A3517" s="58"/>
    </row>
    <row r="3518" spans="1:1" x14ac:dyDescent="0.25">
      <c r="A3518" s="58"/>
    </row>
    <row r="3519" spans="1:1" x14ac:dyDescent="0.25">
      <c r="A3519" s="58"/>
    </row>
    <row r="3520" spans="1:1" x14ac:dyDescent="0.25">
      <c r="A3520" s="58"/>
    </row>
    <row r="3521" spans="1:1" x14ac:dyDescent="0.25">
      <c r="A3521" s="58"/>
    </row>
    <row r="3522" spans="1:1" x14ac:dyDescent="0.25">
      <c r="A3522" s="58"/>
    </row>
    <row r="3523" spans="1:1" x14ac:dyDescent="0.25">
      <c r="A3523" s="58"/>
    </row>
    <row r="3524" spans="1:1" x14ac:dyDescent="0.25">
      <c r="A3524" s="58"/>
    </row>
    <row r="3525" spans="1:1" x14ac:dyDescent="0.25">
      <c r="A3525" s="58"/>
    </row>
    <row r="3526" spans="1:1" x14ac:dyDescent="0.25">
      <c r="A3526" s="58"/>
    </row>
    <row r="3527" spans="1:1" x14ac:dyDescent="0.25">
      <c r="A3527" s="58"/>
    </row>
    <row r="3528" spans="1:1" x14ac:dyDescent="0.25">
      <c r="A3528" s="58"/>
    </row>
    <row r="3529" spans="1:1" x14ac:dyDescent="0.25">
      <c r="A3529" s="58"/>
    </row>
    <row r="3530" spans="1:1" x14ac:dyDescent="0.25">
      <c r="A3530" s="58"/>
    </row>
    <row r="3531" spans="1:1" x14ac:dyDescent="0.25">
      <c r="A3531" s="58"/>
    </row>
    <row r="3532" spans="1:1" x14ac:dyDescent="0.25">
      <c r="A3532" s="58"/>
    </row>
    <row r="3533" spans="1:1" x14ac:dyDescent="0.25">
      <c r="A3533" s="58"/>
    </row>
    <row r="3534" spans="1:1" x14ac:dyDescent="0.25">
      <c r="A3534" s="58"/>
    </row>
    <row r="3535" spans="1:1" x14ac:dyDescent="0.25">
      <c r="A3535" s="58"/>
    </row>
    <row r="3536" spans="1:1" x14ac:dyDescent="0.25">
      <c r="A3536" s="58"/>
    </row>
    <row r="3537" spans="1:1" x14ac:dyDescent="0.25">
      <c r="A3537" s="58"/>
    </row>
    <row r="3538" spans="1:1" x14ac:dyDescent="0.25">
      <c r="A3538" s="58"/>
    </row>
    <row r="3539" spans="1:1" x14ac:dyDescent="0.25">
      <c r="A3539" s="58"/>
    </row>
    <row r="3540" spans="1:1" x14ac:dyDescent="0.25">
      <c r="A3540" s="58"/>
    </row>
    <row r="3541" spans="1:1" x14ac:dyDescent="0.25">
      <c r="A3541" s="58"/>
    </row>
    <row r="3542" spans="1:1" x14ac:dyDescent="0.25">
      <c r="A3542" s="58"/>
    </row>
    <row r="3543" spans="1:1" x14ac:dyDescent="0.25">
      <c r="A3543" s="58"/>
    </row>
    <row r="3544" spans="1:1" x14ac:dyDescent="0.25">
      <c r="A3544" s="58"/>
    </row>
    <row r="3545" spans="1:1" x14ac:dyDescent="0.25">
      <c r="A3545" s="58"/>
    </row>
    <row r="3546" spans="1:1" x14ac:dyDescent="0.25">
      <c r="A3546" s="58"/>
    </row>
    <row r="3547" spans="1:1" x14ac:dyDescent="0.25">
      <c r="A3547" s="58"/>
    </row>
    <row r="3548" spans="1:1" x14ac:dyDescent="0.25">
      <c r="A3548" s="58"/>
    </row>
    <row r="3549" spans="1:1" x14ac:dyDescent="0.25">
      <c r="A3549" s="58"/>
    </row>
    <row r="3550" spans="1:1" x14ac:dyDescent="0.25">
      <c r="A3550" s="58"/>
    </row>
    <row r="3551" spans="1:1" x14ac:dyDescent="0.25">
      <c r="A3551" s="58"/>
    </row>
    <row r="3552" spans="1:1" x14ac:dyDescent="0.25">
      <c r="A3552" s="58"/>
    </row>
    <row r="3553" spans="1:1" x14ac:dyDescent="0.25">
      <c r="A3553" s="58"/>
    </row>
    <row r="3554" spans="1:1" x14ac:dyDescent="0.25">
      <c r="A3554" s="58"/>
    </row>
    <row r="3555" spans="1:1" x14ac:dyDescent="0.25">
      <c r="A3555" s="58"/>
    </row>
    <row r="3556" spans="1:1" x14ac:dyDescent="0.25">
      <c r="A3556" s="58"/>
    </row>
    <row r="3557" spans="1:1" x14ac:dyDescent="0.25">
      <c r="A3557" s="58"/>
    </row>
    <row r="3558" spans="1:1" x14ac:dyDescent="0.25">
      <c r="A3558" s="58"/>
    </row>
    <row r="3559" spans="1:1" x14ac:dyDescent="0.25">
      <c r="A3559" s="58"/>
    </row>
    <row r="3560" spans="1:1" x14ac:dyDescent="0.25">
      <c r="A3560" s="58"/>
    </row>
    <row r="3561" spans="1:1" x14ac:dyDescent="0.25">
      <c r="A3561" s="58"/>
    </row>
    <row r="3562" spans="1:1" x14ac:dyDescent="0.25">
      <c r="A3562" s="58"/>
    </row>
    <row r="3563" spans="1:1" x14ac:dyDescent="0.25">
      <c r="A3563" s="58"/>
    </row>
    <row r="3564" spans="1:1" x14ac:dyDescent="0.25">
      <c r="A3564" s="58"/>
    </row>
    <row r="3565" spans="1:1" x14ac:dyDescent="0.25">
      <c r="A3565" s="58"/>
    </row>
    <row r="3566" spans="1:1" x14ac:dyDescent="0.25">
      <c r="A3566" s="58"/>
    </row>
    <row r="3567" spans="1:1" x14ac:dyDescent="0.25">
      <c r="A3567" s="58"/>
    </row>
    <row r="3568" spans="1:1" x14ac:dyDescent="0.25">
      <c r="A3568" s="58"/>
    </row>
    <row r="3569" spans="1:1" x14ac:dyDescent="0.25">
      <c r="A3569" s="58"/>
    </row>
    <row r="3570" spans="1:1" x14ac:dyDescent="0.25">
      <c r="A3570" s="58"/>
    </row>
    <row r="3571" spans="1:1" x14ac:dyDescent="0.25">
      <c r="A3571" s="58"/>
    </row>
    <row r="3572" spans="1:1" x14ac:dyDescent="0.25">
      <c r="A3572" s="58"/>
    </row>
    <row r="3573" spans="1:1" x14ac:dyDescent="0.25">
      <c r="A3573" s="58"/>
    </row>
    <row r="3574" spans="1:1" x14ac:dyDescent="0.25">
      <c r="A3574" s="58"/>
    </row>
    <row r="3575" spans="1:1" x14ac:dyDescent="0.25">
      <c r="A3575" s="58"/>
    </row>
    <row r="3576" spans="1:1" x14ac:dyDescent="0.25">
      <c r="A3576" s="58"/>
    </row>
    <row r="3577" spans="1:1" x14ac:dyDescent="0.25">
      <c r="A3577" s="58"/>
    </row>
    <row r="3578" spans="1:1" x14ac:dyDescent="0.25">
      <c r="A3578" s="58"/>
    </row>
    <row r="3579" spans="1:1" x14ac:dyDescent="0.25">
      <c r="A3579" s="58"/>
    </row>
    <row r="3580" spans="1:1" x14ac:dyDescent="0.25">
      <c r="A3580" s="58"/>
    </row>
    <row r="3581" spans="1:1" x14ac:dyDescent="0.25">
      <c r="A3581" s="58"/>
    </row>
    <row r="3582" spans="1:1" x14ac:dyDescent="0.25">
      <c r="A3582" s="58"/>
    </row>
    <row r="3583" spans="1:1" x14ac:dyDescent="0.25">
      <c r="A3583" s="58"/>
    </row>
    <row r="3584" spans="1:1" x14ac:dyDescent="0.25">
      <c r="A3584" s="58"/>
    </row>
    <row r="3585" spans="1:1" x14ac:dyDescent="0.25">
      <c r="A3585" s="58"/>
    </row>
    <row r="3586" spans="1:1" x14ac:dyDescent="0.25">
      <c r="A3586" s="58"/>
    </row>
    <row r="3587" spans="1:1" x14ac:dyDescent="0.25">
      <c r="A3587" s="58"/>
    </row>
    <row r="3588" spans="1:1" x14ac:dyDescent="0.25">
      <c r="A3588" s="58"/>
    </row>
    <row r="3589" spans="1:1" x14ac:dyDescent="0.25">
      <c r="A3589" s="58"/>
    </row>
    <row r="3590" spans="1:1" x14ac:dyDescent="0.25">
      <c r="A3590" s="58"/>
    </row>
    <row r="3591" spans="1:1" x14ac:dyDescent="0.25">
      <c r="A3591" s="58"/>
    </row>
    <row r="3592" spans="1:1" x14ac:dyDescent="0.25">
      <c r="A3592" s="58"/>
    </row>
    <row r="3593" spans="1:1" x14ac:dyDescent="0.25">
      <c r="A3593" s="58"/>
    </row>
    <row r="3594" spans="1:1" x14ac:dyDescent="0.25">
      <c r="A3594" s="58"/>
    </row>
    <row r="3595" spans="1:1" x14ac:dyDescent="0.25">
      <c r="A3595" s="58"/>
    </row>
    <row r="3596" spans="1:1" x14ac:dyDescent="0.25">
      <c r="A3596" s="58"/>
    </row>
    <row r="3597" spans="1:1" x14ac:dyDescent="0.25">
      <c r="A3597" s="58"/>
    </row>
    <row r="3598" spans="1:1" x14ac:dyDescent="0.25">
      <c r="A3598" s="58"/>
    </row>
    <row r="3599" spans="1:1" x14ac:dyDescent="0.25">
      <c r="A3599" s="58"/>
    </row>
    <row r="3600" spans="1:1" x14ac:dyDescent="0.25">
      <c r="A3600" s="58"/>
    </row>
    <row r="3601" spans="1:1" x14ac:dyDescent="0.25">
      <c r="A3601" s="58"/>
    </row>
    <row r="3602" spans="1:1" x14ac:dyDescent="0.25">
      <c r="A3602" s="58"/>
    </row>
    <row r="3603" spans="1:1" x14ac:dyDescent="0.25">
      <c r="A3603" s="58"/>
    </row>
    <row r="3604" spans="1:1" x14ac:dyDescent="0.25">
      <c r="A3604" s="58"/>
    </row>
    <row r="3605" spans="1:1" x14ac:dyDescent="0.25">
      <c r="A3605" s="58"/>
    </row>
    <row r="3606" spans="1:1" x14ac:dyDescent="0.25">
      <c r="A3606" s="58"/>
    </row>
    <row r="3607" spans="1:1" x14ac:dyDescent="0.25">
      <c r="A3607" s="58"/>
    </row>
    <row r="3608" spans="1:1" x14ac:dyDescent="0.25">
      <c r="A3608" s="58"/>
    </row>
    <row r="3609" spans="1:1" x14ac:dyDescent="0.25">
      <c r="A3609" s="58"/>
    </row>
    <row r="3610" spans="1:1" x14ac:dyDescent="0.25">
      <c r="A3610" s="58"/>
    </row>
    <row r="3611" spans="1:1" x14ac:dyDescent="0.25">
      <c r="A3611" s="58"/>
    </row>
    <row r="3612" spans="1:1" x14ac:dyDescent="0.25">
      <c r="A3612" s="58"/>
    </row>
    <row r="3613" spans="1:1" x14ac:dyDescent="0.25">
      <c r="A3613" s="58"/>
    </row>
    <row r="3614" spans="1:1" x14ac:dyDescent="0.25">
      <c r="A3614" s="58"/>
    </row>
    <row r="3615" spans="1:1" x14ac:dyDescent="0.25">
      <c r="A3615" s="58"/>
    </row>
    <row r="3616" spans="1:1" x14ac:dyDescent="0.25">
      <c r="A3616" s="58"/>
    </row>
    <row r="3617" spans="1:1" x14ac:dyDescent="0.25">
      <c r="A3617" s="58"/>
    </row>
    <row r="3618" spans="1:1" x14ac:dyDescent="0.25">
      <c r="A3618" s="58"/>
    </row>
    <row r="3619" spans="1:1" x14ac:dyDescent="0.25">
      <c r="A3619" s="58"/>
    </row>
    <row r="3620" spans="1:1" x14ac:dyDescent="0.25">
      <c r="A3620" s="58"/>
    </row>
    <row r="3621" spans="1:1" x14ac:dyDescent="0.25">
      <c r="A3621" s="58"/>
    </row>
    <row r="3622" spans="1:1" x14ac:dyDescent="0.25">
      <c r="A3622" s="58"/>
    </row>
    <row r="3623" spans="1:1" x14ac:dyDescent="0.25">
      <c r="A3623" s="58"/>
    </row>
    <row r="3624" spans="1:1" x14ac:dyDescent="0.25">
      <c r="A3624" s="58"/>
    </row>
    <row r="3625" spans="1:1" x14ac:dyDescent="0.25">
      <c r="A3625" s="58"/>
    </row>
    <row r="3626" spans="1:1" x14ac:dyDescent="0.25">
      <c r="A3626" s="58"/>
    </row>
    <row r="3627" spans="1:1" x14ac:dyDescent="0.25">
      <c r="A3627" s="58"/>
    </row>
    <row r="3628" spans="1:1" x14ac:dyDescent="0.25">
      <c r="A3628" s="58"/>
    </row>
    <row r="3629" spans="1:1" x14ac:dyDescent="0.25">
      <c r="A3629" s="58"/>
    </row>
    <row r="3630" spans="1:1" x14ac:dyDescent="0.25">
      <c r="A3630" s="58"/>
    </row>
    <row r="3631" spans="1:1" x14ac:dyDescent="0.25">
      <c r="A3631" s="58"/>
    </row>
    <row r="3632" spans="1:1" x14ac:dyDescent="0.25">
      <c r="A3632" s="58"/>
    </row>
    <row r="3633" spans="1:1" x14ac:dyDescent="0.25">
      <c r="A3633" s="58"/>
    </row>
    <row r="3634" spans="1:1" x14ac:dyDescent="0.25">
      <c r="A3634" s="58"/>
    </row>
    <row r="3635" spans="1:1" x14ac:dyDescent="0.25">
      <c r="A3635" s="58"/>
    </row>
    <row r="3636" spans="1:1" x14ac:dyDescent="0.25">
      <c r="A3636" s="58"/>
    </row>
    <row r="3637" spans="1:1" x14ac:dyDescent="0.25">
      <c r="A3637" s="58"/>
    </row>
    <row r="3638" spans="1:1" x14ac:dyDescent="0.25">
      <c r="A3638" s="58"/>
    </row>
    <row r="3639" spans="1:1" x14ac:dyDescent="0.25">
      <c r="A3639" s="58"/>
    </row>
    <row r="3640" spans="1:1" x14ac:dyDescent="0.25">
      <c r="A3640" s="58"/>
    </row>
    <row r="3641" spans="1:1" x14ac:dyDescent="0.25">
      <c r="A3641" s="58"/>
    </row>
    <row r="3642" spans="1:1" x14ac:dyDescent="0.25">
      <c r="A3642" s="58"/>
    </row>
    <row r="3643" spans="1:1" x14ac:dyDescent="0.25">
      <c r="A3643" s="58"/>
    </row>
    <row r="3644" spans="1:1" x14ac:dyDescent="0.25">
      <c r="A3644" s="58"/>
    </row>
    <row r="3645" spans="1:1" x14ac:dyDescent="0.25">
      <c r="A3645" s="58"/>
    </row>
    <row r="3646" spans="1:1" x14ac:dyDescent="0.25">
      <c r="A3646" s="58"/>
    </row>
    <row r="3647" spans="1:1" x14ac:dyDescent="0.25">
      <c r="A3647" s="58"/>
    </row>
    <row r="3648" spans="1:1" x14ac:dyDescent="0.25">
      <c r="A3648" s="58"/>
    </row>
    <row r="3649" spans="1:1" x14ac:dyDescent="0.25">
      <c r="A3649" s="58"/>
    </row>
    <row r="3650" spans="1:1" x14ac:dyDescent="0.25">
      <c r="A3650" s="58"/>
    </row>
    <row r="3651" spans="1:1" x14ac:dyDescent="0.25">
      <c r="A3651" s="58"/>
    </row>
    <row r="3652" spans="1:1" x14ac:dyDescent="0.25">
      <c r="A3652" s="58"/>
    </row>
    <row r="3653" spans="1:1" x14ac:dyDescent="0.25">
      <c r="A3653" s="58"/>
    </row>
    <row r="3654" spans="1:1" x14ac:dyDescent="0.25">
      <c r="A3654" s="58"/>
    </row>
    <row r="3655" spans="1:1" x14ac:dyDescent="0.25">
      <c r="A3655" s="58"/>
    </row>
    <row r="3656" spans="1:1" x14ac:dyDescent="0.25">
      <c r="A3656" s="58"/>
    </row>
    <row r="3657" spans="1:1" x14ac:dyDescent="0.25">
      <c r="A3657" s="58"/>
    </row>
    <row r="3658" spans="1:1" x14ac:dyDescent="0.25">
      <c r="A3658" s="58"/>
    </row>
    <row r="3659" spans="1:1" x14ac:dyDescent="0.25">
      <c r="A3659" s="58"/>
    </row>
    <row r="3660" spans="1:1" x14ac:dyDescent="0.25">
      <c r="A3660" s="58"/>
    </row>
    <row r="3661" spans="1:1" x14ac:dyDescent="0.25">
      <c r="A3661" s="58"/>
    </row>
    <row r="3662" spans="1:1" x14ac:dyDescent="0.25">
      <c r="A3662" s="58"/>
    </row>
    <row r="3663" spans="1:1" x14ac:dyDescent="0.25">
      <c r="A3663" s="58"/>
    </row>
    <row r="3664" spans="1:1" x14ac:dyDescent="0.25">
      <c r="A3664" s="58"/>
    </row>
    <row r="3665" spans="1:1" x14ac:dyDescent="0.25">
      <c r="A3665" s="58"/>
    </row>
    <row r="3666" spans="1:1" x14ac:dyDescent="0.25">
      <c r="A3666" s="58"/>
    </row>
    <row r="3667" spans="1:1" x14ac:dyDescent="0.25">
      <c r="A3667" s="58"/>
    </row>
    <row r="3668" spans="1:1" x14ac:dyDescent="0.25">
      <c r="A3668" s="58"/>
    </row>
    <row r="3669" spans="1:1" x14ac:dyDescent="0.25">
      <c r="A3669" s="58"/>
    </row>
    <row r="3670" spans="1:1" x14ac:dyDescent="0.25">
      <c r="A3670" s="58"/>
    </row>
    <row r="3671" spans="1:1" x14ac:dyDescent="0.25">
      <c r="A3671" s="58"/>
    </row>
    <row r="3672" spans="1:1" x14ac:dyDescent="0.25">
      <c r="A3672" s="58"/>
    </row>
    <row r="3673" spans="1:1" x14ac:dyDescent="0.25">
      <c r="A3673" s="58"/>
    </row>
    <row r="3674" spans="1:1" x14ac:dyDescent="0.25">
      <c r="A3674" s="58"/>
    </row>
    <row r="3675" spans="1:1" x14ac:dyDescent="0.25">
      <c r="A3675" s="58"/>
    </row>
    <row r="3676" spans="1:1" x14ac:dyDescent="0.25">
      <c r="A3676" s="58"/>
    </row>
    <row r="3677" spans="1:1" x14ac:dyDescent="0.25">
      <c r="A3677" s="58"/>
    </row>
    <row r="3678" spans="1:1" x14ac:dyDescent="0.25">
      <c r="A3678" s="58"/>
    </row>
    <row r="3679" spans="1:1" x14ac:dyDescent="0.25">
      <c r="A3679" s="58"/>
    </row>
    <row r="3680" spans="1:1" x14ac:dyDescent="0.25">
      <c r="A3680" s="58"/>
    </row>
    <row r="3681" spans="1:1" x14ac:dyDescent="0.25">
      <c r="A3681" s="58"/>
    </row>
    <row r="3682" spans="1:1" x14ac:dyDescent="0.25">
      <c r="A3682" s="58"/>
    </row>
    <row r="3683" spans="1:1" x14ac:dyDescent="0.25">
      <c r="A3683" s="58"/>
    </row>
    <row r="3684" spans="1:1" x14ac:dyDescent="0.25">
      <c r="A3684" s="58"/>
    </row>
    <row r="3685" spans="1:1" x14ac:dyDescent="0.25">
      <c r="A3685" s="58"/>
    </row>
    <row r="3686" spans="1:1" x14ac:dyDescent="0.25">
      <c r="A3686" s="58"/>
    </row>
    <row r="3687" spans="1:1" x14ac:dyDescent="0.25">
      <c r="A3687" s="58"/>
    </row>
    <row r="3688" spans="1:1" x14ac:dyDescent="0.25">
      <c r="A3688" s="58"/>
    </row>
    <row r="3689" spans="1:1" x14ac:dyDescent="0.25">
      <c r="A3689" s="58"/>
    </row>
    <row r="3690" spans="1:1" x14ac:dyDescent="0.25">
      <c r="A3690" s="58"/>
    </row>
    <row r="3691" spans="1:1" x14ac:dyDescent="0.25">
      <c r="A3691" s="58"/>
    </row>
    <row r="3692" spans="1:1" x14ac:dyDescent="0.25">
      <c r="A3692" s="58"/>
    </row>
    <row r="3693" spans="1:1" x14ac:dyDescent="0.25">
      <c r="A3693" s="58"/>
    </row>
    <row r="3694" spans="1:1" x14ac:dyDescent="0.25">
      <c r="A3694" s="58"/>
    </row>
    <row r="3695" spans="1:1" x14ac:dyDescent="0.25">
      <c r="A3695" s="58"/>
    </row>
    <row r="3696" spans="1:1" x14ac:dyDescent="0.25">
      <c r="A3696" s="58"/>
    </row>
    <row r="3697" spans="1:1" x14ac:dyDescent="0.25">
      <c r="A3697" s="58"/>
    </row>
    <row r="3698" spans="1:1" x14ac:dyDescent="0.25">
      <c r="A3698" s="58"/>
    </row>
    <row r="3699" spans="1:1" x14ac:dyDescent="0.25">
      <c r="A3699" s="58"/>
    </row>
    <row r="3700" spans="1:1" x14ac:dyDescent="0.25">
      <c r="A3700" s="58"/>
    </row>
    <row r="3701" spans="1:1" x14ac:dyDescent="0.25">
      <c r="A3701" s="58"/>
    </row>
    <row r="3702" spans="1:1" x14ac:dyDescent="0.25">
      <c r="A3702" s="58"/>
    </row>
    <row r="3703" spans="1:1" x14ac:dyDescent="0.25">
      <c r="A3703" s="58"/>
    </row>
    <row r="3704" spans="1:1" x14ac:dyDescent="0.25">
      <c r="A3704" s="58"/>
    </row>
    <row r="3705" spans="1:1" x14ac:dyDescent="0.25">
      <c r="A3705" s="58"/>
    </row>
    <row r="3706" spans="1:1" x14ac:dyDescent="0.25">
      <c r="A3706" s="58"/>
    </row>
    <row r="3707" spans="1:1" x14ac:dyDescent="0.25">
      <c r="A3707" s="58"/>
    </row>
    <row r="3708" spans="1:1" x14ac:dyDescent="0.25">
      <c r="A3708" s="58"/>
    </row>
    <row r="3709" spans="1:1" x14ac:dyDescent="0.25">
      <c r="A3709" s="58"/>
    </row>
    <row r="3710" spans="1:1" x14ac:dyDescent="0.25">
      <c r="A3710" s="58"/>
    </row>
    <row r="3711" spans="1:1" x14ac:dyDescent="0.25">
      <c r="A3711" s="58"/>
    </row>
    <row r="3712" spans="1:1" x14ac:dyDescent="0.25">
      <c r="A3712" s="58"/>
    </row>
    <row r="3713" spans="1:1" x14ac:dyDescent="0.25">
      <c r="A3713" s="58"/>
    </row>
    <row r="3714" spans="1:1" x14ac:dyDescent="0.25">
      <c r="A3714" s="58"/>
    </row>
    <row r="3715" spans="1:1" x14ac:dyDescent="0.25">
      <c r="A3715" s="58"/>
    </row>
    <row r="3716" spans="1:1" x14ac:dyDescent="0.25">
      <c r="A3716" s="58"/>
    </row>
    <row r="3717" spans="1:1" x14ac:dyDescent="0.25">
      <c r="A3717" s="58"/>
    </row>
    <row r="3718" spans="1:1" x14ac:dyDescent="0.25">
      <c r="A3718" s="58"/>
    </row>
    <row r="3719" spans="1:1" x14ac:dyDescent="0.25">
      <c r="A3719" s="58"/>
    </row>
    <row r="3720" spans="1:1" x14ac:dyDescent="0.25">
      <c r="A3720" s="58"/>
    </row>
    <row r="3721" spans="1:1" x14ac:dyDescent="0.25">
      <c r="A3721" s="58"/>
    </row>
    <row r="3722" spans="1:1" x14ac:dyDescent="0.25">
      <c r="A3722" s="58"/>
    </row>
    <row r="3723" spans="1:1" x14ac:dyDescent="0.25">
      <c r="A3723" s="58"/>
    </row>
    <row r="3724" spans="1:1" x14ac:dyDescent="0.25">
      <c r="A3724" s="58"/>
    </row>
    <row r="3725" spans="1:1" x14ac:dyDescent="0.25">
      <c r="A3725" s="58"/>
    </row>
    <row r="3726" spans="1:1" x14ac:dyDescent="0.25">
      <c r="A3726" s="58"/>
    </row>
    <row r="3727" spans="1:1" x14ac:dyDescent="0.25">
      <c r="A3727" s="58"/>
    </row>
    <row r="3728" spans="1:1" x14ac:dyDescent="0.25">
      <c r="A3728" s="58"/>
    </row>
    <row r="3729" spans="1:1" x14ac:dyDescent="0.25">
      <c r="A3729" s="58"/>
    </row>
    <row r="3730" spans="1:1" x14ac:dyDescent="0.25">
      <c r="A3730" s="58"/>
    </row>
    <row r="3731" spans="1:1" x14ac:dyDescent="0.25">
      <c r="A3731" s="58"/>
    </row>
    <row r="3732" spans="1:1" x14ac:dyDescent="0.25">
      <c r="A3732" s="58"/>
    </row>
    <row r="3733" spans="1:1" x14ac:dyDescent="0.25">
      <c r="A3733" s="58"/>
    </row>
    <row r="3734" spans="1:1" x14ac:dyDescent="0.25">
      <c r="A3734" s="58"/>
    </row>
    <row r="3735" spans="1:1" x14ac:dyDescent="0.25">
      <c r="A3735" s="58"/>
    </row>
    <row r="3736" spans="1:1" x14ac:dyDescent="0.25">
      <c r="A3736" s="58"/>
    </row>
    <row r="3737" spans="1:1" x14ac:dyDescent="0.25">
      <c r="A3737" s="58"/>
    </row>
    <row r="3738" spans="1:1" x14ac:dyDescent="0.25">
      <c r="A3738" s="58"/>
    </row>
    <row r="3739" spans="1:1" x14ac:dyDescent="0.25">
      <c r="A3739" s="58"/>
    </row>
    <row r="3740" spans="1:1" x14ac:dyDescent="0.25">
      <c r="A3740" s="58"/>
    </row>
    <row r="3741" spans="1:1" x14ac:dyDescent="0.25">
      <c r="A3741" s="58"/>
    </row>
    <row r="3742" spans="1:1" x14ac:dyDescent="0.25">
      <c r="A3742" s="58"/>
    </row>
    <row r="3743" spans="1:1" x14ac:dyDescent="0.25">
      <c r="A3743" s="58"/>
    </row>
    <row r="3744" spans="1:1" x14ac:dyDescent="0.25">
      <c r="A3744" s="58"/>
    </row>
    <row r="3745" spans="1:1" x14ac:dyDescent="0.25">
      <c r="A3745" s="58"/>
    </row>
    <row r="3746" spans="1:1" x14ac:dyDescent="0.25">
      <c r="A3746" s="58"/>
    </row>
    <row r="3747" spans="1:1" x14ac:dyDescent="0.25">
      <c r="A3747" s="58"/>
    </row>
    <row r="3748" spans="1:1" x14ac:dyDescent="0.25">
      <c r="A3748" s="58"/>
    </row>
    <row r="3749" spans="1:1" x14ac:dyDescent="0.25">
      <c r="A3749" s="58"/>
    </row>
    <row r="3750" spans="1:1" x14ac:dyDescent="0.25">
      <c r="A3750" s="58"/>
    </row>
    <row r="3751" spans="1:1" x14ac:dyDescent="0.25">
      <c r="A3751" s="58"/>
    </row>
    <row r="3752" spans="1:1" x14ac:dyDescent="0.25">
      <c r="A3752" s="58"/>
    </row>
    <row r="3753" spans="1:1" x14ac:dyDescent="0.25">
      <c r="A3753" s="58"/>
    </row>
    <row r="3754" spans="1:1" x14ac:dyDescent="0.25">
      <c r="A3754" s="58"/>
    </row>
    <row r="3755" spans="1:1" x14ac:dyDescent="0.25">
      <c r="A3755" s="58"/>
    </row>
    <row r="3756" spans="1:1" x14ac:dyDescent="0.25">
      <c r="A3756" s="58"/>
    </row>
    <row r="3757" spans="1:1" x14ac:dyDescent="0.25">
      <c r="A3757" s="58"/>
    </row>
    <row r="3758" spans="1:1" x14ac:dyDescent="0.25">
      <c r="A3758" s="58"/>
    </row>
    <row r="3759" spans="1:1" x14ac:dyDescent="0.25">
      <c r="A3759" s="58"/>
    </row>
    <row r="3760" spans="1:1" x14ac:dyDescent="0.25">
      <c r="A3760" s="58"/>
    </row>
    <row r="3761" spans="1:1" x14ac:dyDescent="0.25">
      <c r="A3761" s="58"/>
    </row>
    <row r="3762" spans="1:1" x14ac:dyDescent="0.25">
      <c r="A3762" s="58"/>
    </row>
    <row r="3763" spans="1:1" x14ac:dyDescent="0.25">
      <c r="A3763" s="58"/>
    </row>
    <row r="3764" spans="1:1" x14ac:dyDescent="0.25">
      <c r="A3764" s="58"/>
    </row>
    <row r="3765" spans="1:1" x14ac:dyDescent="0.25">
      <c r="A3765" s="58"/>
    </row>
    <row r="3766" spans="1:1" x14ac:dyDescent="0.25">
      <c r="A3766" s="58"/>
    </row>
    <row r="3767" spans="1:1" x14ac:dyDescent="0.25">
      <c r="A3767" s="58"/>
    </row>
    <row r="3768" spans="1:1" x14ac:dyDescent="0.25">
      <c r="A3768" s="58"/>
    </row>
    <row r="3769" spans="1:1" x14ac:dyDescent="0.25">
      <c r="A3769" s="58"/>
    </row>
    <row r="3770" spans="1:1" x14ac:dyDescent="0.25">
      <c r="A3770" s="58"/>
    </row>
    <row r="3771" spans="1:1" x14ac:dyDescent="0.25">
      <c r="A3771" s="58"/>
    </row>
    <row r="3772" spans="1:1" x14ac:dyDescent="0.25">
      <c r="A3772" s="58"/>
    </row>
    <row r="3773" spans="1:1" x14ac:dyDescent="0.25">
      <c r="A3773" s="58"/>
    </row>
    <row r="3774" spans="1:1" x14ac:dyDescent="0.25">
      <c r="A3774" s="58"/>
    </row>
    <row r="3775" spans="1:1" x14ac:dyDescent="0.25">
      <c r="A3775" s="58"/>
    </row>
    <row r="3776" spans="1:1" x14ac:dyDescent="0.25">
      <c r="A3776" s="58"/>
    </row>
    <row r="3777" spans="1:1" x14ac:dyDescent="0.25">
      <c r="A3777" s="58"/>
    </row>
    <row r="3778" spans="1:1" x14ac:dyDescent="0.25">
      <c r="A3778" s="58"/>
    </row>
    <row r="3779" spans="1:1" x14ac:dyDescent="0.25">
      <c r="A3779" s="58"/>
    </row>
    <row r="3780" spans="1:1" x14ac:dyDescent="0.25">
      <c r="A3780" s="58"/>
    </row>
    <row r="3781" spans="1:1" x14ac:dyDescent="0.25">
      <c r="A3781" s="58"/>
    </row>
    <row r="3782" spans="1:1" x14ac:dyDescent="0.25">
      <c r="A3782" s="58"/>
    </row>
    <row r="3783" spans="1:1" x14ac:dyDescent="0.25">
      <c r="A3783" s="58"/>
    </row>
    <row r="3784" spans="1:1" x14ac:dyDescent="0.25">
      <c r="A3784" s="58"/>
    </row>
    <row r="3785" spans="1:1" x14ac:dyDescent="0.25">
      <c r="A3785" s="58"/>
    </row>
    <row r="3786" spans="1:1" x14ac:dyDescent="0.25">
      <c r="A3786" s="58"/>
    </row>
    <row r="3787" spans="1:1" x14ac:dyDescent="0.25">
      <c r="A3787" s="58"/>
    </row>
    <row r="3788" spans="1:1" x14ac:dyDescent="0.25">
      <c r="A3788" s="58"/>
    </row>
    <row r="3789" spans="1:1" x14ac:dyDescent="0.25">
      <c r="A3789" s="58"/>
    </row>
    <row r="3790" spans="1:1" x14ac:dyDescent="0.25">
      <c r="A3790" s="58"/>
    </row>
    <row r="3791" spans="1:1" x14ac:dyDescent="0.25">
      <c r="A3791" s="58"/>
    </row>
    <row r="3792" spans="1:1" x14ac:dyDescent="0.25">
      <c r="A3792" s="58"/>
    </row>
    <row r="3793" spans="1:1" x14ac:dyDescent="0.25">
      <c r="A3793" s="58"/>
    </row>
    <row r="3794" spans="1:1" x14ac:dyDescent="0.25">
      <c r="A3794" s="58"/>
    </row>
    <row r="3795" spans="1:1" x14ac:dyDescent="0.25">
      <c r="A3795" s="58"/>
    </row>
    <row r="3796" spans="1:1" x14ac:dyDescent="0.25">
      <c r="A3796" s="58"/>
    </row>
    <row r="3797" spans="1:1" x14ac:dyDescent="0.25">
      <c r="A3797" s="58"/>
    </row>
    <row r="3798" spans="1:1" x14ac:dyDescent="0.25">
      <c r="A3798" s="58"/>
    </row>
    <row r="3799" spans="1:1" x14ac:dyDescent="0.25">
      <c r="A3799" s="58"/>
    </row>
    <row r="3800" spans="1:1" x14ac:dyDescent="0.25">
      <c r="A3800" s="58"/>
    </row>
    <row r="3801" spans="1:1" x14ac:dyDescent="0.25">
      <c r="A3801" s="58"/>
    </row>
    <row r="3802" spans="1:1" x14ac:dyDescent="0.25">
      <c r="A3802" s="58"/>
    </row>
    <row r="3803" spans="1:1" x14ac:dyDescent="0.25">
      <c r="A3803" s="58"/>
    </row>
    <row r="3804" spans="1:1" x14ac:dyDescent="0.25">
      <c r="A3804" s="58"/>
    </row>
    <row r="3805" spans="1:1" x14ac:dyDescent="0.25">
      <c r="A3805" s="58"/>
    </row>
    <row r="3806" spans="1:1" x14ac:dyDescent="0.25">
      <c r="A3806" s="58"/>
    </row>
    <row r="3807" spans="1:1" x14ac:dyDescent="0.25">
      <c r="A3807" s="58"/>
    </row>
    <row r="3808" spans="1:1" x14ac:dyDescent="0.25">
      <c r="A3808" s="58"/>
    </row>
    <row r="3809" spans="1:1" x14ac:dyDescent="0.25">
      <c r="A3809" s="58"/>
    </row>
    <row r="3810" spans="1:1" x14ac:dyDescent="0.25">
      <c r="A3810" s="58"/>
    </row>
    <row r="3811" spans="1:1" x14ac:dyDescent="0.25">
      <c r="A3811" s="58"/>
    </row>
    <row r="3812" spans="1:1" x14ac:dyDescent="0.25">
      <c r="A3812" s="58"/>
    </row>
    <row r="3813" spans="1:1" x14ac:dyDescent="0.25">
      <c r="A3813" s="58"/>
    </row>
    <row r="3814" spans="1:1" x14ac:dyDescent="0.25">
      <c r="A3814" s="58"/>
    </row>
    <row r="3815" spans="1:1" x14ac:dyDescent="0.25">
      <c r="A3815" s="58"/>
    </row>
    <row r="3816" spans="1:1" x14ac:dyDescent="0.25">
      <c r="A3816" s="58"/>
    </row>
    <row r="3817" spans="1:1" x14ac:dyDescent="0.25">
      <c r="A3817" s="58"/>
    </row>
    <row r="3818" spans="1:1" x14ac:dyDescent="0.25">
      <c r="A3818" s="58"/>
    </row>
    <row r="3819" spans="1:1" x14ac:dyDescent="0.25">
      <c r="A3819" s="58"/>
    </row>
    <row r="3820" spans="1:1" x14ac:dyDescent="0.25">
      <c r="A3820" s="58"/>
    </row>
    <row r="3821" spans="1:1" x14ac:dyDescent="0.25">
      <c r="A3821" s="58"/>
    </row>
    <row r="3822" spans="1:1" x14ac:dyDescent="0.25">
      <c r="A3822" s="58"/>
    </row>
    <row r="3823" spans="1:1" x14ac:dyDescent="0.25">
      <c r="A3823" s="58"/>
    </row>
    <row r="3824" spans="1:1" x14ac:dyDescent="0.25">
      <c r="A3824" s="58"/>
    </row>
    <row r="3825" spans="1:1" x14ac:dyDescent="0.25">
      <c r="A3825" s="58"/>
    </row>
    <row r="3826" spans="1:1" x14ac:dyDescent="0.25">
      <c r="A3826" s="58"/>
    </row>
    <row r="3827" spans="1:1" x14ac:dyDescent="0.25">
      <c r="A3827" s="58"/>
    </row>
    <row r="3828" spans="1:1" x14ac:dyDescent="0.25">
      <c r="A3828" s="58"/>
    </row>
    <row r="3829" spans="1:1" x14ac:dyDescent="0.25">
      <c r="A3829" s="58"/>
    </row>
    <row r="3830" spans="1:1" x14ac:dyDescent="0.25">
      <c r="A3830" s="58"/>
    </row>
    <row r="3831" spans="1:1" x14ac:dyDescent="0.25">
      <c r="A3831" s="58"/>
    </row>
    <row r="3832" spans="1:1" x14ac:dyDescent="0.25">
      <c r="A3832" s="58"/>
    </row>
    <row r="3833" spans="1:1" x14ac:dyDescent="0.25">
      <c r="A3833" s="58"/>
    </row>
    <row r="3834" spans="1:1" x14ac:dyDescent="0.25">
      <c r="A3834" s="58"/>
    </row>
    <row r="3835" spans="1:1" x14ac:dyDescent="0.25">
      <c r="A3835" s="58"/>
    </row>
    <row r="3836" spans="1:1" x14ac:dyDescent="0.25">
      <c r="A3836" s="58"/>
    </row>
    <row r="3837" spans="1:1" x14ac:dyDescent="0.25">
      <c r="A3837" s="58"/>
    </row>
    <row r="3838" spans="1:1" x14ac:dyDescent="0.25">
      <c r="A3838" s="58"/>
    </row>
    <row r="3839" spans="1:1" x14ac:dyDescent="0.25">
      <c r="A3839" s="58"/>
    </row>
    <row r="3840" spans="1:1" x14ac:dyDescent="0.25">
      <c r="A3840" s="58"/>
    </row>
    <row r="3841" spans="1:1" x14ac:dyDescent="0.25">
      <c r="A3841" s="58"/>
    </row>
    <row r="3842" spans="1:1" x14ac:dyDescent="0.25">
      <c r="A3842" s="58"/>
    </row>
    <row r="3843" spans="1:1" x14ac:dyDescent="0.25">
      <c r="A3843" s="58"/>
    </row>
    <row r="3844" spans="1:1" x14ac:dyDescent="0.25">
      <c r="A3844" s="58"/>
    </row>
    <row r="3845" spans="1:1" x14ac:dyDescent="0.25">
      <c r="A3845" s="58"/>
    </row>
    <row r="3846" spans="1:1" x14ac:dyDescent="0.25">
      <c r="A3846" s="58"/>
    </row>
    <row r="3847" spans="1:1" x14ac:dyDescent="0.25">
      <c r="A3847" s="58"/>
    </row>
    <row r="3848" spans="1:1" x14ac:dyDescent="0.25">
      <c r="A3848" s="58"/>
    </row>
    <row r="3849" spans="1:1" x14ac:dyDescent="0.25">
      <c r="A3849" s="58"/>
    </row>
    <row r="3850" spans="1:1" x14ac:dyDescent="0.25">
      <c r="A3850" s="58"/>
    </row>
    <row r="3851" spans="1:1" x14ac:dyDescent="0.25">
      <c r="A3851" s="58"/>
    </row>
    <row r="3852" spans="1:1" x14ac:dyDescent="0.25">
      <c r="A3852" s="58"/>
    </row>
    <row r="3853" spans="1:1" x14ac:dyDescent="0.25">
      <c r="A3853" s="58"/>
    </row>
    <row r="3854" spans="1:1" x14ac:dyDescent="0.25">
      <c r="A3854" s="58"/>
    </row>
    <row r="3855" spans="1:1" x14ac:dyDescent="0.25">
      <c r="A3855" s="58"/>
    </row>
    <row r="3856" spans="1:1" x14ac:dyDescent="0.25">
      <c r="A3856" s="58"/>
    </row>
    <row r="3857" spans="1:1" x14ac:dyDescent="0.25">
      <c r="A3857" s="58"/>
    </row>
    <row r="3858" spans="1:1" x14ac:dyDescent="0.25">
      <c r="A3858" s="58"/>
    </row>
    <row r="3859" spans="1:1" x14ac:dyDescent="0.25">
      <c r="A3859" s="58"/>
    </row>
    <row r="3860" spans="1:1" x14ac:dyDescent="0.25">
      <c r="A3860" s="58"/>
    </row>
    <row r="3861" spans="1:1" x14ac:dyDescent="0.25">
      <c r="A3861" s="58"/>
    </row>
    <row r="3862" spans="1:1" x14ac:dyDescent="0.25">
      <c r="A3862" s="58"/>
    </row>
    <row r="3863" spans="1:1" x14ac:dyDescent="0.25">
      <c r="A3863" s="58"/>
    </row>
    <row r="3864" spans="1:1" x14ac:dyDescent="0.25">
      <c r="A3864" s="58"/>
    </row>
    <row r="3865" spans="1:1" x14ac:dyDescent="0.25">
      <c r="A3865" s="58"/>
    </row>
    <row r="3866" spans="1:1" x14ac:dyDescent="0.25">
      <c r="A3866" s="58"/>
    </row>
    <row r="3867" spans="1:1" x14ac:dyDescent="0.25">
      <c r="A3867" s="58"/>
    </row>
    <row r="3868" spans="1:1" x14ac:dyDescent="0.25">
      <c r="A3868" s="58"/>
    </row>
    <row r="3869" spans="1:1" x14ac:dyDescent="0.25">
      <c r="A3869" s="58"/>
    </row>
    <row r="3870" spans="1:1" x14ac:dyDescent="0.25">
      <c r="A3870" s="58"/>
    </row>
    <row r="3871" spans="1:1" x14ac:dyDescent="0.25">
      <c r="A3871" s="58"/>
    </row>
    <row r="3872" spans="1:1" x14ac:dyDescent="0.25">
      <c r="A3872" s="58"/>
    </row>
    <row r="3873" spans="1:1" x14ac:dyDescent="0.25">
      <c r="A3873" s="58"/>
    </row>
    <row r="3874" spans="1:1" x14ac:dyDescent="0.25">
      <c r="A3874" s="58"/>
    </row>
    <row r="3875" spans="1:1" x14ac:dyDescent="0.25">
      <c r="A3875" s="58"/>
    </row>
    <row r="3876" spans="1:1" x14ac:dyDescent="0.25">
      <c r="A3876" s="58"/>
    </row>
    <row r="3877" spans="1:1" x14ac:dyDescent="0.25">
      <c r="A3877" s="58"/>
    </row>
    <row r="3878" spans="1:1" x14ac:dyDescent="0.25">
      <c r="A3878" s="58"/>
    </row>
    <row r="3879" spans="1:1" x14ac:dyDescent="0.25">
      <c r="A3879" s="58"/>
    </row>
    <row r="3880" spans="1:1" x14ac:dyDescent="0.25">
      <c r="A3880" s="58"/>
    </row>
    <row r="3881" spans="1:1" x14ac:dyDescent="0.25">
      <c r="A3881" s="58"/>
    </row>
    <row r="3882" spans="1:1" x14ac:dyDescent="0.25">
      <c r="A3882" s="58"/>
    </row>
    <row r="3883" spans="1:1" x14ac:dyDescent="0.25">
      <c r="A3883" s="58"/>
    </row>
    <row r="3884" spans="1:1" x14ac:dyDescent="0.25">
      <c r="A3884" s="58"/>
    </row>
    <row r="3885" spans="1:1" x14ac:dyDescent="0.25">
      <c r="A3885" s="58"/>
    </row>
    <row r="3886" spans="1:1" x14ac:dyDescent="0.25">
      <c r="A3886" s="58"/>
    </row>
    <row r="3887" spans="1:1" x14ac:dyDescent="0.25">
      <c r="A3887" s="58"/>
    </row>
    <row r="3888" spans="1:1" x14ac:dyDescent="0.25">
      <c r="A3888" s="58"/>
    </row>
    <row r="3889" spans="1:1" x14ac:dyDescent="0.25">
      <c r="A3889" s="58"/>
    </row>
    <row r="3890" spans="1:1" x14ac:dyDescent="0.25">
      <c r="A3890" s="58"/>
    </row>
    <row r="3891" spans="1:1" x14ac:dyDescent="0.25">
      <c r="A3891" s="58"/>
    </row>
    <row r="3892" spans="1:1" x14ac:dyDescent="0.25">
      <c r="A3892" s="58"/>
    </row>
    <row r="3893" spans="1:1" x14ac:dyDescent="0.25">
      <c r="A3893" s="58"/>
    </row>
    <row r="3894" spans="1:1" x14ac:dyDescent="0.25">
      <c r="A3894" s="58"/>
    </row>
    <row r="3895" spans="1:1" x14ac:dyDescent="0.25">
      <c r="A3895" s="58"/>
    </row>
    <row r="3896" spans="1:1" x14ac:dyDescent="0.25">
      <c r="A3896" s="58"/>
    </row>
    <row r="3897" spans="1:1" x14ac:dyDescent="0.25">
      <c r="A3897" s="58"/>
    </row>
    <row r="3898" spans="1:1" x14ac:dyDescent="0.25">
      <c r="A3898" s="58"/>
    </row>
    <row r="3899" spans="1:1" x14ac:dyDescent="0.25">
      <c r="A3899" s="58"/>
    </row>
    <row r="3900" spans="1:1" x14ac:dyDescent="0.25">
      <c r="A3900" s="58"/>
    </row>
    <row r="3901" spans="1:1" x14ac:dyDescent="0.25">
      <c r="A3901" s="58"/>
    </row>
    <row r="3902" spans="1:1" x14ac:dyDescent="0.25">
      <c r="A3902" s="58"/>
    </row>
    <row r="3903" spans="1:1" x14ac:dyDescent="0.25">
      <c r="A3903" s="58"/>
    </row>
    <row r="3904" spans="1:1" x14ac:dyDescent="0.25">
      <c r="A3904" s="58"/>
    </row>
    <row r="3905" spans="1:1" x14ac:dyDescent="0.25">
      <c r="A3905" s="58"/>
    </row>
    <row r="3906" spans="1:1" x14ac:dyDescent="0.25">
      <c r="A3906" s="58"/>
    </row>
    <row r="3907" spans="1:1" x14ac:dyDescent="0.25">
      <c r="A3907" s="58"/>
    </row>
    <row r="3908" spans="1:1" x14ac:dyDescent="0.25">
      <c r="A3908" s="58"/>
    </row>
    <row r="3909" spans="1:1" x14ac:dyDescent="0.25">
      <c r="A3909" s="58"/>
    </row>
    <row r="3910" spans="1:1" x14ac:dyDescent="0.25">
      <c r="A3910" s="58"/>
    </row>
    <row r="3911" spans="1:1" x14ac:dyDescent="0.25">
      <c r="A3911" s="58"/>
    </row>
    <row r="3912" spans="1:1" x14ac:dyDescent="0.25">
      <c r="A3912" s="58"/>
    </row>
    <row r="3913" spans="1:1" x14ac:dyDescent="0.25">
      <c r="A3913" s="58"/>
    </row>
    <row r="3914" spans="1:1" x14ac:dyDescent="0.25">
      <c r="A3914" s="58"/>
    </row>
    <row r="3915" spans="1:1" x14ac:dyDescent="0.25">
      <c r="A3915" s="58"/>
    </row>
    <row r="3916" spans="1:1" x14ac:dyDescent="0.25">
      <c r="A3916" s="58"/>
    </row>
    <row r="3917" spans="1:1" x14ac:dyDescent="0.25">
      <c r="A3917" s="58"/>
    </row>
    <row r="3918" spans="1:1" x14ac:dyDescent="0.25">
      <c r="A3918" s="58"/>
    </row>
    <row r="3919" spans="1:1" x14ac:dyDescent="0.25">
      <c r="A3919" s="58"/>
    </row>
    <row r="3920" spans="1:1" x14ac:dyDescent="0.25">
      <c r="A3920" s="58"/>
    </row>
    <row r="3921" spans="1:1" x14ac:dyDescent="0.25">
      <c r="A3921" s="58"/>
    </row>
    <row r="3922" spans="1:1" x14ac:dyDescent="0.25">
      <c r="A3922" s="58"/>
    </row>
    <row r="3923" spans="1:1" x14ac:dyDescent="0.25">
      <c r="A3923" s="58"/>
    </row>
    <row r="3924" spans="1:1" x14ac:dyDescent="0.25">
      <c r="A3924" s="58"/>
    </row>
    <row r="3925" spans="1:1" x14ac:dyDescent="0.25">
      <c r="A3925" s="58"/>
    </row>
    <row r="3926" spans="1:1" x14ac:dyDescent="0.25">
      <c r="A3926" s="58"/>
    </row>
    <row r="3927" spans="1:1" x14ac:dyDescent="0.25">
      <c r="A3927" s="58"/>
    </row>
    <row r="3928" spans="1:1" x14ac:dyDescent="0.25">
      <c r="A3928" s="58"/>
    </row>
    <row r="3929" spans="1:1" x14ac:dyDescent="0.25">
      <c r="A3929" s="58"/>
    </row>
    <row r="3930" spans="1:1" x14ac:dyDescent="0.25">
      <c r="A3930" s="58"/>
    </row>
    <row r="3931" spans="1:1" x14ac:dyDescent="0.25">
      <c r="A3931" s="58"/>
    </row>
    <row r="3932" spans="1:1" x14ac:dyDescent="0.25">
      <c r="A3932" s="58"/>
    </row>
    <row r="3933" spans="1:1" x14ac:dyDescent="0.25">
      <c r="A3933" s="58"/>
    </row>
    <row r="3934" spans="1:1" x14ac:dyDescent="0.25">
      <c r="A3934" s="58"/>
    </row>
    <row r="3935" spans="1:1" x14ac:dyDescent="0.25">
      <c r="A3935" s="58"/>
    </row>
    <row r="3936" spans="1:1" x14ac:dyDescent="0.25">
      <c r="A3936" s="58"/>
    </row>
    <row r="3937" spans="1:1" x14ac:dyDescent="0.25">
      <c r="A3937" s="58"/>
    </row>
    <row r="3938" spans="1:1" x14ac:dyDescent="0.25">
      <c r="A3938" s="58"/>
    </row>
    <row r="3939" spans="1:1" x14ac:dyDescent="0.25">
      <c r="A3939" s="58"/>
    </row>
    <row r="3940" spans="1:1" x14ac:dyDescent="0.25">
      <c r="A3940" s="58"/>
    </row>
    <row r="3941" spans="1:1" x14ac:dyDescent="0.25">
      <c r="A3941" s="58"/>
    </row>
    <row r="3942" spans="1:1" x14ac:dyDescent="0.25">
      <c r="A3942" s="58"/>
    </row>
    <row r="3943" spans="1:1" x14ac:dyDescent="0.25">
      <c r="A3943" s="58"/>
    </row>
    <row r="3944" spans="1:1" x14ac:dyDescent="0.25">
      <c r="A3944" s="58"/>
    </row>
    <row r="3945" spans="1:1" x14ac:dyDescent="0.25">
      <c r="A3945" s="58"/>
    </row>
    <row r="3946" spans="1:1" x14ac:dyDescent="0.25">
      <c r="A3946" s="58"/>
    </row>
    <row r="3947" spans="1:1" x14ac:dyDescent="0.25">
      <c r="A3947" s="58"/>
    </row>
    <row r="3948" spans="1:1" x14ac:dyDescent="0.25">
      <c r="A3948" s="58"/>
    </row>
    <row r="3949" spans="1:1" x14ac:dyDescent="0.25">
      <c r="A3949" s="58"/>
    </row>
    <row r="3950" spans="1:1" x14ac:dyDescent="0.25">
      <c r="A3950" s="58"/>
    </row>
    <row r="3951" spans="1:1" x14ac:dyDescent="0.25">
      <c r="A3951" s="58"/>
    </row>
    <row r="3952" spans="1:1" x14ac:dyDescent="0.25">
      <c r="A3952" s="58"/>
    </row>
    <row r="3953" spans="1:1" x14ac:dyDescent="0.25">
      <c r="A3953" s="58"/>
    </row>
    <row r="3954" spans="1:1" x14ac:dyDescent="0.25">
      <c r="A3954" s="58"/>
    </row>
    <row r="3955" spans="1:1" x14ac:dyDescent="0.25">
      <c r="A3955" s="58"/>
    </row>
    <row r="3956" spans="1:1" x14ac:dyDescent="0.25">
      <c r="A3956" s="58"/>
    </row>
    <row r="3957" spans="1:1" x14ac:dyDescent="0.25">
      <c r="A3957" s="58"/>
    </row>
    <row r="3958" spans="1:1" x14ac:dyDescent="0.25">
      <c r="A3958" s="58"/>
    </row>
    <row r="3959" spans="1:1" x14ac:dyDescent="0.25">
      <c r="A3959" s="58"/>
    </row>
    <row r="3960" spans="1:1" x14ac:dyDescent="0.25">
      <c r="A3960" s="58"/>
    </row>
    <row r="3961" spans="1:1" x14ac:dyDescent="0.25">
      <c r="A3961" s="58"/>
    </row>
    <row r="3962" spans="1:1" x14ac:dyDescent="0.25">
      <c r="A3962" s="58"/>
    </row>
    <row r="3963" spans="1:1" x14ac:dyDescent="0.25">
      <c r="A3963" s="58"/>
    </row>
    <row r="3964" spans="1:1" x14ac:dyDescent="0.25">
      <c r="A3964" s="58"/>
    </row>
    <row r="3965" spans="1:1" x14ac:dyDescent="0.25">
      <c r="A3965" s="58"/>
    </row>
    <row r="3966" spans="1:1" x14ac:dyDescent="0.25">
      <c r="A3966" s="58"/>
    </row>
    <row r="3967" spans="1:1" x14ac:dyDescent="0.25">
      <c r="A3967" s="58"/>
    </row>
    <row r="3968" spans="1:1" x14ac:dyDescent="0.25">
      <c r="A3968" s="58"/>
    </row>
    <row r="3969" spans="1:1" x14ac:dyDescent="0.25">
      <c r="A3969" s="58"/>
    </row>
    <row r="3970" spans="1:1" x14ac:dyDescent="0.25">
      <c r="A3970" s="58"/>
    </row>
    <row r="3971" spans="1:1" x14ac:dyDescent="0.25">
      <c r="A3971" s="58"/>
    </row>
    <row r="3972" spans="1:1" x14ac:dyDescent="0.25">
      <c r="A3972" s="58"/>
    </row>
    <row r="3973" spans="1:1" x14ac:dyDescent="0.25">
      <c r="A3973" s="58"/>
    </row>
    <row r="3974" spans="1:1" x14ac:dyDescent="0.25">
      <c r="A3974" s="58"/>
    </row>
    <row r="3975" spans="1:1" x14ac:dyDescent="0.25">
      <c r="A3975" s="58"/>
    </row>
    <row r="3976" spans="1:1" x14ac:dyDescent="0.25">
      <c r="A3976" s="58"/>
    </row>
    <row r="3977" spans="1:1" x14ac:dyDescent="0.25">
      <c r="A3977" s="58"/>
    </row>
    <row r="3978" spans="1:1" x14ac:dyDescent="0.25">
      <c r="A3978" s="58"/>
    </row>
    <row r="3979" spans="1:1" x14ac:dyDescent="0.25">
      <c r="A3979" s="58"/>
    </row>
    <row r="3980" spans="1:1" x14ac:dyDescent="0.25">
      <c r="A3980" s="58"/>
    </row>
    <row r="3981" spans="1:1" x14ac:dyDescent="0.25">
      <c r="A3981" s="58"/>
    </row>
    <row r="3982" spans="1:1" x14ac:dyDescent="0.25">
      <c r="A3982" s="58"/>
    </row>
    <row r="3983" spans="1:1" x14ac:dyDescent="0.25">
      <c r="A3983" s="58"/>
    </row>
    <row r="3984" spans="1:1" x14ac:dyDescent="0.25">
      <c r="A3984" s="58"/>
    </row>
    <row r="3985" spans="1:1" x14ac:dyDescent="0.25">
      <c r="A3985" s="58"/>
    </row>
    <row r="3986" spans="1:1" x14ac:dyDescent="0.25">
      <c r="A3986" s="58"/>
    </row>
    <row r="3987" spans="1:1" x14ac:dyDescent="0.25">
      <c r="A3987" s="58"/>
    </row>
    <row r="3988" spans="1:1" x14ac:dyDescent="0.25">
      <c r="A3988" s="58"/>
    </row>
    <row r="3989" spans="1:1" x14ac:dyDescent="0.25">
      <c r="A3989" s="58"/>
    </row>
    <row r="3990" spans="1:1" x14ac:dyDescent="0.25">
      <c r="A3990" s="58"/>
    </row>
    <row r="3991" spans="1:1" x14ac:dyDescent="0.25">
      <c r="A3991" s="58"/>
    </row>
    <row r="3992" spans="1:1" x14ac:dyDescent="0.25">
      <c r="A3992" s="58"/>
    </row>
    <row r="3993" spans="1:1" x14ac:dyDescent="0.25">
      <c r="A3993" s="58"/>
    </row>
    <row r="3994" spans="1:1" x14ac:dyDescent="0.25">
      <c r="A3994" s="58"/>
    </row>
    <row r="3995" spans="1:1" x14ac:dyDescent="0.25">
      <c r="A3995" s="58"/>
    </row>
    <row r="3996" spans="1:1" x14ac:dyDescent="0.25">
      <c r="A3996" s="58"/>
    </row>
    <row r="3997" spans="1:1" x14ac:dyDescent="0.25">
      <c r="A3997" s="58"/>
    </row>
    <row r="3998" spans="1:1" x14ac:dyDescent="0.25">
      <c r="A3998" s="58"/>
    </row>
    <row r="3999" spans="1:1" x14ac:dyDescent="0.25">
      <c r="A3999" s="58"/>
    </row>
    <row r="4000" spans="1:1" x14ac:dyDescent="0.25">
      <c r="A4000" s="58"/>
    </row>
    <row r="4001" spans="1:1" x14ac:dyDescent="0.25">
      <c r="A4001" s="58"/>
    </row>
    <row r="4002" spans="1:1" x14ac:dyDescent="0.25">
      <c r="A4002" s="58"/>
    </row>
    <row r="4003" spans="1:1" x14ac:dyDescent="0.25">
      <c r="A4003" s="58"/>
    </row>
    <row r="4004" spans="1:1" x14ac:dyDescent="0.25">
      <c r="A4004" s="58"/>
    </row>
    <row r="4005" spans="1:1" x14ac:dyDescent="0.25">
      <c r="A4005" s="58"/>
    </row>
    <row r="4006" spans="1:1" x14ac:dyDescent="0.25">
      <c r="A4006" s="58"/>
    </row>
    <row r="4007" spans="1:1" x14ac:dyDescent="0.25">
      <c r="A4007" s="58"/>
    </row>
    <row r="4008" spans="1:1" x14ac:dyDescent="0.25">
      <c r="A4008" s="58"/>
    </row>
    <row r="4009" spans="1:1" x14ac:dyDescent="0.25">
      <c r="A4009" s="58"/>
    </row>
    <row r="4010" spans="1:1" x14ac:dyDescent="0.25">
      <c r="A4010" s="58"/>
    </row>
    <row r="4011" spans="1:1" x14ac:dyDescent="0.25">
      <c r="A4011" s="58"/>
    </row>
    <row r="4012" spans="1:1" x14ac:dyDescent="0.25">
      <c r="A4012" s="58"/>
    </row>
    <row r="4013" spans="1:1" x14ac:dyDescent="0.25">
      <c r="A4013" s="58"/>
    </row>
    <row r="4014" spans="1:1" x14ac:dyDescent="0.25">
      <c r="A4014" s="58"/>
    </row>
    <row r="4015" spans="1:1" x14ac:dyDescent="0.25">
      <c r="A4015" s="58"/>
    </row>
    <row r="4016" spans="1:1" x14ac:dyDescent="0.25">
      <c r="A4016" s="58"/>
    </row>
    <row r="4017" spans="1:1" x14ac:dyDescent="0.25">
      <c r="A4017" s="58"/>
    </row>
    <row r="4018" spans="1:1" x14ac:dyDescent="0.25">
      <c r="A4018" s="58"/>
    </row>
    <row r="4019" spans="1:1" x14ac:dyDescent="0.25">
      <c r="A4019" s="58"/>
    </row>
    <row r="4020" spans="1:1" x14ac:dyDescent="0.25">
      <c r="A4020" s="58"/>
    </row>
    <row r="4021" spans="1:1" x14ac:dyDescent="0.25">
      <c r="A4021" s="58"/>
    </row>
    <row r="4022" spans="1:1" x14ac:dyDescent="0.25">
      <c r="A4022" s="58"/>
    </row>
    <row r="4023" spans="1:1" x14ac:dyDescent="0.25">
      <c r="A4023" s="58"/>
    </row>
    <row r="4024" spans="1:1" x14ac:dyDescent="0.25">
      <c r="A4024" s="58"/>
    </row>
    <row r="4025" spans="1:1" x14ac:dyDescent="0.25">
      <c r="A4025" s="58"/>
    </row>
    <row r="4026" spans="1:1" x14ac:dyDescent="0.25">
      <c r="A4026" s="58"/>
    </row>
    <row r="4027" spans="1:1" x14ac:dyDescent="0.25">
      <c r="A4027" s="58"/>
    </row>
    <row r="4028" spans="1:1" x14ac:dyDescent="0.25">
      <c r="A4028" s="58"/>
    </row>
    <row r="4029" spans="1:1" x14ac:dyDescent="0.25">
      <c r="A4029" s="58"/>
    </row>
    <row r="4030" spans="1:1" x14ac:dyDescent="0.25">
      <c r="A4030" s="58"/>
    </row>
    <row r="4031" spans="1:1" x14ac:dyDescent="0.25">
      <c r="A4031" s="58"/>
    </row>
    <row r="4032" spans="1:1" x14ac:dyDescent="0.25">
      <c r="A4032" s="58"/>
    </row>
    <row r="4033" spans="1:1" x14ac:dyDescent="0.25">
      <c r="A4033" s="58"/>
    </row>
    <row r="4034" spans="1:1" x14ac:dyDescent="0.25">
      <c r="A4034" s="58"/>
    </row>
    <row r="4035" spans="1:1" x14ac:dyDescent="0.25">
      <c r="A4035" s="58"/>
    </row>
    <row r="4036" spans="1:1" x14ac:dyDescent="0.25">
      <c r="A4036" s="58"/>
    </row>
    <row r="4037" spans="1:1" x14ac:dyDescent="0.25">
      <c r="A4037" s="58"/>
    </row>
    <row r="4038" spans="1:1" x14ac:dyDescent="0.25">
      <c r="A4038" s="58"/>
    </row>
    <row r="4039" spans="1:1" x14ac:dyDescent="0.25">
      <c r="A4039" s="58"/>
    </row>
    <row r="4040" spans="1:1" x14ac:dyDescent="0.25">
      <c r="A4040" s="58"/>
    </row>
    <row r="4041" spans="1:1" x14ac:dyDescent="0.25">
      <c r="A4041" s="58"/>
    </row>
    <row r="4042" spans="1:1" x14ac:dyDescent="0.25">
      <c r="A4042" s="58"/>
    </row>
    <row r="4043" spans="1:1" x14ac:dyDescent="0.25">
      <c r="A4043" s="58"/>
    </row>
    <row r="4044" spans="1:1" x14ac:dyDescent="0.25">
      <c r="A4044" s="58"/>
    </row>
    <row r="4045" spans="1:1" x14ac:dyDescent="0.25">
      <c r="A4045" s="58"/>
    </row>
    <row r="4046" spans="1:1" x14ac:dyDescent="0.25">
      <c r="A4046" s="58"/>
    </row>
    <row r="4047" spans="1:1" x14ac:dyDescent="0.25">
      <c r="A4047" s="58"/>
    </row>
    <row r="4048" spans="1:1" x14ac:dyDescent="0.25">
      <c r="A4048" s="58"/>
    </row>
    <row r="4049" spans="1:1" x14ac:dyDescent="0.25">
      <c r="A4049" s="58"/>
    </row>
    <row r="4050" spans="1:1" x14ac:dyDescent="0.25">
      <c r="A4050" s="58"/>
    </row>
    <row r="4051" spans="1:1" x14ac:dyDescent="0.25">
      <c r="A4051" s="58"/>
    </row>
    <row r="4052" spans="1:1" x14ac:dyDescent="0.25">
      <c r="A4052" s="58"/>
    </row>
    <row r="4053" spans="1:1" x14ac:dyDescent="0.25">
      <c r="A4053" s="58"/>
    </row>
    <row r="4054" spans="1:1" x14ac:dyDescent="0.25">
      <c r="A4054" s="58"/>
    </row>
    <row r="4055" spans="1:1" x14ac:dyDescent="0.25">
      <c r="A4055" s="58"/>
    </row>
    <row r="4056" spans="1:1" x14ac:dyDescent="0.25">
      <c r="A4056" s="58"/>
    </row>
    <row r="4057" spans="1:1" x14ac:dyDescent="0.25">
      <c r="A4057" s="58"/>
    </row>
    <row r="4058" spans="1:1" x14ac:dyDescent="0.25">
      <c r="A4058" s="58"/>
    </row>
    <row r="4059" spans="1:1" x14ac:dyDescent="0.25">
      <c r="A4059" s="58"/>
    </row>
    <row r="4060" spans="1:1" x14ac:dyDescent="0.25">
      <c r="A4060" s="58"/>
    </row>
    <row r="4061" spans="1:1" x14ac:dyDescent="0.25">
      <c r="A4061" s="58"/>
    </row>
    <row r="4062" spans="1:1" x14ac:dyDescent="0.25">
      <c r="A4062" s="58"/>
    </row>
    <row r="4063" spans="1:1" x14ac:dyDescent="0.25">
      <c r="A4063" s="58"/>
    </row>
    <row r="4064" spans="1:1" x14ac:dyDescent="0.25">
      <c r="A4064" s="58"/>
    </row>
    <row r="4065" spans="1:1" x14ac:dyDescent="0.25">
      <c r="A4065" s="58"/>
    </row>
    <row r="4066" spans="1:1" x14ac:dyDescent="0.25">
      <c r="A4066" s="58"/>
    </row>
    <row r="4067" spans="1:1" x14ac:dyDescent="0.25">
      <c r="A4067" s="58"/>
    </row>
    <row r="4068" spans="1:1" x14ac:dyDescent="0.25">
      <c r="A4068" s="58"/>
    </row>
    <row r="4069" spans="1:1" x14ac:dyDescent="0.25">
      <c r="A4069" s="58"/>
    </row>
    <row r="4070" spans="1:1" x14ac:dyDescent="0.25">
      <c r="A4070" s="58"/>
    </row>
    <row r="4071" spans="1:1" x14ac:dyDescent="0.25">
      <c r="A4071" s="58"/>
    </row>
    <row r="4072" spans="1:1" x14ac:dyDescent="0.25">
      <c r="A4072" s="58"/>
    </row>
    <row r="4073" spans="1:1" x14ac:dyDescent="0.25">
      <c r="A4073" s="58"/>
    </row>
    <row r="4074" spans="1:1" x14ac:dyDescent="0.25">
      <c r="A4074" s="58"/>
    </row>
    <row r="4075" spans="1:1" x14ac:dyDescent="0.25">
      <c r="A4075" s="58"/>
    </row>
    <row r="4076" spans="1:1" x14ac:dyDescent="0.25">
      <c r="A4076" s="58"/>
    </row>
    <row r="4077" spans="1:1" x14ac:dyDescent="0.25">
      <c r="A4077" s="58"/>
    </row>
    <row r="4078" spans="1:1" x14ac:dyDescent="0.25">
      <c r="A4078" s="58"/>
    </row>
    <row r="4079" spans="1:1" x14ac:dyDescent="0.25">
      <c r="A4079" s="58"/>
    </row>
    <row r="4080" spans="1:1" x14ac:dyDescent="0.25">
      <c r="A4080" s="58"/>
    </row>
    <row r="4081" spans="1:1" x14ac:dyDescent="0.25">
      <c r="A4081" s="58"/>
    </row>
    <row r="4082" spans="1:1" x14ac:dyDescent="0.25">
      <c r="A4082" s="58"/>
    </row>
    <row r="4083" spans="1:1" x14ac:dyDescent="0.25">
      <c r="A4083" s="58"/>
    </row>
    <row r="4084" spans="1:1" x14ac:dyDescent="0.25">
      <c r="A4084" s="58"/>
    </row>
    <row r="4085" spans="1:1" x14ac:dyDescent="0.25">
      <c r="A4085" s="58"/>
    </row>
    <row r="4086" spans="1:1" x14ac:dyDescent="0.25">
      <c r="A4086" s="58"/>
    </row>
    <row r="4087" spans="1:1" x14ac:dyDescent="0.25">
      <c r="A4087" s="58"/>
    </row>
    <row r="4088" spans="1:1" x14ac:dyDescent="0.25">
      <c r="A4088" s="58"/>
    </row>
    <row r="4089" spans="1:1" x14ac:dyDescent="0.25">
      <c r="A4089" s="58"/>
    </row>
    <row r="4090" spans="1:1" x14ac:dyDescent="0.25">
      <c r="A4090" s="58"/>
    </row>
    <row r="4091" spans="1:1" x14ac:dyDescent="0.25">
      <c r="A4091" s="58"/>
    </row>
    <row r="4092" spans="1:1" x14ac:dyDescent="0.25">
      <c r="A4092" s="58"/>
    </row>
    <row r="4093" spans="1:1" x14ac:dyDescent="0.25">
      <c r="A4093" s="58"/>
    </row>
    <row r="4094" spans="1:1" x14ac:dyDescent="0.25">
      <c r="A4094" s="58"/>
    </row>
    <row r="4095" spans="1:1" x14ac:dyDescent="0.25">
      <c r="A4095" s="58"/>
    </row>
    <row r="4096" spans="1:1" x14ac:dyDescent="0.25">
      <c r="A4096" s="58"/>
    </row>
    <row r="4097" spans="1:1" x14ac:dyDescent="0.25">
      <c r="A4097" s="58"/>
    </row>
    <row r="4098" spans="1:1" x14ac:dyDescent="0.25">
      <c r="A4098" s="58"/>
    </row>
    <row r="4099" spans="1:1" x14ac:dyDescent="0.25">
      <c r="A4099" s="58"/>
    </row>
    <row r="4100" spans="1:1" x14ac:dyDescent="0.25">
      <c r="A4100" s="58"/>
    </row>
    <row r="4101" spans="1:1" x14ac:dyDescent="0.25">
      <c r="A4101" s="58"/>
    </row>
    <row r="4102" spans="1:1" x14ac:dyDescent="0.25">
      <c r="A4102" s="58"/>
    </row>
    <row r="4103" spans="1:1" x14ac:dyDescent="0.25">
      <c r="A4103" s="58"/>
    </row>
    <row r="4104" spans="1:1" x14ac:dyDescent="0.25">
      <c r="A4104" s="58"/>
    </row>
    <row r="4105" spans="1:1" x14ac:dyDescent="0.25">
      <c r="A4105" s="58"/>
    </row>
    <row r="4106" spans="1:1" x14ac:dyDescent="0.25">
      <c r="A4106" s="58"/>
    </row>
    <row r="4107" spans="1:1" x14ac:dyDescent="0.25">
      <c r="A4107" s="58"/>
    </row>
    <row r="4108" spans="1:1" x14ac:dyDescent="0.25">
      <c r="A4108" s="58"/>
    </row>
    <row r="4109" spans="1:1" x14ac:dyDescent="0.25">
      <c r="A4109" s="58"/>
    </row>
    <row r="4110" spans="1:1" x14ac:dyDescent="0.25">
      <c r="A4110" s="58"/>
    </row>
    <row r="4111" spans="1:1" x14ac:dyDescent="0.25">
      <c r="A4111" s="58"/>
    </row>
    <row r="4112" spans="1:1" x14ac:dyDescent="0.25">
      <c r="A4112" s="58"/>
    </row>
    <row r="4113" spans="1:1" x14ac:dyDescent="0.25">
      <c r="A4113" s="58"/>
    </row>
    <row r="4114" spans="1:1" x14ac:dyDescent="0.25">
      <c r="A4114" s="58"/>
    </row>
    <row r="4115" spans="1:1" x14ac:dyDescent="0.25">
      <c r="A4115" s="58"/>
    </row>
    <row r="4116" spans="1:1" x14ac:dyDescent="0.25">
      <c r="A4116" s="58"/>
    </row>
    <row r="4117" spans="1:1" x14ac:dyDescent="0.25">
      <c r="A4117" s="58"/>
    </row>
    <row r="4118" spans="1:1" x14ac:dyDescent="0.25">
      <c r="A4118" s="58"/>
    </row>
    <row r="4119" spans="1:1" x14ac:dyDescent="0.25">
      <c r="A4119" s="58"/>
    </row>
    <row r="4120" spans="1:1" x14ac:dyDescent="0.25">
      <c r="A4120" s="58"/>
    </row>
    <row r="4121" spans="1:1" x14ac:dyDescent="0.25">
      <c r="A4121" s="58"/>
    </row>
    <row r="4122" spans="1:1" x14ac:dyDescent="0.25">
      <c r="A4122" s="58"/>
    </row>
    <row r="4123" spans="1:1" x14ac:dyDescent="0.25">
      <c r="A4123" s="58"/>
    </row>
    <row r="4124" spans="1:1" x14ac:dyDescent="0.25">
      <c r="A4124" s="58"/>
    </row>
    <row r="4125" spans="1:1" x14ac:dyDescent="0.25">
      <c r="A4125" s="58"/>
    </row>
    <row r="4126" spans="1:1" x14ac:dyDescent="0.25">
      <c r="A4126" s="58"/>
    </row>
    <row r="4127" spans="1:1" x14ac:dyDescent="0.25">
      <c r="A4127" s="58"/>
    </row>
    <row r="4128" spans="1:1" x14ac:dyDescent="0.25">
      <c r="A4128" s="58"/>
    </row>
    <row r="4129" spans="1:1" x14ac:dyDescent="0.25">
      <c r="A4129" s="58"/>
    </row>
    <row r="4130" spans="1:1" x14ac:dyDescent="0.25">
      <c r="A4130" s="58"/>
    </row>
    <row r="4131" spans="1:1" x14ac:dyDescent="0.25">
      <c r="A4131" s="58"/>
    </row>
    <row r="4132" spans="1:1" x14ac:dyDescent="0.25">
      <c r="A4132" s="58"/>
    </row>
    <row r="4133" spans="1:1" x14ac:dyDescent="0.25">
      <c r="A4133" s="58"/>
    </row>
    <row r="4134" spans="1:1" x14ac:dyDescent="0.25">
      <c r="A4134" s="58"/>
    </row>
    <row r="4135" spans="1:1" x14ac:dyDescent="0.25">
      <c r="A4135" s="58"/>
    </row>
    <row r="4136" spans="1:1" x14ac:dyDescent="0.25">
      <c r="A4136" s="58"/>
    </row>
    <row r="4137" spans="1:1" x14ac:dyDescent="0.25">
      <c r="A4137" s="58"/>
    </row>
    <row r="4138" spans="1:1" x14ac:dyDescent="0.25">
      <c r="A4138" s="58"/>
    </row>
    <row r="4139" spans="1:1" x14ac:dyDescent="0.25">
      <c r="A4139" s="58"/>
    </row>
    <row r="4140" spans="1:1" x14ac:dyDescent="0.25">
      <c r="A4140" s="58"/>
    </row>
    <row r="4141" spans="1:1" x14ac:dyDescent="0.25">
      <c r="A4141" s="58"/>
    </row>
    <row r="4142" spans="1:1" x14ac:dyDescent="0.25">
      <c r="A4142" s="58"/>
    </row>
    <row r="4143" spans="1:1" x14ac:dyDescent="0.25">
      <c r="A4143" s="58"/>
    </row>
    <row r="4144" spans="1:1" x14ac:dyDescent="0.25">
      <c r="A4144" s="58"/>
    </row>
    <row r="4145" spans="1:1" x14ac:dyDescent="0.25">
      <c r="A4145" s="58"/>
    </row>
    <row r="4146" spans="1:1" x14ac:dyDescent="0.25">
      <c r="A4146" s="58"/>
    </row>
    <row r="4147" spans="1:1" x14ac:dyDescent="0.25">
      <c r="A4147" s="58"/>
    </row>
    <row r="4148" spans="1:1" x14ac:dyDescent="0.25">
      <c r="A4148" s="58"/>
    </row>
    <row r="4149" spans="1:1" x14ac:dyDescent="0.25">
      <c r="A4149" s="58"/>
    </row>
    <row r="4150" spans="1:1" x14ac:dyDescent="0.25">
      <c r="A4150" s="58"/>
    </row>
    <row r="4151" spans="1:1" x14ac:dyDescent="0.25">
      <c r="A4151" s="58"/>
    </row>
    <row r="4152" spans="1:1" x14ac:dyDescent="0.25">
      <c r="A4152" s="58"/>
    </row>
    <row r="4153" spans="1:1" x14ac:dyDescent="0.25">
      <c r="A4153" s="58"/>
    </row>
    <row r="4154" spans="1:1" x14ac:dyDescent="0.25">
      <c r="A4154" s="58"/>
    </row>
    <row r="4155" spans="1:1" x14ac:dyDescent="0.25">
      <c r="A4155" s="58"/>
    </row>
    <row r="4156" spans="1:1" x14ac:dyDescent="0.25">
      <c r="A4156" s="58"/>
    </row>
    <row r="4157" spans="1:1" x14ac:dyDescent="0.25">
      <c r="A4157" s="58"/>
    </row>
    <row r="4158" spans="1:1" x14ac:dyDescent="0.25">
      <c r="A4158" s="58"/>
    </row>
    <row r="4159" spans="1:1" x14ac:dyDescent="0.25">
      <c r="A4159" s="58"/>
    </row>
    <row r="4160" spans="1:1" x14ac:dyDescent="0.25">
      <c r="A4160" s="58"/>
    </row>
    <row r="4161" spans="1:1" x14ac:dyDescent="0.25">
      <c r="A4161" s="58"/>
    </row>
    <row r="4162" spans="1:1" x14ac:dyDescent="0.25">
      <c r="A4162" s="58"/>
    </row>
    <row r="4163" spans="1:1" x14ac:dyDescent="0.25">
      <c r="A4163" s="58"/>
    </row>
    <row r="4164" spans="1:1" x14ac:dyDescent="0.25">
      <c r="A4164" s="58"/>
    </row>
    <row r="4165" spans="1:1" x14ac:dyDescent="0.25">
      <c r="A4165" s="58"/>
    </row>
    <row r="4166" spans="1:1" x14ac:dyDescent="0.25">
      <c r="A4166" s="58"/>
    </row>
    <row r="4167" spans="1:1" x14ac:dyDescent="0.25">
      <c r="A4167" s="58"/>
    </row>
    <row r="4168" spans="1:1" x14ac:dyDescent="0.25">
      <c r="A4168" s="58"/>
    </row>
    <row r="4169" spans="1:1" x14ac:dyDescent="0.25">
      <c r="A4169" s="58"/>
    </row>
    <row r="4170" spans="1:1" x14ac:dyDescent="0.25">
      <c r="A4170" s="58"/>
    </row>
    <row r="4171" spans="1:1" x14ac:dyDescent="0.25">
      <c r="A4171" s="58"/>
    </row>
    <row r="4172" spans="1:1" x14ac:dyDescent="0.25">
      <c r="A4172" s="58"/>
    </row>
    <row r="4173" spans="1:1" x14ac:dyDescent="0.25">
      <c r="A4173" s="58"/>
    </row>
    <row r="4174" spans="1:1" x14ac:dyDescent="0.25">
      <c r="A4174" s="58"/>
    </row>
    <row r="4175" spans="1:1" x14ac:dyDescent="0.25">
      <c r="A4175" s="58"/>
    </row>
    <row r="4176" spans="1:1" x14ac:dyDescent="0.25">
      <c r="A4176" s="58"/>
    </row>
    <row r="4177" spans="1:1" x14ac:dyDescent="0.25">
      <c r="A4177" s="58"/>
    </row>
    <row r="4178" spans="1:1" x14ac:dyDescent="0.25">
      <c r="A4178" s="58"/>
    </row>
    <row r="4179" spans="1:1" x14ac:dyDescent="0.25">
      <c r="A4179" s="58"/>
    </row>
    <row r="4180" spans="1:1" x14ac:dyDescent="0.25">
      <c r="A4180" s="58"/>
    </row>
    <row r="4181" spans="1:1" x14ac:dyDescent="0.25">
      <c r="A4181" s="58"/>
    </row>
    <row r="4182" spans="1:1" x14ac:dyDescent="0.25">
      <c r="A4182" s="58"/>
    </row>
    <row r="4183" spans="1:1" x14ac:dyDescent="0.25">
      <c r="A4183" s="58"/>
    </row>
    <row r="4184" spans="1:1" x14ac:dyDescent="0.25">
      <c r="A4184" s="58"/>
    </row>
    <row r="4185" spans="1:1" x14ac:dyDescent="0.25">
      <c r="A4185" s="58"/>
    </row>
    <row r="4186" spans="1:1" x14ac:dyDescent="0.25">
      <c r="A4186" s="58"/>
    </row>
    <row r="4187" spans="1:1" x14ac:dyDescent="0.25">
      <c r="A4187" s="58"/>
    </row>
    <row r="4188" spans="1:1" x14ac:dyDescent="0.25">
      <c r="A4188" s="58"/>
    </row>
    <row r="4189" spans="1:1" x14ac:dyDescent="0.25">
      <c r="A4189" s="58"/>
    </row>
    <row r="4190" spans="1:1" x14ac:dyDescent="0.25">
      <c r="A4190" s="58"/>
    </row>
    <row r="4191" spans="1:1" x14ac:dyDescent="0.25">
      <c r="A4191" s="58"/>
    </row>
    <row r="4192" spans="1:1" x14ac:dyDescent="0.25">
      <c r="A4192" s="58"/>
    </row>
    <row r="4193" spans="1:1" x14ac:dyDescent="0.25">
      <c r="A4193" s="58"/>
    </row>
    <row r="4194" spans="1:1" x14ac:dyDescent="0.25">
      <c r="A4194" s="58"/>
    </row>
    <row r="4195" spans="1:1" x14ac:dyDescent="0.25">
      <c r="A4195" s="58"/>
    </row>
    <row r="4196" spans="1:1" x14ac:dyDescent="0.25">
      <c r="A4196" s="58"/>
    </row>
    <row r="4197" spans="1:1" x14ac:dyDescent="0.25">
      <c r="A4197" s="58"/>
    </row>
    <row r="4198" spans="1:1" x14ac:dyDescent="0.25">
      <c r="A4198" s="58"/>
    </row>
    <row r="4199" spans="1:1" x14ac:dyDescent="0.25">
      <c r="A4199" s="58"/>
    </row>
    <row r="4200" spans="1:1" x14ac:dyDescent="0.25">
      <c r="A4200" s="58"/>
    </row>
    <row r="4201" spans="1:1" x14ac:dyDescent="0.25">
      <c r="A4201" s="58"/>
    </row>
    <row r="4202" spans="1:1" x14ac:dyDescent="0.25">
      <c r="A4202" s="58"/>
    </row>
    <row r="4203" spans="1:1" x14ac:dyDescent="0.25">
      <c r="A4203" s="58"/>
    </row>
    <row r="4204" spans="1:1" x14ac:dyDescent="0.25">
      <c r="A4204" s="58"/>
    </row>
    <row r="4205" spans="1:1" x14ac:dyDescent="0.25">
      <c r="A4205" s="58"/>
    </row>
    <row r="4206" spans="1:1" x14ac:dyDescent="0.25">
      <c r="A4206" s="58"/>
    </row>
    <row r="4207" spans="1:1" x14ac:dyDescent="0.25">
      <c r="A4207" s="58"/>
    </row>
    <row r="4208" spans="1:1" x14ac:dyDescent="0.25">
      <c r="A4208" s="58"/>
    </row>
    <row r="4209" spans="1:1" x14ac:dyDescent="0.25">
      <c r="A4209" s="58"/>
    </row>
    <row r="4210" spans="1:1" x14ac:dyDescent="0.25">
      <c r="A4210" s="58"/>
    </row>
    <row r="4211" spans="1:1" x14ac:dyDescent="0.25">
      <c r="A4211" s="58"/>
    </row>
    <row r="4212" spans="1:1" x14ac:dyDescent="0.25">
      <c r="A4212" s="58"/>
    </row>
    <row r="4213" spans="1:1" x14ac:dyDescent="0.25">
      <c r="A4213" s="58"/>
    </row>
    <row r="4214" spans="1:1" x14ac:dyDescent="0.25">
      <c r="A4214" s="58"/>
    </row>
    <row r="4215" spans="1:1" x14ac:dyDescent="0.25">
      <c r="A4215" s="58"/>
    </row>
    <row r="4216" spans="1:1" x14ac:dyDescent="0.25">
      <c r="A4216" s="58"/>
    </row>
    <row r="4217" spans="1:1" x14ac:dyDescent="0.25">
      <c r="A4217" s="58"/>
    </row>
    <row r="4218" spans="1:1" x14ac:dyDescent="0.25">
      <c r="A4218" s="58"/>
    </row>
    <row r="4219" spans="1:1" x14ac:dyDescent="0.25">
      <c r="A4219" s="58"/>
    </row>
    <row r="4220" spans="1:1" x14ac:dyDescent="0.25">
      <c r="A4220" s="58"/>
    </row>
    <row r="4221" spans="1:1" x14ac:dyDescent="0.25">
      <c r="A4221" s="58"/>
    </row>
    <row r="4222" spans="1:1" x14ac:dyDescent="0.25">
      <c r="A4222" s="58"/>
    </row>
    <row r="4223" spans="1:1" x14ac:dyDescent="0.25">
      <c r="A4223" s="58"/>
    </row>
    <row r="4224" spans="1:1" x14ac:dyDescent="0.25">
      <c r="A4224" s="58"/>
    </row>
    <row r="4225" spans="1:1" x14ac:dyDescent="0.25">
      <c r="A4225" s="58"/>
    </row>
    <row r="4226" spans="1:1" x14ac:dyDescent="0.25">
      <c r="A4226" s="58"/>
    </row>
    <row r="4227" spans="1:1" x14ac:dyDescent="0.25">
      <c r="A4227" s="58"/>
    </row>
    <row r="4228" spans="1:1" x14ac:dyDescent="0.25">
      <c r="A4228" s="58"/>
    </row>
    <row r="4229" spans="1:1" x14ac:dyDescent="0.25">
      <c r="A4229" s="58"/>
    </row>
    <row r="4230" spans="1:1" x14ac:dyDescent="0.25">
      <c r="A4230" s="58"/>
    </row>
    <row r="4231" spans="1:1" x14ac:dyDescent="0.25">
      <c r="A4231" s="58"/>
    </row>
    <row r="4232" spans="1:1" x14ac:dyDescent="0.25">
      <c r="A4232" s="58"/>
    </row>
    <row r="4233" spans="1:1" x14ac:dyDescent="0.25">
      <c r="A4233" s="58"/>
    </row>
    <row r="4234" spans="1:1" x14ac:dyDescent="0.25">
      <c r="A4234" s="58"/>
    </row>
    <row r="4235" spans="1:1" x14ac:dyDescent="0.25">
      <c r="A4235" s="58"/>
    </row>
    <row r="4236" spans="1:1" x14ac:dyDescent="0.25">
      <c r="A4236" s="58"/>
    </row>
    <row r="4237" spans="1:1" x14ac:dyDescent="0.25">
      <c r="A4237" s="58"/>
    </row>
    <row r="4238" spans="1:1" x14ac:dyDescent="0.25">
      <c r="A4238" s="58"/>
    </row>
    <row r="4239" spans="1:1" x14ac:dyDescent="0.25">
      <c r="A4239" s="58"/>
    </row>
    <row r="4240" spans="1:1" x14ac:dyDescent="0.25">
      <c r="A4240" s="58"/>
    </row>
    <row r="4241" spans="1:1" x14ac:dyDescent="0.25">
      <c r="A4241" s="58"/>
    </row>
    <row r="4242" spans="1:1" x14ac:dyDescent="0.25">
      <c r="A4242" s="58"/>
    </row>
    <row r="4243" spans="1:1" x14ac:dyDescent="0.25">
      <c r="A4243" s="58"/>
    </row>
    <row r="4244" spans="1:1" x14ac:dyDescent="0.25">
      <c r="A4244" s="58"/>
    </row>
    <row r="4245" spans="1:1" x14ac:dyDescent="0.25">
      <c r="A4245" s="58"/>
    </row>
    <row r="4246" spans="1:1" x14ac:dyDescent="0.25">
      <c r="A4246" s="58"/>
    </row>
    <row r="4247" spans="1:1" x14ac:dyDescent="0.25">
      <c r="A4247" s="58"/>
    </row>
    <row r="4248" spans="1:1" x14ac:dyDescent="0.25">
      <c r="A4248" s="58"/>
    </row>
    <row r="4249" spans="1:1" x14ac:dyDescent="0.25">
      <c r="A4249" s="58"/>
    </row>
    <row r="4250" spans="1:1" x14ac:dyDescent="0.25">
      <c r="A4250" s="58"/>
    </row>
    <row r="4251" spans="1:1" x14ac:dyDescent="0.25">
      <c r="A4251" s="58"/>
    </row>
    <row r="4252" spans="1:1" x14ac:dyDescent="0.25">
      <c r="A4252" s="58"/>
    </row>
    <row r="4253" spans="1:1" x14ac:dyDescent="0.25">
      <c r="A4253" s="58"/>
    </row>
    <row r="4254" spans="1:1" x14ac:dyDescent="0.25">
      <c r="A4254" s="58"/>
    </row>
    <row r="4255" spans="1:1" x14ac:dyDescent="0.25">
      <c r="A4255" s="58"/>
    </row>
    <row r="4256" spans="1:1" x14ac:dyDescent="0.25">
      <c r="A4256" s="58"/>
    </row>
    <row r="4257" spans="1:1" x14ac:dyDescent="0.25">
      <c r="A4257" s="58"/>
    </row>
    <row r="4258" spans="1:1" x14ac:dyDescent="0.25">
      <c r="A4258" s="58"/>
    </row>
    <row r="4259" spans="1:1" x14ac:dyDescent="0.25">
      <c r="A4259" s="58"/>
    </row>
    <row r="4260" spans="1:1" x14ac:dyDescent="0.25">
      <c r="A4260" s="58"/>
    </row>
    <row r="4261" spans="1:1" x14ac:dyDescent="0.25">
      <c r="A4261" s="58"/>
    </row>
    <row r="4262" spans="1:1" x14ac:dyDescent="0.25">
      <c r="A4262" s="58"/>
    </row>
    <row r="4263" spans="1:1" x14ac:dyDescent="0.25">
      <c r="A4263" s="58"/>
    </row>
    <row r="4264" spans="1:1" x14ac:dyDescent="0.25">
      <c r="A4264" s="58"/>
    </row>
    <row r="4265" spans="1:1" x14ac:dyDescent="0.25">
      <c r="A4265" s="58"/>
    </row>
    <row r="4266" spans="1:1" x14ac:dyDescent="0.25">
      <c r="A4266" s="58"/>
    </row>
    <row r="4267" spans="1:1" x14ac:dyDescent="0.25">
      <c r="A4267" s="58"/>
    </row>
    <row r="4268" spans="1:1" x14ac:dyDescent="0.25">
      <c r="A4268" s="58"/>
    </row>
    <row r="4269" spans="1:1" x14ac:dyDescent="0.25">
      <c r="A4269" s="58"/>
    </row>
    <row r="4270" spans="1:1" x14ac:dyDescent="0.25">
      <c r="A4270" s="58"/>
    </row>
    <row r="4271" spans="1:1" x14ac:dyDescent="0.25">
      <c r="A4271" s="58"/>
    </row>
    <row r="4272" spans="1:1" x14ac:dyDescent="0.25">
      <c r="A4272" s="58"/>
    </row>
    <row r="4273" spans="1:1" x14ac:dyDescent="0.25">
      <c r="A4273" s="58"/>
    </row>
    <row r="4274" spans="1:1" x14ac:dyDescent="0.25">
      <c r="A4274" s="58"/>
    </row>
    <row r="4275" spans="1:1" x14ac:dyDescent="0.25">
      <c r="A4275" s="58"/>
    </row>
    <row r="4276" spans="1:1" x14ac:dyDescent="0.25">
      <c r="A4276" s="58"/>
    </row>
    <row r="4277" spans="1:1" x14ac:dyDescent="0.25">
      <c r="A4277" s="58"/>
    </row>
    <row r="4278" spans="1:1" x14ac:dyDescent="0.25">
      <c r="A4278" s="58"/>
    </row>
    <row r="4279" spans="1:1" x14ac:dyDescent="0.25">
      <c r="A4279" s="58"/>
    </row>
    <row r="4280" spans="1:1" x14ac:dyDescent="0.25">
      <c r="A4280" s="58"/>
    </row>
    <row r="4281" spans="1:1" x14ac:dyDescent="0.25">
      <c r="A4281" s="58"/>
    </row>
    <row r="4282" spans="1:1" x14ac:dyDescent="0.25">
      <c r="A4282" s="58"/>
    </row>
    <row r="4283" spans="1:1" x14ac:dyDescent="0.25">
      <c r="A4283" s="58"/>
    </row>
    <row r="4284" spans="1:1" x14ac:dyDescent="0.25">
      <c r="A4284" s="58"/>
    </row>
    <row r="4285" spans="1:1" x14ac:dyDescent="0.25">
      <c r="A4285" s="58"/>
    </row>
    <row r="4286" spans="1:1" x14ac:dyDescent="0.25">
      <c r="A4286" s="58"/>
    </row>
    <row r="4287" spans="1:1" x14ac:dyDescent="0.25">
      <c r="A4287" s="58"/>
    </row>
    <row r="4288" spans="1:1" x14ac:dyDescent="0.25">
      <c r="A4288" s="58"/>
    </row>
    <row r="4289" spans="1:1" x14ac:dyDescent="0.25">
      <c r="A4289" s="58"/>
    </row>
    <row r="4290" spans="1:1" x14ac:dyDescent="0.25">
      <c r="A4290" s="58"/>
    </row>
    <row r="4291" spans="1:1" x14ac:dyDescent="0.25">
      <c r="A4291" s="58"/>
    </row>
    <row r="4292" spans="1:1" x14ac:dyDescent="0.25">
      <c r="A4292" s="58"/>
    </row>
    <row r="4293" spans="1:1" x14ac:dyDescent="0.25">
      <c r="A4293" s="58"/>
    </row>
    <row r="4294" spans="1:1" x14ac:dyDescent="0.25">
      <c r="A4294" s="58"/>
    </row>
    <row r="4295" spans="1:1" x14ac:dyDescent="0.25">
      <c r="A4295" s="58"/>
    </row>
    <row r="4296" spans="1:1" x14ac:dyDescent="0.25">
      <c r="A4296" s="58"/>
    </row>
    <row r="4297" spans="1:1" x14ac:dyDescent="0.25">
      <c r="A4297" s="58"/>
    </row>
    <row r="4298" spans="1:1" x14ac:dyDescent="0.25">
      <c r="A4298" s="58"/>
    </row>
    <row r="4299" spans="1:1" x14ac:dyDescent="0.25">
      <c r="A4299" s="58"/>
    </row>
    <row r="4300" spans="1:1" x14ac:dyDescent="0.25">
      <c r="A4300" s="58"/>
    </row>
    <row r="4301" spans="1:1" x14ac:dyDescent="0.25">
      <c r="A4301" s="58"/>
    </row>
    <row r="4302" spans="1:1" x14ac:dyDescent="0.25">
      <c r="A4302" s="58"/>
    </row>
    <row r="4303" spans="1:1" x14ac:dyDescent="0.25">
      <c r="A4303" s="58"/>
    </row>
    <row r="4304" spans="1:1" x14ac:dyDescent="0.25">
      <c r="A4304" s="58"/>
    </row>
    <row r="4305" spans="1:1" x14ac:dyDescent="0.25">
      <c r="A4305" s="58"/>
    </row>
    <row r="4306" spans="1:1" x14ac:dyDescent="0.25">
      <c r="A4306" s="58"/>
    </row>
    <row r="4307" spans="1:1" x14ac:dyDescent="0.25">
      <c r="A4307" s="58"/>
    </row>
    <row r="4308" spans="1:1" x14ac:dyDescent="0.25">
      <c r="A4308" s="58"/>
    </row>
    <row r="4309" spans="1:1" x14ac:dyDescent="0.25">
      <c r="A4309" s="58"/>
    </row>
    <row r="4310" spans="1:1" x14ac:dyDescent="0.25">
      <c r="A4310" s="58"/>
    </row>
    <row r="4311" spans="1:1" x14ac:dyDescent="0.25">
      <c r="A4311" s="58"/>
    </row>
    <row r="4312" spans="1:1" x14ac:dyDescent="0.25">
      <c r="A4312" s="58"/>
    </row>
    <row r="4313" spans="1:1" x14ac:dyDescent="0.25">
      <c r="A4313" s="58"/>
    </row>
    <row r="4314" spans="1:1" x14ac:dyDescent="0.25">
      <c r="A4314" s="58"/>
    </row>
    <row r="4315" spans="1:1" x14ac:dyDescent="0.25">
      <c r="A4315" s="58"/>
    </row>
    <row r="4316" spans="1:1" x14ac:dyDescent="0.25">
      <c r="A4316" s="58"/>
    </row>
    <row r="4317" spans="1:1" x14ac:dyDescent="0.25">
      <c r="A4317" s="58"/>
    </row>
    <row r="4318" spans="1:1" x14ac:dyDescent="0.25">
      <c r="A4318" s="58"/>
    </row>
    <row r="4319" spans="1:1" x14ac:dyDescent="0.25">
      <c r="A4319" s="58"/>
    </row>
    <row r="4320" spans="1:1" x14ac:dyDescent="0.25">
      <c r="A4320" s="58"/>
    </row>
    <row r="4321" spans="1:1" x14ac:dyDescent="0.25">
      <c r="A4321" s="58"/>
    </row>
    <row r="4322" spans="1:1" x14ac:dyDescent="0.25">
      <c r="A4322" s="58"/>
    </row>
    <row r="4323" spans="1:1" x14ac:dyDescent="0.25">
      <c r="A4323" s="58"/>
    </row>
    <row r="4324" spans="1:1" x14ac:dyDescent="0.25">
      <c r="A4324" s="58"/>
    </row>
    <row r="4325" spans="1:1" x14ac:dyDescent="0.25">
      <c r="A4325" s="58"/>
    </row>
    <row r="4326" spans="1:1" x14ac:dyDescent="0.25">
      <c r="A4326" s="58"/>
    </row>
    <row r="4327" spans="1:1" x14ac:dyDescent="0.25">
      <c r="A4327" s="58"/>
    </row>
    <row r="4328" spans="1:1" x14ac:dyDescent="0.25">
      <c r="A4328" s="58"/>
    </row>
    <row r="4329" spans="1:1" x14ac:dyDescent="0.25">
      <c r="A4329" s="58"/>
    </row>
    <row r="4330" spans="1:1" x14ac:dyDescent="0.25">
      <c r="A4330" s="58"/>
    </row>
    <row r="4331" spans="1:1" x14ac:dyDescent="0.25">
      <c r="A4331" s="58"/>
    </row>
    <row r="4332" spans="1:1" x14ac:dyDescent="0.25">
      <c r="A4332" s="58"/>
    </row>
    <row r="4333" spans="1:1" x14ac:dyDescent="0.25">
      <c r="A4333" s="58"/>
    </row>
    <row r="4334" spans="1:1" x14ac:dyDescent="0.25">
      <c r="A4334" s="58"/>
    </row>
    <row r="4335" spans="1:1" x14ac:dyDescent="0.25">
      <c r="A4335" s="58"/>
    </row>
    <row r="4336" spans="1:1" x14ac:dyDescent="0.25">
      <c r="A4336" s="58"/>
    </row>
    <row r="4337" spans="1:1" x14ac:dyDescent="0.25">
      <c r="A4337" s="58"/>
    </row>
    <row r="4338" spans="1:1" x14ac:dyDescent="0.25">
      <c r="A4338" s="58"/>
    </row>
    <row r="4339" spans="1:1" x14ac:dyDescent="0.25">
      <c r="A4339" s="58"/>
    </row>
    <row r="4340" spans="1:1" x14ac:dyDescent="0.25">
      <c r="A4340" s="58"/>
    </row>
    <row r="4341" spans="1:1" x14ac:dyDescent="0.25">
      <c r="A4341" s="58"/>
    </row>
    <row r="4342" spans="1:1" x14ac:dyDescent="0.25">
      <c r="A4342" s="58"/>
    </row>
    <row r="4343" spans="1:1" x14ac:dyDescent="0.25">
      <c r="A4343" s="58"/>
    </row>
    <row r="4344" spans="1:1" x14ac:dyDescent="0.25">
      <c r="A4344" s="58"/>
    </row>
    <row r="4345" spans="1:1" x14ac:dyDescent="0.25">
      <c r="A4345" s="58"/>
    </row>
    <row r="4346" spans="1:1" x14ac:dyDescent="0.25">
      <c r="A4346" s="58"/>
    </row>
    <row r="4347" spans="1:1" x14ac:dyDescent="0.25">
      <c r="A4347" s="58"/>
    </row>
    <row r="4348" spans="1:1" x14ac:dyDescent="0.25">
      <c r="A4348" s="58"/>
    </row>
    <row r="4349" spans="1:1" x14ac:dyDescent="0.25">
      <c r="A4349" s="58"/>
    </row>
    <row r="4350" spans="1:1" x14ac:dyDescent="0.25">
      <c r="A4350" s="58"/>
    </row>
    <row r="4351" spans="1:1" x14ac:dyDescent="0.25">
      <c r="A4351" s="58"/>
    </row>
    <row r="4352" spans="1:1" x14ac:dyDescent="0.25">
      <c r="A4352" s="58"/>
    </row>
    <row r="4353" spans="1:1" x14ac:dyDescent="0.25">
      <c r="A4353" s="58"/>
    </row>
    <row r="4354" spans="1:1" x14ac:dyDescent="0.25">
      <c r="A4354" s="58"/>
    </row>
    <row r="4355" spans="1:1" x14ac:dyDescent="0.25">
      <c r="A4355" s="58"/>
    </row>
    <row r="4356" spans="1:1" x14ac:dyDescent="0.25">
      <c r="A4356" s="58"/>
    </row>
    <row r="4357" spans="1:1" x14ac:dyDescent="0.25">
      <c r="A4357" s="58"/>
    </row>
    <row r="4358" spans="1:1" x14ac:dyDescent="0.25">
      <c r="A4358" s="58"/>
    </row>
    <row r="4359" spans="1:1" x14ac:dyDescent="0.25">
      <c r="A4359" s="58"/>
    </row>
    <row r="4360" spans="1:1" x14ac:dyDescent="0.25">
      <c r="A4360" s="58"/>
    </row>
    <row r="4361" spans="1:1" x14ac:dyDescent="0.25">
      <c r="A4361" s="58"/>
    </row>
    <row r="4362" spans="1:1" x14ac:dyDescent="0.25">
      <c r="A4362" s="58"/>
    </row>
    <row r="4363" spans="1:1" x14ac:dyDescent="0.25">
      <c r="A4363" s="58"/>
    </row>
    <row r="4364" spans="1:1" x14ac:dyDescent="0.25">
      <c r="A4364" s="58"/>
    </row>
    <row r="4365" spans="1:1" x14ac:dyDescent="0.25">
      <c r="A4365" s="58"/>
    </row>
    <row r="4366" spans="1:1" x14ac:dyDescent="0.25">
      <c r="A4366" s="58"/>
    </row>
    <row r="4367" spans="1:1" x14ac:dyDescent="0.25">
      <c r="A4367" s="58"/>
    </row>
    <row r="4368" spans="1:1" x14ac:dyDescent="0.25">
      <c r="A4368" s="58"/>
    </row>
    <row r="4369" spans="1:1" x14ac:dyDescent="0.25">
      <c r="A4369" s="58"/>
    </row>
    <row r="4370" spans="1:1" x14ac:dyDescent="0.25">
      <c r="A4370" s="58"/>
    </row>
    <row r="4371" spans="1:1" x14ac:dyDescent="0.25">
      <c r="A4371" s="58"/>
    </row>
    <row r="4372" spans="1:1" x14ac:dyDescent="0.25">
      <c r="A4372" s="58"/>
    </row>
    <row r="4373" spans="1:1" x14ac:dyDescent="0.25">
      <c r="A4373" s="58"/>
    </row>
    <row r="4374" spans="1:1" x14ac:dyDescent="0.25">
      <c r="A4374" s="58"/>
    </row>
    <row r="4375" spans="1:1" x14ac:dyDescent="0.25">
      <c r="A4375" s="58"/>
    </row>
    <row r="4376" spans="1:1" x14ac:dyDescent="0.25">
      <c r="A4376" s="58"/>
    </row>
    <row r="4377" spans="1:1" x14ac:dyDescent="0.25">
      <c r="A4377" s="58"/>
    </row>
    <row r="4378" spans="1:1" x14ac:dyDescent="0.25">
      <c r="A4378" s="58"/>
    </row>
    <row r="4379" spans="1:1" x14ac:dyDescent="0.25">
      <c r="A4379" s="58"/>
    </row>
    <row r="4380" spans="1:1" x14ac:dyDescent="0.25">
      <c r="A4380" s="58"/>
    </row>
    <row r="4381" spans="1:1" x14ac:dyDescent="0.25">
      <c r="A4381" s="58"/>
    </row>
    <row r="4382" spans="1:1" x14ac:dyDescent="0.25">
      <c r="A4382" s="58"/>
    </row>
    <row r="4383" spans="1:1" x14ac:dyDescent="0.25">
      <c r="A4383" s="58"/>
    </row>
    <row r="4384" spans="1:1" x14ac:dyDescent="0.25">
      <c r="A4384" s="58"/>
    </row>
    <row r="4385" spans="1:1" x14ac:dyDescent="0.25">
      <c r="A4385" s="58"/>
    </row>
    <row r="4386" spans="1:1" x14ac:dyDescent="0.25">
      <c r="A4386" s="58"/>
    </row>
    <row r="4387" spans="1:1" x14ac:dyDescent="0.25">
      <c r="A4387" s="58"/>
    </row>
    <row r="4388" spans="1:1" x14ac:dyDescent="0.25">
      <c r="A4388" s="58"/>
    </row>
    <row r="4389" spans="1:1" x14ac:dyDescent="0.25">
      <c r="A4389" s="58"/>
    </row>
    <row r="4390" spans="1:1" x14ac:dyDescent="0.25">
      <c r="A4390" s="58"/>
    </row>
    <row r="4391" spans="1:1" x14ac:dyDescent="0.25">
      <c r="A4391" s="58"/>
    </row>
    <row r="4392" spans="1:1" x14ac:dyDescent="0.25">
      <c r="A4392" s="58"/>
    </row>
    <row r="4393" spans="1:1" x14ac:dyDescent="0.25">
      <c r="A4393" s="58"/>
    </row>
    <row r="4394" spans="1:1" x14ac:dyDescent="0.25">
      <c r="A4394" s="58"/>
    </row>
    <row r="4395" spans="1:1" x14ac:dyDescent="0.25">
      <c r="A4395" s="58"/>
    </row>
    <row r="4396" spans="1:1" x14ac:dyDescent="0.25">
      <c r="A4396" s="58"/>
    </row>
    <row r="4397" spans="1:1" x14ac:dyDescent="0.25">
      <c r="A4397" s="58"/>
    </row>
    <row r="4398" spans="1:1" x14ac:dyDescent="0.25">
      <c r="A4398" s="58"/>
    </row>
    <row r="4399" spans="1:1" x14ac:dyDescent="0.25">
      <c r="A4399" s="58"/>
    </row>
    <row r="4400" spans="1:1" x14ac:dyDescent="0.25">
      <c r="A4400" s="58"/>
    </row>
    <row r="4401" spans="1:1" x14ac:dyDescent="0.25">
      <c r="A4401" s="58"/>
    </row>
    <row r="4402" spans="1:1" x14ac:dyDescent="0.25">
      <c r="A4402" s="58"/>
    </row>
    <row r="4403" spans="1:1" x14ac:dyDescent="0.25">
      <c r="A4403" s="58"/>
    </row>
    <row r="4404" spans="1:1" x14ac:dyDescent="0.25">
      <c r="A4404" s="58"/>
    </row>
    <row r="4405" spans="1:1" x14ac:dyDescent="0.25">
      <c r="A4405" s="58"/>
    </row>
    <row r="4406" spans="1:1" x14ac:dyDescent="0.25">
      <c r="A4406" s="58"/>
    </row>
    <row r="4407" spans="1:1" x14ac:dyDescent="0.25">
      <c r="A4407" s="58"/>
    </row>
    <row r="4408" spans="1:1" x14ac:dyDescent="0.25">
      <c r="A4408" s="58"/>
    </row>
    <row r="4409" spans="1:1" x14ac:dyDescent="0.25">
      <c r="A4409" s="58"/>
    </row>
    <row r="4410" spans="1:1" x14ac:dyDescent="0.25">
      <c r="A4410" s="58"/>
    </row>
    <row r="4411" spans="1:1" x14ac:dyDescent="0.25">
      <c r="A4411" s="58"/>
    </row>
    <row r="4412" spans="1:1" x14ac:dyDescent="0.25">
      <c r="A4412" s="58"/>
    </row>
    <row r="4413" spans="1:1" x14ac:dyDescent="0.25">
      <c r="A4413" s="58"/>
    </row>
    <row r="4414" spans="1:1" x14ac:dyDescent="0.25">
      <c r="A4414" s="58"/>
    </row>
    <row r="4415" spans="1:1" x14ac:dyDescent="0.25">
      <c r="A4415" s="58"/>
    </row>
    <row r="4416" spans="1:1" x14ac:dyDescent="0.25">
      <c r="A4416" s="58"/>
    </row>
    <row r="4417" spans="1:1" x14ac:dyDescent="0.25">
      <c r="A4417" s="58"/>
    </row>
    <row r="4418" spans="1:1" x14ac:dyDescent="0.25">
      <c r="A4418" s="58"/>
    </row>
    <row r="4419" spans="1:1" x14ac:dyDescent="0.25">
      <c r="A4419" s="58"/>
    </row>
    <row r="4420" spans="1:1" x14ac:dyDescent="0.25">
      <c r="A4420" s="58"/>
    </row>
    <row r="4421" spans="1:1" x14ac:dyDescent="0.25">
      <c r="A4421" s="58"/>
    </row>
    <row r="4422" spans="1:1" x14ac:dyDescent="0.25">
      <c r="A4422" s="58"/>
    </row>
    <row r="4423" spans="1:1" x14ac:dyDescent="0.25">
      <c r="A4423" s="58"/>
    </row>
    <row r="4424" spans="1:1" x14ac:dyDescent="0.25">
      <c r="A4424" s="58"/>
    </row>
    <row r="4425" spans="1:1" x14ac:dyDescent="0.25">
      <c r="A4425" s="58"/>
    </row>
    <row r="4426" spans="1:1" x14ac:dyDescent="0.25">
      <c r="A4426" s="58"/>
    </row>
    <row r="4427" spans="1:1" x14ac:dyDescent="0.25">
      <c r="A4427" s="58"/>
    </row>
    <row r="4428" spans="1:1" x14ac:dyDescent="0.25">
      <c r="A4428" s="58"/>
    </row>
    <row r="4429" spans="1:1" x14ac:dyDescent="0.25">
      <c r="A4429" s="58"/>
    </row>
    <row r="4430" spans="1:1" x14ac:dyDescent="0.25">
      <c r="A4430" s="58"/>
    </row>
    <row r="4431" spans="1:1" x14ac:dyDescent="0.25">
      <c r="A4431" s="58"/>
    </row>
    <row r="4432" spans="1:1" x14ac:dyDescent="0.25">
      <c r="A4432" s="58"/>
    </row>
    <row r="4433" spans="1:1" x14ac:dyDescent="0.25">
      <c r="A4433" s="58"/>
    </row>
    <row r="4434" spans="1:1" x14ac:dyDescent="0.25">
      <c r="A4434" s="58"/>
    </row>
    <row r="4435" spans="1:1" x14ac:dyDescent="0.25">
      <c r="A4435" s="58"/>
    </row>
    <row r="4436" spans="1:1" x14ac:dyDescent="0.25">
      <c r="A4436" s="58"/>
    </row>
    <row r="4437" spans="1:1" x14ac:dyDescent="0.25">
      <c r="A4437" s="58"/>
    </row>
    <row r="4438" spans="1:1" x14ac:dyDescent="0.25">
      <c r="A4438" s="58"/>
    </row>
    <row r="4439" spans="1:1" x14ac:dyDescent="0.25">
      <c r="A4439" s="58"/>
    </row>
    <row r="4440" spans="1:1" x14ac:dyDescent="0.25">
      <c r="A4440" s="58"/>
    </row>
    <row r="4441" spans="1:1" x14ac:dyDescent="0.25">
      <c r="A4441" s="58"/>
    </row>
    <row r="4442" spans="1:1" x14ac:dyDescent="0.25">
      <c r="A4442" s="58"/>
    </row>
    <row r="4443" spans="1:1" x14ac:dyDescent="0.25">
      <c r="A4443" s="58"/>
    </row>
    <row r="4444" spans="1:1" x14ac:dyDescent="0.25">
      <c r="A4444" s="58"/>
    </row>
    <row r="4445" spans="1:1" x14ac:dyDescent="0.25">
      <c r="A4445" s="58"/>
    </row>
    <row r="4446" spans="1:1" x14ac:dyDescent="0.25">
      <c r="A4446" s="58"/>
    </row>
    <row r="4447" spans="1:1" x14ac:dyDescent="0.25">
      <c r="A4447" s="58"/>
    </row>
    <row r="4448" spans="1:1" x14ac:dyDescent="0.25">
      <c r="A4448" s="58"/>
    </row>
    <row r="4449" spans="1:1" x14ac:dyDescent="0.25">
      <c r="A4449" s="58"/>
    </row>
    <row r="4450" spans="1:1" x14ac:dyDescent="0.25">
      <c r="A4450" s="58"/>
    </row>
    <row r="4451" spans="1:1" x14ac:dyDescent="0.25">
      <c r="A4451" s="58"/>
    </row>
    <row r="4452" spans="1:1" x14ac:dyDescent="0.25">
      <c r="A4452" s="58"/>
    </row>
    <row r="4453" spans="1:1" x14ac:dyDescent="0.25">
      <c r="A4453" s="58"/>
    </row>
    <row r="4454" spans="1:1" x14ac:dyDescent="0.25">
      <c r="A4454" s="58"/>
    </row>
    <row r="4455" spans="1:1" x14ac:dyDescent="0.25">
      <c r="A4455" s="58"/>
    </row>
    <row r="4456" spans="1:1" x14ac:dyDescent="0.25">
      <c r="A4456" s="58"/>
    </row>
    <row r="4457" spans="1:1" x14ac:dyDescent="0.25">
      <c r="A4457" s="58"/>
    </row>
    <row r="4458" spans="1:1" x14ac:dyDescent="0.25">
      <c r="A4458" s="58"/>
    </row>
    <row r="4459" spans="1:1" x14ac:dyDescent="0.25">
      <c r="A4459" s="58"/>
    </row>
    <row r="4460" spans="1:1" x14ac:dyDescent="0.25">
      <c r="A4460" s="58"/>
    </row>
    <row r="4461" spans="1:1" x14ac:dyDescent="0.25">
      <c r="A4461" s="58"/>
    </row>
    <row r="4462" spans="1:1" x14ac:dyDescent="0.25">
      <c r="A4462" s="58"/>
    </row>
    <row r="4463" spans="1:1" x14ac:dyDescent="0.25">
      <c r="A4463" s="58"/>
    </row>
    <row r="4464" spans="1:1" x14ac:dyDescent="0.25">
      <c r="A4464" s="58"/>
    </row>
    <row r="4465" spans="1:1" x14ac:dyDescent="0.25">
      <c r="A4465" s="58"/>
    </row>
    <row r="4466" spans="1:1" x14ac:dyDescent="0.25">
      <c r="A4466" s="58"/>
    </row>
    <row r="4467" spans="1:1" x14ac:dyDescent="0.25">
      <c r="A4467" s="58"/>
    </row>
    <row r="4468" spans="1:1" x14ac:dyDescent="0.25">
      <c r="A4468" s="58"/>
    </row>
    <row r="4469" spans="1:1" x14ac:dyDescent="0.25">
      <c r="A4469" s="58"/>
    </row>
    <row r="4470" spans="1:1" x14ac:dyDescent="0.25">
      <c r="A4470" s="58"/>
    </row>
    <row r="4471" spans="1:1" x14ac:dyDescent="0.25">
      <c r="A4471" s="58"/>
    </row>
    <row r="4472" spans="1:1" x14ac:dyDescent="0.25">
      <c r="A4472" s="58"/>
    </row>
    <row r="4473" spans="1:1" x14ac:dyDescent="0.25">
      <c r="A4473" s="58"/>
    </row>
    <row r="4474" spans="1:1" x14ac:dyDescent="0.25">
      <c r="A4474" s="58"/>
    </row>
    <row r="4475" spans="1:1" x14ac:dyDescent="0.25">
      <c r="A4475" s="58"/>
    </row>
    <row r="4476" spans="1:1" x14ac:dyDescent="0.25">
      <c r="A4476" s="58"/>
    </row>
    <row r="4477" spans="1:1" x14ac:dyDescent="0.25">
      <c r="A4477" s="58"/>
    </row>
    <row r="4478" spans="1:1" x14ac:dyDescent="0.25">
      <c r="A4478" s="58"/>
    </row>
    <row r="4479" spans="1:1" x14ac:dyDescent="0.25">
      <c r="A4479" s="58"/>
    </row>
    <row r="4480" spans="1:1" x14ac:dyDescent="0.25">
      <c r="A4480" s="58"/>
    </row>
    <row r="4481" spans="1:1" x14ac:dyDescent="0.25">
      <c r="A4481" s="58"/>
    </row>
    <row r="4482" spans="1:1" x14ac:dyDescent="0.25">
      <c r="A4482" s="58"/>
    </row>
    <row r="4483" spans="1:1" x14ac:dyDescent="0.25">
      <c r="A4483" s="58"/>
    </row>
    <row r="4484" spans="1:1" x14ac:dyDescent="0.25">
      <c r="A4484" s="58"/>
    </row>
    <row r="4485" spans="1:1" x14ac:dyDescent="0.25">
      <c r="A4485" s="58"/>
    </row>
    <row r="4486" spans="1:1" x14ac:dyDescent="0.25">
      <c r="A4486" s="58"/>
    </row>
    <row r="4487" spans="1:1" x14ac:dyDescent="0.25">
      <c r="A4487" s="58"/>
    </row>
    <row r="4488" spans="1:1" x14ac:dyDescent="0.25">
      <c r="A4488" s="58"/>
    </row>
    <row r="4489" spans="1:1" x14ac:dyDescent="0.25">
      <c r="A4489" s="58"/>
    </row>
    <row r="4490" spans="1:1" x14ac:dyDescent="0.25">
      <c r="A4490" s="58"/>
    </row>
    <row r="4491" spans="1:1" x14ac:dyDescent="0.25">
      <c r="A4491" s="58"/>
    </row>
    <row r="4492" spans="1:1" x14ac:dyDescent="0.25">
      <c r="A4492" s="58"/>
    </row>
    <row r="4493" spans="1:1" x14ac:dyDescent="0.25">
      <c r="A4493" s="58"/>
    </row>
    <row r="4494" spans="1:1" x14ac:dyDescent="0.25">
      <c r="A4494" s="58"/>
    </row>
    <row r="4495" spans="1:1" x14ac:dyDescent="0.25">
      <c r="A4495" s="58"/>
    </row>
    <row r="4496" spans="1:1" x14ac:dyDescent="0.25">
      <c r="A4496" s="58"/>
    </row>
    <row r="4497" spans="1:1" x14ac:dyDescent="0.25">
      <c r="A4497" s="58"/>
    </row>
    <row r="4498" spans="1:1" x14ac:dyDescent="0.25">
      <c r="A4498" s="58"/>
    </row>
    <row r="4499" spans="1:1" x14ac:dyDescent="0.25">
      <c r="A4499" s="58"/>
    </row>
    <row r="4500" spans="1:1" x14ac:dyDescent="0.25">
      <c r="A4500" s="58"/>
    </row>
    <row r="4501" spans="1:1" x14ac:dyDescent="0.25">
      <c r="A4501" s="58"/>
    </row>
    <row r="4502" spans="1:1" x14ac:dyDescent="0.25">
      <c r="A4502" s="58"/>
    </row>
    <row r="4503" spans="1:1" x14ac:dyDescent="0.25">
      <c r="A4503" s="58"/>
    </row>
    <row r="4504" spans="1:1" x14ac:dyDescent="0.25">
      <c r="A4504" s="58"/>
    </row>
    <row r="4505" spans="1:1" x14ac:dyDescent="0.25">
      <c r="A4505" s="58"/>
    </row>
    <row r="4506" spans="1:1" x14ac:dyDescent="0.25">
      <c r="A4506" s="58"/>
    </row>
    <row r="4507" spans="1:1" x14ac:dyDescent="0.25">
      <c r="A4507" s="58"/>
    </row>
    <row r="4508" spans="1:1" x14ac:dyDescent="0.25">
      <c r="A4508" s="58"/>
    </row>
    <row r="4509" spans="1:1" x14ac:dyDescent="0.25">
      <c r="A4509" s="58"/>
    </row>
    <row r="4510" spans="1:1" x14ac:dyDescent="0.25">
      <c r="A4510" s="58"/>
    </row>
    <row r="4511" spans="1:1" x14ac:dyDescent="0.25">
      <c r="A4511" s="58"/>
    </row>
    <row r="4512" spans="1:1" x14ac:dyDescent="0.25">
      <c r="A4512" s="58"/>
    </row>
    <row r="4513" spans="1:1" x14ac:dyDescent="0.25">
      <c r="A4513" s="58"/>
    </row>
    <row r="4514" spans="1:1" x14ac:dyDescent="0.25">
      <c r="A4514" s="58"/>
    </row>
    <row r="4515" spans="1:1" x14ac:dyDescent="0.25">
      <c r="A4515" s="58"/>
    </row>
    <row r="4516" spans="1:1" x14ac:dyDescent="0.25">
      <c r="A4516" s="58"/>
    </row>
    <row r="4517" spans="1:1" x14ac:dyDescent="0.25">
      <c r="A4517" s="58"/>
    </row>
    <row r="4518" spans="1:1" x14ac:dyDescent="0.25">
      <c r="A4518" s="58"/>
    </row>
    <row r="4519" spans="1:1" x14ac:dyDescent="0.25">
      <c r="A4519" s="58"/>
    </row>
    <row r="4520" spans="1:1" x14ac:dyDescent="0.25">
      <c r="A4520" s="58"/>
    </row>
    <row r="4521" spans="1:1" x14ac:dyDescent="0.25">
      <c r="A4521" s="58"/>
    </row>
    <row r="4522" spans="1:1" x14ac:dyDescent="0.25">
      <c r="A4522" s="58"/>
    </row>
    <row r="4523" spans="1:1" x14ac:dyDescent="0.25">
      <c r="A4523" s="58"/>
    </row>
    <row r="4524" spans="1:1" x14ac:dyDescent="0.25">
      <c r="A4524" s="58"/>
    </row>
    <row r="4525" spans="1:1" x14ac:dyDescent="0.25">
      <c r="A4525" s="58"/>
    </row>
    <row r="4526" spans="1:1" x14ac:dyDescent="0.25">
      <c r="A4526" s="58"/>
    </row>
    <row r="4527" spans="1:1" x14ac:dyDescent="0.25">
      <c r="A4527" s="58"/>
    </row>
    <row r="4528" spans="1:1" x14ac:dyDescent="0.25">
      <c r="A4528" s="58"/>
    </row>
    <row r="4529" spans="1:1" x14ac:dyDescent="0.25">
      <c r="A4529" s="58"/>
    </row>
    <row r="4530" spans="1:1" x14ac:dyDescent="0.25">
      <c r="A4530" s="58"/>
    </row>
    <row r="4531" spans="1:1" x14ac:dyDescent="0.25">
      <c r="A4531" s="58"/>
    </row>
    <row r="4532" spans="1:1" x14ac:dyDescent="0.25">
      <c r="A4532" s="58"/>
    </row>
    <row r="4533" spans="1:1" x14ac:dyDescent="0.25">
      <c r="A4533" s="58"/>
    </row>
    <row r="4534" spans="1:1" x14ac:dyDescent="0.25">
      <c r="A4534" s="58"/>
    </row>
    <row r="4535" spans="1:1" x14ac:dyDescent="0.25">
      <c r="A4535" s="58"/>
    </row>
    <row r="4536" spans="1:1" x14ac:dyDescent="0.25">
      <c r="A4536" s="58"/>
    </row>
    <row r="4537" spans="1:1" x14ac:dyDescent="0.25">
      <c r="A4537" s="58"/>
    </row>
    <row r="4538" spans="1:1" x14ac:dyDescent="0.25">
      <c r="A4538" s="58"/>
    </row>
    <row r="4539" spans="1:1" x14ac:dyDescent="0.25">
      <c r="A4539" s="58"/>
    </row>
    <row r="4540" spans="1:1" x14ac:dyDescent="0.25">
      <c r="A4540" s="58"/>
    </row>
    <row r="4541" spans="1:1" x14ac:dyDescent="0.25">
      <c r="A4541" s="58"/>
    </row>
    <row r="4542" spans="1:1" x14ac:dyDescent="0.25">
      <c r="A4542" s="58"/>
    </row>
    <row r="4543" spans="1:1" x14ac:dyDescent="0.25">
      <c r="A4543" s="58"/>
    </row>
    <row r="4544" spans="1:1" x14ac:dyDescent="0.25">
      <c r="A4544" s="58"/>
    </row>
    <row r="4545" spans="1:1" x14ac:dyDescent="0.25">
      <c r="A4545" s="58"/>
    </row>
    <row r="4546" spans="1:1" x14ac:dyDescent="0.25">
      <c r="A4546" s="58"/>
    </row>
    <row r="4547" spans="1:1" x14ac:dyDescent="0.25">
      <c r="A4547" s="58"/>
    </row>
    <row r="4548" spans="1:1" x14ac:dyDescent="0.25">
      <c r="A4548" s="58"/>
    </row>
    <row r="4549" spans="1:1" x14ac:dyDescent="0.25">
      <c r="A4549" s="58"/>
    </row>
    <row r="4550" spans="1:1" x14ac:dyDescent="0.25">
      <c r="A4550" s="58"/>
    </row>
    <row r="4551" spans="1:1" x14ac:dyDescent="0.25">
      <c r="A4551" s="58"/>
    </row>
    <row r="4552" spans="1:1" x14ac:dyDescent="0.25">
      <c r="A4552" s="58"/>
    </row>
    <row r="4553" spans="1:1" x14ac:dyDescent="0.25">
      <c r="A4553" s="58"/>
    </row>
    <row r="4554" spans="1:1" x14ac:dyDescent="0.25">
      <c r="A4554" s="58"/>
    </row>
    <row r="4555" spans="1:1" x14ac:dyDescent="0.25">
      <c r="A4555" s="58"/>
    </row>
    <row r="4556" spans="1:1" x14ac:dyDescent="0.25">
      <c r="A4556" s="58"/>
    </row>
    <row r="4557" spans="1:1" x14ac:dyDescent="0.25">
      <c r="A4557" s="58"/>
    </row>
    <row r="4558" spans="1:1" x14ac:dyDescent="0.25">
      <c r="A4558" s="58"/>
    </row>
    <row r="4559" spans="1:1" x14ac:dyDescent="0.25">
      <c r="A4559" s="58"/>
    </row>
    <row r="4560" spans="1:1" x14ac:dyDescent="0.25">
      <c r="A4560" s="58"/>
    </row>
    <row r="4561" spans="1:1" x14ac:dyDescent="0.25">
      <c r="A4561" s="58"/>
    </row>
    <row r="4562" spans="1:1" x14ac:dyDescent="0.25">
      <c r="A4562" s="58"/>
    </row>
    <row r="4563" spans="1:1" x14ac:dyDescent="0.25">
      <c r="A4563" s="58"/>
    </row>
    <row r="4564" spans="1:1" x14ac:dyDescent="0.25">
      <c r="A4564" s="58"/>
    </row>
    <row r="4565" spans="1:1" x14ac:dyDescent="0.25">
      <c r="A4565" s="58"/>
    </row>
    <row r="4566" spans="1:1" x14ac:dyDescent="0.25">
      <c r="A4566" s="58"/>
    </row>
    <row r="4567" spans="1:1" x14ac:dyDescent="0.25">
      <c r="A4567" s="58"/>
    </row>
    <row r="4568" spans="1:1" x14ac:dyDescent="0.25">
      <c r="A4568" s="58"/>
    </row>
    <row r="4569" spans="1:1" x14ac:dyDescent="0.25">
      <c r="A4569" s="58"/>
    </row>
    <row r="4570" spans="1:1" x14ac:dyDescent="0.25">
      <c r="A4570" s="58"/>
    </row>
    <row r="4571" spans="1:1" x14ac:dyDescent="0.25">
      <c r="A4571" s="58"/>
    </row>
    <row r="4572" spans="1:1" x14ac:dyDescent="0.25">
      <c r="A4572" s="58"/>
    </row>
    <row r="4573" spans="1:1" x14ac:dyDescent="0.25">
      <c r="A4573" s="58"/>
    </row>
    <row r="4574" spans="1:1" x14ac:dyDescent="0.25">
      <c r="A4574" s="58"/>
    </row>
    <row r="4575" spans="1:1" x14ac:dyDescent="0.25">
      <c r="A4575" s="58"/>
    </row>
    <row r="4576" spans="1:1" x14ac:dyDescent="0.25">
      <c r="A4576" s="58"/>
    </row>
    <row r="4577" spans="1:1" x14ac:dyDescent="0.25">
      <c r="A4577" s="58"/>
    </row>
    <row r="4578" spans="1:1" x14ac:dyDescent="0.25">
      <c r="A4578" s="58"/>
    </row>
    <row r="4579" spans="1:1" x14ac:dyDescent="0.25">
      <c r="A4579" s="58"/>
    </row>
    <row r="4580" spans="1:1" x14ac:dyDescent="0.25">
      <c r="A4580" s="58"/>
    </row>
    <row r="4581" spans="1:1" x14ac:dyDescent="0.25">
      <c r="A4581" s="58"/>
    </row>
    <row r="4582" spans="1:1" x14ac:dyDescent="0.25">
      <c r="A4582" s="58"/>
    </row>
    <row r="4583" spans="1:1" x14ac:dyDescent="0.25">
      <c r="A4583" s="58"/>
    </row>
    <row r="4584" spans="1:1" x14ac:dyDescent="0.25">
      <c r="A4584" s="58"/>
    </row>
    <row r="4585" spans="1:1" x14ac:dyDescent="0.25">
      <c r="A4585" s="58"/>
    </row>
    <row r="4586" spans="1:1" x14ac:dyDescent="0.25">
      <c r="A4586" s="58"/>
    </row>
    <row r="4587" spans="1:1" x14ac:dyDescent="0.25">
      <c r="A4587" s="58"/>
    </row>
    <row r="4588" spans="1:1" x14ac:dyDescent="0.25">
      <c r="A4588" s="58"/>
    </row>
    <row r="4589" spans="1:1" x14ac:dyDescent="0.25">
      <c r="A4589" s="58"/>
    </row>
    <row r="4590" spans="1:1" x14ac:dyDescent="0.25">
      <c r="A4590" s="58"/>
    </row>
    <row r="4591" spans="1:1" x14ac:dyDescent="0.25">
      <c r="A4591" s="58"/>
    </row>
    <row r="4592" spans="1:1" x14ac:dyDescent="0.25">
      <c r="A4592" s="58"/>
    </row>
    <row r="4593" spans="1:1" x14ac:dyDescent="0.25">
      <c r="A4593" s="58"/>
    </row>
    <row r="4594" spans="1:1" x14ac:dyDescent="0.25">
      <c r="A4594" s="58"/>
    </row>
    <row r="4595" spans="1:1" x14ac:dyDescent="0.25">
      <c r="A4595" s="58"/>
    </row>
    <row r="4596" spans="1:1" x14ac:dyDescent="0.25">
      <c r="A4596" s="58"/>
    </row>
    <row r="4597" spans="1:1" x14ac:dyDescent="0.25">
      <c r="A4597" s="58"/>
    </row>
    <row r="4598" spans="1:1" x14ac:dyDescent="0.25">
      <c r="A4598" s="58"/>
    </row>
    <row r="4599" spans="1:1" x14ac:dyDescent="0.25">
      <c r="A4599" s="58"/>
    </row>
    <row r="4600" spans="1:1" x14ac:dyDescent="0.25">
      <c r="A4600" s="58"/>
    </row>
    <row r="4601" spans="1:1" x14ac:dyDescent="0.25">
      <c r="A4601" s="58"/>
    </row>
    <row r="4602" spans="1:1" x14ac:dyDescent="0.25">
      <c r="A4602" s="58"/>
    </row>
    <row r="4603" spans="1:1" x14ac:dyDescent="0.25">
      <c r="A4603" s="58"/>
    </row>
    <row r="4604" spans="1:1" x14ac:dyDescent="0.25">
      <c r="A4604" s="58"/>
    </row>
    <row r="4605" spans="1:1" x14ac:dyDescent="0.25">
      <c r="A4605" s="58"/>
    </row>
    <row r="4606" spans="1:1" x14ac:dyDescent="0.25">
      <c r="A4606" s="58"/>
    </row>
    <row r="4607" spans="1:1" x14ac:dyDescent="0.25">
      <c r="A4607" s="58"/>
    </row>
    <row r="4608" spans="1:1" x14ac:dyDescent="0.25">
      <c r="A4608" s="58"/>
    </row>
    <row r="4609" spans="1:1" x14ac:dyDescent="0.25">
      <c r="A4609" s="58"/>
    </row>
    <row r="4610" spans="1:1" x14ac:dyDescent="0.25">
      <c r="A4610" s="58"/>
    </row>
    <row r="4611" spans="1:1" x14ac:dyDescent="0.25">
      <c r="A4611" s="58"/>
    </row>
    <row r="4612" spans="1:1" x14ac:dyDescent="0.25">
      <c r="A4612" s="58"/>
    </row>
    <row r="4613" spans="1:1" x14ac:dyDescent="0.25">
      <c r="A4613" s="58"/>
    </row>
    <row r="4614" spans="1:1" x14ac:dyDescent="0.25">
      <c r="A4614" s="58"/>
    </row>
    <row r="4615" spans="1:1" x14ac:dyDescent="0.25">
      <c r="A4615" s="58"/>
    </row>
    <row r="4616" spans="1:1" x14ac:dyDescent="0.25">
      <c r="A4616" s="58"/>
    </row>
    <row r="4617" spans="1:1" x14ac:dyDescent="0.25">
      <c r="A4617" s="58"/>
    </row>
    <row r="4618" spans="1:1" x14ac:dyDescent="0.25">
      <c r="A4618" s="58"/>
    </row>
    <row r="4619" spans="1:1" x14ac:dyDescent="0.25">
      <c r="A4619" s="58"/>
    </row>
    <row r="4620" spans="1:1" x14ac:dyDescent="0.25">
      <c r="A4620" s="58"/>
    </row>
    <row r="4621" spans="1:1" x14ac:dyDescent="0.25">
      <c r="A4621" s="58"/>
    </row>
    <row r="4622" spans="1:1" x14ac:dyDescent="0.25">
      <c r="A4622" s="58"/>
    </row>
    <row r="4623" spans="1:1" x14ac:dyDescent="0.25">
      <c r="A4623" s="58"/>
    </row>
    <row r="4624" spans="1:1" x14ac:dyDescent="0.25">
      <c r="A4624" s="58"/>
    </row>
    <row r="4625" spans="1:1" x14ac:dyDescent="0.25">
      <c r="A4625" s="58"/>
    </row>
    <row r="4626" spans="1:1" x14ac:dyDescent="0.25">
      <c r="A4626" s="58"/>
    </row>
    <row r="4627" spans="1:1" x14ac:dyDescent="0.25">
      <c r="A4627" s="58"/>
    </row>
    <row r="4628" spans="1:1" x14ac:dyDescent="0.25">
      <c r="A4628" s="58"/>
    </row>
    <row r="4629" spans="1:1" x14ac:dyDescent="0.25">
      <c r="A4629" s="58"/>
    </row>
    <row r="4630" spans="1:1" x14ac:dyDescent="0.25">
      <c r="A4630" s="58"/>
    </row>
    <row r="4631" spans="1:1" x14ac:dyDescent="0.25">
      <c r="A4631" s="58"/>
    </row>
    <row r="4632" spans="1:1" x14ac:dyDescent="0.25">
      <c r="A4632" s="58"/>
    </row>
    <row r="4633" spans="1:1" x14ac:dyDescent="0.25">
      <c r="A4633" s="58"/>
    </row>
    <row r="4634" spans="1:1" x14ac:dyDescent="0.25">
      <c r="A4634" s="58"/>
    </row>
    <row r="4635" spans="1:1" x14ac:dyDescent="0.25">
      <c r="A4635" s="58"/>
    </row>
    <row r="4636" spans="1:1" x14ac:dyDescent="0.25">
      <c r="A4636" s="58"/>
    </row>
    <row r="4637" spans="1:1" x14ac:dyDescent="0.25">
      <c r="A4637" s="58"/>
    </row>
    <row r="4638" spans="1:1" x14ac:dyDescent="0.25">
      <c r="A4638" s="58"/>
    </row>
    <row r="4639" spans="1:1" x14ac:dyDescent="0.25">
      <c r="A4639" s="58"/>
    </row>
    <row r="4640" spans="1:1" x14ac:dyDescent="0.25">
      <c r="A4640" s="58"/>
    </row>
    <row r="4641" spans="1:1" x14ac:dyDescent="0.25">
      <c r="A4641" s="58"/>
    </row>
    <row r="4642" spans="1:1" x14ac:dyDescent="0.25">
      <c r="A4642" s="58"/>
    </row>
    <row r="4643" spans="1:1" x14ac:dyDescent="0.25">
      <c r="A4643" s="58"/>
    </row>
    <row r="4644" spans="1:1" x14ac:dyDescent="0.25">
      <c r="A4644" s="58"/>
    </row>
    <row r="4645" spans="1:1" x14ac:dyDescent="0.25">
      <c r="A4645" s="58"/>
    </row>
    <row r="4646" spans="1:1" x14ac:dyDescent="0.25">
      <c r="A4646" s="58"/>
    </row>
    <row r="4647" spans="1:1" x14ac:dyDescent="0.25">
      <c r="A4647" s="58"/>
    </row>
    <row r="4648" spans="1:1" x14ac:dyDescent="0.25">
      <c r="A4648" s="58"/>
    </row>
    <row r="4649" spans="1:1" x14ac:dyDescent="0.25">
      <c r="A4649" s="58"/>
    </row>
    <row r="4650" spans="1:1" x14ac:dyDescent="0.25">
      <c r="A4650" s="58"/>
    </row>
    <row r="4651" spans="1:1" x14ac:dyDescent="0.25">
      <c r="A4651" s="58"/>
    </row>
    <row r="4652" spans="1:1" x14ac:dyDescent="0.25">
      <c r="A4652" s="58"/>
    </row>
    <row r="4653" spans="1:1" x14ac:dyDescent="0.25">
      <c r="A4653" s="58"/>
    </row>
    <row r="4654" spans="1:1" x14ac:dyDescent="0.25">
      <c r="A4654" s="58"/>
    </row>
    <row r="4655" spans="1:1" x14ac:dyDescent="0.25">
      <c r="A4655" s="58"/>
    </row>
    <row r="4656" spans="1:1" x14ac:dyDescent="0.25">
      <c r="A4656" s="58"/>
    </row>
    <row r="4657" spans="1:1" x14ac:dyDescent="0.25">
      <c r="A4657" s="58"/>
    </row>
    <row r="4658" spans="1:1" x14ac:dyDescent="0.25">
      <c r="A4658" s="58"/>
    </row>
    <row r="4659" spans="1:1" x14ac:dyDescent="0.25">
      <c r="A4659" s="58"/>
    </row>
    <row r="4660" spans="1:1" x14ac:dyDescent="0.25">
      <c r="A4660" s="58"/>
    </row>
    <row r="4661" spans="1:1" x14ac:dyDescent="0.25">
      <c r="A4661" s="58"/>
    </row>
    <row r="4662" spans="1:1" x14ac:dyDescent="0.25">
      <c r="A4662" s="58"/>
    </row>
    <row r="4663" spans="1:1" x14ac:dyDescent="0.25">
      <c r="A4663" s="58"/>
    </row>
    <row r="4664" spans="1:1" x14ac:dyDescent="0.25">
      <c r="A4664" s="58"/>
    </row>
    <row r="4665" spans="1:1" x14ac:dyDescent="0.25">
      <c r="A4665" s="58"/>
    </row>
    <row r="4666" spans="1:1" x14ac:dyDescent="0.25">
      <c r="A4666" s="58"/>
    </row>
    <row r="4667" spans="1:1" x14ac:dyDescent="0.25">
      <c r="A4667" s="58"/>
    </row>
    <row r="4668" spans="1:1" x14ac:dyDescent="0.25">
      <c r="A4668" s="58"/>
    </row>
    <row r="4669" spans="1:1" x14ac:dyDescent="0.25">
      <c r="A4669" s="58"/>
    </row>
    <row r="4670" spans="1:1" x14ac:dyDescent="0.25">
      <c r="A4670" s="58"/>
    </row>
    <row r="4671" spans="1:1" x14ac:dyDescent="0.25">
      <c r="A4671" s="58"/>
    </row>
    <row r="4672" spans="1:1" x14ac:dyDescent="0.25">
      <c r="A4672" s="58"/>
    </row>
    <row r="4673" spans="1:1" x14ac:dyDescent="0.25">
      <c r="A4673" s="58"/>
    </row>
    <row r="4674" spans="1:1" x14ac:dyDescent="0.25">
      <c r="A4674" s="58"/>
    </row>
    <row r="4675" spans="1:1" x14ac:dyDescent="0.25">
      <c r="A4675" s="58"/>
    </row>
    <row r="4676" spans="1:1" x14ac:dyDescent="0.25">
      <c r="A4676" s="58"/>
    </row>
    <row r="4677" spans="1:1" x14ac:dyDescent="0.25">
      <c r="A4677" s="58"/>
    </row>
    <row r="4678" spans="1:1" x14ac:dyDescent="0.25">
      <c r="A4678" s="58"/>
    </row>
    <row r="4679" spans="1:1" x14ac:dyDescent="0.25">
      <c r="A4679" s="58"/>
    </row>
    <row r="4680" spans="1:1" x14ac:dyDescent="0.25">
      <c r="A4680" s="58"/>
    </row>
    <row r="4681" spans="1:1" x14ac:dyDescent="0.25">
      <c r="A4681" s="58"/>
    </row>
    <row r="4682" spans="1:1" x14ac:dyDescent="0.25">
      <c r="A4682" s="58"/>
    </row>
    <row r="4683" spans="1:1" x14ac:dyDescent="0.25">
      <c r="A4683" s="58"/>
    </row>
    <row r="4684" spans="1:1" x14ac:dyDescent="0.25">
      <c r="A4684" s="58"/>
    </row>
    <row r="4685" spans="1:1" x14ac:dyDescent="0.25">
      <c r="A4685" s="58"/>
    </row>
    <row r="4686" spans="1:1" x14ac:dyDescent="0.25">
      <c r="A4686" s="58"/>
    </row>
    <row r="4687" spans="1:1" x14ac:dyDescent="0.25">
      <c r="A4687" s="58"/>
    </row>
    <row r="4688" spans="1:1" x14ac:dyDescent="0.25">
      <c r="A4688" s="58"/>
    </row>
    <row r="4689" spans="1:1" x14ac:dyDescent="0.25">
      <c r="A4689" s="58"/>
    </row>
    <row r="4690" spans="1:1" x14ac:dyDescent="0.25">
      <c r="A4690" s="58"/>
    </row>
    <row r="4691" spans="1:1" x14ac:dyDescent="0.25">
      <c r="A4691" s="58"/>
    </row>
    <row r="4692" spans="1:1" x14ac:dyDescent="0.25">
      <c r="A4692" s="58"/>
    </row>
    <row r="4693" spans="1:1" x14ac:dyDescent="0.25">
      <c r="A4693" s="58"/>
    </row>
    <row r="4694" spans="1:1" x14ac:dyDescent="0.25">
      <c r="A4694" s="58"/>
    </row>
    <row r="4695" spans="1:1" x14ac:dyDescent="0.25">
      <c r="A4695" s="58"/>
    </row>
    <row r="4696" spans="1:1" x14ac:dyDescent="0.25">
      <c r="A4696" s="58"/>
    </row>
    <row r="4697" spans="1:1" x14ac:dyDescent="0.25">
      <c r="A4697" s="58"/>
    </row>
    <row r="4698" spans="1:1" x14ac:dyDescent="0.25">
      <c r="A4698" s="58"/>
    </row>
    <row r="4699" spans="1:1" x14ac:dyDescent="0.25">
      <c r="A4699" s="58"/>
    </row>
    <row r="4700" spans="1:1" x14ac:dyDescent="0.25">
      <c r="A4700" s="58"/>
    </row>
    <row r="4701" spans="1:1" x14ac:dyDescent="0.25">
      <c r="A4701" s="58"/>
    </row>
    <row r="4702" spans="1:1" x14ac:dyDescent="0.25">
      <c r="A4702" s="58"/>
    </row>
    <row r="4703" spans="1:1" x14ac:dyDescent="0.25">
      <c r="A4703" s="58"/>
    </row>
    <row r="4704" spans="1:1" x14ac:dyDescent="0.25">
      <c r="A4704" s="58"/>
    </row>
    <row r="4705" spans="1:1" x14ac:dyDescent="0.25">
      <c r="A4705" s="58"/>
    </row>
    <row r="4706" spans="1:1" x14ac:dyDescent="0.25">
      <c r="A4706" s="58"/>
    </row>
    <row r="4707" spans="1:1" x14ac:dyDescent="0.25">
      <c r="A4707" s="58"/>
    </row>
    <row r="4708" spans="1:1" x14ac:dyDescent="0.25">
      <c r="A4708" s="58"/>
    </row>
    <row r="4709" spans="1:1" x14ac:dyDescent="0.25">
      <c r="A4709" s="58"/>
    </row>
    <row r="4710" spans="1:1" x14ac:dyDescent="0.25">
      <c r="A4710" s="58"/>
    </row>
    <row r="4711" spans="1:1" x14ac:dyDescent="0.25">
      <c r="A4711" s="58"/>
    </row>
    <row r="4712" spans="1:1" x14ac:dyDescent="0.25">
      <c r="A4712" s="58"/>
    </row>
    <row r="4713" spans="1:1" x14ac:dyDescent="0.25">
      <c r="A4713" s="58"/>
    </row>
    <row r="4714" spans="1:1" x14ac:dyDescent="0.25">
      <c r="A4714" s="58"/>
    </row>
    <row r="4715" spans="1:1" x14ac:dyDescent="0.25">
      <c r="A4715" s="58"/>
    </row>
    <row r="4716" spans="1:1" x14ac:dyDescent="0.25">
      <c r="A4716" s="58"/>
    </row>
    <row r="4717" spans="1:1" x14ac:dyDescent="0.25">
      <c r="A4717" s="58"/>
    </row>
    <row r="4718" spans="1:1" x14ac:dyDescent="0.25">
      <c r="A4718" s="58"/>
    </row>
    <row r="4719" spans="1:1" x14ac:dyDescent="0.25">
      <c r="A4719" s="58"/>
    </row>
    <row r="4720" spans="1:1" x14ac:dyDescent="0.25">
      <c r="A4720" s="58"/>
    </row>
    <row r="4721" spans="1:1" x14ac:dyDescent="0.25">
      <c r="A4721" s="58"/>
    </row>
    <row r="4722" spans="1:1" x14ac:dyDescent="0.25">
      <c r="A4722" s="58"/>
    </row>
    <row r="4723" spans="1:1" x14ac:dyDescent="0.25">
      <c r="A4723" s="58"/>
    </row>
    <row r="4724" spans="1:1" x14ac:dyDescent="0.25">
      <c r="A4724" s="58"/>
    </row>
    <row r="4725" spans="1:1" x14ac:dyDescent="0.25">
      <c r="A4725" s="58"/>
    </row>
    <row r="4726" spans="1:1" x14ac:dyDescent="0.25">
      <c r="A4726" s="58"/>
    </row>
    <row r="4727" spans="1:1" x14ac:dyDescent="0.25">
      <c r="A4727" s="58"/>
    </row>
    <row r="4728" spans="1:1" x14ac:dyDescent="0.25">
      <c r="A4728" s="58"/>
    </row>
    <row r="4729" spans="1:1" x14ac:dyDescent="0.25">
      <c r="A4729" s="58"/>
    </row>
    <row r="4730" spans="1:1" x14ac:dyDescent="0.25">
      <c r="A4730" s="58"/>
    </row>
    <row r="4731" spans="1:1" x14ac:dyDescent="0.25">
      <c r="A4731" s="58"/>
    </row>
    <row r="4732" spans="1:1" x14ac:dyDescent="0.25">
      <c r="A4732" s="58"/>
    </row>
    <row r="4733" spans="1:1" x14ac:dyDescent="0.25">
      <c r="A4733" s="58"/>
    </row>
    <row r="4734" spans="1:1" x14ac:dyDescent="0.25">
      <c r="A4734" s="58"/>
    </row>
    <row r="4735" spans="1:1" x14ac:dyDescent="0.25">
      <c r="A4735" s="58"/>
    </row>
    <row r="4736" spans="1:1" x14ac:dyDescent="0.25">
      <c r="A4736" s="58"/>
    </row>
    <row r="4737" spans="1:1" x14ac:dyDescent="0.25">
      <c r="A4737" s="58"/>
    </row>
    <row r="4738" spans="1:1" x14ac:dyDescent="0.25">
      <c r="A4738" s="58"/>
    </row>
    <row r="4739" spans="1:1" x14ac:dyDescent="0.25">
      <c r="A4739" s="58"/>
    </row>
    <row r="4740" spans="1:1" x14ac:dyDescent="0.25">
      <c r="A4740" s="58"/>
    </row>
    <row r="4741" spans="1:1" x14ac:dyDescent="0.25">
      <c r="A4741" s="58"/>
    </row>
    <row r="4742" spans="1:1" x14ac:dyDescent="0.25">
      <c r="A4742" s="58"/>
    </row>
    <row r="4743" spans="1:1" x14ac:dyDescent="0.25">
      <c r="A4743" s="58"/>
    </row>
    <row r="4744" spans="1:1" x14ac:dyDescent="0.25">
      <c r="A4744" s="58"/>
    </row>
    <row r="4745" spans="1:1" x14ac:dyDescent="0.25">
      <c r="A4745" s="58"/>
    </row>
    <row r="4746" spans="1:1" x14ac:dyDescent="0.25">
      <c r="A4746" s="58"/>
    </row>
    <row r="4747" spans="1:1" x14ac:dyDescent="0.25">
      <c r="A4747" s="58"/>
    </row>
    <row r="4748" spans="1:1" x14ac:dyDescent="0.25">
      <c r="A4748" s="58"/>
    </row>
    <row r="4749" spans="1:1" x14ac:dyDescent="0.25">
      <c r="A4749" s="58"/>
    </row>
    <row r="4750" spans="1:1" x14ac:dyDescent="0.25">
      <c r="A4750" s="58"/>
    </row>
    <row r="4751" spans="1:1" x14ac:dyDescent="0.25">
      <c r="A4751" s="58"/>
    </row>
    <row r="4752" spans="1:1" x14ac:dyDescent="0.25">
      <c r="A4752" s="58"/>
    </row>
    <row r="4753" spans="1:1" x14ac:dyDescent="0.25">
      <c r="A4753" s="58"/>
    </row>
    <row r="4754" spans="1:1" x14ac:dyDescent="0.25">
      <c r="A4754" s="58"/>
    </row>
    <row r="4755" spans="1:1" x14ac:dyDescent="0.25">
      <c r="A4755" s="58"/>
    </row>
    <row r="4756" spans="1:1" x14ac:dyDescent="0.25">
      <c r="A4756" s="58"/>
    </row>
    <row r="4757" spans="1:1" x14ac:dyDescent="0.25">
      <c r="A4757" s="58"/>
    </row>
    <row r="4758" spans="1:1" x14ac:dyDescent="0.25">
      <c r="A4758" s="58"/>
    </row>
    <row r="4759" spans="1:1" x14ac:dyDescent="0.25">
      <c r="A4759" s="58"/>
    </row>
    <row r="4760" spans="1:1" x14ac:dyDescent="0.25">
      <c r="A4760" s="58"/>
    </row>
    <row r="4761" spans="1:1" x14ac:dyDescent="0.25">
      <c r="A4761" s="58"/>
    </row>
    <row r="4762" spans="1:1" x14ac:dyDescent="0.25">
      <c r="A4762" s="58"/>
    </row>
    <row r="4763" spans="1:1" x14ac:dyDescent="0.25">
      <c r="A4763" s="58"/>
    </row>
    <row r="4764" spans="1:1" x14ac:dyDescent="0.25">
      <c r="A4764" s="58"/>
    </row>
    <row r="4765" spans="1:1" x14ac:dyDescent="0.25">
      <c r="A4765" s="58"/>
    </row>
    <row r="4766" spans="1:1" x14ac:dyDescent="0.25">
      <c r="A4766" s="58"/>
    </row>
    <row r="4767" spans="1:1" x14ac:dyDescent="0.25">
      <c r="A4767" s="58"/>
    </row>
    <row r="4768" spans="1:1" x14ac:dyDescent="0.25">
      <c r="A4768" s="58"/>
    </row>
    <row r="4769" spans="1:1" x14ac:dyDescent="0.25">
      <c r="A4769" s="58"/>
    </row>
    <row r="4770" spans="1:1" x14ac:dyDescent="0.25">
      <c r="A4770" s="58"/>
    </row>
    <row r="4771" spans="1:1" x14ac:dyDescent="0.25">
      <c r="A4771" s="58"/>
    </row>
    <row r="4772" spans="1:1" x14ac:dyDescent="0.25">
      <c r="A4772" s="58"/>
    </row>
    <row r="4773" spans="1:1" x14ac:dyDescent="0.25">
      <c r="A4773" s="58"/>
    </row>
    <row r="4774" spans="1:1" x14ac:dyDescent="0.25">
      <c r="A4774" s="58"/>
    </row>
    <row r="4775" spans="1:1" x14ac:dyDescent="0.25">
      <c r="A4775" s="58"/>
    </row>
    <row r="4776" spans="1:1" x14ac:dyDescent="0.25">
      <c r="A4776" s="58"/>
    </row>
    <row r="4777" spans="1:1" x14ac:dyDescent="0.25">
      <c r="A4777" s="58"/>
    </row>
    <row r="4778" spans="1:1" x14ac:dyDescent="0.25">
      <c r="A4778" s="58"/>
    </row>
    <row r="4779" spans="1:1" x14ac:dyDescent="0.25">
      <c r="A4779" s="58"/>
    </row>
    <row r="4780" spans="1:1" x14ac:dyDescent="0.25">
      <c r="A4780" s="58"/>
    </row>
    <row r="4781" spans="1:1" x14ac:dyDescent="0.25">
      <c r="A4781" s="58"/>
    </row>
    <row r="4782" spans="1:1" x14ac:dyDescent="0.25">
      <c r="A4782" s="58"/>
    </row>
    <row r="4783" spans="1:1" x14ac:dyDescent="0.25">
      <c r="A4783" s="58"/>
    </row>
    <row r="4784" spans="1:1" x14ac:dyDescent="0.25">
      <c r="A4784" s="58"/>
    </row>
    <row r="4785" spans="1:1" x14ac:dyDescent="0.25">
      <c r="A4785" s="58"/>
    </row>
    <row r="4786" spans="1:1" x14ac:dyDescent="0.25">
      <c r="A4786" s="58"/>
    </row>
    <row r="4787" spans="1:1" x14ac:dyDescent="0.25">
      <c r="A4787" s="58"/>
    </row>
    <row r="4788" spans="1:1" x14ac:dyDescent="0.25">
      <c r="A4788" s="58"/>
    </row>
    <row r="4789" spans="1:1" x14ac:dyDescent="0.25">
      <c r="A4789" s="58"/>
    </row>
    <row r="4790" spans="1:1" x14ac:dyDescent="0.25">
      <c r="A4790" s="58"/>
    </row>
    <row r="4791" spans="1:1" x14ac:dyDescent="0.25">
      <c r="A4791" s="58"/>
    </row>
    <row r="4792" spans="1:1" x14ac:dyDescent="0.25">
      <c r="A4792" s="58"/>
    </row>
    <row r="4793" spans="1:1" x14ac:dyDescent="0.25">
      <c r="A4793" s="58"/>
    </row>
    <row r="4794" spans="1:1" x14ac:dyDescent="0.25">
      <c r="A4794" s="58"/>
    </row>
    <row r="4795" spans="1:1" x14ac:dyDescent="0.25">
      <c r="A4795" s="58"/>
    </row>
    <row r="4796" spans="1:1" x14ac:dyDescent="0.25">
      <c r="A4796" s="58"/>
    </row>
    <row r="4797" spans="1:1" x14ac:dyDescent="0.25">
      <c r="A4797" s="58"/>
    </row>
    <row r="4798" spans="1:1" x14ac:dyDescent="0.25">
      <c r="A4798" s="58"/>
    </row>
    <row r="4799" spans="1:1" x14ac:dyDescent="0.25">
      <c r="A4799" s="58"/>
    </row>
    <row r="4800" spans="1:1" x14ac:dyDescent="0.25">
      <c r="A4800" s="58"/>
    </row>
    <row r="4801" spans="1:1" x14ac:dyDescent="0.25">
      <c r="A4801" s="58"/>
    </row>
    <row r="4802" spans="1:1" x14ac:dyDescent="0.25">
      <c r="A4802" s="58"/>
    </row>
    <row r="4803" spans="1:1" x14ac:dyDescent="0.25">
      <c r="A4803" s="58"/>
    </row>
    <row r="4804" spans="1:1" x14ac:dyDescent="0.25">
      <c r="A4804" s="58"/>
    </row>
    <row r="4805" spans="1:1" x14ac:dyDescent="0.25">
      <c r="A4805" s="58"/>
    </row>
    <row r="4806" spans="1:1" x14ac:dyDescent="0.25">
      <c r="A4806" s="58"/>
    </row>
    <row r="4807" spans="1:1" x14ac:dyDescent="0.25">
      <c r="A4807" s="58"/>
    </row>
    <row r="4808" spans="1:1" x14ac:dyDescent="0.25">
      <c r="A4808" s="58"/>
    </row>
    <row r="4809" spans="1:1" x14ac:dyDescent="0.25">
      <c r="A4809" s="58"/>
    </row>
    <row r="4810" spans="1:1" x14ac:dyDescent="0.25">
      <c r="A4810" s="58"/>
    </row>
    <row r="4811" spans="1:1" x14ac:dyDescent="0.25">
      <c r="A4811" s="58"/>
    </row>
    <row r="4812" spans="1:1" x14ac:dyDescent="0.25">
      <c r="A4812" s="58"/>
    </row>
    <row r="4813" spans="1:1" x14ac:dyDescent="0.25">
      <c r="A4813" s="58"/>
    </row>
    <row r="4814" spans="1:1" x14ac:dyDescent="0.25">
      <c r="A4814" s="58"/>
    </row>
    <row r="4815" spans="1:1" x14ac:dyDescent="0.25">
      <c r="A4815" s="58"/>
    </row>
    <row r="4816" spans="1:1" x14ac:dyDescent="0.25">
      <c r="A4816" s="58"/>
    </row>
    <row r="4817" spans="1:1" x14ac:dyDescent="0.25">
      <c r="A4817" s="58"/>
    </row>
    <row r="4818" spans="1:1" x14ac:dyDescent="0.25">
      <c r="A4818" s="58"/>
    </row>
    <row r="4819" spans="1:1" x14ac:dyDescent="0.25">
      <c r="A4819" s="58"/>
    </row>
    <row r="4820" spans="1:1" x14ac:dyDescent="0.25">
      <c r="A4820" s="58"/>
    </row>
    <row r="4821" spans="1:1" x14ac:dyDescent="0.25">
      <c r="A4821" s="58"/>
    </row>
    <row r="4822" spans="1:1" x14ac:dyDescent="0.25">
      <c r="A4822" s="58"/>
    </row>
    <row r="4823" spans="1:1" x14ac:dyDescent="0.25">
      <c r="A4823" s="58"/>
    </row>
    <row r="4824" spans="1:1" x14ac:dyDescent="0.25">
      <c r="A4824" s="58"/>
    </row>
    <row r="4825" spans="1:1" x14ac:dyDescent="0.25">
      <c r="A4825" s="58"/>
    </row>
    <row r="4826" spans="1:1" x14ac:dyDescent="0.25">
      <c r="A4826" s="58"/>
    </row>
    <row r="4827" spans="1:1" x14ac:dyDescent="0.25">
      <c r="A4827" s="58"/>
    </row>
    <row r="4828" spans="1:1" x14ac:dyDescent="0.25">
      <c r="A4828" s="58"/>
    </row>
    <row r="4829" spans="1:1" x14ac:dyDescent="0.25">
      <c r="A4829" s="58"/>
    </row>
    <row r="4830" spans="1:1" x14ac:dyDescent="0.25">
      <c r="A4830" s="58"/>
    </row>
    <row r="4831" spans="1:1" x14ac:dyDescent="0.25">
      <c r="A4831" s="58"/>
    </row>
    <row r="4832" spans="1:1" x14ac:dyDescent="0.25">
      <c r="A4832" s="58"/>
    </row>
    <row r="4833" spans="1:1" x14ac:dyDescent="0.25">
      <c r="A4833" s="58"/>
    </row>
    <row r="4834" spans="1:1" x14ac:dyDescent="0.25">
      <c r="A4834" s="58"/>
    </row>
    <row r="4835" spans="1:1" x14ac:dyDescent="0.25">
      <c r="A4835" s="58"/>
    </row>
    <row r="4836" spans="1:1" x14ac:dyDescent="0.25">
      <c r="A4836" s="58"/>
    </row>
    <row r="4837" spans="1:1" x14ac:dyDescent="0.25">
      <c r="A4837" s="58"/>
    </row>
    <row r="4838" spans="1:1" x14ac:dyDescent="0.25">
      <c r="A4838" s="58"/>
    </row>
    <row r="4839" spans="1:1" x14ac:dyDescent="0.25">
      <c r="A4839" s="58"/>
    </row>
    <row r="4840" spans="1:1" x14ac:dyDescent="0.25">
      <c r="A4840" s="58"/>
    </row>
    <row r="4841" spans="1:1" x14ac:dyDescent="0.25">
      <c r="A4841" s="58"/>
    </row>
    <row r="4842" spans="1:1" x14ac:dyDescent="0.25">
      <c r="A4842" s="58"/>
    </row>
    <row r="4843" spans="1:1" x14ac:dyDescent="0.25">
      <c r="A4843" s="58"/>
    </row>
    <row r="4844" spans="1:1" x14ac:dyDescent="0.25">
      <c r="A4844" s="58"/>
    </row>
    <row r="4845" spans="1:1" x14ac:dyDescent="0.25">
      <c r="A4845" s="58"/>
    </row>
    <row r="4846" spans="1:1" x14ac:dyDescent="0.25">
      <c r="A4846" s="58"/>
    </row>
    <row r="4847" spans="1:1" x14ac:dyDescent="0.25">
      <c r="A4847" s="58"/>
    </row>
    <row r="4848" spans="1:1" x14ac:dyDescent="0.25">
      <c r="A4848" s="58"/>
    </row>
    <row r="4849" spans="1:1" x14ac:dyDescent="0.25">
      <c r="A4849" s="58"/>
    </row>
    <row r="4850" spans="1:1" x14ac:dyDescent="0.25">
      <c r="A4850" s="58"/>
    </row>
    <row r="4851" spans="1:1" x14ac:dyDescent="0.25">
      <c r="A4851" s="58"/>
    </row>
    <row r="4852" spans="1:1" x14ac:dyDescent="0.25">
      <c r="A4852" s="58"/>
    </row>
    <row r="4853" spans="1:1" x14ac:dyDescent="0.25">
      <c r="A4853" s="58"/>
    </row>
    <row r="4854" spans="1:1" x14ac:dyDescent="0.25">
      <c r="A4854" s="58"/>
    </row>
    <row r="4855" spans="1:1" x14ac:dyDescent="0.25">
      <c r="A4855" s="58"/>
    </row>
    <row r="4856" spans="1:1" x14ac:dyDescent="0.25">
      <c r="A4856" s="58"/>
    </row>
    <row r="4857" spans="1:1" x14ac:dyDescent="0.25">
      <c r="A4857" s="58"/>
    </row>
    <row r="4858" spans="1:1" x14ac:dyDescent="0.25">
      <c r="A4858" s="58"/>
    </row>
    <row r="4859" spans="1:1" x14ac:dyDescent="0.25">
      <c r="A4859" s="58"/>
    </row>
    <row r="4860" spans="1:1" x14ac:dyDescent="0.25">
      <c r="A4860" s="58"/>
    </row>
    <row r="4861" spans="1:1" x14ac:dyDescent="0.25">
      <c r="A4861" s="58"/>
    </row>
    <row r="4862" spans="1:1" x14ac:dyDescent="0.25">
      <c r="A4862" s="58"/>
    </row>
    <row r="4863" spans="1:1" x14ac:dyDescent="0.25">
      <c r="A4863" s="58"/>
    </row>
    <row r="4864" spans="1:1" x14ac:dyDescent="0.25">
      <c r="A4864" s="58"/>
    </row>
    <row r="4865" spans="1:1" x14ac:dyDescent="0.25">
      <c r="A4865" s="58"/>
    </row>
    <row r="4866" spans="1:1" x14ac:dyDescent="0.25">
      <c r="A4866" s="58"/>
    </row>
    <row r="4867" spans="1:1" x14ac:dyDescent="0.25">
      <c r="A4867" s="58"/>
    </row>
    <row r="4868" spans="1:1" x14ac:dyDescent="0.25">
      <c r="A4868" s="58"/>
    </row>
    <row r="4869" spans="1:1" x14ac:dyDescent="0.25">
      <c r="A4869" s="58"/>
    </row>
    <row r="4870" spans="1:1" x14ac:dyDescent="0.25">
      <c r="A4870" s="58"/>
    </row>
    <row r="4871" spans="1:1" x14ac:dyDescent="0.25">
      <c r="A4871" s="58"/>
    </row>
    <row r="4872" spans="1:1" x14ac:dyDescent="0.25">
      <c r="A4872" s="58"/>
    </row>
    <row r="4873" spans="1:1" x14ac:dyDescent="0.25">
      <c r="A4873" s="58"/>
    </row>
    <row r="4874" spans="1:1" x14ac:dyDescent="0.25">
      <c r="A4874" s="58"/>
    </row>
    <row r="4875" spans="1:1" x14ac:dyDescent="0.25">
      <c r="A4875" s="58"/>
    </row>
    <row r="4876" spans="1:1" x14ac:dyDescent="0.25">
      <c r="A4876" s="58"/>
    </row>
    <row r="4877" spans="1:1" x14ac:dyDescent="0.25">
      <c r="A4877" s="58"/>
    </row>
    <row r="4878" spans="1:1" x14ac:dyDescent="0.25">
      <c r="A4878" s="58"/>
    </row>
    <row r="4879" spans="1:1" x14ac:dyDescent="0.25">
      <c r="A4879" s="58"/>
    </row>
    <row r="4880" spans="1:1" x14ac:dyDescent="0.25">
      <c r="A4880" s="58"/>
    </row>
    <row r="4881" spans="1:1" x14ac:dyDescent="0.25">
      <c r="A4881" s="58"/>
    </row>
    <row r="4882" spans="1:1" x14ac:dyDescent="0.25">
      <c r="A4882" s="58"/>
    </row>
    <row r="4883" spans="1:1" x14ac:dyDescent="0.25">
      <c r="A4883" s="58"/>
    </row>
    <row r="4884" spans="1:1" x14ac:dyDescent="0.25">
      <c r="A4884" s="58"/>
    </row>
    <row r="4885" spans="1:1" x14ac:dyDescent="0.25">
      <c r="A4885" s="58"/>
    </row>
    <row r="4886" spans="1:1" x14ac:dyDescent="0.25">
      <c r="A4886" s="58"/>
    </row>
    <row r="4887" spans="1:1" x14ac:dyDescent="0.25">
      <c r="A4887" s="58"/>
    </row>
    <row r="4888" spans="1:1" x14ac:dyDescent="0.25">
      <c r="A4888" s="58"/>
    </row>
    <row r="4889" spans="1:1" x14ac:dyDescent="0.25">
      <c r="A4889" s="58"/>
    </row>
    <row r="4890" spans="1:1" x14ac:dyDescent="0.25">
      <c r="A4890" s="58"/>
    </row>
    <row r="4891" spans="1:1" x14ac:dyDescent="0.25">
      <c r="A4891" s="58"/>
    </row>
    <row r="4892" spans="1:1" x14ac:dyDescent="0.25">
      <c r="A4892" s="58"/>
    </row>
    <row r="4893" spans="1:1" x14ac:dyDescent="0.25">
      <c r="A4893" s="58"/>
    </row>
    <row r="4894" spans="1:1" x14ac:dyDescent="0.25">
      <c r="A4894" s="58"/>
    </row>
    <row r="4895" spans="1:1" x14ac:dyDescent="0.25">
      <c r="A4895" s="58"/>
    </row>
    <row r="4896" spans="1:1" x14ac:dyDescent="0.25">
      <c r="A4896" s="58"/>
    </row>
    <row r="4897" spans="1:1" x14ac:dyDescent="0.25">
      <c r="A4897" s="58"/>
    </row>
    <row r="4898" spans="1:1" x14ac:dyDescent="0.25">
      <c r="A4898" s="58"/>
    </row>
    <row r="4899" spans="1:1" x14ac:dyDescent="0.25">
      <c r="A4899" s="58"/>
    </row>
    <row r="4900" spans="1:1" x14ac:dyDescent="0.25">
      <c r="A4900" s="58"/>
    </row>
    <row r="4901" spans="1:1" x14ac:dyDescent="0.25">
      <c r="A4901" s="58"/>
    </row>
    <row r="4902" spans="1:1" x14ac:dyDescent="0.25">
      <c r="A4902" s="58"/>
    </row>
    <row r="4903" spans="1:1" x14ac:dyDescent="0.25">
      <c r="A4903" s="58"/>
    </row>
    <row r="4904" spans="1:1" x14ac:dyDescent="0.25">
      <c r="A4904" s="58"/>
    </row>
    <row r="4905" spans="1:1" x14ac:dyDescent="0.25">
      <c r="A4905" s="58"/>
    </row>
    <row r="4906" spans="1:1" x14ac:dyDescent="0.25">
      <c r="A4906" s="58"/>
    </row>
    <row r="4907" spans="1:1" x14ac:dyDescent="0.25">
      <c r="A4907" s="58"/>
    </row>
    <row r="4908" spans="1:1" x14ac:dyDescent="0.25">
      <c r="A4908" s="58"/>
    </row>
    <row r="4909" spans="1:1" x14ac:dyDescent="0.25">
      <c r="A4909" s="58"/>
    </row>
    <row r="4910" spans="1:1" x14ac:dyDescent="0.25">
      <c r="A4910" s="58"/>
    </row>
    <row r="4911" spans="1:1" x14ac:dyDescent="0.25">
      <c r="A4911" s="58"/>
    </row>
    <row r="4912" spans="1:1" x14ac:dyDescent="0.25">
      <c r="A4912" s="58"/>
    </row>
    <row r="4913" spans="1:1" x14ac:dyDescent="0.25">
      <c r="A4913" s="58"/>
    </row>
    <row r="4914" spans="1:1" x14ac:dyDescent="0.25">
      <c r="A4914" s="58"/>
    </row>
    <row r="4915" spans="1:1" x14ac:dyDescent="0.25">
      <c r="A4915" s="58"/>
    </row>
    <row r="4916" spans="1:1" x14ac:dyDescent="0.25">
      <c r="A4916" s="58"/>
    </row>
    <row r="4917" spans="1:1" x14ac:dyDescent="0.25">
      <c r="A4917" s="58"/>
    </row>
    <row r="4918" spans="1:1" x14ac:dyDescent="0.25">
      <c r="A4918" s="58"/>
    </row>
    <row r="4919" spans="1:1" x14ac:dyDescent="0.25">
      <c r="A4919" s="58"/>
    </row>
    <row r="4920" spans="1:1" x14ac:dyDescent="0.25">
      <c r="A4920" s="58"/>
    </row>
    <row r="4921" spans="1:1" x14ac:dyDescent="0.25">
      <c r="A4921" s="58"/>
    </row>
    <row r="4922" spans="1:1" x14ac:dyDescent="0.25">
      <c r="A4922" s="58"/>
    </row>
    <row r="4923" spans="1:1" x14ac:dyDescent="0.25">
      <c r="A4923" s="58"/>
    </row>
    <row r="4924" spans="1:1" x14ac:dyDescent="0.25">
      <c r="A4924" s="58"/>
    </row>
    <row r="4925" spans="1:1" x14ac:dyDescent="0.25">
      <c r="A4925" s="58"/>
    </row>
    <row r="4926" spans="1:1" x14ac:dyDescent="0.25">
      <c r="A4926" s="58"/>
    </row>
    <row r="4927" spans="1:1" x14ac:dyDescent="0.25">
      <c r="A4927" s="58"/>
    </row>
    <row r="4928" spans="1:1" x14ac:dyDescent="0.25">
      <c r="A4928" s="58"/>
    </row>
    <row r="4929" spans="1:1" x14ac:dyDescent="0.25">
      <c r="A4929" s="58"/>
    </row>
    <row r="4930" spans="1:1" x14ac:dyDescent="0.25">
      <c r="A4930" s="58"/>
    </row>
    <row r="4931" spans="1:1" x14ac:dyDescent="0.25">
      <c r="A4931" s="58"/>
    </row>
    <row r="4932" spans="1:1" x14ac:dyDescent="0.25">
      <c r="A4932" s="58"/>
    </row>
    <row r="4933" spans="1:1" x14ac:dyDescent="0.25">
      <c r="A4933" s="58"/>
    </row>
    <row r="4934" spans="1:1" x14ac:dyDescent="0.25">
      <c r="A4934" s="58"/>
    </row>
    <row r="4935" spans="1:1" x14ac:dyDescent="0.25">
      <c r="A4935" s="58"/>
    </row>
    <row r="4936" spans="1:1" x14ac:dyDescent="0.25">
      <c r="A4936" s="58"/>
    </row>
    <row r="4937" spans="1:1" x14ac:dyDescent="0.25">
      <c r="A4937" s="58"/>
    </row>
    <row r="4938" spans="1:1" x14ac:dyDescent="0.25">
      <c r="A4938" s="58"/>
    </row>
    <row r="4939" spans="1:1" x14ac:dyDescent="0.25">
      <c r="A4939" s="58"/>
    </row>
    <row r="4940" spans="1:1" x14ac:dyDescent="0.25">
      <c r="A4940" s="58"/>
    </row>
    <row r="4941" spans="1:1" x14ac:dyDescent="0.25">
      <c r="A4941" s="58"/>
    </row>
    <row r="4942" spans="1:1" x14ac:dyDescent="0.25">
      <c r="A4942" s="58"/>
    </row>
    <row r="4943" spans="1:1" x14ac:dyDescent="0.25">
      <c r="A4943" s="58"/>
    </row>
    <row r="4944" spans="1:1" x14ac:dyDescent="0.25">
      <c r="A4944" s="58"/>
    </row>
    <row r="4945" spans="1:1" x14ac:dyDescent="0.25">
      <c r="A4945" s="58"/>
    </row>
    <row r="4946" spans="1:1" x14ac:dyDescent="0.25">
      <c r="A4946" s="58"/>
    </row>
    <row r="4947" spans="1:1" x14ac:dyDescent="0.25">
      <c r="A4947" s="58"/>
    </row>
    <row r="4948" spans="1:1" x14ac:dyDescent="0.25">
      <c r="A4948" s="58"/>
    </row>
    <row r="4949" spans="1:1" x14ac:dyDescent="0.25">
      <c r="A4949" s="58"/>
    </row>
    <row r="4950" spans="1:1" x14ac:dyDescent="0.25">
      <c r="A4950" s="58"/>
    </row>
    <row r="4951" spans="1:1" x14ac:dyDescent="0.25">
      <c r="A4951" s="58"/>
    </row>
    <row r="4952" spans="1:1" x14ac:dyDescent="0.25">
      <c r="A4952" s="58"/>
    </row>
    <row r="4953" spans="1:1" x14ac:dyDescent="0.25">
      <c r="A4953" s="58"/>
    </row>
    <row r="4954" spans="1:1" x14ac:dyDescent="0.25">
      <c r="A4954" s="58"/>
    </row>
    <row r="4955" spans="1:1" x14ac:dyDescent="0.25">
      <c r="A4955" s="58"/>
    </row>
    <row r="4956" spans="1:1" x14ac:dyDescent="0.25">
      <c r="A4956" s="58"/>
    </row>
    <row r="4957" spans="1:1" x14ac:dyDescent="0.25">
      <c r="A4957" s="58"/>
    </row>
    <row r="4958" spans="1:1" x14ac:dyDescent="0.25">
      <c r="A4958" s="58"/>
    </row>
    <row r="4959" spans="1:1" x14ac:dyDescent="0.25">
      <c r="A4959" s="58"/>
    </row>
    <row r="4960" spans="1:1" x14ac:dyDescent="0.25">
      <c r="A4960" s="58"/>
    </row>
    <row r="4961" spans="1:1" x14ac:dyDescent="0.25">
      <c r="A4961" s="58"/>
    </row>
    <row r="4962" spans="1:1" x14ac:dyDescent="0.25">
      <c r="A4962" s="58"/>
    </row>
    <row r="4963" spans="1:1" x14ac:dyDescent="0.25">
      <c r="A4963" s="58"/>
    </row>
    <row r="4964" spans="1:1" x14ac:dyDescent="0.25">
      <c r="A4964" s="58"/>
    </row>
    <row r="4965" spans="1:1" x14ac:dyDescent="0.25">
      <c r="A4965" s="58"/>
    </row>
    <row r="4966" spans="1:1" x14ac:dyDescent="0.25">
      <c r="A4966" s="58"/>
    </row>
    <row r="4967" spans="1:1" x14ac:dyDescent="0.25">
      <c r="A4967" s="58"/>
    </row>
    <row r="4968" spans="1:1" x14ac:dyDescent="0.25">
      <c r="A4968" s="58"/>
    </row>
    <row r="4969" spans="1:1" x14ac:dyDescent="0.25">
      <c r="A4969" s="58"/>
    </row>
    <row r="4970" spans="1:1" x14ac:dyDescent="0.25">
      <c r="A4970" s="58"/>
    </row>
    <row r="4971" spans="1:1" x14ac:dyDescent="0.25">
      <c r="A4971" s="58"/>
    </row>
    <row r="4972" spans="1:1" x14ac:dyDescent="0.25">
      <c r="A4972" s="58"/>
    </row>
    <row r="4973" spans="1:1" x14ac:dyDescent="0.25">
      <c r="A4973" s="58"/>
    </row>
    <row r="4974" spans="1:1" x14ac:dyDescent="0.25">
      <c r="A4974" s="58"/>
    </row>
    <row r="4975" spans="1:1" x14ac:dyDescent="0.25">
      <c r="A4975" s="58"/>
    </row>
    <row r="4976" spans="1:1" x14ac:dyDescent="0.25">
      <c r="A4976" s="58"/>
    </row>
    <row r="4977" spans="1:1" x14ac:dyDescent="0.25">
      <c r="A4977" s="58"/>
    </row>
    <row r="4978" spans="1:1" x14ac:dyDescent="0.25">
      <c r="A4978" s="58"/>
    </row>
    <row r="4979" spans="1:1" x14ac:dyDescent="0.25">
      <c r="A4979" s="58"/>
    </row>
    <row r="4980" spans="1:1" x14ac:dyDescent="0.25">
      <c r="A4980" s="58"/>
    </row>
    <row r="4981" spans="1:1" x14ac:dyDescent="0.25">
      <c r="A4981" s="58"/>
    </row>
    <row r="4982" spans="1:1" x14ac:dyDescent="0.25">
      <c r="A4982" s="58"/>
    </row>
    <row r="4983" spans="1:1" x14ac:dyDescent="0.25">
      <c r="A4983" s="58"/>
    </row>
    <row r="4984" spans="1:1" x14ac:dyDescent="0.25">
      <c r="A4984" s="58"/>
    </row>
    <row r="4985" spans="1:1" x14ac:dyDescent="0.25">
      <c r="A4985" s="58"/>
    </row>
    <row r="4986" spans="1:1" x14ac:dyDescent="0.25">
      <c r="A4986" s="58"/>
    </row>
    <row r="4987" spans="1:1" x14ac:dyDescent="0.25">
      <c r="A4987" s="58"/>
    </row>
    <row r="4988" spans="1:1" x14ac:dyDescent="0.25">
      <c r="A4988" s="58"/>
    </row>
    <row r="4989" spans="1:1" x14ac:dyDescent="0.25">
      <c r="A4989" s="58"/>
    </row>
    <row r="4990" spans="1:1" x14ac:dyDescent="0.25">
      <c r="A4990" s="58"/>
    </row>
    <row r="4991" spans="1:1" x14ac:dyDescent="0.25">
      <c r="A4991" s="58"/>
    </row>
    <row r="4992" spans="1:1" x14ac:dyDescent="0.25">
      <c r="A4992" s="58"/>
    </row>
    <row r="4993" spans="1:1" x14ac:dyDescent="0.25">
      <c r="A4993" s="58"/>
    </row>
    <row r="4994" spans="1:1" x14ac:dyDescent="0.25">
      <c r="A4994" s="58"/>
    </row>
    <row r="4995" spans="1:1" x14ac:dyDescent="0.25">
      <c r="A4995" s="58"/>
    </row>
    <row r="4996" spans="1:1" x14ac:dyDescent="0.25">
      <c r="A4996" s="58"/>
    </row>
    <row r="4997" spans="1:1" x14ac:dyDescent="0.25">
      <c r="A4997" s="58"/>
    </row>
    <row r="4998" spans="1:1" x14ac:dyDescent="0.25">
      <c r="A4998" s="58"/>
    </row>
    <row r="4999" spans="1:1" x14ac:dyDescent="0.25">
      <c r="A4999" s="58"/>
    </row>
    <row r="5000" spans="1:1" x14ac:dyDescent="0.25">
      <c r="A5000" s="58"/>
    </row>
    <row r="5001" spans="1:1" x14ac:dyDescent="0.25">
      <c r="A5001" s="58"/>
    </row>
    <row r="5002" spans="1:1" x14ac:dyDescent="0.25">
      <c r="A5002" s="58"/>
    </row>
    <row r="5003" spans="1:1" x14ac:dyDescent="0.25">
      <c r="A5003" s="58"/>
    </row>
    <row r="5004" spans="1:1" x14ac:dyDescent="0.25">
      <c r="A5004" s="58"/>
    </row>
    <row r="5005" spans="1:1" x14ac:dyDescent="0.25">
      <c r="A5005" s="58"/>
    </row>
    <row r="5006" spans="1:1" x14ac:dyDescent="0.25">
      <c r="A5006" s="58"/>
    </row>
    <row r="5007" spans="1:1" x14ac:dyDescent="0.25">
      <c r="A5007" s="58"/>
    </row>
    <row r="5008" spans="1:1" x14ac:dyDescent="0.25">
      <c r="A5008" s="58"/>
    </row>
    <row r="5009" spans="1:1" x14ac:dyDescent="0.25">
      <c r="A5009" s="58"/>
    </row>
    <row r="5010" spans="1:1" x14ac:dyDescent="0.25">
      <c r="A5010" s="58"/>
    </row>
    <row r="5011" spans="1:1" x14ac:dyDescent="0.25">
      <c r="A5011" s="58"/>
    </row>
    <row r="5012" spans="1:1" x14ac:dyDescent="0.25">
      <c r="A5012" s="58"/>
    </row>
    <row r="5013" spans="1:1" x14ac:dyDescent="0.25">
      <c r="A5013" s="58"/>
    </row>
    <row r="5014" spans="1:1" x14ac:dyDescent="0.25">
      <c r="A5014" s="58"/>
    </row>
    <row r="5015" spans="1:1" x14ac:dyDescent="0.25">
      <c r="A5015" s="58"/>
    </row>
    <row r="5016" spans="1:1" x14ac:dyDescent="0.25">
      <c r="A5016" s="58"/>
    </row>
    <row r="5017" spans="1:1" x14ac:dyDescent="0.25">
      <c r="A5017" s="58"/>
    </row>
    <row r="5018" spans="1:1" x14ac:dyDescent="0.25">
      <c r="A5018" s="58"/>
    </row>
    <row r="5019" spans="1:1" x14ac:dyDescent="0.25">
      <c r="A5019" s="58"/>
    </row>
    <row r="5020" spans="1:1" x14ac:dyDescent="0.25">
      <c r="A5020" s="58"/>
    </row>
    <row r="5021" spans="1:1" x14ac:dyDescent="0.25">
      <c r="A5021" s="58"/>
    </row>
    <row r="5022" spans="1:1" x14ac:dyDescent="0.25">
      <c r="A5022" s="58"/>
    </row>
    <row r="5023" spans="1:1" x14ac:dyDescent="0.25">
      <c r="A5023" s="58"/>
    </row>
    <row r="5024" spans="1:1" x14ac:dyDescent="0.25">
      <c r="A5024" s="58"/>
    </row>
    <row r="5025" spans="1:1" x14ac:dyDescent="0.25">
      <c r="A5025" s="58"/>
    </row>
    <row r="5026" spans="1:1" x14ac:dyDescent="0.25">
      <c r="A5026" s="58"/>
    </row>
    <row r="5027" spans="1:1" x14ac:dyDescent="0.25">
      <c r="A5027" s="58"/>
    </row>
    <row r="5028" spans="1:1" x14ac:dyDescent="0.25">
      <c r="A5028" s="58"/>
    </row>
    <row r="5029" spans="1:1" x14ac:dyDescent="0.25">
      <c r="A5029" s="58"/>
    </row>
    <row r="5030" spans="1:1" x14ac:dyDescent="0.25">
      <c r="A5030" s="58"/>
    </row>
    <row r="5031" spans="1:1" x14ac:dyDescent="0.25">
      <c r="A5031" s="58"/>
    </row>
    <row r="5032" spans="1:1" x14ac:dyDescent="0.25">
      <c r="A5032" s="58"/>
    </row>
    <row r="5033" spans="1:1" x14ac:dyDescent="0.25">
      <c r="A5033" s="58"/>
    </row>
    <row r="5034" spans="1:1" x14ac:dyDescent="0.25">
      <c r="A5034" s="58"/>
    </row>
    <row r="5035" spans="1:1" x14ac:dyDescent="0.25">
      <c r="A5035" s="58"/>
    </row>
    <row r="5036" spans="1:1" x14ac:dyDescent="0.25">
      <c r="A5036" s="58"/>
    </row>
    <row r="5037" spans="1:1" x14ac:dyDescent="0.25">
      <c r="A5037" s="58"/>
    </row>
    <row r="5038" spans="1:1" x14ac:dyDescent="0.25">
      <c r="A5038" s="58"/>
    </row>
    <row r="5039" spans="1:1" x14ac:dyDescent="0.25">
      <c r="A5039" s="58"/>
    </row>
    <row r="5040" spans="1:1" x14ac:dyDescent="0.25">
      <c r="A5040" s="58"/>
    </row>
    <row r="5041" spans="1:1" x14ac:dyDescent="0.25">
      <c r="A5041" s="58"/>
    </row>
    <row r="5042" spans="1:1" x14ac:dyDescent="0.25">
      <c r="A5042" s="58"/>
    </row>
    <row r="5043" spans="1:1" x14ac:dyDescent="0.25">
      <c r="A5043" s="58"/>
    </row>
    <row r="5044" spans="1:1" x14ac:dyDescent="0.25">
      <c r="A5044" s="58"/>
    </row>
    <row r="5045" spans="1:1" x14ac:dyDescent="0.25">
      <c r="A5045" s="58"/>
    </row>
    <row r="5046" spans="1:1" x14ac:dyDescent="0.25">
      <c r="A5046" s="58"/>
    </row>
    <row r="5047" spans="1:1" x14ac:dyDescent="0.25">
      <c r="A5047" s="58"/>
    </row>
    <row r="5048" spans="1:1" x14ac:dyDescent="0.25">
      <c r="A5048" s="58"/>
    </row>
    <row r="5049" spans="1:1" x14ac:dyDescent="0.25">
      <c r="A5049" s="58"/>
    </row>
    <row r="5050" spans="1:1" x14ac:dyDescent="0.25">
      <c r="A5050" s="58"/>
    </row>
    <row r="5051" spans="1:1" x14ac:dyDescent="0.25">
      <c r="A5051" s="58"/>
    </row>
    <row r="5052" spans="1:1" x14ac:dyDescent="0.25">
      <c r="A5052" s="58"/>
    </row>
    <row r="5053" spans="1:1" x14ac:dyDescent="0.25">
      <c r="A5053" s="58"/>
    </row>
    <row r="5054" spans="1:1" x14ac:dyDescent="0.25">
      <c r="A5054" s="58"/>
    </row>
    <row r="5055" spans="1:1" x14ac:dyDescent="0.25">
      <c r="A5055" s="58"/>
    </row>
    <row r="5056" spans="1:1" x14ac:dyDescent="0.25">
      <c r="A5056" s="58"/>
    </row>
    <row r="5057" spans="1:1" x14ac:dyDescent="0.25">
      <c r="A5057" s="58"/>
    </row>
    <row r="5058" spans="1:1" x14ac:dyDescent="0.25">
      <c r="A5058" s="58"/>
    </row>
    <row r="5059" spans="1:1" x14ac:dyDescent="0.25">
      <c r="A5059" s="58"/>
    </row>
    <row r="5060" spans="1:1" x14ac:dyDescent="0.25">
      <c r="A5060" s="58"/>
    </row>
    <row r="5061" spans="1:1" x14ac:dyDescent="0.25">
      <c r="A5061" s="58"/>
    </row>
    <row r="5062" spans="1:1" x14ac:dyDescent="0.25">
      <c r="A5062" s="58"/>
    </row>
    <row r="5063" spans="1:1" x14ac:dyDescent="0.25">
      <c r="A5063" s="58"/>
    </row>
    <row r="5064" spans="1:1" x14ac:dyDescent="0.25">
      <c r="A5064" s="58"/>
    </row>
    <row r="5065" spans="1:1" x14ac:dyDescent="0.25">
      <c r="A5065" s="58"/>
    </row>
    <row r="5066" spans="1:1" x14ac:dyDescent="0.25">
      <c r="A5066" s="58"/>
    </row>
    <row r="5067" spans="1:1" x14ac:dyDescent="0.25">
      <c r="A5067" s="58"/>
    </row>
    <row r="5068" spans="1:1" x14ac:dyDescent="0.25">
      <c r="A5068" s="58"/>
    </row>
    <row r="5069" spans="1:1" x14ac:dyDescent="0.25">
      <c r="A5069" s="58"/>
    </row>
    <row r="5070" spans="1:1" x14ac:dyDescent="0.25">
      <c r="A5070" s="58"/>
    </row>
    <row r="5071" spans="1:1" x14ac:dyDescent="0.25">
      <c r="A5071" s="58"/>
    </row>
    <row r="5072" spans="1:1" x14ac:dyDescent="0.25">
      <c r="A5072" s="58"/>
    </row>
    <row r="5073" spans="1:1" x14ac:dyDescent="0.25">
      <c r="A5073" s="58"/>
    </row>
    <row r="5074" spans="1:1" x14ac:dyDescent="0.25">
      <c r="A5074" s="58"/>
    </row>
    <row r="5075" spans="1:1" x14ac:dyDescent="0.25">
      <c r="A5075" s="58"/>
    </row>
    <row r="5076" spans="1:1" x14ac:dyDescent="0.25">
      <c r="A5076" s="58"/>
    </row>
    <row r="5077" spans="1:1" x14ac:dyDescent="0.25">
      <c r="A5077" s="58"/>
    </row>
    <row r="5078" spans="1:1" x14ac:dyDescent="0.25">
      <c r="A5078" s="58"/>
    </row>
    <row r="5079" spans="1:1" x14ac:dyDescent="0.25">
      <c r="A5079" s="58"/>
    </row>
    <row r="5080" spans="1:1" x14ac:dyDescent="0.25">
      <c r="A5080" s="58"/>
    </row>
    <row r="5081" spans="1:1" x14ac:dyDescent="0.25">
      <c r="A5081" s="58"/>
    </row>
    <row r="5082" spans="1:1" x14ac:dyDescent="0.25">
      <c r="A5082" s="58"/>
    </row>
    <row r="5083" spans="1:1" x14ac:dyDescent="0.25">
      <c r="A5083" s="58"/>
    </row>
    <row r="5084" spans="1:1" x14ac:dyDescent="0.25">
      <c r="A5084" s="58"/>
    </row>
    <row r="5085" spans="1:1" x14ac:dyDescent="0.25">
      <c r="A5085" s="58"/>
    </row>
    <row r="5086" spans="1:1" x14ac:dyDescent="0.25">
      <c r="A5086" s="58"/>
    </row>
    <row r="5087" spans="1:1" x14ac:dyDescent="0.25">
      <c r="A5087" s="58"/>
    </row>
    <row r="5088" spans="1:1" x14ac:dyDescent="0.25">
      <c r="A5088" s="58"/>
    </row>
    <row r="5089" spans="1:1" x14ac:dyDescent="0.25">
      <c r="A5089" s="58"/>
    </row>
    <row r="5090" spans="1:1" x14ac:dyDescent="0.25">
      <c r="A5090" s="58"/>
    </row>
    <row r="5091" spans="1:1" x14ac:dyDescent="0.25">
      <c r="A5091" s="58"/>
    </row>
    <row r="5092" spans="1:1" x14ac:dyDescent="0.25">
      <c r="A5092" s="58"/>
    </row>
    <row r="5093" spans="1:1" x14ac:dyDescent="0.25">
      <c r="A5093" s="58"/>
    </row>
    <row r="5094" spans="1:1" x14ac:dyDescent="0.25">
      <c r="A5094" s="58"/>
    </row>
    <row r="5095" spans="1:1" x14ac:dyDescent="0.25">
      <c r="A5095" s="58"/>
    </row>
    <row r="5096" spans="1:1" x14ac:dyDescent="0.25">
      <c r="A5096" s="58"/>
    </row>
    <row r="5097" spans="1:1" x14ac:dyDescent="0.25">
      <c r="A5097" s="58"/>
    </row>
    <row r="5098" spans="1:1" x14ac:dyDescent="0.25">
      <c r="A5098" s="58"/>
    </row>
    <row r="5099" spans="1:1" x14ac:dyDescent="0.25">
      <c r="A5099" s="58"/>
    </row>
    <row r="5100" spans="1:1" x14ac:dyDescent="0.25">
      <c r="A5100" s="58"/>
    </row>
    <row r="5101" spans="1:1" x14ac:dyDescent="0.25">
      <c r="A5101" s="58"/>
    </row>
    <row r="5102" spans="1:1" x14ac:dyDescent="0.25">
      <c r="A5102" s="58"/>
    </row>
    <row r="5103" spans="1:1" x14ac:dyDescent="0.25">
      <c r="A5103" s="58"/>
    </row>
    <row r="5104" spans="1:1" x14ac:dyDescent="0.25">
      <c r="A5104" s="58"/>
    </row>
    <row r="5105" spans="1:1" x14ac:dyDescent="0.25">
      <c r="A5105" s="58"/>
    </row>
    <row r="5106" spans="1:1" x14ac:dyDescent="0.25">
      <c r="A5106" s="58"/>
    </row>
    <row r="5107" spans="1:1" x14ac:dyDescent="0.25">
      <c r="A5107" s="58"/>
    </row>
    <row r="5108" spans="1:1" x14ac:dyDescent="0.25">
      <c r="A5108" s="58"/>
    </row>
    <row r="5109" spans="1:1" x14ac:dyDescent="0.25">
      <c r="A5109" s="58"/>
    </row>
    <row r="5110" spans="1:1" x14ac:dyDescent="0.25">
      <c r="A5110" s="58"/>
    </row>
    <row r="5111" spans="1:1" x14ac:dyDescent="0.25">
      <c r="A5111" s="58"/>
    </row>
    <row r="5112" spans="1:1" x14ac:dyDescent="0.25">
      <c r="A5112" s="58"/>
    </row>
    <row r="5113" spans="1:1" x14ac:dyDescent="0.25">
      <c r="A5113" s="58"/>
    </row>
    <row r="5114" spans="1:1" x14ac:dyDescent="0.25">
      <c r="A5114" s="58"/>
    </row>
    <row r="5115" spans="1:1" x14ac:dyDescent="0.25">
      <c r="A5115" s="58"/>
    </row>
    <row r="5116" spans="1:1" x14ac:dyDescent="0.25">
      <c r="A5116" s="58"/>
    </row>
    <row r="5117" spans="1:1" x14ac:dyDescent="0.25">
      <c r="A5117" s="58"/>
    </row>
    <row r="5118" spans="1:1" x14ac:dyDescent="0.25">
      <c r="A5118" s="58"/>
    </row>
    <row r="5119" spans="1:1" x14ac:dyDescent="0.25">
      <c r="A5119" s="58"/>
    </row>
    <row r="5120" spans="1:1" x14ac:dyDescent="0.25">
      <c r="A5120" s="58"/>
    </row>
    <row r="5121" spans="1:1" x14ac:dyDescent="0.25">
      <c r="A5121" s="58"/>
    </row>
    <row r="5122" spans="1:1" x14ac:dyDescent="0.25">
      <c r="A5122" s="58"/>
    </row>
    <row r="5123" spans="1:1" x14ac:dyDescent="0.25">
      <c r="A5123" s="58"/>
    </row>
    <row r="5124" spans="1:1" x14ac:dyDescent="0.25">
      <c r="A5124" s="58"/>
    </row>
    <row r="5125" spans="1:1" x14ac:dyDescent="0.25">
      <c r="A5125" s="58"/>
    </row>
    <row r="5126" spans="1:1" x14ac:dyDescent="0.25">
      <c r="A5126" s="58"/>
    </row>
    <row r="5127" spans="1:1" x14ac:dyDescent="0.25">
      <c r="A5127" s="58"/>
    </row>
    <row r="5128" spans="1:1" x14ac:dyDescent="0.25">
      <c r="A5128" s="58"/>
    </row>
    <row r="5129" spans="1:1" x14ac:dyDescent="0.25">
      <c r="A5129" s="58"/>
    </row>
    <row r="5130" spans="1:1" x14ac:dyDescent="0.25">
      <c r="A5130" s="58"/>
    </row>
    <row r="5131" spans="1:1" x14ac:dyDescent="0.25">
      <c r="A5131" s="58"/>
    </row>
    <row r="5132" spans="1:1" x14ac:dyDescent="0.25">
      <c r="A5132" s="58"/>
    </row>
    <row r="5133" spans="1:1" x14ac:dyDescent="0.25">
      <c r="A5133" s="58"/>
    </row>
    <row r="5134" spans="1:1" x14ac:dyDescent="0.25">
      <c r="A5134" s="58"/>
    </row>
    <row r="5135" spans="1:1" x14ac:dyDescent="0.25">
      <c r="A5135" s="58"/>
    </row>
    <row r="5136" spans="1:1" x14ac:dyDescent="0.25">
      <c r="A5136" s="58"/>
    </row>
    <row r="5137" spans="1:1" x14ac:dyDescent="0.25">
      <c r="A5137" s="58"/>
    </row>
    <row r="5138" spans="1:1" x14ac:dyDescent="0.25">
      <c r="A5138" s="58"/>
    </row>
    <row r="5139" spans="1:1" x14ac:dyDescent="0.25">
      <c r="A5139" s="58"/>
    </row>
    <row r="5140" spans="1:1" x14ac:dyDescent="0.25">
      <c r="A5140" s="58"/>
    </row>
    <row r="5141" spans="1:1" x14ac:dyDescent="0.25">
      <c r="A5141" s="58"/>
    </row>
    <row r="5142" spans="1:1" x14ac:dyDescent="0.25">
      <c r="A5142" s="58"/>
    </row>
    <row r="5143" spans="1:1" x14ac:dyDescent="0.25">
      <c r="A5143" s="58"/>
    </row>
    <row r="5144" spans="1:1" x14ac:dyDescent="0.25">
      <c r="A5144" s="58"/>
    </row>
    <row r="5145" spans="1:1" x14ac:dyDescent="0.25">
      <c r="A5145" s="58"/>
    </row>
    <row r="5146" spans="1:1" x14ac:dyDescent="0.25">
      <c r="A5146" s="58"/>
    </row>
    <row r="5147" spans="1:1" x14ac:dyDescent="0.25">
      <c r="A5147" s="58"/>
    </row>
    <row r="5148" spans="1:1" x14ac:dyDescent="0.25">
      <c r="A5148" s="58"/>
    </row>
    <row r="5149" spans="1:1" x14ac:dyDescent="0.25">
      <c r="A5149" s="58"/>
    </row>
    <row r="5150" spans="1:1" x14ac:dyDescent="0.25">
      <c r="A5150" s="58"/>
    </row>
    <row r="5151" spans="1:1" x14ac:dyDescent="0.25">
      <c r="A5151" s="58"/>
    </row>
    <row r="5152" spans="1:1" x14ac:dyDescent="0.25">
      <c r="A5152" s="58"/>
    </row>
    <row r="5153" spans="1:1" x14ac:dyDescent="0.25">
      <c r="A5153" s="58"/>
    </row>
    <row r="5154" spans="1:1" x14ac:dyDescent="0.25">
      <c r="A5154" s="58"/>
    </row>
    <row r="5155" spans="1:1" x14ac:dyDescent="0.25">
      <c r="A5155" s="58"/>
    </row>
    <row r="5156" spans="1:1" x14ac:dyDescent="0.25">
      <c r="A5156" s="58"/>
    </row>
    <row r="5157" spans="1:1" x14ac:dyDescent="0.25">
      <c r="A5157" s="58"/>
    </row>
    <row r="5158" spans="1:1" x14ac:dyDescent="0.25">
      <c r="A5158" s="58"/>
    </row>
    <row r="5159" spans="1:1" x14ac:dyDescent="0.25">
      <c r="A5159" s="58"/>
    </row>
    <row r="5160" spans="1:1" x14ac:dyDescent="0.25">
      <c r="A5160" s="58"/>
    </row>
    <row r="5161" spans="1:1" x14ac:dyDescent="0.25">
      <c r="A5161" s="58"/>
    </row>
    <row r="5162" spans="1:1" x14ac:dyDescent="0.25">
      <c r="A5162" s="58"/>
    </row>
    <row r="5163" spans="1:1" x14ac:dyDescent="0.25">
      <c r="A5163" s="58"/>
    </row>
    <row r="5164" spans="1:1" x14ac:dyDescent="0.25">
      <c r="A5164" s="58"/>
    </row>
    <row r="5165" spans="1:1" x14ac:dyDescent="0.25">
      <c r="A5165" s="58"/>
    </row>
    <row r="5166" spans="1:1" x14ac:dyDescent="0.25">
      <c r="A5166" s="58"/>
    </row>
    <row r="5167" spans="1:1" x14ac:dyDescent="0.25">
      <c r="A5167" s="58"/>
    </row>
    <row r="5168" spans="1:1" x14ac:dyDescent="0.25">
      <c r="A5168" s="58"/>
    </row>
    <row r="5169" spans="1:1" x14ac:dyDescent="0.25">
      <c r="A5169" s="58"/>
    </row>
    <row r="5170" spans="1:1" x14ac:dyDescent="0.25">
      <c r="A5170" s="58"/>
    </row>
    <row r="5171" spans="1:1" x14ac:dyDescent="0.25">
      <c r="A5171" s="58"/>
    </row>
    <row r="5172" spans="1:1" x14ac:dyDescent="0.25">
      <c r="A5172" s="58"/>
    </row>
    <row r="5173" spans="1:1" x14ac:dyDescent="0.25">
      <c r="A5173" s="58"/>
    </row>
    <row r="5174" spans="1:1" x14ac:dyDescent="0.25">
      <c r="A5174" s="58"/>
    </row>
    <row r="5175" spans="1:1" x14ac:dyDescent="0.25">
      <c r="A5175" s="58"/>
    </row>
    <row r="5176" spans="1:1" x14ac:dyDescent="0.25">
      <c r="A5176" s="58"/>
    </row>
    <row r="5177" spans="1:1" x14ac:dyDescent="0.25">
      <c r="A5177" s="58"/>
    </row>
    <row r="5178" spans="1:1" x14ac:dyDescent="0.25">
      <c r="A5178" s="58"/>
    </row>
    <row r="5179" spans="1:1" x14ac:dyDescent="0.25">
      <c r="A5179" s="58"/>
    </row>
    <row r="5180" spans="1:1" x14ac:dyDescent="0.25">
      <c r="A5180" s="58"/>
    </row>
    <row r="5181" spans="1:1" x14ac:dyDescent="0.25">
      <c r="A5181" s="58"/>
    </row>
    <row r="5182" spans="1:1" x14ac:dyDescent="0.25">
      <c r="A5182" s="58"/>
    </row>
    <row r="5183" spans="1:1" x14ac:dyDescent="0.25">
      <c r="A5183" s="58"/>
    </row>
    <row r="5184" spans="1:1" x14ac:dyDescent="0.25">
      <c r="A5184" s="58"/>
    </row>
    <row r="5185" spans="1:1" x14ac:dyDescent="0.25">
      <c r="A5185" s="58"/>
    </row>
    <row r="5186" spans="1:1" x14ac:dyDescent="0.25">
      <c r="A5186" s="58"/>
    </row>
    <row r="5187" spans="1:1" x14ac:dyDescent="0.25">
      <c r="A5187" s="58"/>
    </row>
    <row r="5188" spans="1:1" x14ac:dyDescent="0.25">
      <c r="A5188" s="58"/>
    </row>
    <row r="5189" spans="1:1" x14ac:dyDescent="0.25">
      <c r="A5189" s="58"/>
    </row>
    <row r="5190" spans="1:1" x14ac:dyDescent="0.25">
      <c r="A5190" s="58"/>
    </row>
    <row r="5191" spans="1:1" x14ac:dyDescent="0.25">
      <c r="A5191" s="58"/>
    </row>
    <row r="5192" spans="1:1" x14ac:dyDescent="0.25">
      <c r="A5192" s="58"/>
    </row>
    <row r="5193" spans="1:1" x14ac:dyDescent="0.25">
      <c r="A5193" s="58"/>
    </row>
    <row r="5194" spans="1:1" x14ac:dyDescent="0.25">
      <c r="A5194" s="58"/>
    </row>
    <row r="5195" spans="1:1" x14ac:dyDescent="0.25">
      <c r="A5195" s="58"/>
    </row>
    <row r="5196" spans="1:1" x14ac:dyDescent="0.25">
      <c r="A5196" s="58"/>
    </row>
    <row r="5197" spans="1:1" x14ac:dyDescent="0.25">
      <c r="A5197" s="58"/>
    </row>
    <row r="5198" spans="1:1" x14ac:dyDescent="0.25">
      <c r="A5198" s="58"/>
    </row>
    <row r="5199" spans="1:1" x14ac:dyDescent="0.25">
      <c r="A5199" s="58"/>
    </row>
    <row r="5200" spans="1:1" x14ac:dyDescent="0.25">
      <c r="A5200" s="58"/>
    </row>
    <row r="5201" spans="1:1" x14ac:dyDescent="0.25">
      <c r="A5201" s="58"/>
    </row>
    <row r="5202" spans="1:1" x14ac:dyDescent="0.25">
      <c r="A5202" s="58"/>
    </row>
    <row r="5203" spans="1:1" x14ac:dyDescent="0.25">
      <c r="A5203" s="58"/>
    </row>
    <row r="5204" spans="1:1" x14ac:dyDescent="0.25">
      <c r="A5204" s="58"/>
    </row>
    <row r="5205" spans="1:1" x14ac:dyDescent="0.25">
      <c r="A5205" s="58"/>
    </row>
    <row r="5206" spans="1:1" x14ac:dyDescent="0.25">
      <c r="A5206" s="58"/>
    </row>
    <row r="5207" spans="1:1" x14ac:dyDescent="0.25">
      <c r="A5207" s="58"/>
    </row>
    <row r="5208" spans="1:1" x14ac:dyDescent="0.25">
      <c r="A5208" s="58"/>
    </row>
    <row r="5209" spans="1:1" x14ac:dyDescent="0.25">
      <c r="A5209" s="58"/>
    </row>
    <row r="5210" spans="1:1" x14ac:dyDescent="0.25">
      <c r="A5210" s="58"/>
    </row>
    <row r="5211" spans="1:1" x14ac:dyDescent="0.25">
      <c r="A5211" s="58"/>
    </row>
    <row r="5212" spans="1:1" x14ac:dyDescent="0.25">
      <c r="A5212" s="58"/>
    </row>
    <row r="5213" spans="1:1" x14ac:dyDescent="0.25">
      <c r="A5213" s="58"/>
    </row>
    <row r="5214" spans="1:1" x14ac:dyDescent="0.25">
      <c r="A5214" s="58"/>
    </row>
    <row r="5215" spans="1:1" x14ac:dyDescent="0.25">
      <c r="A5215" s="58"/>
    </row>
    <row r="5216" spans="1:1" x14ac:dyDescent="0.25">
      <c r="A5216" s="58"/>
    </row>
    <row r="5217" spans="1:1" x14ac:dyDescent="0.25">
      <c r="A5217" s="58"/>
    </row>
    <row r="5218" spans="1:1" x14ac:dyDescent="0.25">
      <c r="A5218" s="58"/>
    </row>
    <row r="5219" spans="1:1" x14ac:dyDescent="0.25">
      <c r="A5219" s="58"/>
    </row>
    <row r="5220" spans="1:1" x14ac:dyDescent="0.25">
      <c r="A5220" s="58"/>
    </row>
    <row r="5221" spans="1:1" x14ac:dyDescent="0.25">
      <c r="A5221" s="58"/>
    </row>
    <row r="5222" spans="1:1" x14ac:dyDescent="0.25">
      <c r="A5222" s="58"/>
    </row>
    <row r="5223" spans="1:1" x14ac:dyDescent="0.25">
      <c r="A5223" s="58"/>
    </row>
    <row r="5224" spans="1:1" x14ac:dyDescent="0.25">
      <c r="A5224" s="58"/>
    </row>
    <row r="5225" spans="1:1" x14ac:dyDescent="0.25">
      <c r="A5225" s="58"/>
    </row>
    <row r="5226" spans="1:1" x14ac:dyDescent="0.25">
      <c r="A5226" s="58"/>
    </row>
    <row r="5227" spans="1:1" x14ac:dyDescent="0.25">
      <c r="A5227" s="58"/>
    </row>
    <row r="5228" spans="1:1" x14ac:dyDescent="0.25">
      <c r="A5228" s="58"/>
    </row>
    <row r="5229" spans="1:1" x14ac:dyDescent="0.25">
      <c r="A5229" s="58"/>
    </row>
    <row r="5230" spans="1:1" x14ac:dyDescent="0.25">
      <c r="A5230" s="58"/>
    </row>
    <row r="5231" spans="1:1" x14ac:dyDescent="0.25">
      <c r="A5231" s="58"/>
    </row>
    <row r="5232" spans="1:1" x14ac:dyDescent="0.25">
      <c r="A5232" s="58"/>
    </row>
    <row r="5233" spans="1:1" x14ac:dyDescent="0.25">
      <c r="A5233" s="58"/>
    </row>
    <row r="5234" spans="1:1" x14ac:dyDescent="0.25">
      <c r="A5234" s="58"/>
    </row>
    <row r="5235" spans="1:1" x14ac:dyDescent="0.25">
      <c r="A5235" s="58"/>
    </row>
    <row r="5236" spans="1:1" x14ac:dyDescent="0.25">
      <c r="A5236" s="58"/>
    </row>
    <row r="5237" spans="1:1" x14ac:dyDescent="0.25">
      <c r="A5237" s="58"/>
    </row>
    <row r="5238" spans="1:1" x14ac:dyDescent="0.25">
      <c r="A5238" s="58"/>
    </row>
    <row r="5239" spans="1:1" x14ac:dyDescent="0.25">
      <c r="A5239" s="58"/>
    </row>
    <row r="5240" spans="1:1" x14ac:dyDescent="0.25">
      <c r="A5240" s="58"/>
    </row>
    <row r="5241" spans="1:1" x14ac:dyDescent="0.25">
      <c r="A5241" s="58"/>
    </row>
    <row r="5242" spans="1:1" x14ac:dyDescent="0.25">
      <c r="A5242" s="58"/>
    </row>
    <row r="5243" spans="1:1" x14ac:dyDescent="0.25">
      <c r="A5243" s="58"/>
    </row>
    <row r="5244" spans="1:1" x14ac:dyDescent="0.25">
      <c r="A5244" s="58"/>
    </row>
    <row r="5245" spans="1:1" x14ac:dyDescent="0.25">
      <c r="A5245" s="58"/>
    </row>
    <row r="5246" spans="1:1" x14ac:dyDescent="0.25">
      <c r="A5246" s="58"/>
    </row>
    <row r="5247" spans="1:1" x14ac:dyDescent="0.25">
      <c r="A5247" s="58"/>
    </row>
    <row r="5248" spans="1:1" x14ac:dyDescent="0.25">
      <c r="A5248" s="58"/>
    </row>
    <row r="5249" spans="1:1" x14ac:dyDescent="0.25">
      <c r="A5249" s="58"/>
    </row>
    <row r="5250" spans="1:1" x14ac:dyDescent="0.25">
      <c r="A5250" s="58"/>
    </row>
    <row r="5251" spans="1:1" x14ac:dyDescent="0.25">
      <c r="A5251" s="58"/>
    </row>
    <row r="5252" spans="1:1" x14ac:dyDescent="0.25">
      <c r="A5252" s="58"/>
    </row>
    <row r="5253" spans="1:1" x14ac:dyDescent="0.25">
      <c r="A5253" s="58"/>
    </row>
    <row r="5254" spans="1:1" x14ac:dyDescent="0.25">
      <c r="A5254" s="58"/>
    </row>
    <row r="5255" spans="1:1" x14ac:dyDescent="0.25">
      <c r="A5255" s="58"/>
    </row>
    <row r="5256" spans="1:1" x14ac:dyDescent="0.25">
      <c r="A5256" s="58"/>
    </row>
    <row r="5257" spans="1:1" x14ac:dyDescent="0.25">
      <c r="A5257" s="58"/>
    </row>
    <row r="5258" spans="1:1" x14ac:dyDescent="0.25">
      <c r="A5258" s="58"/>
    </row>
    <row r="5259" spans="1:1" x14ac:dyDescent="0.25">
      <c r="A5259" s="58"/>
    </row>
    <row r="5260" spans="1:1" x14ac:dyDescent="0.25">
      <c r="A5260" s="58"/>
    </row>
    <row r="5261" spans="1:1" x14ac:dyDescent="0.25">
      <c r="A5261" s="58"/>
    </row>
    <row r="5262" spans="1:1" x14ac:dyDescent="0.25">
      <c r="A5262" s="58"/>
    </row>
    <row r="5263" spans="1:1" x14ac:dyDescent="0.25">
      <c r="A5263" s="58"/>
    </row>
    <row r="5264" spans="1:1" x14ac:dyDescent="0.25">
      <c r="A5264" s="58"/>
    </row>
    <row r="5265" spans="1:1" x14ac:dyDescent="0.25">
      <c r="A5265" s="58"/>
    </row>
    <row r="5266" spans="1:1" x14ac:dyDescent="0.25">
      <c r="A5266" s="58"/>
    </row>
    <row r="5267" spans="1:1" x14ac:dyDescent="0.25">
      <c r="A5267" s="58"/>
    </row>
    <row r="5268" spans="1:1" x14ac:dyDescent="0.25">
      <c r="A5268" s="58"/>
    </row>
    <row r="5269" spans="1:1" x14ac:dyDescent="0.25">
      <c r="A5269" s="58"/>
    </row>
    <row r="5270" spans="1:1" x14ac:dyDescent="0.25">
      <c r="A5270" s="58"/>
    </row>
    <row r="5271" spans="1:1" x14ac:dyDescent="0.25">
      <c r="A5271" s="58"/>
    </row>
    <row r="5272" spans="1:1" x14ac:dyDescent="0.25">
      <c r="A5272" s="58"/>
    </row>
    <row r="5273" spans="1:1" x14ac:dyDescent="0.25">
      <c r="A5273" s="58"/>
    </row>
    <row r="5274" spans="1:1" x14ac:dyDescent="0.25">
      <c r="A5274" s="58"/>
    </row>
    <row r="5275" spans="1:1" x14ac:dyDescent="0.25">
      <c r="A5275" s="58"/>
    </row>
    <row r="5276" spans="1:1" x14ac:dyDescent="0.25">
      <c r="A5276" s="58"/>
    </row>
    <row r="5277" spans="1:1" x14ac:dyDescent="0.25">
      <c r="A5277" s="58"/>
    </row>
    <row r="5278" spans="1:1" x14ac:dyDescent="0.25">
      <c r="A5278" s="58"/>
    </row>
    <row r="5279" spans="1:1" x14ac:dyDescent="0.25">
      <c r="A5279" s="58"/>
    </row>
    <row r="5280" spans="1:1" x14ac:dyDescent="0.25">
      <c r="A5280" s="58"/>
    </row>
    <row r="5281" spans="1:1" x14ac:dyDescent="0.25">
      <c r="A5281" s="58"/>
    </row>
    <row r="5282" spans="1:1" x14ac:dyDescent="0.25">
      <c r="A5282" s="58"/>
    </row>
    <row r="5283" spans="1:1" x14ac:dyDescent="0.25">
      <c r="A5283" s="58"/>
    </row>
    <row r="5284" spans="1:1" x14ac:dyDescent="0.25">
      <c r="A5284" s="58"/>
    </row>
    <row r="5285" spans="1:1" x14ac:dyDescent="0.25">
      <c r="A5285" s="58"/>
    </row>
    <row r="5286" spans="1:1" x14ac:dyDescent="0.25">
      <c r="A5286" s="58"/>
    </row>
    <row r="5287" spans="1:1" x14ac:dyDescent="0.25">
      <c r="A5287" s="58"/>
    </row>
    <row r="5288" spans="1:1" x14ac:dyDescent="0.25">
      <c r="A5288" s="58"/>
    </row>
    <row r="5289" spans="1:1" x14ac:dyDescent="0.25">
      <c r="A5289" s="58"/>
    </row>
    <row r="5290" spans="1:1" x14ac:dyDescent="0.25">
      <c r="A5290" s="58"/>
    </row>
    <row r="5291" spans="1:1" x14ac:dyDescent="0.25">
      <c r="A5291" s="58"/>
    </row>
    <row r="5292" spans="1:1" x14ac:dyDescent="0.25">
      <c r="A5292" s="58"/>
    </row>
    <row r="5293" spans="1:1" x14ac:dyDescent="0.25">
      <c r="A5293" s="58"/>
    </row>
    <row r="5294" spans="1:1" x14ac:dyDescent="0.25">
      <c r="A5294" s="58"/>
    </row>
    <row r="5295" spans="1:1" x14ac:dyDescent="0.25">
      <c r="A5295" s="58"/>
    </row>
    <row r="5296" spans="1:1" x14ac:dyDescent="0.25">
      <c r="A5296" s="58"/>
    </row>
    <row r="5297" spans="1:1" x14ac:dyDescent="0.25">
      <c r="A5297" s="58"/>
    </row>
    <row r="5298" spans="1:1" x14ac:dyDescent="0.25">
      <c r="A5298" s="58"/>
    </row>
    <row r="5299" spans="1:1" x14ac:dyDescent="0.25">
      <c r="A5299" s="58"/>
    </row>
    <row r="5300" spans="1:1" x14ac:dyDescent="0.25">
      <c r="A5300" s="58"/>
    </row>
    <row r="5301" spans="1:1" x14ac:dyDescent="0.25">
      <c r="A5301" s="58"/>
    </row>
    <row r="5302" spans="1:1" x14ac:dyDescent="0.25">
      <c r="A5302" s="58"/>
    </row>
    <row r="5303" spans="1:1" x14ac:dyDescent="0.25">
      <c r="A5303" s="58"/>
    </row>
    <row r="5304" spans="1:1" x14ac:dyDescent="0.25">
      <c r="A5304" s="58"/>
    </row>
    <row r="5305" spans="1:1" x14ac:dyDescent="0.25">
      <c r="A5305" s="58"/>
    </row>
    <row r="5306" spans="1:1" x14ac:dyDescent="0.25">
      <c r="A5306" s="58"/>
    </row>
    <row r="5307" spans="1:1" x14ac:dyDescent="0.25">
      <c r="A5307" s="58"/>
    </row>
    <row r="5308" spans="1:1" x14ac:dyDescent="0.25">
      <c r="A5308" s="58"/>
    </row>
    <row r="5309" spans="1:1" x14ac:dyDescent="0.25">
      <c r="A5309" s="58"/>
    </row>
    <row r="5310" spans="1:1" x14ac:dyDescent="0.25">
      <c r="A5310" s="58"/>
    </row>
    <row r="5311" spans="1:1" x14ac:dyDescent="0.25">
      <c r="A5311" s="58"/>
    </row>
    <row r="5312" spans="1:1" x14ac:dyDescent="0.25">
      <c r="A5312" s="58"/>
    </row>
    <row r="5313" spans="1:1" x14ac:dyDescent="0.25">
      <c r="A5313" s="58"/>
    </row>
    <row r="5314" spans="1:1" x14ac:dyDescent="0.25">
      <c r="A5314" s="58"/>
    </row>
    <row r="5315" spans="1:1" x14ac:dyDescent="0.25">
      <c r="A5315" s="58"/>
    </row>
    <row r="5316" spans="1:1" x14ac:dyDescent="0.25">
      <c r="A5316" s="58"/>
    </row>
    <row r="5317" spans="1:1" x14ac:dyDescent="0.25">
      <c r="A5317" s="58"/>
    </row>
    <row r="5318" spans="1:1" x14ac:dyDescent="0.25">
      <c r="A5318" s="58"/>
    </row>
    <row r="5319" spans="1:1" x14ac:dyDescent="0.25">
      <c r="A5319" s="58"/>
    </row>
    <row r="5320" spans="1:1" x14ac:dyDescent="0.25">
      <c r="A5320" s="58"/>
    </row>
    <row r="5321" spans="1:1" x14ac:dyDescent="0.25">
      <c r="A5321" s="58"/>
    </row>
    <row r="5322" spans="1:1" x14ac:dyDescent="0.25">
      <c r="A5322" s="58"/>
    </row>
    <row r="5323" spans="1:1" x14ac:dyDescent="0.25">
      <c r="A5323" s="58"/>
    </row>
    <row r="5324" spans="1:1" x14ac:dyDescent="0.25">
      <c r="A5324" s="58"/>
    </row>
    <row r="5325" spans="1:1" x14ac:dyDescent="0.25">
      <c r="A5325" s="58"/>
    </row>
    <row r="5326" spans="1:1" x14ac:dyDescent="0.25">
      <c r="A5326" s="58"/>
    </row>
    <row r="5327" spans="1:1" x14ac:dyDescent="0.25">
      <c r="A5327" s="58"/>
    </row>
    <row r="5328" spans="1:1" x14ac:dyDescent="0.25">
      <c r="A5328" s="58"/>
    </row>
    <row r="5329" spans="1:1" x14ac:dyDescent="0.25">
      <c r="A5329" s="58"/>
    </row>
    <row r="5330" spans="1:1" x14ac:dyDescent="0.25">
      <c r="A5330" s="58"/>
    </row>
    <row r="5331" spans="1:1" x14ac:dyDescent="0.25">
      <c r="A5331" s="58"/>
    </row>
    <row r="5332" spans="1:1" x14ac:dyDescent="0.25">
      <c r="A5332" s="58"/>
    </row>
    <row r="5333" spans="1:1" x14ac:dyDescent="0.25">
      <c r="A5333" s="58"/>
    </row>
    <row r="5334" spans="1:1" x14ac:dyDescent="0.25">
      <c r="A5334" s="58"/>
    </row>
    <row r="5335" spans="1:1" x14ac:dyDescent="0.25">
      <c r="A5335" s="58"/>
    </row>
    <row r="5336" spans="1:1" x14ac:dyDescent="0.25">
      <c r="A5336" s="58"/>
    </row>
    <row r="5337" spans="1:1" x14ac:dyDescent="0.25">
      <c r="A5337" s="58"/>
    </row>
    <row r="5338" spans="1:1" x14ac:dyDescent="0.25">
      <c r="A5338" s="58"/>
    </row>
    <row r="5339" spans="1:1" x14ac:dyDescent="0.25">
      <c r="A5339" s="58"/>
    </row>
    <row r="5340" spans="1:1" x14ac:dyDescent="0.25">
      <c r="A5340" s="58"/>
    </row>
    <row r="5341" spans="1:1" x14ac:dyDescent="0.25">
      <c r="A5341" s="58"/>
    </row>
    <row r="5342" spans="1:1" x14ac:dyDescent="0.25">
      <c r="A5342" s="58"/>
    </row>
    <row r="5343" spans="1:1" x14ac:dyDescent="0.25">
      <c r="A5343" s="58"/>
    </row>
    <row r="5344" spans="1:1" x14ac:dyDescent="0.25">
      <c r="A5344" s="58"/>
    </row>
    <row r="5345" spans="1:1" x14ac:dyDescent="0.25">
      <c r="A5345" s="58"/>
    </row>
    <row r="5346" spans="1:1" x14ac:dyDescent="0.25">
      <c r="A5346" s="58"/>
    </row>
    <row r="5347" spans="1:1" x14ac:dyDescent="0.25">
      <c r="A5347" s="58"/>
    </row>
    <row r="5348" spans="1:1" x14ac:dyDescent="0.25">
      <c r="A5348" s="58"/>
    </row>
    <row r="5349" spans="1:1" x14ac:dyDescent="0.25">
      <c r="A5349" s="58"/>
    </row>
    <row r="5350" spans="1:1" x14ac:dyDescent="0.25">
      <c r="A5350" s="58"/>
    </row>
    <row r="5351" spans="1:1" x14ac:dyDescent="0.25">
      <c r="A5351" s="58"/>
    </row>
    <row r="5352" spans="1:1" x14ac:dyDescent="0.25">
      <c r="A5352" s="58"/>
    </row>
    <row r="5353" spans="1:1" x14ac:dyDescent="0.25">
      <c r="A5353" s="58"/>
    </row>
    <row r="5354" spans="1:1" x14ac:dyDescent="0.25">
      <c r="A5354" s="58"/>
    </row>
    <row r="5355" spans="1:1" x14ac:dyDescent="0.25">
      <c r="A5355" s="58"/>
    </row>
    <row r="5356" spans="1:1" x14ac:dyDescent="0.25">
      <c r="A5356" s="58"/>
    </row>
    <row r="5357" spans="1:1" x14ac:dyDescent="0.25">
      <c r="A5357" s="58"/>
    </row>
    <row r="5358" spans="1:1" x14ac:dyDescent="0.25">
      <c r="A5358" s="58"/>
    </row>
    <row r="5359" spans="1:1" x14ac:dyDescent="0.25">
      <c r="A5359" s="58"/>
    </row>
    <row r="5360" spans="1:1" x14ac:dyDescent="0.25">
      <c r="A5360" s="58"/>
    </row>
    <row r="5361" spans="1:1" x14ac:dyDescent="0.25">
      <c r="A5361" s="58"/>
    </row>
    <row r="5362" spans="1:1" x14ac:dyDescent="0.25">
      <c r="A5362" s="58"/>
    </row>
    <row r="5363" spans="1:1" x14ac:dyDescent="0.25">
      <c r="A5363" s="58"/>
    </row>
    <row r="5364" spans="1:1" x14ac:dyDescent="0.25">
      <c r="A5364" s="58"/>
    </row>
    <row r="5365" spans="1:1" x14ac:dyDescent="0.25">
      <c r="A5365" s="58"/>
    </row>
    <row r="5366" spans="1:1" x14ac:dyDescent="0.25">
      <c r="A5366" s="58"/>
    </row>
    <row r="5367" spans="1:1" x14ac:dyDescent="0.25">
      <c r="A5367" s="58"/>
    </row>
    <row r="5368" spans="1:1" x14ac:dyDescent="0.25">
      <c r="A5368" s="58"/>
    </row>
    <row r="5369" spans="1:1" x14ac:dyDescent="0.25">
      <c r="A5369" s="58"/>
    </row>
    <row r="5370" spans="1:1" x14ac:dyDescent="0.25">
      <c r="A5370" s="58"/>
    </row>
    <row r="5371" spans="1:1" x14ac:dyDescent="0.25">
      <c r="A5371" s="58"/>
    </row>
    <row r="5372" spans="1:1" x14ac:dyDescent="0.25">
      <c r="A5372" s="58"/>
    </row>
    <row r="5373" spans="1:1" x14ac:dyDescent="0.25">
      <c r="A5373" s="58"/>
    </row>
    <row r="5374" spans="1:1" x14ac:dyDescent="0.25">
      <c r="A5374" s="58"/>
    </row>
    <row r="5375" spans="1:1" x14ac:dyDescent="0.25">
      <c r="A5375" s="58"/>
    </row>
    <row r="5376" spans="1:1" x14ac:dyDescent="0.25">
      <c r="A5376" s="58"/>
    </row>
    <row r="5377" spans="1:1" x14ac:dyDescent="0.25">
      <c r="A5377" s="58"/>
    </row>
    <row r="5378" spans="1:1" x14ac:dyDescent="0.25">
      <c r="A5378" s="58"/>
    </row>
    <row r="5379" spans="1:1" x14ac:dyDescent="0.25">
      <c r="A5379" s="58"/>
    </row>
    <row r="5380" spans="1:1" x14ac:dyDescent="0.25">
      <c r="A5380" s="58"/>
    </row>
    <row r="5381" spans="1:1" x14ac:dyDescent="0.25">
      <c r="A5381" s="58"/>
    </row>
    <row r="5382" spans="1:1" x14ac:dyDescent="0.25">
      <c r="A5382" s="58"/>
    </row>
    <row r="5383" spans="1:1" x14ac:dyDescent="0.25">
      <c r="A5383" s="58"/>
    </row>
    <row r="5384" spans="1:1" x14ac:dyDescent="0.25">
      <c r="A5384" s="58"/>
    </row>
    <row r="5385" spans="1:1" x14ac:dyDescent="0.25">
      <c r="A5385" s="58"/>
    </row>
    <row r="5386" spans="1:1" x14ac:dyDescent="0.25">
      <c r="A5386" s="58"/>
    </row>
    <row r="5387" spans="1:1" x14ac:dyDescent="0.25">
      <c r="A5387" s="58"/>
    </row>
    <row r="5388" spans="1:1" x14ac:dyDescent="0.25">
      <c r="A5388" s="58"/>
    </row>
    <row r="5389" spans="1:1" x14ac:dyDescent="0.25">
      <c r="A5389" s="58"/>
    </row>
    <row r="5390" spans="1:1" x14ac:dyDescent="0.25">
      <c r="A5390" s="58"/>
    </row>
    <row r="5391" spans="1:1" x14ac:dyDescent="0.25">
      <c r="A5391" s="58"/>
    </row>
    <row r="5392" spans="1:1" x14ac:dyDescent="0.25">
      <c r="A5392" s="58"/>
    </row>
    <row r="5393" spans="1:1" x14ac:dyDescent="0.25">
      <c r="A5393" s="58"/>
    </row>
    <row r="5394" spans="1:1" x14ac:dyDescent="0.25">
      <c r="A5394" s="58"/>
    </row>
    <row r="5395" spans="1:1" x14ac:dyDescent="0.25">
      <c r="A5395" s="58"/>
    </row>
    <row r="5396" spans="1:1" x14ac:dyDescent="0.25">
      <c r="A5396" s="58"/>
    </row>
    <row r="5397" spans="1:1" x14ac:dyDescent="0.25">
      <c r="A5397" s="58"/>
    </row>
    <row r="5398" spans="1:1" x14ac:dyDescent="0.25">
      <c r="A5398" s="58"/>
    </row>
    <row r="5399" spans="1:1" x14ac:dyDescent="0.25">
      <c r="A5399" s="58"/>
    </row>
    <row r="5400" spans="1:1" x14ac:dyDescent="0.25">
      <c r="A5400" s="58"/>
    </row>
    <row r="5401" spans="1:1" x14ac:dyDescent="0.25">
      <c r="A5401" s="58"/>
    </row>
    <row r="5402" spans="1:1" x14ac:dyDescent="0.25">
      <c r="A5402" s="58"/>
    </row>
    <row r="5403" spans="1:1" x14ac:dyDescent="0.25">
      <c r="A5403" s="58"/>
    </row>
    <row r="5404" spans="1:1" x14ac:dyDescent="0.25">
      <c r="A5404" s="58"/>
    </row>
    <row r="5405" spans="1:1" x14ac:dyDescent="0.25">
      <c r="A5405" s="58"/>
    </row>
    <row r="5406" spans="1:1" x14ac:dyDescent="0.25">
      <c r="A5406" s="58"/>
    </row>
    <row r="5407" spans="1:1" x14ac:dyDescent="0.25">
      <c r="A5407" s="58"/>
    </row>
    <row r="5408" spans="1:1" x14ac:dyDescent="0.25">
      <c r="A5408" s="58"/>
    </row>
    <row r="5409" spans="1:1" x14ac:dyDescent="0.25">
      <c r="A5409" s="58"/>
    </row>
    <row r="5410" spans="1:1" x14ac:dyDescent="0.25">
      <c r="A5410" s="58"/>
    </row>
    <row r="5411" spans="1:1" x14ac:dyDescent="0.25">
      <c r="A5411" s="58"/>
    </row>
    <row r="5412" spans="1:1" x14ac:dyDescent="0.25">
      <c r="A5412" s="58"/>
    </row>
    <row r="5413" spans="1:1" x14ac:dyDescent="0.25">
      <c r="A5413" s="58"/>
    </row>
    <row r="5414" spans="1:1" x14ac:dyDescent="0.25">
      <c r="A5414" s="58"/>
    </row>
    <row r="5415" spans="1:1" x14ac:dyDescent="0.25">
      <c r="A5415" s="58"/>
    </row>
    <row r="5416" spans="1:1" x14ac:dyDescent="0.25">
      <c r="A5416" s="58"/>
    </row>
    <row r="5417" spans="1:1" x14ac:dyDescent="0.25">
      <c r="A5417" s="58"/>
    </row>
    <row r="5418" spans="1:1" x14ac:dyDescent="0.25">
      <c r="A5418" s="58"/>
    </row>
    <row r="5419" spans="1:1" x14ac:dyDescent="0.25">
      <c r="A5419" s="58"/>
    </row>
    <row r="5420" spans="1:1" x14ac:dyDescent="0.25">
      <c r="A5420" s="58"/>
    </row>
    <row r="5421" spans="1:1" x14ac:dyDescent="0.25">
      <c r="A5421" s="58"/>
    </row>
    <row r="5422" spans="1:1" x14ac:dyDescent="0.25">
      <c r="A5422" s="58"/>
    </row>
    <row r="5423" spans="1:1" x14ac:dyDescent="0.25">
      <c r="A5423" s="58"/>
    </row>
    <row r="5424" spans="1:1" x14ac:dyDescent="0.25">
      <c r="A5424" s="58"/>
    </row>
    <row r="5425" spans="1:1" x14ac:dyDescent="0.25">
      <c r="A5425" s="58"/>
    </row>
    <row r="5426" spans="1:1" x14ac:dyDescent="0.25">
      <c r="A5426" s="58"/>
    </row>
    <row r="5427" spans="1:1" x14ac:dyDescent="0.25">
      <c r="A5427" s="58"/>
    </row>
    <row r="5428" spans="1:1" x14ac:dyDescent="0.25">
      <c r="A5428" s="58"/>
    </row>
    <row r="5429" spans="1:1" x14ac:dyDescent="0.25">
      <c r="A5429" s="58"/>
    </row>
    <row r="5430" spans="1:1" x14ac:dyDescent="0.25">
      <c r="A5430" s="58"/>
    </row>
    <row r="5431" spans="1:1" x14ac:dyDescent="0.25">
      <c r="A5431" s="58"/>
    </row>
    <row r="5432" spans="1:1" x14ac:dyDescent="0.25">
      <c r="A5432" s="58"/>
    </row>
    <row r="5433" spans="1:1" x14ac:dyDescent="0.25">
      <c r="A5433" s="58"/>
    </row>
    <row r="5434" spans="1:1" x14ac:dyDescent="0.25">
      <c r="A5434" s="58"/>
    </row>
    <row r="5435" spans="1:1" x14ac:dyDescent="0.25">
      <c r="A5435" s="58"/>
    </row>
    <row r="5436" spans="1:1" x14ac:dyDescent="0.25">
      <c r="A5436" s="58"/>
    </row>
    <row r="5437" spans="1:1" x14ac:dyDescent="0.25">
      <c r="A5437" s="58"/>
    </row>
    <row r="5438" spans="1:1" x14ac:dyDescent="0.25">
      <c r="A5438" s="58"/>
    </row>
    <row r="5439" spans="1:1" x14ac:dyDescent="0.25">
      <c r="A5439" s="58"/>
    </row>
    <row r="5440" spans="1:1" x14ac:dyDescent="0.25">
      <c r="A5440" s="58"/>
    </row>
    <row r="5441" spans="1:1" x14ac:dyDescent="0.25">
      <c r="A5441" s="58"/>
    </row>
    <row r="5442" spans="1:1" x14ac:dyDescent="0.25">
      <c r="A5442" s="58"/>
    </row>
    <row r="5443" spans="1:1" x14ac:dyDescent="0.25">
      <c r="A5443" s="58"/>
    </row>
    <row r="5444" spans="1:1" x14ac:dyDescent="0.25">
      <c r="A5444" s="58"/>
    </row>
    <row r="5445" spans="1:1" x14ac:dyDescent="0.25">
      <c r="A5445" s="58"/>
    </row>
    <row r="5446" spans="1:1" x14ac:dyDescent="0.25">
      <c r="A5446" s="58"/>
    </row>
    <row r="5447" spans="1:1" x14ac:dyDescent="0.25">
      <c r="A5447" s="58"/>
    </row>
    <row r="5448" spans="1:1" x14ac:dyDescent="0.25">
      <c r="A5448" s="58"/>
    </row>
    <row r="5449" spans="1:1" x14ac:dyDescent="0.25">
      <c r="A5449" s="58"/>
    </row>
    <row r="5450" spans="1:1" x14ac:dyDescent="0.25">
      <c r="A5450" s="58"/>
    </row>
    <row r="5451" spans="1:1" x14ac:dyDescent="0.25">
      <c r="A5451" s="58"/>
    </row>
    <row r="5452" spans="1:1" x14ac:dyDescent="0.25">
      <c r="A5452" s="58"/>
    </row>
    <row r="5453" spans="1:1" x14ac:dyDescent="0.25">
      <c r="A5453" s="58"/>
    </row>
    <row r="5454" spans="1:1" x14ac:dyDescent="0.25">
      <c r="A5454" s="58"/>
    </row>
    <row r="5455" spans="1:1" x14ac:dyDescent="0.25">
      <c r="A5455" s="58"/>
    </row>
    <row r="5456" spans="1:1" x14ac:dyDescent="0.25">
      <c r="A5456" s="58"/>
    </row>
    <row r="5457" spans="1:1" x14ac:dyDescent="0.25">
      <c r="A5457" s="58"/>
    </row>
    <row r="5458" spans="1:1" x14ac:dyDescent="0.25">
      <c r="A5458" s="58"/>
    </row>
    <row r="5459" spans="1:1" x14ac:dyDescent="0.25">
      <c r="A5459" s="58"/>
    </row>
    <row r="5460" spans="1:1" x14ac:dyDescent="0.25">
      <c r="A5460" s="58"/>
    </row>
    <row r="5461" spans="1:1" x14ac:dyDescent="0.25">
      <c r="A5461" s="58"/>
    </row>
    <row r="5462" spans="1:1" x14ac:dyDescent="0.25">
      <c r="A5462" s="58"/>
    </row>
    <row r="5463" spans="1:1" x14ac:dyDescent="0.25">
      <c r="A5463" s="58"/>
    </row>
    <row r="5464" spans="1:1" x14ac:dyDescent="0.25">
      <c r="A5464" s="58"/>
    </row>
    <row r="5465" spans="1:1" x14ac:dyDescent="0.25">
      <c r="A5465" s="58"/>
    </row>
    <row r="5466" spans="1:1" x14ac:dyDescent="0.25">
      <c r="A5466" s="58"/>
    </row>
    <row r="5467" spans="1:1" x14ac:dyDescent="0.25">
      <c r="A5467" s="58"/>
    </row>
    <row r="5468" spans="1:1" x14ac:dyDescent="0.25">
      <c r="A5468" s="58"/>
    </row>
    <row r="5469" spans="1:1" x14ac:dyDescent="0.25">
      <c r="A5469" s="58"/>
    </row>
    <row r="5470" spans="1:1" x14ac:dyDescent="0.25">
      <c r="A5470" s="58"/>
    </row>
    <row r="5471" spans="1:1" x14ac:dyDescent="0.25">
      <c r="A5471" s="58"/>
    </row>
    <row r="5472" spans="1:1" x14ac:dyDescent="0.25">
      <c r="A5472" s="58"/>
    </row>
    <row r="5473" spans="1:1" x14ac:dyDescent="0.25">
      <c r="A5473" s="58"/>
    </row>
    <row r="5474" spans="1:1" x14ac:dyDescent="0.25">
      <c r="A5474" s="58"/>
    </row>
    <row r="5475" spans="1:1" x14ac:dyDescent="0.25">
      <c r="A5475" s="58"/>
    </row>
    <row r="5476" spans="1:1" x14ac:dyDescent="0.25">
      <c r="A5476" s="58"/>
    </row>
    <row r="5477" spans="1:1" x14ac:dyDescent="0.25">
      <c r="A5477" s="58"/>
    </row>
    <row r="5478" spans="1:1" x14ac:dyDescent="0.25">
      <c r="A5478" s="58"/>
    </row>
    <row r="5479" spans="1:1" x14ac:dyDescent="0.25">
      <c r="A5479" s="58"/>
    </row>
    <row r="5480" spans="1:1" x14ac:dyDescent="0.25">
      <c r="A5480" s="58"/>
    </row>
    <row r="5481" spans="1:1" x14ac:dyDescent="0.25">
      <c r="A5481" s="58"/>
    </row>
    <row r="5482" spans="1:1" x14ac:dyDescent="0.25">
      <c r="A5482" s="58"/>
    </row>
    <row r="5483" spans="1:1" x14ac:dyDescent="0.25">
      <c r="A5483" s="58"/>
    </row>
    <row r="5484" spans="1:1" x14ac:dyDescent="0.25">
      <c r="A5484" s="58"/>
    </row>
    <row r="5485" spans="1:1" x14ac:dyDescent="0.25">
      <c r="A5485" s="58"/>
    </row>
    <row r="5486" spans="1:1" x14ac:dyDescent="0.25">
      <c r="A5486" s="58"/>
    </row>
    <row r="5487" spans="1:1" x14ac:dyDescent="0.25">
      <c r="A5487" s="58"/>
    </row>
    <row r="5488" spans="1:1" x14ac:dyDescent="0.25">
      <c r="A5488" s="58"/>
    </row>
    <row r="5489" spans="1:1" x14ac:dyDescent="0.25">
      <c r="A5489" s="58"/>
    </row>
    <row r="5490" spans="1:1" x14ac:dyDescent="0.25">
      <c r="A5490" s="58"/>
    </row>
    <row r="5491" spans="1:1" x14ac:dyDescent="0.25">
      <c r="A5491" s="58"/>
    </row>
    <row r="5492" spans="1:1" x14ac:dyDescent="0.25">
      <c r="A5492" s="58"/>
    </row>
    <row r="5493" spans="1:1" x14ac:dyDescent="0.25">
      <c r="A5493" s="58"/>
    </row>
    <row r="5494" spans="1:1" x14ac:dyDescent="0.25">
      <c r="A5494" s="58"/>
    </row>
    <row r="5495" spans="1:1" x14ac:dyDescent="0.25">
      <c r="A5495" s="58"/>
    </row>
    <row r="5496" spans="1:1" x14ac:dyDescent="0.25">
      <c r="A5496" s="58"/>
    </row>
    <row r="5497" spans="1:1" x14ac:dyDescent="0.25">
      <c r="A5497" s="58"/>
    </row>
    <row r="5498" spans="1:1" x14ac:dyDescent="0.25">
      <c r="A5498" s="58"/>
    </row>
    <row r="5499" spans="1:1" x14ac:dyDescent="0.25">
      <c r="A5499" s="58"/>
    </row>
    <row r="5500" spans="1:1" x14ac:dyDescent="0.25">
      <c r="A5500" s="58"/>
    </row>
    <row r="5501" spans="1:1" x14ac:dyDescent="0.25">
      <c r="A5501" s="58"/>
    </row>
    <row r="5502" spans="1:1" x14ac:dyDescent="0.25">
      <c r="A5502" s="58"/>
    </row>
    <row r="5503" spans="1:1" x14ac:dyDescent="0.25">
      <c r="A5503" s="58"/>
    </row>
    <row r="5504" spans="1:1" x14ac:dyDescent="0.25">
      <c r="A5504" s="58"/>
    </row>
    <row r="5505" spans="1:1" x14ac:dyDescent="0.25">
      <c r="A5505" s="58"/>
    </row>
    <row r="5506" spans="1:1" x14ac:dyDescent="0.25">
      <c r="A5506" s="58"/>
    </row>
    <row r="5507" spans="1:1" x14ac:dyDescent="0.25">
      <c r="A5507" s="58"/>
    </row>
    <row r="5508" spans="1:1" x14ac:dyDescent="0.25">
      <c r="A5508" s="58"/>
    </row>
    <row r="5509" spans="1:1" x14ac:dyDescent="0.25">
      <c r="A5509" s="58"/>
    </row>
    <row r="5510" spans="1:1" x14ac:dyDescent="0.25">
      <c r="A5510" s="58"/>
    </row>
    <row r="5511" spans="1:1" x14ac:dyDescent="0.25">
      <c r="A5511" s="58"/>
    </row>
    <row r="5512" spans="1:1" x14ac:dyDescent="0.25">
      <c r="A5512" s="58"/>
    </row>
    <row r="5513" spans="1:1" x14ac:dyDescent="0.25">
      <c r="A5513" s="58"/>
    </row>
    <row r="5514" spans="1:1" x14ac:dyDescent="0.25">
      <c r="A5514" s="58"/>
    </row>
    <row r="5515" spans="1:1" x14ac:dyDescent="0.25">
      <c r="A5515" s="58"/>
    </row>
    <row r="5516" spans="1:1" x14ac:dyDescent="0.25">
      <c r="A5516" s="58"/>
    </row>
    <row r="5517" spans="1:1" x14ac:dyDescent="0.25">
      <c r="A5517" s="58"/>
    </row>
    <row r="5518" spans="1:1" x14ac:dyDescent="0.25">
      <c r="A5518" s="58"/>
    </row>
    <row r="5519" spans="1:1" x14ac:dyDescent="0.25">
      <c r="A5519" s="58"/>
    </row>
    <row r="5520" spans="1:1" x14ac:dyDescent="0.25">
      <c r="A5520" s="58"/>
    </row>
    <row r="5521" spans="1:1" x14ac:dyDescent="0.25">
      <c r="A5521" s="58"/>
    </row>
    <row r="5522" spans="1:1" x14ac:dyDescent="0.25">
      <c r="A5522" s="58"/>
    </row>
    <row r="5523" spans="1:1" x14ac:dyDescent="0.25">
      <c r="A5523" s="58"/>
    </row>
    <row r="5524" spans="1:1" x14ac:dyDescent="0.25">
      <c r="A5524" s="58"/>
    </row>
    <row r="5525" spans="1:1" x14ac:dyDescent="0.25">
      <c r="A5525" s="58"/>
    </row>
    <row r="5526" spans="1:1" x14ac:dyDescent="0.25">
      <c r="A5526" s="58"/>
    </row>
    <row r="5527" spans="1:1" x14ac:dyDescent="0.25">
      <c r="A5527" s="58"/>
    </row>
    <row r="5528" spans="1:1" x14ac:dyDescent="0.25">
      <c r="A5528" s="58"/>
    </row>
    <row r="5529" spans="1:1" x14ac:dyDescent="0.25">
      <c r="A5529" s="58"/>
    </row>
    <row r="5530" spans="1:1" x14ac:dyDescent="0.25">
      <c r="A5530" s="58"/>
    </row>
    <row r="5531" spans="1:1" x14ac:dyDescent="0.25">
      <c r="A5531" s="58"/>
    </row>
    <row r="5532" spans="1:1" x14ac:dyDescent="0.25">
      <c r="A5532" s="58"/>
    </row>
    <row r="5533" spans="1:1" x14ac:dyDescent="0.25">
      <c r="A5533" s="58"/>
    </row>
    <row r="5534" spans="1:1" x14ac:dyDescent="0.25">
      <c r="A5534" s="58"/>
    </row>
    <row r="5535" spans="1:1" x14ac:dyDescent="0.25">
      <c r="A5535" s="58"/>
    </row>
    <row r="5536" spans="1:1" x14ac:dyDescent="0.25">
      <c r="A5536" s="58"/>
    </row>
    <row r="5537" spans="1:1" x14ac:dyDescent="0.25">
      <c r="A5537" s="58"/>
    </row>
    <row r="5538" spans="1:1" x14ac:dyDescent="0.25">
      <c r="A5538" s="58"/>
    </row>
    <row r="5539" spans="1:1" x14ac:dyDescent="0.25">
      <c r="A5539" s="58"/>
    </row>
    <row r="5540" spans="1:1" x14ac:dyDescent="0.25">
      <c r="A5540" s="58"/>
    </row>
    <row r="5541" spans="1:1" x14ac:dyDescent="0.25">
      <c r="A5541" s="58"/>
    </row>
    <row r="5542" spans="1:1" x14ac:dyDescent="0.25">
      <c r="A5542" s="58"/>
    </row>
    <row r="5543" spans="1:1" x14ac:dyDescent="0.25">
      <c r="A5543" s="58"/>
    </row>
    <row r="5544" spans="1:1" x14ac:dyDescent="0.25">
      <c r="A5544" s="58"/>
    </row>
    <row r="5545" spans="1:1" x14ac:dyDescent="0.25">
      <c r="A5545" s="58"/>
    </row>
    <row r="5546" spans="1:1" x14ac:dyDescent="0.25">
      <c r="A5546" s="58"/>
    </row>
    <row r="5547" spans="1:1" x14ac:dyDescent="0.25">
      <c r="A5547" s="58"/>
    </row>
    <row r="5548" spans="1:1" x14ac:dyDescent="0.25">
      <c r="A5548" s="58"/>
    </row>
    <row r="5549" spans="1:1" x14ac:dyDescent="0.25">
      <c r="A5549" s="58"/>
    </row>
    <row r="5550" spans="1:1" x14ac:dyDescent="0.25">
      <c r="A5550" s="58"/>
    </row>
    <row r="5551" spans="1:1" x14ac:dyDescent="0.25">
      <c r="A5551" s="58"/>
    </row>
    <row r="5552" spans="1:1" x14ac:dyDescent="0.25">
      <c r="A5552" s="58"/>
    </row>
    <row r="5553" spans="1:1" x14ac:dyDescent="0.25">
      <c r="A5553" s="58"/>
    </row>
    <row r="5554" spans="1:1" x14ac:dyDescent="0.25">
      <c r="A5554" s="58"/>
    </row>
    <row r="5555" spans="1:1" x14ac:dyDescent="0.25">
      <c r="A5555" s="58"/>
    </row>
    <row r="5556" spans="1:1" x14ac:dyDescent="0.25">
      <c r="A5556" s="58"/>
    </row>
    <row r="5557" spans="1:1" x14ac:dyDescent="0.25">
      <c r="A5557" s="58"/>
    </row>
    <row r="5558" spans="1:1" x14ac:dyDescent="0.25">
      <c r="A5558" s="58"/>
    </row>
    <row r="5559" spans="1:1" x14ac:dyDescent="0.25">
      <c r="A5559" s="58"/>
    </row>
    <row r="5560" spans="1:1" x14ac:dyDescent="0.25">
      <c r="A5560" s="58"/>
    </row>
    <row r="5561" spans="1:1" x14ac:dyDescent="0.25">
      <c r="A5561" s="58"/>
    </row>
    <row r="5562" spans="1:1" x14ac:dyDescent="0.25">
      <c r="A5562" s="58"/>
    </row>
    <row r="5563" spans="1:1" x14ac:dyDescent="0.25">
      <c r="A5563" s="58"/>
    </row>
    <row r="5564" spans="1:1" x14ac:dyDescent="0.25">
      <c r="A5564" s="58"/>
    </row>
    <row r="5565" spans="1:1" x14ac:dyDescent="0.25">
      <c r="A5565" s="58"/>
    </row>
    <row r="5566" spans="1:1" x14ac:dyDescent="0.25">
      <c r="A5566" s="58"/>
    </row>
    <row r="5567" spans="1:1" x14ac:dyDescent="0.25">
      <c r="A5567" s="58"/>
    </row>
    <row r="5568" spans="1:1" x14ac:dyDescent="0.25">
      <c r="A5568" s="58"/>
    </row>
    <row r="5569" spans="1:1" x14ac:dyDescent="0.25">
      <c r="A5569" s="58"/>
    </row>
    <row r="5570" spans="1:1" x14ac:dyDescent="0.25">
      <c r="A5570" s="58"/>
    </row>
    <row r="5571" spans="1:1" x14ac:dyDescent="0.25">
      <c r="A5571" s="58"/>
    </row>
    <row r="5572" spans="1:1" x14ac:dyDescent="0.25">
      <c r="A5572" s="58"/>
    </row>
    <row r="5573" spans="1:1" x14ac:dyDescent="0.25">
      <c r="A5573" s="58"/>
    </row>
    <row r="5574" spans="1:1" x14ac:dyDescent="0.25">
      <c r="A5574" s="58"/>
    </row>
    <row r="5575" spans="1:1" x14ac:dyDescent="0.25">
      <c r="A5575" s="58"/>
    </row>
    <row r="5576" spans="1:1" x14ac:dyDescent="0.25">
      <c r="A5576" s="58"/>
    </row>
    <row r="5577" spans="1:1" x14ac:dyDescent="0.25">
      <c r="A5577" s="58"/>
    </row>
    <row r="5578" spans="1:1" x14ac:dyDescent="0.25">
      <c r="A5578" s="58"/>
    </row>
    <row r="5579" spans="1:1" x14ac:dyDescent="0.25">
      <c r="A5579" s="58"/>
    </row>
    <row r="5580" spans="1:1" x14ac:dyDescent="0.25">
      <c r="A5580" s="58"/>
    </row>
    <row r="5581" spans="1:1" x14ac:dyDescent="0.25">
      <c r="A5581" s="58"/>
    </row>
    <row r="5582" spans="1:1" x14ac:dyDescent="0.25">
      <c r="A5582" s="58"/>
    </row>
    <row r="5583" spans="1:1" x14ac:dyDescent="0.25">
      <c r="A5583" s="58"/>
    </row>
    <row r="5584" spans="1:1" x14ac:dyDescent="0.25">
      <c r="A5584" s="58"/>
    </row>
    <row r="5585" spans="1:1" x14ac:dyDescent="0.25">
      <c r="A5585" s="58"/>
    </row>
    <row r="5586" spans="1:1" x14ac:dyDescent="0.25">
      <c r="A5586" s="58"/>
    </row>
    <row r="5587" spans="1:1" x14ac:dyDescent="0.25">
      <c r="A5587" s="58"/>
    </row>
    <row r="5588" spans="1:1" x14ac:dyDescent="0.25">
      <c r="A5588" s="58"/>
    </row>
    <row r="5589" spans="1:1" x14ac:dyDescent="0.25">
      <c r="A5589" s="58"/>
    </row>
    <row r="5590" spans="1:1" x14ac:dyDescent="0.25">
      <c r="A5590" s="58"/>
    </row>
    <row r="5591" spans="1:1" x14ac:dyDescent="0.25">
      <c r="A5591" s="58"/>
    </row>
    <row r="5592" spans="1:1" x14ac:dyDescent="0.25">
      <c r="A5592" s="58"/>
    </row>
    <row r="5593" spans="1:1" x14ac:dyDescent="0.25">
      <c r="A5593" s="58"/>
    </row>
    <row r="5594" spans="1:1" x14ac:dyDescent="0.25">
      <c r="A5594" s="58"/>
    </row>
    <row r="5595" spans="1:1" x14ac:dyDescent="0.25">
      <c r="A5595" s="58"/>
    </row>
    <row r="5596" spans="1:1" x14ac:dyDescent="0.25">
      <c r="A5596" s="58"/>
    </row>
    <row r="5597" spans="1:1" x14ac:dyDescent="0.25">
      <c r="A5597" s="58"/>
    </row>
    <row r="5598" spans="1:1" x14ac:dyDescent="0.25">
      <c r="A5598" s="58"/>
    </row>
    <row r="5599" spans="1:1" x14ac:dyDescent="0.25">
      <c r="A5599" s="58"/>
    </row>
    <row r="5600" spans="1:1" x14ac:dyDescent="0.25">
      <c r="A5600" s="58"/>
    </row>
    <row r="5601" spans="1:1" x14ac:dyDescent="0.25">
      <c r="A5601" s="58"/>
    </row>
    <row r="5602" spans="1:1" x14ac:dyDescent="0.25">
      <c r="A5602" s="58"/>
    </row>
    <row r="5603" spans="1:1" x14ac:dyDescent="0.25">
      <c r="A5603" s="58"/>
    </row>
    <row r="5604" spans="1:1" x14ac:dyDescent="0.25">
      <c r="A5604" s="58"/>
    </row>
    <row r="5605" spans="1:1" x14ac:dyDescent="0.25">
      <c r="A5605" s="58"/>
    </row>
    <row r="5606" spans="1:1" x14ac:dyDescent="0.25">
      <c r="A5606" s="58"/>
    </row>
    <row r="5607" spans="1:1" x14ac:dyDescent="0.25">
      <c r="A5607" s="58"/>
    </row>
    <row r="5608" spans="1:1" x14ac:dyDescent="0.25">
      <c r="A5608" s="58"/>
    </row>
    <row r="5609" spans="1:1" x14ac:dyDescent="0.25">
      <c r="A5609" s="58"/>
    </row>
    <row r="5610" spans="1:1" x14ac:dyDescent="0.25">
      <c r="A5610" s="58"/>
    </row>
    <row r="5611" spans="1:1" x14ac:dyDescent="0.25">
      <c r="A5611" s="58"/>
    </row>
    <row r="5612" spans="1:1" x14ac:dyDescent="0.25">
      <c r="A5612" s="58"/>
    </row>
    <row r="5613" spans="1:1" x14ac:dyDescent="0.25">
      <c r="A5613" s="58"/>
    </row>
    <row r="5614" spans="1:1" x14ac:dyDescent="0.25">
      <c r="A5614" s="58"/>
    </row>
    <row r="5615" spans="1:1" x14ac:dyDescent="0.25">
      <c r="A5615" s="58"/>
    </row>
    <row r="5616" spans="1:1" x14ac:dyDescent="0.25">
      <c r="A5616" s="58"/>
    </row>
    <row r="5617" spans="1:1" x14ac:dyDescent="0.25">
      <c r="A5617" s="58"/>
    </row>
    <row r="5618" spans="1:1" x14ac:dyDescent="0.25">
      <c r="A5618" s="58"/>
    </row>
    <row r="5619" spans="1:1" x14ac:dyDescent="0.25">
      <c r="A5619" s="58"/>
    </row>
    <row r="5620" spans="1:1" x14ac:dyDescent="0.25">
      <c r="A5620" s="58"/>
    </row>
    <row r="5621" spans="1:1" x14ac:dyDescent="0.25">
      <c r="A5621" s="58"/>
    </row>
    <row r="5622" spans="1:1" x14ac:dyDescent="0.25">
      <c r="A5622" s="58"/>
    </row>
    <row r="5623" spans="1:1" x14ac:dyDescent="0.25">
      <c r="A5623" s="58"/>
    </row>
    <row r="5624" spans="1:1" x14ac:dyDescent="0.25">
      <c r="A5624" s="58"/>
    </row>
    <row r="5625" spans="1:1" x14ac:dyDescent="0.25">
      <c r="A5625" s="58"/>
    </row>
    <row r="5626" spans="1:1" x14ac:dyDescent="0.25">
      <c r="A5626" s="58"/>
    </row>
    <row r="5627" spans="1:1" x14ac:dyDescent="0.25">
      <c r="A5627" s="58"/>
    </row>
    <row r="5628" spans="1:1" x14ac:dyDescent="0.25">
      <c r="A5628" s="58"/>
    </row>
    <row r="5629" spans="1:1" x14ac:dyDescent="0.25">
      <c r="A5629" s="58"/>
    </row>
    <row r="5630" spans="1:1" x14ac:dyDescent="0.25">
      <c r="A5630" s="58"/>
    </row>
    <row r="5631" spans="1:1" x14ac:dyDescent="0.25">
      <c r="A5631" s="58"/>
    </row>
    <row r="5632" spans="1:1" x14ac:dyDescent="0.25">
      <c r="A5632" s="58"/>
    </row>
    <row r="5633" spans="1:1" x14ac:dyDescent="0.25">
      <c r="A5633" s="58"/>
    </row>
    <row r="5634" spans="1:1" x14ac:dyDescent="0.25">
      <c r="A5634" s="58"/>
    </row>
    <row r="5635" spans="1:1" x14ac:dyDescent="0.25">
      <c r="A5635" s="58"/>
    </row>
    <row r="5636" spans="1:1" x14ac:dyDescent="0.25">
      <c r="A5636" s="58"/>
    </row>
    <row r="5637" spans="1:1" x14ac:dyDescent="0.25">
      <c r="A5637" s="58"/>
    </row>
    <row r="5638" spans="1:1" x14ac:dyDescent="0.25">
      <c r="A5638" s="58"/>
    </row>
    <row r="5639" spans="1:1" x14ac:dyDescent="0.25">
      <c r="A5639" s="58"/>
    </row>
    <row r="5640" spans="1:1" x14ac:dyDescent="0.25">
      <c r="A5640" s="58"/>
    </row>
    <row r="5641" spans="1:1" x14ac:dyDescent="0.25">
      <c r="A5641" s="58"/>
    </row>
    <row r="5642" spans="1:1" x14ac:dyDescent="0.25">
      <c r="A5642" s="58"/>
    </row>
    <row r="5643" spans="1:1" x14ac:dyDescent="0.25">
      <c r="A5643" s="58"/>
    </row>
    <row r="5644" spans="1:1" x14ac:dyDescent="0.25">
      <c r="A5644" s="58"/>
    </row>
    <row r="5645" spans="1:1" x14ac:dyDescent="0.25">
      <c r="A5645" s="58"/>
    </row>
    <row r="5646" spans="1:1" x14ac:dyDescent="0.25">
      <c r="A5646" s="58"/>
    </row>
    <row r="5647" spans="1:1" x14ac:dyDescent="0.25">
      <c r="A5647" s="58"/>
    </row>
    <row r="5648" spans="1:1" x14ac:dyDescent="0.25">
      <c r="A5648" s="58"/>
    </row>
    <row r="5649" spans="1:1" x14ac:dyDescent="0.25">
      <c r="A5649" s="58"/>
    </row>
    <row r="5650" spans="1:1" x14ac:dyDescent="0.25">
      <c r="A5650" s="58"/>
    </row>
    <row r="5651" spans="1:1" x14ac:dyDescent="0.25">
      <c r="A5651" s="58"/>
    </row>
    <row r="5652" spans="1:1" x14ac:dyDescent="0.25">
      <c r="A5652" s="58"/>
    </row>
    <row r="5653" spans="1:1" x14ac:dyDescent="0.25">
      <c r="A5653" s="58"/>
    </row>
    <row r="5654" spans="1:1" x14ac:dyDescent="0.25">
      <c r="A5654" s="58"/>
    </row>
    <row r="5655" spans="1:1" x14ac:dyDescent="0.25">
      <c r="A5655" s="58"/>
    </row>
    <row r="5656" spans="1:1" x14ac:dyDescent="0.25">
      <c r="A5656" s="58"/>
    </row>
    <row r="5657" spans="1:1" x14ac:dyDescent="0.25">
      <c r="A5657" s="58"/>
    </row>
    <row r="5658" spans="1:1" x14ac:dyDescent="0.25">
      <c r="A5658" s="58"/>
    </row>
    <row r="5659" spans="1:1" x14ac:dyDescent="0.25">
      <c r="A5659" s="58"/>
    </row>
    <row r="5660" spans="1:1" x14ac:dyDescent="0.25">
      <c r="A5660" s="58"/>
    </row>
    <row r="5661" spans="1:1" x14ac:dyDescent="0.25">
      <c r="A5661" s="58"/>
    </row>
    <row r="5662" spans="1:1" x14ac:dyDescent="0.25">
      <c r="A5662" s="58"/>
    </row>
    <row r="5663" spans="1:1" x14ac:dyDescent="0.25">
      <c r="A5663" s="58"/>
    </row>
    <row r="5664" spans="1:1" x14ac:dyDescent="0.25">
      <c r="A5664" s="58"/>
    </row>
    <row r="5665" spans="1:1" x14ac:dyDescent="0.25">
      <c r="A5665" s="58"/>
    </row>
    <row r="5666" spans="1:1" x14ac:dyDescent="0.25">
      <c r="A5666" s="58"/>
    </row>
    <row r="5667" spans="1:1" x14ac:dyDescent="0.25">
      <c r="A5667" s="58"/>
    </row>
    <row r="5668" spans="1:1" x14ac:dyDescent="0.25">
      <c r="A5668" s="58"/>
    </row>
    <row r="5669" spans="1:1" x14ac:dyDescent="0.25">
      <c r="A5669" s="58"/>
    </row>
    <row r="5670" spans="1:1" x14ac:dyDescent="0.25">
      <c r="A5670" s="58"/>
    </row>
    <row r="5671" spans="1:1" x14ac:dyDescent="0.25">
      <c r="A5671" s="58"/>
    </row>
    <row r="5672" spans="1:1" x14ac:dyDescent="0.25">
      <c r="A5672" s="58"/>
    </row>
    <row r="5673" spans="1:1" x14ac:dyDescent="0.25">
      <c r="A5673" s="58"/>
    </row>
    <row r="5674" spans="1:1" x14ac:dyDescent="0.25">
      <c r="A5674" s="58"/>
    </row>
    <row r="5675" spans="1:1" x14ac:dyDescent="0.25">
      <c r="A5675" s="58"/>
    </row>
    <row r="5676" spans="1:1" x14ac:dyDescent="0.25">
      <c r="A5676" s="58"/>
    </row>
    <row r="5677" spans="1:1" x14ac:dyDescent="0.25">
      <c r="A5677" s="58"/>
    </row>
    <row r="5678" spans="1:1" x14ac:dyDescent="0.25">
      <c r="A5678" s="58"/>
    </row>
    <row r="5679" spans="1:1" x14ac:dyDescent="0.25">
      <c r="A5679" s="58"/>
    </row>
    <row r="5680" spans="1:1" x14ac:dyDescent="0.25">
      <c r="A5680" s="58"/>
    </row>
    <row r="5681" spans="1:1" x14ac:dyDescent="0.25">
      <c r="A5681" s="58"/>
    </row>
    <row r="5682" spans="1:1" x14ac:dyDescent="0.25">
      <c r="A5682" s="58"/>
    </row>
    <row r="5683" spans="1:1" x14ac:dyDescent="0.25">
      <c r="A5683" s="58"/>
    </row>
    <row r="5684" spans="1:1" x14ac:dyDescent="0.25">
      <c r="A5684" s="58"/>
    </row>
    <row r="5685" spans="1:1" x14ac:dyDescent="0.25">
      <c r="A5685" s="58"/>
    </row>
    <row r="5686" spans="1:1" x14ac:dyDescent="0.25">
      <c r="A5686" s="58"/>
    </row>
    <row r="5687" spans="1:1" x14ac:dyDescent="0.25">
      <c r="A5687" s="58"/>
    </row>
    <row r="5688" spans="1:1" x14ac:dyDescent="0.25">
      <c r="A5688" s="58"/>
    </row>
    <row r="5689" spans="1:1" x14ac:dyDescent="0.25">
      <c r="A5689" s="58"/>
    </row>
    <row r="5690" spans="1:1" x14ac:dyDescent="0.25">
      <c r="A5690" s="58"/>
    </row>
    <row r="5691" spans="1:1" x14ac:dyDescent="0.25">
      <c r="A5691" s="58"/>
    </row>
    <row r="5692" spans="1:1" x14ac:dyDescent="0.25">
      <c r="A5692" s="58"/>
    </row>
    <row r="5693" spans="1:1" x14ac:dyDescent="0.25">
      <c r="A5693" s="58"/>
    </row>
    <row r="5694" spans="1:1" x14ac:dyDescent="0.25">
      <c r="A5694" s="58"/>
    </row>
    <row r="5695" spans="1:1" x14ac:dyDescent="0.25">
      <c r="A5695" s="58"/>
    </row>
    <row r="5696" spans="1:1" x14ac:dyDescent="0.25">
      <c r="A5696" s="58"/>
    </row>
    <row r="5697" spans="1:1" x14ac:dyDescent="0.25">
      <c r="A5697" s="58"/>
    </row>
    <row r="5698" spans="1:1" x14ac:dyDescent="0.25">
      <c r="A5698" s="58"/>
    </row>
    <row r="5699" spans="1:1" x14ac:dyDescent="0.25">
      <c r="A5699" s="58"/>
    </row>
    <row r="5700" spans="1:1" x14ac:dyDescent="0.25">
      <c r="A5700" s="58"/>
    </row>
    <row r="5701" spans="1:1" x14ac:dyDescent="0.25">
      <c r="A5701" s="58"/>
    </row>
    <row r="5702" spans="1:1" x14ac:dyDescent="0.25">
      <c r="A5702" s="58"/>
    </row>
    <row r="5703" spans="1:1" x14ac:dyDescent="0.25">
      <c r="A5703" s="58"/>
    </row>
    <row r="5704" spans="1:1" x14ac:dyDescent="0.25">
      <c r="A5704" s="58"/>
    </row>
    <row r="5705" spans="1:1" x14ac:dyDescent="0.25">
      <c r="A5705" s="58"/>
    </row>
    <row r="5706" spans="1:1" x14ac:dyDescent="0.25">
      <c r="A5706" s="58"/>
    </row>
    <row r="5707" spans="1:1" x14ac:dyDescent="0.25">
      <c r="A5707" s="58"/>
    </row>
    <row r="5708" spans="1:1" x14ac:dyDescent="0.25">
      <c r="A5708" s="58"/>
    </row>
    <row r="5709" spans="1:1" x14ac:dyDescent="0.25">
      <c r="A5709" s="58"/>
    </row>
    <row r="5710" spans="1:1" x14ac:dyDescent="0.25">
      <c r="A5710" s="58"/>
    </row>
    <row r="5711" spans="1:1" x14ac:dyDescent="0.25">
      <c r="A5711" s="58"/>
    </row>
    <row r="5712" spans="1:1" x14ac:dyDescent="0.25">
      <c r="A5712" s="58"/>
    </row>
    <row r="5713" spans="1:1" x14ac:dyDescent="0.25">
      <c r="A5713" s="58"/>
    </row>
    <row r="5714" spans="1:1" x14ac:dyDescent="0.25">
      <c r="A5714" s="58"/>
    </row>
    <row r="5715" spans="1:1" x14ac:dyDescent="0.25">
      <c r="A5715" s="58"/>
    </row>
    <row r="5716" spans="1:1" x14ac:dyDescent="0.25">
      <c r="A5716" s="58"/>
    </row>
    <row r="5717" spans="1:1" x14ac:dyDescent="0.25">
      <c r="A5717" s="58"/>
    </row>
    <row r="5718" spans="1:1" x14ac:dyDescent="0.25">
      <c r="A5718" s="58"/>
    </row>
    <row r="5719" spans="1:1" x14ac:dyDescent="0.25">
      <c r="A5719" s="58"/>
    </row>
    <row r="5720" spans="1:1" x14ac:dyDescent="0.25">
      <c r="A5720" s="58"/>
    </row>
    <row r="5721" spans="1:1" x14ac:dyDescent="0.25">
      <c r="A5721" s="58"/>
    </row>
    <row r="5722" spans="1:1" x14ac:dyDescent="0.25">
      <c r="A5722" s="58"/>
    </row>
    <row r="5723" spans="1:1" x14ac:dyDescent="0.25">
      <c r="A5723" s="58"/>
    </row>
    <row r="5724" spans="1:1" x14ac:dyDescent="0.25">
      <c r="A5724" s="58"/>
    </row>
    <row r="5725" spans="1:1" x14ac:dyDescent="0.25">
      <c r="A5725" s="58"/>
    </row>
    <row r="5726" spans="1:1" x14ac:dyDescent="0.25">
      <c r="A5726" s="58"/>
    </row>
    <row r="5727" spans="1:1" x14ac:dyDescent="0.25">
      <c r="A5727" s="58"/>
    </row>
    <row r="5728" spans="1:1" x14ac:dyDescent="0.25">
      <c r="A5728" s="58"/>
    </row>
    <row r="5729" spans="1:1" x14ac:dyDescent="0.25">
      <c r="A5729" s="58"/>
    </row>
    <row r="5730" spans="1:1" x14ac:dyDescent="0.25">
      <c r="A5730" s="58"/>
    </row>
    <row r="5731" spans="1:1" x14ac:dyDescent="0.25">
      <c r="A5731" s="58"/>
    </row>
    <row r="5732" spans="1:1" x14ac:dyDescent="0.25">
      <c r="A5732" s="58"/>
    </row>
    <row r="5733" spans="1:1" x14ac:dyDescent="0.25">
      <c r="A5733" s="58"/>
    </row>
    <row r="5734" spans="1:1" x14ac:dyDescent="0.25">
      <c r="A5734" s="58"/>
    </row>
    <row r="5735" spans="1:1" x14ac:dyDescent="0.25">
      <c r="A5735" s="58"/>
    </row>
    <row r="5736" spans="1:1" x14ac:dyDescent="0.25">
      <c r="A5736" s="58"/>
    </row>
    <row r="5737" spans="1:1" x14ac:dyDescent="0.25">
      <c r="A5737" s="58"/>
    </row>
    <row r="5738" spans="1:1" x14ac:dyDescent="0.25">
      <c r="A5738" s="58"/>
    </row>
    <row r="5739" spans="1:1" x14ac:dyDescent="0.25">
      <c r="A5739" s="58"/>
    </row>
    <row r="5740" spans="1:1" x14ac:dyDescent="0.25">
      <c r="A5740" s="58"/>
    </row>
    <row r="5741" spans="1:1" x14ac:dyDescent="0.25">
      <c r="A5741" s="58"/>
    </row>
    <row r="5742" spans="1:1" x14ac:dyDescent="0.25">
      <c r="A5742" s="58"/>
    </row>
    <row r="5743" spans="1:1" x14ac:dyDescent="0.25">
      <c r="A5743" s="58"/>
    </row>
    <row r="5744" spans="1:1" x14ac:dyDescent="0.25">
      <c r="A5744" s="58"/>
    </row>
    <row r="5745" spans="1:1" x14ac:dyDescent="0.25">
      <c r="A5745" s="58"/>
    </row>
    <row r="5746" spans="1:1" x14ac:dyDescent="0.25">
      <c r="A5746" s="58"/>
    </row>
    <row r="5747" spans="1:1" x14ac:dyDescent="0.25">
      <c r="A5747" s="58"/>
    </row>
    <row r="5748" spans="1:1" x14ac:dyDescent="0.25">
      <c r="A5748" s="58"/>
    </row>
    <row r="5749" spans="1:1" x14ac:dyDescent="0.25">
      <c r="A5749" s="58"/>
    </row>
    <row r="5750" spans="1:1" x14ac:dyDescent="0.25">
      <c r="A5750" s="58"/>
    </row>
    <row r="5751" spans="1:1" x14ac:dyDescent="0.25">
      <c r="A5751" s="58"/>
    </row>
    <row r="5752" spans="1:1" x14ac:dyDescent="0.25">
      <c r="A5752" s="58"/>
    </row>
    <row r="5753" spans="1:1" x14ac:dyDescent="0.25">
      <c r="A5753" s="58"/>
    </row>
    <row r="5754" spans="1:1" x14ac:dyDescent="0.25">
      <c r="A5754" s="58"/>
    </row>
    <row r="5755" spans="1:1" x14ac:dyDescent="0.25">
      <c r="A5755" s="58"/>
    </row>
    <row r="5756" spans="1:1" x14ac:dyDescent="0.25">
      <c r="A5756" s="58"/>
    </row>
    <row r="5757" spans="1:1" x14ac:dyDescent="0.25">
      <c r="A5757" s="58"/>
    </row>
    <row r="5758" spans="1:1" x14ac:dyDescent="0.25">
      <c r="A5758" s="58"/>
    </row>
    <row r="5759" spans="1:1" x14ac:dyDescent="0.25">
      <c r="A5759" s="58"/>
    </row>
    <row r="5760" spans="1:1" x14ac:dyDescent="0.25">
      <c r="A5760" s="58"/>
    </row>
    <row r="5761" spans="1:1" x14ac:dyDescent="0.25">
      <c r="A5761" s="58"/>
    </row>
    <row r="5762" spans="1:1" x14ac:dyDescent="0.25">
      <c r="A5762" s="58"/>
    </row>
    <row r="5763" spans="1:1" x14ac:dyDescent="0.25">
      <c r="A5763" s="58"/>
    </row>
    <row r="5764" spans="1:1" x14ac:dyDescent="0.25">
      <c r="A5764" s="58"/>
    </row>
    <row r="5765" spans="1:1" x14ac:dyDescent="0.25">
      <c r="A5765" s="58"/>
    </row>
    <row r="5766" spans="1:1" x14ac:dyDescent="0.25">
      <c r="A5766" s="58"/>
    </row>
    <row r="5767" spans="1:1" x14ac:dyDescent="0.25">
      <c r="A5767" s="58"/>
    </row>
    <row r="5768" spans="1:1" x14ac:dyDescent="0.25">
      <c r="A5768" s="58"/>
    </row>
    <row r="5769" spans="1:1" x14ac:dyDescent="0.25">
      <c r="A5769" s="58"/>
    </row>
    <row r="5770" spans="1:1" x14ac:dyDescent="0.25">
      <c r="A5770" s="58"/>
    </row>
    <row r="5771" spans="1:1" x14ac:dyDescent="0.25">
      <c r="A5771" s="58"/>
    </row>
    <row r="5772" spans="1:1" x14ac:dyDescent="0.25">
      <c r="A5772" s="58"/>
    </row>
    <row r="5773" spans="1:1" x14ac:dyDescent="0.25">
      <c r="A5773" s="58"/>
    </row>
    <row r="5774" spans="1:1" x14ac:dyDescent="0.25">
      <c r="A5774" s="58"/>
    </row>
    <row r="5775" spans="1:1" x14ac:dyDescent="0.25">
      <c r="A5775" s="58"/>
    </row>
    <row r="5776" spans="1:1" x14ac:dyDescent="0.25">
      <c r="A5776" s="58"/>
    </row>
    <row r="5777" spans="1:1" x14ac:dyDescent="0.25">
      <c r="A5777" s="58"/>
    </row>
    <row r="5778" spans="1:1" x14ac:dyDescent="0.25">
      <c r="A5778" s="58"/>
    </row>
    <row r="5779" spans="1:1" x14ac:dyDescent="0.25">
      <c r="A5779" s="58"/>
    </row>
    <row r="5780" spans="1:1" x14ac:dyDescent="0.25">
      <c r="A5780" s="58"/>
    </row>
    <row r="5781" spans="1:1" x14ac:dyDescent="0.25">
      <c r="A5781" s="58"/>
    </row>
    <row r="5782" spans="1:1" x14ac:dyDescent="0.25">
      <c r="A5782" s="58"/>
    </row>
    <row r="5783" spans="1:1" x14ac:dyDescent="0.25">
      <c r="A5783" s="58"/>
    </row>
    <row r="5784" spans="1:1" x14ac:dyDescent="0.25">
      <c r="A5784" s="58"/>
    </row>
    <row r="5785" spans="1:1" x14ac:dyDescent="0.25">
      <c r="A5785" s="58"/>
    </row>
    <row r="5786" spans="1:1" x14ac:dyDescent="0.25">
      <c r="A5786" s="58"/>
    </row>
    <row r="5787" spans="1:1" x14ac:dyDescent="0.25">
      <c r="A5787" s="58"/>
    </row>
    <row r="5788" spans="1:1" x14ac:dyDescent="0.25">
      <c r="A5788" s="58"/>
    </row>
    <row r="5789" spans="1:1" x14ac:dyDescent="0.25">
      <c r="A5789" s="58"/>
    </row>
    <row r="5790" spans="1:1" x14ac:dyDescent="0.25">
      <c r="A5790" s="58"/>
    </row>
    <row r="5791" spans="1:1" x14ac:dyDescent="0.25">
      <c r="A5791" s="58"/>
    </row>
    <row r="5792" spans="1:1" x14ac:dyDescent="0.25">
      <c r="A5792" s="58"/>
    </row>
    <row r="5793" spans="1:1" x14ac:dyDescent="0.25">
      <c r="A5793" s="58"/>
    </row>
    <row r="5794" spans="1:1" x14ac:dyDescent="0.25">
      <c r="A5794" s="58"/>
    </row>
    <row r="5795" spans="1:1" x14ac:dyDescent="0.25">
      <c r="A5795" s="58"/>
    </row>
    <row r="5796" spans="1:1" x14ac:dyDescent="0.25">
      <c r="A5796" s="58"/>
    </row>
    <row r="5797" spans="1:1" x14ac:dyDescent="0.25">
      <c r="A5797" s="58"/>
    </row>
    <row r="5798" spans="1:1" x14ac:dyDescent="0.25">
      <c r="A5798" s="58"/>
    </row>
    <row r="5799" spans="1:1" x14ac:dyDescent="0.25">
      <c r="A5799" s="58"/>
    </row>
    <row r="5800" spans="1:1" x14ac:dyDescent="0.25">
      <c r="A5800" s="58"/>
    </row>
    <row r="5801" spans="1:1" x14ac:dyDescent="0.25">
      <c r="A5801" s="58"/>
    </row>
    <row r="5802" spans="1:1" x14ac:dyDescent="0.25">
      <c r="A5802" s="58"/>
    </row>
    <row r="5803" spans="1:1" x14ac:dyDescent="0.25">
      <c r="A5803" s="58"/>
    </row>
    <row r="5804" spans="1:1" x14ac:dyDescent="0.25">
      <c r="A5804" s="58"/>
    </row>
    <row r="5805" spans="1:1" x14ac:dyDescent="0.25">
      <c r="A5805" s="58"/>
    </row>
    <row r="5806" spans="1:1" x14ac:dyDescent="0.25">
      <c r="A5806" s="58"/>
    </row>
    <row r="5807" spans="1:1" x14ac:dyDescent="0.25">
      <c r="A5807" s="58"/>
    </row>
    <row r="5808" spans="1:1" x14ac:dyDescent="0.25">
      <c r="A5808" s="58"/>
    </row>
    <row r="5809" spans="1:1" x14ac:dyDescent="0.25">
      <c r="A5809" s="58"/>
    </row>
    <row r="5810" spans="1:1" x14ac:dyDescent="0.25">
      <c r="A5810" s="58"/>
    </row>
    <row r="5811" spans="1:1" x14ac:dyDescent="0.25">
      <c r="A5811" s="58"/>
    </row>
    <row r="5812" spans="1:1" x14ac:dyDescent="0.25">
      <c r="A5812" s="58"/>
    </row>
    <row r="5813" spans="1:1" x14ac:dyDescent="0.25">
      <c r="A5813" s="58"/>
    </row>
    <row r="5814" spans="1:1" x14ac:dyDescent="0.25">
      <c r="A5814" s="58"/>
    </row>
    <row r="5815" spans="1:1" x14ac:dyDescent="0.25">
      <c r="A5815" s="58"/>
    </row>
    <row r="5816" spans="1:1" x14ac:dyDescent="0.25">
      <c r="A5816" s="58"/>
    </row>
    <row r="5817" spans="1:1" x14ac:dyDescent="0.25">
      <c r="A5817" s="58"/>
    </row>
    <row r="5818" spans="1:1" x14ac:dyDescent="0.25">
      <c r="A5818" s="58"/>
    </row>
    <row r="5819" spans="1:1" x14ac:dyDescent="0.25">
      <c r="A5819" s="58"/>
    </row>
    <row r="5820" spans="1:1" x14ac:dyDescent="0.25">
      <c r="A5820" s="58"/>
    </row>
    <row r="5821" spans="1:1" x14ac:dyDescent="0.25">
      <c r="A5821" s="58"/>
    </row>
    <row r="5822" spans="1:1" x14ac:dyDescent="0.25">
      <c r="A5822" s="58"/>
    </row>
    <row r="5823" spans="1:1" x14ac:dyDescent="0.25">
      <c r="A5823" s="58"/>
    </row>
    <row r="5824" spans="1:1" x14ac:dyDescent="0.25">
      <c r="A5824" s="58"/>
    </row>
    <row r="5825" spans="1:1" x14ac:dyDescent="0.25">
      <c r="A5825" s="58"/>
    </row>
    <row r="5826" spans="1:1" x14ac:dyDescent="0.25">
      <c r="A5826" s="58"/>
    </row>
    <row r="5827" spans="1:1" x14ac:dyDescent="0.25">
      <c r="A5827" s="58"/>
    </row>
    <row r="5828" spans="1:1" x14ac:dyDescent="0.25">
      <c r="A5828" s="58"/>
    </row>
    <row r="5829" spans="1:1" x14ac:dyDescent="0.25">
      <c r="A5829" s="58"/>
    </row>
    <row r="5830" spans="1:1" x14ac:dyDescent="0.25">
      <c r="A5830" s="58"/>
    </row>
    <row r="5831" spans="1:1" x14ac:dyDescent="0.25">
      <c r="A5831" s="58"/>
    </row>
    <row r="5832" spans="1:1" x14ac:dyDescent="0.25">
      <c r="A5832" s="58"/>
    </row>
    <row r="5833" spans="1:1" x14ac:dyDescent="0.25">
      <c r="A5833" s="58"/>
    </row>
    <row r="5834" spans="1:1" x14ac:dyDescent="0.25">
      <c r="A5834" s="58"/>
    </row>
    <row r="5835" spans="1:1" x14ac:dyDescent="0.25">
      <c r="A5835" s="58"/>
    </row>
    <row r="5836" spans="1:1" x14ac:dyDescent="0.25">
      <c r="A5836" s="58"/>
    </row>
    <row r="5837" spans="1:1" x14ac:dyDescent="0.25">
      <c r="A5837" s="58"/>
    </row>
    <row r="5838" spans="1:1" x14ac:dyDescent="0.25">
      <c r="A5838" s="58"/>
    </row>
    <row r="5839" spans="1:1" x14ac:dyDescent="0.25">
      <c r="A5839" s="58"/>
    </row>
    <row r="5840" spans="1:1" x14ac:dyDescent="0.25">
      <c r="A5840" s="58"/>
    </row>
    <row r="5841" spans="1:1" x14ac:dyDescent="0.25">
      <c r="A5841" s="58"/>
    </row>
    <row r="5842" spans="1:1" x14ac:dyDescent="0.25">
      <c r="A5842" s="58"/>
    </row>
    <row r="5843" spans="1:1" x14ac:dyDescent="0.25">
      <c r="A5843" s="58"/>
    </row>
    <row r="5844" spans="1:1" x14ac:dyDescent="0.25">
      <c r="A5844" s="58"/>
    </row>
    <row r="5845" spans="1:1" x14ac:dyDescent="0.25">
      <c r="A5845" s="58"/>
    </row>
    <row r="5846" spans="1:1" x14ac:dyDescent="0.25">
      <c r="A5846" s="58"/>
    </row>
    <row r="5847" spans="1:1" x14ac:dyDescent="0.25">
      <c r="A5847" s="58"/>
    </row>
    <row r="5848" spans="1:1" x14ac:dyDescent="0.25">
      <c r="A5848" s="58"/>
    </row>
    <row r="5849" spans="1:1" x14ac:dyDescent="0.25">
      <c r="A5849" s="58"/>
    </row>
    <row r="5850" spans="1:1" x14ac:dyDescent="0.25">
      <c r="A5850" s="58"/>
    </row>
    <row r="5851" spans="1:1" x14ac:dyDescent="0.25">
      <c r="A5851" s="58"/>
    </row>
    <row r="5852" spans="1:1" x14ac:dyDescent="0.25">
      <c r="A5852" s="58"/>
    </row>
    <row r="5853" spans="1:1" x14ac:dyDescent="0.25">
      <c r="A5853" s="58"/>
    </row>
    <row r="5854" spans="1:1" x14ac:dyDescent="0.25">
      <c r="A5854" s="58"/>
    </row>
    <row r="5855" spans="1:1" x14ac:dyDescent="0.25">
      <c r="A5855" s="58"/>
    </row>
    <row r="5856" spans="1:1" x14ac:dyDescent="0.25">
      <c r="A5856" s="58"/>
    </row>
    <row r="5857" spans="1:1" x14ac:dyDescent="0.25">
      <c r="A5857" s="58"/>
    </row>
    <row r="5858" spans="1:1" x14ac:dyDescent="0.25">
      <c r="A5858" s="58"/>
    </row>
    <row r="5859" spans="1:1" x14ac:dyDescent="0.25">
      <c r="A5859" s="58"/>
    </row>
    <row r="5860" spans="1:1" x14ac:dyDescent="0.25">
      <c r="A5860" s="58"/>
    </row>
    <row r="5861" spans="1:1" x14ac:dyDescent="0.25">
      <c r="A5861" s="58"/>
    </row>
    <row r="5862" spans="1:1" x14ac:dyDescent="0.25">
      <c r="A5862" s="58"/>
    </row>
    <row r="5863" spans="1:1" x14ac:dyDescent="0.25">
      <c r="A5863" s="58"/>
    </row>
    <row r="5864" spans="1:1" x14ac:dyDescent="0.25">
      <c r="A5864" s="58"/>
    </row>
    <row r="5865" spans="1:1" x14ac:dyDescent="0.25">
      <c r="A5865" s="58"/>
    </row>
    <row r="5866" spans="1:1" x14ac:dyDescent="0.25">
      <c r="A5866" s="58"/>
    </row>
    <row r="5867" spans="1:1" x14ac:dyDescent="0.25">
      <c r="A5867" s="58"/>
    </row>
    <row r="5868" spans="1:1" x14ac:dyDescent="0.25">
      <c r="A5868" s="58"/>
    </row>
    <row r="5869" spans="1:1" x14ac:dyDescent="0.25">
      <c r="A5869" s="58"/>
    </row>
    <row r="5870" spans="1:1" x14ac:dyDescent="0.25">
      <c r="A5870" s="58"/>
    </row>
    <row r="5871" spans="1:1" x14ac:dyDescent="0.25">
      <c r="A5871" s="58"/>
    </row>
    <row r="5872" spans="1:1" x14ac:dyDescent="0.25">
      <c r="A5872" s="58"/>
    </row>
    <row r="5873" spans="1:1" x14ac:dyDescent="0.25">
      <c r="A5873" s="58"/>
    </row>
    <row r="5874" spans="1:1" x14ac:dyDescent="0.25">
      <c r="A5874" s="58"/>
    </row>
    <row r="5875" spans="1:1" x14ac:dyDescent="0.25">
      <c r="A5875" s="58"/>
    </row>
    <row r="5876" spans="1:1" x14ac:dyDescent="0.25">
      <c r="A5876" s="58"/>
    </row>
    <row r="5877" spans="1:1" x14ac:dyDescent="0.25">
      <c r="A5877" s="58"/>
    </row>
    <row r="5878" spans="1:1" x14ac:dyDescent="0.25">
      <c r="A5878" s="58"/>
    </row>
    <row r="5879" spans="1:1" x14ac:dyDescent="0.25">
      <c r="A5879" s="58"/>
    </row>
    <row r="5880" spans="1:1" x14ac:dyDescent="0.25">
      <c r="A5880" s="58"/>
    </row>
    <row r="5881" spans="1:1" x14ac:dyDescent="0.25">
      <c r="A5881" s="58"/>
    </row>
    <row r="5882" spans="1:1" x14ac:dyDescent="0.25">
      <c r="A5882" s="58"/>
    </row>
    <row r="5883" spans="1:1" x14ac:dyDescent="0.25">
      <c r="A5883" s="58"/>
    </row>
    <row r="5884" spans="1:1" x14ac:dyDescent="0.25">
      <c r="A5884" s="58"/>
    </row>
    <row r="5885" spans="1:1" x14ac:dyDescent="0.25">
      <c r="A5885" s="58"/>
    </row>
    <row r="5886" spans="1:1" x14ac:dyDescent="0.25">
      <c r="A5886" s="58"/>
    </row>
    <row r="5887" spans="1:1" x14ac:dyDescent="0.25">
      <c r="A5887" s="58"/>
    </row>
    <row r="5888" spans="1:1" x14ac:dyDescent="0.25">
      <c r="A5888" s="58"/>
    </row>
    <row r="5889" spans="1:1" x14ac:dyDescent="0.25">
      <c r="A5889" s="58"/>
    </row>
    <row r="5890" spans="1:1" x14ac:dyDescent="0.25">
      <c r="A5890" s="58"/>
    </row>
    <row r="5891" spans="1:1" x14ac:dyDescent="0.25">
      <c r="A5891" s="58"/>
    </row>
    <row r="5892" spans="1:1" x14ac:dyDescent="0.25">
      <c r="A5892" s="58"/>
    </row>
    <row r="5893" spans="1:1" x14ac:dyDescent="0.25">
      <c r="A5893" s="58"/>
    </row>
    <row r="5894" spans="1:1" x14ac:dyDescent="0.25">
      <c r="A5894" s="58"/>
    </row>
    <row r="5895" spans="1:1" x14ac:dyDescent="0.25">
      <c r="A5895" s="58"/>
    </row>
    <row r="5896" spans="1:1" x14ac:dyDescent="0.25">
      <c r="A5896" s="58"/>
    </row>
    <row r="5897" spans="1:1" x14ac:dyDescent="0.25">
      <c r="A5897" s="58"/>
    </row>
    <row r="5898" spans="1:1" x14ac:dyDescent="0.25">
      <c r="A5898" s="58"/>
    </row>
    <row r="5899" spans="1:1" x14ac:dyDescent="0.25">
      <c r="A5899" s="58"/>
    </row>
    <row r="5900" spans="1:1" x14ac:dyDescent="0.25">
      <c r="A5900" s="58"/>
    </row>
    <row r="5901" spans="1:1" x14ac:dyDescent="0.25">
      <c r="A5901" s="58"/>
    </row>
    <row r="5902" spans="1:1" x14ac:dyDescent="0.25">
      <c r="A5902" s="58"/>
    </row>
    <row r="5903" spans="1:1" x14ac:dyDescent="0.25">
      <c r="A5903" s="58"/>
    </row>
    <row r="5904" spans="1:1" x14ac:dyDescent="0.25">
      <c r="A5904" s="58"/>
    </row>
    <row r="5905" spans="1:1" x14ac:dyDescent="0.25">
      <c r="A5905" s="58"/>
    </row>
    <row r="5906" spans="1:1" x14ac:dyDescent="0.25">
      <c r="A5906" s="58"/>
    </row>
    <row r="5907" spans="1:1" x14ac:dyDescent="0.25">
      <c r="A5907" s="58"/>
    </row>
    <row r="5908" spans="1:1" x14ac:dyDescent="0.25">
      <c r="A5908" s="58"/>
    </row>
    <row r="5909" spans="1:1" x14ac:dyDescent="0.25">
      <c r="A5909" s="58"/>
    </row>
    <row r="5910" spans="1:1" x14ac:dyDescent="0.25">
      <c r="A5910" s="58"/>
    </row>
    <row r="5911" spans="1:1" x14ac:dyDescent="0.25">
      <c r="A5911" s="58"/>
    </row>
    <row r="5912" spans="1:1" x14ac:dyDescent="0.25">
      <c r="A5912" s="58"/>
    </row>
    <row r="5913" spans="1:1" x14ac:dyDescent="0.25">
      <c r="A5913" s="58"/>
    </row>
    <row r="5914" spans="1:1" x14ac:dyDescent="0.25">
      <c r="A5914" s="58"/>
    </row>
    <row r="5915" spans="1:1" x14ac:dyDescent="0.25">
      <c r="A5915" s="58"/>
    </row>
    <row r="5916" spans="1:1" x14ac:dyDescent="0.25">
      <c r="A5916" s="58"/>
    </row>
    <row r="5917" spans="1:1" x14ac:dyDescent="0.25">
      <c r="A5917" s="58"/>
    </row>
    <row r="5918" spans="1:1" x14ac:dyDescent="0.25">
      <c r="A5918" s="58"/>
    </row>
    <row r="5919" spans="1:1" x14ac:dyDescent="0.25">
      <c r="A5919" s="58"/>
    </row>
    <row r="5920" spans="1:1" x14ac:dyDescent="0.25">
      <c r="A5920" s="58"/>
    </row>
    <row r="5921" spans="1:1" x14ac:dyDescent="0.25">
      <c r="A5921" s="58"/>
    </row>
    <row r="5922" spans="1:1" x14ac:dyDescent="0.25">
      <c r="A5922" s="58"/>
    </row>
    <row r="5923" spans="1:1" x14ac:dyDescent="0.25">
      <c r="A5923" s="58"/>
    </row>
    <row r="5924" spans="1:1" x14ac:dyDescent="0.25">
      <c r="A5924" s="58"/>
    </row>
    <row r="5925" spans="1:1" x14ac:dyDescent="0.25">
      <c r="A5925" s="58"/>
    </row>
    <row r="5926" spans="1:1" x14ac:dyDescent="0.25">
      <c r="A5926" s="58"/>
    </row>
    <row r="5927" spans="1:1" x14ac:dyDescent="0.25">
      <c r="A5927" s="58"/>
    </row>
    <row r="5928" spans="1:1" x14ac:dyDescent="0.25">
      <c r="A5928" s="58"/>
    </row>
    <row r="5929" spans="1:1" x14ac:dyDescent="0.25">
      <c r="A5929" s="58"/>
    </row>
    <row r="5930" spans="1:1" x14ac:dyDescent="0.25">
      <c r="A5930" s="58"/>
    </row>
    <row r="5931" spans="1:1" x14ac:dyDescent="0.25">
      <c r="A5931" s="58"/>
    </row>
    <row r="5932" spans="1:1" x14ac:dyDescent="0.25">
      <c r="A5932" s="58"/>
    </row>
    <row r="5933" spans="1:1" x14ac:dyDescent="0.25">
      <c r="A5933" s="58"/>
    </row>
    <row r="5934" spans="1:1" x14ac:dyDescent="0.25">
      <c r="A5934" s="58"/>
    </row>
    <row r="5935" spans="1:1" x14ac:dyDescent="0.25">
      <c r="A5935" s="58"/>
    </row>
    <row r="5936" spans="1:1" x14ac:dyDescent="0.25">
      <c r="A5936" s="58"/>
    </row>
    <row r="5937" spans="1:1" x14ac:dyDescent="0.25">
      <c r="A5937" s="58"/>
    </row>
    <row r="5938" spans="1:1" x14ac:dyDescent="0.25">
      <c r="A5938" s="58"/>
    </row>
    <row r="5939" spans="1:1" x14ac:dyDescent="0.25">
      <c r="A5939" s="58"/>
    </row>
    <row r="5940" spans="1:1" x14ac:dyDescent="0.25">
      <c r="A5940" s="58"/>
    </row>
    <row r="5941" spans="1:1" x14ac:dyDescent="0.25">
      <c r="A5941" s="58"/>
    </row>
    <row r="5942" spans="1:1" x14ac:dyDescent="0.25">
      <c r="A5942" s="58"/>
    </row>
    <row r="5943" spans="1:1" x14ac:dyDescent="0.25">
      <c r="A5943" s="58"/>
    </row>
    <row r="5944" spans="1:1" x14ac:dyDescent="0.25">
      <c r="A5944" s="58"/>
    </row>
    <row r="5945" spans="1:1" x14ac:dyDescent="0.25">
      <c r="A5945" s="58"/>
    </row>
    <row r="5946" spans="1:1" x14ac:dyDescent="0.25">
      <c r="A5946" s="58"/>
    </row>
    <row r="5947" spans="1:1" x14ac:dyDescent="0.25">
      <c r="A5947" s="58"/>
    </row>
    <row r="5948" spans="1:1" x14ac:dyDescent="0.25">
      <c r="A5948" s="58"/>
    </row>
    <row r="5949" spans="1:1" x14ac:dyDescent="0.25">
      <c r="A5949" s="58"/>
    </row>
    <row r="5950" spans="1:1" x14ac:dyDescent="0.25">
      <c r="A5950" s="58"/>
    </row>
    <row r="5951" spans="1:1" x14ac:dyDescent="0.25">
      <c r="A5951" s="58"/>
    </row>
    <row r="5952" spans="1:1" x14ac:dyDescent="0.25">
      <c r="A5952" s="58"/>
    </row>
    <row r="5953" spans="1:1" x14ac:dyDescent="0.25">
      <c r="A5953" s="58"/>
    </row>
    <row r="5954" spans="1:1" x14ac:dyDescent="0.25">
      <c r="A5954" s="58"/>
    </row>
    <row r="5955" spans="1:1" x14ac:dyDescent="0.25">
      <c r="A5955" s="58"/>
    </row>
    <row r="5956" spans="1:1" x14ac:dyDescent="0.25">
      <c r="A5956" s="58"/>
    </row>
    <row r="5957" spans="1:1" x14ac:dyDescent="0.25">
      <c r="A5957" s="58"/>
    </row>
    <row r="5958" spans="1:1" x14ac:dyDescent="0.25">
      <c r="A5958" s="58"/>
    </row>
    <row r="5959" spans="1:1" x14ac:dyDescent="0.25">
      <c r="A5959" s="58"/>
    </row>
    <row r="5960" spans="1:1" x14ac:dyDescent="0.25">
      <c r="A5960" s="58"/>
    </row>
    <row r="5961" spans="1:1" x14ac:dyDescent="0.25">
      <c r="A5961" s="58"/>
    </row>
    <row r="5962" spans="1:1" x14ac:dyDescent="0.25">
      <c r="A5962" s="58"/>
    </row>
    <row r="5963" spans="1:1" x14ac:dyDescent="0.25">
      <c r="A5963" s="58"/>
    </row>
    <row r="5964" spans="1:1" x14ac:dyDescent="0.25">
      <c r="A5964" s="58"/>
    </row>
    <row r="5965" spans="1:1" x14ac:dyDescent="0.25">
      <c r="A5965" s="58"/>
    </row>
    <row r="5966" spans="1:1" x14ac:dyDescent="0.25">
      <c r="A5966" s="58"/>
    </row>
    <row r="5967" spans="1:1" x14ac:dyDescent="0.25">
      <c r="A5967" s="58"/>
    </row>
    <row r="5968" spans="1:1" x14ac:dyDescent="0.25">
      <c r="A5968" s="58"/>
    </row>
    <row r="5969" spans="1:1" x14ac:dyDescent="0.25">
      <c r="A5969" s="58"/>
    </row>
    <row r="5970" spans="1:1" x14ac:dyDescent="0.25">
      <c r="A5970" s="58"/>
    </row>
    <row r="5971" spans="1:1" x14ac:dyDescent="0.25">
      <c r="A5971" s="58"/>
    </row>
    <row r="5972" spans="1:1" x14ac:dyDescent="0.25">
      <c r="A5972" s="58"/>
    </row>
    <row r="5973" spans="1:1" x14ac:dyDescent="0.25">
      <c r="A5973" s="58"/>
    </row>
    <row r="5974" spans="1:1" x14ac:dyDescent="0.25">
      <c r="A5974" s="58"/>
    </row>
    <row r="5975" spans="1:1" x14ac:dyDescent="0.25">
      <c r="A5975" s="58"/>
    </row>
    <row r="5976" spans="1:1" x14ac:dyDescent="0.25">
      <c r="A5976" s="58"/>
    </row>
    <row r="5977" spans="1:1" x14ac:dyDescent="0.25">
      <c r="A5977" s="58"/>
    </row>
    <row r="5978" spans="1:1" x14ac:dyDescent="0.25">
      <c r="A5978" s="58"/>
    </row>
    <row r="5979" spans="1:1" x14ac:dyDescent="0.25">
      <c r="A5979" s="58"/>
    </row>
    <row r="5980" spans="1:1" x14ac:dyDescent="0.25">
      <c r="A5980" s="58"/>
    </row>
    <row r="5981" spans="1:1" x14ac:dyDescent="0.25">
      <c r="A5981" s="58"/>
    </row>
    <row r="5982" spans="1:1" x14ac:dyDescent="0.25">
      <c r="A5982" s="58"/>
    </row>
    <row r="5983" spans="1:1" x14ac:dyDescent="0.25">
      <c r="A5983" s="58"/>
    </row>
    <row r="5984" spans="1:1" x14ac:dyDescent="0.25">
      <c r="A5984" s="58"/>
    </row>
    <row r="5985" spans="1:1" x14ac:dyDescent="0.25">
      <c r="A5985" s="58"/>
    </row>
    <row r="5986" spans="1:1" x14ac:dyDescent="0.25">
      <c r="A5986" s="58"/>
    </row>
    <row r="5987" spans="1:1" x14ac:dyDescent="0.25">
      <c r="A5987" s="58"/>
    </row>
    <row r="5988" spans="1:1" x14ac:dyDescent="0.25">
      <c r="A5988" s="58"/>
    </row>
    <row r="5989" spans="1:1" x14ac:dyDescent="0.25">
      <c r="A5989" s="58"/>
    </row>
    <row r="5990" spans="1:1" x14ac:dyDescent="0.25">
      <c r="A5990" s="58"/>
    </row>
    <row r="5991" spans="1:1" x14ac:dyDescent="0.25">
      <c r="A5991" s="58"/>
    </row>
    <row r="5992" spans="1:1" x14ac:dyDescent="0.25">
      <c r="A5992" s="58"/>
    </row>
    <row r="5993" spans="1:1" x14ac:dyDescent="0.25">
      <c r="A5993" s="58"/>
    </row>
    <row r="5994" spans="1:1" x14ac:dyDescent="0.25">
      <c r="A5994" s="58"/>
    </row>
    <row r="5995" spans="1:1" x14ac:dyDescent="0.25">
      <c r="A5995" s="58"/>
    </row>
    <row r="5996" spans="1:1" x14ac:dyDescent="0.25">
      <c r="A5996" s="58"/>
    </row>
    <row r="5997" spans="1:1" x14ac:dyDescent="0.25">
      <c r="A5997" s="58"/>
    </row>
    <row r="5998" spans="1:1" x14ac:dyDescent="0.25">
      <c r="A5998" s="58"/>
    </row>
    <row r="5999" spans="1:1" x14ac:dyDescent="0.25">
      <c r="A5999" s="58"/>
    </row>
    <row r="6000" spans="1:1" x14ac:dyDescent="0.25">
      <c r="A6000" s="58"/>
    </row>
    <row r="6001" spans="1:1" x14ac:dyDescent="0.25">
      <c r="A6001" s="58"/>
    </row>
    <row r="6002" spans="1:1" x14ac:dyDescent="0.25">
      <c r="A6002" s="58"/>
    </row>
    <row r="6003" spans="1:1" x14ac:dyDescent="0.25">
      <c r="A6003" s="58"/>
    </row>
    <row r="6004" spans="1:1" x14ac:dyDescent="0.25">
      <c r="A6004" s="58"/>
    </row>
    <row r="6005" spans="1:1" x14ac:dyDescent="0.25">
      <c r="A6005" s="58"/>
    </row>
    <row r="6006" spans="1:1" x14ac:dyDescent="0.25">
      <c r="A6006" s="58"/>
    </row>
    <row r="6007" spans="1:1" x14ac:dyDescent="0.25">
      <c r="A6007" s="58"/>
    </row>
    <row r="6008" spans="1:1" x14ac:dyDescent="0.25">
      <c r="A6008" s="58"/>
    </row>
    <row r="6009" spans="1:1" x14ac:dyDescent="0.25">
      <c r="A6009" s="58"/>
    </row>
    <row r="6010" spans="1:1" x14ac:dyDescent="0.25">
      <c r="A6010" s="58"/>
    </row>
    <row r="6011" spans="1:1" x14ac:dyDescent="0.25">
      <c r="A6011" s="58"/>
    </row>
    <row r="6012" spans="1:1" x14ac:dyDescent="0.25">
      <c r="A6012" s="58"/>
    </row>
    <row r="6013" spans="1:1" x14ac:dyDescent="0.25">
      <c r="A6013" s="58"/>
    </row>
    <row r="6014" spans="1:1" x14ac:dyDescent="0.25">
      <c r="A6014" s="58"/>
    </row>
    <row r="6015" spans="1:1" x14ac:dyDescent="0.25">
      <c r="A6015" s="58"/>
    </row>
    <row r="6016" spans="1:1" x14ac:dyDescent="0.25">
      <c r="A6016" s="58"/>
    </row>
    <row r="6017" spans="1:1" x14ac:dyDescent="0.25">
      <c r="A6017" s="58"/>
    </row>
    <row r="6018" spans="1:1" x14ac:dyDescent="0.25">
      <c r="A6018" s="58"/>
    </row>
    <row r="6019" spans="1:1" x14ac:dyDescent="0.25">
      <c r="A6019" s="58"/>
    </row>
    <row r="6020" spans="1:1" x14ac:dyDescent="0.25">
      <c r="A6020" s="58"/>
    </row>
    <row r="6021" spans="1:1" x14ac:dyDescent="0.25">
      <c r="A6021" s="58"/>
    </row>
    <row r="6022" spans="1:1" x14ac:dyDescent="0.25">
      <c r="A6022" s="58"/>
    </row>
    <row r="6023" spans="1:1" x14ac:dyDescent="0.25">
      <c r="A6023" s="58"/>
    </row>
    <row r="6024" spans="1:1" x14ac:dyDescent="0.25">
      <c r="A6024" s="58"/>
    </row>
    <row r="6025" spans="1:1" x14ac:dyDescent="0.25">
      <c r="A6025" s="58"/>
    </row>
    <row r="6026" spans="1:1" x14ac:dyDescent="0.25">
      <c r="A6026" s="58"/>
    </row>
    <row r="6027" spans="1:1" x14ac:dyDescent="0.25">
      <c r="A6027" s="58"/>
    </row>
    <row r="6028" spans="1:1" x14ac:dyDescent="0.25">
      <c r="A6028" s="58"/>
    </row>
    <row r="6029" spans="1:1" x14ac:dyDescent="0.25">
      <c r="A6029" s="58"/>
    </row>
    <row r="6030" spans="1:1" x14ac:dyDescent="0.25">
      <c r="A6030" s="58"/>
    </row>
    <row r="6031" spans="1:1" x14ac:dyDescent="0.25">
      <c r="A6031" s="58"/>
    </row>
    <row r="6032" spans="1:1" x14ac:dyDescent="0.25">
      <c r="A6032" s="58"/>
    </row>
    <row r="6033" spans="1:1" x14ac:dyDescent="0.25">
      <c r="A6033" s="58"/>
    </row>
    <row r="6034" spans="1:1" x14ac:dyDescent="0.25">
      <c r="A6034" s="58"/>
    </row>
    <row r="6035" spans="1:1" x14ac:dyDescent="0.25">
      <c r="A6035" s="58"/>
    </row>
    <row r="6036" spans="1:1" x14ac:dyDescent="0.25">
      <c r="A6036" s="58"/>
    </row>
    <row r="6037" spans="1:1" x14ac:dyDescent="0.25">
      <c r="A6037" s="58"/>
    </row>
    <row r="6038" spans="1:1" x14ac:dyDescent="0.25">
      <c r="A6038" s="58"/>
    </row>
    <row r="6039" spans="1:1" x14ac:dyDescent="0.25">
      <c r="A6039" s="58"/>
    </row>
    <row r="6040" spans="1:1" x14ac:dyDescent="0.25">
      <c r="A6040" s="58"/>
    </row>
    <row r="6041" spans="1:1" x14ac:dyDescent="0.25">
      <c r="A6041" s="58"/>
    </row>
    <row r="6042" spans="1:1" x14ac:dyDescent="0.25">
      <c r="A6042" s="58"/>
    </row>
    <row r="6043" spans="1:1" x14ac:dyDescent="0.25">
      <c r="A6043" s="58"/>
    </row>
    <row r="6044" spans="1:1" x14ac:dyDescent="0.25">
      <c r="A6044" s="58"/>
    </row>
    <row r="6045" spans="1:1" x14ac:dyDescent="0.25">
      <c r="A6045" s="58"/>
    </row>
    <row r="6046" spans="1:1" x14ac:dyDescent="0.25">
      <c r="A6046" s="58"/>
    </row>
    <row r="6047" spans="1:1" x14ac:dyDescent="0.25">
      <c r="A6047" s="58"/>
    </row>
    <row r="6048" spans="1:1" x14ac:dyDescent="0.25">
      <c r="A6048" s="58"/>
    </row>
    <row r="6049" spans="1:1" x14ac:dyDescent="0.25">
      <c r="A6049" s="58"/>
    </row>
    <row r="6050" spans="1:1" x14ac:dyDescent="0.25">
      <c r="A6050" s="58"/>
    </row>
    <row r="6051" spans="1:1" x14ac:dyDescent="0.25">
      <c r="A6051" s="58"/>
    </row>
    <row r="6052" spans="1:1" x14ac:dyDescent="0.25">
      <c r="A6052" s="58"/>
    </row>
    <row r="6053" spans="1:1" x14ac:dyDescent="0.25">
      <c r="A6053" s="58"/>
    </row>
    <row r="6054" spans="1:1" x14ac:dyDescent="0.25">
      <c r="A6054" s="58"/>
    </row>
    <row r="6055" spans="1:1" x14ac:dyDescent="0.25">
      <c r="A6055" s="58"/>
    </row>
    <row r="6056" spans="1:1" x14ac:dyDescent="0.25">
      <c r="A6056" s="58"/>
    </row>
    <row r="6057" spans="1:1" x14ac:dyDescent="0.25">
      <c r="A6057" s="58"/>
    </row>
    <row r="6058" spans="1:1" x14ac:dyDescent="0.25">
      <c r="A6058" s="58"/>
    </row>
    <row r="6059" spans="1:1" x14ac:dyDescent="0.25">
      <c r="A6059" s="58"/>
    </row>
    <row r="6060" spans="1:1" x14ac:dyDescent="0.25">
      <c r="A6060" s="58"/>
    </row>
    <row r="6061" spans="1:1" x14ac:dyDescent="0.25">
      <c r="A6061" s="58"/>
    </row>
    <row r="6062" spans="1:1" x14ac:dyDescent="0.25">
      <c r="A6062" s="58"/>
    </row>
    <row r="6063" spans="1:1" x14ac:dyDescent="0.25">
      <c r="A6063" s="58"/>
    </row>
    <row r="6064" spans="1:1" x14ac:dyDescent="0.25">
      <c r="A6064" s="58"/>
    </row>
    <row r="6065" spans="1:1" x14ac:dyDescent="0.25">
      <c r="A6065" s="58"/>
    </row>
    <row r="6066" spans="1:1" x14ac:dyDescent="0.25">
      <c r="A6066" s="58"/>
    </row>
    <row r="6067" spans="1:1" x14ac:dyDescent="0.25">
      <c r="A6067" s="58"/>
    </row>
    <row r="6068" spans="1:1" x14ac:dyDescent="0.25">
      <c r="A6068" s="58"/>
    </row>
    <row r="6069" spans="1:1" x14ac:dyDescent="0.25">
      <c r="A6069" s="58"/>
    </row>
    <row r="6070" spans="1:1" x14ac:dyDescent="0.25">
      <c r="A6070" s="58"/>
    </row>
    <row r="6071" spans="1:1" x14ac:dyDescent="0.25">
      <c r="A6071" s="58"/>
    </row>
    <row r="6072" spans="1:1" x14ac:dyDescent="0.25">
      <c r="A6072" s="58"/>
    </row>
    <row r="6073" spans="1:1" x14ac:dyDescent="0.25">
      <c r="A6073" s="58"/>
    </row>
    <row r="6074" spans="1:1" x14ac:dyDescent="0.25">
      <c r="A6074" s="58"/>
    </row>
    <row r="6075" spans="1:1" x14ac:dyDescent="0.25">
      <c r="A6075" s="58"/>
    </row>
    <row r="6076" spans="1:1" x14ac:dyDescent="0.25">
      <c r="A6076" s="58"/>
    </row>
    <row r="6077" spans="1:1" x14ac:dyDescent="0.25">
      <c r="A6077" s="58"/>
    </row>
    <row r="6078" spans="1:1" x14ac:dyDescent="0.25">
      <c r="A6078" s="58"/>
    </row>
    <row r="6079" spans="1:1" x14ac:dyDescent="0.25">
      <c r="A6079" s="58"/>
    </row>
    <row r="6080" spans="1:1" x14ac:dyDescent="0.25">
      <c r="A6080" s="58"/>
    </row>
    <row r="6081" spans="1:1" x14ac:dyDescent="0.25">
      <c r="A6081" s="58"/>
    </row>
    <row r="6082" spans="1:1" x14ac:dyDescent="0.25">
      <c r="A6082" s="58"/>
    </row>
    <row r="6083" spans="1:1" x14ac:dyDescent="0.25">
      <c r="A6083" s="58"/>
    </row>
    <row r="6084" spans="1:1" x14ac:dyDescent="0.25">
      <c r="A6084" s="58"/>
    </row>
    <row r="6085" spans="1:1" x14ac:dyDescent="0.25">
      <c r="A6085" s="58"/>
    </row>
    <row r="6086" spans="1:1" x14ac:dyDescent="0.25">
      <c r="A6086" s="58"/>
    </row>
    <row r="6087" spans="1:1" x14ac:dyDescent="0.25">
      <c r="A6087" s="58"/>
    </row>
    <row r="6088" spans="1:1" x14ac:dyDescent="0.25">
      <c r="A6088" s="58"/>
    </row>
    <row r="6089" spans="1:1" x14ac:dyDescent="0.25">
      <c r="A6089" s="58"/>
    </row>
    <row r="6090" spans="1:1" x14ac:dyDescent="0.25">
      <c r="A6090" s="58"/>
    </row>
    <row r="6091" spans="1:1" x14ac:dyDescent="0.25">
      <c r="A6091" s="58"/>
    </row>
    <row r="6092" spans="1:1" x14ac:dyDescent="0.25">
      <c r="A6092" s="58"/>
    </row>
    <row r="6093" spans="1:1" x14ac:dyDescent="0.25">
      <c r="A6093" s="58"/>
    </row>
    <row r="6094" spans="1:1" x14ac:dyDescent="0.25">
      <c r="A6094" s="58"/>
    </row>
    <row r="6095" spans="1:1" x14ac:dyDescent="0.25">
      <c r="A6095" s="58"/>
    </row>
    <row r="6096" spans="1:1" x14ac:dyDescent="0.25">
      <c r="A6096" s="58"/>
    </row>
    <row r="6097" spans="1:1" x14ac:dyDescent="0.25">
      <c r="A6097" s="58"/>
    </row>
    <row r="6098" spans="1:1" x14ac:dyDescent="0.25">
      <c r="A6098" s="58"/>
    </row>
    <row r="6099" spans="1:1" x14ac:dyDescent="0.25">
      <c r="A6099" s="58"/>
    </row>
    <row r="6100" spans="1:1" x14ac:dyDescent="0.25">
      <c r="A6100" s="58"/>
    </row>
    <row r="6101" spans="1:1" x14ac:dyDescent="0.25">
      <c r="A6101" s="58"/>
    </row>
    <row r="6102" spans="1:1" x14ac:dyDescent="0.25">
      <c r="A6102" s="58"/>
    </row>
    <row r="6103" spans="1:1" x14ac:dyDescent="0.25">
      <c r="A6103" s="58"/>
    </row>
    <row r="6104" spans="1:1" x14ac:dyDescent="0.25">
      <c r="A6104" s="58"/>
    </row>
    <row r="6105" spans="1:1" x14ac:dyDescent="0.25">
      <c r="A6105" s="58"/>
    </row>
    <row r="6106" spans="1:1" x14ac:dyDescent="0.25">
      <c r="A6106" s="58"/>
    </row>
    <row r="6107" spans="1:1" x14ac:dyDescent="0.25">
      <c r="A6107" s="58"/>
    </row>
    <row r="6108" spans="1:1" x14ac:dyDescent="0.25">
      <c r="A6108" s="58"/>
    </row>
    <row r="6109" spans="1:1" x14ac:dyDescent="0.25">
      <c r="A6109" s="58"/>
    </row>
    <row r="6110" spans="1:1" x14ac:dyDescent="0.25">
      <c r="A6110" s="58"/>
    </row>
    <row r="6111" spans="1:1" x14ac:dyDescent="0.25">
      <c r="A6111" s="58"/>
    </row>
    <row r="6112" spans="1:1" x14ac:dyDescent="0.25">
      <c r="A6112" s="58"/>
    </row>
    <row r="6113" spans="1:1" x14ac:dyDescent="0.25">
      <c r="A6113" s="58"/>
    </row>
    <row r="6114" spans="1:1" x14ac:dyDescent="0.25">
      <c r="A6114" s="58"/>
    </row>
    <row r="6115" spans="1:1" x14ac:dyDescent="0.25">
      <c r="A6115" s="58"/>
    </row>
    <row r="6116" spans="1:1" x14ac:dyDescent="0.25">
      <c r="A6116" s="58"/>
    </row>
    <row r="6117" spans="1:1" x14ac:dyDescent="0.25">
      <c r="A6117" s="58"/>
    </row>
    <row r="6118" spans="1:1" x14ac:dyDescent="0.25">
      <c r="A6118" s="58"/>
    </row>
    <row r="6119" spans="1:1" x14ac:dyDescent="0.25">
      <c r="A6119" s="58"/>
    </row>
    <row r="6120" spans="1:1" x14ac:dyDescent="0.25">
      <c r="A6120" s="58"/>
    </row>
    <row r="6121" spans="1:1" x14ac:dyDescent="0.25">
      <c r="A6121" s="58"/>
    </row>
    <row r="6122" spans="1:1" x14ac:dyDescent="0.25">
      <c r="A6122" s="58"/>
    </row>
    <row r="6123" spans="1:1" x14ac:dyDescent="0.25">
      <c r="A6123" s="58"/>
    </row>
    <row r="6124" spans="1:1" x14ac:dyDescent="0.25">
      <c r="A6124" s="58"/>
    </row>
    <row r="6125" spans="1:1" x14ac:dyDescent="0.25">
      <c r="A6125" s="58"/>
    </row>
    <row r="6126" spans="1:1" x14ac:dyDescent="0.25">
      <c r="A6126" s="58"/>
    </row>
    <row r="6127" spans="1:1" x14ac:dyDescent="0.25">
      <c r="A6127" s="58"/>
    </row>
    <row r="6128" spans="1:1" x14ac:dyDescent="0.25">
      <c r="A6128" s="58"/>
    </row>
    <row r="6129" spans="1:1" x14ac:dyDescent="0.25">
      <c r="A6129" s="58"/>
    </row>
    <row r="6130" spans="1:1" x14ac:dyDescent="0.25">
      <c r="A6130" s="58"/>
    </row>
    <row r="6131" spans="1:1" x14ac:dyDescent="0.25">
      <c r="A6131" s="58"/>
    </row>
    <row r="6132" spans="1:1" x14ac:dyDescent="0.25">
      <c r="A6132" s="58"/>
    </row>
    <row r="6133" spans="1:1" x14ac:dyDescent="0.25">
      <c r="A6133" s="58"/>
    </row>
    <row r="6134" spans="1:1" x14ac:dyDescent="0.25">
      <c r="A6134" s="58"/>
    </row>
    <row r="6135" spans="1:1" x14ac:dyDescent="0.25">
      <c r="A6135" s="58"/>
    </row>
    <row r="6136" spans="1:1" x14ac:dyDescent="0.25">
      <c r="A6136" s="58"/>
    </row>
    <row r="6137" spans="1:1" x14ac:dyDescent="0.25">
      <c r="A6137" s="58"/>
    </row>
    <row r="6138" spans="1:1" x14ac:dyDescent="0.25">
      <c r="A6138" s="58"/>
    </row>
    <row r="6139" spans="1:1" x14ac:dyDescent="0.25">
      <c r="A6139" s="58"/>
    </row>
    <row r="6140" spans="1:1" x14ac:dyDescent="0.25">
      <c r="A6140" s="58"/>
    </row>
    <row r="6141" spans="1:1" x14ac:dyDescent="0.25">
      <c r="A6141" s="58"/>
    </row>
    <row r="6142" spans="1:1" x14ac:dyDescent="0.25">
      <c r="A6142" s="58"/>
    </row>
    <row r="6143" spans="1:1" x14ac:dyDescent="0.25">
      <c r="A6143" s="58"/>
    </row>
    <row r="6144" spans="1:1" x14ac:dyDescent="0.25">
      <c r="A6144" s="58"/>
    </row>
    <row r="6145" spans="1:1" x14ac:dyDescent="0.25">
      <c r="A6145" s="58"/>
    </row>
    <row r="6146" spans="1:1" x14ac:dyDescent="0.25">
      <c r="A6146" s="58"/>
    </row>
    <row r="6147" spans="1:1" x14ac:dyDescent="0.25">
      <c r="A6147" s="58"/>
    </row>
    <row r="6148" spans="1:1" x14ac:dyDescent="0.25">
      <c r="A6148" s="58"/>
    </row>
    <row r="6149" spans="1:1" x14ac:dyDescent="0.25">
      <c r="A6149" s="58"/>
    </row>
    <row r="6150" spans="1:1" x14ac:dyDescent="0.25">
      <c r="A6150" s="58"/>
    </row>
    <row r="6151" spans="1:1" x14ac:dyDescent="0.25">
      <c r="A6151" s="58"/>
    </row>
    <row r="6152" spans="1:1" x14ac:dyDescent="0.25">
      <c r="A6152" s="58"/>
    </row>
    <row r="6153" spans="1:1" x14ac:dyDescent="0.25">
      <c r="A6153" s="58"/>
    </row>
    <row r="6154" spans="1:1" x14ac:dyDescent="0.25">
      <c r="A6154" s="58"/>
    </row>
    <row r="6155" spans="1:1" x14ac:dyDescent="0.25">
      <c r="A6155" s="58"/>
    </row>
    <row r="6156" spans="1:1" x14ac:dyDescent="0.25">
      <c r="A6156" s="58"/>
    </row>
    <row r="6157" spans="1:1" x14ac:dyDescent="0.25">
      <c r="A6157" s="58"/>
    </row>
    <row r="6158" spans="1:1" x14ac:dyDescent="0.25">
      <c r="A6158" s="58"/>
    </row>
    <row r="6159" spans="1:1" x14ac:dyDescent="0.25">
      <c r="A6159" s="58"/>
    </row>
    <row r="6160" spans="1:1" x14ac:dyDescent="0.25">
      <c r="A6160" s="58"/>
    </row>
    <row r="6161" spans="1:1" x14ac:dyDescent="0.25">
      <c r="A6161" s="58"/>
    </row>
    <row r="6162" spans="1:1" x14ac:dyDescent="0.25">
      <c r="A6162" s="58"/>
    </row>
    <row r="6163" spans="1:1" x14ac:dyDescent="0.25">
      <c r="A6163" s="58"/>
    </row>
    <row r="6164" spans="1:1" x14ac:dyDescent="0.25">
      <c r="A6164" s="58"/>
    </row>
    <row r="6165" spans="1:1" x14ac:dyDescent="0.25">
      <c r="A6165" s="58"/>
    </row>
    <row r="6166" spans="1:1" x14ac:dyDescent="0.25">
      <c r="A6166" s="58"/>
    </row>
    <row r="6167" spans="1:1" x14ac:dyDescent="0.25">
      <c r="A6167" s="58"/>
    </row>
    <row r="6168" spans="1:1" x14ac:dyDescent="0.25">
      <c r="A6168" s="58"/>
    </row>
    <row r="6169" spans="1:1" x14ac:dyDescent="0.25">
      <c r="A6169" s="58"/>
    </row>
    <row r="6170" spans="1:1" x14ac:dyDescent="0.25">
      <c r="A6170" s="58"/>
    </row>
    <row r="6171" spans="1:1" x14ac:dyDescent="0.25">
      <c r="A6171" s="58"/>
    </row>
    <row r="6172" spans="1:1" x14ac:dyDescent="0.25">
      <c r="A6172" s="58"/>
    </row>
    <row r="6173" spans="1:1" x14ac:dyDescent="0.25">
      <c r="A6173" s="58"/>
    </row>
    <row r="6174" spans="1:1" x14ac:dyDescent="0.25">
      <c r="A6174" s="58"/>
    </row>
    <row r="6175" spans="1:1" x14ac:dyDescent="0.25">
      <c r="A6175" s="58"/>
    </row>
    <row r="6176" spans="1:1" x14ac:dyDescent="0.25">
      <c r="A6176" s="58"/>
    </row>
    <row r="6177" spans="1:1" x14ac:dyDescent="0.25">
      <c r="A6177" s="58"/>
    </row>
    <row r="6178" spans="1:1" x14ac:dyDescent="0.25">
      <c r="A6178" s="58"/>
    </row>
    <row r="6179" spans="1:1" x14ac:dyDescent="0.25">
      <c r="A6179" s="58"/>
    </row>
    <row r="6180" spans="1:1" x14ac:dyDescent="0.25">
      <c r="A6180" s="58"/>
    </row>
    <row r="6181" spans="1:1" x14ac:dyDescent="0.25">
      <c r="A6181" s="58"/>
    </row>
    <row r="6182" spans="1:1" x14ac:dyDescent="0.25">
      <c r="A6182" s="58"/>
    </row>
    <row r="6183" spans="1:1" x14ac:dyDescent="0.25">
      <c r="A6183" s="58"/>
    </row>
    <row r="6184" spans="1:1" x14ac:dyDescent="0.25">
      <c r="A6184" s="58"/>
    </row>
    <row r="6185" spans="1:1" x14ac:dyDescent="0.25">
      <c r="A6185" s="58"/>
    </row>
    <row r="6186" spans="1:1" x14ac:dyDescent="0.25">
      <c r="A6186" s="58"/>
    </row>
    <row r="6187" spans="1:1" x14ac:dyDescent="0.25">
      <c r="A6187" s="58"/>
    </row>
    <row r="6188" spans="1:1" x14ac:dyDescent="0.25">
      <c r="A6188" s="58"/>
    </row>
    <row r="6189" spans="1:1" x14ac:dyDescent="0.25">
      <c r="A6189" s="58"/>
    </row>
    <row r="6190" spans="1:1" x14ac:dyDescent="0.25">
      <c r="A6190" s="58"/>
    </row>
    <row r="6191" spans="1:1" x14ac:dyDescent="0.25">
      <c r="A6191" s="58"/>
    </row>
    <row r="6192" spans="1:1" x14ac:dyDescent="0.25">
      <c r="A6192" s="58"/>
    </row>
    <row r="6193" spans="1:1" x14ac:dyDescent="0.25">
      <c r="A6193" s="58"/>
    </row>
    <row r="6194" spans="1:1" x14ac:dyDescent="0.25">
      <c r="A6194" s="58"/>
    </row>
    <row r="6195" spans="1:1" x14ac:dyDescent="0.25">
      <c r="A6195" s="58"/>
    </row>
    <row r="6196" spans="1:1" x14ac:dyDescent="0.25">
      <c r="A6196" s="58"/>
    </row>
    <row r="6197" spans="1:1" x14ac:dyDescent="0.25">
      <c r="A6197" s="58"/>
    </row>
    <row r="6198" spans="1:1" x14ac:dyDescent="0.25">
      <c r="A6198" s="58"/>
    </row>
    <row r="6199" spans="1:1" x14ac:dyDescent="0.25">
      <c r="A6199" s="58"/>
    </row>
    <row r="6200" spans="1:1" x14ac:dyDescent="0.25">
      <c r="A6200" s="58"/>
    </row>
    <row r="6201" spans="1:1" x14ac:dyDescent="0.25">
      <c r="A6201" s="58"/>
    </row>
    <row r="6202" spans="1:1" x14ac:dyDescent="0.25">
      <c r="A6202" s="58"/>
    </row>
    <row r="6203" spans="1:1" x14ac:dyDescent="0.25">
      <c r="A6203" s="58"/>
    </row>
    <row r="6204" spans="1:1" x14ac:dyDescent="0.25">
      <c r="A6204" s="58"/>
    </row>
    <row r="6205" spans="1:1" x14ac:dyDescent="0.25">
      <c r="A6205" s="58"/>
    </row>
    <row r="6206" spans="1:1" x14ac:dyDescent="0.25">
      <c r="A6206" s="58"/>
    </row>
    <row r="6207" spans="1:1" x14ac:dyDescent="0.25">
      <c r="A6207" s="58"/>
    </row>
    <row r="6208" spans="1:1" x14ac:dyDescent="0.25">
      <c r="A6208" s="58"/>
    </row>
    <row r="6209" spans="1:1" x14ac:dyDescent="0.25">
      <c r="A6209" s="58"/>
    </row>
    <row r="6210" spans="1:1" x14ac:dyDescent="0.25">
      <c r="A6210" s="58"/>
    </row>
    <row r="6211" spans="1:1" x14ac:dyDescent="0.25">
      <c r="A6211" s="58"/>
    </row>
    <row r="6212" spans="1:1" x14ac:dyDescent="0.25">
      <c r="A6212" s="58"/>
    </row>
    <row r="6213" spans="1:1" x14ac:dyDescent="0.25">
      <c r="A6213" s="58"/>
    </row>
    <row r="6214" spans="1:1" x14ac:dyDescent="0.25">
      <c r="A6214" s="58"/>
    </row>
    <row r="6215" spans="1:1" x14ac:dyDescent="0.25">
      <c r="A6215" s="58"/>
    </row>
    <row r="6216" spans="1:1" x14ac:dyDescent="0.25">
      <c r="A6216" s="58"/>
    </row>
    <row r="6217" spans="1:1" x14ac:dyDescent="0.25">
      <c r="A6217" s="58"/>
    </row>
    <row r="6218" spans="1:1" x14ac:dyDescent="0.25">
      <c r="A6218" s="58"/>
    </row>
    <row r="6219" spans="1:1" x14ac:dyDescent="0.25">
      <c r="A6219" s="58"/>
    </row>
    <row r="6220" spans="1:1" x14ac:dyDescent="0.25">
      <c r="A6220" s="58"/>
    </row>
    <row r="6221" spans="1:1" x14ac:dyDescent="0.25">
      <c r="A6221" s="58"/>
    </row>
    <row r="6222" spans="1:1" x14ac:dyDescent="0.25">
      <c r="A6222" s="58"/>
    </row>
    <row r="6223" spans="1:1" x14ac:dyDescent="0.25">
      <c r="A6223" s="58"/>
    </row>
    <row r="6224" spans="1:1" x14ac:dyDescent="0.25">
      <c r="A6224" s="58"/>
    </row>
    <row r="6225" spans="1:1" x14ac:dyDescent="0.25">
      <c r="A6225" s="58"/>
    </row>
    <row r="6226" spans="1:1" x14ac:dyDescent="0.25">
      <c r="A6226" s="58"/>
    </row>
    <row r="6227" spans="1:1" x14ac:dyDescent="0.25">
      <c r="A6227" s="58"/>
    </row>
    <row r="6228" spans="1:1" x14ac:dyDescent="0.25">
      <c r="A6228" s="58"/>
    </row>
    <row r="6229" spans="1:1" x14ac:dyDescent="0.25">
      <c r="A6229" s="58"/>
    </row>
    <row r="6230" spans="1:1" x14ac:dyDescent="0.25">
      <c r="A6230" s="58"/>
    </row>
    <row r="6231" spans="1:1" x14ac:dyDescent="0.25">
      <c r="A6231" s="58"/>
    </row>
    <row r="6232" spans="1:1" x14ac:dyDescent="0.25">
      <c r="A6232" s="58"/>
    </row>
    <row r="6233" spans="1:1" x14ac:dyDescent="0.25">
      <c r="A6233" s="58"/>
    </row>
    <row r="6234" spans="1:1" x14ac:dyDescent="0.25">
      <c r="A6234" s="58"/>
    </row>
    <row r="6235" spans="1:1" x14ac:dyDescent="0.25">
      <c r="A6235" s="58"/>
    </row>
    <row r="6236" spans="1:1" x14ac:dyDescent="0.25">
      <c r="A6236" s="58"/>
    </row>
    <row r="6237" spans="1:1" x14ac:dyDescent="0.25">
      <c r="A6237" s="58"/>
    </row>
    <row r="6238" spans="1:1" x14ac:dyDescent="0.25">
      <c r="A6238" s="58"/>
    </row>
    <row r="6239" spans="1:1" x14ac:dyDescent="0.25">
      <c r="A6239" s="58"/>
    </row>
    <row r="6240" spans="1:1" x14ac:dyDescent="0.25">
      <c r="A6240" s="58"/>
    </row>
    <row r="6241" spans="1:1" x14ac:dyDescent="0.25">
      <c r="A6241" s="58"/>
    </row>
    <row r="6242" spans="1:1" x14ac:dyDescent="0.25">
      <c r="A6242" s="58"/>
    </row>
    <row r="6243" spans="1:1" x14ac:dyDescent="0.25">
      <c r="A6243" s="58"/>
    </row>
    <row r="6244" spans="1:1" x14ac:dyDescent="0.25">
      <c r="A6244" s="58"/>
    </row>
    <row r="6245" spans="1:1" x14ac:dyDescent="0.25">
      <c r="A6245" s="58"/>
    </row>
    <row r="6246" spans="1:1" x14ac:dyDescent="0.25">
      <c r="A6246" s="58"/>
    </row>
    <row r="6247" spans="1:1" x14ac:dyDescent="0.25">
      <c r="A6247" s="58"/>
    </row>
    <row r="6248" spans="1:1" x14ac:dyDescent="0.25">
      <c r="A6248" s="58"/>
    </row>
    <row r="6249" spans="1:1" x14ac:dyDescent="0.25">
      <c r="A6249" s="58"/>
    </row>
    <row r="6250" spans="1:1" x14ac:dyDescent="0.25">
      <c r="A6250" s="58"/>
    </row>
    <row r="6251" spans="1:1" x14ac:dyDescent="0.25">
      <c r="A6251" s="58"/>
    </row>
    <row r="6252" spans="1:1" x14ac:dyDescent="0.25">
      <c r="A6252" s="58"/>
    </row>
    <row r="6253" spans="1:1" x14ac:dyDescent="0.25">
      <c r="A6253" s="58"/>
    </row>
    <row r="6254" spans="1:1" x14ac:dyDescent="0.25">
      <c r="A6254" s="58"/>
    </row>
    <row r="6255" spans="1:1" x14ac:dyDescent="0.25">
      <c r="A6255" s="58"/>
    </row>
    <row r="6256" spans="1:1" x14ac:dyDescent="0.25">
      <c r="A6256" s="58"/>
    </row>
    <row r="6257" spans="1:1" x14ac:dyDescent="0.25">
      <c r="A6257" s="58"/>
    </row>
    <row r="6258" spans="1:1" x14ac:dyDescent="0.25">
      <c r="A6258" s="58"/>
    </row>
    <row r="6259" spans="1:1" x14ac:dyDescent="0.25">
      <c r="A6259" s="58"/>
    </row>
    <row r="6260" spans="1:1" x14ac:dyDescent="0.25">
      <c r="A6260" s="58"/>
    </row>
    <row r="6261" spans="1:1" x14ac:dyDescent="0.25">
      <c r="A6261" s="58"/>
    </row>
    <row r="6262" spans="1:1" x14ac:dyDescent="0.25">
      <c r="A6262" s="58"/>
    </row>
    <row r="6263" spans="1:1" x14ac:dyDescent="0.25">
      <c r="A6263" s="58"/>
    </row>
    <row r="6264" spans="1:1" x14ac:dyDescent="0.25">
      <c r="A6264" s="58"/>
    </row>
    <row r="6265" spans="1:1" x14ac:dyDescent="0.25">
      <c r="A6265" s="58"/>
    </row>
    <row r="6266" spans="1:1" x14ac:dyDescent="0.25">
      <c r="A6266" s="58"/>
    </row>
    <row r="6267" spans="1:1" x14ac:dyDescent="0.25">
      <c r="A6267" s="58"/>
    </row>
    <row r="6268" spans="1:1" x14ac:dyDescent="0.25">
      <c r="A6268" s="58"/>
    </row>
    <row r="6269" spans="1:1" x14ac:dyDescent="0.25">
      <c r="A6269" s="58"/>
    </row>
    <row r="6270" spans="1:1" x14ac:dyDescent="0.25">
      <c r="A6270" s="58"/>
    </row>
    <row r="6271" spans="1:1" x14ac:dyDescent="0.25">
      <c r="A6271" s="58"/>
    </row>
    <row r="6272" spans="1:1" x14ac:dyDescent="0.25">
      <c r="A6272" s="58"/>
    </row>
    <row r="6273" spans="1:1" x14ac:dyDescent="0.25">
      <c r="A6273" s="58"/>
    </row>
    <row r="6274" spans="1:1" x14ac:dyDescent="0.25">
      <c r="A6274" s="58"/>
    </row>
    <row r="6275" spans="1:1" x14ac:dyDescent="0.25">
      <c r="A6275" s="58"/>
    </row>
    <row r="6276" spans="1:1" x14ac:dyDescent="0.25">
      <c r="A6276" s="58"/>
    </row>
    <row r="6277" spans="1:1" x14ac:dyDescent="0.25">
      <c r="A6277" s="58"/>
    </row>
    <row r="6278" spans="1:1" x14ac:dyDescent="0.25">
      <c r="A6278" s="58"/>
    </row>
    <row r="6279" spans="1:1" x14ac:dyDescent="0.25">
      <c r="A6279" s="58"/>
    </row>
    <row r="6280" spans="1:1" x14ac:dyDescent="0.25">
      <c r="A6280" s="58"/>
    </row>
    <row r="6281" spans="1:1" x14ac:dyDescent="0.25">
      <c r="A6281" s="58"/>
    </row>
    <row r="6282" spans="1:1" x14ac:dyDescent="0.25">
      <c r="A6282" s="58"/>
    </row>
    <row r="6283" spans="1:1" x14ac:dyDescent="0.25">
      <c r="A6283" s="58"/>
    </row>
    <row r="6284" spans="1:1" x14ac:dyDescent="0.25">
      <c r="A6284" s="58"/>
    </row>
    <row r="6285" spans="1:1" x14ac:dyDescent="0.25">
      <c r="A6285" s="58"/>
    </row>
    <row r="6286" spans="1:1" x14ac:dyDescent="0.25">
      <c r="A6286" s="58"/>
    </row>
    <row r="6287" spans="1:1" x14ac:dyDescent="0.25">
      <c r="A6287" s="58"/>
    </row>
    <row r="6288" spans="1:1" x14ac:dyDescent="0.25">
      <c r="A6288" s="58"/>
    </row>
    <row r="6289" spans="1:1" x14ac:dyDescent="0.25">
      <c r="A6289" s="58"/>
    </row>
    <row r="6290" spans="1:1" x14ac:dyDescent="0.25">
      <c r="A6290" s="58"/>
    </row>
    <row r="6291" spans="1:1" x14ac:dyDescent="0.25">
      <c r="A6291" s="58"/>
    </row>
    <row r="6292" spans="1:1" x14ac:dyDescent="0.25">
      <c r="A6292" s="58"/>
    </row>
    <row r="6293" spans="1:1" x14ac:dyDescent="0.25">
      <c r="A6293" s="58"/>
    </row>
    <row r="6294" spans="1:1" x14ac:dyDescent="0.25">
      <c r="A6294" s="58"/>
    </row>
    <row r="6295" spans="1:1" x14ac:dyDescent="0.25">
      <c r="A6295" s="58"/>
    </row>
    <row r="6296" spans="1:1" x14ac:dyDescent="0.25">
      <c r="A6296" s="58"/>
    </row>
    <row r="6297" spans="1:1" x14ac:dyDescent="0.25">
      <c r="A6297" s="58"/>
    </row>
    <row r="6298" spans="1:1" x14ac:dyDescent="0.25">
      <c r="A6298" s="58"/>
    </row>
    <row r="6299" spans="1:1" x14ac:dyDescent="0.25">
      <c r="A6299" s="58"/>
    </row>
    <row r="6300" spans="1:1" x14ac:dyDescent="0.25">
      <c r="A6300" s="58"/>
    </row>
    <row r="6301" spans="1:1" x14ac:dyDescent="0.25">
      <c r="A6301" s="58"/>
    </row>
    <row r="6302" spans="1:1" x14ac:dyDescent="0.25">
      <c r="A6302" s="58"/>
    </row>
    <row r="6303" spans="1:1" x14ac:dyDescent="0.25">
      <c r="A6303" s="58"/>
    </row>
    <row r="6304" spans="1:1" x14ac:dyDescent="0.25">
      <c r="A6304" s="58"/>
    </row>
    <row r="6305" spans="1:1" x14ac:dyDescent="0.25">
      <c r="A6305" s="58"/>
    </row>
    <row r="6306" spans="1:1" x14ac:dyDescent="0.25">
      <c r="A6306" s="58"/>
    </row>
    <row r="6307" spans="1:1" x14ac:dyDescent="0.25">
      <c r="A6307" s="58"/>
    </row>
    <row r="6308" spans="1:1" x14ac:dyDescent="0.25">
      <c r="A6308" s="58"/>
    </row>
    <row r="6309" spans="1:1" x14ac:dyDescent="0.25">
      <c r="A6309" s="58"/>
    </row>
    <row r="6310" spans="1:1" x14ac:dyDescent="0.25">
      <c r="A6310" s="58"/>
    </row>
    <row r="6311" spans="1:1" x14ac:dyDescent="0.25">
      <c r="A6311" s="58"/>
    </row>
    <row r="6312" spans="1:1" x14ac:dyDescent="0.25">
      <c r="A6312" s="58"/>
    </row>
    <row r="6313" spans="1:1" x14ac:dyDescent="0.25">
      <c r="A6313" s="58"/>
    </row>
    <row r="6314" spans="1:1" x14ac:dyDescent="0.25">
      <c r="A6314" s="58"/>
    </row>
    <row r="6315" spans="1:1" x14ac:dyDescent="0.25">
      <c r="A6315" s="58"/>
    </row>
    <row r="6316" spans="1:1" x14ac:dyDescent="0.25">
      <c r="A6316" s="58"/>
    </row>
    <row r="6317" spans="1:1" x14ac:dyDescent="0.25">
      <c r="A6317" s="58"/>
    </row>
    <row r="6318" spans="1:1" x14ac:dyDescent="0.25">
      <c r="A6318" s="58"/>
    </row>
    <row r="6319" spans="1:1" x14ac:dyDescent="0.25">
      <c r="A6319" s="58"/>
    </row>
    <row r="6320" spans="1:1" x14ac:dyDescent="0.25">
      <c r="A6320" s="58"/>
    </row>
    <row r="6321" spans="1:1" x14ac:dyDescent="0.25">
      <c r="A6321" s="58"/>
    </row>
    <row r="6322" spans="1:1" x14ac:dyDescent="0.25">
      <c r="A6322" s="58"/>
    </row>
    <row r="6323" spans="1:1" x14ac:dyDescent="0.25">
      <c r="A6323" s="58"/>
    </row>
    <row r="6324" spans="1:1" x14ac:dyDescent="0.25">
      <c r="A6324" s="58"/>
    </row>
    <row r="6325" spans="1:1" x14ac:dyDescent="0.25">
      <c r="A6325" s="58"/>
    </row>
    <row r="6326" spans="1:1" x14ac:dyDescent="0.25">
      <c r="A6326" s="58"/>
    </row>
    <row r="6327" spans="1:1" x14ac:dyDescent="0.25">
      <c r="A6327" s="58"/>
    </row>
    <row r="6328" spans="1:1" x14ac:dyDescent="0.25">
      <c r="A6328" s="58"/>
    </row>
    <row r="6329" spans="1:1" x14ac:dyDescent="0.25">
      <c r="A6329" s="58"/>
    </row>
    <row r="6330" spans="1:1" x14ac:dyDescent="0.25">
      <c r="A6330" s="58"/>
    </row>
    <row r="6331" spans="1:1" x14ac:dyDescent="0.25">
      <c r="A6331" s="58"/>
    </row>
    <row r="6332" spans="1:1" x14ac:dyDescent="0.25">
      <c r="A6332" s="58"/>
    </row>
    <row r="6333" spans="1:1" x14ac:dyDescent="0.25">
      <c r="A6333" s="58"/>
    </row>
    <row r="6334" spans="1:1" x14ac:dyDescent="0.25">
      <c r="A6334" s="58"/>
    </row>
    <row r="6335" spans="1:1" x14ac:dyDescent="0.25">
      <c r="A6335" s="58"/>
    </row>
    <row r="6336" spans="1:1" x14ac:dyDescent="0.25">
      <c r="A6336" s="58"/>
    </row>
    <row r="6337" spans="1:1" x14ac:dyDescent="0.25">
      <c r="A6337" s="58"/>
    </row>
    <row r="6338" spans="1:1" x14ac:dyDescent="0.25">
      <c r="A6338" s="58"/>
    </row>
    <row r="6339" spans="1:1" x14ac:dyDescent="0.25">
      <c r="A6339" s="58"/>
    </row>
    <row r="6340" spans="1:1" x14ac:dyDescent="0.25">
      <c r="A6340" s="58"/>
    </row>
    <row r="6341" spans="1:1" x14ac:dyDescent="0.25">
      <c r="A6341" s="58"/>
    </row>
    <row r="6342" spans="1:1" x14ac:dyDescent="0.25">
      <c r="A6342" s="58"/>
    </row>
    <row r="6343" spans="1:1" x14ac:dyDescent="0.25">
      <c r="A6343" s="58"/>
    </row>
    <row r="6344" spans="1:1" x14ac:dyDescent="0.25">
      <c r="A6344" s="58"/>
    </row>
    <row r="6345" spans="1:1" x14ac:dyDescent="0.25">
      <c r="A6345" s="58"/>
    </row>
    <row r="6346" spans="1:1" x14ac:dyDescent="0.25">
      <c r="A6346" s="58"/>
    </row>
    <row r="6347" spans="1:1" x14ac:dyDescent="0.25">
      <c r="A6347" s="58"/>
    </row>
    <row r="6348" spans="1:1" x14ac:dyDescent="0.25">
      <c r="A6348" s="58"/>
    </row>
    <row r="6349" spans="1:1" x14ac:dyDescent="0.25">
      <c r="A6349" s="58"/>
    </row>
    <row r="6350" spans="1:1" x14ac:dyDescent="0.25">
      <c r="A6350" s="58"/>
    </row>
    <row r="6351" spans="1:1" x14ac:dyDescent="0.25">
      <c r="A6351" s="58"/>
    </row>
    <row r="6352" spans="1:1" x14ac:dyDescent="0.25">
      <c r="A6352" s="58"/>
    </row>
    <row r="6353" spans="1:1" x14ac:dyDescent="0.25">
      <c r="A6353" s="58"/>
    </row>
    <row r="6354" spans="1:1" x14ac:dyDescent="0.25">
      <c r="A6354" s="58"/>
    </row>
    <row r="6355" spans="1:1" x14ac:dyDescent="0.25">
      <c r="A6355" s="58"/>
    </row>
    <row r="6356" spans="1:1" x14ac:dyDescent="0.25">
      <c r="A6356" s="58"/>
    </row>
    <row r="6357" spans="1:1" x14ac:dyDescent="0.25">
      <c r="A6357" s="58"/>
    </row>
    <row r="6358" spans="1:1" x14ac:dyDescent="0.25">
      <c r="A6358" s="58"/>
    </row>
    <row r="6359" spans="1:1" x14ac:dyDescent="0.25">
      <c r="A6359" s="58"/>
    </row>
    <row r="6360" spans="1:1" x14ac:dyDescent="0.25">
      <c r="A6360" s="58"/>
    </row>
    <row r="6361" spans="1:1" x14ac:dyDescent="0.25">
      <c r="A6361" s="58"/>
    </row>
    <row r="6362" spans="1:1" x14ac:dyDescent="0.25">
      <c r="A6362" s="58"/>
    </row>
    <row r="6363" spans="1:1" x14ac:dyDescent="0.25">
      <c r="A6363" s="58"/>
    </row>
    <row r="6364" spans="1:1" x14ac:dyDescent="0.25">
      <c r="A6364" s="58"/>
    </row>
    <row r="6365" spans="1:1" x14ac:dyDescent="0.25">
      <c r="A6365" s="58"/>
    </row>
    <row r="6366" spans="1:1" x14ac:dyDescent="0.25">
      <c r="A6366" s="58"/>
    </row>
    <row r="6367" spans="1:1" x14ac:dyDescent="0.25">
      <c r="A6367" s="58"/>
    </row>
    <row r="6368" spans="1:1" x14ac:dyDescent="0.25">
      <c r="A6368" s="58"/>
    </row>
    <row r="6369" spans="1:1" x14ac:dyDescent="0.25">
      <c r="A6369" s="58"/>
    </row>
    <row r="6370" spans="1:1" x14ac:dyDescent="0.25">
      <c r="A6370" s="58"/>
    </row>
    <row r="6371" spans="1:1" x14ac:dyDescent="0.25">
      <c r="A6371" s="58"/>
    </row>
    <row r="6372" spans="1:1" x14ac:dyDescent="0.25">
      <c r="A6372" s="58"/>
    </row>
    <row r="6373" spans="1:1" x14ac:dyDescent="0.25">
      <c r="A6373" s="58"/>
    </row>
    <row r="6374" spans="1:1" x14ac:dyDescent="0.25">
      <c r="A6374" s="58"/>
    </row>
    <row r="6375" spans="1:1" x14ac:dyDescent="0.25">
      <c r="A6375" s="58"/>
    </row>
    <row r="6376" spans="1:1" x14ac:dyDescent="0.25">
      <c r="A6376" s="58"/>
    </row>
    <row r="6377" spans="1:1" x14ac:dyDescent="0.25">
      <c r="A6377" s="58"/>
    </row>
    <row r="6378" spans="1:1" x14ac:dyDescent="0.25">
      <c r="A6378" s="58"/>
    </row>
    <row r="6379" spans="1:1" x14ac:dyDescent="0.25">
      <c r="A6379" s="58"/>
    </row>
    <row r="6380" spans="1:1" x14ac:dyDescent="0.25">
      <c r="A6380" s="58"/>
    </row>
    <row r="6381" spans="1:1" x14ac:dyDescent="0.25">
      <c r="A6381" s="58"/>
    </row>
    <row r="6382" spans="1:1" x14ac:dyDescent="0.25">
      <c r="A6382" s="58"/>
    </row>
    <row r="6383" spans="1:1" x14ac:dyDescent="0.25">
      <c r="A6383" s="58"/>
    </row>
    <row r="6384" spans="1:1" x14ac:dyDescent="0.25">
      <c r="A6384" s="58"/>
    </row>
    <row r="6385" spans="1:1" x14ac:dyDescent="0.25">
      <c r="A6385" s="58"/>
    </row>
    <row r="6386" spans="1:1" x14ac:dyDescent="0.25">
      <c r="A6386" s="58"/>
    </row>
    <row r="6387" spans="1:1" x14ac:dyDescent="0.25">
      <c r="A6387" s="58"/>
    </row>
    <row r="6388" spans="1:1" x14ac:dyDescent="0.25">
      <c r="A6388" s="58"/>
    </row>
    <row r="6389" spans="1:1" x14ac:dyDescent="0.25">
      <c r="A6389" s="58"/>
    </row>
    <row r="6390" spans="1:1" x14ac:dyDescent="0.25">
      <c r="A6390" s="58"/>
    </row>
    <row r="6391" spans="1:1" x14ac:dyDescent="0.25">
      <c r="A6391" s="58"/>
    </row>
    <row r="6392" spans="1:1" x14ac:dyDescent="0.25">
      <c r="A6392" s="58"/>
    </row>
    <row r="6393" spans="1:1" x14ac:dyDescent="0.25">
      <c r="A6393" s="58"/>
    </row>
    <row r="6394" spans="1:1" x14ac:dyDescent="0.25">
      <c r="A6394" s="58"/>
    </row>
    <row r="6395" spans="1:1" x14ac:dyDescent="0.25">
      <c r="A6395" s="58"/>
    </row>
    <row r="6396" spans="1:1" x14ac:dyDescent="0.25">
      <c r="A6396" s="58"/>
    </row>
    <row r="6397" spans="1:1" x14ac:dyDescent="0.25">
      <c r="A6397" s="58"/>
    </row>
    <row r="6398" spans="1:1" x14ac:dyDescent="0.25">
      <c r="A6398" s="58"/>
    </row>
    <row r="6399" spans="1:1" x14ac:dyDescent="0.25">
      <c r="A6399" s="58"/>
    </row>
    <row r="6400" spans="1:1" x14ac:dyDescent="0.25">
      <c r="A6400" s="58"/>
    </row>
    <row r="6401" spans="1:1" x14ac:dyDescent="0.25">
      <c r="A6401" s="58"/>
    </row>
    <row r="6402" spans="1:1" x14ac:dyDescent="0.25">
      <c r="A6402" s="58"/>
    </row>
    <row r="6403" spans="1:1" x14ac:dyDescent="0.25">
      <c r="A6403" s="58"/>
    </row>
    <row r="6404" spans="1:1" x14ac:dyDescent="0.25">
      <c r="A6404" s="58"/>
    </row>
    <row r="6405" spans="1:1" x14ac:dyDescent="0.25">
      <c r="A6405" s="58"/>
    </row>
    <row r="6406" spans="1:1" x14ac:dyDescent="0.25">
      <c r="A6406" s="58"/>
    </row>
    <row r="6407" spans="1:1" x14ac:dyDescent="0.25">
      <c r="A6407" s="58"/>
    </row>
    <row r="6408" spans="1:1" x14ac:dyDescent="0.25">
      <c r="A6408" s="58"/>
    </row>
    <row r="6409" spans="1:1" x14ac:dyDescent="0.25">
      <c r="A6409" s="58"/>
    </row>
    <row r="6410" spans="1:1" x14ac:dyDescent="0.25">
      <c r="A6410" s="58"/>
    </row>
    <row r="6411" spans="1:1" x14ac:dyDescent="0.25">
      <c r="A6411" s="58"/>
    </row>
    <row r="6412" spans="1:1" x14ac:dyDescent="0.25">
      <c r="A6412" s="58"/>
    </row>
    <row r="6413" spans="1:1" x14ac:dyDescent="0.25">
      <c r="A6413" s="58"/>
    </row>
    <row r="6414" spans="1:1" x14ac:dyDescent="0.25">
      <c r="A6414" s="58"/>
    </row>
    <row r="6415" spans="1:1" x14ac:dyDescent="0.25">
      <c r="A6415" s="58"/>
    </row>
    <row r="6416" spans="1:1" x14ac:dyDescent="0.25">
      <c r="A6416" s="58"/>
    </row>
    <row r="6417" spans="1:1" x14ac:dyDescent="0.25">
      <c r="A6417" s="58"/>
    </row>
    <row r="6418" spans="1:1" x14ac:dyDescent="0.25">
      <c r="A6418" s="58"/>
    </row>
    <row r="6419" spans="1:1" x14ac:dyDescent="0.25">
      <c r="A6419" s="58"/>
    </row>
    <row r="6420" spans="1:1" x14ac:dyDescent="0.25">
      <c r="A6420" s="58"/>
    </row>
    <row r="6421" spans="1:1" x14ac:dyDescent="0.25">
      <c r="A6421" s="58"/>
    </row>
    <row r="6422" spans="1:1" x14ac:dyDescent="0.25">
      <c r="A6422" s="58"/>
    </row>
    <row r="6423" spans="1:1" x14ac:dyDescent="0.25">
      <c r="A6423" s="58"/>
    </row>
    <row r="6424" spans="1:1" x14ac:dyDescent="0.25">
      <c r="A6424" s="58"/>
    </row>
    <row r="6425" spans="1:1" x14ac:dyDescent="0.25">
      <c r="A6425" s="58"/>
    </row>
    <row r="6426" spans="1:1" x14ac:dyDescent="0.25">
      <c r="A6426" s="58"/>
    </row>
    <row r="6427" spans="1:1" x14ac:dyDescent="0.25">
      <c r="A6427" s="58"/>
    </row>
    <row r="6428" spans="1:1" x14ac:dyDescent="0.25">
      <c r="A6428" s="58"/>
    </row>
    <row r="6429" spans="1:1" x14ac:dyDescent="0.25">
      <c r="A6429" s="58"/>
    </row>
    <row r="6430" spans="1:1" x14ac:dyDescent="0.25">
      <c r="A6430" s="58"/>
    </row>
    <row r="6431" spans="1:1" x14ac:dyDescent="0.25">
      <c r="A6431" s="58"/>
    </row>
    <row r="6432" spans="1:1" x14ac:dyDescent="0.25">
      <c r="A6432" s="58"/>
    </row>
    <row r="6433" spans="1:1" x14ac:dyDescent="0.25">
      <c r="A6433" s="58"/>
    </row>
    <row r="6434" spans="1:1" x14ac:dyDescent="0.25">
      <c r="A6434" s="58"/>
    </row>
    <row r="6435" spans="1:1" x14ac:dyDescent="0.25">
      <c r="A6435" s="58"/>
    </row>
    <row r="6436" spans="1:1" x14ac:dyDescent="0.25">
      <c r="A6436" s="58"/>
    </row>
    <row r="6437" spans="1:1" x14ac:dyDescent="0.25">
      <c r="A6437" s="58"/>
    </row>
    <row r="6438" spans="1:1" x14ac:dyDescent="0.25">
      <c r="A6438" s="58"/>
    </row>
    <row r="6439" spans="1:1" x14ac:dyDescent="0.25">
      <c r="A6439" s="58"/>
    </row>
    <row r="6440" spans="1:1" x14ac:dyDescent="0.25">
      <c r="A6440" s="58"/>
    </row>
    <row r="6441" spans="1:1" x14ac:dyDescent="0.25">
      <c r="A6441" s="58"/>
    </row>
    <row r="6442" spans="1:1" x14ac:dyDescent="0.25">
      <c r="A6442" s="58"/>
    </row>
    <row r="6443" spans="1:1" x14ac:dyDescent="0.25">
      <c r="A6443" s="58"/>
    </row>
    <row r="6444" spans="1:1" x14ac:dyDescent="0.25">
      <c r="A6444" s="58"/>
    </row>
    <row r="6445" spans="1:1" x14ac:dyDescent="0.25">
      <c r="A6445" s="58"/>
    </row>
    <row r="6446" spans="1:1" x14ac:dyDescent="0.25">
      <c r="A6446" s="58"/>
    </row>
    <row r="6447" spans="1:1" x14ac:dyDescent="0.25">
      <c r="A6447" s="58"/>
    </row>
    <row r="6448" spans="1:1" x14ac:dyDescent="0.25">
      <c r="A6448" s="58"/>
    </row>
    <row r="6449" spans="1:1" x14ac:dyDescent="0.25">
      <c r="A6449" s="58"/>
    </row>
    <row r="6450" spans="1:1" x14ac:dyDescent="0.25">
      <c r="A6450" s="58"/>
    </row>
    <row r="6451" spans="1:1" x14ac:dyDescent="0.25">
      <c r="A6451" s="58"/>
    </row>
    <row r="6452" spans="1:1" x14ac:dyDescent="0.25">
      <c r="A6452" s="58"/>
    </row>
    <row r="6453" spans="1:1" x14ac:dyDescent="0.25">
      <c r="A6453" s="58"/>
    </row>
    <row r="6454" spans="1:1" x14ac:dyDescent="0.25">
      <c r="A6454" s="58"/>
    </row>
    <row r="6455" spans="1:1" x14ac:dyDescent="0.25">
      <c r="A6455" s="58"/>
    </row>
    <row r="6456" spans="1:1" x14ac:dyDescent="0.25">
      <c r="A6456" s="58"/>
    </row>
    <row r="6457" spans="1:1" x14ac:dyDescent="0.25">
      <c r="A6457" s="58"/>
    </row>
    <row r="6458" spans="1:1" x14ac:dyDescent="0.25">
      <c r="A6458" s="58"/>
    </row>
    <row r="6459" spans="1:1" x14ac:dyDescent="0.25">
      <c r="A6459" s="58"/>
    </row>
    <row r="6460" spans="1:1" x14ac:dyDescent="0.25">
      <c r="A6460" s="58"/>
    </row>
    <row r="6461" spans="1:1" x14ac:dyDescent="0.25">
      <c r="A6461" s="58"/>
    </row>
    <row r="6462" spans="1:1" x14ac:dyDescent="0.25">
      <c r="A6462" s="58"/>
    </row>
    <row r="6463" spans="1:1" x14ac:dyDescent="0.25">
      <c r="A6463" s="58"/>
    </row>
    <row r="6464" spans="1:1" x14ac:dyDescent="0.25">
      <c r="A6464" s="58"/>
    </row>
    <row r="6465" spans="1:1" x14ac:dyDescent="0.25">
      <c r="A6465" s="58"/>
    </row>
    <row r="6466" spans="1:1" x14ac:dyDescent="0.25">
      <c r="A6466" s="58"/>
    </row>
    <row r="6467" spans="1:1" x14ac:dyDescent="0.25">
      <c r="A6467" s="58"/>
    </row>
    <row r="6468" spans="1:1" x14ac:dyDescent="0.25">
      <c r="A6468" s="58"/>
    </row>
    <row r="6469" spans="1:1" x14ac:dyDescent="0.25">
      <c r="A6469" s="58"/>
    </row>
    <row r="6470" spans="1:1" x14ac:dyDescent="0.25">
      <c r="A6470" s="58"/>
    </row>
    <row r="6471" spans="1:1" x14ac:dyDescent="0.25">
      <c r="A6471" s="58"/>
    </row>
    <row r="6472" spans="1:1" x14ac:dyDescent="0.25">
      <c r="A6472" s="58"/>
    </row>
    <row r="6473" spans="1:1" x14ac:dyDescent="0.25">
      <c r="A6473" s="58"/>
    </row>
    <row r="6474" spans="1:1" x14ac:dyDescent="0.25">
      <c r="A6474" s="58"/>
    </row>
    <row r="6475" spans="1:1" x14ac:dyDescent="0.25">
      <c r="A6475" s="58"/>
    </row>
    <row r="6476" spans="1:1" x14ac:dyDescent="0.25">
      <c r="A6476" s="58"/>
    </row>
    <row r="6477" spans="1:1" x14ac:dyDescent="0.25">
      <c r="A6477" s="58"/>
    </row>
    <row r="6478" spans="1:1" x14ac:dyDescent="0.25">
      <c r="A6478" s="58"/>
    </row>
    <row r="6479" spans="1:1" x14ac:dyDescent="0.25">
      <c r="A6479" s="58"/>
    </row>
    <row r="6480" spans="1:1" x14ac:dyDescent="0.25">
      <c r="A6480" s="58"/>
    </row>
    <row r="6481" spans="1:1" x14ac:dyDescent="0.25">
      <c r="A6481" s="58"/>
    </row>
    <row r="6482" spans="1:1" x14ac:dyDescent="0.25">
      <c r="A6482" s="58"/>
    </row>
    <row r="6483" spans="1:1" x14ac:dyDescent="0.25">
      <c r="A6483" s="58"/>
    </row>
    <row r="6484" spans="1:1" x14ac:dyDescent="0.25">
      <c r="A6484" s="58"/>
    </row>
    <row r="6485" spans="1:1" x14ac:dyDescent="0.25">
      <c r="A6485" s="58"/>
    </row>
    <row r="6486" spans="1:1" x14ac:dyDescent="0.25">
      <c r="A6486" s="58"/>
    </row>
    <row r="6487" spans="1:1" x14ac:dyDescent="0.25">
      <c r="A6487" s="58"/>
    </row>
    <row r="6488" spans="1:1" x14ac:dyDescent="0.25">
      <c r="A6488" s="58"/>
    </row>
    <row r="6489" spans="1:1" x14ac:dyDescent="0.25">
      <c r="A6489" s="58"/>
    </row>
    <row r="6490" spans="1:1" x14ac:dyDescent="0.25">
      <c r="A6490" s="58"/>
    </row>
    <row r="6491" spans="1:1" x14ac:dyDescent="0.25">
      <c r="A6491" s="58"/>
    </row>
    <row r="6492" spans="1:1" x14ac:dyDescent="0.25">
      <c r="A6492" s="58"/>
    </row>
    <row r="6493" spans="1:1" x14ac:dyDescent="0.25">
      <c r="A6493" s="58"/>
    </row>
    <row r="6494" spans="1:1" x14ac:dyDescent="0.25">
      <c r="A6494" s="58"/>
    </row>
    <row r="6495" spans="1:1" x14ac:dyDescent="0.25">
      <c r="A6495" s="58"/>
    </row>
    <row r="6496" spans="1:1" x14ac:dyDescent="0.25">
      <c r="A6496" s="58"/>
    </row>
    <row r="6497" spans="1:1" x14ac:dyDescent="0.25">
      <c r="A6497" s="58"/>
    </row>
    <row r="6498" spans="1:1" x14ac:dyDescent="0.25">
      <c r="A6498" s="58"/>
    </row>
    <row r="6499" spans="1:1" x14ac:dyDescent="0.25">
      <c r="A6499" s="58"/>
    </row>
    <row r="6500" spans="1:1" x14ac:dyDescent="0.25">
      <c r="A6500" s="58"/>
    </row>
    <row r="6501" spans="1:1" x14ac:dyDescent="0.25">
      <c r="A6501" s="58"/>
    </row>
    <row r="6502" spans="1:1" x14ac:dyDescent="0.25">
      <c r="A6502" s="58"/>
    </row>
    <row r="6503" spans="1:1" x14ac:dyDescent="0.25">
      <c r="A6503" s="58"/>
    </row>
    <row r="6504" spans="1:1" x14ac:dyDescent="0.25">
      <c r="A6504" s="58"/>
    </row>
    <row r="6505" spans="1:1" x14ac:dyDescent="0.25">
      <c r="A6505" s="58"/>
    </row>
    <row r="6506" spans="1:1" x14ac:dyDescent="0.25">
      <c r="A6506" s="58"/>
    </row>
    <row r="6507" spans="1:1" x14ac:dyDescent="0.25">
      <c r="A6507" s="58"/>
    </row>
    <row r="6508" spans="1:1" x14ac:dyDescent="0.25">
      <c r="A6508" s="58"/>
    </row>
    <row r="6509" spans="1:1" x14ac:dyDescent="0.25">
      <c r="A6509" s="58"/>
    </row>
    <row r="6510" spans="1:1" x14ac:dyDescent="0.25">
      <c r="A6510" s="58"/>
    </row>
    <row r="6511" spans="1:1" x14ac:dyDescent="0.25">
      <c r="A6511" s="58"/>
    </row>
    <row r="6512" spans="1:1" x14ac:dyDescent="0.25">
      <c r="A6512" s="58"/>
    </row>
    <row r="6513" spans="1:1" x14ac:dyDescent="0.25">
      <c r="A6513" s="58"/>
    </row>
    <row r="6514" spans="1:1" x14ac:dyDescent="0.25">
      <c r="A6514" s="58"/>
    </row>
    <row r="6515" spans="1:1" x14ac:dyDescent="0.25">
      <c r="A6515" s="58"/>
    </row>
    <row r="6516" spans="1:1" x14ac:dyDescent="0.25">
      <c r="A6516" s="58"/>
    </row>
    <row r="6517" spans="1:1" x14ac:dyDescent="0.25">
      <c r="A6517" s="58"/>
    </row>
    <row r="6518" spans="1:1" x14ac:dyDescent="0.25">
      <c r="A6518" s="58"/>
    </row>
    <row r="6519" spans="1:1" x14ac:dyDescent="0.25">
      <c r="A6519" s="58"/>
    </row>
    <row r="6520" spans="1:1" x14ac:dyDescent="0.25">
      <c r="A6520" s="58"/>
    </row>
    <row r="6521" spans="1:1" x14ac:dyDescent="0.25">
      <c r="A6521" s="58"/>
    </row>
    <row r="6522" spans="1:1" x14ac:dyDescent="0.25">
      <c r="A6522" s="58"/>
    </row>
    <row r="6523" spans="1:1" x14ac:dyDescent="0.25">
      <c r="A6523" s="58"/>
    </row>
    <row r="6524" spans="1:1" x14ac:dyDescent="0.25">
      <c r="A6524" s="58"/>
    </row>
    <row r="6525" spans="1:1" x14ac:dyDescent="0.25">
      <c r="A6525" s="58"/>
    </row>
    <row r="6526" spans="1:1" x14ac:dyDescent="0.25">
      <c r="A6526" s="58"/>
    </row>
    <row r="6527" spans="1:1" x14ac:dyDescent="0.25">
      <c r="A6527" s="58"/>
    </row>
    <row r="6528" spans="1:1" x14ac:dyDescent="0.25">
      <c r="A6528" s="58"/>
    </row>
    <row r="6529" spans="1:1" x14ac:dyDescent="0.25">
      <c r="A6529" s="58"/>
    </row>
    <row r="6530" spans="1:1" x14ac:dyDescent="0.25">
      <c r="A6530" s="58"/>
    </row>
    <row r="6531" spans="1:1" x14ac:dyDescent="0.25">
      <c r="A6531" s="58"/>
    </row>
    <row r="6532" spans="1:1" x14ac:dyDescent="0.25">
      <c r="A6532" s="58"/>
    </row>
    <row r="6533" spans="1:1" x14ac:dyDescent="0.25">
      <c r="A6533" s="58"/>
    </row>
    <row r="6534" spans="1:1" x14ac:dyDescent="0.25">
      <c r="A6534" s="58"/>
    </row>
    <row r="6535" spans="1:1" x14ac:dyDescent="0.25">
      <c r="A6535" s="58"/>
    </row>
    <row r="6536" spans="1:1" x14ac:dyDescent="0.25">
      <c r="A6536" s="58"/>
    </row>
    <row r="6537" spans="1:1" x14ac:dyDescent="0.25">
      <c r="A6537" s="58"/>
    </row>
    <row r="6538" spans="1:1" x14ac:dyDescent="0.25">
      <c r="A6538" s="58"/>
    </row>
    <row r="6539" spans="1:1" x14ac:dyDescent="0.25">
      <c r="A6539" s="58"/>
    </row>
    <row r="6540" spans="1:1" x14ac:dyDescent="0.25">
      <c r="A6540" s="58"/>
    </row>
    <row r="6541" spans="1:1" x14ac:dyDescent="0.25">
      <c r="A6541" s="58"/>
    </row>
    <row r="6542" spans="1:1" x14ac:dyDescent="0.25">
      <c r="A6542" s="58"/>
    </row>
    <row r="6543" spans="1:1" x14ac:dyDescent="0.25">
      <c r="A6543" s="58"/>
    </row>
    <row r="6544" spans="1:1" x14ac:dyDescent="0.25">
      <c r="A6544" s="58"/>
    </row>
    <row r="6545" spans="1:1" x14ac:dyDescent="0.25">
      <c r="A6545" s="58"/>
    </row>
    <row r="6546" spans="1:1" x14ac:dyDescent="0.25">
      <c r="A6546" s="58"/>
    </row>
    <row r="6547" spans="1:1" x14ac:dyDescent="0.25">
      <c r="A6547" s="58"/>
    </row>
    <row r="6548" spans="1:1" x14ac:dyDescent="0.25">
      <c r="A6548" s="58"/>
    </row>
    <row r="6549" spans="1:1" x14ac:dyDescent="0.25">
      <c r="A6549" s="58"/>
    </row>
    <row r="6550" spans="1:1" x14ac:dyDescent="0.25">
      <c r="A6550" s="58"/>
    </row>
    <row r="6551" spans="1:1" x14ac:dyDescent="0.25">
      <c r="A6551" s="58"/>
    </row>
    <row r="6552" spans="1:1" x14ac:dyDescent="0.25">
      <c r="A6552" s="58"/>
    </row>
    <row r="6553" spans="1:1" x14ac:dyDescent="0.25">
      <c r="A6553" s="58"/>
    </row>
    <row r="6554" spans="1:1" x14ac:dyDescent="0.25">
      <c r="A6554" s="58"/>
    </row>
    <row r="6555" spans="1:1" x14ac:dyDescent="0.25">
      <c r="A6555" s="58"/>
    </row>
    <row r="6556" spans="1:1" x14ac:dyDescent="0.25">
      <c r="A6556" s="58"/>
    </row>
    <row r="6557" spans="1:1" x14ac:dyDescent="0.25">
      <c r="A6557" s="58"/>
    </row>
    <row r="6558" spans="1:1" x14ac:dyDescent="0.25">
      <c r="A6558" s="58"/>
    </row>
    <row r="6559" spans="1:1" x14ac:dyDescent="0.25">
      <c r="A6559" s="58"/>
    </row>
    <row r="6560" spans="1:1" x14ac:dyDescent="0.25">
      <c r="A6560" s="58"/>
    </row>
    <row r="6561" spans="1:1" x14ac:dyDescent="0.25">
      <c r="A6561" s="58"/>
    </row>
    <row r="6562" spans="1:1" x14ac:dyDescent="0.25">
      <c r="A6562" s="58"/>
    </row>
    <row r="6563" spans="1:1" x14ac:dyDescent="0.25">
      <c r="A6563" s="58"/>
    </row>
    <row r="6564" spans="1:1" x14ac:dyDescent="0.25">
      <c r="A6564" s="58"/>
    </row>
    <row r="6565" spans="1:1" x14ac:dyDescent="0.25">
      <c r="A6565" s="58"/>
    </row>
    <row r="6566" spans="1:1" x14ac:dyDescent="0.25">
      <c r="A6566" s="58"/>
    </row>
    <row r="6567" spans="1:1" x14ac:dyDescent="0.25">
      <c r="A6567" s="58"/>
    </row>
    <row r="6568" spans="1:1" x14ac:dyDescent="0.25">
      <c r="A6568" s="58"/>
    </row>
    <row r="6569" spans="1:1" x14ac:dyDescent="0.25">
      <c r="A6569" s="58"/>
    </row>
    <row r="6570" spans="1:1" x14ac:dyDescent="0.25">
      <c r="A6570" s="58"/>
    </row>
    <row r="6571" spans="1:1" x14ac:dyDescent="0.25">
      <c r="A6571" s="58"/>
    </row>
    <row r="6572" spans="1:1" x14ac:dyDescent="0.25">
      <c r="A6572" s="58"/>
    </row>
    <row r="6573" spans="1:1" x14ac:dyDescent="0.25">
      <c r="A6573" s="58"/>
    </row>
    <row r="6574" spans="1:1" x14ac:dyDescent="0.25">
      <c r="A6574" s="58"/>
    </row>
    <row r="6575" spans="1:1" x14ac:dyDescent="0.25">
      <c r="A6575" s="58"/>
    </row>
    <row r="6576" spans="1:1" x14ac:dyDescent="0.25">
      <c r="A6576" s="58"/>
    </row>
    <row r="6577" spans="1:1" x14ac:dyDescent="0.25">
      <c r="A6577" s="58"/>
    </row>
    <row r="6578" spans="1:1" x14ac:dyDescent="0.25">
      <c r="A6578" s="58"/>
    </row>
    <row r="6579" spans="1:1" x14ac:dyDescent="0.25">
      <c r="A6579" s="58"/>
    </row>
    <row r="6580" spans="1:1" x14ac:dyDescent="0.25">
      <c r="A6580" s="58"/>
    </row>
    <row r="6581" spans="1:1" x14ac:dyDescent="0.25">
      <c r="A6581" s="58"/>
    </row>
    <row r="6582" spans="1:1" x14ac:dyDescent="0.25">
      <c r="A6582" s="58"/>
    </row>
    <row r="6583" spans="1:1" x14ac:dyDescent="0.25">
      <c r="A6583" s="58"/>
    </row>
    <row r="6584" spans="1:1" x14ac:dyDescent="0.25">
      <c r="A6584" s="58"/>
    </row>
    <row r="6585" spans="1:1" x14ac:dyDescent="0.25">
      <c r="A6585" s="58"/>
    </row>
    <row r="6586" spans="1:1" x14ac:dyDescent="0.25">
      <c r="A6586" s="58"/>
    </row>
    <row r="6587" spans="1:1" x14ac:dyDescent="0.25">
      <c r="A6587" s="58"/>
    </row>
    <row r="6588" spans="1:1" x14ac:dyDescent="0.25">
      <c r="A6588" s="58"/>
    </row>
    <row r="6589" spans="1:1" x14ac:dyDescent="0.25">
      <c r="A6589" s="58"/>
    </row>
    <row r="6590" spans="1:1" x14ac:dyDescent="0.25">
      <c r="A6590" s="58"/>
    </row>
    <row r="6591" spans="1:1" x14ac:dyDescent="0.25">
      <c r="A6591" s="58"/>
    </row>
    <row r="6592" spans="1:1" x14ac:dyDescent="0.25">
      <c r="A6592" s="58"/>
    </row>
    <row r="6593" spans="1:1" x14ac:dyDescent="0.25">
      <c r="A6593" s="58"/>
    </row>
    <row r="6594" spans="1:1" x14ac:dyDescent="0.25">
      <c r="A6594" s="58"/>
    </row>
    <row r="6595" spans="1:1" x14ac:dyDescent="0.25">
      <c r="A6595" s="58"/>
    </row>
    <row r="6596" spans="1:1" x14ac:dyDescent="0.25">
      <c r="A6596" s="58"/>
    </row>
    <row r="6597" spans="1:1" x14ac:dyDescent="0.25">
      <c r="A6597" s="58"/>
    </row>
    <row r="6598" spans="1:1" x14ac:dyDescent="0.25">
      <c r="A6598" s="58"/>
    </row>
    <row r="6599" spans="1:1" x14ac:dyDescent="0.25">
      <c r="A6599" s="58"/>
    </row>
    <row r="6600" spans="1:1" x14ac:dyDescent="0.25">
      <c r="A6600" s="58"/>
    </row>
    <row r="6601" spans="1:1" x14ac:dyDescent="0.25">
      <c r="A6601" s="58"/>
    </row>
    <row r="6602" spans="1:1" x14ac:dyDescent="0.25">
      <c r="A6602" s="58"/>
    </row>
    <row r="6603" spans="1:1" x14ac:dyDescent="0.25">
      <c r="A6603" s="58"/>
    </row>
    <row r="6604" spans="1:1" x14ac:dyDescent="0.25">
      <c r="A6604" s="58"/>
    </row>
    <row r="6605" spans="1:1" x14ac:dyDescent="0.25">
      <c r="A6605" s="58"/>
    </row>
    <row r="6606" spans="1:1" x14ac:dyDescent="0.25">
      <c r="A6606" s="58"/>
    </row>
    <row r="6607" spans="1:1" x14ac:dyDescent="0.25">
      <c r="A6607" s="58"/>
    </row>
    <row r="6608" spans="1:1" x14ac:dyDescent="0.25">
      <c r="A6608" s="58"/>
    </row>
    <row r="6609" spans="1:1" x14ac:dyDescent="0.25">
      <c r="A6609" s="58"/>
    </row>
    <row r="6610" spans="1:1" x14ac:dyDescent="0.25">
      <c r="A6610" s="58"/>
    </row>
    <row r="6611" spans="1:1" x14ac:dyDescent="0.25">
      <c r="A6611" s="58"/>
    </row>
    <row r="6612" spans="1:1" x14ac:dyDescent="0.25">
      <c r="A6612" s="58"/>
    </row>
    <row r="6613" spans="1:1" x14ac:dyDescent="0.25">
      <c r="A6613" s="58"/>
    </row>
    <row r="6614" spans="1:1" x14ac:dyDescent="0.25">
      <c r="A6614" s="58"/>
    </row>
    <row r="6615" spans="1:1" x14ac:dyDescent="0.25">
      <c r="A6615" s="58"/>
    </row>
    <row r="6616" spans="1:1" x14ac:dyDescent="0.25">
      <c r="A6616" s="58"/>
    </row>
    <row r="6617" spans="1:1" x14ac:dyDescent="0.25">
      <c r="A6617" s="58"/>
    </row>
    <row r="6618" spans="1:1" x14ac:dyDescent="0.25">
      <c r="A6618" s="58"/>
    </row>
    <row r="6619" spans="1:1" x14ac:dyDescent="0.25">
      <c r="A6619" s="58"/>
    </row>
    <row r="6620" spans="1:1" x14ac:dyDescent="0.25">
      <c r="A6620" s="58"/>
    </row>
    <row r="6621" spans="1:1" x14ac:dyDescent="0.25">
      <c r="A6621" s="58"/>
    </row>
    <row r="6622" spans="1:1" x14ac:dyDescent="0.25">
      <c r="A6622" s="58"/>
    </row>
    <row r="6623" spans="1:1" x14ac:dyDescent="0.25">
      <c r="A6623" s="58"/>
    </row>
    <row r="6624" spans="1:1" x14ac:dyDescent="0.25">
      <c r="A6624" s="58"/>
    </row>
    <row r="6625" spans="1:1" x14ac:dyDescent="0.25">
      <c r="A6625" s="58"/>
    </row>
    <row r="6626" spans="1:1" x14ac:dyDescent="0.25">
      <c r="A6626" s="58"/>
    </row>
    <row r="6627" spans="1:1" x14ac:dyDescent="0.25">
      <c r="A6627" s="58"/>
    </row>
    <row r="6628" spans="1:1" x14ac:dyDescent="0.25">
      <c r="A6628" s="58"/>
    </row>
    <row r="6629" spans="1:1" x14ac:dyDescent="0.25">
      <c r="A6629" s="58"/>
    </row>
    <row r="6630" spans="1:1" x14ac:dyDescent="0.25">
      <c r="A6630" s="58"/>
    </row>
    <row r="6631" spans="1:1" x14ac:dyDescent="0.25">
      <c r="A6631" s="58"/>
    </row>
    <row r="6632" spans="1:1" x14ac:dyDescent="0.25">
      <c r="A6632" s="58"/>
    </row>
    <row r="6633" spans="1:1" x14ac:dyDescent="0.25">
      <c r="A6633" s="58"/>
    </row>
    <row r="6634" spans="1:1" x14ac:dyDescent="0.25">
      <c r="A6634" s="58"/>
    </row>
    <row r="6635" spans="1:1" x14ac:dyDescent="0.25">
      <c r="A6635" s="58"/>
    </row>
    <row r="6636" spans="1:1" x14ac:dyDescent="0.25">
      <c r="A6636" s="58"/>
    </row>
    <row r="6637" spans="1:1" x14ac:dyDescent="0.25">
      <c r="A6637" s="58"/>
    </row>
    <row r="6638" spans="1:1" x14ac:dyDescent="0.25">
      <c r="A6638" s="58"/>
    </row>
    <row r="6639" spans="1:1" x14ac:dyDescent="0.25">
      <c r="A6639" s="58"/>
    </row>
    <row r="6640" spans="1:1" x14ac:dyDescent="0.25">
      <c r="A6640" s="58"/>
    </row>
    <row r="6641" spans="1:1" x14ac:dyDescent="0.25">
      <c r="A6641" s="58"/>
    </row>
    <row r="6642" spans="1:1" x14ac:dyDescent="0.25">
      <c r="A6642" s="58"/>
    </row>
    <row r="6643" spans="1:1" x14ac:dyDescent="0.25">
      <c r="A6643" s="58"/>
    </row>
    <row r="6644" spans="1:1" x14ac:dyDescent="0.25">
      <c r="A6644" s="58"/>
    </row>
    <row r="6645" spans="1:1" x14ac:dyDescent="0.25">
      <c r="A6645" s="58"/>
    </row>
    <row r="6646" spans="1:1" x14ac:dyDescent="0.25">
      <c r="A6646" s="58"/>
    </row>
    <row r="6647" spans="1:1" x14ac:dyDescent="0.25">
      <c r="A6647" s="58"/>
    </row>
    <row r="6648" spans="1:1" x14ac:dyDescent="0.25">
      <c r="A6648" s="58"/>
    </row>
    <row r="6649" spans="1:1" x14ac:dyDescent="0.25">
      <c r="A6649" s="58"/>
    </row>
    <row r="6650" spans="1:1" x14ac:dyDescent="0.25">
      <c r="A6650" s="58"/>
    </row>
    <row r="6651" spans="1:1" x14ac:dyDescent="0.25">
      <c r="A6651" s="58"/>
    </row>
    <row r="6652" spans="1:1" x14ac:dyDescent="0.25">
      <c r="A6652" s="58"/>
    </row>
    <row r="6653" spans="1:1" x14ac:dyDescent="0.25">
      <c r="A6653" s="58"/>
    </row>
    <row r="6654" spans="1:1" x14ac:dyDescent="0.25">
      <c r="A6654" s="58"/>
    </row>
    <row r="6655" spans="1:1" x14ac:dyDescent="0.25">
      <c r="A6655" s="58"/>
    </row>
    <row r="6656" spans="1:1" x14ac:dyDescent="0.25">
      <c r="A6656" s="58"/>
    </row>
    <row r="6657" spans="1:1" x14ac:dyDescent="0.25">
      <c r="A6657" s="58"/>
    </row>
    <row r="6658" spans="1:1" x14ac:dyDescent="0.25">
      <c r="A6658" s="58"/>
    </row>
    <row r="6659" spans="1:1" x14ac:dyDescent="0.25">
      <c r="A6659" s="58"/>
    </row>
    <row r="6660" spans="1:1" x14ac:dyDescent="0.25">
      <c r="A6660" s="58"/>
    </row>
    <row r="6661" spans="1:1" x14ac:dyDescent="0.25">
      <c r="A6661" s="58"/>
    </row>
    <row r="6662" spans="1:1" x14ac:dyDescent="0.25">
      <c r="A6662" s="58"/>
    </row>
    <row r="6663" spans="1:1" x14ac:dyDescent="0.25">
      <c r="A6663" s="58"/>
    </row>
    <row r="6664" spans="1:1" x14ac:dyDescent="0.25">
      <c r="A6664" s="58"/>
    </row>
    <row r="6665" spans="1:1" x14ac:dyDescent="0.25">
      <c r="A6665" s="58"/>
    </row>
    <row r="6666" spans="1:1" x14ac:dyDescent="0.25">
      <c r="A6666" s="58"/>
    </row>
    <row r="6667" spans="1:1" x14ac:dyDescent="0.25">
      <c r="A6667" s="58"/>
    </row>
    <row r="6668" spans="1:1" x14ac:dyDescent="0.25">
      <c r="A6668" s="58"/>
    </row>
    <row r="6669" spans="1:1" x14ac:dyDescent="0.25">
      <c r="A6669" s="58"/>
    </row>
    <row r="6670" spans="1:1" x14ac:dyDescent="0.25">
      <c r="A6670" s="58"/>
    </row>
    <row r="6671" spans="1:1" x14ac:dyDescent="0.25">
      <c r="A6671" s="58"/>
    </row>
    <row r="6672" spans="1:1" x14ac:dyDescent="0.25">
      <c r="A6672" s="58"/>
    </row>
    <row r="6673" spans="1:1" x14ac:dyDescent="0.25">
      <c r="A6673" s="58"/>
    </row>
    <row r="6674" spans="1:1" x14ac:dyDescent="0.25">
      <c r="A6674" s="58"/>
    </row>
    <row r="6675" spans="1:1" x14ac:dyDescent="0.25">
      <c r="A6675" s="58"/>
    </row>
    <row r="6676" spans="1:1" x14ac:dyDescent="0.25">
      <c r="A6676" s="58"/>
    </row>
    <row r="6677" spans="1:1" x14ac:dyDescent="0.25">
      <c r="A6677" s="58"/>
    </row>
    <row r="6678" spans="1:1" x14ac:dyDescent="0.25">
      <c r="A6678" s="58"/>
    </row>
    <row r="6679" spans="1:1" x14ac:dyDescent="0.25">
      <c r="A6679" s="58"/>
    </row>
    <row r="6680" spans="1:1" x14ac:dyDescent="0.25">
      <c r="A6680" s="58"/>
    </row>
    <row r="6681" spans="1:1" x14ac:dyDescent="0.25">
      <c r="A6681" s="58"/>
    </row>
    <row r="6682" spans="1:1" x14ac:dyDescent="0.25">
      <c r="A6682" s="58"/>
    </row>
    <row r="6683" spans="1:1" x14ac:dyDescent="0.25">
      <c r="A6683" s="58"/>
    </row>
    <row r="6684" spans="1:1" x14ac:dyDescent="0.25">
      <c r="A6684" s="58"/>
    </row>
    <row r="6685" spans="1:1" x14ac:dyDescent="0.25">
      <c r="A6685" s="58"/>
    </row>
    <row r="6686" spans="1:1" x14ac:dyDescent="0.25">
      <c r="A6686" s="58"/>
    </row>
    <row r="6687" spans="1:1" x14ac:dyDescent="0.25">
      <c r="A6687" s="58"/>
    </row>
    <row r="6688" spans="1:1" x14ac:dyDescent="0.25">
      <c r="A6688" s="58"/>
    </row>
    <row r="6689" spans="1:1" x14ac:dyDescent="0.25">
      <c r="A6689" s="58"/>
    </row>
    <row r="6690" spans="1:1" x14ac:dyDescent="0.25">
      <c r="A6690" s="58"/>
    </row>
    <row r="6691" spans="1:1" x14ac:dyDescent="0.25">
      <c r="A6691" s="58"/>
    </row>
    <row r="6692" spans="1:1" x14ac:dyDescent="0.25">
      <c r="A6692" s="58"/>
    </row>
    <row r="6693" spans="1:1" x14ac:dyDescent="0.25">
      <c r="A6693" s="58"/>
    </row>
    <row r="6694" spans="1:1" x14ac:dyDescent="0.25">
      <c r="A6694" s="58"/>
    </row>
    <row r="6695" spans="1:1" x14ac:dyDescent="0.25">
      <c r="A6695" s="58"/>
    </row>
    <row r="6696" spans="1:1" x14ac:dyDescent="0.25">
      <c r="A6696" s="58"/>
    </row>
    <row r="6697" spans="1:1" x14ac:dyDescent="0.25">
      <c r="A6697" s="58"/>
    </row>
    <row r="6698" spans="1:1" x14ac:dyDescent="0.25">
      <c r="A6698" s="58"/>
    </row>
    <row r="6699" spans="1:1" x14ac:dyDescent="0.25">
      <c r="A6699" s="58"/>
    </row>
    <row r="6700" spans="1:1" x14ac:dyDescent="0.25">
      <c r="A6700" s="58"/>
    </row>
    <row r="6701" spans="1:1" x14ac:dyDescent="0.25">
      <c r="A6701" s="58"/>
    </row>
    <row r="6702" spans="1:1" x14ac:dyDescent="0.25">
      <c r="A6702" s="58"/>
    </row>
    <row r="6703" spans="1:1" x14ac:dyDescent="0.25">
      <c r="A6703" s="58"/>
    </row>
    <row r="6704" spans="1:1" x14ac:dyDescent="0.25">
      <c r="A6704" s="58"/>
    </row>
    <row r="6705" spans="1:1" x14ac:dyDescent="0.25">
      <c r="A6705" s="58"/>
    </row>
    <row r="6706" spans="1:1" x14ac:dyDescent="0.25">
      <c r="A6706" s="58"/>
    </row>
    <row r="6707" spans="1:1" x14ac:dyDescent="0.25">
      <c r="A6707" s="58"/>
    </row>
    <row r="6708" spans="1:1" x14ac:dyDescent="0.25">
      <c r="A6708" s="58"/>
    </row>
    <row r="6709" spans="1:1" x14ac:dyDescent="0.25">
      <c r="A6709" s="58"/>
    </row>
    <row r="6710" spans="1:1" x14ac:dyDescent="0.25">
      <c r="A6710" s="58"/>
    </row>
    <row r="6711" spans="1:1" x14ac:dyDescent="0.25">
      <c r="A6711" s="58"/>
    </row>
    <row r="6712" spans="1:1" x14ac:dyDescent="0.25">
      <c r="A6712" s="58"/>
    </row>
    <row r="6713" spans="1:1" x14ac:dyDescent="0.25">
      <c r="A6713" s="58"/>
    </row>
    <row r="6714" spans="1:1" x14ac:dyDescent="0.25">
      <c r="A6714" s="58"/>
    </row>
    <row r="6715" spans="1:1" x14ac:dyDescent="0.25">
      <c r="A6715" s="58"/>
    </row>
    <row r="6716" spans="1:1" x14ac:dyDescent="0.25">
      <c r="A6716" s="58"/>
    </row>
    <row r="6717" spans="1:1" x14ac:dyDescent="0.25">
      <c r="A6717" s="58"/>
    </row>
    <row r="6718" spans="1:1" x14ac:dyDescent="0.25">
      <c r="A6718" s="58"/>
    </row>
    <row r="6719" spans="1:1" x14ac:dyDescent="0.25">
      <c r="A6719" s="58"/>
    </row>
    <row r="6720" spans="1:1" x14ac:dyDescent="0.25">
      <c r="A6720" s="58"/>
    </row>
    <row r="6721" spans="1:1" x14ac:dyDescent="0.25">
      <c r="A6721" s="58"/>
    </row>
    <row r="6722" spans="1:1" x14ac:dyDescent="0.25">
      <c r="A6722" s="58"/>
    </row>
    <row r="6723" spans="1:1" x14ac:dyDescent="0.25">
      <c r="A6723" s="58"/>
    </row>
    <row r="6724" spans="1:1" x14ac:dyDescent="0.25">
      <c r="A6724" s="58"/>
    </row>
    <row r="6725" spans="1:1" x14ac:dyDescent="0.25">
      <c r="A6725" s="58"/>
    </row>
    <row r="6726" spans="1:1" x14ac:dyDescent="0.25">
      <c r="A6726" s="58"/>
    </row>
    <row r="6727" spans="1:1" x14ac:dyDescent="0.25">
      <c r="A6727" s="58"/>
    </row>
    <row r="6728" spans="1:1" x14ac:dyDescent="0.25">
      <c r="A6728" s="58"/>
    </row>
    <row r="6729" spans="1:1" x14ac:dyDescent="0.25">
      <c r="A6729" s="58"/>
    </row>
    <row r="6730" spans="1:1" x14ac:dyDescent="0.25">
      <c r="A6730" s="58"/>
    </row>
    <row r="6731" spans="1:1" x14ac:dyDescent="0.25">
      <c r="A6731" s="58"/>
    </row>
    <row r="6732" spans="1:1" x14ac:dyDescent="0.25">
      <c r="A6732" s="58"/>
    </row>
    <row r="6733" spans="1:1" x14ac:dyDescent="0.25">
      <c r="A6733" s="58"/>
    </row>
    <row r="6734" spans="1:1" x14ac:dyDescent="0.25">
      <c r="A6734" s="58"/>
    </row>
    <row r="6735" spans="1:1" x14ac:dyDescent="0.25">
      <c r="A6735" s="58"/>
    </row>
    <row r="6736" spans="1:1" x14ac:dyDescent="0.25">
      <c r="A6736" s="58"/>
    </row>
    <row r="6737" spans="1:1" x14ac:dyDescent="0.25">
      <c r="A6737" s="58"/>
    </row>
    <row r="6738" spans="1:1" x14ac:dyDescent="0.25">
      <c r="A6738" s="58"/>
    </row>
    <row r="6739" spans="1:1" x14ac:dyDescent="0.25">
      <c r="A6739" s="58"/>
    </row>
    <row r="6740" spans="1:1" x14ac:dyDescent="0.25">
      <c r="A6740" s="58"/>
    </row>
    <row r="6741" spans="1:1" x14ac:dyDescent="0.25">
      <c r="A6741" s="58"/>
    </row>
    <row r="6742" spans="1:1" x14ac:dyDescent="0.25">
      <c r="A6742" s="58"/>
    </row>
    <row r="6743" spans="1:1" x14ac:dyDescent="0.25">
      <c r="A6743" s="58"/>
    </row>
    <row r="6744" spans="1:1" x14ac:dyDescent="0.25">
      <c r="A6744" s="58"/>
    </row>
    <row r="6745" spans="1:1" x14ac:dyDescent="0.25">
      <c r="A6745" s="58"/>
    </row>
    <row r="6746" spans="1:1" x14ac:dyDescent="0.25">
      <c r="A6746" s="58"/>
    </row>
    <row r="6747" spans="1:1" x14ac:dyDescent="0.25">
      <c r="A6747" s="58"/>
    </row>
    <row r="6748" spans="1:1" x14ac:dyDescent="0.25">
      <c r="A6748" s="58"/>
    </row>
    <row r="6749" spans="1:1" x14ac:dyDescent="0.25">
      <c r="A6749" s="58"/>
    </row>
    <row r="6750" spans="1:1" x14ac:dyDescent="0.25">
      <c r="A6750" s="58"/>
    </row>
    <row r="6751" spans="1:1" x14ac:dyDescent="0.25">
      <c r="A6751" s="58"/>
    </row>
    <row r="6752" spans="1:1" x14ac:dyDescent="0.25">
      <c r="A6752" s="58"/>
    </row>
    <row r="6753" spans="1:1" x14ac:dyDescent="0.25">
      <c r="A6753" s="58"/>
    </row>
    <row r="6754" spans="1:1" x14ac:dyDescent="0.25">
      <c r="A6754" s="58"/>
    </row>
    <row r="6755" spans="1:1" x14ac:dyDescent="0.25">
      <c r="A6755" s="58"/>
    </row>
    <row r="6756" spans="1:1" x14ac:dyDescent="0.25">
      <c r="A6756" s="58"/>
    </row>
    <row r="6757" spans="1:1" x14ac:dyDescent="0.25">
      <c r="A6757" s="58"/>
    </row>
    <row r="6758" spans="1:1" x14ac:dyDescent="0.25">
      <c r="A6758" s="58"/>
    </row>
    <row r="6759" spans="1:1" x14ac:dyDescent="0.25">
      <c r="A6759" s="58"/>
    </row>
    <row r="6760" spans="1:1" x14ac:dyDescent="0.25">
      <c r="A6760" s="58"/>
    </row>
    <row r="6761" spans="1:1" x14ac:dyDescent="0.25">
      <c r="A6761" s="58"/>
    </row>
    <row r="6762" spans="1:1" x14ac:dyDescent="0.25">
      <c r="A6762" s="58"/>
    </row>
    <row r="6763" spans="1:1" x14ac:dyDescent="0.25">
      <c r="A6763" s="58"/>
    </row>
    <row r="6764" spans="1:1" x14ac:dyDescent="0.25">
      <c r="A6764" s="58"/>
    </row>
    <row r="6765" spans="1:1" x14ac:dyDescent="0.25">
      <c r="A6765" s="58"/>
    </row>
    <row r="6766" spans="1:1" x14ac:dyDescent="0.25">
      <c r="A6766" s="58"/>
    </row>
    <row r="6767" spans="1:1" x14ac:dyDescent="0.25">
      <c r="A6767" s="58"/>
    </row>
    <row r="6768" spans="1:1" x14ac:dyDescent="0.25">
      <c r="A6768" s="58"/>
    </row>
    <row r="6769" spans="1:1" x14ac:dyDescent="0.25">
      <c r="A6769" s="58"/>
    </row>
    <row r="6770" spans="1:1" x14ac:dyDescent="0.25">
      <c r="A6770" s="58"/>
    </row>
    <row r="6771" spans="1:1" x14ac:dyDescent="0.25">
      <c r="A6771" s="58"/>
    </row>
    <row r="6772" spans="1:1" x14ac:dyDescent="0.25">
      <c r="A6772" s="58"/>
    </row>
    <row r="6773" spans="1:1" x14ac:dyDescent="0.25">
      <c r="A6773" s="58"/>
    </row>
    <row r="6774" spans="1:1" x14ac:dyDescent="0.25">
      <c r="A6774" s="58"/>
    </row>
    <row r="6775" spans="1:1" x14ac:dyDescent="0.25">
      <c r="A6775" s="58"/>
    </row>
    <row r="6776" spans="1:1" x14ac:dyDescent="0.25">
      <c r="A6776" s="58"/>
    </row>
    <row r="6777" spans="1:1" x14ac:dyDescent="0.25">
      <c r="A6777" s="58"/>
    </row>
    <row r="6778" spans="1:1" x14ac:dyDescent="0.25">
      <c r="A6778" s="58"/>
    </row>
    <row r="6779" spans="1:1" x14ac:dyDescent="0.25">
      <c r="A6779" s="58"/>
    </row>
    <row r="6780" spans="1:1" x14ac:dyDescent="0.25">
      <c r="A6780" s="58"/>
    </row>
    <row r="6781" spans="1:1" x14ac:dyDescent="0.25">
      <c r="A6781" s="58"/>
    </row>
    <row r="6782" spans="1:1" x14ac:dyDescent="0.25">
      <c r="A6782" s="58"/>
    </row>
    <row r="6783" spans="1:1" x14ac:dyDescent="0.25">
      <c r="A6783" s="58"/>
    </row>
    <row r="6784" spans="1:1" x14ac:dyDescent="0.25">
      <c r="A6784" s="58"/>
    </row>
    <row r="6785" spans="1:1" x14ac:dyDescent="0.25">
      <c r="A6785" s="58"/>
    </row>
    <row r="6786" spans="1:1" x14ac:dyDescent="0.25">
      <c r="A6786" s="58"/>
    </row>
    <row r="6787" spans="1:1" x14ac:dyDescent="0.25">
      <c r="A6787" s="58"/>
    </row>
    <row r="6788" spans="1:1" x14ac:dyDescent="0.25">
      <c r="A6788" s="58"/>
    </row>
    <row r="6789" spans="1:1" x14ac:dyDescent="0.25">
      <c r="A6789" s="58"/>
    </row>
    <row r="6790" spans="1:1" x14ac:dyDescent="0.25">
      <c r="A6790" s="58"/>
    </row>
    <row r="6791" spans="1:1" x14ac:dyDescent="0.25">
      <c r="A6791" s="58"/>
    </row>
    <row r="6792" spans="1:1" x14ac:dyDescent="0.25">
      <c r="A6792" s="58"/>
    </row>
    <row r="6793" spans="1:1" x14ac:dyDescent="0.25">
      <c r="A6793" s="58"/>
    </row>
    <row r="6794" spans="1:1" x14ac:dyDescent="0.25">
      <c r="A6794" s="58"/>
    </row>
    <row r="6795" spans="1:1" x14ac:dyDescent="0.25">
      <c r="A6795" s="58"/>
    </row>
    <row r="6796" spans="1:1" x14ac:dyDescent="0.25">
      <c r="A6796" s="58"/>
    </row>
    <row r="6797" spans="1:1" x14ac:dyDescent="0.25">
      <c r="A6797" s="58"/>
    </row>
    <row r="6798" spans="1:1" x14ac:dyDescent="0.25">
      <c r="A6798" s="58"/>
    </row>
    <row r="6799" spans="1:1" x14ac:dyDescent="0.25">
      <c r="A6799" s="58"/>
    </row>
    <row r="6800" spans="1:1" x14ac:dyDescent="0.25">
      <c r="A6800" s="58"/>
    </row>
    <row r="6801" spans="1:1" x14ac:dyDescent="0.25">
      <c r="A6801" s="58"/>
    </row>
    <row r="6802" spans="1:1" x14ac:dyDescent="0.25">
      <c r="A6802" s="58"/>
    </row>
    <row r="6803" spans="1:1" x14ac:dyDescent="0.25">
      <c r="A6803" s="58"/>
    </row>
    <row r="6804" spans="1:1" x14ac:dyDescent="0.25">
      <c r="A6804" s="58"/>
    </row>
    <row r="6805" spans="1:1" x14ac:dyDescent="0.25">
      <c r="A6805" s="58"/>
    </row>
    <row r="6806" spans="1:1" x14ac:dyDescent="0.25">
      <c r="A6806" s="58"/>
    </row>
    <row r="6807" spans="1:1" x14ac:dyDescent="0.25">
      <c r="A6807" s="58"/>
    </row>
    <row r="6808" spans="1:1" x14ac:dyDescent="0.25">
      <c r="A6808" s="58"/>
    </row>
    <row r="6809" spans="1:1" x14ac:dyDescent="0.25">
      <c r="A6809" s="58"/>
    </row>
    <row r="6810" spans="1:1" x14ac:dyDescent="0.25">
      <c r="A6810" s="58"/>
    </row>
    <row r="6811" spans="1:1" x14ac:dyDescent="0.25">
      <c r="A6811" s="58"/>
    </row>
    <row r="6812" spans="1:1" x14ac:dyDescent="0.25">
      <c r="A6812" s="58"/>
    </row>
    <row r="6813" spans="1:1" x14ac:dyDescent="0.25">
      <c r="A6813" s="58"/>
    </row>
    <row r="6814" spans="1:1" x14ac:dyDescent="0.25">
      <c r="A6814" s="58"/>
    </row>
    <row r="6815" spans="1:1" x14ac:dyDescent="0.25">
      <c r="A6815" s="58"/>
    </row>
    <row r="6816" spans="1:1" x14ac:dyDescent="0.25">
      <c r="A6816" s="58"/>
    </row>
    <row r="6817" spans="1:1" x14ac:dyDescent="0.25">
      <c r="A6817" s="58"/>
    </row>
    <row r="6818" spans="1:1" x14ac:dyDescent="0.25">
      <c r="A6818" s="58"/>
    </row>
    <row r="6819" spans="1:1" x14ac:dyDescent="0.25">
      <c r="A6819" s="58"/>
    </row>
    <row r="6820" spans="1:1" x14ac:dyDescent="0.25">
      <c r="A6820" s="58"/>
    </row>
    <row r="6821" spans="1:1" x14ac:dyDescent="0.25">
      <c r="A6821" s="58"/>
    </row>
    <row r="6822" spans="1:1" x14ac:dyDescent="0.25">
      <c r="A6822" s="58"/>
    </row>
    <row r="6823" spans="1:1" x14ac:dyDescent="0.25">
      <c r="A6823" s="58"/>
    </row>
    <row r="6824" spans="1:1" x14ac:dyDescent="0.25">
      <c r="A6824" s="58"/>
    </row>
    <row r="6825" spans="1:1" x14ac:dyDescent="0.25">
      <c r="A6825" s="58"/>
    </row>
    <row r="6826" spans="1:1" x14ac:dyDescent="0.25">
      <c r="A6826" s="58"/>
    </row>
    <row r="6827" spans="1:1" x14ac:dyDescent="0.25">
      <c r="A6827" s="58"/>
    </row>
    <row r="6828" spans="1:1" x14ac:dyDescent="0.25">
      <c r="A6828" s="58"/>
    </row>
    <row r="6829" spans="1:1" x14ac:dyDescent="0.25">
      <c r="A6829" s="58"/>
    </row>
    <row r="6830" spans="1:1" x14ac:dyDescent="0.25">
      <c r="A6830" s="58"/>
    </row>
    <row r="6831" spans="1:1" x14ac:dyDescent="0.25">
      <c r="A6831" s="58"/>
    </row>
    <row r="6832" spans="1:1" x14ac:dyDescent="0.25">
      <c r="A6832" s="58"/>
    </row>
    <row r="6833" spans="1:1" x14ac:dyDescent="0.25">
      <c r="A6833" s="58"/>
    </row>
    <row r="6834" spans="1:1" x14ac:dyDescent="0.25">
      <c r="A6834" s="58"/>
    </row>
    <row r="6835" spans="1:1" x14ac:dyDescent="0.25">
      <c r="A6835" s="58"/>
    </row>
    <row r="6836" spans="1:1" x14ac:dyDescent="0.25">
      <c r="A6836" s="58"/>
    </row>
    <row r="6837" spans="1:1" x14ac:dyDescent="0.25">
      <c r="A6837" s="58"/>
    </row>
    <row r="6838" spans="1:1" x14ac:dyDescent="0.25">
      <c r="A6838" s="58"/>
    </row>
    <row r="6839" spans="1:1" x14ac:dyDescent="0.25">
      <c r="A6839" s="58"/>
    </row>
    <row r="6840" spans="1:1" x14ac:dyDescent="0.25">
      <c r="A6840" s="58"/>
    </row>
    <row r="6841" spans="1:1" x14ac:dyDescent="0.25">
      <c r="A6841" s="58"/>
    </row>
    <row r="6842" spans="1:1" x14ac:dyDescent="0.25">
      <c r="A6842" s="58"/>
    </row>
    <row r="6843" spans="1:1" x14ac:dyDescent="0.25">
      <c r="A6843" s="58"/>
    </row>
    <row r="6844" spans="1:1" x14ac:dyDescent="0.25">
      <c r="A6844" s="58"/>
    </row>
    <row r="6845" spans="1:1" x14ac:dyDescent="0.25">
      <c r="A6845" s="58"/>
    </row>
    <row r="6846" spans="1:1" x14ac:dyDescent="0.25">
      <c r="A6846" s="58"/>
    </row>
    <row r="6847" spans="1:1" x14ac:dyDescent="0.25">
      <c r="A6847" s="58"/>
    </row>
    <row r="6848" spans="1:1" x14ac:dyDescent="0.25">
      <c r="A6848" s="58"/>
    </row>
    <row r="6849" spans="1:1" x14ac:dyDescent="0.25">
      <c r="A6849" s="58"/>
    </row>
    <row r="6850" spans="1:1" x14ac:dyDescent="0.25">
      <c r="A6850" s="58"/>
    </row>
    <row r="6851" spans="1:1" x14ac:dyDescent="0.25">
      <c r="A6851" s="58"/>
    </row>
    <row r="6852" spans="1:1" x14ac:dyDescent="0.25">
      <c r="A6852" s="58"/>
    </row>
    <row r="6853" spans="1:1" x14ac:dyDescent="0.25">
      <c r="A6853" s="58"/>
    </row>
    <row r="6854" spans="1:1" x14ac:dyDescent="0.25">
      <c r="A6854" s="58"/>
    </row>
    <row r="6855" spans="1:1" x14ac:dyDescent="0.25">
      <c r="A6855" s="58"/>
    </row>
    <row r="6856" spans="1:1" x14ac:dyDescent="0.25">
      <c r="A6856" s="58"/>
    </row>
    <row r="6857" spans="1:1" x14ac:dyDescent="0.25">
      <c r="A6857" s="58"/>
    </row>
    <row r="6858" spans="1:1" x14ac:dyDescent="0.25">
      <c r="A6858" s="58"/>
    </row>
    <row r="6859" spans="1:1" x14ac:dyDescent="0.25">
      <c r="A6859" s="58"/>
    </row>
    <row r="6860" spans="1:1" x14ac:dyDescent="0.25">
      <c r="A6860" s="58"/>
    </row>
    <row r="6861" spans="1:1" x14ac:dyDescent="0.25">
      <c r="A6861" s="58"/>
    </row>
    <row r="6862" spans="1:1" x14ac:dyDescent="0.25">
      <c r="A6862" s="58"/>
    </row>
    <row r="6863" spans="1:1" x14ac:dyDescent="0.25">
      <c r="A6863" s="58"/>
    </row>
    <row r="6864" spans="1:1" x14ac:dyDescent="0.25">
      <c r="A6864" s="58"/>
    </row>
    <row r="6865" spans="1:1" x14ac:dyDescent="0.25">
      <c r="A6865" s="58"/>
    </row>
    <row r="6866" spans="1:1" x14ac:dyDescent="0.25">
      <c r="A6866" s="58"/>
    </row>
    <row r="6867" spans="1:1" x14ac:dyDescent="0.25">
      <c r="A6867" s="58"/>
    </row>
    <row r="6868" spans="1:1" x14ac:dyDescent="0.25">
      <c r="A6868" s="58"/>
    </row>
    <row r="6869" spans="1:1" x14ac:dyDescent="0.25">
      <c r="A6869" s="58"/>
    </row>
    <row r="6870" spans="1:1" x14ac:dyDescent="0.25">
      <c r="A6870" s="58"/>
    </row>
    <row r="6871" spans="1:1" x14ac:dyDescent="0.25">
      <c r="A6871" s="58"/>
    </row>
    <row r="6872" spans="1:1" x14ac:dyDescent="0.25">
      <c r="A6872" s="58"/>
    </row>
    <row r="6873" spans="1:1" x14ac:dyDescent="0.25">
      <c r="A6873" s="58"/>
    </row>
    <row r="6874" spans="1:1" x14ac:dyDescent="0.25">
      <c r="A6874" s="58"/>
    </row>
    <row r="6875" spans="1:1" x14ac:dyDescent="0.25">
      <c r="A6875" s="58"/>
    </row>
    <row r="6876" spans="1:1" x14ac:dyDescent="0.25">
      <c r="A6876" s="58"/>
    </row>
    <row r="6877" spans="1:1" x14ac:dyDescent="0.25">
      <c r="A6877" s="58"/>
    </row>
    <row r="6878" spans="1:1" x14ac:dyDescent="0.25">
      <c r="A6878" s="58"/>
    </row>
    <row r="6879" spans="1:1" x14ac:dyDescent="0.25">
      <c r="A6879" s="58"/>
    </row>
    <row r="6880" spans="1:1" x14ac:dyDescent="0.25">
      <c r="A6880" s="58"/>
    </row>
    <row r="6881" spans="1:1" x14ac:dyDescent="0.25">
      <c r="A6881" s="58"/>
    </row>
    <row r="6882" spans="1:1" x14ac:dyDescent="0.25">
      <c r="A6882" s="58"/>
    </row>
    <row r="6883" spans="1:1" x14ac:dyDescent="0.25">
      <c r="A6883" s="58"/>
    </row>
    <row r="6884" spans="1:1" x14ac:dyDescent="0.25">
      <c r="A6884" s="58"/>
    </row>
    <row r="6885" spans="1:1" x14ac:dyDescent="0.25">
      <c r="A6885" s="58"/>
    </row>
    <row r="6886" spans="1:1" x14ac:dyDescent="0.25">
      <c r="A6886" s="58"/>
    </row>
    <row r="6887" spans="1:1" x14ac:dyDescent="0.25">
      <c r="A6887" s="58"/>
    </row>
    <row r="6888" spans="1:1" x14ac:dyDescent="0.25">
      <c r="A6888" s="58"/>
    </row>
    <row r="6889" spans="1:1" x14ac:dyDescent="0.25">
      <c r="A6889" s="58"/>
    </row>
    <row r="6890" spans="1:1" x14ac:dyDescent="0.25">
      <c r="A6890" s="58"/>
    </row>
    <row r="6891" spans="1:1" x14ac:dyDescent="0.25">
      <c r="A6891" s="58"/>
    </row>
    <row r="6892" spans="1:1" x14ac:dyDescent="0.25">
      <c r="A6892" s="58"/>
    </row>
    <row r="6893" spans="1:1" x14ac:dyDescent="0.25">
      <c r="A6893" s="58"/>
    </row>
    <row r="6894" spans="1:1" x14ac:dyDescent="0.25">
      <c r="A6894" s="58"/>
    </row>
    <row r="6895" spans="1:1" x14ac:dyDescent="0.25">
      <c r="A6895" s="58"/>
    </row>
    <row r="6896" spans="1:1" x14ac:dyDescent="0.25">
      <c r="A6896" s="58"/>
    </row>
    <row r="6897" spans="1:1" x14ac:dyDescent="0.25">
      <c r="A6897" s="58"/>
    </row>
    <row r="6898" spans="1:1" x14ac:dyDescent="0.25">
      <c r="A6898" s="58"/>
    </row>
    <row r="6899" spans="1:1" x14ac:dyDescent="0.25">
      <c r="A6899" s="58"/>
    </row>
    <row r="6900" spans="1:1" x14ac:dyDescent="0.25">
      <c r="A6900" s="58"/>
    </row>
    <row r="6901" spans="1:1" x14ac:dyDescent="0.25">
      <c r="A6901" s="58"/>
    </row>
    <row r="6902" spans="1:1" x14ac:dyDescent="0.25">
      <c r="A6902" s="58"/>
    </row>
    <row r="6903" spans="1:1" x14ac:dyDescent="0.25">
      <c r="A6903" s="58"/>
    </row>
    <row r="6904" spans="1:1" x14ac:dyDescent="0.25">
      <c r="A6904" s="58"/>
    </row>
    <row r="6905" spans="1:1" x14ac:dyDescent="0.25">
      <c r="A6905" s="58"/>
    </row>
    <row r="6906" spans="1:1" x14ac:dyDescent="0.25">
      <c r="A6906" s="58"/>
    </row>
    <row r="6907" spans="1:1" x14ac:dyDescent="0.25">
      <c r="A6907" s="58"/>
    </row>
    <row r="6908" spans="1:1" x14ac:dyDescent="0.25">
      <c r="A6908" s="58"/>
    </row>
    <row r="6909" spans="1:1" x14ac:dyDescent="0.25">
      <c r="A6909" s="58"/>
    </row>
    <row r="6910" spans="1:1" x14ac:dyDescent="0.25">
      <c r="A6910" s="58"/>
    </row>
    <row r="6911" spans="1:1" x14ac:dyDescent="0.25">
      <c r="A6911" s="58"/>
    </row>
    <row r="6912" spans="1:1" x14ac:dyDescent="0.25">
      <c r="A6912" s="58"/>
    </row>
    <row r="6913" spans="1:1" x14ac:dyDescent="0.25">
      <c r="A6913" s="58"/>
    </row>
    <row r="6914" spans="1:1" x14ac:dyDescent="0.25">
      <c r="A6914" s="58"/>
    </row>
    <row r="6915" spans="1:1" x14ac:dyDescent="0.25">
      <c r="A6915" s="58"/>
    </row>
    <row r="6916" spans="1:1" x14ac:dyDescent="0.25">
      <c r="A6916" s="58"/>
    </row>
    <row r="6917" spans="1:1" x14ac:dyDescent="0.25">
      <c r="A6917" s="58"/>
    </row>
    <row r="6918" spans="1:1" x14ac:dyDescent="0.25">
      <c r="A6918" s="58"/>
    </row>
    <row r="6919" spans="1:1" x14ac:dyDescent="0.25">
      <c r="A6919" s="58"/>
    </row>
    <row r="6920" spans="1:1" x14ac:dyDescent="0.25">
      <c r="A6920" s="58"/>
    </row>
    <row r="6921" spans="1:1" x14ac:dyDescent="0.25">
      <c r="A6921" s="58"/>
    </row>
    <row r="6922" spans="1:1" x14ac:dyDescent="0.25">
      <c r="A6922" s="58"/>
    </row>
    <row r="6923" spans="1:1" x14ac:dyDescent="0.25">
      <c r="A6923" s="58"/>
    </row>
    <row r="6924" spans="1:1" x14ac:dyDescent="0.25">
      <c r="A6924" s="58"/>
    </row>
    <row r="6925" spans="1:1" x14ac:dyDescent="0.25">
      <c r="A6925" s="58"/>
    </row>
    <row r="6926" spans="1:1" x14ac:dyDescent="0.25">
      <c r="A6926" s="58"/>
    </row>
    <row r="6927" spans="1:1" x14ac:dyDescent="0.25">
      <c r="A6927" s="58"/>
    </row>
    <row r="6928" spans="1:1" x14ac:dyDescent="0.25">
      <c r="A6928" s="58"/>
    </row>
    <row r="6929" spans="1:1" x14ac:dyDescent="0.25">
      <c r="A6929" s="58"/>
    </row>
    <row r="6930" spans="1:1" x14ac:dyDescent="0.25">
      <c r="A6930" s="58"/>
    </row>
    <row r="6931" spans="1:1" x14ac:dyDescent="0.25">
      <c r="A6931" s="58"/>
    </row>
    <row r="6932" spans="1:1" x14ac:dyDescent="0.25">
      <c r="A6932" s="58"/>
    </row>
    <row r="6933" spans="1:1" x14ac:dyDescent="0.25">
      <c r="A6933" s="58"/>
    </row>
    <row r="6934" spans="1:1" x14ac:dyDescent="0.25">
      <c r="A6934" s="58"/>
    </row>
    <row r="6935" spans="1:1" x14ac:dyDescent="0.25">
      <c r="A6935" s="58"/>
    </row>
    <row r="6936" spans="1:1" x14ac:dyDescent="0.25">
      <c r="A6936" s="58"/>
    </row>
    <row r="6937" spans="1:1" x14ac:dyDescent="0.25">
      <c r="A6937" s="58"/>
    </row>
    <row r="6938" spans="1:1" x14ac:dyDescent="0.25">
      <c r="A6938" s="58"/>
    </row>
    <row r="6939" spans="1:1" x14ac:dyDescent="0.25">
      <c r="A6939" s="58"/>
    </row>
    <row r="6940" spans="1:1" x14ac:dyDescent="0.25">
      <c r="A6940" s="58"/>
    </row>
    <row r="6941" spans="1:1" x14ac:dyDescent="0.25">
      <c r="A6941" s="58"/>
    </row>
    <row r="6942" spans="1:1" x14ac:dyDescent="0.25">
      <c r="A6942" s="58"/>
    </row>
    <row r="6943" spans="1:1" x14ac:dyDescent="0.25">
      <c r="A6943" s="58"/>
    </row>
    <row r="6944" spans="1:1" x14ac:dyDescent="0.25">
      <c r="A6944" s="58"/>
    </row>
    <row r="6945" spans="1:1" x14ac:dyDescent="0.25">
      <c r="A6945" s="58"/>
    </row>
    <row r="6946" spans="1:1" x14ac:dyDescent="0.25">
      <c r="A6946" s="58"/>
    </row>
    <row r="6947" spans="1:1" x14ac:dyDescent="0.25">
      <c r="A6947" s="58"/>
    </row>
    <row r="6948" spans="1:1" x14ac:dyDescent="0.25">
      <c r="A6948" s="58"/>
    </row>
    <row r="6949" spans="1:1" x14ac:dyDescent="0.25">
      <c r="A6949" s="58"/>
    </row>
    <row r="6950" spans="1:1" x14ac:dyDescent="0.25">
      <c r="A6950" s="58"/>
    </row>
    <row r="6951" spans="1:1" x14ac:dyDescent="0.25">
      <c r="A6951" s="58"/>
    </row>
    <row r="6952" spans="1:1" x14ac:dyDescent="0.25">
      <c r="A6952" s="58"/>
    </row>
    <row r="6953" spans="1:1" x14ac:dyDescent="0.25">
      <c r="A6953" s="58"/>
    </row>
    <row r="6954" spans="1:1" x14ac:dyDescent="0.25">
      <c r="A6954" s="58"/>
    </row>
    <row r="6955" spans="1:1" x14ac:dyDescent="0.25">
      <c r="A6955" s="58"/>
    </row>
    <row r="6956" spans="1:1" x14ac:dyDescent="0.25">
      <c r="A6956" s="58"/>
    </row>
    <row r="6957" spans="1:1" x14ac:dyDescent="0.25">
      <c r="A6957" s="58"/>
    </row>
    <row r="6958" spans="1:1" x14ac:dyDescent="0.25">
      <c r="A6958" s="58"/>
    </row>
    <row r="6959" spans="1:1" x14ac:dyDescent="0.25">
      <c r="A6959" s="58"/>
    </row>
    <row r="6960" spans="1:1" x14ac:dyDescent="0.25">
      <c r="A6960" s="58"/>
    </row>
    <row r="6961" spans="1:1" x14ac:dyDescent="0.25">
      <c r="A6961" s="58"/>
    </row>
    <row r="6962" spans="1:1" x14ac:dyDescent="0.25">
      <c r="A6962" s="58"/>
    </row>
    <row r="6963" spans="1:1" x14ac:dyDescent="0.25">
      <c r="A6963" s="58"/>
    </row>
    <row r="6964" spans="1:1" x14ac:dyDescent="0.25">
      <c r="A6964" s="58"/>
    </row>
    <row r="6965" spans="1:1" x14ac:dyDescent="0.25">
      <c r="A6965" s="58"/>
    </row>
    <row r="6966" spans="1:1" x14ac:dyDescent="0.25">
      <c r="A6966" s="58"/>
    </row>
    <row r="6967" spans="1:1" x14ac:dyDescent="0.25">
      <c r="A6967" s="58"/>
    </row>
    <row r="6968" spans="1:1" x14ac:dyDescent="0.25">
      <c r="A6968" s="58"/>
    </row>
    <row r="6969" spans="1:1" x14ac:dyDescent="0.25">
      <c r="A6969" s="58"/>
    </row>
    <row r="6970" spans="1:1" x14ac:dyDescent="0.25">
      <c r="A6970" s="58"/>
    </row>
    <row r="6971" spans="1:1" x14ac:dyDescent="0.25">
      <c r="A6971" s="58"/>
    </row>
    <row r="6972" spans="1:1" x14ac:dyDescent="0.25">
      <c r="A6972" s="58"/>
    </row>
    <row r="6973" spans="1:1" x14ac:dyDescent="0.25">
      <c r="A6973" s="58"/>
    </row>
    <row r="6974" spans="1:1" x14ac:dyDescent="0.25">
      <c r="A6974" s="58"/>
    </row>
    <row r="6975" spans="1:1" x14ac:dyDescent="0.25">
      <c r="A6975" s="58"/>
    </row>
    <row r="6976" spans="1:1" x14ac:dyDescent="0.25">
      <c r="A6976" s="58"/>
    </row>
    <row r="6977" spans="1:1" x14ac:dyDescent="0.25">
      <c r="A6977" s="58"/>
    </row>
    <row r="6978" spans="1:1" x14ac:dyDescent="0.25">
      <c r="A6978" s="58"/>
    </row>
    <row r="6979" spans="1:1" x14ac:dyDescent="0.25">
      <c r="A6979" s="58"/>
    </row>
    <row r="6980" spans="1:1" x14ac:dyDescent="0.25">
      <c r="A6980" s="58"/>
    </row>
    <row r="6981" spans="1:1" x14ac:dyDescent="0.25">
      <c r="A6981" s="58"/>
    </row>
    <row r="6982" spans="1:1" x14ac:dyDescent="0.25">
      <c r="A6982" s="58"/>
    </row>
    <row r="6983" spans="1:1" x14ac:dyDescent="0.25">
      <c r="A6983" s="58"/>
    </row>
    <row r="6984" spans="1:1" x14ac:dyDescent="0.25">
      <c r="A6984" s="58"/>
    </row>
    <row r="6985" spans="1:1" x14ac:dyDescent="0.25">
      <c r="A6985" s="58"/>
    </row>
    <row r="6986" spans="1:1" x14ac:dyDescent="0.25">
      <c r="A6986" s="58"/>
    </row>
    <row r="6987" spans="1:1" x14ac:dyDescent="0.25">
      <c r="A6987" s="58"/>
    </row>
    <row r="6988" spans="1:1" x14ac:dyDescent="0.25">
      <c r="A6988" s="58"/>
    </row>
    <row r="6989" spans="1:1" x14ac:dyDescent="0.25">
      <c r="A6989" s="58"/>
    </row>
    <row r="6990" spans="1:1" x14ac:dyDescent="0.25">
      <c r="A6990" s="58"/>
    </row>
    <row r="6991" spans="1:1" x14ac:dyDescent="0.25">
      <c r="A6991" s="58"/>
    </row>
    <row r="6992" spans="1:1" x14ac:dyDescent="0.25">
      <c r="A6992" s="58"/>
    </row>
    <row r="6993" spans="1:1" x14ac:dyDescent="0.25">
      <c r="A6993" s="58"/>
    </row>
    <row r="6994" spans="1:1" x14ac:dyDescent="0.25">
      <c r="A6994" s="58"/>
    </row>
    <row r="6995" spans="1:1" x14ac:dyDescent="0.25">
      <c r="A6995" s="58"/>
    </row>
    <row r="6996" spans="1:1" x14ac:dyDescent="0.25">
      <c r="A6996" s="58"/>
    </row>
    <row r="6997" spans="1:1" x14ac:dyDescent="0.25">
      <c r="A6997" s="58"/>
    </row>
    <row r="6998" spans="1:1" x14ac:dyDescent="0.25">
      <c r="A6998" s="58"/>
    </row>
    <row r="6999" spans="1:1" x14ac:dyDescent="0.25">
      <c r="A6999" s="58"/>
    </row>
    <row r="7000" spans="1:1" x14ac:dyDescent="0.25">
      <c r="A7000" s="58"/>
    </row>
    <row r="7001" spans="1:1" x14ac:dyDescent="0.25">
      <c r="A7001" s="58"/>
    </row>
    <row r="7002" spans="1:1" x14ac:dyDescent="0.25">
      <c r="A7002" s="58"/>
    </row>
    <row r="7003" spans="1:1" x14ac:dyDescent="0.25">
      <c r="A7003" s="58"/>
    </row>
    <row r="7004" spans="1:1" x14ac:dyDescent="0.25">
      <c r="A7004" s="58"/>
    </row>
    <row r="7005" spans="1:1" x14ac:dyDescent="0.25">
      <c r="A7005" s="58"/>
    </row>
    <row r="7006" spans="1:1" x14ac:dyDescent="0.25">
      <c r="A7006" s="58"/>
    </row>
    <row r="7007" spans="1:1" x14ac:dyDescent="0.25">
      <c r="A7007" s="58"/>
    </row>
    <row r="7008" spans="1:1" x14ac:dyDescent="0.25">
      <c r="A7008" s="58"/>
    </row>
    <row r="7009" spans="1:1" x14ac:dyDescent="0.25">
      <c r="A7009" s="58"/>
    </row>
    <row r="7010" spans="1:1" x14ac:dyDescent="0.25">
      <c r="A7010" s="58"/>
    </row>
    <row r="7011" spans="1:1" x14ac:dyDescent="0.25">
      <c r="A7011" s="58"/>
    </row>
    <row r="7012" spans="1:1" x14ac:dyDescent="0.25">
      <c r="A7012" s="58"/>
    </row>
    <row r="7013" spans="1:1" x14ac:dyDescent="0.25">
      <c r="A7013" s="58"/>
    </row>
    <row r="7014" spans="1:1" x14ac:dyDescent="0.25">
      <c r="A7014" s="58"/>
    </row>
    <row r="7015" spans="1:1" x14ac:dyDescent="0.25">
      <c r="A7015" s="58"/>
    </row>
    <row r="7016" spans="1:1" x14ac:dyDescent="0.25">
      <c r="A7016" s="58"/>
    </row>
    <row r="7017" spans="1:1" x14ac:dyDescent="0.25">
      <c r="A7017" s="58"/>
    </row>
    <row r="7018" spans="1:1" x14ac:dyDescent="0.25">
      <c r="A7018" s="58"/>
    </row>
    <row r="7019" spans="1:1" x14ac:dyDescent="0.25">
      <c r="A7019" s="58"/>
    </row>
    <row r="7020" spans="1:1" x14ac:dyDescent="0.25">
      <c r="A7020" s="58"/>
    </row>
    <row r="7021" spans="1:1" x14ac:dyDescent="0.25">
      <c r="A7021" s="58"/>
    </row>
    <row r="7022" spans="1:1" x14ac:dyDescent="0.25">
      <c r="A7022" s="58"/>
    </row>
    <row r="7023" spans="1:1" x14ac:dyDescent="0.25">
      <c r="A7023" s="58"/>
    </row>
    <row r="7024" spans="1:1" x14ac:dyDescent="0.25">
      <c r="A7024" s="58"/>
    </row>
    <row r="7025" spans="1:1" x14ac:dyDescent="0.25">
      <c r="A7025" s="58"/>
    </row>
    <row r="7026" spans="1:1" x14ac:dyDescent="0.25">
      <c r="A7026" s="58"/>
    </row>
    <row r="7027" spans="1:1" x14ac:dyDescent="0.25">
      <c r="A7027" s="58"/>
    </row>
    <row r="7028" spans="1:1" x14ac:dyDescent="0.25">
      <c r="A7028" s="58"/>
    </row>
    <row r="7029" spans="1:1" x14ac:dyDescent="0.25">
      <c r="A7029" s="58"/>
    </row>
    <row r="7030" spans="1:1" x14ac:dyDescent="0.25">
      <c r="A7030" s="58"/>
    </row>
    <row r="7031" spans="1:1" x14ac:dyDescent="0.25">
      <c r="A7031" s="58"/>
    </row>
    <row r="7032" spans="1:1" x14ac:dyDescent="0.25">
      <c r="A7032" s="58"/>
    </row>
    <row r="7033" spans="1:1" x14ac:dyDescent="0.25">
      <c r="A7033" s="58"/>
    </row>
    <row r="7034" spans="1:1" x14ac:dyDescent="0.25">
      <c r="A7034" s="58"/>
    </row>
    <row r="7035" spans="1:1" x14ac:dyDescent="0.25">
      <c r="A7035" s="58"/>
    </row>
    <row r="7036" spans="1:1" x14ac:dyDescent="0.25">
      <c r="A7036" s="58"/>
    </row>
    <row r="7037" spans="1:1" x14ac:dyDescent="0.25">
      <c r="A7037" s="58"/>
    </row>
    <row r="7038" spans="1:1" x14ac:dyDescent="0.25">
      <c r="A7038" s="58"/>
    </row>
    <row r="7039" spans="1:1" x14ac:dyDescent="0.25">
      <c r="A7039" s="58"/>
    </row>
    <row r="7040" spans="1:1" x14ac:dyDescent="0.25">
      <c r="A7040" s="58"/>
    </row>
    <row r="7041" spans="1:1" x14ac:dyDescent="0.25">
      <c r="A7041" s="58"/>
    </row>
    <row r="7042" spans="1:1" x14ac:dyDescent="0.25">
      <c r="A7042" s="58"/>
    </row>
    <row r="7043" spans="1:1" x14ac:dyDescent="0.25">
      <c r="A7043" s="58"/>
    </row>
    <row r="7044" spans="1:1" x14ac:dyDescent="0.25">
      <c r="A7044" s="58"/>
    </row>
    <row r="7045" spans="1:1" x14ac:dyDescent="0.25">
      <c r="A7045" s="58"/>
    </row>
    <row r="7046" spans="1:1" x14ac:dyDescent="0.25">
      <c r="A7046" s="58"/>
    </row>
    <row r="7047" spans="1:1" x14ac:dyDescent="0.25">
      <c r="A7047" s="58"/>
    </row>
    <row r="7048" spans="1:1" x14ac:dyDescent="0.25">
      <c r="A7048" s="58"/>
    </row>
    <row r="7049" spans="1:1" x14ac:dyDescent="0.25">
      <c r="A7049" s="58"/>
    </row>
    <row r="7050" spans="1:1" x14ac:dyDescent="0.25">
      <c r="A7050" s="58"/>
    </row>
    <row r="7051" spans="1:1" x14ac:dyDescent="0.25">
      <c r="A7051" s="58"/>
    </row>
    <row r="7052" spans="1:1" x14ac:dyDescent="0.25">
      <c r="A7052" s="58"/>
    </row>
    <row r="7053" spans="1:1" x14ac:dyDescent="0.25">
      <c r="A7053" s="58"/>
    </row>
    <row r="7054" spans="1:1" x14ac:dyDescent="0.25">
      <c r="A7054" s="58"/>
    </row>
    <row r="7055" spans="1:1" x14ac:dyDescent="0.25">
      <c r="A7055" s="58"/>
    </row>
    <row r="7056" spans="1:1" x14ac:dyDescent="0.25">
      <c r="A7056" s="58"/>
    </row>
    <row r="7057" spans="1:1" x14ac:dyDescent="0.25">
      <c r="A7057" s="58"/>
    </row>
    <row r="7058" spans="1:1" x14ac:dyDescent="0.25">
      <c r="A7058" s="58"/>
    </row>
    <row r="7059" spans="1:1" x14ac:dyDescent="0.25">
      <c r="A7059" s="58"/>
    </row>
    <row r="7060" spans="1:1" x14ac:dyDescent="0.25">
      <c r="A7060" s="58"/>
    </row>
    <row r="7061" spans="1:1" x14ac:dyDescent="0.25">
      <c r="A7061" s="58"/>
    </row>
    <row r="7062" spans="1:1" x14ac:dyDescent="0.25">
      <c r="A7062" s="58"/>
    </row>
    <row r="7063" spans="1:1" x14ac:dyDescent="0.25">
      <c r="A7063" s="58"/>
    </row>
    <row r="7064" spans="1:1" x14ac:dyDescent="0.25">
      <c r="A7064" s="58"/>
    </row>
    <row r="7065" spans="1:1" x14ac:dyDescent="0.25">
      <c r="A7065" s="58"/>
    </row>
    <row r="7066" spans="1:1" x14ac:dyDescent="0.25">
      <c r="A7066" s="58"/>
    </row>
    <row r="7067" spans="1:1" x14ac:dyDescent="0.25">
      <c r="A7067" s="58"/>
    </row>
    <row r="7068" spans="1:1" x14ac:dyDescent="0.25">
      <c r="A7068" s="58"/>
    </row>
    <row r="7069" spans="1:1" x14ac:dyDescent="0.25">
      <c r="A7069" s="58"/>
    </row>
    <row r="7070" spans="1:1" x14ac:dyDescent="0.25">
      <c r="A7070" s="58"/>
    </row>
    <row r="7071" spans="1:1" x14ac:dyDescent="0.25">
      <c r="A7071" s="58"/>
    </row>
    <row r="7072" spans="1:1" x14ac:dyDescent="0.25">
      <c r="A7072" s="58"/>
    </row>
    <row r="7073" spans="1:1" x14ac:dyDescent="0.25">
      <c r="A7073" s="58"/>
    </row>
    <row r="7074" spans="1:1" x14ac:dyDescent="0.25">
      <c r="A7074" s="58"/>
    </row>
    <row r="7075" spans="1:1" x14ac:dyDescent="0.25">
      <c r="A7075" s="58"/>
    </row>
    <row r="7076" spans="1:1" x14ac:dyDescent="0.25">
      <c r="A7076" s="58"/>
    </row>
    <row r="7077" spans="1:1" x14ac:dyDescent="0.25">
      <c r="A7077" s="58"/>
    </row>
    <row r="7078" spans="1:1" x14ac:dyDescent="0.25">
      <c r="A7078" s="58"/>
    </row>
    <row r="7079" spans="1:1" x14ac:dyDescent="0.25">
      <c r="A7079" s="58"/>
    </row>
    <row r="7080" spans="1:1" x14ac:dyDescent="0.25">
      <c r="A7080" s="58"/>
    </row>
    <row r="7081" spans="1:1" x14ac:dyDescent="0.25">
      <c r="A7081" s="58"/>
    </row>
    <row r="7082" spans="1:1" x14ac:dyDescent="0.25">
      <c r="A7082" s="58"/>
    </row>
    <row r="7083" spans="1:1" x14ac:dyDescent="0.25">
      <c r="A7083" s="58"/>
    </row>
    <row r="7084" spans="1:1" x14ac:dyDescent="0.25">
      <c r="A7084" s="58"/>
    </row>
    <row r="7085" spans="1:1" x14ac:dyDescent="0.25">
      <c r="A7085" s="58"/>
    </row>
    <row r="7086" spans="1:1" x14ac:dyDescent="0.25">
      <c r="A7086" s="58"/>
    </row>
    <row r="7087" spans="1:1" x14ac:dyDescent="0.25">
      <c r="A7087" s="58"/>
    </row>
    <row r="7088" spans="1:1" x14ac:dyDescent="0.25">
      <c r="A7088" s="58"/>
    </row>
    <row r="7089" spans="1:1" x14ac:dyDescent="0.25">
      <c r="A7089" s="58"/>
    </row>
    <row r="7090" spans="1:1" x14ac:dyDescent="0.25">
      <c r="A7090" s="58"/>
    </row>
    <row r="7091" spans="1:1" x14ac:dyDescent="0.25">
      <c r="A7091" s="58"/>
    </row>
    <row r="7092" spans="1:1" x14ac:dyDescent="0.25">
      <c r="A7092" s="58"/>
    </row>
    <row r="7093" spans="1:1" x14ac:dyDescent="0.25">
      <c r="A7093" s="58"/>
    </row>
    <row r="7094" spans="1:1" x14ac:dyDescent="0.25">
      <c r="A7094" s="58"/>
    </row>
    <row r="7095" spans="1:1" x14ac:dyDescent="0.25">
      <c r="A7095" s="58"/>
    </row>
    <row r="7096" spans="1:1" x14ac:dyDescent="0.25">
      <c r="A7096" s="58"/>
    </row>
    <row r="7097" spans="1:1" x14ac:dyDescent="0.25">
      <c r="A7097" s="58"/>
    </row>
    <row r="7098" spans="1:1" x14ac:dyDescent="0.25">
      <c r="A7098" s="58"/>
    </row>
    <row r="7099" spans="1:1" x14ac:dyDescent="0.25">
      <c r="A7099" s="58"/>
    </row>
    <row r="7100" spans="1:1" x14ac:dyDescent="0.25">
      <c r="A7100" s="58"/>
    </row>
    <row r="7101" spans="1:1" x14ac:dyDescent="0.25">
      <c r="A7101" s="58"/>
    </row>
    <row r="7102" spans="1:1" x14ac:dyDescent="0.25">
      <c r="A7102" s="58"/>
    </row>
    <row r="7103" spans="1:1" x14ac:dyDescent="0.25">
      <c r="A7103" s="58"/>
    </row>
    <row r="7104" spans="1:1" x14ac:dyDescent="0.25">
      <c r="A7104" s="58"/>
    </row>
    <row r="7105" spans="1:1" x14ac:dyDescent="0.25">
      <c r="A7105" s="58"/>
    </row>
    <row r="7106" spans="1:1" x14ac:dyDescent="0.25">
      <c r="A7106" s="58"/>
    </row>
    <row r="7107" spans="1:1" x14ac:dyDescent="0.25">
      <c r="A7107" s="58"/>
    </row>
    <row r="7108" spans="1:1" x14ac:dyDescent="0.25">
      <c r="A7108" s="58"/>
    </row>
    <row r="7109" spans="1:1" x14ac:dyDescent="0.25">
      <c r="A7109" s="58"/>
    </row>
    <row r="7110" spans="1:1" x14ac:dyDescent="0.25">
      <c r="A7110" s="58"/>
    </row>
    <row r="7111" spans="1:1" x14ac:dyDescent="0.25">
      <c r="A7111" s="58"/>
    </row>
    <row r="7112" spans="1:1" x14ac:dyDescent="0.25">
      <c r="A7112" s="58"/>
    </row>
    <row r="7113" spans="1:1" x14ac:dyDescent="0.25">
      <c r="A7113" s="58"/>
    </row>
    <row r="7114" spans="1:1" x14ac:dyDescent="0.25">
      <c r="A7114" s="58"/>
    </row>
    <row r="7115" spans="1:1" x14ac:dyDescent="0.25">
      <c r="A7115" s="58"/>
    </row>
    <row r="7116" spans="1:1" x14ac:dyDescent="0.25">
      <c r="A7116" s="58"/>
    </row>
    <row r="7117" spans="1:1" x14ac:dyDescent="0.25">
      <c r="A7117" s="58"/>
    </row>
    <row r="7118" spans="1:1" x14ac:dyDescent="0.25">
      <c r="A7118" s="58"/>
    </row>
    <row r="7119" spans="1:1" x14ac:dyDescent="0.25">
      <c r="A7119" s="58"/>
    </row>
    <row r="7120" spans="1:1" x14ac:dyDescent="0.25">
      <c r="A7120" s="58"/>
    </row>
    <row r="7121" spans="1:1" x14ac:dyDescent="0.25">
      <c r="A7121" s="58"/>
    </row>
    <row r="7122" spans="1:1" x14ac:dyDescent="0.25">
      <c r="A7122" s="58"/>
    </row>
    <row r="7123" spans="1:1" x14ac:dyDescent="0.25">
      <c r="A7123" s="58"/>
    </row>
    <row r="7124" spans="1:1" x14ac:dyDescent="0.25">
      <c r="A7124" s="58"/>
    </row>
    <row r="7125" spans="1:1" x14ac:dyDescent="0.25">
      <c r="A7125" s="58"/>
    </row>
    <row r="7126" spans="1:1" x14ac:dyDescent="0.25">
      <c r="A7126" s="58"/>
    </row>
    <row r="7127" spans="1:1" x14ac:dyDescent="0.25">
      <c r="A7127" s="58"/>
    </row>
    <row r="7128" spans="1:1" x14ac:dyDescent="0.25">
      <c r="A7128" s="58"/>
    </row>
    <row r="7129" spans="1:1" x14ac:dyDescent="0.25">
      <c r="A7129" s="58"/>
    </row>
    <row r="7130" spans="1:1" x14ac:dyDescent="0.25">
      <c r="A7130" s="58"/>
    </row>
    <row r="7131" spans="1:1" x14ac:dyDescent="0.25">
      <c r="A7131" s="58"/>
    </row>
    <row r="7132" spans="1:1" x14ac:dyDescent="0.25">
      <c r="A7132" s="58"/>
    </row>
    <row r="7133" spans="1:1" x14ac:dyDescent="0.25">
      <c r="A7133" s="58"/>
    </row>
    <row r="7134" spans="1:1" x14ac:dyDescent="0.25">
      <c r="A7134" s="58"/>
    </row>
    <row r="7135" spans="1:1" x14ac:dyDescent="0.25">
      <c r="A7135" s="58"/>
    </row>
    <row r="7136" spans="1:1" x14ac:dyDescent="0.25">
      <c r="A7136" s="58"/>
    </row>
    <row r="7137" spans="1:1" x14ac:dyDescent="0.25">
      <c r="A7137" s="58"/>
    </row>
    <row r="7138" spans="1:1" x14ac:dyDescent="0.25">
      <c r="A7138" s="58"/>
    </row>
    <row r="7139" spans="1:1" x14ac:dyDescent="0.25">
      <c r="A7139" s="58"/>
    </row>
    <row r="7140" spans="1:1" x14ac:dyDescent="0.25">
      <c r="A7140" s="58"/>
    </row>
    <row r="7141" spans="1:1" x14ac:dyDescent="0.25">
      <c r="A7141" s="58"/>
    </row>
    <row r="7142" spans="1:1" x14ac:dyDescent="0.25">
      <c r="A7142" s="58"/>
    </row>
    <row r="7143" spans="1:1" x14ac:dyDescent="0.25">
      <c r="A7143" s="58"/>
    </row>
    <row r="7144" spans="1:1" x14ac:dyDescent="0.25">
      <c r="A7144" s="58"/>
    </row>
    <row r="7145" spans="1:1" x14ac:dyDescent="0.25">
      <c r="A7145" s="58"/>
    </row>
    <row r="7146" spans="1:1" x14ac:dyDescent="0.25">
      <c r="A7146" s="58"/>
    </row>
    <row r="7147" spans="1:1" x14ac:dyDescent="0.25">
      <c r="A7147" s="58"/>
    </row>
    <row r="7148" spans="1:1" x14ac:dyDescent="0.25">
      <c r="A7148" s="58"/>
    </row>
    <row r="7149" spans="1:1" x14ac:dyDescent="0.25">
      <c r="A7149" s="58"/>
    </row>
    <row r="7150" spans="1:1" x14ac:dyDescent="0.25">
      <c r="A7150" s="58"/>
    </row>
    <row r="7151" spans="1:1" x14ac:dyDescent="0.25">
      <c r="A7151" s="58"/>
    </row>
    <row r="7152" spans="1:1" x14ac:dyDescent="0.25">
      <c r="A7152" s="58"/>
    </row>
    <row r="7153" spans="1:1" x14ac:dyDescent="0.25">
      <c r="A7153" s="58"/>
    </row>
    <row r="7154" spans="1:1" x14ac:dyDescent="0.25">
      <c r="A7154" s="58"/>
    </row>
    <row r="7155" spans="1:1" x14ac:dyDescent="0.25">
      <c r="A7155" s="58"/>
    </row>
    <row r="7156" spans="1:1" x14ac:dyDescent="0.25">
      <c r="A7156" s="58"/>
    </row>
    <row r="7157" spans="1:1" x14ac:dyDescent="0.25">
      <c r="A7157" s="58"/>
    </row>
    <row r="7158" spans="1:1" x14ac:dyDescent="0.25">
      <c r="A7158" s="58"/>
    </row>
    <row r="7159" spans="1:1" x14ac:dyDescent="0.25">
      <c r="A7159" s="58"/>
    </row>
    <row r="7160" spans="1:1" x14ac:dyDescent="0.25">
      <c r="A7160" s="58"/>
    </row>
    <row r="7161" spans="1:1" x14ac:dyDescent="0.25">
      <c r="A7161" s="58"/>
    </row>
    <row r="7162" spans="1:1" x14ac:dyDescent="0.25">
      <c r="A7162" s="58"/>
    </row>
    <row r="7163" spans="1:1" x14ac:dyDescent="0.25">
      <c r="A7163" s="58"/>
    </row>
    <row r="7164" spans="1:1" x14ac:dyDescent="0.25">
      <c r="A7164" s="58"/>
    </row>
    <row r="7165" spans="1:1" x14ac:dyDescent="0.25">
      <c r="A7165" s="58"/>
    </row>
    <row r="7166" spans="1:1" x14ac:dyDescent="0.25">
      <c r="A7166" s="58"/>
    </row>
    <row r="7167" spans="1:1" x14ac:dyDescent="0.25">
      <c r="A7167" s="58"/>
    </row>
    <row r="7168" spans="1:1" x14ac:dyDescent="0.25">
      <c r="A7168" s="58"/>
    </row>
    <row r="7169" spans="1:1" x14ac:dyDescent="0.25">
      <c r="A7169" s="58"/>
    </row>
    <row r="7170" spans="1:1" x14ac:dyDescent="0.25">
      <c r="A7170" s="58"/>
    </row>
    <row r="7171" spans="1:1" x14ac:dyDescent="0.25">
      <c r="A7171" s="58"/>
    </row>
    <row r="7172" spans="1:1" x14ac:dyDescent="0.25">
      <c r="A7172" s="58"/>
    </row>
    <row r="7173" spans="1:1" x14ac:dyDescent="0.25">
      <c r="A7173" s="58"/>
    </row>
    <row r="7174" spans="1:1" x14ac:dyDescent="0.25">
      <c r="A7174" s="58"/>
    </row>
    <row r="7175" spans="1:1" x14ac:dyDescent="0.25">
      <c r="A7175" s="58"/>
    </row>
    <row r="7176" spans="1:1" x14ac:dyDescent="0.25">
      <c r="A7176" s="58"/>
    </row>
    <row r="7177" spans="1:1" x14ac:dyDescent="0.25">
      <c r="A7177" s="58"/>
    </row>
    <row r="7178" spans="1:1" x14ac:dyDescent="0.25">
      <c r="A7178" s="58"/>
    </row>
    <row r="7179" spans="1:1" x14ac:dyDescent="0.25">
      <c r="A7179" s="58"/>
    </row>
    <row r="7180" spans="1:1" x14ac:dyDescent="0.25">
      <c r="A7180" s="58"/>
    </row>
    <row r="7181" spans="1:1" x14ac:dyDescent="0.25">
      <c r="A7181" s="58"/>
    </row>
    <row r="7182" spans="1:1" x14ac:dyDescent="0.25">
      <c r="A7182" s="58"/>
    </row>
    <row r="7183" spans="1:1" x14ac:dyDescent="0.25">
      <c r="A7183" s="58"/>
    </row>
    <row r="7184" spans="1:1" x14ac:dyDescent="0.25">
      <c r="A7184" s="58"/>
    </row>
    <row r="7185" spans="1:1" x14ac:dyDescent="0.25">
      <c r="A7185" s="58"/>
    </row>
    <row r="7186" spans="1:1" x14ac:dyDescent="0.25">
      <c r="A7186" s="58"/>
    </row>
    <row r="7187" spans="1:1" x14ac:dyDescent="0.25">
      <c r="A7187" s="58"/>
    </row>
    <row r="7188" spans="1:1" x14ac:dyDescent="0.25">
      <c r="A7188" s="58"/>
    </row>
    <row r="7189" spans="1:1" x14ac:dyDescent="0.25">
      <c r="A7189" s="58"/>
    </row>
    <row r="7190" spans="1:1" x14ac:dyDescent="0.25">
      <c r="A7190" s="58"/>
    </row>
    <row r="7191" spans="1:1" x14ac:dyDescent="0.25">
      <c r="A7191" s="58"/>
    </row>
    <row r="7192" spans="1:1" x14ac:dyDescent="0.25">
      <c r="A7192" s="58"/>
    </row>
    <row r="7193" spans="1:1" x14ac:dyDescent="0.25">
      <c r="A7193" s="58"/>
    </row>
    <row r="7194" spans="1:1" x14ac:dyDescent="0.25">
      <c r="A7194" s="58"/>
    </row>
    <row r="7195" spans="1:1" x14ac:dyDescent="0.25">
      <c r="A7195" s="58"/>
    </row>
    <row r="7196" spans="1:1" x14ac:dyDescent="0.25">
      <c r="A7196" s="58"/>
    </row>
    <row r="7197" spans="1:1" x14ac:dyDescent="0.25">
      <c r="A7197" s="58"/>
    </row>
    <row r="7198" spans="1:1" x14ac:dyDescent="0.25">
      <c r="A7198" s="58"/>
    </row>
    <row r="7199" spans="1:1" x14ac:dyDescent="0.25">
      <c r="A7199" s="58"/>
    </row>
    <row r="7200" spans="1:1" x14ac:dyDescent="0.25">
      <c r="A7200" s="58"/>
    </row>
    <row r="7201" spans="1:1" x14ac:dyDescent="0.25">
      <c r="A7201" s="58"/>
    </row>
    <row r="7202" spans="1:1" x14ac:dyDescent="0.25">
      <c r="A7202" s="58"/>
    </row>
    <row r="7203" spans="1:1" x14ac:dyDescent="0.25">
      <c r="A7203" s="58"/>
    </row>
    <row r="7204" spans="1:1" x14ac:dyDescent="0.25">
      <c r="A7204" s="58"/>
    </row>
    <row r="7205" spans="1:1" x14ac:dyDescent="0.25">
      <c r="A7205" s="58"/>
    </row>
    <row r="7206" spans="1:1" x14ac:dyDescent="0.25">
      <c r="A7206" s="58"/>
    </row>
    <row r="7207" spans="1:1" x14ac:dyDescent="0.25">
      <c r="A7207" s="58"/>
    </row>
    <row r="7208" spans="1:1" x14ac:dyDescent="0.25">
      <c r="A7208" s="58"/>
    </row>
    <row r="7209" spans="1:1" x14ac:dyDescent="0.25">
      <c r="A7209" s="58"/>
    </row>
    <row r="7210" spans="1:1" x14ac:dyDescent="0.25">
      <c r="A7210" s="58"/>
    </row>
    <row r="7211" spans="1:1" x14ac:dyDescent="0.25">
      <c r="A7211" s="58"/>
    </row>
    <row r="7212" spans="1:1" x14ac:dyDescent="0.25">
      <c r="A7212" s="58"/>
    </row>
    <row r="7213" spans="1:1" x14ac:dyDescent="0.25">
      <c r="A7213" s="58"/>
    </row>
    <row r="7214" spans="1:1" x14ac:dyDescent="0.25">
      <c r="A7214" s="58"/>
    </row>
    <row r="7215" spans="1:1" x14ac:dyDescent="0.25">
      <c r="A7215" s="58"/>
    </row>
    <row r="7216" spans="1:1" x14ac:dyDescent="0.25">
      <c r="A7216" s="58"/>
    </row>
    <row r="7217" spans="1:1" x14ac:dyDescent="0.25">
      <c r="A7217" s="58"/>
    </row>
    <row r="7218" spans="1:1" x14ac:dyDescent="0.25">
      <c r="A7218" s="58"/>
    </row>
    <row r="7219" spans="1:1" x14ac:dyDescent="0.25">
      <c r="A7219" s="58"/>
    </row>
    <row r="7220" spans="1:1" x14ac:dyDescent="0.25">
      <c r="A7220" s="58"/>
    </row>
    <row r="7221" spans="1:1" x14ac:dyDescent="0.25">
      <c r="A7221" s="58"/>
    </row>
    <row r="7222" spans="1:1" x14ac:dyDescent="0.25">
      <c r="A7222" s="58"/>
    </row>
    <row r="7223" spans="1:1" x14ac:dyDescent="0.25">
      <c r="A7223" s="58"/>
    </row>
    <row r="7224" spans="1:1" x14ac:dyDescent="0.25">
      <c r="A7224" s="58"/>
    </row>
    <row r="7225" spans="1:1" x14ac:dyDescent="0.25">
      <c r="A7225" s="58"/>
    </row>
    <row r="7226" spans="1:1" x14ac:dyDescent="0.25">
      <c r="A7226" s="58"/>
    </row>
    <row r="7227" spans="1:1" x14ac:dyDescent="0.25">
      <c r="A7227" s="58"/>
    </row>
    <row r="7228" spans="1:1" x14ac:dyDescent="0.25">
      <c r="A7228" s="58"/>
    </row>
    <row r="7229" spans="1:1" x14ac:dyDescent="0.25">
      <c r="A7229" s="58"/>
    </row>
    <row r="7230" spans="1:1" x14ac:dyDescent="0.25">
      <c r="A7230" s="58"/>
    </row>
    <row r="7231" spans="1:1" x14ac:dyDescent="0.25">
      <c r="A7231" s="58"/>
    </row>
    <row r="7232" spans="1:1" x14ac:dyDescent="0.25">
      <c r="A7232" s="58"/>
    </row>
    <row r="7233" spans="1:1" x14ac:dyDescent="0.25">
      <c r="A7233" s="58"/>
    </row>
    <row r="7234" spans="1:1" x14ac:dyDescent="0.25">
      <c r="A7234" s="58"/>
    </row>
    <row r="7235" spans="1:1" x14ac:dyDescent="0.25">
      <c r="A7235" s="58"/>
    </row>
    <row r="7236" spans="1:1" x14ac:dyDescent="0.25">
      <c r="A7236" s="58"/>
    </row>
    <row r="7237" spans="1:1" x14ac:dyDescent="0.25">
      <c r="A7237" s="58"/>
    </row>
    <row r="7238" spans="1:1" x14ac:dyDescent="0.25">
      <c r="A7238" s="58"/>
    </row>
    <row r="7239" spans="1:1" x14ac:dyDescent="0.25">
      <c r="A7239" s="58"/>
    </row>
    <row r="7240" spans="1:1" x14ac:dyDescent="0.25">
      <c r="A7240" s="58"/>
    </row>
    <row r="7241" spans="1:1" x14ac:dyDescent="0.25">
      <c r="A7241" s="58"/>
    </row>
    <row r="7242" spans="1:1" x14ac:dyDescent="0.25">
      <c r="A7242" s="58"/>
    </row>
    <row r="7243" spans="1:1" x14ac:dyDescent="0.25">
      <c r="A7243" s="58"/>
    </row>
    <row r="7244" spans="1:1" x14ac:dyDescent="0.25">
      <c r="A7244" s="58"/>
    </row>
    <row r="7245" spans="1:1" x14ac:dyDescent="0.25">
      <c r="A7245" s="58"/>
    </row>
    <row r="7246" spans="1:1" x14ac:dyDescent="0.25">
      <c r="A7246" s="58"/>
    </row>
    <row r="7247" spans="1:1" x14ac:dyDescent="0.25">
      <c r="A7247" s="58"/>
    </row>
    <row r="7248" spans="1:1" x14ac:dyDescent="0.25">
      <c r="A7248" s="58"/>
    </row>
    <row r="7249" spans="1:1" x14ac:dyDescent="0.25">
      <c r="A7249" s="58"/>
    </row>
    <row r="7250" spans="1:1" x14ac:dyDescent="0.25">
      <c r="A7250" s="58"/>
    </row>
    <row r="7251" spans="1:1" x14ac:dyDescent="0.25">
      <c r="A7251" s="58"/>
    </row>
    <row r="7252" spans="1:1" x14ac:dyDescent="0.25">
      <c r="A7252" s="58"/>
    </row>
    <row r="7253" spans="1:1" x14ac:dyDescent="0.25">
      <c r="A7253" s="58"/>
    </row>
    <row r="7254" spans="1:1" x14ac:dyDescent="0.25">
      <c r="A7254" s="58"/>
    </row>
    <row r="7255" spans="1:1" x14ac:dyDescent="0.25">
      <c r="A7255" s="58"/>
    </row>
    <row r="7256" spans="1:1" x14ac:dyDescent="0.25">
      <c r="A7256" s="58"/>
    </row>
    <row r="7257" spans="1:1" x14ac:dyDescent="0.25">
      <c r="A7257" s="58"/>
    </row>
    <row r="7258" spans="1:1" x14ac:dyDescent="0.25">
      <c r="A7258" s="58"/>
    </row>
    <row r="7259" spans="1:1" x14ac:dyDescent="0.25">
      <c r="A7259" s="58"/>
    </row>
    <row r="7260" spans="1:1" x14ac:dyDescent="0.25">
      <c r="A7260" s="58"/>
    </row>
    <row r="7261" spans="1:1" x14ac:dyDescent="0.25">
      <c r="A7261" s="58"/>
    </row>
    <row r="7262" spans="1:1" x14ac:dyDescent="0.25">
      <c r="A7262" s="58"/>
    </row>
    <row r="7263" spans="1:1" x14ac:dyDescent="0.25">
      <c r="A7263" s="58"/>
    </row>
    <row r="7264" spans="1:1" x14ac:dyDescent="0.25">
      <c r="A7264" s="58"/>
    </row>
    <row r="7265" spans="1:1" x14ac:dyDescent="0.25">
      <c r="A7265" s="58"/>
    </row>
    <row r="7266" spans="1:1" x14ac:dyDescent="0.25">
      <c r="A7266" s="58"/>
    </row>
    <row r="7267" spans="1:1" x14ac:dyDescent="0.25">
      <c r="A7267" s="58"/>
    </row>
    <row r="7268" spans="1:1" x14ac:dyDescent="0.25">
      <c r="A7268" s="58"/>
    </row>
    <row r="7269" spans="1:1" x14ac:dyDescent="0.25">
      <c r="A7269" s="58"/>
    </row>
    <row r="7270" spans="1:1" x14ac:dyDescent="0.25">
      <c r="A7270" s="58"/>
    </row>
    <row r="7271" spans="1:1" x14ac:dyDescent="0.25">
      <c r="A7271" s="58"/>
    </row>
    <row r="7272" spans="1:1" x14ac:dyDescent="0.25">
      <c r="A7272" s="58"/>
    </row>
    <row r="7273" spans="1:1" x14ac:dyDescent="0.25">
      <c r="A7273" s="58"/>
    </row>
    <row r="7274" spans="1:1" x14ac:dyDescent="0.25">
      <c r="A7274" s="58"/>
    </row>
    <row r="7275" spans="1:1" x14ac:dyDescent="0.25">
      <c r="A7275" s="58"/>
    </row>
    <row r="7276" spans="1:1" x14ac:dyDescent="0.25">
      <c r="A7276" s="58"/>
    </row>
    <row r="7277" spans="1:1" x14ac:dyDescent="0.25">
      <c r="A7277" s="58"/>
    </row>
    <row r="7278" spans="1:1" x14ac:dyDescent="0.25">
      <c r="A7278" s="58"/>
    </row>
    <row r="7279" spans="1:1" x14ac:dyDescent="0.25">
      <c r="A7279" s="58"/>
    </row>
    <row r="7280" spans="1:1" x14ac:dyDescent="0.25">
      <c r="A7280" s="58"/>
    </row>
    <row r="7281" spans="1:1" x14ac:dyDescent="0.25">
      <c r="A7281" s="58"/>
    </row>
    <row r="7282" spans="1:1" x14ac:dyDescent="0.25">
      <c r="A7282" s="58"/>
    </row>
    <row r="7283" spans="1:1" x14ac:dyDescent="0.25">
      <c r="A7283" s="58"/>
    </row>
    <row r="7284" spans="1:1" x14ac:dyDescent="0.25">
      <c r="A7284" s="58"/>
    </row>
    <row r="7285" spans="1:1" x14ac:dyDescent="0.25">
      <c r="A7285" s="58"/>
    </row>
    <row r="7286" spans="1:1" x14ac:dyDescent="0.25">
      <c r="A7286" s="58"/>
    </row>
    <row r="7287" spans="1:1" x14ac:dyDescent="0.25">
      <c r="A7287" s="58"/>
    </row>
    <row r="7288" spans="1:1" x14ac:dyDescent="0.25">
      <c r="A7288" s="58"/>
    </row>
    <row r="7289" spans="1:1" x14ac:dyDescent="0.25">
      <c r="A7289" s="58"/>
    </row>
    <row r="7290" spans="1:1" x14ac:dyDescent="0.25">
      <c r="A7290" s="58"/>
    </row>
    <row r="7291" spans="1:1" x14ac:dyDescent="0.25">
      <c r="A7291" s="58"/>
    </row>
    <row r="7292" spans="1:1" x14ac:dyDescent="0.25">
      <c r="A7292" s="58"/>
    </row>
    <row r="7293" spans="1:1" x14ac:dyDescent="0.25">
      <c r="A7293" s="58"/>
    </row>
    <row r="7294" spans="1:1" x14ac:dyDescent="0.25">
      <c r="A7294" s="58"/>
    </row>
    <row r="7295" spans="1:1" x14ac:dyDescent="0.25">
      <c r="A7295" s="58"/>
    </row>
    <row r="7296" spans="1:1" x14ac:dyDescent="0.25">
      <c r="A7296" s="58"/>
    </row>
    <row r="7297" spans="1:1" x14ac:dyDescent="0.25">
      <c r="A7297" s="58"/>
    </row>
    <row r="7298" spans="1:1" x14ac:dyDescent="0.25">
      <c r="A7298" s="58"/>
    </row>
    <row r="7299" spans="1:1" x14ac:dyDescent="0.25">
      <c r="A7299" s="58"/>
    </row>
    <row r="7300" spans="1:1" x14ac:dyDescent="0.25">
      <c r="A7300" s="58"/>
    </row>
    <row r="7301" spans="1:1" x14ac:dyDescent="0.25">
      <c r="A7301" s="58"/>
    </row>
    <row r="7302" spans="1:1" x14ac:dyDescent="0.25">
      <c r="A7302" s="58"/>
    </row>
    <row r="7303" spans="1:1" x14ac:dyDescent="0.25">
      <c r="A7303" s="58"/>
    </row>
    <row r="7304" spans="1:1" x14ac:dyDescent="0.25">
      <c r="A7304" s="58"/>
    </row>
    <row r="7305" spans="1:1" x14ac:dyDescent="0.25">
      <c r="A7305" s="58"/>
    </row>
    <row r="7306" spans="1:1" x14ac:dyDescent="0.25">
      <c r="A7306" s="58"/>
    </row>
    <row r="7307" spans="1:1" x14ac:dyDescent="0.25">
      <c r="A7307" s="58"/>
    </row>
    <row r="7308" spans="1:1" x14ac:dyDescent="0.25">
      <c r="A7308" s="58"/>
    </row>
    <row r="7309" spans="1:1" x14ac:dyDescent="0.25">
      <c r="A7309" s="58"/>
    </row>
    <row r="7310" spans="1:1" x14ac:dyDescent="0.25">
      <c r="A7310" s="58"/>
    </row>
    <row r="7311" spans="1:1" x14ac:dyDescent="0.25">
      <c r="A7311" s="58"/>
    </row>
    <row r="7312" spans="1:1" x14ac:dyDescent="0.25">
      <c r="A7312" s="58"/>
    </row>
    <row r="7313" spans="1:1" x14ac:dyDescent="0.25">
      <c r="A7313" s="58"/>
    </row>
    <row r="7314" spans="1:1" x14ac:dyDescent="0.25">
      <c r="A7314" s="58"/>
    </row>
    <row r="7315" spans="1:1" x14ac:dyDescent="0.25">
      <c r="A7315" s="58"/>
    </row>
    <row r="7316" spans="1:1" x14ac:dyDescent="0.25">
      <c r="A7316" s="58"/>
    </row>
    <row r="7317" spans="1:1" x14ac:dyDescent="0.25">
      <c r="A7317" s="58"/>
    </row>
    <row r="7318" spans="1:1" x14ac:dyDescent="0.25">
      <c r="A7318" s="58"/>
    </row>
    <row r="7319" spans="1:1" x14ac:dyDescent="0.25">
      <c r="A7319" s="58"/>
    </row>
    <row r="7320" spans="1:1" x14ac:dyDescent="0.25">
      <c r="A7320" s="58"/>
    </row>
    <row r="7321" spans="1:1" x14ac:dyDescent="0.25">
      <c r="A7321" s="58"/>
    </row>
    <row r="7322" spans="1:1" x14ac:dyDescent="0.25">
      <c r="A7322" s="58"/>
    </row>
    <row r="7323" spans="1:1" x14ac:dyDescent="0.25">
      <c r="A7323" s="58"/>
    </row>
    <row r="7324" spans="1:1" x14ac:dyDescent="0.25">
      <c r="A7324" s="58"/>
    </row>
    <row r="7325" spans="1:1" x14ac:dyDescent="0.25">
      <c r="A7325" s="58"/>
    </row>
    <row r="7326" spans="1:1" x14ac:dyDescent="0.25">
      <c r="A7326" s="58"/>
    </row>
    <row r="7327" spans="1:1" x14ac:dyDescent="0.25">
      <c r="A7327" s="58"/>
    </row>
    <row r="7328" spans="1:1" x14ac:dyDescent="0.25">
      <c r="A7328" s="58"/>
    </row>
    <row r="7329" spans="1:1" x14ac:dyDescent="0.25">
      <c r="A7329" s="58"/>
    </row>
    <row r="7330" spans="1:1" x14ac:dyDescent="0.25">
      <c r="A7330" s="58"/>
    </row>
    <row r="7331" spans="1:1" x14ac:dyDescent="0.25">
      <c r="A7331" s="58"/>
    </row>
    <row r="7332" spans="1:1" x14ac:dyDescent="0.25">
      <c r="A7332" s="58"/>
    </row>
    <row r="7333" spans="1:1" x14ac:dyDescent="0.25">
      <c r="A7333" s="58"/>
    </row>
    <row r="7334" spans="1:1" x14ac:dyDescent="0.25">
      <c r="A7334" s="58"/>
    </row>
    <row r="7335" spans="1:1" x14ac:dyDescent="0.25">
      <c r="A7335" s="58"/>
    </row>
    <row r="7336" spans="1:1" x14ac:dyDescent="0.25">
      <c r="A7336" s="58"/>
    </row>
    <row r="7337" spans="1:1" x14ac:dyDescent="0.25">
      <c r="A7337" s="58"/>
    </row>
    <row r="7338" spans="1:1" x14ac:dyDescent="0.25">
      <c r="A7338" s="58"/>
    </row>
    <row r="7339" spans="1:1" x14ac:dyDescent="0.25">
      <c r="A7339" s="58"/>
    </row>
    <row r="7340" spans="1:1" x14ac:dyDescent="0.25">
      <c r="A7340" s="58"/>
    </row>
    <row r="7341" spans="1:1" x14ac:dyDescent="0.25">
      <c r="A7341" s="58"/>
    </row>
    <row r="7342" spans="1:1" x14ac:dyDescent="0.25">
      <c r="A7342" s="58"/>
    </row>
    <row r="7343" spans="1:1" x14ac:dyDescent="0.25">
      <c r="A7343" s="58"/>
    </row>
    <row r="7344" spans="1:1" x14ac:dyDescent="0.25">
      <c r="A7344" s="58"/>
    </row>
    <row r="7345" spans="1:1" x14ac:dyDescent="0.25">
      <c r="A7345" s="58"/>
    </row>
    <row r="7346" spans="1:1" x14ac:dyDescent="0.25">
      <c r="A7346" s="58"/>
    </row>
    <row r="7347" spans="1:1" x14ac:dyDescent="0.25">
      <c r="A7347" s="58"/>
    </row>
    <row r="7348" spans="1:1" x14ac:dyDescent="0.25">
      <c r="A7348" s="58"/>
    </row>
    <row r="7349" spans="1:1" x14ac:dyDescent="0.25">
      <c r="A7349" s="58"/>
    </row>
    <row r="7350" spans="1:1" x14ac:dyDescent="0.25">
      <c r="A7350" s="58"/>
    </row>
    <row r="7351" spans="1:1" x14ac:dyDescent="0.25">
      <c r="A7351" s="58"/>
    </row>
    <row r="7352" spans="1:1" x14ac:dyDescent="0.25">
      <c r="A7352" s="58"/>
    </row>
    <row r="7353" spans="1:1" x14ac:dyDescent="0.25">
      <c r="A7353" s="58"/>
    </row>
    <row r="7354" spans="1:1" x14ac:dyDescent="0.25">
      <c r="A7354" s="58"/>
    </row>
    <row r="7355" spans="1:1" x14ac:dyDescent="0.25">
      <c r="A7355" s="58"/>
    </row>
    <row r="7356" spans="1:1" x14ac:dyDescent="0.25">
      <c r="A7356" s="58"/>
    </row>
    <row r="7357" spans="1:1" x14ac:dyDescent="0.25">
      <c r="A7357" s="58"/>
    </row>
    <row r="7358" spans="1:1" x14ac:dyDescent="0.25">
      <c r="A7358" s="58"/>
    </row>
    <row r="7359" spans="1:1" x14ac:dyDescent="0.25">
      <c r="A7359" s="58"/>
    </row>
    <row r="7360" spans="1:1" x14ac:dyDescent="0.25">
      <c r="A7360" s="58"/>
    </row>
    <row r="7361" spans="1:1" x14ac:dyDescent="0.25">
      <c r="A7361" s="58"/>
    </row>
    <row r="7362" spans="1:1" x14ac:dyDescent="0.25">
      <c r="A7362" s="58"/>
    </row>
    <row r="7363" spans="1:1" x14ac:dyDescent="0.25">
      <c r="A7363" s="58"/>
    </row>
    <row r="7364" spans="1:1" x14ac:dyDescent="0.25">
      <c r="A7364" s="58"/>
    </row>
    <row r="7365" spans="1:1" x14ac:dyDescent="0.25">
      <c r="A7365" s="58"/>
    </row>
    <row r="7366" spans="1:1" x14ac:dyDescent="0.25">
      <c r="A7366" s="58"/>
    </row>
    <row r="7367" spans="1:1" x14ac:dyDescent="0.25">
      <c r="A7367" s="58"/>
    </row>
    <row r="7368" spans="1:1" x14ac:dyDescent="0.25">
      <c r="A7368" s="58"/>
    </row>
    <row r="7369" spans="1:1" x14ac:dyDescent="0.25">
      <c r="A7369" s="58"/>
    </row>
    <row r="7370" spans="1:1" x14ac:dyDescent="0.25">
      <c r="A7370" s="58"/>
    </row>
    <row r="7371" spans="1:1" x14ac:dyDescent="0.25">
      <c r="A7371" s="58"/>
    </row>
    <row r="7372" spans="1:1" x14ac:dyDescent="0.25">
      <c r="A7372" s="58"/>
    </row>
    <row r="7373" spans="1:1" x14ac:dyDescent="0.25">
      <c r="A7373" s="58"/>
    </row>
    <row r="7374" spans="1:1" x14ac:dyDescent="0.25">
      <c r="A7374" s="58"/>
    </row>
    <row r="7375" spans="1:1" x14ac:dyDescent="0.25">
      <c r="A7375" s="58"/>
    </row>
    <row r="7376" spans="1:1" x14ac:dyDescent="0.25">
      <c r="A7376" s="58"/>
    </row>
    <row r="7377" spans="1:1" x14ac:dyDescent="0.25">
      <c r="A7377" s="58"/>
    </row>
    <row r="7378" spans="1:1" x14ac:dyDescent="0.25">
      <c r="A7378" s="58"/>
    </row>
    <row r="7379" spans="1:1" x14ac:dyDescent="0.25">
      <c r="A7379" s="58"/>
    </row>
    <row r="7380" spans="1:1" x14ac:dyDescent="0.25">
      <c r="A7380" s="58"/>
    </row>
    <row r="7381" spans="1:1" x14ac:dyDescent="0.25">
      <c r="A7381" s="58"/>
    </row>
    <row r="7382" spans="1:1" x14ac:dyDescent="0.25">
      <c r="A7382" s="58"/>
    </row>
    <row r="7383" spans="1:1" x14ac:dyDescent="0.25">
      <c r="A7383" s="58"/>
    </row>
    <row r="7384" spans="1:1" x14ac:dyDescent="0.25">
      <c r="A7384" s="58"/>
    </row>
    <row r="7385" spans="1:1" x14ac:dyDescent="0.25">
      <c r="A7385" s="58"/>
    </row>
    <row r="7386" spans="1:1" x14ac:dyDescent="0.25">
      <c r="A7386" s="58"/>
    </row>
    <row r="7387" spans="1:1" x14ac:dyDescent="0.25">
      <c r="A7387" s="58"/>
    </row>
    <row r="7388" spans="1:1" x14ac:dyDescent="0.25">
      <c r="A7388" s="58"/>
    </row>
    <row r="7389" spans="1:1" x14ac:dyDescent="0.25">
      <c r="A7389" s="58"/>
    </row>
    <row r="7390" spans="1:1" x14ac:dyDescent="0.25">
      <c r="A7390" s="58"/>
    </row>
    <row r="7391" spans="1:1" x14ac:dyDescent="0.25">
      <c r="A7391" s="58"/>
    </row>
    <row r="7392" spans="1:1" x14ac:dyDescent="0.25">
      <c r="A7392" s="58"/>
    </row>
    <row r="7393" spans="1:1" x14ac:dyDescent="0.25">
      <c r="A7393" s="58"/>
    </row>
    <row r="7394" spans="1:1" x14ac:dyDescent="0.25">
      <c r="A7394" s="58"/>
    </row>
    <row r="7395" spans="1:1" x14ac:dyDescent="0.25">
      <c r="A7395" s="58"/>
    </row>
    <row r="7396" spans="1:1" x14ac:dyDescent="0.25">
      <c r="A7396" s="58"/>
    </row>
    <row r="7397" spans="1:1" x14ac:dyDescent="0.25">
      <c r="A7397" s="58"/>
    </row>
    <row r="7398" spans="1:1" x14ac:dyDescent="0.25">
      <c r="A7398" s="58"/>
    </row>
    <row r="7399" spans="1:1" x14ac:dyDescent="0.25">
      <c r="A7399" s="58"/>
    </row>
    <row r="7400" spans="1:1" x14ac:dyDescent="0.25">
      <c r="A7400" s="58"/>
    </row>
    <row r="7401" spans="1:1" x14ac:dyDescent="0.25">
      <c r="A7401" s="58"/>
    </row>
    <row r="7402" spans="1:1" x14ac:dyDescent="0.25">
      <c r="A7402" s="58"/>
    </row>
    <row r="7403" spans="1:1" x14ac:dyDescent="0.25">
      <c r="A7403" s="58"/>
    </row>
    <row r="7404" spans="1:1" x14ac:dyDescent="0.25">
      <c r="A7404" s="58"/>
    </row>
    <row r="7405" spans="1:1" x14ac:dyDescent="0.25">
      <c r="A7405" s="58"/>
    </row>
    <row r="7406" spans="1:1" x14ac:dyDescent="0.25">
      <c r="A7406" s="58"/>
    </row>
    <row r="7407" spans="1:1" x14ac:dyDescent="0.25">
      <c r="A7407" s="58"/>
    </row>
    <row r="7408" spans="1:1" x14ac:dyDescent="0.25">
      <c r="A7408" s="58"/>
    </row>
    <row r="7409" spans="1:1" x14ac:dyDescent="0.25">
      <c r="A7409" s="58"/>
    </row>
    <row r="7410" spans="1:1" x14ac:dyDescent="0.25">
      <c r="A7410" s="58"/>
    </row>
    <row r="7411" spans="1:1" x14ac:dyDescent="0.25">
      <c r="A7411" s="58"/>
    </row>
    <row r="7412" spans="1:1" x14ac:dyDescent="0.25">
      <c r="A7412" s="58"/>
    </row>
    <row r="7413" spans="1:1" x14ac:dyDescent="0.25">
      <c r="A7413" s="58"/>
    </row>
    <row r="7414" spans="1:1" x14ac:dyDescent="0.25">
      <c r="A7414" s="58"/>
    </row>
    <row r="7415" spans="1:1" x14ac:dyDescent="0.25">
      <c r="A7415" s="58"/>
    </row>
    <row r="7416" spans="1:1" x14ac:dyDescent="0.25">
      <c r="A7416" s="58"/>
    </row>
    <row r="7417" spans="1:1" x14ac:dyDescent="0.25">
      <c r="A7417" s="58"/>
    </row>
    <row r="7418" spans="1:1" x14ac:dyDescent="0.25">
      <c r="A7418" s="58"/>
    </row>
    <row r="7419" spans="1:1" x14ac:dyDescent="0.25">
      <c r="A7419" s="58"/>
    </row>
    <row r="7420" spans="1:1" x14ac:dyDescent="0.25">
      <c r="A7420" s="58"/>
    </row>
    <row r="7421" spans="1:1" x14ac:dyDescent="0.25">
      <c r="A7421" s="58"/>
    </row>
    <row r="7422" spans="1:1" x14ac:dyDescent="0.25">
      <c r="A7422" s="58"/>
    </row>
    <row r="7423" spans="1:1" x14ac:dyDescent="0.25">
      <c r="A7423" s="58"/>
    </row>
    <row r="7424" spans="1:1" x14ac:dyDescent="0.25">
      <c r="A7424" s="58"/>
    </row>
    <row r="7425" spans="1:1" x14ac:dyDescent="0.25">
      <c r="A7425" s="58"/>
    </row>
    <row r="7426" spans="1:1" x14ac:dyDescent="0.25">
      <c r="A7426" s="58"/>
    </row>
    <row r="7427" spans="1:1" x14ac:dyDescent="0.25">
      <c r="A7427" s="58"/>
    </row>
    <row r="7428" spans="1:1" x14ac:dyDescent="0.25">
      <c r="A7428" s="58"/>
    </row>
    <row r="7429" spans="1:1" x14ac:dyDescent="0.25">
      <c r="A7429" s="58"/>
    </row>
    <row r="7430" spans="1:1" x14ac:dyDescent="0.25">
      <c r="A7430" s="58"/>
    </row>
    <row r="7431" spans="1:1" x14ac:dyDescent="0.25">
      <c r="A7431" s="58"/>
    </row>
    <row r="7432" spans="1:1" x14ac:dyDescent="0.25">
      <c r="A7432" s="58"/>
    </row>
    <row r="7433" spans="1:1" x14ac:dyDescent="0.25">
      <c r="A7433" s="58"/>
    </row>
    <row r="7434" spans="1:1" x14ac:dyDescent="0.25">
      <c r="A7434" s="58"/>
    </row>
    <row r="7435" spans="1:1" x14ac:dyDescent="0.25">
      <c r="A7435" s="58"/>
    </row>
    <row r="7436" spans="1:1" x14ac:dyDescent="0.25">
      <c r="A7436" s="58"/>
    </row>
    <row r="7437" spans="1:1" x14ac:dyDescent="0.25">
      <c r="A7437" s="58"/>
    </row>
    <row r="7438" spans="1:1" x14ac:dyDescent="0.25">
      <c r="A7438" s="58"/>
    </row>
    <row r="7439" spans="1:1" x14ac:dyDescent="0.25">
      <c r="A7439" s="58"/>
    </row>
    <row r="7440" spans="1:1" x14ac:dyDescent="0.25">
      <c r="A7440" s="58"/>
    </row>
    <row r="7441" spans="1:1" x14ac:dyDescent="0.25">
      <c r="A7441" s="58"/>
    </row>
    <row r="7442" spans="1:1" x14ac:dyDescent="0.25">
      <c r="A7442" s="58"/>
    </row>
    <row r="7443" spans="1:1" x14ac:dyDescent="0.25">
      <c r="A7443" s="58"/>
    </row>
    <row r="7444" spans="1:1" x14ac:dyDescent="0.25">
      <c r="A7444" s="58"/>
    </row>
    <row r="7445" spans="1:1" x14ac:dyDescent="0.25">
      <c r="A7445" s="58"/>
    </row>
    <row r="7446" spans="1:1" x14ac:dyDescent="0.25">
      <c r="A7446" s="58"/>
    </row>
    <row r="7447" spans="1:1" x14ac:dyDescent="0.25">
      <c r="A7447" s="58"/>
    </row>
    <row r="7448" spans="1:1" x14ac:dyDescent="0.25">
      <c r="A7448" s="58"/>
    </row>
    <row r="7449" spans="1:1" x14ac:dyDescent="0.25">
      <c r="A7449" s="58"/>
    </row>
    <row r="7450" spans="1:1" x14ac:dyDescent="0.25">
      <c r="A7450" s="58"/>
    </row>
    <row r="7451" spans="1:1" x14ac:dyDescent="0.25">
      <c r="A7451" s="58"/>
    </row>
    <row r="7452" spans="1:1" x14ac:dyDescent="0.25">
      <c r="A7452" s="58"/>
    </row>
    <row r="7453" spans="1:1" x14ac:dyDescent="0.25">
      <c r="A7453" s="58"/>
    </row>
    <row r="7454" spans="1:1" x14ac:dyDescent="0.25">
      <c r="A7454" s="58"/>
    </row>
    <row r="7455" spans="1:1" x14ac:dyDescent="0.25">
      <c r="A7455" s="58"/>
    </row>
    <row r="7456" spans="1:1" x14ac:dyDescent="0.25">
      <c r="A7456" s="58"/>
    </row>
    <row r="7457" spans="1:1" x14ac:dyDescent="0.25">
      <c r="A7457" s="58"/>
    </row>
    <row r="7458" spans="1:1" x14ac:dyDescent="0.25">
      <c r="A7458" s="58"/>
    </row>
    <row r="7459" spans="1:1" x14ac:dyDescent="0.25">
      <c r="A7459" s="58"/>
    </row>
    <row r="7460" spans="1:1" x14ac:dyDescent="0.25">
      <c r="A7460" s="58"/>
    </row>
    <row r="7461" spans="1:1" x14ac:dyDescent="0.25">
      <c r="A7461" s="58"/>
    </row>
    <row r="7462" spans="1:1" x14ac:dyDescent="0.25">
      <c r="A7462" s="58"/>
    </row>
    <row r="7463" spans="1:1" x14ac:dyDescent="0.25">
      <c r="A7463" s="58"/>
    </row>
    <row r="7464" spans="1:1" x14ac:dyDescent="0.25">
      <c r="A7464" s="58"/>
    </row>
    <row r="7465" spans="1:1" x14ac:dyDescent="0.25">
      <c r="A7465" s="58"/>
    </row>
    <row r="7466" spans="1:1" x14ac:dyDescent="0.25">
      <c r="A7466" s="58"/>
    </row>
    <row r="7467" spans="1:1" x14ac:dyDescent="0.25">
      <c r="A7467" s="58"/>
    </row>
    <row r="7468" spans="1:1" x14ac:dyDescent="0.25">
      <c r="A7468" s="58"/>
    </row>
    <row r="7469" spans="1:1" x14ac:dyDescent="0.25">
      <c r="A7469" s="58"/>
    </row>
    <row r="7470" spans="1:1" x14ac:dyDescent="0.25">
      <c r="A7470" s="58"/>
    </row>
    <row r="7471" spans="1:1" x14ac:dyDescent="0.25">
      <c r="A7471" s="58"/>
    </row>
    <row r="7472" spans="1:1" x14ac:dyDescent="0.25">
      <c r="A7472" s="58"/>
    </row>
    <row r="7473" spans="1:1" x14ac:dyDescent="0.25">
      <c r="A7473" s="58"/>
    </row>
    <row r="7474" spans="1:1" x14ac:dyDescent="0.25">
      <c r="A7474" s="58"/>
    </row>
    <row r="7475" spans="1:1" x14ac:dyDescent="0.25">
      <c r="A7475" s="58"/>
    </row>
    <row r="7476" spans="1:1" x14ac:dyDescent="0.25">
      <c r="A7476" s="58"/>
    </row>
    <row r="7477" spans="1:1" x14ac:dyDescent="0.25">
      <c r="A7477" s="58"/>
    </row>
    <row r="7478" spans="1:1" x14ac:dyDescent="0.25">
      <c r="A7478" s="58"/>
    </row>
    <row r="7479" spans="1:1" x14ac:dyDescent="0.25">
      <c r="A7479" s="58"/>
    </row>
    <row r="7480" spans="1:1" x14ac:dyDescent="0.25">
      <c r="A7480" s="58"/>
    </row>
    <row r="7481" spans="1:1" x14ac:dyDescent="0.25">
      <c r="A7481" s="58"/>
    </row>
    <row r="7482" spans="1:1" x14ac:dyDescent="0.25">
      <c r="A7482" s="58"/>
    </row>
    <row r="7483" spans="1:1" x14ac:dyDescent="0.25">
      <c r="A7483" s="58"/>
    </row>
    <row r="7484" spans="1:1" x14ac:dyDescent="0.25">
      <c r="A7484" s="58"/>
    </row>
    <row r="7485" spans="1:1" x14ac:dyDescent="0.25">
      <c r="A7485" s="58"/>
    </row>
    <row r="7486" spans="1:1" x14ac:dyDescent="0.25">
      <c r="A7486" s="58"/>
    </row>
    <row r="7487" spans="1:1" x14ac:dyDescent="0.25">
      <c r="A7487" s="58"/>
    </row>
    <row r="7488" spans="1:1" x14ac:dyDescent="0.25">
      <c r="A7488" s="58"/>
    </row>
    <row r="7489" spans="1:1" x14ac:dyDescent="0.25">
      <c r="A7489" s="58"/>
    </row>
    <row r="7490" spans="1:1" x14ac:dyDescent="0.25">
      <c r="A7490" s="58"/>
    </row>
    <row r="7491" spans="1:1" x14ac:dyDescent="0.25">
      <c r="A7491" s="58"/>
    </row>
    <row r="7492" spans="1:1" x14ac:dyDescent="0.25">
      <c r="A7492" s="58"/>
    </row>
    <row r="7493" spans="1:1" x14ac:dyDescent="0.25">
      <c r="A7493" s="58"/>
    </row>
    <row r="7494" spans="1:1" x14ac:dyDescent="0.25">
      <c r="A7494" s="58"/>
    </row>
    <row r="7495" spans="1:1" x14ac:dyDescent="0.25">
      <c r="A7495" s="58"/>
    </row>
    <row r="7496" spans="1:1" x14ac:dyDescent="0.25">
      <c r="A7496" s="58"/>
    </row>
    <row r="7497" spans="1:1" x14ac:dyDescent="0.25">
      <c r="A7497" s="58"/>
    </row>
    <row r="7498" spans="1:1" x14ac:dyDescent="0.25">
      <c r="A7498" s="58"/>
    </row>
    <row r="7499" spans="1:1" x14ac:dyDescent="0.25">
      <c r="A7499" s="58"/>
    </row>
    <row r="7500" spans="1:1" x14ac:dyDescent="0.25">
      <c r="A7500" s="58"/>
    </row>
    <row r="7501" spans="1:1" x14ac:dyDescent="0.25">
      <c r="A7501" s="58"/>
    </row>
    <row r="7502" spans="1:1" x14ac:dyDescent="0.25">
      <c r="A7502" s="58"/>
    </row>
    <row r="7503" spans="1:1" x14ac:dyDescent="0.25">
      <c r="A7503" s="58"/>
    </row>
    <row r="7504" spans="1:1" x14ac:dyDescent="0.25">
      <c r="A7504" s="58"/>
    </row>
    <row r="7505" spans="1:1" x14ac:dyDescent="0.25">
      <c r="A7505" s="58"/>
    </row>
    <row r="7506" spans="1:1" x14ac:dyDescent="0.25">
      <c r="A7506" s="58"/>
    </row>
    <row r="7507" spans="1:1" x14ac:dyDescent="0.25">
      <c r="A7507" s="58"/>
    </row>
    <row r="7508" spans="1:1" x14ac:dyDescent="0.25">
      <c r="A7508" s="58"/>
    </row>
    <row r="7509" spans="1:1" x14ac:dyDescent="0.25">
      <c r="A7509" s="58"/>
    </row>
    <row r="7510" spans="1:1" x14ac:dyDescent="0.25">
      <c r="A7510" s="58"/>
    </row>
    <row r="7511" spans="1:1" x14ac:dyDescent="0.25">
      <c r="A7511" s="58"/>
    </row>
    <row r="7512" spans="1:1" x14ac:dyDescent="0.25">
      <c r="A7512" s="58"/>
    </row>
    <row r="7513" spans="1:1" x14ac:dyDescent="0.25">
      <c r="A7513" s="58"/>
    </row>
    <row r="7514" spans="1:1" x14ac:dyDescent="0.25">
      <c r="A7514" s="58"/>
    </row>
    <row r="7515" spans="1:1" x14ac:dyDescent="0.25">
      <c r="A7515" s="58"/>
    </row>
    <row r="7516" spans="1:1" x14ac:dyDescent="0.25">
      <c r="A7516" s="58"/>
    </row>
    <row r="7517" spans="1:1" x14ac:dyDescent="0.25">
      <c r="A7517" s="58"/>
    </row>
    <row r="7518" spans="1:1" x14ac:dyDescent="0.25">
      <c r="A7518" s="58"/>
    </row>
    <row r="7519" spans="1:1" x14ac:dyDescent="0.25">
      <c r="A7519" s="58"/>
    </row>
    <row r="7520" spans="1:1" x14ac:dyDescent="0.25">
      <c r="A7520" s="58"/>
    </row>
    <row r="7521" spans="1:1" x14ac:dyDescent="0.25">
      <c r="A7521" s="58"/>
    </row>
    <row r="7522" spans="1:1" x14ac:dyDescent="0.25">
      <c r="A7522" s="58"/>
    </row>
    <row r="7523" spans="1:1" x14ac:dyDescent="0.25">
      <c r="A7523" s="58"/>
    </row>
    <row r="7524" spans="1:1" x14ac:dyDescent="0.25">
      <c r="A7524" s="58"/>
    </row>
    <row r="7525" spans="1:1" x14ac:dyDescent="0.25">
      <c r="A7525" s="58"/>
    </row>
    <row r="7526" spans="1:1" x14ac:dyDescent="0.25">
      <c r="A7526" s="58"/>
    </row>
    <row r="7527" spans="1:1" x14ac:dyDescent="0.25">
      <c r="A7527" s="58"/>
    </row>
    <row r="7528" spans="1:1" x14ac:dyDescent="0.25">
      <c r="A7528" s="58"/>
    </row>
    <row r="7529" spans="1:1" x14ac:dyDescent="0.25">
      <c r="A7529" s="58"/>
    </row>
    <row r="7530" spans="1:1" x14ac:dyDescent="0.25">
      <c r="A7530" s="58"/>
    </row>
    <row r="7531" spans="1:1" x14ac:dyDescent="0.25">
      <c r="A7531" s="58"/>
    </row>
    <row r="7532" spans="1:1" x14ac:dyDescent="0.25">
      <c r="A7532" s="58"/>
    </row>
    <row r="7533" spans="1:1" x14ac:dyDescent="0.25">
      <c r="A7533" s="58"/>
    </row>
    <row r="7534" spans="1:1" x14ac:dyDescent="0.25">
      <c r="A7534" s="58"/>
    </row>
    <row r="7535" spans="1:1" x14ac:dyDescent="0.25">
      <c r="A7535" s="58"/>
    </row>
    <row r="7536" spans="1:1" x14ac:dyDescent="0.25">
      <c r="A7536" s="58"/>
    </row>
    <row r="7537" spans="1:1" x14ac:dyDescent="0.25">
      <c r="A7537" s="58"/>
    </row>
    <row r="7538" spans="1:1" x14ac:dyDescent="0.25">
      <c r="A7538" s="58"/>
    </row>
    <row r="7539" spans="1:1" x14ac:dyDescent="0.25">
      <c r="A7539" s="58"/>
    </row>
    <row r="7540" spans="1:1" x14ac:dyDescent="0.25">
      <c r="A7540" s="58"/>
    </row>
    <row r="7541" spans="1:1" x14ac:dyDescent="0.25">
      <c r="A7541" s="58"/>
    </row>
    <row r="7542" spans="1:1" x14ac:dyDescent="0.25">
      <c r="A7542" s="58"/>
    </row>
    <row r="7543" spans="1:1" x14ac:dyDescent="0.25">
      <c r="A7543" s="58"/>
    </row>
    <row r="7544" spans="1:1" x14ac:dyDescent="0.25">
      <c r="A7544" s="58"/>
    </row>
    <row r="7545" spans="1:1" x14ac:dyDescent="0.25">
      <c r="A7545" s="58"/>
    </row>
    <row r="7546" spans="1:1" x14ac:dyDescent="0.25">
      <c r="A7546" s="58"/>
    </row>
    <row r="7547" spans="1:1" x14ac:dyDescent="0.25">
      <c r="A7547" s="58"/>
    </row>
    <row r="7548" spans="1:1" x14ac:dyDescent="0.25">
      <c r="A7548" s="58"/>
    </row>
    <row r="7549" spans="1:1" x14ac:dyDescent="0.25">
      <c r="A7549" s="58"/>
    </row>
    <row r="7550" spans="1:1" x14ac:dyDescent="0.25">
      <c r="A7550" s="58"/>
    </row>
    <row r="7551" spans="1:1" x14ac:dyDescent="0.25">
      <c r="A7551" s="58"/>
    </row>
    <row r="7552" spans="1:1" x14ac:dyDescent="0.25">
      <c r="A7552" s="58"/>
    </row>
    <row r="7553" spans="1:1" x14ac:dyDescent="0.25">
      <c r="A7553" s="58"/>
    </row>
    <row r="7554" spans="1:1" x14ac:dyDescent="0.25">
      <c r="A7554" s="58"/>
    </row>
    <row r="7555" spans="1:1" x14ac:dyDescent="0.25">
      <c r="A7555" s="58"/>
    </row>
    <row r="7556" spans="1:1" x14ac:dyDescent="0.25">
      <c r="A7556" s="58"/>
    </row>
    <row r="7557" spans="1:1" x14ac:dyDescent="0.25">
      <c r="A7557" s="58"/>
    </row>
    <row r="7558" spans="1:1" x14ac:dyDescent="0.25">
      <c r="A7558" s="58"/>
    </row>
    <row r="7559" spans="1:1" x14ac:dyDescent="0.25">
      <c r="A7559" s="58"/>
    </row>
    <row r="7560" spans="1:1" x14ac:dyDescent="0.25">
      <c r="A7560" s="58"/>
    </row>
    <row r="7561" spans="1:1" x14ac:dyDescent="0.25">
      <c r="A7561" s="58"/>
    </row>
    <row r="7562" spans="1:1" x14ac:dyDescent="0.25">
      <c r="A7562" s="58"/>
    </row>
    <row r="7563" spans="1:1" x14ac:dyDescent="0.25">
      <c r="A7563" s="58"/>
    </row>
    <row r="7564" spans="1:1" x14ac:dyDescent="0.25">
      <c r="A7564" s="58"/>
    </row>
    <row r="7565" spans="1:1" x14ac:dyDescent="0.25">
      <c r="A7565" s="58"/>
    </row>
    <row r="7566" spans="1:1" x14ac:dyDescent="0.25">
      <c r="A7566" s="58"/>
    </row>
    <row r="7567" spans="1:1" x14ac:dyDescent="0.25">
      <c r="A7567" s="58"/>
    </row>
    <row r="7568" spans="1:1" x14ac:dyDescent="0.25">
      <c r="A7568" s="58"/>
    </row>
    <row r="7569" spans="1:1" x14ac:dyDescent="0.25">
      <c r="A7569" s="58"/>
    </row>
    <row r="7570" spans="1:1" x14ac:dyDescent="0.25">
      <c r="A7570" s="58"/>
    </row>
    <row r="7571" spans="1:1" x14ac:dyDescent="0.25">
      <c r="A7571" s="58"/>
    </row>
    <row r="7572" spans="1:1" x14ac:dyDescent="0.25">
      <c r="A7572" s="58"/>
    </row>
    <row r="7573" spans="1:1" x14ac:dyDescent="0.25">
      <c r="A7573" s="58"/>
    </row>
    <row r="7574" spans="1:1" x14ac:dyDescent="0.25">
      <c r="A7574" s="58"/>
    </row>
    <row r="7575" spans="1:1" x14ac:dyDescent="0.25">
      <c r="A7575" s="58"/>
    </row>
    <row r="7576" spans="1:1" x14ac:dyDescent="0.25">
      <c r="A7576" s="58"/>
    </row>
    <row r="7577" spans="1:1" x14ac:dyDescent="0.25">
      <c r="A7577" s="58"/>
    </row>
    <row r="7578" spans="1:1" x14ac:dyDescent="0.25">
      <c r="A7578" s="58"/>
    </row>
    <row r="7579" spans="1:1" x14ac:dyDescent="0.25">
      <c r="A7579" s="58"/>
    </row>
    <row r="7580" spans="1:1" x14ac:dyDescent="0.25">
      <c r="A7580" s="58"/>
    </row>
    <row r="7581" spans="1:1" x14ac:dyDescent="0.25">
      <c r="A7581" s="58"/>
    </row>
    <row r="7582" spans="1:1" x14ac:dyDescent="0.25">
      <c r="A7582" s="58"/>
    </row>
    <row r="7583" spans="1:1" x14ac:dyDescent="0.25">
      <c r="A7583" s="58"/>
    </row>
    <row r="7584" spans="1:1" x14ac:dyDescent="0.25">
      <c r="A7584" s="58"/>
    </row>
    <row r="7585" spans="1:1" x14ac:dyDescent="0.25">
      <c r="A7585" s="58"/>
    </row>
    <row r="7586" spans="1:1" x14ac:dyDescent="0.25">
      <c r="A7586" s="58"/>
    </row>
    <row r="7587" spans="1:1" x14ac:dyDescent="0.25">
      <c r="A7587" s="58"/>
    </row>
    <row r="7588" spans="1:1" x14ac:dyDescent="0.25">
      <c r="A7588" s="58"/>
    </row>
    <row r="7589" spans="1:1" x14ac:dyDescent="0.25">
      <c r="A7589" s="58"/>
    </row>
    <row r="7590" spans="1:1" x14ac:dyDescent="0.25">
      <c r="A7590" s="58"/>
    </row>
    <row r="7591" spans="1:1" x14ac:dyDescent="0.25">
      <c r="A7591" s="58"/>
    </row>
    <row r="7592" spans="1:1" x14ac:dyDescent="0.25">
      <c r="A7592" s="58"/>
    </row>
    <row r="7593" spans="1:1" x14ac:dyDescent="0.25">
      <c r="A7593" s="58"/>
    </row>
    <row r="7594" spans="1:1" x14ac:dyDescent="0.25">
      <c r="A7594" s="58"/>
    </row>
    <row r="7595" spans="1:1" x14ac:dyDescent="0.25">
      <c r="A7595" s="58"/>
    </row>
    <row r="7596" spans="1:1" x14ac:dyDescent="0.25">
      <c r="A7596" s="58"/>
    </row>
    <row r="7597" spans="1:1" x14ac:dyDescent="0.25">
      <c r="A7597" s="58"/>
    </row>
    <row r="7598" spans="1:1" x14ac:dyDescent="0.25">
      <c r="A7598" s="58"/>
    </row>
    <row r="7599" spans="1:1" x14ac:dyDescent="0.25">
      <c r="A7599" s="58"/>
    </row>
    <row r="7600" spans="1:1" x14ac:dyDescent="0.25">
      <c r="A7600" s="58"/>
    </row>
    <row r="7601" spans="1:1" x14ac:dyDescent="0.25">
      <c r="A7601" s="58"/>
    </row>
    <row r="7602" spans="1:1" x14ac:dyDescent="0.25">
      <c r="A7602" s="58"/>
    </row>
    <row r="7603" spans="1:1" x14ac:dyDescent="0.25">
      <c r="A7603" s="58"/>
    </row>
    <row r="7604" spans="1:1" x14ac:dyDescent="0.25">
      <c r="A7604" s="58"/>
    </row>
    <row r="7605" spans="1:1" x14ac:dyDescent="0.25">
      <c r="A7605" s="58"/>
    </row>
    <row r="7606" spans="1:1" x14ac:dyDescent="0.25">
      <c r="A7606" s="58"/>
    </row>
    <row r="7607" spans="1:1" x14ac:dyDescent="0.25">
      <c r="A7607" s="58"/>
    </row>
    <row r="7608" spans="1:1" x14ac:dyDescent="0.25">
      <c r="A7608" s="58"/>
    </row>
    <row r="7609" spans="1:1" x14ac:dyDescent="0.25">
      <c r="A7609" s="58"/>
    </row>
    <row r="7610" spans="1:1" x14ac:dyDescent="0.25">
      <c r="A7610" s="58"/>
    </row>
    <row r="7611" spans="1:1" x14ac:dyDescent="0.25">
      <c r="A7611" s="58"/>
    </row>
    <row r="7612" spans="1:1" x14ac:dyDescent="0.25">
      <c r="A7612" s="58"/>
    </row>
    <row r="7613" spans="1:1" x14ac:dyDescent="0.25">
      <c r="A7613" s="58"/>
    </row>
    <row r="7614" spans="1:1" x14ac:dyDescent="0.25">
      <c r="A7614" s="58"/>
    </row>
    <row r="7615" spans="1:1" x14ac:dyDescent="0.25">
      <c r="A7615" s="58"/>
    </row>
    <row r="7616" spans="1:1" x14ac:dyDescent="0.25">
      <c r="A7616" s="58"/>
    </row>
    <row r="7617" spans="1:1" x14ac:dyDescent="0.25">
      <c r="A7617" s="58"/>
    </row>
    <row r="7618" spans="1:1" x14ac:dyDescent="0.25">
      <c r="A7618" s="58"/>
    </row>
    <row r="7619" spans="1:1" x14ac:dyDescent="0.25">
      <c r="A7619" s="58"/>
    </row>
    <row r="7620" spans="1:1" x14ac:dyDescent="0.25">
      <c r="A7620" s="58"/>
    </row>
    <row r="7621" spans="1:1" x14ac:dyDescent="0.25">
      <c r="A7621" s="58"/>
    </row>
    <row r="7622" spans="1:1" x14ac:dyDescent="0.25">
      <c r="A7622" s="58"/>
    </row>
    <row r="7623" spans="1:1" x14ac:dyDescent="0.25">
      <c r="A7623" s="58"/>
    </row>
    <row r="7624" spans="1:1" x14ac:dyDescent="0.25">
      <c r="A7624" s="58"/>
    </row>
    <row r="7625" spans="1:1" x14ac:dyDescent="0.25">
      <c r="A7625" s="58"/>
    </row>
    <row r="7626" spans="1:1" x14ac:dyDescent="0.25">
      <c r="A7626" s="58"/>
    </row>
    <row r="7627" spans="1:1" x14ac:dyDescent="0.25">
      <c r="A7627" s="58"/>
    </row>
    <row r="7628" spans="1:1" x14ac:dyDescent="0.25">
      <c r="A7628" s="58"/>
    </row>
    <row r="7629" spans="1:1" x14ac:dyDescent="0.25">
      <c r="A7629" s="58"/>
    </row>
    <row r="7630" spans="1:1" x14ac:dyDescent="0.25">
      <c r="A7630" s="58"/>
    </row>
    <row r="7631" spans="1:1" x14ac:dyDescent="0.25">
      <c r="A7631" s="58"/>
    </row>
    <row r="7632" spans="1:1" x14ac:dyDescent="0.25">
      <c r="A7632" s="58"/>
    </row>
    <row r="7633" spans="1:1" x14ac:dyDescent="0.25">
      <c r="A7633" s="58"/>
    </row>
    <row r="7634" spans="1:1" x14ac:dyDescent="0.25">
      <c r="A7634" s="58"/>
    </row>
    <row r="7635" spans="1:1" x14ac:dyDescent="0.25">
      <c r="A7635" s="58"/>
    </row>
    <row r="7636" spans="1:1" x14ac:dyDescent="0.25">
      <c r="A7636" s="58"/>
    </row>
    <row r="7637" spans="1:1" x14ac:dyDescent="0.25">
      <c r="A7637" s="58"/>
    </row>
    <row r="7638" spans="1:1" x14ac:dyDescent="0.25">
      <c r="A7638" s="58"/>
    </row>
    <row r="7639" spans="1:1" x14ac:dyDescent="0.25">
      <c r="A7639" s="58"/>
    </row>
    <row r="7640" spans="1:1" x14ac:dyDescent="0.25">
      <c r="A7640" s="58"/>
    </row>
    <row r="7641" spans="1:1" x14ac:dyDescent="0.25">
      <c r="A7641" s="58"/>
    </row>
    <row r="7642" spans="1:1" x14ac:dyDescent="0.25">
      <c r="A7642" s="58"/>
    </row>
    <row r="7643" spans="1:1" x14ac:dyDescent="0.25">
      <c r="A7643" s="58"/>
    </row>
    <row r="7644" spans="1:1" x14ac:dyDescent="0.25">
      <c r="A7644" s="58"/>
    </row>
    <row r="7645" spans="1:1" x14ac:dyDescent="0.25">
      <c r="A7645" s="58"/>
    </row>
    <row r="7646" spans="1:1" x14ac:dyDescent="0.25">
      <c r="A7646" s="58"/>
    </row>
    <row r="7647" spans="1:1" x14ac:dyDescent="0.25">
      <c r="A7647" s="58"/>
    </row>
    <row r="7648" spans="1:1" x14ac:dyDescent="0.25">
      <c r="A7648" s="58"/>
    </row>
    <row r="7649" spans="1:1" x14ac:dyDescent="0.25">
      <c r="A7649" s="58"/>
    </row>
    <row r="7650" spans="1:1" x14ac:dyDescent="0.25">
      <c r="A7650" s="58"/>
    </row>
    <row r="7651" spans="1:1" x14ac:dyDescent="0.25">
      <c r="A7651" s="58"/>
    </row>
    <row r="7652" spans="1:1" x14ac:dyDescent="0.25">
      <c r="A7652" s="58"/>
    </row>
    <row r="7653" spans="1:1" x14ac:dyDescent="0.25">
      <c r="A7653" s="58"/>
    </row>
    <row r="7654" spans="1:1" x14ac:dyDescent="0.25">
      <c r="A7654" s="58"/>
    </row>
    <row r="7655" spans="1:1" x14ac:dyDescent="0.25">
      <c r="A7655" s="58"/>
    </row>
    <row r="7656" spans="1:1" x14ac:dyDescent="0.25">
      <c r="A7656" s="58"/>
    </row>
    <row r="7657" spans="1:1" x14ac:dyDescent="0.25">
      <c r="A7657" s="58"/>
    </row>
    <row r="7658" spans="1:1" x14ac:dyDescent="0.25">
      <c r="A7658" s="58"/>
    </row>
    <row r="7659" spans="1:1" x14ac:dyDescent="0.25">
      <c r="A7659" s="58"/>
    </row>
    <row r="7660" spans="1:1" x14ac:dyDescent="0.25">
      <c r="A7660" s="58"/>
    </row>
    <row r="7661" spans="1:1" x14ac:dyDescent="0.25">
      <c r="A7661" s="58"/>
    </row>
    <row r="7662" spans="1:1" x14ac:dyDescent="0.25">
      <c r="A7662" s="58"/>
    </row>
    <row r="7663" spans="1:1" x14ac:dyDescent="0.25">
      <c r="A7663" s="58"/>
    </row>
    <row r="7664" spans="1:1" x14ac:dyDescent="0.25">
      <c r="A7664" s="58"/>
    </row>
    <row r="7665" spans="1:1" x14ac:dyDescent="0.25">
      <c r="A7665" s="58"/>
    </row>
    <row r="7666" spans="1:1" x14ac:dyDescent="0.25">
      <c r="A7666" s="58"/>
    </row>
    <row r="7667" spans="1:1" x14ac:dyDescent="0.25">
      <c r="A7667" s="58"/>
    </row>
    <row r="7668" spans="1:1" x14ac:dyDescent="0.25">
      <c r="A7668" s="58"/>
    </row>
    <row r="7669" spans="1:1" x14ac:dyDescent="0.25">
      <c r="A7669" s="58"/>
    </row>
    <row r="7670" spans="1:1" x14ac:dyDescent="0.25">
      <c r="A7670" s="58"/>
    </row>
    <row r="7671" spans="1:1" x14ac:dyDescent="0.25">
      <c r="A7671" s="58"/>
    </row>
    <row r="7672" spans="1:1" x14ac:dyDescent="0.25">
      <c r="A7672" s="58"/>
    </row>
    <row r="7673" spans="1:1" x14ac:dyDescent="0.25">
      <c r="A7673" s="58"/>
    </row>
    <row r="7674" spans="1:1" x14ac:dyDescent="0.25">
      <c r="A7674" s="58"/>
    </row>
    <row r="7675" spans="1:1" x14ac:dyDescent="0.25">
      <c r="A7675" s="58"/>
    </row>
    <row r="7676" spans="1:1" x14ac:dyDescent="0.25">
      <c r="A7676" s="58"/>
    </row>
    <row r="7677" spans="1:1" x14ac:dyDescent="0.25">
      <c r="A7677" s="58"/>
    </row>
    <row r="7678" spans="1:1" x14ac:dyDescent="0.25">
      <c r="A7678" s="58"/>
    </row>
    <row r="7679" spans="1:1" x14ac:dyDescent="0.25">
      <c r="A7679" s="58"/>
    </row>
    <row r="7680" spans="1:1" x14ac:dyDescent="0.25">
      <c r="A7680" s="58"/>
    </row>
    <row r="7681" spans="1:1" x14ac:dyDescent="0.25">
      <c r="A7681" s="58"/>
    </row>
    <row r="7682" spans="1:1" x14ac:dyDescent="0.25">
      <c r="A7682" s="58"/>
    </row>
    <row r="7683" spans="1:1" x14ac:dyDescent="0.25">
      <c r="A7683" s="58"/>
    </row>
    <row r="7684" spans="1:1" x14ac:dyDescent="0.25">
      <c r="A7684" s="58"/>
    </row>
    <row r="7685" spans="1:1" x14ac:dyDescent="0.25">
      <c r="A7685" s="58"/>
    </row>
    <row r="7686" spans="1:1" x14ac:dyDescent="0.25">
      <c r="A7686" s="58"/>
    </row>
    <row r="7687" spans="1:1" x14ac:dyDescent="0.25">
      <c r="A7687" s="58"/>
    </row>
    <row r="7688" spans="1:1" x14ac:dyDescent="0.25">
      <c r="A7688" s="58"/>
    </row>
    <row r="7689" spans="1:1" x14ac:dyDescent="0.25">
      <c r="A7689" s="58"/>
    </row>
    <row r="7690" spans="1:1" x14ac:dyDescent="0.25">
      <c r="A7690" s="58"/>
    </row>
    <row r="7691" spans="1:1" x14ac:dyDescent="0.25">
      <c r="A7691" s="58"/>
    </row>
    <row r="7692" spans="1:1" x14ac:dyDescent="0.25">
      <c r="A7692" s="58"/>
    </row>
    <row r="7693" spans="1:1" x14ac:dyDescent="0.25">
      <c r="A7693" s="58"/>
    </row>
    <row r="7694" spans="1:1" x14ac:dyDescent="0.25">
      <c r="A7694" s="58"/>
    </row>
    <row r="7695" spans="1:1" x14ac:dyDescent="0.25">
      <c r="A7695" s="58"/>
    </row>
    <row r="7696" spans="1:1" x14ac:dyDescent="0.25">
      <c r="A7696" s="58"/>
    </row>
    <row r="7697" spans="1:1" x14ac:dyDescent="0.25">
      <c r="A7697" s="58"/>
    </row>
    <row r="7698" spans="1:1" x14ac:dyDescent="0.25">
      <c r="A7698" s="58"/>
    </row>
    <row r="7699" spans="1:1" x14ac:dyDescent="0.25">
      <c r="A7699" s="58"/>
    </row>
    <row r="7700" spans="1:1" x14ac:dyDescent="0.25">
      <c r="A7700" s="58"/>
    </row>
    <row r="7701" spans="1:1" x14ac:dyDescent="0.25">
      <c r="A7701" s="58"/>
    </row>
    <row r="7702" spans="1:1" x14ac:dyDescent="0.25">
      <c r="A7702" s="58"/>
    </row>
    <row r="7703" spans="1:1" x14ac:dyDescent="0.25">
      <c r="A7703" s="58"/>
    </row>
    <row r="7704" spans="1:1" x14ac:dyDescent="0.25">
      <c r="A7704" s="58"/>
    </row>
    <row r="7705" spans="1:1" x14ac:dyDescent="0.25">
      <c r="A7705" s="58"/>
    </row>
    <row r="7706" spans="1:1" x14ac:dyDescent="0.25">
      <c r="A7706" s="58"/>
    </row>
    <row r="7707" spans="1:1" x14ac:dyDescent="0.25">
      <c r="A7707" s="58"/>
    </row>
    <row r="7708" spans="1:1" x14ac:dyDescent="0.25">
      <c r="A7708" s="58"/>
    </row>
    <row r="7709" spans="1:1" x14ac:dyDescent="0.25">
      <c r="A7709" s="58"/>
    </row>
    <row r="7710" spans="1:1" x14ac:dyDescent="0.25">
      <c r="A7710" s="58"/>
    </row>
    <row r="7711" spans="1:1" x14ac:dyDescent="0.25">
      <c r="A7711" s="58"/>
    </row>
    <row r="7712" spans="1:1" x14ac:dyDescent="0.25">
      <c r="A7712" s="58"/>
    </row>
    <row r="7713" spans="1:1" x14ac:dyDescent="0.25">
      <c r="A7713" s="58"/>
    </row>
    <row r="7714" spans="1:1" x14ac:dyDescent="0.25">
      <c r="A7714" s="58"/>
    </row>
    <row r="7715" spans="1:1" x14ac:dyDescent="0.25">
      <c r="A7715" s="58"/>
    </row>
    <row r="7716" spans="1:1" x14ac:dyDescent="0.25">
      <c r="A7716" s="58"/>
    </row>
    <row r="7717" spans="1:1" x14ac:dyDescent="0.25">
      <c r="A7717" s="58"/>
    </row>
    <row r="7718" spans="1:1" x14ac:dyDescent="0.25">
      <c r="A7718" s="58"/>
    </row>
    <row r="7719" spans="1:1" x14ac:dyDescent="0.25">
      <c r="A7719" s="58"/>
    </row>
    <row r="7720" spans="1:1" x14ac:dyDescent="0.25">
      <c r="A7720" s="58"/>
    </row>
    <row r="7721" spans="1:1" x14ac:dyDescent="0.25">
      <c r="A7721" s="58"/>
    </row>
    <row r="7722" spans="1:1" x14ac:dyDescent="0.25">
      <c r="A7722" s="58"/>
    </row>
    <row r="7723" spans="1:1" x14ac:dyDescent="0.25">
      <c r="A7723" s="58"/>
    </row>
    <row r="7724" spans="1:1" x14ac:dyDescent="0.25">
      <c r="A7724" s="58"/>
    </row>
    <row r="7725" spans="1:1" x14ac:dyDescent="0.25">
      <c r="A7725" s="58"/>
    </row>
    <row r="7726" spans="1:1" x14ac:dyDescent="0.25">
      <c r="A7726" s="58"/>
    </row>
    <row r="7727" spans="1:1" x14ac:dyDescent="0.25">
      <c r="A7727" s="58"/>
    </row>
    <row r="7728" spans="1:1" x14ac:dyDescent="0.25">
      <c r="A7728" s="58"/>
    </row>
    <row r="7729" spans="1:1" x14ac:dyDescent="0.25">
      <c r="A7729" s="58"/>
    </row>
    <row r="7730" spans="1:1" x14ac:dyDescent="0.25">
      <c r="A7730" s="58"/>
    </row>
    <row r="7731" spans="1:1" x14ac:dyDescent="0.25">
      <c r="A7731" s="58"/>
    </row>
    <row r="7732" spans="1:1" x14ac:dyDescent="0.25">
      <c r="A7732" s="58"/>
    </row>
    <row r="7733" spans="1:1" x14ac:dyDescent="0.25">
      <c r="A7733" s="58"/>
    </row>
    <row r="7734" spans="1:1" x14ac:dyDescent="0.25">
      <c r="A7734" s="58"/>
    </row>
    <row r="7735" spans="1:1" x14ac:dyDescent="0.25">
      <c r="A7735" s="58"/>
    </row>
    <row r="7736" spans="1:1" x14ac:dyDescent="0.25">
      <c r="A7736" s="58"/>
    </row>
    <row r="7737" spans="1:1" x14ac:dyDescent="0.25">
      <c r="A7737" s="58"/>
    </row>
    <row r="7738" spans="1:1" x14ac:dyDescent="0.25">
      <c r="A7738" s="58"/>
    </row>
    <row r="7739" spans="1:1" x14ac:dyDescent="0.25">
      <c r="A7739" s="58"/>
    </row>
    <row r="7740" spans="1:1" x14ac:dyDescent="0.25">
      <c r="A7740" s="58"/>
    </row>
    <row r="7741" spans="1:1" x14ac:dyDescent="0.25">
      <c r="A7741" s="58"/>
    </row>
    <row r="7742" spans="1:1" x14ac:dyDescent="0.25">
      <c r="A7742" s="58"/>
    </row>
    <row r="7743" spans="1:1" x14ac:dyDescent="0.25">
      <c r="A7743" s="58"/>
    </row>
    <row r="7744" spans="1:1" x14ac:dyDescent="0.25">
      <c r="A7744" s="58"/>
    </row>
    <row r="7745" spans="1:1" x14ac:dyDescent="0.25">
      <c r="A7745" s="58"/>
    </row>
    <row r="7746" spans="1:1" x14ac:dyDescent="0.25">
      <c r="A7746" s="58"/>
    </row>
    <row r="7747" spans="1:1" x14ac:dyDescent="0.25">
      <c r="A7747" s="58"/>
    </row>
    <row r="7748" spans="1:1" x14ac:dyDescent="0.25">
      <c r="A7748" s="58"/>
    </row>
    <row r="7749" spans="1:1" x14ac:dyDescent="0.25">
      <c r="A7749" s="58"/>
    </row>
    <row r="7750" spans="1:1" x14ac:dyDescent="0.25">
      <c r="A7750" s="58"/>
    </row>
    <row r="7751" spans="1:1" x14ac:dyDescent="0.25">
      <c r="A7751" s="58"/>
    </row>
    <row r="7752" spans="1:1" x14ac:dyDescent="0.25">
      <c r="A7752" s="58"/>
    </row>
    <row r="7753" spans="1:1" x14ac:dyDescent="0.25">
      <c r="A7753" s="58"/>
    </row>
    <row r="7754" spans="1:1" x14ac:dyDescent="0.25">
      <c r="A7754" s="58"/>
    </row>
    <row r="7755" spans="1:1" x14ac:dyDescent="0.25">
      <c r="A7755" s="58"/>
    </row>
    <row r="7756" spans="1:1" x14ac:dyDescent="0.25">
      <c r="A7756" s="58"/>
    </row>
    <row r="7757" spans="1:1" x14ac:dyDescent="0.25">
      <c r="A7757" s="58"/>
    </row>
    <row r="7758" spans="1:1" x14ac:dyDescent="0.25">
      <c r="A7758" s="58"/>
    </row>
    <row r="7759" spans="1:1" x14ac:dyDescent="0.25">
      <c r="A7759" s="58"/>
    </row>
    <row r="7760" spans="1:1" x14ac:dyDescent="0.25">
      <c r="A7760" s="58"/>
    </row>
    <row r="7761" spans="1:1" x14ac:dyDescent="0.25">
      <c r="A7761" s="58"/>
    </row>
    <row r="7762" spans="1:1" x14ac:dyDescent="0.25">
      <c r="A7762" s="58"/>
    </row>
    <row r="7763" spans="1:1" x14ac:dyDescent="0.25">
      <c r="A7763" s="58"/>
    </row>
    <row r="7764" spans="1:1" x14ac:dyDescent="0.25">
      <c r="A7764" s="58"/>
    </row>
    <row r="7765" spans="1:1" x14ac:dyDescent="0.25">
      <c r="A7765" s="58"/>
    </row>
    <row r="7766" spans="1:1" x14ac:dyDescent="0.25">
      <c r="A7766" s="58"/>
    </row>
    <row r="7767" spans="1:1" x14ac:dyDescent="0.25">
      <c r="A7767" s="58"/>
    </row>
    <row r="7768" spans="1:1" x14ac:dyDescent="0.25">
      <c r="A7768" s="58"/>
    </row>
    <row r="7769" spans="1:1" x14ac:dyDescent="0.25">
      <c r="A7769" s="58"/>
    </row>
    <row r="7770" spans="1:1" x14ac:dyDescent="0.25">
      <c r="A7770" s="58"/>
    </row>
    <row r="7771" spans="1:1" x14ac:dyDescent="0.25">
      <c r="A7771" s="58"/>
    </row>
    <row r="7772" spans="1:1" x14ac:dyDescent="0.25">
      <c r="A7772" s="58"/>
    </row>
    <row r="7773" spans="1:1" x14ac:dyDescent="0.25">
      <c r="A7773" s="58"/>
    </row>
    <row r="7774" spans="1:1" x14ac:dyDescent="0.25">
      <c r="A7774" s="58"/>
    </row>
    <row r="7775" spans="1:1" x14ac:dyDescent="0.25">
      <c r="A7775" s="58"/>
    </row>
    <row r="7776" spans="1:1" x14ac:dyDescent="0.25">
      <c r="A7776" s="58"/>
    </row>
    <row r="7777" spans="1:1" x14ac:dyDescent="0.25">
      <c r="A7777" s="58"/>
    </row>
    <row r="7778" spans="1:1" x14ac:dyDescent="0.25">
      <c r="A7778" s="58"/>
    </row>
    <row r="7779" spans="1:1" x14ac:dyDescent="0.25">
      <c r="A7779" s="58"/>
    </row>
    <row r="7780" spans="1:1" x14ac:dyDescent="0.25">
      <c r="A7780" s="58"/>
    </row>
    <row r="7781" spans="1:1" x14ac:dyDescent="0.25">
      <c r="A7781" s="58"/>
    </row>
    <row r="7782" spans="1:1" x14ac:dyDescent="0.25">
      <c r="A7782" s="58"/>
    </row>
    <row r="7783" spans="1:1" x14ac:dyDescent="0.25">
      <c r="A7783" s="58"/>
    </row>
    <row r="7784" spans="1:1" x14ac:dyDescent="0.25">
      <c r="A7784" s="58"/>
    </row>
    <row r="7785" spans="1:1" x14ac:dyDescent="0.25">
      <c r="A7785" s="58"/>
    </row>
    <row r="7786" spans="1:1" x14ac:dyDescent="0.25">
      <c r="A7786" s="58"/>
    </row>
    <row r="7787" spans="1:1" x14ac:dyDescent="0.25">
      <c r="A7787" s="58"/>
    </row>
    <row r="7788" spans="1:1" x14ac:dyDescent="0.25">
      <c r="A7788" s="58"/>
    </row>
    <row r="7789" spans="1:1" x14ac:dyDescent="0.25">
      <c r="A7789" s="58"/>
    </row>
    <row r="7790" spans="1:1" x14ac:dyDescent="0.25">
      <c r="A7790" s="58"/>
    </row>
    <row r="7791" spans="1:1" x14ac:dyDescent="0.25">
      <c r="A7791" s="58"/>
    </row>
    <row r="7792" spans="1:1" x14ac:dyDescent="0.25">
      <c r="A7792" s="58"/>
    </row>
    <row r="7793" spans="1:1" x14ac:dyDescent="0.25">
      <c r="A7793" s="58"/>
    </row>
    <row r="7794" spans="1:1" x14ac:dyDescent="0.25">
      <c r="A7794" s="58"/>
    </row>
    <row r="7795" spans="1:1" x14ac:dyDescent="0.25">
      <c r="A7795" s="58"/>
    </row>
    <row r="7796" spans="1:1" x14ac:dyDescent="0.25">
      <c r="A7796" s="58"/>
    </row>
    <row r="7797" spans="1:1" x14ac:dyDescent="0.25">
      <c r="A7797" s="58"/>
    </row>
    <row r="7798" spans="1:1" x14ac:dyDescent="0.25">
      <c r="A7798" s="58"/>
    </row>
    <row r="7799" spans="1:1" x14ac:dyDescent="0.25">
      <c r="A7799" s="58"/>
    </row>
    <row r="7800" spans="1:1" x14ac:dyDescent="0.25">
      <c r="A7800" s="58"/>
    </row>
    <row r="7801" spans="1:1" x14ac:dyDescent="0.25">
      <c r="A7801" s="58"/>
    </row>
    <row r="7802" spans="1:1" x14ac:dyDescent="0.25">
      <c r="A7802" s="58"/>
    </row>
    <row r="7803" spans="1:1" x14ac:dyDescent="0.25">
      <c r="A7803" s="58"/>
    </row>
    <row r="7804" spans="1:1" x14ac:dyDescent="0.25">
      <c r="A7804" s="58"/>
    </row>
    <row r="7805" spans="1:1" x14ac:dyDescent="0.25">
      <c r="A7805" s="58"/>
    </row>
    <row r="7806" spans="1:1" x14ac:dyDescent="0.25">
      <c r="A7806" s="58"/>
    </row>
    <row r="7807" spans="1:1" x14ac:dyDescent="0.25">
      <c r="A7807" s="58"/>
    </row>
    <row r="7808" spans="1:1" x14ac:dyDescent="0.25">
      <c r="A7808" s="58"/>
    </row>
    <row r="7809" spans="1:1" x14ac:dyDescent="0.25">
      <c r="A7809" s="58"/>
    </row>
    <row r="7810" spans="1:1" x14ac:dyDescent="0.25">
      <c r="A7810" s="58"/>
    </row>
    <row r="7811" spans="1:1" x14ac:dyDescent="0.25">
      <c r="A7811" s="58"/>
    </row>
    <row r="7812" spans="1:1" x14ac:dyDescent="0.25">
      <c r="A7812" s="58"/>
    </row>
    <row r="7813" spans="1:1" x14ac:dyDescent="0.25">
      <c r="A7813" s="58"/>
    </row>
    <row r="7814" spans="1:1" x14ac:dyDescent="0.25">
      <c r="A7814" s="58"/>
    </row>
    <row r="7815" spans="1:1" x14ac:dyDescent="0.25">
      <c r="A7815" s="58"/>
    </row>
    <row r="7816" spans="1:1" x14ac:dyDescent="0.25">
      <c r="A7816" s="58"/>
    </row>
    <row r="7817" spans="1:1" x14ac:dyDescent="0.25">
      <c r="A7817" s="58"/>
    </row>
    <row r="7818" spans="1:1" x14ac:dyDescent="0.25">
      <c r="A7818" s="58"/>
    </row>
    <row r="7819" spans="1:1" x14ac:dyDescent="0.25">
      <c r="A7819" s="58"/>
    </row>
    <row r="7820" spans="1:1" x14ac:dyDescent="0.25">
      <c r="A7820" s="58"/>
    </row>
    <row r="7821" spans="1:1" x14ac:dyDescent="0.25">
      <c r="A7821" s="58"/>
    </row>
    <row r="7822" spans="1:1" x14ac:dyDescent="0.25">
      <c r="A7822" s="58"/>
    </row>
    <row r="7823" spans="1:1" x14ac:dyDescent="0.25">
      <c r="A7823" s="58"/>
    </row>
    <row r="7824" spans="1:1" x14ac:dyDescent="0.25">
      <c r="A7824" s="58"/>
    </row>
    <row r="7825" spans="1:1" x14ac:dyDescent="0.25">
      <c r="A7825" s="58"/>
    </row>
    <row r="7826" spans="1:1" x14ac:dyDescent="0.25">
      <c r="A7826" s="58"/>
    </row>
    <row r="7827" spans="1:1" x14ac:dyDescent="0.25">
      <c r="A7827" s="58"/>
    </row>
    <row r="7828" spans="1:1" x14ac:dyDescent="0.25">
      <c r="A7828" s="58"/>
    </row>
    <row r="7829" spans="1:1" x14ac:dyDescent="0.25">
      <c r="A7829" s="58"/>
    </row>
    <row r="7830" spans="1:1" x14ac:dyDescent="0.25">
      <c r="A7830" s="58"/>
    </row>
    <row r="7831" spans="1:1" x14ac:dyDescent="0.25">
      <c r="A7831" s="58"/>
    </row>
    <row r="7832" spans="1:1" x14ac:dyDescent="0.25">
      <c r="A7832" s="58"/>
    </row>
    <row r="7833" spans="1:1" x14ac:dyDescent="0.25">
      <c r="A7833" s="58"/>
    </row>
    <row r="7834" spans="1:1" x14ac:dyDescent="0.25">
      <c r="A7834" s="58"/>
    </row>
    <row r="7835" spans="1:1" x14ac:dyDescent="0.25">
      <c r="A7835" s="58"/>
    </row>
    <row r="7836" spans="1:1" x14ac:dyDescent="0.25">
      <c r="A7836" s="58"/>
    </row>
    <row r="7837" spans="1:1" x14ac:dyDescent="0.25">
      <c r="A7837" s="58"/>
    </row>
    <row r="7838" spans="1:1" x14ac:dyDescent="0.25">
      <c r="A7838" s="58"/>
    </row>
    <row r="7839" spans="1:1" x14ac:dyDescent="0.25">
      <c r="A7839" s="58"/>
    </row>
    <row r="7840" spans="1:1" x14ac:dyDescent="0.25">
      <c r="A7840" s="58"/>
    </row>
    <row r="7841" spans="1:1" x14ac:dyDescent="0.25">
      <c r="A7841" s="58"/>
    </row>
    <row r="7842" spans="1:1" x14ac:dyDescent="0.25">
      <c r="A7842" s="58"/>
    </row>
    <row r="7843" spans="1:1" x14ac:dyDescent="0.25">
      <c r="A7843" s="58"/>
    </row>
    <row r="7844" spans="1:1" x14ac:dyDescent="0.25">
      <c r="A7844" s="58"/>
    </row>
    <row r="7845" spans="1:1" x14ac:dyDescent="0.25">
      <c r="A7845" s="58"/>
    </row>
    <row r="7846" spans="1:1" x14ac:dyDescent="0.25">
      <c r="A7846" s="58"/>
    </row>
    <row r="7847" spans="1:1" x14ac:dyDescent="0.25">
      <c r="A7847" s="58"/>
    </row>
    <row r="7848" spans="1:1" x14ac:dyDescent="0.25">
      <c r="A7848" s="58"/>
    </row>
    <row r="7849" spans="1:1" x14ac:dyDescent="0.25">
      <c r="A7849" s="58"/>
    </row>
    <row r="7850" spans="1:1" x14ac:dyDescent="0.25">
      <c r="A7850" s="58"/>
    </row>
    <row r="7851" spans="1:1" x14ac:dyDescent="0.25">
      <c r="A7851" s="58"/>
    </row>
    <row r="7852" spans="1:1" x14ac:dyDescent="0.25">
      <c r="A7852" s="58"/>
    </row>
    <row r="7853" spans="1:1" x14ac:dyDescent="0.25">
      <c r="A7853" s="58"/>
    </row>
    <row r="7854" spans="1:1" x14ac:dyDescent="0.25">
      <c r="A7854" s="58"/>
    </row>
    <row r="7855" spans="1:1" x14ac:dyDescent="0.25">
      <c r="A7855" s="58"/>
    </row>
    <row r="7856" spans="1:1" x14ac:dyDescent="0.25">
      <c r="A7856" s="58"/>
    </row>
    <row r="7857" spans="1:1" x14ac:dyDescent="0.25">
      <c r="A7857" s="58"/>
    </row>
    <row r="7858" spans="1:1" x14ac:dyDescent="0.25">
      <c r="A7858" s="58"/>
    </row>
    <row r="7859" spans="1:1" x14ac:dyDescent="0.25">
      <c r="A7859" s="58"/>
    </row>
    <row r="7860" spans="1:1" x14ac:dyDescent="0.25">
      <c r="A7860" s="58"/>
    </row>
    <row r="7861" spans="1:1" x14ac:dyDescent="0.25">
      <c r="A7861" s="58"/>
    </row>
    <row r="7862" spans="1:1" x14ac:dyDescent="0.25">
      <c r="A7862" s="58"/>
    </row>
    <row r="7863" spans="1:1" x14ac:dyDescent="0.25">
      <c r="A7863" s="58"/>
    </row>
    <row r="7864" spans="1:1" x14ac:dyDescent="0.25">
      <c r="A7864" s="58"/>
    </row>
    <row r="7865" spans="1:1" x14ac:dyDescent="0.25">
      <c r="A7865" s="58"/>
    </row>
    <row r="7866" spans="1:1" x14ac:dyDescent="0.25">
      <c r="A7866" s="58"/>
    </row>
    <row r="7867" spans="1:1" x14ac:dyDescent="0.25">
      <c r="A7867" s="58"/>
    </row>
    <row r="7868" spans="1:1" x14ac:dyDescent="0.25">
      <c r="A7868" s="58"/>
    </row>
    <row r="7869" spans="1:1" x14ac:dyDescent="0.25">
      <c r="A7869" s="58"/>
    </row>
    <row r="7870" spans="1:1" x14ac:dyDescent="0.25">
      <c r="A7870" s="58"/>
    </row>
    <row r="7871" spans="1:1" x14ac:dyDescent="0.25">
      <c r="A7871" s="58"/>
    </row>
    <row r="7872" spans="1:1" x14ac:dyDescent="0.25">
      <c r="A7872" s="58"/>
    </row>
    <row r="7873" spans="1:1" x14ac:dyDescent="0.25">
      <c r="A7873" s="58"/>
    </row>
    <row r="7874" spans="1:1" x14ac:dyDescent="0.25">
      <c r="A7874" s="58"/>
    </row>
    <row r="7875" spans="1:1" x14ac:dyDescent="0.25">
      <c r="A7875" s="58"/>
    </row>
    <row r="7876" spans="1:1" x14ac:dyDescent="0.25">
      <c r="A7876" s="58"/>
    </row>
    <row r="7877" spans="1:1" x14ac:dyDescent="0.25">
      <c r="A7877" s="58"/>
    </row>
    <row r="7878" spans="1:1" x14ac:dyDescent="0.25">
      <c r="A7878" s="58"/>
    </row>
    <row r="7879" spans="1:1" x14ac:dyDescent="0.25">
      <c r="A7879" s="58"/>
    </row>
    <row r="7880" spans="1:1" x14ac:dyDescent="0.25">
      <c r="A7880" s="58"/>
    </row>
    <row r="7881" spans="1:1" x14ac:dyDescent="0.25">
      <c r="A7881" s="58"/>
    </row>
    <row r="7882" spans="1:1" x14ac:dyDescent="0.25">
      <c r="A7882" s="58"/>
    </row>
    <row r="7883" spans="1:1" x14ac:dyDescent="0.25">
      <c r="A7883" s="58"/>
    </row>
    <row r="7884" spans="1:1" x14ac:dyDescent="0.25">
      <c r="A7884" s="58"/>
    </row>
    <row r="7885" spans="1:1" x14ac:dyDescent="0.25">
      <c r="A7885" s="58"/>
    </row>
    <row r="7886" spans="1:1" x14ac:dyDescent="0.25">
      <c r="A7886" s="58"/>
    </row>
    <row r="7887" spans="1:1" x14ac:dyDescent="0.25">
      <c r="A7887" s="58"/>
    </row>
    <row r="7888" spans="1:1" x14ac:dyDescent="0.25">
      <c r="A7888" s="58"/>
    </row>
    <row r="7889" spans="1:1" x14ac:dyDescent="0.25">
      <c r="A7889" s="58"/>
    </row>
    <row r="7890" spans="1:1" x14ac:dyDescent="0.25">
      <c r="A7890" s="58"/>
    </row>
    <row r="7891" spans="1:1" x14ac:dyDescent="0.25">
      <c r="A7891" s="58"/>
    </row>
    <row r="7892" spans="1:1" x14ac:dyDescent="0.25">
      <c r="A7892" s="58"/>
    </row>
    <row r="7893" spans="1:1" x14ac:dyDescent="0.25">
      <c r="A7893" s="58"/>
    </row>
    <row r="7894" spans="1:1" x14ac:dyDescent="0.25">
      <c r="A7894" s="58"/>
    </row>
    <row r="7895" spans="1:1" x14ac:dyDescent="0.25">
      <c r="A7895" s="58"/>
    </row>
    <row r="7896" spans="1:1" x14ac:dyDescent="0.25">
      <c r="A7896" s="58"/>
    </row>
    <row r="7897" spans="1:1" x14ac:dyDescent="0.25">
      <c r="A7897" s="58"/>
    </row>
    <row r="7898" spans="1:1" x14ac:dyDescent="0.25">
      <c r="A7898" s="58"/>
    </row>
    <row r="7899" spans="1:1" x14ac:dyDescent="0.25">
      <c r="A7899" s="58"/>
    </row>
    <row r="7900" spans="1:1" x14ac:dyDescent="0.25">
      <c r="A7900" s="58"/>
    </row>
    <row r="7901" spans="1:1" x14ac:dyDescent="0.25">
      <c r="A7901" s="58"/>
    </row>
    <row r="7902" spans="1:1" x14ac:dyDescent="0.25">
      <c r="A7902" s="58"/>
    </row>
    <row r="7903" spans="1:1" x14ac:dyDescent="0.25">
      <c r="A7903" s="58"/>
    </row>
    <row r="7904" spans="1:1" x14ac:dyDescent="0.25">
      <c r="A7904" s="58"/>
    </row>
    <row r="7905" spans="1:1" x14ac:dyDescent="0.25">
      <c r="A7905" s="58"/>
    </row>
    <row r="7906" spans="1:1" x14ac:dyDescent="0.25">
      <c r="A7906" s="58"/>
    </row>
    <row r="7907" spans="1:1" x14ac:dyDescent="0.25">
      <c r="A7907" s="58"/>
    </row>
    <row r="7908" spans="1:1" x14ac:dyDescent="0.25">
      <c r="A7908" s="58"/>
    </row>
    <row r="7909" spans="1:1" x14ac:dyDescent="0.25">
      <c r="A7909" s="58"/>
    </row>
    <row r="7910" spans="1:1" x14ac:dyDescent="0.25">
      <c r="A7910" s="58"/>
    </row>
    <row r="7911" spans="1:1" x14ac:dyDescent="0.25">
      <c r="A7911" s="58"/>
    </row>
    <row r="7912" spans="1:1" x14ac:dyDescent="0.25">
      <c r="A7912" s="58"/>
    </row>
    <row r="7913" spans="1:1" x14ac:dyDescent="0.25">
      <c r="A7913" s="58"/>
    </row>
    <row r="7914" spans="1:1" x14ac:dyDescent="0.25">
      <c r="A7914" s="58"/>
    </row>
    <row r="7915" spans="1:1" x14ac:dyDescent="0.25">
      <c r="A7915" s="58"/>
    </row>
    <row r="7916" spans="1:1" x14ac:dyDescent="0.25">
      <c r="A7916" s="58"/>
    </row>
    <row r="7917" spans="1:1" x14ac:dyDescent="0.25">
      <c r="A7917" s="58"/>
    </row>
    <row r="7918" spans="1:1" x14ac:dyDescent="0.25">
      <c r="A7918" s="58"/>
    </row>
    <row r="7919" spans="1:1" x14ac:dyDescent="0.25">
      <c r="A7919" s="58"/>
    </row>
    <row r="7920" spans="1:1" x14ac:dyDescent="0.25">
      <c r="A7920" s="58"/>
    </row>
    <row r="7921" spans="1:1" x14ac:dyDescent="0.25">
      <c r="A7921" s="58"/>
    </row>
    <row r="7922" spans="1:1" x14ac:dyDescent="0.25">
      <c r="A7922" s="58"/>
    </row>
    <row r="7923" spans="1:1" x14ac:dyDescent="0.25">
      <c r="A7923" s="58"/>
    </row>
    <row r="7924" spans="1:1" x14ac:dyDescent="0.25">
      <c r="A7924" s="58"/>
    </row>
    <row r="7925" spans="1:1" x14ac:dyDescent="0.25">
      <c r="A7925" s="58"/>
    </row>
    <row r="7926" spans="1:1" x14ac:dyDescent="0.25">
      <c r="A7926" s="58"/>
    </row>
    <row r="7927" spans="1:1" x14ac:dyDescent="0.25">
      <c r="A7927" s="58"/>
    </row>
    <row r="7928" spans="1:1" x14ac:dyDescent="0.25">
      <c r="A7928" s="58"/>
    </row>
    <row r="7929" spans="1:1" x14ac:dyDescent="0.25">
      <c r="A7929" s="58"/>
    </row>
    <row r="7930" spans="1:1" x14ac:dyDescent="0.25">
      <c r="A7930" s="58"/>
    </row>
    <row r="7931" spans="1:1" x14ac:dyDescent="0.25">
      <c r="A7931" s="58"/>
    </row>
    <row r="7932" spans="1:1" x14ac:dyDescent="0.25">
      <c r="A7932" s="58"/>
    </row>
    <row r="7933" spans="1:1" x14ac:dyDescent="0.25">
      <c r="A7933" s="58"/>
    </row>
    <row r="7934" spans="1:1" x14ac:dyDescent="0.25">
      <c r="A7934" s="58"/>
    </row>
    <row r="7935" spans="1:1" x14ac:dyDescent="0.25">
      <c r="A7935" s="58"/>
    </row>
    <row r="7936" spans="1:1" x14ac:dyDescent="0.25">
      <c r="A7936" s="58"/>
    </row>
    <row r="7937" spans="1:1" x14ac:dyDescent="0.25">
      <c r="A7937" s="58"/>
    </row>
    <row r="7938" spans="1:1" x14ac:dyDescent="0.25">
      <c r="A7938" s="58"/>
    </row>
    <row r="7939" spans="1:1" x14ac:dyDescent="0.25">
      <c r="A7939" s="58"/>
    </row>
    <row r="7940" spans="1:1" x14ac:dyDescent="0.25">
      <c r="A7940" s="58"/>
    </row>
    <row r="7941" spans="1:1" x14ac:dyDescent="0.25">
      <c r="A7941" s="58"/>
    </row>
    <row r="7942" spans="1:1" x14ac:dyDescent="0.25">
      <c r="A7942" s="58"/>
    </row>
    <row r="7943" spans="1:1" x14ac:dyDescent="0.25">
      <c r="A7943" s="58"/>
    </row>
    <row r="7944" spans="1:1" x14ac:dyDescent="0.25">
      <c r="A7944" s="58"/>
    </row>
    <row r="7945" spans="1:1" x14ac:dyDescent="0.25">
      <c r="A7945" s="58"/>
    </row>
    <row r="7946" spans="1:1" x14ac:dyDescent="0.25">
      <c r="A7946" s="58"/>
    </row>
    <row r="7947" spans="1:1" x14ac:dyDescent="0.25">
      <c r="A7947" s="58"/>
    </row>
    <row r="7948" spans="1:1" x14ac:dyDescent="0.25">
      <c r="A7948" s="58"/>
    </row>
    <row r="7949" spans="1:1" x14ac:dyDescent="0.25">
      <c r="A7949" s="58"/>
    </row>
    <row r="7950" spans="1:1" x14ac:dyDescent="0.25">
      <c r="A7950" s="58"/>
    </row>
    <row r="7951" spans="1:1" x14ac:dyDescent="0.25">
      <c r="A7951" s="58"/>
    </row>
    <row r="7952" spans="1:1" x14ac:dyDescent="0.25">
      <c r="A7952" s="58"/>
    </row>
    <row r="7953" spans="1:1" x14ac:dyDescent="0.25">
      <c r="A7953" s="58"/>
    </row>
    <row r="7954" spans="1:1" x14ac:dyDescent="0.25">
      <c r="A7954" s="58"/>
    </row>
    <row r="7955" spans="1:1" x14ac:dyDescent="0.25">
      <c r="A7955" s="58"/>
    </row>
    <row r="7956" spans="1:1" x14ac:dyDescent="0.25">
      <c r="A7956" s="58"/>
    </row>
    <row r="7957" spans="1:1" x14ac:dyDescent="0.25">
      <c r="A7957" s="58"/>
    </row>
    <row r="7958" spans="1:1" x14ac:dyDescent="0.25">
      <c r="A7958" s="58"/>
    </row>
    <row r="7959" spans="1:1" x14ac:dyDescent="0.25">
      <c r="A7959" s="58"/>
    </row>
    <row r="7960" spans="1:1" x14ac:dyDescent="0.25">
      <c r="A7960" s="58"/>
    </row>
    <row r="7961" spans="1:1" x14ac:dyDescent="0.25">
      <c r="A7961" s="58"/>
    </row>
    <row r="7962" spans="1:1" x14ac:dyDescent="0.25">
      <c r="A7962" s="58"/>
    </row>
    <row r="7963" spans="1:1" x14ac:dyDescent="0.25">
      <c r="A7963" s="58"/>
    </row>
    <row r="7964" spans="1:1" x14ac:dyDescent="0.25">
      <c r="A7964" s="58"/>
    </row>
    <row r="7965" spans="1:1" x14ac:dyDescent="0.25">
      <c r="A7965" s="58"/>
    </row>
    <row r="7966" spans="1:1" x14ac:dyDescent="0.25">
      <c r="A7966" s="58"/>
    </row>
    <row r="7967" spans="1:1" x14ac:dyDescent="0.25">
      <c r="A7967" s="58"/>
    </row>
    <row r="7968" spans="1:1" x14ac:dyDescent="0.25">
      <c r="A7968" s="58"/>
    </row>
    <row r="7969" spans="1:1" x14ac:dyDescent="0.25">
      <c r="A7969" s="58"/>
    </row>
    <row r="7970" spans="1:1" x14ac:dyDescent="0.25">
      <c r="A7970" s="58"/>
    </row>
    <row r="7971" spans="1:1" x14ac:dyDescent="0.25">
      <c r="A7971" s="58"/>
    </row>
    <row r="7972" spans="1:1" x14ac:dyDescent="0.25">
      <c r="A7972" s="58"/>
    </row>
    <row r="7973" spans="1:1" x14ac:dyDescent="0.25">
      <c r="A7973" s="58"/>
    </row>
    <row r="7974" spans="1:1" x14ac:dyDescent="0.25">
      <c r="A7974" s="58"/>
    </row>
    <row r="7975" spans="1:1" x14ac:dyDescent="0.25">
      <c r="A7975" s="58"/>
    </row>
    <row r="7976" spans="1:1" x14ac:dyDescent="0.25">
      <c r="A7976" s="58"/>
    </row>
    <row r="7977" spans="1:1" x14ac:dyDescent="0.25">
      <c r="A7977" s="58"/>
    </row>
    <row r="7978" spans="1:1" x14ac:dyDescent="0.25">
      <c r="A7978" s="58"/>
    </row>
    <row r="7979" spans="1:1" x14ac:dyDescent="0.25">
      <c r="A7979" s="58"/>
    </row>
    <row r="7980" spans="1:1" x14ac:dyDescent="0.25">
      <c r="A7980" s="58"/>
    </row>
    <row r="7981" spans="1:1" x14ac:dyDescent="0.25">
      <c r="A7981" s="58"/>
    </row>
    <row r="7982" spans="1:1" x14ac:dyDescent="0.25">
      <c r="A7982" s="58"/>
    </row>
    <row r="7983" spans="1:1" x14ac:dyDescent="0.25">
      <c r="A7983" s="58"/>
    </row>
    <row r="7984" spans="1:1" x14ac:dyDescent="0.25">
      <c r="A7984" s="58"/>
    </row>
    <row r="7985" spans="1:1" x14ac:dyDescent="0.25">
      <c r="A7985" s="58"/>
    </row>
    <row r="7986" spans="1:1" x14ac:dyDescent="0.25">
      <c r="A7986" s="58"/>
    </row>
    <row r="7987" spans="1:1" x14ac:dyDescent="0.25">
      <c r="A7987" s="58"/>
    </row>
    <row r="7988" spans="1:1" x14ac:dyDescent="0.25">
      <c r="A7988" s="58"/>
    </row>
    <row r="7989" spans="1:1" x14ac:dyDescent="0.25">
      <c r="A7989" s="58"/>
    </row>
    <row r="7990" spans="1:1" x14ac:dyDescent="0.25">
      <c r="A7990" s="58"/>
    </row>
    <row r="7991" spans="1:1" x14ac:dyDescent="0.25">
      <c r="A7991" s="58"/>
    </row>
    <row r="7992" spans="1:1" x14ac:dyDescent="0.25">
      <c r="A7992" s="58"/>
    </row>
    <row r="7993" spans="1:1" x14ac:dyDescent="0.25">
      <c r="A7993" s="58"/>
    </row>
    <row r="7994" spans="1:1" x14ac:dyDescent="0.25">
      <c r="A7994" s="58"/>
    </row>
    <row r="7995" spans="1:1" x14ac:dyDescent="0.25">
      <c r="A7995" s="58"/>
    </row>
    <row r="7996" spans="1:1" x14ac:dyDescent="0.25">
      <c r="A7996" s="58"/>
    </row>
    <row r="7997" spans="1:1" x14ac:dyDescent="0.25">
      <c r="A7997" s="58"/>
    </row>
    <row r="7998" spans="1:1" x14ac:dyDescent="0.25">
      <c r="A7998" s="58"/>
    </row>
    <row r="7999" spans="1:1" x14ac:dyDescent="0.25">
      <c r="A7999" s="58"/>
    </row>
    <row r="8000" spans="1:1" x14ac:dyDescent="0.25">
      <c r="A8000" s="58"/>
    </row>
    <row r="8001" spans="1:1" x14ac:dyDescent="0.25">
      <c r="A8001" s="58"/>
    </row>
    <row r="8002" spans="1:1" x14ac:dyDescent="0.25">
      <c r="A8002" s="58"/>
    </row>
    <row r="8003" spans="1:1" x14ac:dyDescent="0.25">
      <c r="A8003" s="58"/>
    </row>
    <row r="8004" spans="1:1" x14ac:dyDescent="0.25">
      <c r="A8004" s="58"/>
    </row>
    <row r="8005" spans="1:1" x14ac:dyDescent="0.25">
      <c r="A8005" s="58"/>
    </row>
    <row r="8006" spans="1:1" x14ac:dyDescent="0.25">
      <c r="A8006" s="58"/>
    </row>
    <row r="8007" spans="1:1" x14ac:dyDescent="0.25">
      <c r="A8007" s="58"/>
    </row>
    <row r="8008" spans="1:1" x14ac:dyDescent="0.25">
      <c r="A8008" s="58"/>
    </row>
    <row r="8009" spans="1:1" x14ac:dyDescent="0.25">
      <c r="A8009" s="58"/>
    </row>
    <row r="8010" spans="1:1" x14ac:dyDescent="0.25">
      <c r="A8010" s="58"/>
    </row>
    <row r="8011" spans="1:1" x14ac:dyDescent="0.25">
      <c r="A8011" s="58"/>
    </row>
    <row r="8012" spans="1:1" x14ac:dyDescent="0.25">
      <c r="A8012" s="58"/>
    </row>
    <row r="8013" spans="1:1" x14ac:dyDescent="0.25">
      <c r="A8013" s="58"/>
    </row>
    <row r="8014" spans="1:1" x14ac:dyDescent="0.25">
      <c r="A8014" s="58"/>
    </row>
    <row r="8015" spans="1:1" x14ac:dyDescent="0.25">
      <c r="A8015" s="58"/>
    </row>
    <row r="8016" spans="1:1" x14ac:dyDescent="0.25">
      <c r="A8016" s="58"/>
    </row>
    <row r="8017" spans="1:1" x14ac:dyDescent="0.25">
      <c r="A8017" s="58"/>
    </row>
    <row r="8018" spans="1:1" x14ac:dyDescent="0.25">
      <c r="A8018" s="58"/>
    </row>
    <row r="8019" spans="1:1" x14ac:dyDescent="0.25">
      <c r="A8019" s="58"/>
    </row>
    <row r="8020" spans="1:1" x14ac:dyDescent="0.25">
      <c r="A8020" s="58"/>
    </row>
    <row r="8021" spans="1:1" x14ac:dyDescent="0.25">
      <c r="A8021" s="58"/>
    </row>
    <row r="8022" spans="1:1" x14ac:dyDescent="0.25">
      <c r="A8022" s="58"/>
    </row>
    <row r="8023" spans="1:1" x14ac:dyDescent="0.25">
      <c r="A8023" s="58"/>
    </row>
    <row r="8024" spans="1:1" x14ac:dyDescent="0.25">
      <c r="A8024" s="58"/>
    </row>
    <row r="8025" spans="1:1" x14ac:dyDescent="0.25">
      <c r="A8025" s="58"/>
    </row>
    <row r="8026" spans="1:1" x14ac:dyDescent="0.25">
      <c r="A8026" s="58"/>
    </row>
    <row r="8027" spans="1:1" x14ac:dyDescent="0.25">
      <c r="A8027" s="58"/>
    </row>
    <row r="8028" spans="1:1" x14ac:dyDescent="0.25">
      <c r="A8028" s="58"/>
    </row>
    <row r="8029" spans="1:1" x14ac:dyDescent="0.25">
      <c r="A8029" s="58"/>
    </row>
    <row r="8030" spans="1:1" x14ac:dyDescent="0.25">
      <c r="A8030" s="58"/>
    </row>
    <row r="8031" spans="1:1" x14ac:dyDescent="0.25">
      <c r="A8031" s="58"/>
    </row>
    <row r="8032" spans="1:1" x14ac:dyDescent="0.25">
      <c r="A8032" s="58"/>
    </row>
    <row r="8033" spans="1:1" x14ac:dyDescent="0.25">
      <c r="A8033" s="58"/>
    </row>
    <row r="8034" spans="1:1" x14ac:dyDescent="0.25">
      <c r="A8034" s="58"/>
    </row>
    <row r="8035" spans="1:1" x14ac:dyDescent="0.25">
      <c r="A8035" s="58"/>
    </row>
    <row r="8036" spans="1:1" x14ac:dyDescent="0.25">
      <c r="A8036" s="58"/>
    </row>
    <row r="8037" spans="1:1" x14ac:dyDescent="0.25">
      <c r="A8037" s="58"/>
    </row>
    <row r="8038" spans="1:1" x14ac:dyDescent="0.25">
      <c r="A8038" s="58"/>
    </row>
    <row r="8039" spans="1:1" x14ac:dyDescent="0.25">
      <c r="A8039" s="58"/>
    </row>
    <row r="8040" spans="1:1" x14ac:dyDescent="0.25">
      <c r="A8040" s="58"/>
    </row>
    <row r="8041" spans="1:1" x14ac:dyDescent="0.25">
      <c r="A8041" s="58"/>
    </row>
    <row r="8042" spans="1:1" x14ac:dyDescent="0.25">
      <c r="A8042" s="58"/>
    </row>
    <row r="8043" spans="1:1" x14ac:dyDescent="0.25">
      <c r="A8043" s="58"/>
    </row>
    <row r="8044" spans="1:1" x14ac:dyDescent="0.25">
      <c r="A8044" s="58"/>
    </row>
    <row r="8045" spans="1:1" x14ac:dyDescent="0.25">
      <c r="A8045" s="58"/>
    </row>
    <row r="8046" spans="1:1" x14ac:dyDescent="0.25">
      <c r="A8046" s="58"/>
    </row>
    <row r="8047" spans="1:1" x14ac:dyDescent="0.25">
      <c r="A8047" s="58"/>
    </row>
    <row r="8048" spans="1:1" x14ac:dyDescent="0.25">
      <c r="A8048" s="58"/>
    </row>
    <row r="8049" spans="1:1" x14ac:dyDescent="0.25">
      <c r="A8049" s="58"/>
    </row>
    <row r="8050" spans="1:1" x14ac:dyDescent="0.25">
      <c r="A8050" s="58"/>
    </row>
    <row r="8051" spans="1:1" x14ac:dyDescent="0.25">
      <c r="A8051" s="58"/>
    </row>
    <row r="8052" spans="1:1" x14ac:dyDescent="0.25">
      <c r="A8052" s="58"/>
    </row>
    <row r="8053" spans="1:1" x14ac:dyDescent="0.25">
      <c r="A8053" s="58"/>
    </row>
    <row r="8054" spans="1:1" x14ac:dyDescent="0.25">
      <c r="A8054" s="58"/>
    </row>
    <row r="8055" spans="1:1" x14ac:dyDescent="0.25">
      <c r="A8055" s="58"/>
    </row>
    <row r="8056" spans="1:1" x14ac:dyDescent="0.25">
      <c r="A8056" s="58"/>
    </row>
    <row r="8057" spans="1:1" x14ac:dyDescent="0.25">
      <c r="A8057" s="58"/>
    </row>
    <row r="8058" spans="1:1" x14ac:dyDescent="0.25">
      <c r="A8058" s="58"/>
    </row>
    <row r="8059" spans="1:1" x14ac:dyDescent="0.25">
      <c r="A8059" s="58"/>
    </row>
    <row r="8060" spans="1:1" x14ac:dyDescent="0.25">
      <c r="A8060" s="58"/>
    </row>
    <row r="8061" spans="1:1" x14ac:dyDescent="0.25">
      <c r="A8061" s="58"/>
    </row>
    <row r="8062" spans="1:1" x14ac:dyDescent="0.25">
      <c r="A8062" s="58"/>
    </row>
    <row r="8063" spans="1:1" x14ac:dyDescent="0.25">
      <c r="A8063" s="58"/>
    </row>
    <row r="8064" spans="1:1" x14ac:dyDescent="0.25">
      <c r="A8064" s="58"/>
    </row>
    <row r="8065" spans="1:1" x14ac:dyDescent="0.25">
      <c r="A8065" s="58"/>
    </row>
    <row r="8066" spans="1:1" x14ac:dyDescent="0.25">
      <c r="A8066" s="58"/>
    </row>
    <row r="8067" spans="1:1" x14ac:dyDescent="0.25">
      <c r="A8067" s="58"/>
    </row>
    <row r="8068" spans="1:1" x14ac:dyDescent="0.25">
      <c r="A8068" s="58"/>
    </row>
    <row r="8069" spans="1:1" x14ac:dyDescent="0.25">
      <c r="A8069" s="58"/>
    </row>
    <row r="8070" spans="1:1" x14ac:dyDescent="0.25">
      <c r="A8070" s="58"/>
    </row>
    <row r="8071" spans="1:1" x14ac:dyDescent="0.25">
      <c r="A8071" s="58"/>
    </row>
    <row r="8072" spans="1:1" x14ac:dyDescent="0.25">
      <c r="A8072" s="58"/>
    </row>
    <row r="8073" spans="1:1" x14ac:dyDescent="0.25">
      <c r="A8073" s="58"/>
    </row>
    <row r="8074" spans="1:1" x14ac:dyDescent="0.25">
      <c r="A8074" s="58"/>
    </row>
    <row r="8075" spans="1:1" x14ac:dyDescent="0.25">
      <c r="A8075" s="58"/>
    </row>
    <row r="8076" spans="1:1" x14ac:dyDescent="0.25">
      <c r="A8076" s="58"/>
    </row>
    <row r="8077" spans="1:1" x14ac:dyDescent="0.25">
      <c r="A8077" s="58"/>
    </row>
    <row r="8078" spans="1:1" x14ac:dyDescent="0.25">
      <c r="A8078" s="58"/>
    </row>
    <row r="8079" spans="1:1" x14ac:dyDescent="0.25">
      <c r="A8079" s="58"/>
    </row>
    <row r="8080" spans="1:1" x14ac:dyDescent="0.25">
      <c r="A8080" s="58"/>
    </row>
    <row r="8081" spans="1:1" x14ac:dyDescent="0.25">
      <c r="A8081" s="58"/>
    </row>
    <row r="8082" spans="1:1" x14ac:dyDescent="0.25">
      <c r="A8082" s="58"/>
    </row>
    <row r="8083" spans="1:1" x14ac:dyDescent="0.25">
      <c r="A8083" s="58"/>
    </row>
    <row r="8084" spans="1:1" x14ac:dyDescent="0.25">
      <c r="A8084" s="58"/>
    </row>
    <row r="8085" spans="1:1" x14ac:dyDescent="0.25">
      <c r="A8085" s="58"/>
    </row>
    <row r="8086" spans="1:1" x14ac:dyDescent="0.25">
      <c r="A8086" s="58"/>
    </row>
    <row r="8087" spans="1:1" x14ac:dyDescent="0.25">
      <c r="A8087" s="58"/>
    </row>
    <row r="8088" spans="1:1" x14ac:dyDescent="0.25">
      <c r="A8088" s="58"/>
    </row>
    <row r="8089" spans="1:1" x14ac:dyDescent="0.25">
      <c r="A8089" s="58"/>
    </row>
    <row r="8090" spans="1:1" x14ac:dyDescent="0.25">
      <c r="A8090" s="58"/>
    </row>
    <row r="8091" spans="1:1" x14ac:dyDescent="0.25">
      <c r="A8091" s="58"/>
    </row>
    <row r="8092" spans="1:1" x14ac:dyDescent="0.25">
      <c r="A8092" s="58"/>
    </row>
    <row r="8093" spans="1:1" x14ac:dyDescent="0.25">
      <c r="A8093" s="58"/>
    </row>
    <row r="8094" spans="1:1" x14ac:dyDescent="0.25">
      <c r="A8094" s="58"/>
    </row>
    <row r="8095" spans="1:1" x14ac:dyDescent="0.25">
      <c r="A8095" s="58"/>
    </row>
    <row r="8096" spans="1:1" x14ac:dyDescent="0.25">
      <c r="A8096" s="58"/>
    </row>
    <row r="8097" spans="1:1" x14ac:dyDescent="0.25">
      <c r="A8097" s="58"/>
    </row>
    <row r="8098" spans="1:1" x14ac:dyDescent="0.25">
      <c r="A8098" s="58"/>
    </row>
    <row r="8099" spans="1:1" x14ac:dyDescent="0.25">
      <c r="A8099" s="58"/>
    </row>
    <row r="8100" spans="1:1" x14ac:dyDescent="0.25">
      <c r="A8100" s="58"/>
    </row>
    <row r="8101" spans="1:1" x14ac:dyDescent="0.25">
      <c r="A8101" s="58"/>
    </row>
    <row r="8102" spans="1:1" x14ac:dyDescent="0.25">
      <c r="A8102" s="58"/>
    </row>
    <row r="8103" spans="1:1" x14ac:dyDescent="0.25">
      <c r="A8103" s="58"/>
    </row>
    <row r="8104" spans="1:1" x14ac:dyDescent="0.25">
      <c r="A8104" s="58"/>
    </row>
    <row r="8105" spans="1:1" x14ac:dyDescent="0.25">
      <c r="A8105" s="58"/>
    </row>
    <row r="8106" spans="1:1" x14ac:dyDescent="0.25">
      <c r="A8106" s="58"/>
    </row>
    <row r="8107" spans="1:1" x14ac:dyDescent="0.25">
      <c r="A8107" s="58"/>
    </row>
    <row r="8108" spans="1:1" x14ac:dyDescent="0.25">
      <c r="A8108" s="58"/>
    </row>
    <row r="8109" spans="1:1" x14ac:dyDescent="0.25">
      <c r="A8109" s="58"/>
    </row>
    <row r="8110" spans="1:1" x14ac:dyDescent="0.25">
      <c r="A8110" s="58"/>
    </row>
    <row r="8111" spans="1:1" x14ac:dyDescent="0.25">
      <c r="A8111" s="58"/>
    </row>
    <row r="8112" spans="1:1" x14ac:dyDescent="0.25">
      <c r="A8112" s="58"/>
    </row>
    <row r="8113" spans="1:1" x14ac:dyDescent="0.25">
      <c r="A8113" s="58"/>
    </row>
    <row r="8114" spans="1:1" x14ac:dyDescent="0.25">
      <c r="A8114" s="58"/>
    </row>
    <row r="8115" spans="1:1" x14ac:dyDescent="0.25">
      <c r="A8115" s="58"/>
    </row>
    <row r="8116" spans="1:1" x14ac:dyDescent="0.25">
      <c r="A8116" s="58"/>
    </row>
    <row r="8117" spans="1:1" x14ac:dyDescent="0.25">
      <c r="A8117" s="58"/>
    </row>
    <row r="8118" spans="1:1" x14ac:dyDescent="0.25">
      <c r="A8118" s="58"/>
    </row>
    <row r="8119" spans="1:1" x14ac:dyDescent="0.25">
      <c r="A8119" s="58"/>
    </row>
    <row r="8120" spans="1:1" x14ac:dyDescent="0.25">
      <c r="A8120" s="58"/>
    </row>
    <row r="8121" spans="1:1" x14ac:dyDescent="0.25">
      <c r="A8121" s="58"/>
    </row>
    <row r="8122" spans="1:1" x14ac:dyDescent="0.25">
      <c r="A8122" s="58"/>
    </row>
    <row r="8123" spans="1:1" x14ac:dyDescent="0.25">
      <c r="A8123" s="58"/>
    </row>
    <row r="8124" spans="1:1" x14ac:dyDescent="0.25">
      <c r="A8124" s="58"/>
    </row>
    <row r="8125" spans="1:1" x14ac:dyDescent="0.25">
      <c r="A8125" s="58"/>
    </row>
    <row r="8126" spans="1:1" x14ac:dyDescent="0.25">
      <c r="A8126" s="58"/>
    </row>
    <row r="8127" spans="1:1" x14ac:dyDescent="0.25">
      <c r="A8127" s="58"/>
    </row>
    <row r="8128" spans="1:1" x14ac:dyDescent="0.25">
      <c r="A8128" s="58"/>
    </row>
    <row r="8129" spans="1:1" x14ac:dyDescent="0.25">
      <c r="A8129" s="58"/>
    </row>
    <row r="8130" spans="1:1" x14ac:dyDescent="0.25">
      <c r="A8130" s="58"/>
    </row>
    <row r="8131" spans="1:1" x14ac:dyDescent="0.25">
      <c r="A8131" s="58"/>
    </row>
    <row r="8132" spans="1:1" x14ac:dyDescent="0.25">
      <c r="A8132" s="58"/>
    </row>
    <row r="8133" spans="1:1" x14ac:dyDescent="0.25">
      <c r="A8133" s="58"/>
    </row>
    <row r="8134" spans="1:1" x14ac:dyDescent="0.25">
      <c r="A8134" s="58"/>
    </row>
    <row r="8135" spans="1:1" x14ac:dyDescent="0.25">
      <c r="A8135" s="58"/>
    </row>
    <row r="8136" spans="1:1" x14ac:dyDescent="0.25">
      <c r="A8136" s="58"/>
    </row>
    <row r="8137" spans="1:1" x14ac:dyDescent="0.25">
      <c r="A8137" s="58"/>
    </row>
    <row r="8138" spans="1:1" x14ac:dyDescent="0.25">
      <c r="A8138" s="58"/>
    </row>
    <row r="8139" spans="1:1" x14ac:dyDescent="0.25">
      <c r="A8139" s="58"/>
    </row>
    <row r="8140" spans="1:1" x14ac:dyDescent="0.25">
      <c r="A8140" s="58"/>
    </row>
    <row r="8141" spans="1:1" x14ac:dyDescent="0.25">
      <c r="A8141" s="58"/>
    </row>
    <row r="8142" spans="1:1" x14ac:dyDescent="0.25">
      <c r="A8142" s="58"/>
    </row>
    <row r="8143" spans="1:1" x14ac:dyDescent="0.25">
      <c r="A8143" s="58"/>
    </row>
    <row r="8144" spans="1:1" x14ac:dyDescent="0.25">
      <c r="A8144" s="58"/>
    </row>
    <row r="8145" spans="1:1" x14ac:dyDescent="0.25">
      <c r="A8145" s="58"/>
    </row>
    <row r="8146" spans="1:1" x14ac:dyDescent="0.25">
      <c r="A8146" s="58"/>
    </row>
    <row r="8147" spans="1:1" x14ac:dyDescent="0.25">
      <c r="A8147" s="58"/>
    </row>
    <row r="8148" spans="1:1" x14ac:dyDescent="0.25">
      <c r="A8148" s="58"/>
    </row>
    <row r="8149" spans="1:1" x14ac:dyDescent="0.25">
      <c r="A8149" s="58"/>
    </row>
    <row r="8150" spans="1:1" x14ac:dyDescent="0.25">
      <c r="A8150" s="58"/>
    </row>
    <row r="8151" spans="1:1" x14ac:dyDescent="0.25">
      <c r="A8151" s="58"/>
    </row>
    <row r="8152" spans="1:1" x14ac:dyDescent="0.25">
      <c r="A8152" s="58"/>
    </row>
    <row r="8153" spans="1:1" x14ac:dyDescent="0.25">
      <c r="A8153" s="58"/>
    </row>
    <row r="8154" spans="1:1" x14ac:dyDescent="0.25">
      <c r="A8154" s="58"/>
    </row>
    <row r="8155" spans="1:1" x14ac:dyDescent="0.25">
      <c r="A8155" s="58"/>
    </row>
    <row r="8156" spans="1:1" x14ac:dyDescent="0.25">
      <c r="A8156" s="58"/>
    </row>
    <row r="8157" spans="1:1" x14ac:dyDescent="0.25">
      <c r="A8157" s="58"/>
    </row>
    <row r="8158" spans="1:1" x14ac:dyDescent="0.25">
      <c r="A8158" s="58"/>
    </row>
    <row r="8159" spans="1:1" x14ac:dyDescent="0.25">
      <c r="A8159" s="58"/>
    </row>
    <row r="8160" spans="1:1" x14ac:dyDescent="0.25">
      <c r="A8160" s="58"/>
    </row>
    <row r="8161" spans="1:1" x14ac:dyDescent="0.25">
      <c r="A8161" s="58"/>
    </row>
    <row r="8162" spans="1:1" x14ac:dyDescent="0.25">
      <c r="A8162" s="58"/>
    </row>
    <row r="8163" spans="1:1" x14ac:dyDescent="0.25">
      <c r="A8163" s="58"/>
    </row>
    <row r="8164" spans="1:1" x14ac:dyDescent="0.25">
      <c r="A8164" s="58"/>
    </row>
    <row r="8165" spans="1:1" x14ac:dyDescent="0.25">
      <c r="A8165" s="58"/>
    </row>
    <row r="8166" spans="1:1" x14ac:dyDescent="0.25">
      <c r="A8166" s="58"/>
    </row>
    <row r="8167" spans="1:1" x14ac:dyDescent="0.25">
      <c r="A8167" s="58"/>
    </row>
    <row r="8168" spans="1:1" x14ac:dyDescent="0.25">
      <c r="A8168" s="58"/>
    </row>
    <row r="8169" spans="1:1" x14ac:dyDescent="0.25">
      <c r="A8169" s="58"/>
    </row>
    <row r="8170" spans="1:1" x14ac:dyDescent="0.25">
      <c r="A8170" s="58"/>
    </row>
    <row r="8171" spans="1:1" x14ac:dyDescent="0.25">
      <c r="A8171" s="58"/>
    </row>
    <row r="8172" spans="1:1" x14ac:dyDescent="0.25">
      <c r="A8172" s="58"/>
    </row>
    <row r="8173" spans="1:1" x14ac:dyDescent="0.25">
      <c r="A8173" s="58"/>
    </row>
    <row r="8174" spans="1:1" x14ac:dyDescent="0.25">
      <c r="A8174" s="58"/>
    </row>
    <row r="8175" spans="1:1" x14ac:dyDescent="0.25">
      <c r="A8175" s="58"/>
    </row>
    <row r="8176" spans="1:1" x14ac:dyDescent="0.25">
      <c r="A8176" s="58"/>
    </row>
    <row r="8177" spans="1:1" x14ac:dyDescent="0.25">
      <c r="A8177" s="58"/>
    </row>
    <row r="8178" spans="1:1" x14ac:dyDescent="0.25">
      <c r="A8178" s="58"/>
    </row>
    <row r="8179" spans="1:1" x14ac:dyDescent="0.25">
      <c r="A8179" s="58"/>
    </row>
    <row r="8180" spans="1:1" x14ac:dyDescent="0.25">
      <c r="A8180" s="58"/>
    </row>
    <row r="8181" spans="1:1" x14ac:dyDescent="0.25">
      <c r="A8181" s="58"/>
    </row>
    <row r="8182" spans="1:1" x14ac:dyDescent="0.25">
      <c r="A8182" s="58"/>
    </row>
    <row r="8183" spans="1:1" x14ac:dyDescent="0.25">
      <c r="A8183" s="58"/>
    </row>
    <row r="8184" spans="1:1" x14ac:dyDescent="0.25">
      <c r="A8184" s="58"/>
    </row>
    <row r="8185" spans="1:1" x14ac:dyDescent="0.25">
      <c r="A8185" s="58"/>
    </row>
    <row r="8186" spans="1:1" x14ac:dyDescent="0.25">
      <c r="A8186" s="58"/>
    </row>
    <row r="8187" spans="1:1" x14ac:dyDescent="0.25">
      <c r="A8187" s="58"/>
    </row>
    <row r="8188" spans="1:1" x14ac:dyDescent="0.25">
      <c r="A8188" s="58"/>
    </row>
    <row r="8189" spans="1:1" x14ac:dyDescent="0.25">
      <c r="A8189" s="58"/>
    </row>
    <row r="8190" spans="1:1" x14ac:dyDescent="0.25">
      <c r="A8190" s="58"/>
    </row>
    <row r="8191" spans="1:1" x14ac:dyDescent="0.25">
      <c r="A8191" s="58"/>
    </row>
    <row r="8192" spans="1:1" x14ac:dyDescent="0.25">
      <c r="A8192" s="58"/>
    </row>
    <row r="8193" spans="1:1" x14ac:dyDescent="0.25">
      <c r="A8193" s="58"/>
    </row>
    <row r="8194" spans="1:1" x14ac:dyDescent="0.25">
      <c r="A8194" s="58"/>
    </row>
    <row r="8195" spans="1:1" x14ac:dyDescent="0.25">
      <c r="A8195" s="58"/>
    </row>
    <row r="8196" spans="1:1" x14ac:dyDescent="0.25">
      <c r="A8196" s="58"/>
    </row>
    <row r="8197" spans="1:1" x14ac:dyDescent="0.25">
      <c r="A8197" s="58"/>
    </row>
    <row r="8198" spans="1:1" x14ac:dyDescent="0.25">
      <c r="A8198" s="58"/>
    </row>
    <row r="8199" spans="1:1" x14ac:dyDescent="0.25">
      <c r="A8199" s="58"/>
    </row>
    <row r="8200" spans="1:1" x14ac:dyDescent="0.25">
      <c r="A8200" s="58"/>
    </row>
    <row r="8201" spans="1:1" x14ac:dyDescent="0.25">
      <c r="A8201" s="58"/>
    </row>
    <row r="8202" spans="1:1" x14ac:dyDescent="0.25">
      <c r="A8202" s="58"/>
    </row>
    <row r="8203" spans="1:1" x14ac:dyDescent="0.25">
      <c r="A8203" s="58"/>
    </row>
    <row r="8204" spans="1:1" x14ac:dyDescent="0.25">
      <c r="A8204" s="58"/>
    </row>
    <row r="8205" spans="1:1" x14ac:dyDescent="0.25">
      <c r="A8205" s="58"/>
    </row>
    <row r="8206" spans="1:1" x14ac:dyDescent="0.25">
      <c r="A8206" s="58"/>
    </row>
    <row r="8207" spans="1:1" x14ac:dyDescent="0.25">
      <c r="A8207" s="58"/>
    </row>
    <row r="8208" spans="1:1" x14ac:dyDescent="0.25">
      <c r="A8208" s="58"/>
    </row>
    <row r="8209" spans="1:1" x14ac:dyDescent="0.25">
      <c r="A8209" s="58"/>
    </row>
    <row r="8210" spans="1:1" x14ac:dyDescent="0.25">
      <c r="A8210" s="58"/>
    </row>
    <row r="8211" spans="1:1" x14ac:dyDescent="0.25">
      <c r="A8211" s="58"/>
    </row>
    <row r="8212" spans="1:1" x14ac:dyDescent="0.25">
      <c r="A8212" s="58"/>
    </row>
    <row r="8213" spans="1:1" x14ac:dyDescent="0.25">
      <c r="A8213" s="58"/>
    </row>
    <row r="8214" spans="1:1" x14ac:dyDescent="0.25">
      <c r="A8214" s="58"/>
    </row>
    <row r="8215" spans="1:1" x14ac:dyDescent="0.25">
      <c r="A8215" s="58"/>
    </row>
    <row r="8216" spans="1:1" x14ac:dyDescent="0.25">
      <c r="A8216" s="58"/>
    </row>
    <row r="8217" spans="1:1" x14ac:dyDescent="0.25">
      <c r="A8217" s="58"/>
    </row>
    <row r="8218" spans="1:1" x14ac:dyDescent="0.25">
      <c r="A8218" s="58"/>
    </row>
    <row r="8219" spans="1:1" x14ac:dyDescent="0.25">
      <c r="A8219" s="58"/>
    </row>
    <row r="8220" spans="1:1" x14ac:dyDescent="0.25">
      <c r="A8220" s="58"/>
    </row>
    <row r="8221" spans="1:1" x14ac:dyDescent="0.25">
      <c r="A8221" s="58"/>
    </row>
    <row r="8222" spans="1:1" x14ac:dyDescent="0.25">
      <c r="A8222" s="58"/>
    </row>
    <row r="8223" spans="1:1" x14ac:dyDescent="0.25">
      <c r="A8223" s="58"/>
    </row>
    <row r="8224" spans="1:1" x14ac:dyDescent="0.25">
      <c r="A8224" s="58"/>
    </row>
    <row r="8225" spans="1:1" x14ac:dyDescent="0.25">
      <c r="A8225" s="58"/>
    </row>
    <row r="8226" spans="1:1" x14ac:dyDescent="0.25">
      <c r="A8226" s="58"/>
    </row>
    <row r="8227" spans="1:1" x14ac:dyDescent="0.25">
      <c r="A8227" s="58"/>
    </row>
    <row r="8228" spans="1:1" x14ac:dyDescent="0.25">
      <c r="A8228" s="58"/>
    </row>
    <row r="8229" spans="1:1" x14ac:dyDescent="0.25">
      <c r="A8229" s="58"/>
    </row>
    <row r="8230" spans="1:1" x14ac:dyDescent="0.25">
      <c r="A8230" s="58"/>
    </row>
    <row r="8231" spans="1:1" x14ac:dyDescent="0.25">
      <c r="A8231" s="58"/>
    </row>
    <row r="8232" spans="1:1" x14ac:dyDescent="0.25">
      <c r="A8232" s="58"/>
    </row>
    <row r="8233" spans="1:1" x14ac:dyDescent="0.25">
      <c r="A8233" s="58"/>
    </row>
    <row r="8234" spans="1:1" x14ac:dyDescent="0.25">
      <c r="A8234" s="58"/>
    </row>
    <row r="8235" spans="1:1" x14ac:dyDescent="0.25">
      <c r="A8235" s="58"/>
    </row>
    <row r="8236" spans="1:1" x14ac:dyDescent="0.25">
      <c r="A8236" s="58"/>
    </row>
    <row r="8237" spans="1:1" x14ac:dyDescent="0.25">
      <c r="A8237" s="58"/>
    </row>
    <row r="8238" spans="1:1" x14ac:dyDescent="0.25">
      <c r="A8238" s="58"/>
    </row>
    <row r="8239" spans="1:1" x14ac:dyDescent="0.25">
      <c r="A8239" s="58"/>
    </row>
    <row r="8240" spans="1:1" x14ac:dyDescent="0.25">
      <c r="A8240" s="58"/>
    </row>
    <row r="8241" spans="1:1" x14ac:dyDescent="0.25">
      <c r="A8241" s="58"/>
    </row>
    <row r="8242" spans="1:1" x14ac:dyDescent="0.25">
      <c r="A8242" s="58"/>
    </row>
    <row r="8243" spans="1:1" x14ac:dyDescent="0.25">
      <c r="A8243" s="58"/>
    </row>
    <row r="8244" spans="1:1" x14ac:dyDescent="0.25">
      <c r="A8244" s="58"/>
    </row>
    <row r="8245" spans="1:1" x14ac:dyDescent="0.25">
      <c r="A8245" s="58"/>
    </row>
    <row r="8246" spans="1:1" x14ac:dyDescent="0.25">
      <c r="A8246" s="58"/>
    </row>
    <row r="8247" spans="1:1" x14ac:dyDescent="0.25">
      <c r="A8247" s="58"/>
    </row>
    <row r="8248" spans="1:1" x14ac:dyDescent="0.25">
      <c r="A8248" s="58"/>
    </row>
    <row r="8249" spans="1:1" x14ac:dyDescent="0.25">
      <c r="A8249" s="58"/>
    </row>
    <row r="8250" spans="1:1" x14ac:dyDescent="0.25">
      <c r="A8250" s="58"/>
    </row>
    <row r="8251" spans="1:1" x14ac:dyDescent="0.25">
      <c r="A8251" s="58"/>
    </row>
    <row r="8252" spans="1:1" x14ac:dyDescent="0.25">
      <c r="A8252" s="58"/>
    </row>
    <row r="8253" spans="1:1" x14ac:dyDescent="0.25">
      <c r="A8253" s="58"/>
    </row>
    <row r="8254" spans="1:1" x14ac:dyDescent="0.25">
      <c r="A8254" s="58"/>
    </row>
    <row r="8255" spans="1:1" x14ac:dyDescent="0.25">
      <c r="A8255" s="58"/>
    </row>
    <row r="8256" spans="1:1" x14ac:dyDescent="0.25">
      <c r="A8256" s="58"/>
    </row>
    <row r="8257" spans="1:1" x14ac:dyDescent="0.25">
      <c r="A8257" s="58"/>
    </row>
    <row r="8258" spans="1:1" x14ac:dyDescent="0.25">
      <c r="A8258" s="58"/>
    </row>
    <row r="8259" spans="1:1" x14ac:dyDescent="0.25">
      <c r="A8259" s="58"/>
    </row>
    <row r="8260" spans="1:1" x14ac:dyDescent="0.25">
      <c r="A8260" s="58"/>
    </row>
    <row r="8261" spans="1:1" x14ac:dyDescent="0.25">
      <c r="A8261" s="58"/>
    </row>
    <row r="8262" spans="1:1" x14ac:dyDescent="0.25">
      <c r="A8262" s="58"/>
    </row>
    <row r="8263" spans="1:1" x14ac:dyDescent="0.25">
      <c r="A8263" s="58"/>
    </row>
    <row r="8264" spans="1:1" x14ac:dyDescent="0.25">
      <c r="A8264" s="58"/>
    </row>
    <row r="8265" spans="1:1" x14ac:dyDescent="0.25">
      <c r="A8265" s="58"/>
    </row>
    <row r="8266" spans="1:1" x14ac:dyDescent="0.25">
      <c r="A8266" s="58"/>
    </row>
    <row r="8267" spans="1:1" x14ac:dyDescent="0.25">
      <c r="A8267" s="58"/>
    </row>
    <row r="8268" spans="1:1" x14ac:dyDescent="0.25">
      <c r="A8268" s="58"/>
    </row>
    <row r="8269" spans="1:1" x14ac:dyDescent="0.25">
      <c r="A8269" s="58"/>
    </row>
    <row r="8270" spans="1:1" x14ac:dyDescent="0.25">
      <c r="A8270" s="58"/>
    </row>
    <row r="8271" spans="1:1" x14ac:dyDescent="0.25">
      <c r="A8271" s="58"/>
    </row>
    <row r="8272" spans="1:1" x14ac:dyDescent="0.25">
      <c r="A8272" s="58"/>
    </row>
    <row r="8273" spans="1:1" x14ac:dyDescent="0.25">
      <c r="A8273" s="58"/>
    </row>
    <row r="8274" spans="1:1" x14ac:dyDescent="0.25">
      <c r="A8274" s="58"/>
    </row>
    <row r="8275" spans="1:1" x14ac:dyDescent="0.25">
      <c r="A8275" s="58"/>
    </row>
    <row r="8276" spans="1:1" x14ac:dyDescent="0.25">
      <c r="A8276" s="58"/>
    </row>
    <row r="8277" spans="1:1" x14ac:dyDescent="0.25">
      <c r="A8277" s="58"/>
    </row>
    <row r="8278" spans="1:1" x14ac:dyDescent="0.25">
      <c r="A8278" s="58"/>
    </row>
    <row r="8279" spans="1:1" x14ac:dyDescent="0.25">
      <c r="A8279" s="58"/>
    </row>
    <row r="8280" spans="1:1" x14ac:dyDescent="0.25">
      <c r="A8280" s="58"/>
    </row>
    <row r="8281" spans="1:1" x14ac:dyDescent="0.25">
      <c r="A8281" s="58"/>
    </row>
    <row r="8282" spans="1:1" x14ac:dyDescent="0.25">
      <c r="A8282" s="58"/>
    </row>
    <row r="8283" spans="1:1" x14ac:dyDescent="0.25">
      <c r="A8283" s="58"/>
    </row>
    <row r="8284" spans="1:1" x14ac:dyDescent="0.25">
      <c r="A8284" s="58"/>
    </row>
    <row r="8285" spans="1:1" x14ac:dyDescent="0.25">
      <c r="A8285" s="58"/>
    </row>
    <row r="8286" spans="1:1" x14ac:dyDescent="0.25">
      <c r="A8286" s="58"/>
    </row>
    <row r="8287" spans="1:1" x14ac:dyDescent="0.25">
      <c r="A8287" s="58"/>
    </row>
    <row r="8288" spans="1:1" x14ac:dyDescent="0.25">
      <c r="A8288" s="58"/>
    </row>
    <row r="8289" spans="1:1" x14ac:dyDescent="0.25">
      <c r="A8289" s="58"/>
    </row>
    <row r="8290" spans="1:1" x14ac:dyDescent="0.25">
      <c r="A8290" s="58"/>
    </row>
    <row r="8291" spans="1:1" x14ac:dyDescent="0.25">
      <c r="A8291" s="58"/>
    </row>
    <row r="8292" spans="1:1" x14ac:dyDescent="0.25">
      <c r="A8292" s="58"/>
    </row>
    <row r="8293" spans="1:1" x14ac:dyDescent="0.25">
      <c r="A8293" s="58"/>
    </row>
    <row r="8294" spans="1:1" x14ac:dyDescent="0.25">
      <c r="A8294" s="58"/>
    </row>
    <row r="8295" spans="1:1" x14ac:dyDescent="0.25">
      <c r="A8295" s="58"/>
    </row>
    <row r="8296" spans="1:1" x14ac:dyDescent="0.25">
      <c r="A8296" s="58"/>
    </row>
    <row r="8297" spans="1:1" x14ac:dyDescent="0.25">
      <c r="A8297" s="58"/>
    </row>
    <row r="8298" spans="1:1" x14ac:dyDescent="0.25">
      <c r="A8298" s="58"/>
    </row>
    <row r="8299" spans="1:1" x14ac:dyDescent="0.25">
      <c r="A8299" s="58"/>
    </row>
    <row r="8300" spans="1:1" x14ac:dyDescent="0.25">
      <c r="A8300" s="58"/>
    </row>
    <row r="8301" spans="1:1" x14ac:dyDescent="0.25">
      <c r="A8301" s="58"/>
    </row>
    <row r="8302" spans="1:1" x14ac:dyDescent="0.25">
      <c r="A8302" s="58"/>
    </row>
    <row r="8303" spans="1:1" x14ac:dyDescent="0.25">
      <c r="A8303" s="58"/>
    </row>
    <row r="8304" spans="1:1" x14ac:dyDescent="0.25">
      <c r="A8304" s="58"/>
    </row>
    <row r="8305" spans="1:1" x14ac:dyDescent="0.25">
      <c r="A8305" s="58"/>
    </row>
    <row r="8306" spans="1:1" x14ac:dyDescent="0.25">
      <c r="A8306" s="58"/>
    </row>
    <row r="8307" spans="1:1" x14ac:dyDescent="0.25">
      <c r="A8307" s="58"/>
    </row>
    <row r="8308" spans="1:1" x14ac:dyDescent="0.25">
      <c r="A8308" s="58"/>
    </row>
    <row r="8309" spans="1:1" x14ac:dyDescent="0.25">
      <c r="A8309" s="58"/>
    </row>
    <row r="8310" spans="1:1" x14ac:dyDescent="0.25">
      <c r="A8310" s="58"/>
    </row>
    <row r="8311" spans="1:1" x14ac:dyDescent="0.25">
      <c r="A8311" s="58"/>
    </row>
    <row r="8312" spans="1:1" x14ac:dyDescent="0.25">
      <c r="A8312" s="58"/>
    </row>
    <row r="8313" spans="1:1" x14ac:dyDescent="0.25">
      <c r="A8313" s="58"/>
    </row>
    <row r="8314" spans="1:1" x14ac:dyDescent="0.25">
      <c r="A8314" s="58"/>
    </row>
    <row r="8315" spans="1:1" x14ac:dyDescent="0.25">
      <c r="A8315" s="58"/>
    </row>
    <row r="8316" spans="1:1" x14ac:dyDescent="0.25">
      <c r="A8316" s="58"/>
    </row>
    <row r="8317" spans="1:1" x14ac:dyDescent="0.25">
      <c r="A8317" s="58"/>
    </row>
    <row r="8318" spans="1:1" x14ac:dyDescent="0.25">
      <c r="A8318" s="58"/>
    </row>
    <row r="8319" spans="1:1" x14ac:dyDescent="0.25">
      <c r="A8319" s="58"/>
    </row>
    <row r="8320" spans="1:1" x14ac:dyDescent="0.25">
      <c r="A8320" s="58"/>
    </row>
    <row r="8321" spans="1:1" x14ac:dyDescent="0.25">
      <c r="A8321" s="58"/>
    </row>
    <row r="8322" spans="1:1" x14ac:dyDescent="0.25">
      <c r="A8322" s="58"/>
    </row>
    <row r="8323" spans="1:1" x14ac:dyDescent="0.25">
      <c r="A8323" s="58"/>
    </row>
    <row r="8324" spans="1:1" x14ac:dyDescent="0.25">
      <c r="A8324" s="58"/>
    </row>
    <row r="8325" spans="1:1" x14ac:dyDescent="0.25">
      <c r="A8325" s="58"/>
    </row>
    <row r="8326" spans="1:1" x14ac:dyDescent="0.25">
      <c r="A8326" s="58"/>
    </row>
    <row r="8327" spans="1:1" x14ac:dyDescent="0.25">
      <c r="A8327" s="58"/>
    </row>
    <row r="8328" spans="1:1" x14ac:dyDescent="0.25">
      <c r="A8328" s="58"/>
    </row>
    <row r="8329" spans="1:1" x14ac:dyDescent="0.25">
      <c r="A8329" s="58"/>
    </row>
    <row r="8330" spans="1:1" x14ac:dyDescent="0.25">
      <c r="A8330" s="58"/>
    </row>
    <row r="8331" spans="1:1" x14ac:dyDescent="0.25">
      <c r="A8331" s="58"/>
    </row>
    <row r="8332" spans="1:1" x14ac:dyDescent="0.25">
      <c r="A8332" s="58"/>
    </row>
    <row r="8333" spans="1:1" x14ac:dyDescent="0.25">
      <c r="A8333" s="58"/>
    </row>
    <row r="8334" spans="1:1" x14ac:dyDescent="0.25">
      <c r="A8334" s="58"/>
    </row>
    <row r="8335" spans="1:1" x14ac:dyDescent="0.25">
      <c r="A8335" s="58"/>
    </row>
    <row r="8336" spans="1:1" x14ac:dyDescent="0.25">
      <c r="A8336" s="58"/>
    </row>
    <row r="8337" spans="1:1" x14ac:dyDescent="0.25">
      <c r="A8337" s="58"/>
    </row>
    <row r="8338" spans="1:1" x14ac:dyDescent="0.25">
      <c r="A8338" s="58"/>
    </row>
    <row r="8339" spans="1:1" x14ac:dyDescent="0.25">
      <c r="A8339" s="58"/>
    </row>
    <row r="8340" spans="1:1" x14ac:dyDescent="0.25">
      <c r="A8340" s="58"/>
    </row>
    <row r="8341" spans="1:1" x14ac:dyDescent="0.25">
      <c r="A8341" s="58"/>
    </row>
    <row r="8342" spans="1:1" x14ac:dyDescent="0.25">
      <c r="A8342" s="58"/>
    </row>
    <row r="8343" spans="1:1" x14ac:dyDescent="0.25">
      <c r="A8343" s="58"/>
    </row>
    <row r="8344" spans="1:1" x14ac:dyDescent="0.25">
      <c r="A8344" s="58"/>
    </row>
    <row r="8345" spans="1:1" x14ac:dyDescent="0.25">
      <c r="A8345" s="58"/>
    </row>
    <row r="8346" spans="1:1" x14ac:dyDescent="0.25">
      <c r="A8346" s="58"/>
    </row>
    <row r="8347" spans="1:1" x14ac:dyDescent="0.25">
      <c r="A8347" s="58"/>
    </row>
    <row r="8348" spans="1:1" x14ac:dyDescent="0.25">
      <c r="A8348" s="58"/>
    </row>
    <row r="8349" spans="1:1" x14ac:dyDescent="0.25">
      <c r="A8349" s="58"/>
    </row>
    <row r="8350" spans="1:1" x14ac:dyDescent="0.25">
      <c r="A8350" s="58"/>
    </row>
    <row r="8351" spans="1:1" x14ac:dyDescent="0.25">
      <c r="A8351" s="58"/>
    </row>
    <row r="8352" spans="1:1" x14ac:dyDescent="0.25">
      <c r="A8352" s="58"/>
    </row>
    <row r="8353" spans="1:1" x14ac:dyDescent="0.25">
      <c r="A8353" s="58"/>
    </row>
    <row r="8354" spans="1:1" x14ac:dyDescent="0.25">
      <c r="A8354" s="58"/>
    </row>
    <row r="8355" spans="1:1" x14ac:dyDescent="0.25">
      <c r="A8355" s="58"/>
    </row>
    <row r="8356" spans="1:1" x14ac:dyDescent="0.25">
      <c r="A8356" s="58"/>
    </row>
    <row r="8357" spans="1:1" x14ac:dyDescent="0.25">
      <c r="A8357" s="58"/>
    </row>
    <row r="8358" spans="1:1" x14ac:dyDescent="0.25">
      <c r="A8358" s="58"/>
    </row>
    <row r="8359" spans="1:1" x14ac:dyDescent="0.25">
      <c r="A8359" s="58"/>
    </row>
    <row r="8360" spans="1:1" x14ac:dyDescent="0.25">
      <c r="A8360" s="58"/>
    </row>
    <row r="8361" spans="1:1" x14ac:dyDescent="0.25">
      <c r="A8361" s="58"/>
    </row>
    <row r="8362" spans="1:1" x14ac:dyDescent="0.25">
      <c r="A8362" s="58"/>
    </row>
    <row r="8363" spans="1:1" x14ac:dyDescent="0.25">
      <c r="A8363" s="58"/>
    </row>
    <row r="8364" spans="1:1" x14ac:dyDescent="0.25">
      <c r="A8364" s="58"/>
    </row>
    <row r="8365" spans="1:1" x14ac:dyDescent="0.25">
      <c r="A8365" s="58"/>
    </row>
    <row r="8366" spans="1:1" x14ac:dyDescent="0.25">
      <c r="A8366" s="58"/>
    </row>
    <row r="8367" spans="1:1" x14ac:dyDescent="0.25">
      <c r="A8367" s="58"/>
    </row>
    <row r="8368" spans="1:1" x14ac:dyDescent="0.25">
      <c r="A8368" s="58"/>
    </row>
    <row r="8369" spans="1:1" x14ac:dyDescent="0.25">
      <c r="A8369" s="58"/>
    </row>
    <row r="8370" spans="1:1" x14ac:dyDescent="0.25">
      <c r="A8370" s="58"/>
    </row>
    <row r="8371" spans="1:1" x14ac:dyDescent="0.25">
      <c r="A8371" s="58"/>
    </row>
    <row r="8372" spans="1:1" x14ac:dyDescent="0.25">
      <c r="A8372" s="58"/>
    </row>
    <row r="8373" spans="1:1" x14ac:dyDescent="0.25">
      <c r="A8373" s="58"/>
    </row>
    <row r="8374" spans="1:1" x14ac:dyDescent="0.25">
      <c r="A8374" s="58"/>
    </row>
    <row r="8375" spans="1:1" x14ac:dyDescent="0.25">
      <c r="A8375" s="58"/>
    </row>
    <row r="8376" spans="1:1" x14ac:dyDescent="0.25">
      <c r="A8376" s="58"/>
    </row>
    <row r="8377" spans="1:1" x14ac:dyDescent="0.25">
      <c r="A8377" s="58"/>
    </row>
    <row r="8378" spans="1:1" x14ac:dyDescent="0.25">
      <c r="A8378" s="58"/>
    </row>
    <row r="8379" spans="1:1" x14ac:dyDescent="0.25">
      <c r="A8379" s="58"/>
    </row>
    <row r="8380" spans="1:1" x14ac:dyDescent="0.25">
      <c r="A8380" s="58"/>
    </row>
    <row r="8381" spans="1:1" x14ac:dyDescent="0.25">
      <c r="A8381" s="58"/>
    </row>
    <row r="8382" spans="1:1" x14ac:dyDescent="0.25">
      <c r="A8382" s="58"/>
    </row>
    <row r="8383" spans="1:1" x14ac:dyDescent="0.25">
      <c r="A8383" s="58"/>
    </row>
    <row r="8384" spans="1:1" x14ac:dyDescent="0.25">
      <c r="A8384" s="58"/>
    </row>
    <row r="8385" spans="1:1" x14ac:dyDescent="0.25">
      <c r="A8385" s="58"/>
    </row>
    <row r="8386" spans="1:1" x14ac:dyDescent="0.25">
      <c r="A8386" s="58"/>
    </row>
    <row r="8387" spans="1:1" x14ac:dyDescent="0.25">
      <c r="A8387" s="58"/>
    </row>
    <row r="8388" spans="1:1" x14ac:dyDescent="0.25">
      <c r="A8388" s="58"/>
    </row>
    <row r="8389" spans="1:1" x14ac:dyDescent="0.25">
      <c r="A8389" s="58"/>
    </row>
    <row r="8390" spans="1:1" x14ac:dyDescent="0.25">
      <c r="A8390" s="58"/>
    </row>
    <row r="8391" spans="1:1" x14ac:dyDescent="0.25">
      <c r="A8391" s="58"/>
    </row>
    <row r="8392" spans="1:1" x14ac:dyDescent="0.25">
      <c r="A8392" s="58"/>
    </row>
    <row r="8393" spans="1:1" x14ac:dyDescent="0.25">
      <c r="A8393" s="58"/>
    </row>
    <row r="8394" spans="1:1" x14ac:dyDescent="0.25">
      <c r="A8394" s="58"/>
    </row>
    <row r="8395" spans="1:1" x14ac:dyDescent="0.25">
      <c r="A8395" s="58"/>
    </row>
    <row r="8396" spans="1:1" x14ac:dyDescent="0.25">
      <c r="A8396" s="58"/>
    </row>
    <row r="8397" spans="1:1" x14ac:dyDescent="0.25">
      <c r="A8397" s="58"/>
    </row>
    <row r="8398" spans="1:1" x14ac:dyDescent="0.25">
      <c r="A8398" s="58"/>
    </row>
    <row r="8399" spans="1:1" x14ac:dyDescent="0.25">
      <c r="A8399" s="58"/>
    </row>
    <row r="8400" spans="1:1" x14ac:dyDescent="0.25">
      <c r="A8400" s="58"/>
    </row>
    <row r="8401" spans="1:1" x14ac:dyDescent="0.25">
      <c r="A8401" s="58"/>
    </row>
    <row r="8402" spans="1:1" x14ac:dyDescent="0.25">
      <c r="A8402" s="58"/>
    </row>
    <row r="8403" spans="1:1" x14ac:dyDescent="0.25">
      <c r="A8403" s="58"/>
    </row>
    <row r="8404" spans="1:1" x14ac:dyDescent="0.25">
      <c r="A8404" s="58"/>
    </row>
    <row r="8405" spans="1:1" x14ac:dyDescent="0.25">
      <c r="A8405" s="58"/>
    </row>
    <row r="8406" spans="1:1" x14ac:dyDescent="0.25">
      <c r="A8406" s="58"/>
    </row>
    <row r="8407" spans="1:1" x14ac:dyDescent="0.25">
      <c r="A8407" s="58"/>
    </row>
    <row r="8408" spans="1:1" x14ac:dyDescent="0.25">
      <c r="A8408" s="58"/>
    </row>
    <row r="8409" spans="1:1" x14ac:dyDescent="0.25">
      <c r="A8409" s="58"/>
    </row>
    <row r="8410" spans="1:1" x14ac:dyDescent="0.25">
      <c r="A8410" s="58"/>
    </row>
    <row r="8411" spans="1:1" x14ac:dyDescent="0.25">
      <c r="A8411" s="58"/>
    </row>
    <row r="8412" spans="1:1" x14ac:dyDescent="0.25">
      <c r="A8412" s="58"/>
    </row>
    <row r="8413" spans="1:1" x14ac:dyDescent="0.25">
      <c r="A8413" s="58"/>
    </row>
    <row r="8414" spans="1:1" x14ac:dyDescent="0.25">
      <c r="A8414" s="58"/>
    </row>
    <row r="8415" spans="1:1" x14ac:dyDescent="0.25">
      <c r="A8415" s="58"/>
    </row>
    <row r="8416" spans="1:1" x14ac:dyDescent="0.25">
      <c r="A8416" s="58"/>
    </row>
    <row r="8417" spans="1:1" x14ac:dyDescent="0.25">
      <c r="A8417" s="58"/>
    </row>
    <row r="8418" spans="1:1" x14ac:dyDescent="0.25">
      <c r="A8418" s="58"/>
    </row>
    <row r="8419" spans="1:1" x14ac:dyDescent="0.25">
      <c r="A8419" s="58"/>
    </row>
    <row r="8420" spans="1:1" x14ac:dyDescent="0.25">
      <c r="A8420" s="58"/>
    </row>
    <row r="8421" spans="1:1" x14ac:dyDescent="0.25">
      <c r="A8421" s="58"/>
    </row>
    <row r="8422" spans="1:1" x14ac:dyDescent="0.25">
      <c r="A8422" s="58"/>
    </row>
    <row r="8423" spans="1:1" x14ac:dyDescent="0.25">
      <c r="A8423" s="58"/>
    </row>
    <row r="8424" spans="1:1" x14ac:dyDescent="0.25">
      <c r="A8424" s="58"/>
    </row>
    <row r="8425" spans="1:1" x14ac:dyDescent="0.25">
      <c r="A8425" s="58"/>
    </row>
    <row r="8426" spans="1:1" x14ac:dyDescent="0.25">
      <c r="A8426" s="58"/>
    </row>
    <row r="8427" spans="1:1" x14ac:dyDescent="0.25">
      <c r="A8427" s="58"/>
    </row>
    <row r="8428" spans="1:1" x14ac:dyDescent="0.25">
      <c r="A8428" s="58"/>
    </row>
    <row r="8429" spans="1:1" x14ac:dyDescent="0.25">
      <c r="A8429" s="58"/>
    </row>
    <row r="8430" spans="1:1" x14ac:dyDescent="0.25">
      <c r="A8430" s="58"/>
    </row>
    <row r="8431" spans="1:1" x14ac:dyDescent="0.25">
      <c r="A8431" s="58"/>
    </row>
    <row r="8432" spans="1:1" x14ac:dyDescent="0.25">
      <c r="A8432" s="58"/>
    </row>
    <row r="8433" spans="1:1" x14ac:dyDescent="0.25">
      <c r="A8433" s="58"/>
    </row>
    <row r="8434" spans="1:1" x14ac:dyDescent="0.25">
      <c r="A8434" s="58"/>
    </row>
    <row r="8435" spans="1:1" x14ac:dyDescent="0.25">
      <c r="A8435" s="58"/>
    </row>
    <row r="8436" spans="1:1" x14ac:dyDescent="0.25">
      <c r="A8436" s="58"/>
    </row>
    <row r="8437" spans="1:1" x14ac:dyDescent="0.25">
      <c r="A8437" s="58"/>
    </row>
    <row r="8438" spans="1:1" x14ac:dyDescent="0.25">
      <c r="A8438" s="58"/>
    </row>
    <row r="8439" spans="1:1" x14ac:dyDescent="0.25">
      <c r="A8439" s="58"/>
    </row>
    <row r="8440" spans="1:1" x14ac:dyDescent="0.25">
      <c r="A8440" s="58"/>
    </row>
    <row r="8441" spans="1:1" x14ac:dyDescent="0.25">
      <c r="A8441" s="58"/>
    </row>
    <row r="8442" spans="1:1" x14ac:dyDescent="0.25">
      <c r="A8442" s="58"/>
    </row>
    <row r="8443" spans="1:1" x14ac:dyDescent="0.25">
      <c r="A8443" s="58"/>
    </row>
    <row r="8444" spans="1:1" x14ac:dyDescent="0.25">
      <c r="A8444" s="58"/>
    </row>
    <row r="8445" spans="1:1" x14ac:dyDescent="0.25">
      <c r="A8445" s="58"/>
    </row>
    <row r="8446" spans="1:1" x14ac:dyDescent="0.25">
      <c r="A8446" s="58"/>
    </row>
    <row r="8447" spans="1:1" x14ac:dyDescent="0.25">
      <c r="A8447" s="58"/>
    </row>
    <row r="8448" spans="1:1" x14ac:dyDescent="0.25">
      <c r="A8448" s="58"/>
    </row>
    <row r="8449" spans="1:1" x14ac:dyDescent="0.25">
      <c r="A8449" s="58"/>
    </row>
    <row r="8450" spans="1:1" x14ac:dyDescent="0.25">
      <c r="A8450" s="58"/>
    </row>
    <row r="8451" spans="1:1" x14ac:dyDescent="0.25">
      <c r="A8451" s="58"/>
    </row>
    <row r="8452" spans="1:1" x14ac:dyDescent="0.25">
      <c r="A8452" s="58"/>
    </row>
    <row r="8453" spans="1:1" x14ac:dyDescent="0.25">
      <c r="A8453" s="58"/>
    </row>
    <row r="8454" spans="1:1" x14ac:dyDescent="0.25">
      <c r="A8454" s="58"/>
    </row>
    <row r="8455" spans="1:1" x14ac:dyDescent="0.25">
      <c r="A8455" s="58"/>
    </row>
    <row r="8456" spans="1:1" x14ac:dyDescent="0.25">
      <c r="A8456" s="58"/>
    </row>
    <row r="8457" spans="1:1" x14ac:dyDescent="0.25">
      <c r="A8457" s="58"/>
    </row>
    <row r="8458" spans="1:1" x14ac:dyDescent="0.25">
      <c r="A8458" s="58"/>
    </row>
    <row r="8459" spans="1:1" x14ac:dyDescent="0.25">
      <c r="A8459" s="58"/>
    </row>
    <row r="8460" spans="1:1" x14ac:dyDescent="0.25">
      <c r="A8460" s="58"/>
    </row>
    <row r="8461" spans="1:1" x14ac:dyDescent="0.25">
      <c r="A8461" s="58"/>
    </row>
    <row r="8462" spans="1:1" x14ac:dyDescent="0.25">
      <c r="A8462" s="58"/>
    </row>
    <row r="8463" spans="1:1" x14ac:dyDescent="0.25">
      <c r="A8463" s="58"/>
    </row>
    <row r="8464" spans="1:1" x14ac:dyDescent="0.25">
      <c r="A8464" s="58"/>
    </row>
    <row r="8465" spans="1:1" x14ac:dyDescent="0.25">
      <c r="A8465" s="58"/>
    </row>
    <row r="8466" spans="1:1" x14ac:dyDescent="0.25">
      <c r="A8466" s="58"/>
    </row>
    <row r="8467" spans="1:1" x14ac:dyDescent="0.25">
      <c r="A8467" s="58"/>
    </row>
    <row r="8468" spans="1:1" x14ac:dyDescent="0.25">
      <c r="A8468" s="58"/>
    </row>
    <row r="8469" spans="1:1" x14ac:dyDescent="0.25">
      <c r="A8469" s="58"/>
    </row>
    <row r="8470" spans="1:1" x14ac:dyDescent="0.25">
      <c r="A8470" s="58"/>
    </row>
    <row r="8471" spans="1:1" x14ac:dyDescent="0.25">
      <c r="A8471" s="58"/>
    </row>
    <row r="8472" spans="1:1" x14ac:dyDescent="0.25">
      <c r="A8472" s="58"/>
    </row>
    <row r="8473" spans="1:1" x14ac:dyDescent="0.25">
      <c r="A8473" s="58"/>
    </row>
    <row r="8474" spans="1:1" x14ac:dyDescent="0.25">
      <c r="A8474" s="58"/>
    </row>
    <row r="8475" spans="1:1" x14ac:dyDescent="0.25">
      <c r="A8475" s="58"/>
    </row>
    <row r="8476" spans="1:1" x14ac:dyDescent="0.25">
      <c r="A8476" s="58"/>
    </row>
    <row r="8477" spans="1:1" x14ac:dyDescent="0.25">
      <c r="A8477" s="58"/>
    </row>
    <row r="8478" spans="1:1" x14ac:dyDescent="0.25">
      <c r="A8478" s="58"/>
    </row>
    <row r="8479" spans="1:1" x14ac:dyDescent="0.25">
      <c r="A8479" s="58"/>
    </row>
    <row r="8480" spans="1:1" x14ac:dyDescent="0.25">
      <c r="A8480" s="58"/>
    </row>
    <row r="8481" spans="1:1" x14ac:dyDescent="0.25">
      <c r="A8481" s="58"/>
    </row>
    <row r="8482" spans="1:1" x14ac:dyDescent="0.25">
      <c r="A8482" s="58"/>
    </row>
    <row r="8483" spans="1:1" x14ac:dyDescent="0.25">
      <c r="A8483" s="58"/>
    </row>
    <row r="8484" spans="1:1" x14ac:dyDescent="0.25">
      <c r="A8484" s="58"/>
    </row>
    <row r="8485" spans="1:1" x14ac:dyDescent="0.25">
      <c r="A8485" s="58"/>
    </row>
    <row r="8486" spans="1:1" x14ac:dyDescent="0.25">
      <c r="A8486" s="58"/>
    </row>
    <row r="8487" spans="1:1" x14ac:dyDescent="0.25">
      <c r="A8487" s="58"/>
    </row>
    <row r="8488" spans="1:1" x14ac:dyDescent="0.25">
      <c r="A8488" s="58"/>
    </row>
    <row r="8489" spans="1:1" x14ac:dyDescent="0.25">
      <c r="A8489" s="58"/>
    </row>
    <row r="8490" spans="1:1" x14ac:dyDescent="0.25">
      <c r="A8490" s="58"/>
    </row>
    <row r="8491" spans="1:1" x14ac:dyDescent="0.25">
      <c r="A8491" s="58"/>
    </row>
    <row r="8492" spans="1:1" x14ac:dyDescent="0.25">
      <c r="A8492" s="58"/>
    </row>
    <row r="8493" spans="1:1" x14ac:dyDescent="0.25">
      <c r="A8493" s="58"/>
    </row>
    <row r="8494" spans="1:1" x14ac:dyDescent="0.25">
      <c r="A8494" s="58"/>
    </row>
    <row r="8495" spans="1:1" x14ac:dyDescent="0.25">
      <c r="A8495" s="58"/>
    </row>
    <row r="8496" spans="1:1" x14ac:dyDescent="0.25">
      <c r="A8496" s="58"/>
    </row>
    <row r="8497" spans="1:1" x14ac:dyDescent="0.25">
      <c r="A8497" s="58"/>
    </row>
    <row r="8498" spans="1:1" x14ac:dyDescent="0.25">
      <c r="A8498" s="58"/>
    </row>
    <row r="8499" spans="1:1" x14ac:dyDescent="0.25">
      <c r="A8499" s="58"/>
    </row>
    <row r="8500" spans="1:1" x14ac:dyDescent="0.25">
      <c r="A8500" s="58"/>
    </row>
    <row r="8501" spans="1:1" x14ac:dyDescent="0.25">
      <c r="A8501" s="58"/>
    </row>
    <row r="8502" spans="1:1" x14ac:dyDescent="0.25">
      <c r="A8502" s="58"/>
    </row>
    <row r="8503" spans="1:1" x14ac:dyDescent="0.25">
      <c r="A8503" s="58"/>
    </row>
    <row r="8504" spans="1:1" x14ac:dyDescent="0.25">
      <c r="A8504" s="58"/>
    </row>
    <row r="8505" spans="1:1" x14ac:dyDescent="0.25">
      <c r="A8505" s="58"/>
    </row>
    <row r="8506" spans="1:1" x14ac:dyDescent="0.25">
      <c r="A8506" s="58"/>
    </row>
    <row r="8507" spans="1:1" x14ac:dyDescent="0.25">
      <c r="A8507" s="58"/>
    </row>
    <row r="8508" spans="1:1" x14ac:dyDescent="0.25">
      <c r="A8508" s="58"/>
    </row>
    <row r="8509" spans="1:1" x14ac:dyDescent="0.25">
      <c r="A8509" s="58"/>
    </row>
    <row r="8510" spans="1:1" x14ac:dyDescent="0.25">
      <c r="A8510" s="58"/>
    </row>
    <row r="8511" spans="1:1" x14ac:dyDescent="0.25">
      <c r="A8511" s="58"/>
    </row>
    <row r="8512" spans="1:1" x14ac:dyDescent="0.25">
      <c r="A8512" s="58"/>
    </row>
    <row r="8513" spans="1:1" x14ac:dyDescent="0.25">
      <c r="A8513" s="58"/>
    </row>
    <row r="8514" spans="1:1" x14ac:dyDescent="0.25">
      <c r="A8514" s="58"/>
    </row>
    <row r="8515" spans="1:1" x14ac:dyDescent="0.25">
      <c r="A8515" s="58"/>
    </row>
    <row r="8516" spans="1:1" x14ac:dyDescent="0.25">
      <c r="A8516" s="58"/>
    </row>
    <row r="8517" spans="1:1" x14ac:dyDescent="0.25">
      <c r="A8517" s="58"/>
    </row>
    <row r="8518" spans="1:1" x14ac:dyDescent="0.25">
      <c r="A8518" s="58"/>
    </row>
    <row r="8519" spans="1:1" x14ac:dyDescent="0.25">
      <c r="A8519" s="58"/>
    </row>
    <row r="8520" spans="1:1" x14ac:dyDescent="0.25">
      <c r="A8520" s="58"/>
    </row>
    <row r="8521" spans="1:1" x14ac:dyDescent="0.25">
      <c r="A8521" s="58"/>
    </row>
    <row r="8522" spans="1:1" x14ac:dyDescent="0.25">
      <c r="A8522" s="58"/>
    </row>
    <row r="8523" spans="1:1" x14ac:dyDescent="0.25">
      <c r="A8523" s="58"/>
    </row>
    <row r="8524" spans="1:1" x14ac:dyDescent="0.25">
      <c r="A8524" s="58"/>
    </row>
    <row r="8525" spans="1:1" x14ac:dyDescent="0.25">
      <c r="A8525" s="58"/>
    </row>
    <row r="8526" spans="1:1" x14ac:dyDescent="0.25">
      <c r="A8526" s="58"/>
    </row>
    <row r="8527" spans="1:1" x14ac:dyDescent="0.25">
      <c r="A8527" s="58"/>
    </row>
    <row r="8528" spans="1:1" x14ac:dyDescent="0.25">
      <c r="A8528" s="58"/>
    </row>
    <row r="8529" spans="1:1" x14ac:dyDescent="0.25">
      <c r="A8529" s="58"/>
    </row>
    <row r="8530" spans="1:1" x14ac:dyDescent="0.25">
      <c r="A8530" s="58"/>
    </row>
    <row r="8531" spans="1:1" x14ac:dyDescent="0.25">
      <c r="A8531" s="58"/>
    </row>
    <row r="8532" spans="1:1" x14ac:dyDescent="0.25">
      <c r="A8532" s="58"/>
    </row>
    <row r="8533" spans="1:1" x14ac:dyDescent="0.25">
      <c r="A8533" s="58"/>
    </row>
    <row r="8534" spans="1:1" x14ac:dyDescent="0.25">
      <c r="A8534" s="58"/>
    </row>
    <row r="8535" spans="1:1" x14ac:dyDescent="0.25">
      <c r="A8535" s="58"/>
    </row>
    <row r="8536" spans="1:1" x14ac:dyDescent="0.25">
      <c r="A8536" s="58"/>
    </row>
    <row r="8537" spans="1:1" x14ac:dyDescent="0.25">
      <c r="A8537" s="58"/>
    </row>
    <row r="8538" spans="1:1" x14ac:dyDescent="0.25">
      <c r="A8538" s="58"/>
    </row>
    <row r="8539" spans="1:1" x14ac:dyDescent="0.25">
      <c r="A8539" s="58"/>
    </row>
    <row r="8540" spans="1:1" x14ac:dyDescent="0.25">
      <c r="A8540" s="58"/>
    </row>
    <row r="8541" spans="1:1" x14ac:dyDescent="0.25">
      <c r="A8541" s="58"/>
    </row>
    <row r="8542" spans="1:1" x14ac:dyDescent="0.25">
      <c r="A8542" s="58"/>
    </row>
    <row r="8543" spans="1:1" x14ac:dyDescent="0.25">
      <c r="A8543" s="58"/>
    </row>
    <row r="8544" spans="1:1" x14ac:dyDescent="0.25">
      <c r="A8544" s="58"/>
    </row>
    <row r="8545" spans="1:1" x14ac:dyDescent="0.25">
      <c r="A8545" s="58"/>
    </row>
    <row r="8546" spans="1:1" x14ac:dyDescent="0.25">
      <c r="A8546" s="58"/>
    </row>
    <row r="8547" spans="1:1" x14ac:dyDescent="0.25">
      <c r="A8547" s="58"/>
    </row>
    <row r="8548" spans="1:1" x14ac:dyDescent="0.25">
      <c r="A8548" s="58"/>
    </row>
    <row r="8549" spans="1:1" x14ac:dyDescent="0.25">
      <c r="A8549" s="58"/>
    </row>
    <row r="8550" spans="1:1" x14ac:dyDescent="0.25">
      <c r="A8550" s="58"/>
    </row>
    <row r="8551" spans="1:1" x14ac:dyDescent="0.25">
      <c r="A8551" s="58"/>
    </row>
    <row r="8552" spans="1:1" x14ac:dyDescent="0.25">
      <c r="A8552" s="58"/>
    </row>
    <row r="8553" spans="1:1" x14ac:dyDescent="0.25">
      <c r="A8553" s="58"/>
    </row>
    <row r="8554" spans="1:1" x14ac:dyDescent="0.25">
      <c r="A8554" s="58"/>
    </row>
    <row r="8555" spans="1:1" x14ac:dyDescent="0.25">
      <c r="A8555" s="58"/>
    </row>
    <row r="8556" spans="1:1" x14ac:dyDescent="0.25">
      <c r="A8556" s="58"/>
    </row>
    <row r="8557" spans="1:1" x14ac:dyDescent="0.25">
      <c r="A8557" s="58"/>
    </row>
    <row r="8558" spans="1:1" x14ac:dyDescent="0.25">
      <c r="A8558" s="58"/>
    </row>
    <row r="8559" spans="1:1" x14ac:dyDescent="0.25">
      <c r="A8559" s="58"/>
    </row>
    <row r="8560" spans="1:1" x14ac:dyDescent="0.25">
      <c r="A8560" s="58"/>
    </row>
    <row r="8561" spans="1:1" x14ac:dyDescent="0.25">
      <c r="A8561" s="58"/>
    </row>
    <row r="8562" spans="1:1" x14ac:dyDescent="0.25">
      <c r="A8562" s="58"/>
    </row>
    <row r="8563" spans="1:1" x14ac:dyDescent="0.25">
      <c r="A8563" s="58"/>
    </row>
    <row r="8564" spans="1:1" x14ac:dyDescent="0.25">
      <c r="A8564" s="58"/>
    </row>
    <row r="8565" spans="1:1" x14ac:dyDescent="0.25">
      <c r="A8565" s="58"/>
    </row>
    <row r="8566" spans="1:1" x14ac:dyDescent="0.25">
      <c r="A8566" s="58"/>
    </row>
    <row r="8567" spans="1:1" x14ac:dyDescent="0.25">
      <c r="A8567" s="58"/>
    </row>
    <row r="8568" spans="1:1" x14ac:dyDescent="0.25">
      <c r="A8568" s="58"/>
    </row>
    <row r="8569" spans="1:1" x14ac:dyDescent="0.25">
      <c r="A8569" s="58"/>
    </row>
    <row r="8570" spans="1:1" x14ac:dyDescent="0.25">
      <c r="A8570" s="58"/>
    </row>
    <row r="8571" spans="1:1" x14ac:dyDescent="0.25">
      <c r="A8571" s="58"/>
    </row>
    <row r="8572" spans="1:1" x14ac:dyDescent="0.25">
      <c r="A8572" s="58"/>
    </row>
    <row r="8573" spans="1:1" x14ac:dyDescent="0.25">
      <c r="A8573" s="58"/>
    </row>
    <row r="8574" spans="1:1" x14ac:dyDescent="0.25">
      <c r="A8574" s="58"/>
    </row>
    <row r="8575" spans="1:1" x14ac:dyDescent="0.25">
      <c r="A8575" s="58"/>
    </row>
    <row r="8576" spans="1:1" x14ac:dyDescent="0.25">
      <c r="A8576" s="58"/>
    </row>
    <row r="8577" spans="1:1" x14ac:dyDescent="0.25">
      <c r="A8577" s="58"/>
    </row>
    <row r="8578" spans="1:1" x14ac:dyDescent="0.25">
      <c r="A8578" s="58"/>
    </row>
    <row r="8579" spans="1:1" x14ac:dyDescent="0.25">
      <c r="A8579" s="58"/>
    </row>
    <row r="8580" spans="1:1" x14ac:dyDescent="0.25">
      <c r="A8580" s="58"/>
    </row>
    <row r="8581" spans="1:1" x14ac:dyDescent="0.25">
      <c r="A8581" s="58"/>
    </row>
    <row r="8582" spans="1:1" x14ac:dyDescent="0.25">
      <c r="A8582" s="58"/>
    </row>
    <row r="8583" spans="1:1" x14ac:dyDescent="0.25">
      <c r="A8583" s="58"/>
    </row>
    <row r="8584" spans="1:1" x14ac:dyDescent="0.25">
      <c r="A8584" s="58"/>
    </row>
    <row r="8585" spans="1:1" x14ac:dyDescent="0.25">
      <c r="A8585" s="58"/>
    </row>
    <row r="8586" spans="1:1" x14ac:dyDescent="0.25">
      <c r="A8586" s="58"/>
    </row>
    <row r="8587" spans="1:1" x14ac:dyDescent="0.25">
      <c r="A8587" s="58"/>
    </row>
    <row r="8588" spans="1:1" x14ac:dyDescent="0.25">
      <c r="A8588" s="58"/>
    </row>
    <row r="8589" spans="1:1" x14ac:dyDescent="0.25">
      <c r="A8589" s="58"/>
    </row>
    <row r="8590" spans="1:1" x14ac:dyDescent="0.25">
      <c r="A8590" s="58"/>
    </row>
    <row r="8591" spans="1:1" x14ac:dyDescent="0.25">
      <c r="A8591" s="58"/>
    </row>
    <row r="8592" spans="1:1" x14ac:dyDescent="0.25">
      <c r="A8592" s="58"/>
    </row>
    <row r="8593" spans="1:1" x14ac:dyDescent="0.25">
      <c r="A8593" s="58"/>
    </row>
    <row r="8594" spans="1:1" x14ac:dyDescent="0.25">
      <c r="A8594" s="58"/>
    </row>
    <row r="8595" spans="1:1" x14ac:dyDescent="0.25">
      <c r="A8595" s="58"/>
    </row>
    <row r="8596" spans="1:1" x14ac:dyDescent="0.25">
      <c r="A8596" s="58"/>
    </row>
    <row r="8597" spans="1:1" x14ac:dyDescent="0.25">
      <c r="A8597" s="58"/>
    </row>
    <row r="8598" spans="1:1" x14ac:dyDescent="0.25">
      <c r="A8598" s="58"/>
    </row>
    <row r="8599" spans="1:1" x14ac:dyDescent="0.25">
      <c r="A8599" s="58"/>
    </row>
    <row r="8600" spans="1:1" x14ac:dyDescent="0.25">
      <c r="A8600" s="58"/>
    </row>
    <row r="8601" spans="1:1" x14ac:dyDescent="0.25">
      <c r="A8601" s="58"/>
    </row>
    <row r="8602" spans="1:1" x14ac:dyDescent="0.25">
      <c r="A8602" s="58"/>
    </row>
    <row r="8603" spans="1:1" x14ac:dyDescent="0.25">
      <c r="A8603" s="58"/>
    </row>
    <row r="8604" spans="1:1" x14ac:dyDescent="0.25">
      <c r="A8604" s="58"/>
    </row>
    <row r="8605" spans="1:1" x14ac:dyDescent="0.25">
      <c r="A8605" s="58"/>
    </row>
    <row r="8606" spans="1:1" x14ac:dyDescent="0.25">
      <c r="A8606" s="58"/>
    </row>
    <row r="8607" spans="1:1" x14ac:dyDescent="0.25">
      <c r="A8607" s="58"/>
    </row>
    <row r="8608" spans="1:1" x14ac:dyDescent="0.25">
      <c r="A8608" s="58"/>
    </row>
    <row r="8609" spans="1:1" x14ac:dyDescent="0.25">
      <c r="A8609" s="58"/>
    </row>
    <row r="8610" spans="1:1" x14ac:dyDescent="0.25">
      <c r="A8610" s="58"/>
    </row>
    <row r="8611" spans="1:1" x14ac:dyDescent="0.25">
      <c r="A8611" s="58"/>
    </row>
    <row r="8612" spans="1:1" x14ac:dyDescent="0.25">
      <c r="A8612" s="58"/>
    </row>
    <row r="8613" spans="1:1" x14ac:dyDescent="0.25">
      <c r="A8613" s="58"/>
    </row>
    <row r="8614" spans="1:1" x14ac:dyDescent="0.25">
      <c r="A8614" s="58"/>
    </row>
    <row r="8615" spans="1:1" x14ac:dyDescent="0.25">
      <c r="A8615" s="58"/>
    </row>
    <row r="8616" spans="1:1" x14ac:dyDescent="0.25">
      <c r="A8616" s="58"/>
    </row>
    <row r="8617" spans="1:1" x14ac:dyDescent="0.25">
      <c r="A8617" s="58"/>
    </row>
    <row r="8618" spans="1:1" x14ac:dyDescent="0.25">
      <c r="A8618" s="58"/>
    </row>
    <row r="8619" spans="1:1" x14ac:dyDescent="0.25">
      <c r="A8619" s="58"/>
    </row>
    <row r="8620" spans="1:1" x14ac:dyDescent="0.25">
      <c r="A8620" s="58"/>
    </row>
    <row r="8621" spans="1:1" x14ac:dyDescent="0.25">
      <c r="A8621" s="58"/>
    </row>
    <row r="8622" spans="1:1" x14ac:dyDescent="0.25">
      <c r="A8622" s="58"/>
    </row>
    <row r="8623" spans="1:1" x14ac:dyDescent="0.25">
      <c r="A8623" s="58"/>
    </row>
    <row r="8624" spans="1:1" x14ac:dyDescent="0.25">
      <c r="A8624" s="58"/>
    </row>
    <row r="8625" spans="1:1" x14ac:dyDescent="0.25">
      <c r="A8625" s="58"/>
    </row>
    <row r="8626" spans="1:1" x14ac:dyDescent="0.25">
      <c r="A8626" s="58"/>
    </row>
    <row r="8627" spans="1:1" x14ac:dyDescent="0.25">
      <c r="A8627" s="58"/>
    </row>
    <row r="8628" spans="1:1" x14ac:dyDescent="0.25">
      <c r="A8628" s="58"/>
    </row>
    <row r="8629" spans="1:1" x14ac:dyDescent="0.25">
      <c r="A8629" s="58"/>
    </row>
    <row r="8630" spans="1:1" x14ac:dyDescent="0.25">
      <c r="A8630" s="58"/>
    </row>
    <row r="8631" spans="1:1" x14ac:dyDescent="0.25">
      <c r="A8631" s="58"/>
    </row>
    <row r="8632" spans="1:1" x14ac:dyDescent="0.25">
      <c r="A8632" s="58"/>
    </row>
    <row r="8633" spans="1:1" x14ac:dyDescent="0.25">
      <c r="A8633" s="58"/>
    </row>
    <row r="8634" spans="1:1" x14ac:dyDescent="0.25">
      <c r="A8634" s="58"/>
    </row>
    <row r="8635" spans="1:1" x14ac:dyDescent="0.25">
      <c r="A8635" s="58"/>
    </row>
    <row r="8636" spans="1:1" x14ac:dyDescent="0.25">
      <c r="A8636" s="58"/>
    </row>
    <row r="8637" spans="1:1" x14ac:dyDescent="0.25">
      <c r="A8637" s="58"/>
    </row>
    <row r="8638" spans="1:1" x14ac:dyDescent="0.25">
      <c r="A8638" s="58"/>
    </row>
    <row r="8639" spans="1:1" x14ac:dyDescent="0.25">
      <c r="A8639" s="58"/>
    </row>
    <row r="8640" spans="1:1" x14ac:dyDescent="0.25">
      <c r="A8640" s="58"/>
    </row>
    <row r="8641" spans="1:1" x14ac:dyDescent="0.25">
      <c r="A8641" s="58"/>
    </row>
    <row r="8642" spans="1:1" x14ac:dyDescent="0.25">
      <c r="A8642" s="58"/>
    </row>
    <row r="8643" spans="1:1" x14ac:dyDescent="0.25">
      <c r="A8643" s="58"/>
    </row>
    <row r="8644" spans="1:1" x14ac:dyDescent="0.25">
      <c r="A8644" s="58"/>
    </row>
    <row r="8645" spans="1:1" x14ac:dyDescent="0.25">
      <c r="A8645" s="58"/>
    </row>
    <row r="8646" spans="1:1" x14ac:dyDescent="0.25">
      <c r="A8646" s="58"/>
    </row>
    <row r="8647" spans="1:1" x14ac:dyDescent="0.25">
      <c r="A8647" s="58"/>
    </row>
    <row r="8648" spans="1:1" x14ac:dyDescent="0.25">
      <c r="A8648" s="58"/>
    </row>
    <row r="8649" spans="1:1" x14ac:dyDescent="0.25">
      <c r="A8649" s="58"/>
    </row>
    <row r="8650" spans="1:1" x14ac:dyDescent="0.25">
      <c r="A8650" s="58"/>
    </row>
    <row r="8651" spans="1:1" x14ac:dyDescent="0.25">
      <c r="A8651" s="58"/>
    </row>
    <row r="8652" spans="1:1" x14ac:dyDescent="0.25">
      <c r="A8652" s="58"/>
    </row>
    <row r="8653" spans="1:1" x14ac:dyDescent="0.25">
      <c r="A8653" s="58"/>
    </row>
    <row r="8654" spans="1:1" x14ac:dyDescent="0.25">
      <c r="A8654" s="58"/>
    </row>
    <row r="8655" spans="1:1" x14ac:dyDescent="0.25">
      <c r="A8655" s="58"/>
    </row>
    <row r="8656" spans="1:1" x14ac:dyDescent="0.25">
      <c r="A8656" s="58"/>
    </row>
    <row r="8657" spans="1:1" x14ac:dyDescent="0.25">
      <c r="A8657" s="58"/>
    </row>
    <row r="8658" spans="1:1" x14ac:dyDescent="0.25">
      <c r="A8658" s="58"/>
    </row>
    <row r="8659" spans="1:1" x14ac:dyDescent="0.25">
      <c r="A8659" s="58"/>
    </row>
    <row r="8660" spans="1:1" x14ac:dyDescent="0.25">
      <c r="A8660" s="58"/>
    </row>
    <row r="8661" spans="1:1" x14ac:dyDescent="0.25">
      <c r="A8661" s="58"/>
    </row>
    <row r="8662" spans="1:1" x14ac:dyDescent="0.25">
      <c r="A8662" s="58"/>
    </row>
    <row r="8663" spans="1:1" x14ac:dyDescent="0.25">
      <c r="A8663" s="58"/>
    </row>
    <row r="8664" spans="1:1" x14ac:dyDescent="0.25">
      <c r="A8664" s="58"/>
    </row>
    <row r="8665" spans="1:1" x14ac:dyDescent="0.25">
      <c r="A8665" s="58"/>
    </row>
    <row r="8666" spans="1:1" x14ac:dyDescent="0.25">
      <c r="A8666" s="58"/>
    </row>
    <row r="8667" spans="1:1" x14ac:dyDescent="0.25">
      <c r="A8667" s="58"/>
    </row>
    <row r="8668" spans="1:1" x14ac:dyDescent="0.25">
      <c r="A8668" s="58"/>
    </row>
    <row r="8669" spans="1:1" x14ac:dyDescent="0.25">
      <c r="A8669" s="58"/>
    </row>
    <row r="8670" spans="1:1" x14ac:dyDescent="0.25">
      <c r="A8670" s="58"/>
    </row>
    <row r="8671" spans="1:1" x14ac:dyDescent="0.25">
      <c r="A8671" s="58"/>
    </row>
    <row r="8672" spans="1:1" x14ac:dyDescent="0.25">
      <c r="A8672" s="58"/>
    </row>
    <row r="8673" spans="1:1" x14ac:dyDescent="0.25">
      <c r="A8673" s="58"/>
    </row>
    <row r="8674" spans="1:1" x14ac:dyDescent="0.25">
      <c r="A8674" s="58"/>
    </row>
    <row r="8675" spans="1:1" x14ac:dyDescent="0.25">
      <c r="A8675" s="58"/>
    </row>
    <row r="8676" spans="1:1" x14ac:dyDescent="0.25">
      <c r="A8676" s="58"/>
    </row>
    <row r="8677" spans="1:1" x14ac:dyDescent="0.25">
      <c r="A8677" s="58"/>
    </row>
    <row r="8678" spans="1:1" x14ac:dyDescent="0.25">
      <c r="A8678" s="58"/>
    </row>
    <row r="8679" spans="1:1" x14ac:dyDescent="0.25">
      <c r="A8679" s="58"/>
    </row>
    <row r="8680" spans="1:1" x14ac:dyDescent="0.25">
      <c r="A8680" s="58"/>
    </row>
    <row r="8681" spans="1:1" x14ac:dyDescent="0.25">
      <c r="A8681" s="58"/>
    </row>
    <row r="8682" spans="1:1" x14ac:dyDescent="0.25">
      <c r="A8682" s="58"/>
    </row>
    <row r="8683" spans="1:1" x14ac:dyDescent="0.25">
      <c r="A8683" s="58"/>
    </row>
    <row r="8684" spans="1:1" x14ac:dyDescent="0.25">
      <c r="A8684" s="58"/>
    </row>
    <row r="8685" spans="1:1" x14ac:dyDescent="0.25">
      <c r="A8685" s="58"/>
    </row>
    <row r="8686" spans="1:1" x14ac:dyDescent="0.25">
      <c r="A8686" s="58"/>
    </row>
    <row r="8687" spans="1:1" x14ac:dyDescent="0.25">
      <c r="A8687" s="58"/>
    </row>
    <row r="8688" spans="1:1" x14ac:dyDescent="0.25">
      <c r="A8688" s="58"/>
    </row>
    <row r="8689" spans="1:1" x14ac:dyDescent="0.25">
      <c r="A8689" s="58"/>
    </row>
    <row r="8690" spans="1:1" x14ac:dyDescent="0.25">
      <c r="A8690" s="58"/>
    </row>
    <row r="8691" spans="1:1" x14ac:dyDescent="0.25">
      <c r="A8691" s="58"/>
    </row>
    <row r="8692" spans="1:1" x14ac:dyDescent="0.25">
      <c r="A8692" s="58"/>
    </row>
    <row r="8693" spans="1:1" x14ac:dyDescent="0.25">
      <c r="A8693" s="58"/>
    </row>
    <row r="8694" spans="1:1" x14ac:dyDescent="0.25">
      <c r="A8694" s="58"/>
    </row>
    <row r="8695" spans="1:1" x14ac:dyDescent="0.25">
      <c r="A8695" s="58"/>
    </row>
    <row r="8696" spans="1:1" x14ac:dyDescent="0.25">
      <c r="A8696" s="58"/>
    </row>
    <row r="8697" spans="1:1" x14ac:dyDescent="0.25">
      <c r="A8697" s="58"/>
    </row>
    <row r="8698" spans="1:1" x14ac:dyDescent="0.25">
      <c r="A8698" s="58"/>
    </row>
    <row r="8699" spans="1:1" x14ac:dyDescent="0.25">
      <c r="A8699" s="58"/>
    </row>
    <row r="8700" spans="1:1" x14ac:dyDescent="0.25">
      <c r="A8700" s="58"/>
    </row>
    <row r="8701" spans="1:1" x14ac:dyDescent="0.25">
      <c r="A8701" s="58"/>
    </row>
    <row r="8702" spans="1:1" x14ac:dyDescent="0.25">
      <c r="A8702" s="58"/>
    </row>
    <row r="8703" spans="1:1" x14ac:dyDescent="0.25">
      <c r="A8703" s="58"/>
    </row>
    <row r="8704" spans="1:1" x14ac:dyDescent="0.25">
      <c r="A8704" s="58"/>
    </row>
    <row r="8705" spans="1:1" x14ac:dyDescent="0.25">
      <c r="A8705" s="58"/>
    </row>
    <row r="8706" spans="1:1" x14ac:dyDescent="0.25">
      <c r="A8706" s="58"/>
    </row>
    <row r="8707" spans="1:1" x14ac:dyDescent="0.25">
      <c r="A8707" s="58"/>
    </row>
    <row r="8708" spans="1:1" x14ac:dyDescent="0.25">
      <c r="A8708" s="58"/>
    </row>
    <row r="8709" spans="1:1" x14ac:dyDescent="0.25">
      <c r="A8709" s="58"/>
    </row>
    <row r="8710" spans="1:1" x14ac:dyDescent="0.25">
      <c r="A8710" s="58"/>
    </row>
    <row r="8711" spans="1:1" x14ac:dyDescent="0.25">
      <c r="A8711" s="58"/>
    </row>
    <row r="8712" spans="1:1" x14ac:dyDescent="0.25">
      <c r="A8712" s="58"/>
    </row>
    <row r="8713" spans="1:1" x14ac:dyDescent="0.25">
      <c r="A8713" s="58"/>
    </row>
    <row r="8714" spans="1:1" x14ac:dyDescent="0.25">
      <c r="A8714" s="58"/>
    </row>
    <row r="8715" spans="1:1" x14ac:dyDescent="0.25">
      <c r="A8715" s="58"/>
    </row>
    <row r="8716" spans="1:1" x14ac:dyDescent="0.25">
      <c r="A8716" s="58"/>
    </row>
    <row r="8717" spans="1:1" x14ac:dyDescent="0.25">
      <c r="A8717" s="58"/>
    </row>
    <row r="8718" spans="1:1" x14ac:dyDescent="0.25">
      <c r="A8718" s="58"/>
    </row>
    <row r="8719" spans="1:1" x14ac:dyDescent="0.25">
      <c r="A8719" s="58"/>
    </row>
    <row r="8720" spans="1:1" x14ac:dyDescent="0.25">
      <c r="A8720" s="58"/>
    </row>
    <row r="8721" spans="1:1" x14ac:dyDescent="0.25">
      <c r="A8721" s="58"/>
    </row>
    <row r="8722" spans="1:1" x14ac:dyDescent="0.25">
      <c r="A8722" s="58"/>
    </row>
    <row r="8723" spans="1:1" x14ac:dyDescent="0.25">
      <c r="A8723" s="58"/>
    </row>
    <row r="8724" spans="1:1" x14ac:dyDescent="0.25">
      <c r="A8724" s="58"/>
    </row>
    <row r="8725" spans="1:1" x14ac:dyDescent="0.25">
      <c r="A8725" s="58"/>
    </row>
    <row r="8726" spans="1:1" x14ac:dyDescent="0.25">
      <c r="A8726" s="58"/>
    </row>
    <row r="8727" spans="1:1" x14ac:dyDescent="0.25">
      <c r="A8727" s="58"/>
    </row>
    <row r="8728" spans="1:1" x14ac:dyDescent="0.25">
      <c r="A8728" s="58"/>
    </row>
    <row r="8729" spans="1:1" x14ac:dyDescent="0.25">
      <c r="A8729" s="58"/>
    </row>
    <row r="8730" spans="1:1" x14ac:dyDescent="0.25">
      <c r="A8730" s="58"/>
    </row>
    <row r="8731" spans="1:1" x14ac:dyDescent="0.25">
      <c r="A8731" s="58"/>
    </row>
    <row r="8732" spans="1:1" x14ac:dyDescent="0.25">
      <c r="A8732" s="58"/>
    </row>
    <row r="8733" spans="1:1" x14ac:dyDescent="0.25">
      <c r="A8733" s="58"/>
    </row>
    <row r="8734" spans="1:1" x14ac:dyDescent="0.25">
      <c r="A8734" s="58"/>
    </row>
    <row r="8735" spans="1:1" x14ac:dyDescent="0.25">
      <c r="A8735" s="58"/>
    </row>
    <row r="8736" spans="1:1" x14ac:dyDescent="0.25">
      <c r="A8736" s="58"/>
    </row>
    <row r="8737" spans="1:1" x14ac:dyDescent="0.25">
      <c r="A8737" s="58"/>
    </row>
    <row r="8738" spans="1:1" x14ac:dyDescent="0.25">
      <c r="A8738" s="58"/>
    </row>
    <row r="8739" spans="1:1" x14ac:dyDescent="0.25">
      <c r="A8739" s="58"/>
    </row>
    <row r="8740" spans="1:1" x14ac:dyDescent="0.25">
      <c r="A8740" s="58"/>
    </row>
    <row r="8741" spans="1:1" x14ac:dyDescent="0.25">
      <c r="A8741" s="58"/>
    </row>
    <row r="8742" spans="1:1" x14ac:dyDescent="0.25">
      <c r="A8742" s="58"/>
    </row>
    <row r="8743" spans="1:1" x14ac:dyDescent="0.25">
      <c r="A8743" s="58"/>
    </row>
    <row r="8744" spans="1:1" x14ac:dyDescent="0.25">
      <c r="A8744" s="58"/>
    </row>
    <row r="8745" spans="1:1" x14ac:dyDescent="0.25">
      <c r="A8745" s="58"/>
    </row>
    <row r="8746" spans="1:1" x14ac:dyDescent="0.25">
      <c r="A8746" s="58"/>
    </row>
    <row r="8747" spans="1:1" x14ac:dyDescent="0.25">
      <c r="A8747" s="58"/>
    </row>
    <row r="8748" spans="1:1" x14ac:dyDescent="0.25">
      <c r="A8748" s="58"/>
    </row>
    <row r="8749" spans="1:1" x14ac:dyDescent="0.25">
      <c r="A8749" s="58"/>
    </row>
    <row r="8750" spans="1:1" x14ac:dyDescent="0.25">
      <c r="A8750" s="58"/>
    </row>
    <row r="8751" spans="1:1" x14ac:dyDescent="0.25">
      <c r="A8751" s="58"/>
    </row>
    <row r="8752" spans="1:1" x14ac:dyDescent="0.25">
      <c r="A8752" s="58"/>
    </row>
    <row r="8753" spans="1:1" x14ac:dyDescent="0.25">
      <c r="A8753" s="58"/>
    </row>
    <row r="8754" spans="1:1" x14ac:dyDescent="0.25">
      <c r="A8754" s="58"/>
    </row>
    <row r="8755" spans="1:1" x14ac:dyDescent="0.25">
      <c r="A8755" s="58"/>
    </row>
    <row r="8756" spans="1:1" x14ac:dyDescent="0.25">
      <c r="A8756" s="58"/>
    </row>
    <row r="8757" spans="1:1" x14ac:dyDescent="0.25">
      <c r="A8757" s="58"/>
    </row>
    <row r="8758" spans="1:1" x14ac:dyDescent="0.25">
      <c r="A8758" s="58"/>
    </row>
    <row r="8759" spans="1:1" x14ac:dyDescent="0.25">
      <c r="A8759" s="58"/>
    </row>
    <row r="8760" spans="1:1" x14ac:dyDescent="0.25">
      <c r="A8760" s="58"/>
    </row>
    <row r="8761" spans="1:1" x14ac:dyDescent="0.25">
      <c r="A8761" s="58"/>
    </row>
    <row r="8762" spans="1:1" x14ac:dyDescent="0.25">
      <c r="A8762" s="58"/>
    </row>
    <row r="8763" spans="1:1" x14ac:dyDescent="0.25">
      <c r="A8763" s="58"/>
    </row>
    <row r="8764" spans="1:1" x14ac:dyDescent="0.25">
      <c r="A8764" s="58"/>
    </row>
    <row r="8765" spans="1:1" x14ac:dyDescent="0.25">
      <c r="A8765" s="58"/>
    </row>
    <row r="8766" spans="1:1" x14ac:dyDescent="0.25">
      <c r="A8766" s="58"/>
    </row>
    <row r="8767" spans="1:1" x14ac:dyDescent="0.25">
      <c r="A8767" s="58"/>
    </row>
    <row r="8768" spans="1:1" x14ac:dyDescent="0.25">
      <c r="A8768" s="58"/>
    </row>
    <row r="8769" spans="1:1" x14ac:dyDescent="0.25">
      <c r="A8769" s="58"/>
    </row>
    <row r="8770" spans="1:1" x14ac:dyDescent="0.25">
      <c r="A8770" s="58"/>
    </row>
    <row r="8771" spans="1:1" x14ac:dyDescent="0.25">
      <c r="A8771" s="58"/>
    </row>
    <row r="8772" spans="1:1" x14ac:dyDescent="0.25">
      <c r="A8772" s="58"/>
    </row>
    <row r="8773" spans="1:1" x14ac:dyDescent="0.25">
      <c r="A8773" s="58"/>
    </row>
    <row r="8774" spans="1:1" x14ac:dyDescent="0.25">
      <c r="A8774" s="58"/>
    </row>
    <row r="8775" spans="1:1" x14ac:dyDescent="0.25">
      <c r="A8775" s="58"/>
    </row>
    <row r="8776" spans="1:1" x14ac:dyDescent="0.25">
      <c r="A8776" s="58"/>
    </row>
    <row r="8777" spans="1:1" x14ac:dyDescent="0.25">
      <c r="A8777" s="58"/>
    </row>
    <row r="8778" spans="1:1" x14ac:dyDescent="0.25">
      <c r="A8778" s="58"/>
    </row>
    <row r="8779" spans="1:1" x14ac:dyDescent="0.25">
      <c r="A8779" s="58"/>
    </row>
    <row r="8780" spans="1:1" x14ac:dyDescent="0.25">
      <c r="A8780" s="58"/>
    </row>
    <row r="8781" spans="1:1" x14ac:dyDescent="0.25">
      <c r="A8781" s="58"/>
    </row>
    <row r="8782" spans="1:1" x14ac:dyDescent="0.25">
      <c r="A8782" s="58"/>
    </row>
    <row r="8783" spans="1:1" x14ac:dyDescent="0.25">
      <c r="A8783" s="58"/>
    </row>
    <row r="8784" spans="1:1" x14ac:dyDescent="0.25">
      <c r="A8784" s="58"/>
    </row>
    <row r="8785" spans="1:1" x14ac:dyDescent="0.25">
      <c r="A8785" s="58"/>
    </row>
    <row r="8786" spans="1:1" x14ac:dyDescent="0.25">
      <c r="A8786" s="58"/>
    </row>
    <row r="8787" spans="1:1" x14ac:dyDescent="0.25">
      <c r="A8787" s="58"/>
    </row>
    <row r="8788" spans="1:1" x14ac:dyDescent="0.25">
      <c r="A8788" s="58"/>
    </row>
    <row r="8789" spans="1:1" x14ac:dyDescent="0.25">
      <c r="A8789" s="58"/>
    </row>
    <row r="8790" spans="1:1" x14ac:dyDescent="0.25">
      <c r="A8790" s="58"/>
    </row>
    <row r="8791" spans="1:1" x14ac:dyDescent="0.25">
      <c r="A8791" s="58"/>
    </row>
    <row r="8792" spans="1:1" x14ac:dyDescent="0.25">
      <c r="A8792" s="58"/>
    </row>
    <row r="8793" spans="1:1" x14ac:dyDescent="0.25">
      <c r="A8793" s="58"/>
    </row>
    <row r="8794" spans="1:1" x14ac:dyDescent="0.25">
      <c r="A8794" s="58"/>
    </row>
    <row r="8795" spans="1:1" x14ac:dyDescent="0.25">
      <c r="A8795" s="58"/>
    </row>
    <row r="8796" spans="1:1" x14ac:dyDescent="0.25">
      <c r="A8796" s="58"/>
    </row>
    <row r="8797" spans="1:1" x14ac:dyDescent="0.25">
      <c r="A8797" s="58"/>
    </row>
    <row r="8798" spans="1:1" x14ac:dyDescent="0.25">
      <c r="A8798" s="58"/>
    </row>
    <row r="8799" spans="1:1" x14ac:dyDescent="0.25">
      <c r="A8799" s="58"/>
    </row>
    <row r="8800" spans="1:1" x14ac:dyDescent="0.25">
      <c r="A8800" s="58"/>
    </row>
    <row r="8801" spans="1:1" x14ac:dyDescent="0.25">
      <c r="A8801" s="58"/>
    </row>
    <row r="8802" spans="1:1" x14ac:dyDescent="0.25">
      <c r="A8802" s="58"/>
    </row>
    <row r="8803" spans="1:1" x14ac:dyDescent="0.25">
      <c r="A8803" s="58"/>
    </row>
    <row r="8804" spans="1:1" x14ac:dyDescent="0.25">
      <c r="A8804" s="58"/>
    </row>
    <row r="8805" spans="1:1" x14ac:dyDescent="0.25">
      <c r="A8805" s="58"/>
    </row>
    <row r="8806" spans="1:1" x14ac:dyDescent="0.25">
      <c r="A8806" s="58"/>
    </row>
    <row r="8807" spans="1:1" x14ac:dyDescent="0.25">
      <c r="A8807" s="58"/>
    </row>
    <row r="8808" spans="1:1" x14ac:dyDescent="0.25">
      <c r="A8808" s="58"/>
    </row>
    <row r="8809" spans="1:1" x14ac:dyDescent="0.25">
      <c r="A8809" s="58"/>
    </row>
    <row r="8810" spans="1:1" x14ac:dyDescent="0.25">
      <c r="A8810" s="58"/>
    </row>
    <row r="8811" spans="1:1" x14ac:dyDescent="0.25">
      <c r="A8811" s="58"/>
    </row>
    <row r="8812" spans="1:1" x14ac:dyDescent="0.25">
      <c r="A8812" s="58"/>
    </row>
    <row r="8813" spans="1:1" x14ac:dyDescent="0.25">
      <c r="A8813" s="58"/>
    </row>
    <row r="8814" spans="1:1" x14ac:dyDescent="0.25">
      <c r="A8814" s="58"/>
    </row>
    <row r="8815" spans="1:1" x14ac:dyDescent="0.25">
      <c r="A8815" s="58"/>
    </row>
    <row r="8816" spans="1:1" x14ac:dyDescent="0.25">
      <c r="A8816" s="58"/>
    </row>
    <row r="8817" spans="1:1" x14ac:dyDescent="0.25">
      <c r="A8817" s="58"/>
    </row>
    <row r="8818" spans="1:1" x14ac:dyDescent="0.25">
      <c r="A8818" s="58"/>
    </row>
    <row r="8819" spans="1:1" x14ac:dyDescent="0.25">
      <c r="A8819" s="58"/>
    </row>
    <row r="8820" spans="1:1" x14ac:dyDescent="0.25">
      <c r="A8820" s="58"/>
    </row>
    <row r="8821" spans="1:1" x14ac:dyDescent="0.25">
      <c r="A8821" s="58"/>
    </row>
    <row r="8822" spans="1:1" x14ac:dyDescent="0.25">
      <c r="A8822" s="58"/>
    </row>
    <row r="8823" spans="1:1" x14ac:dyDescent="0.25">
      <c r="A8823" s="58"/>
    </row>
    <row r="8824" spans="1:1" x14ac:dyDescent="0.25">
      <c r="A8824" s="58"/>
    </row>
    <row r="8825" spans="1:1" x14ac:dyDescent="0.25">
      <c r="A8825" s="58"/>
    </row>
    <row r="8826" spans="1:1" x14ac:dyDescent="0.25">
      <c r="A8826" s="58"/>
    </row>
    <row r="8827" spans="1:1" x14ac:dyDescent="0.25">
      <c r="A8827" s="58"/>
    </row>
    <row r="8828" spans="1:1" x14ac:dyDescent="0.25">
      <c r="A8828" s="58"/>
    </row>
    <row r="8829" spans="1:1" x14ac:dyDescent="0.25">
      <c r="A8829" s="58"/>
    </row>
    <row r="8830" spans="1:1" x14ac:dyDescent="0.25">
      <c r="A8830" s="58"/>
    </row>
    <row r="8831" spans="1:1" x14ac:dyDescent="0.25">
      <c r="A8831" s="58"/>
    </row>
    <row r="8832" spans="1:1" x14ac:dyDescent="0.25">
      <c r="A8832" s="58"/>
    </row>
    <row r="8833" spans="1:1" x14ac:dyDescent="0.25">
      <c r="A8833" s="58"/>
    </row>
    <row r="8834" spans="1:1" x14ac:dyDescent="0.25">
      <c r="A8834" s="58"/>
    </row>
    <row r="8835" spans="1:1" x14ac:dyDescent="0.25">
      <c r="A8835" s="58"/>
    </row>
    <row r="8836" spans="1:1" x14ac:dyDescent="0.25">
      <c r="A8836" s="58"/>
    </row>
    <row r="8837" spans="1:1" x14ac:dyDescent="0.25">
      <c r="A8837" s="58"/>
    </row>
    <row r="8838" spans="1:1" x14ac:dyDescent="0.25">
      <c r="A8838" s="58"/>
    </row>
    <row r="8839" spans="1:1" x14ac:dyDescent="0.25">
      <c r="A8839" s="58"/>
    </row>
    <row r="8840" spans="1:1" x14ac:dyDescent="0.25">
      <c r="A8840" s="58"/>
    </row>
    <row r="8841" spans="1:1" x14ac:dyDescent="0.25">
      <c r="A8841" s="58"/>
    </row>
    <row r="8842" spans="1:1" x14ac:dyDescent="0.25">
      <c r="A8842" s="58"/>
    </row>
    <row r="8843" spans="1:1" x14ac:dyDescent="0.25">
      <c r="A8843" s="58"/>
    </row>
    <row r="8844" spans="1:1" x14ac:dyDescent="0.25">
      <c r="A8844" s="58"/>
    </row>
    <row r="8845" spans="1:1" x14ac:dyDescent="0.25">
      <c r="A8845" s="58"/>
    </row>
    <row r="8846" spans="1:1" x14ac:dyDescent="0.25">
      <c r="A8846" s="58"/>
    </row>
    <row r="8847" spans="1:1" x14ac:dyDescent="0.25">
      <c r="A8847" s="58"/>
    </row>
    <row r="8848" spans="1:1" x14ac:dyDescent="0.25">
      <c r="A8848" s="58"/>
    </row>
    <row r="8849" spans="1:1" x14ac:dyDescent="0.25">
      <c r="A8849" s="58"/>
    </row>
    <row r="8850" spans="1:1" x14ac:dyDescent="0.25">
      <c r="A8850" s="58"/>
    </row>
    <row r="8851" spans="1:1" x14ac:dyDescent="0.25">
      <c r="A8851" s="58"/>
    </row>
    <row r="8852" spans="1:1" x14ac:dyDescent="0.25">
      <c r="A8852" s="58"/>
    </row>
    <row r="8853" spans="1:1" x14ac:dyDescent="0.25">
      <c r="A8853" s="58"/>
    </row>
    <row r="8854" spans="1:1" x14ac:dyDescent="0.25">
      <c r="A8854" s="58"/>
    </row>
    <row r="8855" spans="1:1" x14ac:dyDescent="0.25">
      <c r="A8855" s="58"/>
    </row>
    <row r="8856" spans="1:1" x14ac:dyDescent="0.25">
      <c r="A8856" s="58"/>
    </row>
    <row r="8857" spans="1:1" x14ac:dyDescent="0.25">
      <c r="A8857" s="58"/>
    </row>
    <row r="8858" spans="1:1" x14ac:dyDescent="0.25">
      <c r="A8858" s="58"/>
    </row>
    <row r="8859" spans="1:1" x14ac:dyDescent="0.25">
      <c r="A8859" s="58"/>
    </row>
    <row r="8860" spans="1:1" x14ac:dyDescent="0.25">
      <c r="A8860" s="58"/>
    </row>
    <row r="8861" spans="1:1" x14ac:dyDescent="0.25">
      <c r="A8861" s="58"/>
    </row>
    <row r="8862" spans="1:1" x14ac:dyDescent="0.25">
      <c r="A8862" s="58"/>
    </row>
    <row r="8863" spans="1:1" x14ac:dyDescent="0.25">
      <c r="A8863" s="58"/>
    </row>
    <row r="8864" spans="1:1" x14ac:dyDescent="0.25">
      <c r="A8864" s="58"/>
    </row>
    <row r="8865" spans="1:1" x14ac:dyDescent="0.25">
      <c r="A8865" s="58"/>
    </row>
    <row r="8866" spans="1:1" x14ac:dyDescent="0.25">
      <c r="A8866" s="58"/>
    </row>
    <row r="8867" spans="1:1" x14ac:dyDescent="0.25">
      <c r="A8867" s="58"/>
    </row>
    <row r="8868" spans="1:1" x14ac:dyDescent="0.25">
      <c r="A8868" s="58"/>
    </row>
    <row r="8869" spans="1:1" x14ac:dyDescent="0.25">
      <c r="A8869" s="58"/>
    </row>
    <row r="8870" spans="1:1" x14ac:dyDescent="0.25">
      <c r="A8870" s="58"/>
    </row>
    <row r="8871" spans="1:1" x14ac:dyDescent="0.25">
      <c r="A8871" s="58"/>
    </row>
    <row r="8872" spans="1:1" x14ac:dyDescent="0.25">
      <c r="A8872" s="58"/>
    </row>
    <row r="8873" spans="1:1" x14ac:dyDescent="0.25">
      <c r="A8873" s="58"/>
    </row>
    <row r="8874" spans="1:1" x14ac:dyDescent="0.25">
      <c r="A8874" s="58"/>
    </row>
    <row r="8875" spans="1:1" x14ac:dyDescent="0.25">
      <c r="A8875" s="58"/>
    </row>
    <row r="8876" spans="1:1" x14ac:dyDescent="0.25">
      <c r="A8876" s="58"/>
    </row>
    <row r="8877" spans="1:1" x14ac:dyDescent="0.25">
      <c r="A8877" s="58"/>
    </row>
    <row r="8878" spans="1:1" x14ac:dyDescent="0.25">
      <c r="A8878" s="58"/>
    </row>
    <row r="8879" spans="1:1" x14ac:dyDescent="0.25">
      <c r="A8879" s="58"/>
    </row>
    <row r="8880" spans="1:1" x14ac:dyDescent="0.25">
      <c r="A8880" s="58"/>
    </row>
    <row r="8881" spans="1:1" x14ac:dyDescent="0.25">
      <c r="A8881" s="58"/>
    </row>
    <row r="8882" spans="1:1" x14ac:dyDescent="0.25">
      <c r="A8882" s="58"/>
    </row>
    <row r="8883" spans="1:1" x14ac:dyDescent="0.25">
      <c r="A8883" s="58"/>
    </row>
    <row r="8884" spans="1:1" x14ac:dyDescent="0.25">
      <c r="A8884" s="58"/>
    </row>
    <row r="8885" spans="1:1" x14ac:dyDescent="0.25">
      <c r="A8885" s="58"/>
    </row>
    <row r="8886" spans="1:1" x14ac:dyDescent="0.25">
      <c r="A8886" s="58"/>
    </row>
    <row r="8887" spans="1:1" x14ac:dyDescent="0.25">
      <c r="A8887" s="58"/>
    </row>
    <row r="8888" spans="1:1" x14ac:dyDescent="0.25">
      <c r="A8888" s="58"/>
    </row>
    <row r="8889" spans="1:1" x14ac:dyDescent="0.25">
      <c r="A8889" s="58"/>
    </row>
    <row r="8890" spans="1:1" x14ac:dyDescent="0.25">
      <c r="A8890" s="58"/>
    </row>
    <row r="8891" spans="1:1" x14ac:dyDescent="0.25">
      <c r="A8891" s="58"/>
    </row>
    <row r="8892" spans="1:1" x14ac:dyDescent="0.25">
      <c r="A8892" s="58"/>
    </row>
    <row r="8893" spans="1:1" x14ac:dyDescent="0.25">
      <c r="A8893" s="58"/>
    </row>
    <row r="8894" spans="1:1" x14ac:dyDescent="0.25">
      <c r="A8894" s="58"/>
    </row>
    <row r="8895" spans="1:1" x14ac:dyDescent="0.25">
      <c r="A8895" s="58"/>
    </row>
    <row r="8896" spans="1:1" x14ac:dyDescent="0.25">
      <c r="A8896" s="58"/>
    </row>
    <row r="8897" spans="1:1" x14ac:dyDescent="0.25">
      <c r="A8897" s="58"/>
    </row>
    <row r="8898" spans="1:1" x14ac:dyDescent="0.25">
      <c r="A8898" s="58"/>
    </row>
    <row r="8899" spans="1:1" x14ac:dyDescent="0.25">
      <c r="A8899" s="58"/>
    </row>
    <row r="8900" spans="1:1" x14ac:dyDescent="0.25">
      <c r="A8900" s="58"/>
    </row>
    <row r="8901" spans="1:1" x14ac:dyDescent="0.25">
      <c r="A8901" s="58"/>
    </row>
    <row r="8902" spans="1:1" x14ac:dyDescent="0.25">
      <c r="A8902" s="58"/>
    </row>
    <row r="8903" spans="1:1" x14ac:dyDescent="0.25">
      <c r="A8903" s="58"/>
    </row>
    <row r="8904" spans="1:1" x14ac:dyDescent="0.25">
      <c r="A8904" s="58"/>
    </row>
    <row r="8905" spans="1:1" x14ac:dyDescent="0.25">
      <c r="A8905" s="58"/>
    </row>
    <row r="8906" spans="1:1" x14ac:dyDescent="0.25">
      <c r="A8906" s="58"/>
    </row>
    <row r="8907" spans="1:1" x14ac:dyDescent="0.25">
      <c r="A8907" s="58"/>
    </row>
    <row r="8908" spans="1:1" x14ac:dyDescent="0.25">
      <c r="A8908" s="58"/>
    </row>
    <row r="8909" spans="1:1" x14ac:dyDescent="0.25">
      <c r="A8909" s="58"/>
    </row>
    <row r="8910" spans="1:1" x14ac:dyDescent="0.25">
      <c r="A8910" s="58"/>
    </row>
    <row r="8911" spans="1:1" x14ac:dyDescent="0.25">
      <c r="A8911" s="58"/>
    </row>
    <row r="8912" spans="1:1" x14ac:dyDescent="0.25">
      <c r="A8912" s="58"/>
    </row>
    <row r="8913" spans="1:1" x14ac:dyDescent="0.25">
      <c r="A8913" s="58"/>
    </row>
    <row r="8914" spans="1:1" x14ac:dyDescent="0.25">
      <c r="A8914" s="58"/>
    </row>
    <row r="8915" spans="1:1" x14ac:dyDescent="0.25">
      <c r="A8915" s="58"/>
    </row>
    <row r="8916" spans="1:1" x14ac:dyDescent="0.25">
      <c r="A8916" s="58"/>
    </row>
    <row r="8917" spans="1:1" x14ac:dyDescent="0.25">
      <c r="A8917" s="58"/>
    </row>
    <row r="8918" spans="1:1" x14ac:dyDescent="0.25">
      <c r="A8918" s="58"/>
    </row>
    <row r="8919" spans="1:1" x14ac:dyDescent="0.25">
      <c r="A8919" s="58"/>
    </row>
    <row r="8920" spans="1:1" x14ac:dyDescent="0.25">
      <c r="A8920" s="58"/>
    </row>
    <row r="8921" spans="1:1" x14ac:dyDescent="0.25">
      <c r="A8921" s="58"/>
    </row>
    <row r="8922" spans="1:1" x14ac:dyDescent="0.25">
      <c r="A8922" s="58"/>
    </row>
    <row r="8923" spans="1:1" x14ac:dyDescent="0.25">
      <c r="A8923" s="58"/>
    </row>
    <row r="8924" spans="1:1" x14ac:dyDescent="0.25">
      <c r="A8924" s="58"/>
    </row>
    <row r="8925" spans="1:1" x14ac:dyDescent="0.25">
      <c r="A8925" s="58"/>
    </row>
    <row r="8926" spans="1:1" x14ac:dyDescent="0.25">
      <c r="A8926" s="58"/>
    </row>
    <row r="8927" spans="1:1" x14ac:dyDescent="0.25">
      <c r="A8927" s="58"/>
    </row>
    <row r="8928" spans="1:1" x14ac:dyDescent="0.25">
      <c r="A8928" s="58"/>
    </row>
    <row r="8929" spans="1:1" x14ac:dyDescent="0.25">
      <c r="A8929" s="58"/>
    </row>
    <row r="8930" spans="1:1" x14ac:dyDescent="0.25">
      <c r="A8930" s="58"/>
    </row>
    <row r="8931" spans="1:1" x14ac:dyDescent="0.25">
      <c r="A8931" s="58"/>
    </row>
    <row r="8932" spans="1:1" x14ac:dyDescent="0.25">
      <c r="A8932" s="58"/>
    </row>
    <row r="8933" spans="1:1" x14ac:dyDescent="0.25">
      <c r="A8933" s="58"/>
    </row>
    <row r="8934" spans="1:1" x14ac:dyDescent="0.25">
      <c r="A8934" s="58"/>
    </row>
    <row r="8935" spans="1:1" x14ac:dyDescent="0.25">
      <c r="A8935" s="58"/>
    </row>
    <row r="8936" spans="1:1" x14ac:dyDescent="0.25">
      <c r="A8936" s="58"/>
    </row>
    <row r="8937" spans="1:1" x14ac:dyDescent="0.25">
      <c r="A8937" s="58"/>
    </row>
    <row r="8938" spans="1:1" x14ac:dyDescent="0.25">
      <c r="A8938" s="58"/>
    </row>
    <row r="8939" spans="1:1" x14ac:dyDescent="0.25">
      <c r="A8939" s="58"/>
    </row>
    <row r="8940" spans="1:1" x14ac:dyDescent="0.25">
      <c r="A8940" s="58"/>
    </row>
    <row r="8941" spans="1:1" x14ac:dyDescent="0.25">
      <c r="A8941" s="58"/>
    </row>
    <row r="8942" spans="1:1" x14ac:dyDescent="0.25">
      <c r="A8942" s="58"/>
    </row>
    <row r="8943" spans="1:1" x14ac:dyDescent="0.25">
      <c r="A8943" s="58"/>
    </row>
    <row r="8944" spans="1:1" x14ac:dyDescent="0.25">
      <c r="A8944" s="58"/>
    </row>
    <row r="8945" spans="1:1" x14ac:dyDescent="0.25">
      <c r="A8945" s="58"/>
    </row>
    <row r="8946" spans="1:1" x14ac:dyDescent="0.25">
      <c r="A8946" s="58"/>
    </row>
    <row r="8947" spans="1:1" x14ac:dyDescent="0.25">
      <c r="A8947" s="58"/>
    </row>
    <row r="8948" spans="1:1" x14ac:dyDescent="0.25">
      <c r="A8948" s="58"/>
    </row>
    <row r="8949" spans="1:1" x14ac:dyDescent="0.25">
      <c r="A8949" s="58"/>
    </row>
    <row r="8950" spans="1:1" x14ac:dyDescent="0.25">
      <c r="A8950" s="58"/>
    </row>
    <row r="8951" spans="1:1" x14ac:dyDescent="0.25">
      <c r="A8951" s="58"/>
    </row>
    <row r="8952" spans="1:1" x14ac:dyDescent="0.25">
      <c r="A8952" s="58"/>
    </row>
    <row r="8953" spans="1:1" x14ac:dyDescent="0.25">
      <c r="A8953" s="58"/>
    </row>
    <row r="8954" spans="1:1" x14ac:dyDescent="0.25">
      <c r="A8954" s="58"/>
    </row>
    <row r="8955" spans="1:1" x14ac:dyDescent="0.25">
      <c r="A8955" s="58"/>
    </row>
    <row r="8956" spans="1:1" x14ac:dyDescent="0.25">
      <c r="A8956" s="58"/>
    </row>
    <row r="8957" spans="1:1" x14ac:dyDescent="0.25">
      <c r="A8957" s="58"/>
    </row>
    <row r="8958" spans="1:1" x14ac:dyDescent="0.25">
      <c r="A8958" s="58"/>
    </row>
    <row r="8959" spans="1:1" x14ac:dyDescent="0.25">
      <c r="A8959" s="58"/>
    </row>
    <row r="8960" spans="1:1" x14ac:dyDescent="0.25">
      <c r="A8960" s="58"/>
    </row>
    <row r="8961" spans="1:1" x14ac:dyDescent="0.25">
      <c r="A8961" s="58"/>
    </row>
    <row r="8962" spans="1:1" x14ac:dyDescent="0.25">
      <c r="A8962" s="58"/>
    </row>
    <row r="8963" spans="1:1" x14ac:dyDescent="0.25">
      <c r="A8963" s="58"/>
    </row>
    <row r="8964" spans="1:1" x14ac:dyDescent="0.25">
      <c r="A8964" s="58"/>
    </row>
    <row r="8965" spans="1:1" x14ac:dyDescent="0.25">
      <c r="A8965" s="58"/>
    </row>
    <row r="8966" spans="1:1" x14ac:dyDescent="0.25">
      <c r="A8966" s="58"/>
    </row>
    <row r="8967" spans="1:1" x14ac:dyDescent="0.25">
      <c r="A8967" s="58"/>
    </row>
    <row r="8968" spans="1:1" x14ac:dyDescent="0.25">
      <c r="A8968" s="58"/>
    </row>
    <row r="8969" spans="1:1" x14ac:dyDescent="0.25">
      <c r="A8969" s="58"/>
    </row>
    <row r="8970" spans="1:1" x14ac:dyDescent="0.25">
      <c r="A8970" s="58"/>
    </row>
    <row r="8971" spans="1:1" x14ac:dyDescent="0.25">
      <c r="A8971" s="58"/>
    </row>
    <row r="8972" spans="1:1" x14ac:dyDescent="0.25">
      <c r="A8972" s="58"/>
    </row>
    <row r="8973" spans="1:1" x14ac:dyDescent="0.25">
      <c r="A8973" s="58"/>
    </row>
    <row r="8974" spans="1:1" x14ac:dyDescent="0.25">
      <c r="A8974" s="58"/>
    </row>
    <row r="8975" spans="1:1" x14ac:dyDescent="0.25">
      <c r="A8975" s="58"/>
    </row>
    <row r="8976" spans="1:1" x14ac:dyDescent="0.25">
      <c r="A8976" s="58"/>
    </row>
    <row r="8977" spans="1:1" x14ac:dyDescent="0.25">
      <c r="A8977" s="58"/>
    </row>
    <row r="8978" spans="1:1" x14ac:dyDescent="0.25">
      <c r="A8978" s="58"/>
    </row>
    <row r="8979" spans="1:1" x14ac:dyDescent="0.25">
      <c r="A8979" s="58"/>
    </row>
    <row r="8980" spans="1:1" x14ac:dyDescent="0.25">
      <c r="A8980" s="58"/>
    </row>
    <row r="8981" spans="1:1" x14ac:dyDescent="0.25">
      <c r="A8981" s="58"/>
    </row>
    <row r="8982" spans="1:1" x14ac:dyDescent="0.25">
      <c r="A8982" s="58"/>
    </row>
    <row r="8983" spans="1:1" x14ac:dyDescent="0.25">
      <c r="A8983" s="58"/>
    </row>
    <row r="8984" spans="1:1" x14ac:dyDescent="0.25">
      <c r="A8984" s="58"/>
    </row>
    <row r="8985" spans="1:1" x14ac:dyDescent="0.25">
      <c r="A8985" s="58"/>
    </row>
    <row r="8986" spans="1:1" x14ac:dyDescent="0.25">
      <c r="A8986" s="58"/>
    </row>
    <row r="8987" spans="1:1" x14ac:dyDescent="0.25">
      <c r="A8987" s="58"/>
    </row>
    <row r="8988" spans="1:1" x14ac:dyDescent="0.25">
      <c r="A8988" s="58"/>
    </row>
    <row r="8989" spans="1:1" x14ac:dyDescent="0.25">
      <c r="A8989" s="58"/>
    </row>
    <row r="8990" spans="1:1" x14ac:dyDescent="0.25">
      <c r="A8990" s="58"/>
    </row>
    <row r="8991" spans="1:1" x14ac:dyDescent="0.25">
      <c r="A8991" s="58"/>
    </row>
    <row r="8992" spans="1:1" x14ac:dyDescent="0.25">
      <c r="A8992" s="58"/>
    </row>
    <row r="8993" spans="1:1" x14ac:dyDescent="0.25">
      <c r="A8993" s="58"/>
    </row>
    <row r="8994" spans="1:1" x14ac:dyDescent="0.25">
      <c r="A8994" s="58"/>
    </row>
    <row r="8995" spans="1:1" x14ac:dyDescent="0.25">
      <c r="A8995" s="58"/>
    </row>
    <row r="8996" spans="1:1" x14ac:dyDescent="0.25">
      <c r="A8996" s="58"/>
    </row>
    <row r="8997" spans="1:1" x14ac:dyDescent="0.25">
      <c r="A8997" s="58"/>
    </row>
    <row r="8998" spans="1:1" x14ac:dyDescent="0.25">
      <c r="A8998" s="58"/>
    </row>
    <row r="8999" spans="1:1" x14ac:dyDescent="0.25">
      <c r="A8999" s="58"/>
    </row>
    <row r="9000" spans="1:1" x14ac:dyDescent="0.25">
      <c r="A9000" s="58"/>
    </row>
    <row r="9001" spans="1:1" x14ac:dyDescent="0.25">
      <c r="A9001" s="58"/>
    </row>
    <row r="9002" spans="1:1" x14ac:dyDescent="0.25">
      <c r="A9002" s="58"/>
    </row>
    <row r="9003" spans="1:1" x14ac:dyDescent="0.25">
      <c r="A9003" s="58"/>
    </row>
    <row r="9004" spans="1:1" x14ac:dyDescent="0.25">
      <c r="A9004" s="58"/>
    </row>
    <row r="9005" spans="1:1" x14ac:dyDescent="0.25">
      <c r="A9005" s="58"/>
    </row>
    <row r="9006" spans="1:1" x14ac:dyDescent="0.25">
      <c r="A9006" s="58"/>
    </row>
    <row r="9007" spans="1:1" x14ac:dyDescent="0.25">
      <c r="A9007" s="58"/>
    </row>
    <row r="9008" spans="1:1" x14ac:dyDescent="0.25">
      <c r="A9008" s="58"/>
    </row>
    <row r="9009" spans="1:1" x14ac:dyDescent="0.25">
      <c r="A9009" s="58"/>
    </row>
    <row r="9010" spans="1:1" x14ac:dyDescent="0.25">
      <c r="A9010" s="58"/>
    </row>
    <row r="9011" spans="1:1" x14ac:dyDescent="0.25">
      <c r="A9011" s="58"/>
    </row>
    <row r="9012" spans="1:1" x14ac:dyDescent="0.25">
      <c r="A9012" s="58"/>
    </row>
    <row r="9013" spans="1:1" x14ac:dyDescent="0.25">
      <c r="A9013" s="58"/>
    </row>
    <row r="9014" spans="1:1" x14ac:dyDescent="0.25">
      <c r="A9014" s="58"/>
    </row>
    <row r="9015" spans="1:1" x14ac:dyDescent="0.25">
      <c r="A9015" s="58"/>
    </row>
    <row r="9016" spans="1:1" x14ac:dyDescent="0.25">
      <c r="A9016" s="58"/>
    </row>
    <row r="9017" spans="1:1" x14ac:dyDescent="0.25">
      <c r="A9017" s="58"/>
    </row>
    <row r="9018" spans="1:1" x14ac:dyDescent="0.25">
      <c r="A9018" s="58"/>
    </row>
    <row r="9019" spans="1:1" x14ac:dyDescent="0.25">
      <c r="A9019" s="58"/>
    </row>
    <row r="9020" spans="1:1" x14ac:dyDescent="0.25">
      <c r="A9020" s="58"/>
    </row>
    <row r="9021" spans="1:1" x14ac:dyDescent="0.25">
      <c r="A9021" s="58"/>
    </row>
    <row r="9022" spans="1:1" x14ac:dyDescent="0.25">
      <c r="A9022" s="58"/>
    </row>
    <row r="9023" spans="1:1" x14ac:dyDescent="0.25">
      <c r="A9023" s="58"/>
    </row>
    <row r="9024" spans="1:1" x14ac:dyDescent="0.25">
      <c r="A9024" s="58"/>
    </row>
    <row r="9025" spans="1:1" x14ac:dyDescent="0.25">
      <c r="A9025" s="58"/>
    </row>
    <row r="9026" spans="1:1" x14ac:dyDescent="0.25">
      <c r="A9026" s="58"/>
    </row>
    <row r="9027" spans="1:1" x14ac:dyDescent="0.25">
      <c r="A9027" s="58"/>
    </row>
    <row r="9028" spans="1:1" x14ac:dyDescent="0.25">
      <c r="A9028" s="58"/>
    </row>
    <row r="9029" spans="1:1" x14ac:dyDescent="0.25">
      <c r="A9029" s="58"/>
    </row>
    <row r="9030" spans="1:1" x14ac:dyDescent="0.25">
      <c r="A9030" s="58"/>
    </row>
    <row r="9031" spans="1:1" x14ac:dyDescent="0.25">
      <c r="A9031" s="58"/>
    </row>
    <row r="9032" spans="1:1" x14ac:dyDescent="0.25">
      <c r="A9032" s="58"/>
    </row>
    <row r="9033" spans="1:1" x14ac:dyDescent="0.25">
      <c r="A9033" s="58"/>
    </row>
    <row r="9034" spans="1:1" x14ac:dyDescent="0.25">
      <c r="A9034" s="58"/>
    </row>
    <row r="9035" spans="1:1" x14ac:dyDescent="0.25">
      <c r="A9035" s="58"/>
    </row>
    <row r="9036" spans="1:1" x14ac:dyDescent="0.25">
      <c r="A9036" s="58"/>
    </row>
    <row r="9037" spans="1:1" x14ac:dyDescent="0.25">
      <c r="A9037" s="58"/>
    </row>
    <row r="9038" spans="1:1" x14ac:dyDescent="0.25">
      <c r="A9038" s="58"/>
    </row>
    <row r="9039" spans="1:1" x14ac:dyDescent="0.25">
      <c r="A9039" s="58"/>
    </row>
    <row r="9040" spans="1:1" x14ac:dyDescent="0.25">
      <c r="A9040" s="58"/>
    </row>
    <row r="9041" spans="1:1" x14ac:dyDescent="0.25">
      <c r="A9041" s="58"/>
    </row>
    <row r="9042" spans="1:1" x14ac:dyDescent="0.25">
      <c r="A9042" s="58"/>
    </row>
    <row r="9043" spans="1:1" x14ac:dyDescent="0.25">
      <c r="A9043" s="58"/>
    </row>
    <row r="9044" spans="1:1" x14ac:dyDescent="0.25">
      <c r="A9044" s="58"/>
    </row>
    <row r="9045" spans="1:1" x14ac:dyDescent="0.25">
      <c r="A9045" s="58"/>
    </row>
    <row r="9046" spans="1:1" x14ac:dyDescent="0.25">
      <c r="A9046" s="58"/>
    </row>
    <row r="9047" spans="1:1" x14ac:dyDescent="0.25">
      <c r="A9047" s="58"/>
    </row>
    <row r="9048" spans="1:1" x14ac:dyDescent="0.25">
      <c r="A9048" s="58"/>
    </row>
    <row r="9049" spans="1:1" x14ac:dyDescent="0.25">
      <c r="A9049" s="58"/>
    </row>
    <row r="9050" spans="1:1" x14ac:dyDescent="0.25">
      <c r="A9050" s="58"/>
    </row>
    <row r="9051" spans="1:1" x14ac:dyDescent="0.25">
      <c r="A9051" s="58"/>
    </row>
    <row r="9052" spans="1:1" x14ac:dyDescent="0.25">
      <c r="A9052" s="58"/>
    </row>
    <row r="9053" spans="1:1" x14ac:dyDescent="0.25">
      <c r="A9053" s="58"/>
    </row>
    <row r="9054" spans="1:1" x14ac:dyDescent="0.25">
      <c r="A9054" s="58"/>
    </row>
    <row r="9055" spans="1:1" x14ac:dyDescent="0.25">
      <c r="A9055" s="58"/>
    </row>
    <row r="9056" spans="1:1" x14ac:dyDescent="0.25">
      <c r="A9056" s="58"/>
    </row>
    <row r="9057" spans="1:1" x14ac:dyDescent="0.25">
      <c r="A9057" s="58"/>
    </row>
    <row r="9058" spans="1:1" x14ac:dyDescent="0.25">
      <c r="A9058" s="58"/>
    </row>
    <row r="9059" spans="1:1" x14ac:dyDescent="0.25">
      <c r="A9059" s="58"/>
    </row>
    <row r="9060" spans="1:1" x14ac:dyDescent="0.25">
      <c r="A9060" s="58"/>
    </row>
    <row r="9061" spans="1:1" x14ac:dyDescent="0.25">
      <c r="A9061" s="58"/>
    </row>
    <row r="9062" spans="1:1" x14ac:dyDescent="0.25">
      <c r="A9062" s="58"/>
    </row>
    <row r="9063" spans="1:1" x14ac:dyDescent="0.25">
      <c r="A9063" s="58"/>
    </row>
    <row r="9064" spans="1:1" x14ac:dyDescent="0.25">
      <c r="A9064" s="58"/>
    </row>
    <row r="9065" spans="1:1" x14ac:dyDescent="0.25">
      <c r="A9065" s="58"/>
    </row>
    <row r="9066" spans="1:1" x14ac:dyDescent="0.25">
      <c r="A9066" s="58"/>
    </row>
    <row r="9067" spans="1:1" x14ac:dyDescent="0.25">
      <c r="A9067" s="58"/>
    </row>
    <row r="9068" spans="1:1" x14ac:dyDescent="0.25">
      <c r="A9068" s="58"/>
    </row>
    <row r="9069" spans="1:1" x14ac:dyDescent="0.25">
      <c r="A9069" s="58"/>
    </row>
    <row r="9070" spans="1:1" x14ac:dyDescent="0.25">
      <c r="A9070" s="58"/>
    </row>
    <row r="9071" spans="1:1" x14ac:dyDescent="0.25">
      <c r="A9071" s="58"/>
    </row>
    <row r="9072" spans="1:1" x14ac:dyDescent="0.25">
      <c r="A9072" s="58"/>
    </row>
    <row r="9073" spans="1:1" x14ac:dyDescent="0.25">
      <c r="A9073" s="58"/>
    </row>
    <row r="9074" spans="1:1" x14ac:dyDescent="0.25">
      <c r="A9074" s="58"/>
    </row>
    <row r="9075" spans="1:1" x14ac:dyDescent="0.25">
      <c r="A9075" s="58"/>
    </row>
    <row r="9076" spans="1:1" x14ac:dyDescent="0.25">
      <c r="A9076" s="58"/>
    </row>
    <row r="9077" spans="1:1" x14ac:dyDescent="0.25">
      <c r="A9077" s="58"/>
    </row>
    <row r="9078" spans="1:1" x14ac:dyDescent="0.25">
      <c r="A9078" s="58"/>
    </row>
    <row r="9079" spans="1:1" x14ac:dyDescent="0.25">
      <c r="A9079" s="58"/>
    </row>
    <row r="9080" spans="1:1" x14ac:dyDescent="0.25">
      <c r="A9080" s="58"/>
    </row>
    <row r="9081" spans="1:1" x14ac:dyDescent="0.25">
      <c r="A9081" s="58"/>
    </row>
    <row r="9082" spans="1:1" x14ac:dyDescent="0.25">
      <c r="A9082" s="58"/>
    </row>
    <row r="9083" spans="1:1" x14ac:dyDescent="0.25">
      <c r="A9083" s="58"/>
    </row>
    <row r="9084" spans="1:1" x14ac:dyDescent="0.25">
      <c r="A9084" s="58"/>
    </row>
    <row r="9085" spans="1:1" x14ac:dyDescent="0.25">
      <c r="A9085" s="58"/>
    </row>
    <row r="9086" spans="1:1" x14ac:dyDescent="0.25">
      <c r="A9086" s="58"/>
    </row>
    <row r="9087" spans="1:1" x14ac:dyDescent="0.25">
      <c r="A9087" s="58"/>
    </row>
    <row r="9088" spans="1:1" x14ac:dyDescent="0.25">
      <c r="A9088" s="58"/>
    </row>
    <row r="9089" spans="1:1" x14ac:dyDescent="0.25">
      <c r="A9089" s="58"/>
    </row>
    <row r="9090" spans="1:1" x14ac:dyDescent="0.25">
      <c r="A9090" s="58"/>
    </row>
    <row r="9091" spans="1:1" x14ac:dyDescent="0.25">
      <c r="A9091" s="58"/>
    </row>
    <row r="9092" spans="1:1" x14ac:dyDescent="0.25">
      <c r="A9092" s="58"/>
    </row>
    <row r="9093" spans="1:1" x14ac:dyDescent="0.25">
      <c r="A9093" s="58"/>
    </row>
    <row r="9094" spans="1:1" x14ac:dyDescent="0.25">
      <c r="A9094" s="58"/>
    </row>
    <row r="9095" spans="1:1" x14ac:dyDescent="0.25">
      <c r="A9095" s="58"/>
    </row>
    <row r="9096" spans="1:1" x14ac:dyDescent="0.25">
      <c r="A9096" s="58"/>
    </row>
    <row r="9097" spans="1:1" x14ac:dyDescent="0.25">
      <c r="A9097" s="58"/>
    </row>
    <row r="9098" spans="1:1" x14ac:dyDescent="0.25">
      <c r="A9098" s="58"/>
    </row>
    <row r="9099" spans="1:1" x14ac:dyDescent="0.25">
      <c r="A9099" s="58"/>
    </row>
    <row r="9100" spans="1:1" x14ac:dyDescent="0.25">
      <c r="A9100" s="58"/>
    </row>
    <row r="9101" spans="1:1" x14ac:dyDescent="0.25">
      <c r="A9101" s="58"/>
    </row>
    <row r="9102" spans="1:1" x14ac:dyDescent="0.25">
      <c r="A9102" s="58"/>
    </row>
    <row r="9103" spans="1:1" x14ac:dyDescent="0.25">
      <c r="A9103" s="58"/>
    </row>
    <row r="9104" spans="1:1" x14ac:dyDescent="0.25">
      <c r="A9104" s="58"/>
    </row>
    <row r="9105" spans="1:1" x14ac:dyDescent="0.25">
      <c r="A9105" s="58"/>
    </row>
    <row r="9106" spans="1:1" x14ac:dyDescent="0.25">
      <c r="A9106" s="58"/>
    </row>
    <row r="9107" spans="1:1" x14ac:dyDescent="0.25">
      <c r="A9107" s="58"/>
    </row>
    <row r="9108" spans="1:1" x14ac:dyDescent="0.25">
      <c r="A9108" s="58"/>
    </row>
    <row r="9109" spans="1:1" x14ac:dyDescent="0.25">
      <c r="A9109" s="58"/>
    </row>
    <row r="9110" spans="1:1" x14ac:dyDescent="0.25">
      <c r="A9110" s="58"/>
    </row>
    <row r="9111" spans="1:1" x14ac:dyDescent="0.25">
      <c r="A9111" s="58"/>
    </row>
    <row r="9112" spans="1:1" x14ac:dyDescent="0.25">
      <c r="A9112" s="58"/>
    </row>
    <row r="9113" spans="1:1" x14ac:dyDescent="0.25">
      <c r="A9113" s="58"/>
    </row>
    <row r="9114" spans="1:1" x14ac:dyDescent="0.25">
      <c r="A9114" s="58"/>
    </row>
    <row r="9115" spans="1:1" x14ac:dyDescent="0.25">
      <c r="A9115" s="58"/>
    </row>
    <row r="9116" spans="1:1" x14ac:dyDescent="0.25">
      <c r="A9116" s="58"/>
    </row>
    <row r="9117" spans="1:1" x14ac:dyDescent="0.25">
      <c r="A9117" s="58"/>
    </row>
    <row r="9118" spans="1:1" x14ac:dyDescent="0.25">
      <c r="A9118" s="58"/>
    </row>
    <row r="9119" spans="1:1" x14ac:dyDescent="0.25">
      <c r="A9119" s="58"/>
    </row>
    <row r="9120" spans="1:1" x14ac:dyDescent="0.25">
      <c r="A9120" s="58"/>
    </row>
    <row r="9121" spans="1:1" x14ac:dyDescent="0.25">
      <c r="A9121" s="58"/>
    </row>
    <row r="9122" spans="1:1" x14ac:dyDescent="0.25">
      <c r="A9122" s="58"/>
    </row>
    <row r="9123" spans="1:1" x14ac:dyDescent="0.25">
      <c r="A9123" s="58"/>
    </row>
    <row r="9124" spans="1:1" x14ac:dyDescent="0.25">
      <c r="A9124" s="58"/>
    </row>
    <row r="9125" spans="1:1" x14ac:dyDescent="0.25">
      <c r="A9125" s="58"/>
    </row>
    <row r="9126" spans="1:1" x14ac:dyDescent="0.25">
      <c r="A9126" s="58"/>
    </row>
    <row r="9127" spans="1:1" x14ac:dyDescent="0.25">
      <c r="A9127" s="58"/>
    </row>
    <row r="9128" spans="1:1" x14ac:dyDescent="0.25">
      <c r="A9128" s="58"/>
    </row>
    <row r="9129" spans="1:1" x14ac:dyDescent="0.25">
      <c r="A9129" s="58"/>
    </row>
    <row r="9130" spans="1:1" x14ac:dyDescent="0.25">
      <c r="A9130" s="58"/>
    </row>
    <row r="9131" spans="1:1" x14ac:dyDescent="0.25">
      <c r="A9131" s="58"/>
    </row>
    <row r="9132" spans="1:1" x14ac:dyDescent="0.25">
      <c r="A9132" s="58"/>
    </row>
    <row r="9133" spans="1:1" x14ac:dyDescent="0.25">
      <c r="A9133" s="58"/>
    </row>
    <row r="9134" spans="1:1" x14ac:dyDescent="0.25">
      <c r="A9134" s="58"/>
    </row>
    <row r="9135" spans="1:1" x14ac:dyDescent="0.25">
      <c r="A9135" s="58"/>
    </row>
    <row r="9136" spans="1:1" x14ac:dyDescent="0.25">
      <c r="A9136" s="58"/>
    </row>
    <row r="9137" spans="1:1" x14ac:dyDescent="0.25">
      <c r="A9137" s="58"/>
    </row>
    <row r="9138" spans="1:1" x14ac:dyDescent="0.25">
      <c r="A9138" s="58"/>
    </row>
    <row r="9139" spans="1:1" x14ac:dyDescent="0.25">
      <c r="A9139" s="58"/>
    </row>
    <row r="9140" spans="1:1" x14ac:dyDescent="0.25">
      <c r="A9140" s="58"/>
    </row>
    <row r="9141" spans="1:1" x14ac:dyDescent="0.25">
      <c r="A9141" s="58"/>
    </row>
    <row r="9142" spans="1:1" x14ac:dyDescent="0.25">
      <c r="A9142" s="58"/>
    </row>
    <row r="9143" spans="1:1" x14ac:dyDescent="0.25">
      <c r="A9143" s="58"/>
    </row>
    <row r="9144" spans="1:1" x14ac:dyDescent="0.25">
      <c r="A9144" s="58"/>
    </row>
    <row r="9145" spans="1:1" x14ac:dyDescent="0.25">
      <c r="A9145" s="58"/>
    </row>
    <row r="9146" spans="1:1" x14ac:dyDescent="0.25">
      <c r="A9146" s="58"/>
    </row>
    <row r="9147" spans="1:1" x14ac:dyDescent="0.25">
      <c r="A9147" s="58"/>
    </row>
    <row r="9148" spans="1:1" x14ac:dyDescent="0.25">
      <c r="A9148" s="58"/>
    </row>
    <row r="9149" spans="1:1" x14ac:dyDescent="0.25">
      <c r="A9149" s="58"/>
    </row>
    <row r="9150" spans="1:1" x14ac:dyDescent="0.25">
      <c r="A9150" s="58"/>
    </row>
    <row r="9151" spans="1:1" x14ac:dyDescent="0.25">
      <c r="A9151" s="58"/>
    </row>
    <row r="9152" spans="1:1" x14ac:dyDescent="0.25">
      <c r="A9152" s="58"/>
    </row>
    <row r="9153" spans="1:1" x14ac:dyDescent="0.25">
      <c r="A9153" s="58"/>
    </row>
    <row r="9154" spans="1:1" x14ac:dyDescent="0.25">
      <c r="A9154" s="58"/>
    </row>
    <row r="9155" spans="1:1" x14ac:dyDescent="0.25">
      <c r="A9155" s="58"/>
    </row>
    <row r="9156" spans="1:1" x14ac:dyDescent="0.25">
      <c r="A9156" s="58"/>
    </row>
    <row r="9157" spans="1:1" x14ac:dyDescent="0.25">
      <c r="A9157" s="58"/>
    </row>
    <row r="9158" spans="1:1" x14ac:dyDescent="0.25">
      <c r="A9158" s="58"/>
    </row>
    <row r="9159" spans="1:1" x14ac:dyDescent="0.25">
      <c r="A9159" s="58"/>
    </row>
    <row r="9160" spans="1:1" x14ac:dyDescent="0.25">
      <c r="A9160" s="58"/>
    </row>
    <row r="9161" spans="1:1" x14ac:dyDescent="0.25">
      <c r="A9161" s="58"/>
    </row>
    <row r="9162" spans="1:1" x14ac:dyDescent="0.25">
      <c r="A9162" s="58"/>
    </row>
    <row r="9163" spans="1:1" x14ac:dyDescent="0.25">
      <c r="A9163" s="58"/>
    </row>
    <row r="9164" spans="1:1" x14ac:dyDescent="0.25">
      <c r="A9164" s="58"/>
    </row>
    <row r="9165" spans="1:1" x14ac:dyDescent="0.25">
      <c r="A9165" s="58"/>
    </row>
    <row r="9166" spans="1:1" x14ac:dyDescent="0.25">
      <c r="A9166" s="58"/>
    </row>
    <row r="9167" spans="1:1" x14ac:dyDescent="0.25">
      <c r="A9167" s="58"/>
    </row>
    <row r="9168" spans="1:1" x14ac:dyDescent="0.25">
      <c r="A9168" s="58"/>
    </row>
    <row r="9169" spans="1:1" x14ac:dyDescent="0.25">
      <c r="A9169" s="58"/>
    </row>
    <row r="9170" spans="1:1" x14ac:dyDescent="0.25">
      <c r="A9170" s="58"/>
    </row>
    <row r="9171" spans="1:1" x14ac:dyDescent="0.25">
      <c r="A9171" s="58"/>
    </row>
    <row r="9172" spans="1:1" x14ac:dyDescent="0.25">
      <c r="A9172" s="58"/>
    </row>
    <row r="9173" spans="1:1" x14ac:dyDescent="0.25">
      <c r="A9173" s="58"/>
    </row>
    <row r="9174" spans="1:1" x14ac:dyDescent="0.25">
      <c r="A9174" s="58"/>
    </row>
    <row r="9175" spans="1:1" x14ac:dyDescent="0.25">
      <c r="A9175" s="58"/>
    </row>
    <row r="9176" spans="1:1" x14ac:dyDescent="0.25">
      <c r="A9176" s="58"/>
    </row>
    <row r="9177" spans="1:1" x14ac:dyDescent="0.25">
      <c r="A9177" s="58"/>
    </row>
    <row r="9178" spans="1:1" x14ac:dyDescent="0.25">
      <c r="A9178" s="58"/>
    </row>
    <row r="9179" spans="1:1" x14ac:dyDescent="0.25">
      <c r="A9179" s="58"/>
    </row>
    <row r="9180" spans="1:1" x14ac:dyDescent="0.25">
      <c r="A9180" s="58"/>
    </row>
    <row r="9181" spans="1:1" x14ac:dyDescent="0.25">
      <c r="A9181" s="58"/>
    </row>
    <row r="9182" spans="1:1" x14ac:dyDescent="0.25">
      <c r="A9182" s="58"/>
    </row>
    <row r="9183" spans="1:1" x14ac:dyDescent="0.25">
      <c r="A9183" s="58"/>
    </row>
    <row r="9184" spans="1:1" x14ac:dyDescent="0.25">
      <c r="A9184" s="58"/>
    </row>
    <row r="9185" spans="1:1" x14ac:dyDescent="0.25">
      <c r="A9185" s="58"/>
    </row>
    <row r="9186" spans="1:1" x14ac:dyDescent="0.25">
      <c r="A9186" s="58"/>
    </row>
    <row r="9187" spans="1:1" x14ac:dyDescent="0.25">
      <c r="A9187" s="58"/>
    </row>
    <row r="9188" spans="1:1" x14ac:dyDescent="0.25">
      <c r="A9188" s="58"/>
    </row>
    <row r="9189" spans="1:1" x14ac:dyDescent="0.25">
      <c r="A9189" s="58"/>
    </row>
    <row r="9190" spans="1:1" x14ac:dyDescent="0.25">
      <c r="A9190" s="58"/>
    </row>
    <row r="9191" spans="1:1" x14ac:dyDescent="0.25">
      <c r="A9191" s="58"/>
    </row>
    <row r="9192" spans="1:1" x14ac:dyDescent="0.25">
      <c r="A9192" s="58"/>
    </row>
    <row r="9193" spans="1:1" x14ac:dyDescent="0.25">
      <c r="A9193" s="58"/>
    </row>
    <row r="9194" spans="1:1" x14ac:dyDescent="0.25">
      <c r="A9194" s="58"/>
    </row>
    <row r="9195" spans="1:1" x14ac:dyDescent="0.25">
      <c r="A9195" s="58"/>
    </row>
    <row r="9196" spans="1:1" x14ac:dyDescent="0.25">
      <c r="A9196" s="58"/>
    </row>
    <row r="9197" spans="1:1" x14ac:dyDescent="0.25">
      <c r="A9197" s="58"/>
    </row>
    <row r="9198" spans="1:1" x14ac:dyDescent="0.25">
      <c r="A9198" s="58"/>
    </row>
    <row r="9199" spans="1:1" x14ac:dyDescent="0.25">
      <c r="A9199" s="58"/>
    </row>
    <row r="9200" spans="1:1" x14ac:dyDescent="0.25">
      <c r="A9200" s="58"/>
    </row>
    <row r="9201" spans="1:1" x14ac:dyDescent="0.25">
      <c r="A9201" s="58"/>
    </row>
    <row r="9202" spans="1:1" x14ac:dyDescent="0.25">
      <c r="A9202" s="58"/>
    </row>
    <row r="9203" spans="1:1" x14ac:dyDescent="0.25">
      <c r="A9203" s="58"/>
    </row>
    <row r="9204" spans="1:1" x14ac:dyDescent="0.25">
      <c r="A9204" s="58"/>
    </row>
    <row r="9205" spans="1:1" x14ac:dyDescent="0.25">
      <c r="A9205" s="58"/>
    </row>
    <row r="9206" spans="1:1" x14ac:dyDescent="0.25">
      <c r="A9206" s="58"/>
    </row>
    <row r="9207" spans="1:1" x14ac:dyDescent="0.25">
      <c r="A9207" s="58"/>
    </row>
    <row r="9208" spans="1:1" x14ac:dyDescent="0.25">
      <c r="A9208" s="58"/>
    </row>
    <row r="9209" spans="1:1" x14ac:dyDescent="0.25">
      <c r="A9209" s="58"/>
    </row>
    <row r="9210" spans="1:1" x14ac:dyDescent="0.25">
      <c r="A9210" s="58"/>
    </row>
    <row r="9211" spans="1:1" x14ac:dyDescent="0.25">
      <c r="A9211" s="58"/>
    </row>
    <row r="9212" spans="1:1" x14ac:dyDescent="0.25">
      <c r="A9212" s="58"/>
    </row>
    <row r="9213" spans="1:1" x14ac:dyDescent="0.25">
      <c r="A9213" s="58"/>
    </row>
    <row r="9214" spans="1:1" x14ac:dyDescent="0.25">
      <c r="A9214" s="58"/>
    </row>
    <row r="9215" spans="1:1" x14ac:dyDescent="0.25">
      <c r="A9215" s="58"/>
    </row>
    <row r="9216" spans="1:1" x14ac:dyDescent="0.25">
      <c r="A9216" s="58"/>
    </row>
    <row r="9217" spans="1:1" x14ac:dyDescent="0.25">
      <c r="A9217" s="58"/>
    </row>
    <row r="9218" spans="1:1" x14ac:dyDescent="0.25">
      <c r="A9218" s="58"/>
    </row>
    <row r="9219" spans="1:1" x14ac:dyDescent="0.25">
      <c r="A9219" s="58"/>
    </row>
    <row r="9220" spans="1:1" x14ac:dyDescent="0.25">
      <c r="A9220" s="58"/>
    </row>
    <row r="9221" spans="1:1" x14ac:dyDescent="0.25">
      <c r="A9221" s="58"/>
    </row>
    <row r="9222" spans="1:1" x14ac:dyDescent="0.25">
      <c r="A9222" s="58"/>
    </row>
    <row r="9223" spans="1:1" x14ac:dyDescent="0.25">
      <c r="A9223" s="58"/>
    </row>
    <row r="9224" spans="1:1" x14ac:dyDescent="0.25">
      <c r="A9224" s="58"/>
    </row>
    <row r="9225" spans="1:1" x14ac:dyDescent="0.25">
      <c r="A9225" s="58"/>
    </row>
    <row r="9226" spans="1:1" x14ac:dyDescent="0.25">
      <c r="A9226" s="58"/>
    </row>
    <row r="9227" spans="1:1" x14ac:dyDescent="0.25">
      <c r="A9227" s="58"/>
    </row>
    <row r="9228" spans="1:1" x14ac:dyDescent="0.25">
      <c r="A9228" s="58"/>
    </row>
    <row r="9229" spans="1:1" x14ac:dyDescent="0.25">
      <c r="A9229" s="58"/>
    </row>
    <row r="9230" spans="1:1" x14ac:dyDescent="0.25">
      <c r="A9230" s="58"/>
    </row>
    <row r="9231" spans="1:1" x14ac:dyDescent="0.25">
      <c r="A9231" s="58"/>
    </row>
    <row r="9232" spans="1:1" x14ac:dyDescent="0.25">
      <c r="A9232" s="58"/>
    </row>
    <row r="9233" spans="1:1" x14ac:dyDescent="0.25">
      <c r="A9233" s="58"/>
    </row>
    <row r="9234" spans="1:1" x14ac:dyDescent="0.25">
      <c r="A9234" s="58"/>
    </row>
    <row r="9235" spans="1:1" x14ac:dyDescent="0.25">
      <c r="A9235" s="58"/>
    </row>
    <row r="9236" spans="1:1" x14ac:dyDescent="0.25">
      <c r="A9236" s="58"/>
    </row>
    <row r="9237" spans="1:1" x14ac:dyDescent="0.25">
      <c r="A9237" s="58"/>
    </row>
    <row r="9238" spans="1:1" x14ac:dyDescent="0.25">
      <c r="A9238" s="58"/>
    </row>
    <row r="9239" spans="1:1" x14ac:dyDescent="0.25">
      <c r="A9239" s="58"/>
    </row>
    <row r="9240" spans="1:1" x14ac:dyDescent="0.25">
      <c r="A9240" s="58"/>
    </row>
    <row r="9241" spans="1:1" x14ac:dyDescent="0.25">
      <c r="A9241" s="58"/>
    </row>
    <row r="9242" spans="1:1" x14ac:dyDescent="0.25">
      <c r="A9242" s="58"/>
    </row>
    <row r="9243" spans="1:1" x14ac:dyDescent="0.25">
      <c r="A9243" s="58"/>
    </row>
    <row r="9244" spans="1:1" x14ac:dyDescent="0.25">
      <c r="A9244" s="58"/>
    </row>
    <row r="9245" spans="1:1" x14ac:dyDescent="0.25">
      <c r="A9245" s="58"/>
    </row>
    <row r="9246" spans="1:1" x14ac:dyDescent="0.25">
      <c r="A9246" s="58"/>
    </row>
    <row r="9247" spans="1:1" x14ac:dyDescent="0.25">
      <c r="A9247" s="58"/>
    </row>
    <row r="9248" spans="1:1" x14ac:dyDescent="0.25">
      <c r="A9248" s="58"/>
    </row>
    <row r="9249" spans="1:1" x14ac:dyDescent="0.25">
      <c r="A9249" s="58"/>
    </row>
    <row r="9250" spans="1:1" x14ac:dyDescent="0.25">
      <c r="A9250" s="58"/>
    </row>
    <row r="9251" spans="1:1" x14ac:dyDescent="0.25">
      <c r="A9251" s="58"/>
    </row>
    <row r="9252" spans="1:1" x14ac:dyDescent="0.25">
      <c r="A9252" s="58"/>
    </row>
    <row r="9253" spans="1:1" x14ac:dyDescent="0.25">
      <c r="A9253" s="58"/>
    </row>
    <row r="9254" spans="1:1" x14ac:dyDescent="0.25">
      <c r="A9254" s="58"/>
    </row>
    <row r="9255" spans="1:1" x14ac:dyDescent="0.25">
      <c r="A9255" s="58"/>
    </row>
    <row r="9256" spans="1:1" x14ac:dyDescent="0.25">
      <c r="A9256" s="58"/>
    </row>
    <row r="9257" spans="1:1" x14ac:dyDescent="0.25">
      <c r="A9257" s="58"/>
    </row>
    <row r="9258" spans="1:1" x14ac:dyDescent="0.25">
      <c r="A9258" s="58"/>
    </row>
    <row r="9259" spans="1:1" x14ac:dyDescent="0.25">
      <c r="A9259" s="58"/>
    </row>
    <row r="9260" spans="1:1" x14ac:dyDescent="0.25">
      <c r="A9260" s="58"/>
    </row>
    <row r="9261" spans="1:1" x14ac:dyDescent="0.25">
      <c r="A9261" s="58"/>
    </row>
    <row r="9262" spans="1:1" x14ac:dyDescent="0.25">
      <c r="A9262" s="58"/>
    </row>
    <row r="9263" spans="1:1" x14ac:dyDescent="0.25">
      <c r="A9263" s="58"/>
    </row>
    <row r="9264" spans="1:1" x14ac:dyDescent="0.25">
      <c r="A9264" s="58"/>
    </row>
    <row r="9265" spans="1:1" x14ac:dyDescent="0.25">
      <c r="A9265" s="58"/>
    </row>
    <row r="9266" spans="1:1" x14ac:dyDescent="0.25">
      <c r="A9266" s="58"/>
    </row>
    <row r="9267" spans="1:1" x14ac:dyDescent="0.25">
      <c r="A9267" s="58"/>
    </row>
    <row r="9268" spans="1:1" x14ac:dyDescent="0.25">
      <c r="A9268" s="58"/>
    </row>
    <row r="9269" spans="1:1" x14ac:dyDescent="0.25">
      <c r="A9269" s="58"/>
    </row>
    <row r="9270" spans="1:1" x14ac:dyDescent="0.25">
      <c r="A9270" s="58"/>
    </row>
    <row r="9271" spans="1:1" x14ac:dyDescent="0.25">
      <c r="A9271" s="58"/>
    </row>
    <row r="9272" spans="1:1" x14ac:dyDescent="0.25">
      <c r="A9272" s="58"/>
    </row>
    <row r="9273" spans="1:1" x14ac:dyDescent="0.25">
      <c r="A9273" s="58"/>
    </row>
    <row r="9274" spans="1:1" x14ac:dyDescent="0.25">
      <c r="A9274" s="58"/>
    </row>
    <row r="9275" spans="1:1" x14ac:dyDescent="0.25">
      <c r="A9275" s="58"/>
    </row>
    <row r="9276" spans="1:1" x14ac:dyDescent="0.25">
      <c r="A9276" s="58"/>
    </row>
    <row r="9277" spans="1:1" x14ac:dyDescent="0.25">
      <c r="A9277" s="58"/>
    </row>
    <row r="9278" spans="1:1" x14ac:dyDescent="0.25">
      <c r="A9278" s="58"/>
    </row>
    <row r="9279" spans="1:1" x14ac:dyDescent="0.25">
      <c r="A9279" s="58"/>
    </row>
    <row r="9280" spans="1:1" x14ac:dyDescent="0.25">
      <c r="A9280" s="58"/>
    </row>
    <row r="9281" spans="1:1" x14ac:dyDescent="0.25">
      <c r="A9281" s="58"/>
    </row>
    <row r="9282" spans="1:1" x14ac:dyDescent="0.25">
      <c r="A9282" s="58"/>
    </row>
    <row r="9283" spans="1:1" x14ac:dyDescent="0.25">
      <c r="A9283" s="58"/>
    </row>
    <row r="9284" spans="1:1" x14ac:dyDescent="0.25">
      <c r="A9284" s="58"/>
    </row>
    <row r="9285" spans="1:1" x14ac:dyDescent="0.25">
      <c r="A9285" s="58"/>
    </row>
    <row r="9286" spans="1:1" x14ac:dyDescent="0.25">
      <c r="A9286" s="58"/>
    </row>
    <row r="9287" spans="1:1" x14ac:dyDescent="0.25">
      <c r="A9287" s="58"/>
    </row>
    <row r="9288" spans="1:1" x14ac:dyDescent="0.25">
      <c r="A9288" s="58"/>
    </row>
    <row r="9289" spans="1:1" x14ac:dyDescent="0.25">
      <c r="A9289" s="58"/>
    </row>
    <row r="9290" spans="1:1" x14ac:dyDescent="0.25">
      <c r="A9290" s="58"/>
    </row>
    <row r="9291" spans="1:1" x14ac:dyDescent="0.25">
      <c r="A9291" s="58"/>
    </row>
    <row r="9292" spans="1:1" x14ac:dyDescent="0.25">
      <c r="A9292" s="58"/>
    </row>
    <row r="9293" spans="1:1" x14ac:dyDescent="0.25">
      <c r="A9293" s="58"/>
    </row>
    <row r="9294" spans="1:1" x14ac:dyDescent="0.25">
      <c r="A9294" s="58"/>
    </row>
    <row r="9295" spans="1:1" x14ac:dyDescent="0.25">
      <c r="A9295" s="58"/>
    </row>
    <row r="9296" spans="1:1" x14ac:dyDescent="0.25">
      <c r="A9296" s="58"/>
    </row>
    <row r="9297" spans="1:1" x14ac:dyDescent="0.25">
      <c r="A9297" s="58"/>
    </row>
    <row r="9298" spans="1:1" x14ac:dyDescent="0.25">
      <c r="A9298" s="58"/>
    </row>
    <row r="9299" spans="1:1" x14ac:dyDescent="0.25">
      <c r="A9299" s="58"/>
    </row>
    <row r="9300" spans="1:1" x14ac:dyDescent="0.25">
      <c r="A9300" s="58"/>
    </row>
    <row r="9301" spans="1:1" x14ac:dyDescent="0.25">
      <c r="A9301" s="58"/>
    </row>
    <row r="9302" spans="1:1" x14ac:dyDescent="0.25">
      <c r="A9302" s="58"/>
    </row>
    <row r="9303" spans="1:1" x14ac:dyDescent="0.25">
      <c r="A9303" s="58"/>
    </row>
    <row r="9304" spans="1:1" x14ac:dyDescent="0.25">
      <c r="A9304" s="58"/>
    </row>
    <row r="9305" spans="1:1" x14ac:dyDescent="0.25">
      <c r="A9305" s="58"/>
    </row>
    <row r="9306" spans="1:1" x14ac:dyDescent="0.25">
      <c r="A9306" s="58"/>
    </row>
    <row r="9307" spans="1:1" x14ac:dyDescent="0.25">
      <c r="A9307" s="58"/>
    </row>
    <row r="9308" spans="1:1" x14ac:dyDescent="0.25">
      <c r="A9308" s="58"/>
    </row>
    <row r="9309" spans="1:1" x14ac:dyDescent="0.25">
      <c r="A9309" s="58"/>
    </row>
    <row r="9310" spans="1:1" x14ac:dyDescent="0.25">
      <c r="A9310" s="58"/>
    </row>
    <row r="9311" spans="1:1" x14ac:dyDescent="0.25">
      <c r="A9311" s="58"/>
    </row>
    <row r="9312" spans="1:1" x14ac:dyDescent="0.25">
      <c r="A9312" s="58"/>
    </row>
    <row r="9313" spans="1:1" x14ac:dyDescent="0.25">
      <c r="A9313" s="58"/>
    </row>
    <row r="9314" spans="1:1" x14ac:dyDescent="0.25">
      <c r="A9314" s="58"/>
    </row>
    <row r="9315" spans="1:1" x14ac:dyDescent="0.25">
      <c r="A9315" s="58"/>
    </row>
    <row r="9316" spans="1:1" x14ac:dyDescent="0.25">
      <c r="A9316" s="58"/>
    </row>
    <row r="9317" spans="1:1" x14ac:dyDescent="0.25">
      <c r="A9317" s="58"/>
    </row>
    <row r="9318" spans="1:1" x14ac:dyDescent="0.25">
      <c r="A9318" s="58"/>
    </row>
    <row r="9319" spans="1:1" x14ac:dyDescent="0.25">
      <c r="A9319" s="58"/>
    </row>
    <row r="9320" spans="1:1" x14ac:dyDescent="0.25">
      <c r="A9320" s="58"/>
    </row>
    <row r="9321" spans="1:1" x14ac:dyDescent="0.25">
      <c r="A9321" s="58"/>
    </row>
    <row r="9322" spans="1:1" x14ac:dyDescent="0.25">
      <c r="A9322" s="58"/>
    </row>
    <row r="9323" spans="1:1" x14ac:dyDescent="0.25">
      <c r="A9323" s="58"/>
    </row>
    <row r="9324" spans="1:1" x14ac:dyDescent="0.25">
      <c r="A9324" s="58"/>
    </row>
    <row r="9325" spans="1:1" x14ac:dyDescent="0.25">
      <c r="A9325" s="58"/>
    </row>
    <row r="9326" spans="1:1" x14ac:dyDescent="0.25">
      <c r="A9326" s="58"/>
    </row>
    <row r="9327" spans="1:1" x14ac:dyDescent="0.25">
      <c r="A9327" s="58"/>
    </row>
    <row r="9328" spans="1:1" x14ac:dyDescent="0.25">
      <c r="A9328" s="58"/>
    </row>
    <row r="9329" spans="1:1" x14ac:dyDescent="0.25">
      <c r="A9329" s="58"/>
    </row>
    <row r="9330" spans="1:1" x14ac:dyDescent="0.25">
      <c r="A9330" s="58"/>
    </row>
    <row r="9331" spans="1:1" x14ac:dyDescent="0.25">
      <c r="A9331" s="58"/>
    </row>
    <row r="9332" spans="1:1" x14ac:dyDescent="0.25">
      <c r="A9332" s="58"/>
    </row>
    <row r="9333" spans="1:1" x14ac:dyDescent="0.25">
      <c r="A9333" s="58"/>
    </row>
    <row r="9334" spans="1:1" x14ac:dyDescent="0.25">
      <c r="A9334" s="58"/>
    </row>
    <row r="9335" spans="1:1" x14ac:dyDescent="0.25">
      <c r="A9335" s="58"/>
    </row>
    <row r="9336" spans="1:1" x14ac:dyDescent="0.25">
      <c r="A9336" s="58"/>
    </row>
    <row r="9337" spans="1:1" x14ac:dyDescent="0.25">
      <c r="A9337" s="58"/>
    </row>
    <row r="9338" spans="1:1" x14ac:dyDescent="0.25">
      <c r="A9338" s="58"/>
    </row>
    <row r="9339" spans="1:1" x14ac:dyDescent="0.25">
      <c r="A9339" s="58"/>
    </row>
    <row r="9340" spans="1:1" x14ac:dyDescent="0.25">
      <c r="A9340" s="58"/>
    </row>
    <row r="9341" spans="1:1" x14ac:dyDescent="0.25">
      <c r="A9341" s="58"/>
    </row>
    <row r="9342" spans="1:1" x14ac:dyDescent="0.25">
      <c r="A9342" s="58"/>
    </row>
    <row r="9343" spans="1:1" x14ac:dyDescent="0.25">
      <c r="A9343" s="58"/>
    </row>
    <row r="9344" spans="1:1" x14ac:dyDescent="0.25">
      <c r="A9344" s="58"/>
    </row>
    <row r="9345" spans="1:1" x14ac:dyDescent="0.25">
      <c r="A9345" s="58"/>
    </row>
    <row r="9346" spans="1:1" x14ac:dyDescent="0.25">
      <c r="A9346" s="58"/>
    </row>
    <row r="9347" spans="1:1" x14ac:dyDescent="0.25">
      <c r="A9347" s="58"/>
    </row>
    <row r="9348" spans="1:1" x14ac:dyDescent="0.25">
      <c r="A9348" s="58"/>
    </row>
    <row r="9349" spans="1:1" x14ac:dyDescent="0.25">
      <c r="A9349" s="58"/>
    </row>
    <row r="9350" spans="1:1" x14ac:dyDescent="0.25">
      <c r="A9350" s="58"/>
    </row>
    <row r="9351" spans="1:1" x14ac:dyDescent="0.25">
      <c r="A9351" s="58"/>
    </row>
    <row r="9352" spans="1:1" x14ac:dyDescent="0.25">
      <c r="A9352" s="58"/>
    </row>
    <row r="9353" spans="1:1" x14ac:dyDescent="0.25">
      <c r="A9353" s="58"/>
    </row>
    <row r="9354" spans="1:1" x14ac:dyDescent="0.25">
      <c r="A9354" s="58"/>
    </row>
    <row r="9355" spans="1:1" x14ac:dyDescent="0.25">
      <c r="A9355" s="58"/>
    </row>
    <row r="9356" spans="1:1" x14ac:dyDescent="0.25">
      <c r="A9356" s="58"/>
    </row>
    <row r="9357" spans="1:1" x14ac:dyDescent="0.25">
      <c r="A9357" s="58"/>
    </row>
    <row r="9358" spans="1:1" x14ac:dyDescent="0.25">
      <c r="A9358" s="58"/>
    </row>
    <row r="9359" spans="1:1" x14ac:dyDescent="0.25">
      <c r="A9359" s="58"/>
    </row>
    <row r="9360" spans="1:1" x14ac:dyDescent="0.25">
      <c r="A9360" s="58"/>
    </row>
    <row r="9361" spans="1:1" x14ac:dyDescent="0.25">
      <c r="A9361" s="58"/>
    </row>
    <row r="9362" spans="1:1" x14ac:dyDescent="0.25">
      <c r="A9362" s="58"/>
    </row>
    <row r="9363" spans="1:1" x14ac:dyDescent="0.25">
      <c r="A9363" s="58"/>
    </row>
    <row r="9364" spans="1:1" x14ac:dyDescent="0.25">
      <c r="A9364" s="58"/>
    </row>
    <row r="9365" spans="1:1" x14ac:dyDescent="0.25">
      <c r="A9365" s="58"/>
    </row>
    <row r="9366" spans="1:1" x14ac:dyDescent="0.25">
      <c r="A9366" s="58"/>
    </row>
    <row r="9367" spans="1:1" x14ac:dyDescent="0.25">
      <c r="A9367" s="58"/>
    </row>
    <row r="9368" spans="1:1" x14ac:dyDescent="0.25">
      <c r="A9368" s="58"/>
    </row>
    <row r="9369" spans="1:1" x14ac:dyDescent="0.25">
      <c r="A9369" s="58"/>
    </row>
    <row r="9370" spans="1:1" x14ac:dyDescent="0.25">
      <c r="A9370" s="58"/>
    </row>
    <row r="9371" spans="1:1" x14ac:dyDescent="0.25">
      <c r="A9371" s="58"/>
    </row>
    <row r="9372" spans="1:1" x14ac:dyDescent="0.25">
      <c r="A9372" s="58"/>
    </row>
    <row r="9373" spans="1:1" x14ac:dyDescent="0.25">
      <c r="A9373" s="58"/>
    </row>
    <row r="9374" spans="1:1" x14ac:dyDescent="0.25">
      <c r="A9374" s="58"/>
    </row>
    <row r="9375" spans="1:1" x14ac:dyDescent="0.25">
      <c r="A9375" s="58"/>
    </row>
    <row r="9376" spans="1:1" x14ac:dyDescent="0.25">
      <c r="A9376" s="58"/>
    </row>
    <row r="9377" spans="1:1" x14ac:dyDescent="0.25">
      <c r="A9377" s="58"/>
    </row>
    <row r="9378" spans="1:1" x14ac:dyDescent="0.25">
      <c r="A9378" s="58"/>
    </row>
    <row r="9379" spans="1:1" x14ac:dyDescent="0.25">
      <c r="A9379" s="58"/>
    </row>
    <row r="9380" spans="1:1" x14ac:dyDescent="0.25">
      <c r="A9380" s="58"/>
    </row>
    <row r="9381" spans="1:1" x14ac:dyDescent="0.25">
      <c r="A9381" s="58"/>
    </row>
    <row r="9382" spans="1:1" x14ac:dyDescent="0.25">
      <c r="A9382" s="58"/>
    </row>
    <row r="9383" spans="1:1" x14ac:dyDescent="0.25">
      <c r="A9383" s="58"/>
    </row>
    <row r="9384" spans="1:1" x14ac:dyDescent="0.25">
      <c r="A9384" s="58"/>
    </row>
    <row r="9385" spans="1:1" x14ac:dyDescent="0.25">
      <c r="A9385" s="58"/>
    </row>
    <row r="9386" spans="1:1" x14ac:dyDescent="0.25">
      <c r="A9386" s="58"/>
    </row>
    <row r="9387" spans="1:1" x14ac:dyDescent="0.25">
      <c r="A9387" s="58"/>
    </row>
    <row r="9388" spans="1:1" x14ac:dyDescent="0.25">
      <c r="A9388" s="58"/>
    </row>
    <row r="9389" spans="1:1" x14ac:dyDescent="0.25">
      <c r="A9389" s="58"/>
    </row>
    <row r="9390" spans="1:1" x14ac:dyDescent="0.25">
      <c r="A9390" s="58"/>
    </row>
    <row r="9391" spans="1:1" x14ac:dyDescent="0.25">
      <c r="A9391" s="58"/>
    </row>
    <row r="9392" spans="1:1" x14ac:dyDescent="0.25">
      <c r="A9392" s="58"/>
    </row>
    <row r="9393" spans="1:1" x14ac:dyDescent="0.25">
      <c r="A9393" s="58"/>
    </row>
    <row r="9394" spans="1:1" x14ac:dyDescent="0.25">
      <c r="A9394" s="58"/>
    </row>
    <row r="9395" spans="1:1" x14ac:dyDescent="0.25">
      <c r="A9395" s="58"/>
    </row>
    <row r="9396" spans="1:1" x14ac:dyDescent="0.25">
      <c r="A9396" s="58"/>
    </row>
    <row r="9397" spans="1:1" x14ac:dyDescent="0.25">
      <c r="A9397" s="58"/>
    </row>
    <row r="9398" spans="1:1" x14ac:dyDescent="0.25">
      <c r="A9398" s="58"/>
    </row>
    <row r="9399" spans="1:1" x14ac:dyDescent="0.25">
      <c r="A9399" s="58"/>
    </row>
    <row r="9400" spans="1:1" x14ac:dyDescent="0.25">
      <c r="A9400" s="58"/>
    </row>
    <row r="9401" spans="1:1" x14ac:dyDescent="0.25">
      <c r="A9401" s="58"/>
    </row>
    <row r="9402" spans="1:1" x14ac:dyDescent="0.25">
      <c r="A9402" s="58"/>
    </row>
    <row r="9403" spans="1:1" x14ac:dyDescent="0.25">
      <c r="A9403" s="58"/>
    </row>
    <row r="9404" spans="1:1" x14ac:dyDescent="0.25">
      <c r="A9404" s="58"/>
    </row>
    <row r="9405" spans="1:1" x14ac:dyDescent="0.25">
      <c r="A9405" s="58"/>
    </row>
    <row r="9406" spans="1:1" x14ac:dyDescent="0.25">
      <c r="A9406" s="58"/>
    </row>
    <row r="9407" spans="1:1" x14ac:dyDescent="0.25">
      <c r="A9407" s="58"/>
    </row>
    <row r="9408" spans="1:1" x14ac:dyDescent="0.25">
      <c r="A9408" s="58"/>
    </row>
    <row r="9409" spans="1:1" x14ac:dyDescent="0.25">
      <c r="A9409" s="58"/>
    </row>
    <row r="9410" spans="1:1" x14ac:dyDescent="0.25">
      <c r="A9410" s="58"/>
    </row>
    <row r="9411" spans="1:1" x14ac:dyDescent="0.25">
      <c r="A9411" s="58"/>
    </row>
    <row r="9412" spans="1:1" x14ac:dyDescent="0.25">
      <c r="A9412" s="58"/>
    </row>
    <row r="9413" spans="1:1" x14ac:dyDescent="0.25">
      <c r="A9413" s="58"/>
    </row>
    <row r="9414" spans="1:1" x14ac:dyDescent="0.25">
      <c r="A9414" s="58"/>
    </row>
    <row r="9415" spans="1:1" x14ac:dyDescent="0.25">
      <c r="A9415" s="58"/>
    </row>
    <row r="9416" spans="1:1" x14ac:dyDescent="0.25">
      <c r="A9416" s="58"/>
    </row>
    <row r="9417" spans="1:1" x14ac:dyDescent="0.25">
      <c r="A9417" s="58"/>
    </row>
    <row r="9418" spans="1:1" x14ac:dyDescent="0.25">
      <c r="A9418" s="58"/>
    </row>
    <row r="9419" spans="1:1" x14ac:dyDescent="0.25">
      <c r="A9419" s="58"/>
    </row>
    <row r="9420" spans="1:1" x14ac:dyDescent="0.25">
      <c r="A9420" s="58"/>
    </row>
    <row r="9421" spans="1:1" x14ac:dyDescent="0.25">
      <c r="A9421" s="58"/>
    </row>
    <row r="9422" spans="1:1" x14ac:dyDescent="0.25">
      <c r="A9422" s="58"/>
    </row>
    <row r="9423" spans="1:1" x14ac:dyDescent="0.25">
      <c r="A9423" s="58"/>
    </row>
    <row r="9424" spans="1:1" x14ac:dyDescent="0.25">
      <c r="A9424" s="58"/>
    </row>
    <row r="9425" spans="1:1" x14ac:dyDescent="0.25">
      <c r="A9425" s="58"/>
    </row>
    <row r="9426" spans="1:1" x14ac:dyDescent="0.25">
      <c r="A9426" s="58"/>
    </row>
    <row r="9427" spans="1:1" x14ac:dyDescent="0.25">
      <c r="A9427" s="58"/>
    </row>
    <row r="9428" spans="1:1" x14ac:dyDescent="0.25">
      <c r="A9428" s="58"/>
    </row>
    <row r="9429" spans="1:1" x14ac:dyDescent="0.25">
      <c r="A9429" s="58"/>
    </row>
    <row r="9430" spans="1:1" x14ac:dyDescent="0.25">
      <c r="A9430" s="58"/>
    </row>
    <row r="9431" spans="1:1" x14ac:dyDescent="0.25">
      <c r="A9431" s="58"/>
    </row>
    <row r="9432" spans="1:1" x14ac:dyDescent="0.25">
      <c r="A9432" s="58"/>
    </row>
    <row r="9433" spans="1:1" x14ac:dyDescent="0.25">
      <c r="A9433" s="58"/>
    </row>
    <row r="9434" spans="1:1" x14ac:dyDescent="0.25">
      <c r="A9434" s="58"/>
    </row>
    <row r="9435" spans="1:1" x14ac:dyDescent="0.25">
      <c r="A9435" s="58"/>
    </row>
    <row r="9436" spans="1:1" x14ac:dyDescent="0.25">
      <c r="A9436" s="58"/>
    </row>
    <row r="9437" spans="1:1" x14ac:dyDescent="0.25">
      <c r="A9437" s="58"/>
    </row>
    <row r="9438" spans="1:1" x14ac:dyDescent="0.25">
      <c r="A9438" s="58"/>
    </row>
    <row r="9439" spans="1:1" x14ac:dyDescent="0.25">
      <c r="A9439" s="58"/>
    </row>
    <row r="9440" spans="1:1" x14ac:dyDescent="0.25">
      <c r="A9440" s="58"/>
    </row>
    <row r="9441" spans="1:1" x14ac:dyDescent="0.25">
      <c r="A9441" s="58"/>
    </row>
    <row r="9442" spans="1:1" x14ac:dyDescent="0.25">
      <c r="A9442" s="58"/>
    </row>
    <row r="9443" spans="1:1" x14ac:dyDescent="0.25">
      <c r="A9443" s="58"/>
    </row>
    <row r="9444" spans="1:1" x14ac:dyDescent="0.25">
      <c r="A9444" s="58"/>
    </row>
    <row r="9445" spans="1:1" x14ac:dyDescent="0.25">
      <c r="A9445" s="58"/>
    </row>
    <row r="9446" spans="1:1" x14ac:dyDescent="0.25">
      <c r="A9446" s="58"/>
    </row>
    <row r="9447" spans="1:1" x14ac:dyDescent="0.25">
      <c r="A9447" s="58"/>
    </row>
    <row r="9448" spans="1:1" x14ac:dyDescent="0.25">
      <c r="A9448" s="58"/>
    </row>
    <row r="9449" spans="1:1" x14ac:dyDescent="0.25">
      <c r="A9449" s="58"/>
    </row>
    <row r="9450" spans="1:1" x14ac:dyDescent="0.25">
      <c r="A9450" s="58"/>
    </row>
    <row r="9451" spans="1:1" x14ac:dyDescent="0.25">
      <c r="A9451" s="58"/>
    </row>
    <row r="9452" spans="1:1" x14ac:dyDescent="0.25">
      <c r="A9452" s="58"/>
    </row>
    <row r="9453" spans="1:1" x14ac:dyDescent="0.25">
      <c r="A9453" s="58"/>
    </row>
    <row r="9454" spans="1:1" x14ac:dyDescent="0.25">
      <c r="A9454" s="58"/>
    </row>
    <row r="9455" spans="1:1" x14ac:dyDescent="0.25">
      <c r="A9455" s="58"/>
    </row>
    <row r="9456" spans="1:1" x14ac:dyDescent="0.25">
      <c r="A9456" s="58"/>
    </row>
    <row r="9457" spans="1:1" x14ac:dyDescent="0.25">
      <c r="A9457" s="58"/>
    </row>
    <row r="9458" spans="1:1" x14ac:dyDescent="0.25">
      <c r="A9458" s="58"/>
    </row>
    <row r="9459" spans="1:1" x14ac:dyDescent="0.25">
      <c r="A9459" s="58"/>
    </row>
    <row r="9460" spans="1:1" x14ac:dyDescent="0.25">
      <c r="A9460" s="58"/>
    </row>
    <row r="9461" spans="1:1" x14ac:dyDescent="0.25">
      <c r="A9461" s="58"/>
    </row>
    <row r="9462" spans="1:1" x14ac:dyDescent="0.25">
      <c r="A9462" s="58"/>
    </row>
    <row r="9463" spans="1:1" x14ac:dyDescent="0.25">
      <c r="A9463" s="58"/>
    </row>
    <row r="9464" spans="1:1" x14ac:dyDescent="0.25">
      <c r="A9464" s="58"/>
    </row>
    <row r="9465" spans="1:1" x14ac:dyDescent="0.25">
      <c r="A9465" s="58"/>
    </row>
    <row r="9466" spans="1:1" x14ac:dyDescent="0.25">
      <c r="A9466" s="58"/>
    </row>
    <row r="9467" spans="1:1" x14ac:dyDescent="0.25">
      <c r="A9467" s="58"/>
    </row>
    <row r="9468" spans="1:1" x14ac:dyDescent="0.25">
      <c r="A9468" s="58"/>
    </row>
    <row r="9469" spans="1:1" x14ac:dyDescent="0.25">
      <c r="A9469" s="58"/>
    </row>
    <row r="9470" spans="1:1" x14ac:dyDescent="0.25">
      <c r="A9470" s="58"/>
    </row>
    <row r="9471" spans="1:1" x14ac:dyDescent="0.25">
      <c r="A9471" s="58"/>
    </row>
    <row r="9472" spans="1:1" x14ac:dyDescent="0.25">
      <c r="A9472" s="58"/>
    </row>
    <row r="9473" spans="1:1" x14ac:dyDescent="0.25">
      <c r="A9473" s="58"/>
    </row>
    <row r="9474" spans="1:1" x14ac:dyDescent="0.25">
      <c r="A9474" s="58"/>
    </row>
    <row r="9475" spans="1:1" x14ac:dyDescent="0.25">
      <c r="A9475" s="58"/>
    </row>
    <row r="9476" spans="1:1" x14ac:dyDescent="0.25">
      <c r="A9476" s="58"/>
    </row>
    <row r="9477" spans="1:1" x14ac:dyDescent="0.25">
      <c r="A9477" s="58"/>
    </row>
    <row r="9478" spans="1:1" x14ac:dyDescent="0.25">
      <c r="A9478" s="58"/>
    </row>
    <row r="9479" spans="1:1" x14ac:dyDescent="0.25">
      <c r="A9479" s="58"/>
    </row>
    <row r="9480" spans="1:1" x14ac:dyDescent="0.25">
      <c r="A9480" s="58"/>
    </row>
    <row r="9481" spans="1:1" x14ac:dyDescent="0.25">
      <c r="A9481" s="58"/>
    </row>
    <row r="9482" spans="1:1" x14ac:dyDescent="0.25">
      <c r="A9482" s="58"/>
    </row>
    <row r="9483" spans="1:1" x14ac:dyDescent="0.25">
      <c r="A9483" s="58"/>
    </row>
    <row r="9484" spans="1:1" x14ac:dyDescent="0.25">
      <c r="A9484" s="58"/>
    </row>
    <row r="9485" spans="1:1" x14ac:dyDescent="0.25">
      <c r="A9485" s="58"/>
    </row>
    <row r="9486" spans="1:1" x14ac:dyDescent="0.25">
      <c r="A9486" s="58"/>
    </row>
    <row r="9487" spans="1:1" x14ac:dyDescent="0.25">
      <c r="A9487" s="58"/>
    </row>
    <row r="9488" spans="1:1" x14ac:dyDescent="0.25">
      <c r="A9488" s="58"/>
    </row>
    <row r="9489" spans="1:1" x14ac:dyDescent="0.25">
      <c r="A9489" s="58"/>
    </row>
    <row r="9490" spans="1:1" x14ac:dyDescent="0.25">
      <c r="A9490" s="58"/>
    </row>
    <row r="9491" spans="1:1" x14ac:dyDescent="0.25">
      <c r="A9491" s="58"/>
    </row>
    <row r="9492" spans="1:1" x14ac:dyDescent="0.25">
      <c r="A9492" s="58"/>
    </row>
    <row r="9493" spans="1:1" x14ac:dyDescent="0.25">
      <c r="A9493" s="58"/>
    </row>
    <row r="9494" spans="1:1" x14ac:dyDescent="0.25">
      <c r="A9494" s="58"/>
    </row>
    <row r="9495" spans="1:1" x14ac:dyDescent="0.25">
      <c r="A9495" s="58"/>
    </row>
    <row r="9496" spans="1:1" x14ac:dyDescent="0.25">
      <c r="A9496" s="58"/>
    </row>
    <row r="9497" spans="1:1" x14ac:dyDescent="0.25">
      <c r="A9497" s="58"/>
    </row>
    <row r="9498" spans="1:1" x14ac:dyDescent="0.25">
      <c r="A9498" s="58"/>
    </row>
    <row r="9499" spans="1:1" x14ac:dyDescent="0.25">
      <c r="A9499" s="58"/>
    </row>
    <row r="9500" spans="1:1" x14ac:dyDescent="0.25">
      <c r="A9500" s="58"/>
    </row>
    <row r="9501" spans="1:1" x14ac:dyDescent="0.25">
      <c r="A9501" s="58"/>
    </row>
    <row r="9502" spans="1:1" x14ac:dyDescent="0.25">
      <c r="A9502" s="58"/>
    </row>
    <row r="9503" spans="1:1" x14ac:dyDescent="0.25">
      <c r="A9503" s="58"/>
    </row>
    <row r="9504" spans="1:1" x14ac:dyDescent="0.25">
      <c r="A9504" s="58"/>
    </row>
    <row r="9505" spans="1:1" x14ac:dyDescent="0.25">
      <c r="A9505" s="58"/>
    </row>
    <row r="9506" spans="1:1" x14ac:dyDescent="0.25">
      <c r="A9506" s="58"/>
    </row>
    <row r="9507" spans="1:1" x14ac:dyDescent="0.25">
      <c r="A9507" s="58"/>
    </row>
    <row r="9508" spans="1:1" x14ac:dyDescent="0.25">
      <c r="A9508" s="58"/>
    </row>
    <row r="9509" spans="1:1" x14ac:dyDescent="0.25">
      <c r="A9509" s="58"/>
    </row>
    <row r="9510" spans="1:1" x14ac:dyDescent="0.25">
      <c r="A9510" s="58"/>
    </row>
    <row r="9511" spans="1:1" x14ac:dyDescent="0.25">
      <c r="A9511" s="58"/>
    </row>
    <row r="9512" spans="1:1" x14ac:dyDescent="0.25">
      <c r="A9512" s="58"/>
    </row>
    <row r="9513" spans="1:1" x14ac:dyDescent="0.25">
      <c r="A9513" s="58"/>
    </row>
    <row r="9514" spans="1:1" x14ac:dyDescent="0.25">
      <c r="A9514" s="58"/>
    </row>
    <row r="9515" spans="1:1" x14ac:dyDescent="0.25">
      <c r="A9515" s="58"/>
    </row>
    <row r="9516" spans="1:1" x14ac:dyDescent="0.25">
      <c r="A9516" s="58"/>
    </row>
    <row r="9517" spans="1:1" x14ac:dyDescent="0.25">
      <c r="A9517" s="58"/>
    </row>
    <row r="9518" spans="1:1" x14ac:dyDescent="0.25">
      <c r="A9518" s="58"/>
    </row>
    <row r="9519" spans="1:1" x14ac:dyDescent="0.25">
      <c r="A9519" s="58"/>
    </row>
    <row r="9520" spans="1:1" x14ac:dyDescent="0.25">
      <c r="A9520" s="58"/>
    </row>
    <row r="9521" spans="1:1" x14ac:dyDescent="0.25">
      <c r="A9521" s="58"/>
    </row>
    <row r="9522" spans="1:1" x14ac:dyDescent="0.25">
      <c r="A9522" s="58"/>
    </row>
    <row r="9523" spans="1:1" x14ac:dyDescent="0.25">
      <c r="A9523" s="58"/>
    </row>
    <row r="9524" spans="1:1" x14ac:dyDescent="0.25">
      <c r="A9524" s="58"/>
    </row>
    <row r="9525" spans="1:1" x14ac:dyDescent="0.25">
      <c r="A9525" s="58"/>
    </row>
    <row r="9526" spans="1:1" x14ac:dyDescent="0.25">
      <c r="A9526" s="58"/>
    </row>
    <row r="9527" spans="1:1" x14ac:dyDescent="0.25">
      <c r="A9527" s="58"/>
    </row>
    <row r="9528" spans="1:1" x14ac:dyDescent="0.25">
      <c r="A9528" s="58"/>
    </row>
    <row r="9529" spans="1:1" x14ac:dyDescent="0.25">
      <c r="A9529" s="58"/>
    </row>
    <row r="9530" spans="1:1" x14ac:dyDescent="0.25">
      <c r="A9530" s="58"/>
    </row>
    <row r="9531" spans="1:1" x14ac:dyDescent="0.25">
      <c r="A9531" s="58"/>
    </row>
    <row r="9532" spans="1:1" x14ac:dyDescent="0.25">
      <c r="A9532" s="58"/>
    </row>
    <row r="9533" spans="1:1" x14ac:dyDescent="0.25">
      <c r="A9533" s="58"/>
    </row>
    <row r="9534" spans="1:1" x14ac:dyDescent="0.25">
      <c r="A9534" s="58"/>
    </row>
    <row r="9535" spans="1:1" x14ac:dyDescent="0.25">
      <c r="A9535" s="58"/>
    </row>
    <row r="9536" spans="1:1" x14ac:dyDescent="0.25">
      <c r="A9536" s="58"/>
    </row>
    <row r="9537" spans="1:1" x14ac:dyDescent="0.25">
      <c r="A9537" s="58"/>
    </row>
    <row r="9538" spans="1:1" x14ac:dyDescent="0.25">
      <c r="A9538" s="58"/>
    </row>
    <row r="9539" spans="1:1" x14ac:dyDescent="0.25">
      <c r="A9539" s="58"/>
    </row>
    <row r="9540" spans="1:1" x14ac:dyDescent="0.25">
      <c r="A9540" s="58"/>
    </row>
    <row r="9541" spans="1:1" x14ac:dyDescent="0.25">
      <c r="A9541" s="58"/>
    </row>
    <row r="9542" spans="1:1" x14ac:dyDescent="0.25">
      <c r="A9542" s="58"/>
    </row>
    <row r="9543" spans="1:1" x14ac:dyDescent="0.25">
      <c r="A9543" s="58"/>
    </row>
    <row r="9544" spans="1:1" x14ac:dyDescent="0.25">
      <c r="A9544" s="58"/>
    </row>
    <row r="9545" spans="1:1" x14ac:dyDescent="0.25">
      <c r="A9545" s="58"/>
    </row>
    <row r="9546" spans="1:1" x14ac:dyDescent="0.25">
      <c r="A9546" s="58"/>
    </row>
    <row r="9547" spans="1:1" x14ac:dyDescent="0.25">
      <c r="A9547" s="58"/>
    </row>
    <row r="9548" spans="1:1" x14ac:dyDescent="0.25">
      <c r="A9548" s="58"/>
    </row>
    <row r="9549" spans="1:1" x14ac:dyDescent="0.25">
      <c r="A9549" s="58"/>
    </row>
    <row r="9550" spans="1:1" x14ac:dyDescent="0.25">
      <c r="A9550" s="58"/>
    </row>
    <row r="9551" spans="1:1" x14ac:dyDescent="0.25">
      <c r="A9551" s="58"/>
    </row>
    <row r="9552" spans="1:1" x14ac:dyDescent="0.25">
      <c r="A9552" s="58"/>
    </row>
    <row r="9553" spans="1:1" x14ac:dyDescent="0.25">
      <c r="A9553" s="58"/>
    </row>
    <row r="9554" spans="1:1" x14ac:dyDescent="0.25">
      <c r="A9554" s="58"/>
    </row>
    <row r="9555" spans="1:1" x14ac:dyDescent="0.25">
      <c r="A9555" s="58"/>
    </row>
    <row r="9556" spans="1:1" x14ac:dyDescent="0.25">
      <c r="A9556" s="58"/>
    </row>
    <row r="9557" spans="1:1" x14ac:dyDescent="0.25">
      <c r="A9557" s="58"/>
    </row>
    <row r="9558" spans="1:1" x14ac:dyDescent="0.25">
      <c r="A9558" s="58"/>
    </row>
    <row r="9559" spans="1:1" x14ac:dyDescent="0.25">
      <c r="A9559" s="58"/>
    </row>
    <row r="9560" spans="1:1" x14ac:dyDescent="0.25">
      <c r="A9560" s="58"/>
    </row>
    <row r="9561" spans="1:1" x14ac:dyDescent="0.25">
      <c r="A9561" s="58"/>
    </row>
    <row r="9562" spans="1:1" x14ac:dyDescent="0.25">
      <c r="A9562" s="58"/>
    </row>
    <row r="9563" spans="1:1" x14ac:dyDescent="0.25">
      <c r="A9563" s="58"/>
    </row>
    <row r="9564" spans="1:1" x14ac:dyDescent="0.25">
      <c r="A9564" s="58"/>
    </row>
    <row r="9565" spans="1:1" x14ac:dyDescent="0.25">
      <c r="A9565" s="58"/>
    </row>
    <row r="9566" spans="1:1" x14ac:dyDescent="0.25">
      <c r="A9566" s="58"/>
    </row>
    <row r="9567" spans="1:1" x14ac:dyDescent="0.25">
      <c r="A9567" s="58"/>
    </row>
    <row r="9568" spans="1:1" x14ac:dyDescent="0.25">
      <c r="A9568" s="58"/>
    </row>
    <row r="9569" spans="1:1" x14ac:dyDescent="0.25">
      <c r="A9569" s="58"/>
    </row>
    <row r="9570" spans="1:1" x14ac:dyDescent="0.25">
      <c r="A9570" s="58"/>
    </row>
    <row r="9571" spans="1:1" x14ac:dyDescent="0.25">
      <c r="A9571" s="58"/>
    </row>
    <row r="9572" spans="1:1" x14ac:dyDescent="0.25">
      <c r="A9572" s="58"/>
    </row>
    <row r="9573" spans="1:1" x14ac:dyDescent="0.25">
      <c r="A9573" s="58"/>
    </row>
    <row r="9574" spans="1:1" x14ac:dyDescent="0.25">
      <c r="A9574" s="58"/>
    </row>
    <row r="9575" spans="1:1" x14ac:dyDescent="0.25">
      <c r="A9575" s="58"/>
    </row>
    <row r="9576" spans="1:1" x14ac:dyDescent="0.25">
      <c r="A9576" s="58"/>
    </row>
    <row r="9577" spans="1:1" x14ac:dyDescent="0.25">
      <c r="A9577" s="58"/>
    </row>
    <row r="9578" spans="1:1" x14ac:dyDescent="0.25">
      <c r="A9578" s="58"/>
    </row>
    <row r="9579" spans="1:1" x14ac:dyDescent="0.25">
      <c r="A9579" s="58"/>
    </row>
    <row r="9580" spans="1:1" x14ac:dyDescent="0.25">
      <c r="A9580" s="58"/>
    </row>
    <row r="9581" spans="1:1" x14ac:dyDescent="0.25">
      <c r="A9581" s="58"/>
    </row>
    <row r="9582" spans="1:1" x14ac:dyDescent="0.25">
      <c r="A9582" s="58"/>
    </row>
    <row r="9583" spans="1:1" x14ac:dyDescent="0.25">
      <c r="A9583" s="58"/>
    </row>
    <row r="9584" spans="1:1" x14ac:dyDescent="0.25">
      <c r="A9584" s="58"/>
    </row>
    <row r="9585" spans="1:1" x14ac:dyDescent="0.25">
      <c r="A9585" s="58"/>
    </row>
    <row r="9586" spans="1:1" x14ac:dyDescent="0.25">
      <c r="A9586" s="58"/>
    </row>
    <row r="9587" spans="1:1" x14ac:dyDescent="0.25">
      <c r="A9587" s="58"/>
    </row>
    <row r="9588" spans="1:1" x14ac:dyDescent="0.25">
      <c r="A9588" s="58"/>
    </row>
    <row r="9589" spans="1:1" x14ac:dyDescent="0.25">
      <c r="A9589" s="58"/>
    </row>
    <row r="9590" spans="1:1" x14ac:dyDescent="0.25">
      <c r="A9590" s="58"/>
    </row>
    <row r="9591" spans="1:1" x14ac:dyDescent="0.25">
      <c r="A9591" s="58"/>
    </row>
    <row r="9592" spans="1:1" x14ac:dyDescent="0.25">
      <c r="A9592" s="58"/>
    </row>
    <row r="9593" spans="1:1" x14ac:dyDescent="0.25">
      <c r="A9593" s="58"/>
    </row>
    <row r="9594" spans="1:1" x14ac:dyDescent="0.25">
      <c r="A9594" s="58"/>
    </row>
    <row r="9595" spans="1:1" x14ac:dyDescent="0.25">
      <c r="A9595" s="58"/>
    </row>
    <row r="9596" spans="1:1" x14ac:dyDescent="0.25">
      <c r="A9596" s="58"/>
    </row>
    <row r="9597" spans="1:1" x14ac:dyDescent="0.25">
      <c r="A9597" s="58"/>
    </row>
    <row r="9598" spans="1:1" x14ac:dyDescent="0.25">
      <c r="A9598" s="58"/>
    </row>
    <row r="9599" spans="1:1" x14ac:dyDescent="0.25">
      <c r="A9599" s="58"/>
    </row>
    <row r="9600" spans="1:1" x14ac:dyDescent="0.25">
      <c r="A9600" s="58"/>
    </row>
    <row r="9601" spans="1:1" x14ac:dyDescent="0.25">
      <c r="A9601" s="58"/>
    </row>
    <row r="9602" spans="1:1" x14ac:dyDescent="0.25">
      <c r="A9602" s="58"/>
    </row>
    <row r="9603" spans="1:1" x14ac:dyDescent="0.25">
      <c r="A9603" s="58"/>
    </row>
    <row r="9604" spans="1:1" x14ac:dyDescent="0.25">
      <c r="A9604" s="58"/>
    </row>
    <row r="9605" spans="1:1" x14ac:dyDescent="0.25">
      <c r="A9605" s="58"/>
    </row>
    <row r="9606" spans="1:1" x14ac:dyDescent="0.25">
      <c r="A9606" s="58"/>
    </row>
    <row r="9607" spans="1:1" x14ac:dyDescent="0.25">
      <c r="A9607" s="58"/>
    </row>
    <row r="9608" spans="1:1" x14ac:dyDescent="0.25">
      <c r="A9608" s="58"/>
    </row>
    <row r="9609" spans="1:1" x14ac:dyDescent="0.25">
      <c r="A9609" s="58"/>
    </row>
    <row r="9610" spans="1:1" x14ac:dyDescent="0.25">
      <c r="A9610" s="58"/>
    </row>
    <row r="9611" spans="1:1" x14ac:dyDescent="0.25">
      <c r="A9611" s="58"/>
    </row>
    <row r="9612" spans="1:1" x14ac:dyDescent="0.25">
      <c r="A9612" s="58"/>
    </row>
    <row r="9613" spans="1:1" x14ac:dyDescent="0.25">
      <c r="A9613" s="58"/>
    </row>
    <row r="9614" spans="1:1" x14ac:dyDescent="0.25">
      <c r="A9614" s="58"/>
    </row>
    <row r="9615" spans="1:1" x14ac:dyDescent="0.25">
      <c r="A9615" s="58"/>
    </row>
    <row r="9616" spans="1:1" x14ac:dyDescent="0.25">
      <c r="A9616" s="58"/>
    </row>
    <row r="9617" spans="1:1" x14ac:dyDescent="0.25">
      <c r="A9617" s="58"/>
    </row>
    <row r="9618" spans="1:1" x14ac:dyDescent="0.25">
      <c r="A9618" s="58"/>
    </row>
    <row r="9619" spans="1:1" x14ac:dyDescent="0.25">
      <c r="A9619" s="58"/>
    </row>
    <row r="9620" spans="1:1" x14ac:dyDescent="0.25">
      <c r="A9620" s="58"/>
    </row>
    <row r="9621" spans="1:1" x14ac:dyDescent="0.25">
      <c r="A9621" s="58"/>
    </row>
    <row r="9622" spans="1:1" x14ac:dyDescent="0.25">
      <c r="A9622" s="58"/>
    </row>
    <row r="9623" spans="1:1" x14ac:dyDescent="0.25">
      <c r="A9623" s="58"/>
    </row>
    <row r="9624" spans="1:1" x14ac:dyDescent="0.25">
      <c r="A9624" s="58"/>
    </row>
    <row r="9625" spans="1:1" x14ac:dyDescent="0.25">
      <c r="A9625" s="58"/>
    </row>
    <row r="9626" spans="1:1" x14ac:dyDescent="0.25">
      <c r="A9626" s="58"/>
    </row>
    <row r="9627" spans="1:1" x14ac:dyDescent="0.25">
      <c r="A9627" s="58"/>
    </row>
    <row r="9628" spans="1:1" x14ac:dyDescent="0.25">
      <c r="A9628" s="58"/>
    </row>
    <row r="9629" spans="1:1" x14ac:dyDescent="0.25">
      <c r="A9629" s="58"/>
    </row>
    <row r="9630" spans="1:1" x14ac:dyDescent="0.25">
      <c r="A9630" s="58"/>
    </row>
    <row r="9631" spans="1:1" x14ac:dyDescent="0.25">
      <c r="A9631" s="58"/>
    </row>
    <row r="9632" spans="1:1" x14ac:dyDescent="0.25">
      <c r="A9632" s="58"/>
    </row>
    <row r="9633" spans="1:1" x14ac:dyDescent="0.25">
      <c r="A9633" s="58"/>
    </row>
    <row r="9634" spans="1:1" x14ac:dyDescent="0.25">
      <c r="A9634" s="58"/>
    </row>
    <row r="9635" spans="1:1" x14ac:dyDescent="0.25">
      <c r="A9635" s="58"/>
    </row>
    <row r="9636" spans="1:1" x14ac:dyDescent="0.25">
      <c r="A9636" s="58"/>
    </row>
    <row r="9637" spans="1:1" x14ac:dyDescent="0.25">
      <c r="A9637" s="58"/>
    </row>
    <row r="9638" spans="1:1" x14ac:dyDescent="0.25">
      <c r="A9638" s="58"/>
    </row>
    <row r="9639" spans="1:1" x14ac:dyDescent="0.25">
      <c r="A9639" s="58"/>
    </row>
    <row r="9640" spans="1:1" x14ac:dyDescent="0.25">
      <c r="A9640" s="58"/>
    </row>
    <row r="9641" spans="1:1" x14ac:dyDescent="0.25">
      <c r="A9641" s="58"/>
    </row>
    <row r="9642" spans="1:1" x14ac:dyDescent="0.25">
      <c r="A9642" s="58"/>
    </row>
    <row r="9643" spans="1:1" x14ac:dyDescent="0.25">
      <c r="A9643" s="58"/>
    </row>
    <row r="9644" spans="1:1" x14ac:dyDescent="0.25">
      <c r="A9644" s="58"/>
    </row>
    <row r="9645" spans="1:1" x14ac:dyDescent="0.25">
      <c r="A9645" s="58"/>
    </row>
    <row r="9646" spans="1:1" x14ac:dyDescent="0.25">
      <c r="A9646" s="58"/>
    </row>
    <row r="9647" spans="1:1" x14ac:dyDescent="0.25">
      <c r="A9647" s="58"/>
    </row>
    <row r="9648" spans="1:1" x14ac:dyDescent="0.25">
      <c r="A9648" s="58"/>
    </row>
    <row r="9649" spans="1:1" x14ac:dyDescent="0.25">
      <c r="A9649" s="58"/>
    </row>
    <row r="9650" spans="1:1" x14ac:dyDescent="0.25">
      <c r="A9650" s="58"/>
    </row>
    <row r="9651" spans="1:1" x14ac:dyDescent="0.25">
      <c r="A9651" s="58"/>
    </row>
    <row r="9652" spans="1:1" x14ac:dyDescent="0.25">
      <c r="A9652" s="58"/>
    </row>
    <row r="9653" spans="1:1" x14ac:dyDescent="0.25">
      <c r="A9653" s="58"/>
    </row>
    <row r="9654" spans="1:1" x14ac:dyDescent="0.25">
      <c r="A9654" s="58"/>
    </row>
    <row r="9655" spans="1:1" x14ac:dyDescent="0.25">
      <c r="A9655" s="58"/>
    </row>
    <row r="9656" spans="1:1" x14ac:dyDescent="0.25">
      <c r="A9656" s="58"/>
    </row>
    <row r="9657" spans="1:1" x14ac:dyDescent="0.25">
      <c r="A9657" s="58"/>
    </row>
    <row r="9658" spans="1:1" x14ac:dyDescent="0.25">
      <c r="A9658" s="58"/>
    </row>
    <row r="9659" spans="1:1" x14ac:dyDescent="0.25">
      <c r="A9659" s="58"/>
    </row>
    <row r="9660" spans="1:1" x14ac:dyDescent="0.25">
      <c r="A9660" s="58"/>
    </row>
    <row r="9661" spans="1:1" x14ac:dyDescent="0.25">
      <c r="A9661" s="58"/>
    </row>
    <row r="9662" spans="1:1" x14ac:dyDescent="0.25">
      <c r="A9662" s="58"/>
    </row>
    <row r="9663" spans="1:1" x14ac:dyDescent="0.25">
      <c r="A9663" s="58"/>
    </row>
    <row r="9664" spans="1:1" x14ac:dyDescent="0.25">
      <c r="A9664" s="58"/>
    </row>
    <row r="9665" spans="1:1" x14ac:dyDescent="0.25">
      <c r="A9665" s="58"/>
    </row>
    <row r="9666" spans="1:1" x14ac:dyDescent="0.25">
      <c r="A9666" s="58"/>
    </row>
    <row r="9667" spans="1:1" x14ac:dyDescent="0.25">
      <c r="A9667" s="58"/>
    </row>
    <row r="9668" spans="1:1" x14ac:dyDescent="0.25">
      <c r="A9668" s="58"/>
    </row>
    <row r="9669" spans="1:1" x14ac:dyDescent="0.25">
      <c r="A9669" s="58"/>
    </row>
    <row r="9670" spans="1:1" x14ac:dyDescent="0.25">
      <c r="A9670" s="58"/>
    </row>
    <row r="9671" spans="1:1" x14ac:dyDescent="0.25">
      <c r="A9671" s="58"/>
    </row>
    <row r="9672" spans="1:1" x14ac:dyDescent="0.25">
      <c r="A9672" s="58"/>
    </row>
    <row r="9673" spans="1:1" x14ac:dyDescent="0.25">
      <c r="A9673" s="58"/>
    </row>
    <row r="9674" spans="1:1" x14ac:dyDescent="0.25">
      <c r="A9674" s="58"/>
    </row>
    <row r="9675" spans="1:1" x14ac:dyDescent="0.25">
      <c r="A9675" s="58"/>
    </row>
    <row r="9676" spans="1:1" x14ac:dyDescent="0.25">
      <c r="A9676" s="58"/>
    </row>
    <row r="9677" spans="1:1" x14ac:dyDescent="0.25">
      <c r="A9677" s="58"/>
    </row>
    <row r="9678" spans="1:1" x14ac:dyDescent="0.25">
      <c r="A9678" s="58"/>
    </row>
    <row r="9679" spans="1:1" x14ac:dyDescent="0.25">
      <c r="A9679" s="58"/>
    </row>
    <row r="9680" spans="1:1" x14ac:dyDescent="0.25">
      <c r="A9680" s="58"/>
    </row>
    <row r="9681" spans="1:1" x14ac:dyDescent="0.25">
      <c r="A9681" s="58"/>
    </row>
    <row r="9682" spans="1:1" x14ac:dyDescent="0.25">
      <c r="A9682" s="58"/>
    </row>
    <row r="9683" spans="1:1" x14ac:dyDescent="0.25">
      <c r="A9683" s="58"/>
    </row>
    <row r="9684" spans="1:1" x14ac:dyDescent="0.25">
      <c r="A9684" s="58"/>
    </row>
    <row r="9685" spans="1:1" x14ac:dyDescent="0.25">
      <c r="A9685" s="58"/>
    </row>
    <row r="9686" spans="1:1" x14ac:dyDescent="0.25">
      <c r="A9686" s="58"/>
    </row>
    <row r="9687" spans="1:1" x14ac:dyDescent="0.25">
      <c r="A9687" s="58"/>
    </row>
    <row r="9688" spans="1:1" x14ac:dyDescent="0.25">
      <c r="A9688" s="58"/>
    </row>
    <row r="9689" spans="1:1" x14ac:dyDescent="0.25">
      <c r="A9689" s="58"/>
    </row>
    <row r="9690" spans="1:1" x14ac:dyDescent="0.25">
      <c r="A9690" s="58"/>
    </row>
    <row r="9691" spans="1:1" x14ac:dyDescent="0.25">
      <c r="A9691" s="58"/>
    </row>
    <row r="9692" spans="1:1" x14ac:dyDescent="0.25">
      <c r="A9692" s="58"/>
    </row>
    <row r="9693" spans="1:1" x14ac:dyDescent="0.25">
      <c r="A9693" s="58"/>
    </row>
    <row r="9694" spans="1:1" x14ac:dyDescent="0.25">
      <c r="A9694" s="58"/>
    </row>
    <row r="9695" spans="1:1" x14ac:dyDescent="0.25">
      <c r="A9695" s="58"/>
    </row>
    <row r="9696" spans="1:1" x14ac:dyDescent="0.25">
      <c r="A9696" s="58"/>
    </row>
    <row r="9697" spans="1:1" x14ac:dyDescent="0.25">
      <c r="A9697" s="58"/>
    </row>
    <row r="9698" spans="1:1" x14ac:dyDescent="0.25">
      <c r="A9698" s="58"/>
    </row>
    <row r="9699" spans="1:1" x14ac:dyDescent="0.25">
      <c r="A9699" s="58"/>
    </row>
    <row r="9700" spans="1:1" x14ac:dyDescent="0.25">
      <c r="A9700" s="58"/>
    </row>
    <row r="9701" spans="1:1" x14ac:dyDescent="0.25">
      <c r="A9701" s="58"/>
    </row>
    <row r="9702" spans="1:1" x14ac:dyDescent="0.25">
      <c r="A9702" s="58"/>
    </row>
    <row r="9703" spans="1:1" x14ac:dyDescent="0.25">
      <c r="A9703" s="58"/>
    </row>
    <row r="9704" spans="1:1" x14ac:dyDescent="0.25">
      <c r="A9704" s="58"/>
    </row>
    <row r="9705" spans="1:1" x14ac:dyDescent="0.25">
      <c r="A9705" s="58"/>
    </row>
    <row r="9706" spans="1:1" x14ac:dyDescent="0.25">
      <c r="A9706" s="58"/>
    </row>
    <row r="9707" spans="1:1" x14ac:dyDescent="0.25">
      <c r="A9707" s="58"/>
    </row>
    <row r="9708" spans="1:1" x14ac:dyDescent="0.25">
      <c r="A9708" s="58"/>
    </row>
    <row r="9709" spans="1:1" x14ac:dyDescent="0.25">
      <c r="A9709" s="58"/>
    </row>
    <row r="9710" spans="1:1" x14ac:dyDescent="0.25">
      <c r="A9710" s="58"/>
    </row>
    <row r="9711" spans="1:1" x14ac:dyDescent="0.25">
      <c r="A9711" s="58"/>
    </row>
    <row r="9712" spans="1:1" x14ac:dyDescent="0.25">
      <c r="A9712" s="58"/>
    </row>
    <row r="9713" spans="1:1" x14ac:dyDescent="0.25">
      <c r="A9713" s="58"/>
    </row>
    <row r="9714" spans="1:1" x14ac:dyDescent="0.25">
      <c r="A9714" s="58"/>
    </row>
    <row r="9715" spans="1:1" x14ac:dyDescent="0.25">
      <c r="A9715" s="58"/>
    </row>
    <row r="9716" spans="1:1" x14ac:dyDescent="0.25">
      <c r="A9716" s="58"/>
    </row>
    <row r="9717" spans="1:1" x14ac:dyDescent="0.25">
      <c r="A9717" s="58"/>
    </row>
    <row r="9718" spans="1:1" x14ac:dyDescent="0.25">
      <c r="A9718" s="58"/>
    </row>
    <row r="9719" spans="1:1" x14ac:dyDescent="0.25">
      <c r="A9719" s="58"/>
    </row>
    <row r="9720" spans="1:1" x14ac:dyDescent="0.25">
      <c r="A9720" s="58"/>
    </row>
    <row r="9721" spans="1:1" x14ac:dyDescent="0.25">
      <c r="A9721" s="58"/>
    </row>
    <row r="9722" spans="1:1" x14ac:dyDescent="0.25">
      <c r="A9722" s="58"/>
    </row>
    <row r="9723" spans="1:1" x14ac:dyDescent="0.25">
      <c r="A9723" s="58"/>
    </row>
    <row r="9724" spans="1:1" x14ac:dyDescent="0.25">
      <c r="A9724" s="58"/>
    </row>
    <row r="9725" spans="1:1" x14ac:dyDescent="0.25">
      <c r="A9725" s="58"/>
    </row>
    <row r="9726" spans="1:1" x14ac:dyDescent="0.25">
      <c r="A9726" s="58"/>
    </row>
    <row r="9727" spans="1:1" x14ac:dyDescent="0.25">
      <c r="A9727" s="58"/>
    </row>
    <row r="9728" spans="1:1" x14ac:dyDescent="0.25">
      <c r="A9728" s="58"/>
    </row>
    <row r="9729" spans="1:1" x14ac:dyDescent="0.25">
      <c r="A9729" s="58"/>
    </row>
    <row r="9730" spans="1:1" x14ac:dyDescent="0.25">
      <c r="A9730" s="58"/>
    </row>
    <row r="9731" spans="1:1" x14ac:dyDescent="0.25">
      <c r="A9731" s="58"/>
    </row>
    <row r="9732" spans="1:1" x14ac:dyDescent="0.25">
      <c r="A9732" s="58"/>
    </row>
    <row r="9733" spans="1:1" x14ac:dyDescent="0.25">
      <c r="A9733" s="58"/>
    </row>
    <row r="9734" spans="1:1" x14ac:dyDescent="0.25">
      <c r="A9734" s="58"/>
    </row>
    <row r="9735" spans="1:1" x14ac:dyDescent="0.25">
      <c r="A9735" s="58"/>
    </row>
    <row r="9736" spans="1:1" x14ac:dyDescent="0.25">
      <c r="A9736" s="58"/>
    </row>
    <row r="9737" spans="1:1" x14ac:dyDescent="0.25">
      <c r="A9737" s="58"/>
    </row>
    <row r="9738" spans="1:1" x14ac:dyDescent="0.25">
      <c r="A9738" s="58"/>
    </row>
    <row r="9739" spans="1:1" x14ac:dyDescent="0.25">
      <c r="A9739" s="58"/>
    </row>
    <row r="9740" spans="1:1" x14ac:dyDescent="0.25">
      <c r="A9740" s="58"/>
    </row>
    <row r="9741" spans="1:1" x14ac:dyDescent="0.25">
      <c r="A9741" s="58"/>
    </row>
    <row r="9742" spans="1:1" x14ac:dyDescent="0.25">
      <c r="A9742" s="58"/>
    </row>
    <row r="9743" spans="1:1" x14ac:dyDescent="0.25">
      <c r="A9743" s="58"/>
    </row>
    <row r="9744" spans="1:1" x14ac:dyDescent="0.25">
      <c r="A9744" s="58"/>
    </row>
    <row r="9745" spans="1:1" x14ac:dyDescent="0.25">
      <c r="A9745" s="58"/>
    </row>
    <row r="9746" spans="1:1" x14ac:dyDescent="0.25">
      <c r="A9746" s="58"/>
    </row>
    <row r="9747" spans="1:1" x14ac:dyDescent="0.25">
      <c r="A9747" s="58"/>
    </row>
    <row r="9748" spans="1:1" x14ac:dyDescent="0.25">
      <c r="A9748" s="58"/>
    </row>
    <row r="9749" spans="1:1" x14ac:dyDescent="0.25">
      <c r="A9749" s="58"/>
    </row>
    <row r="9750" spans="1:1" x14ac:dyDescent="0.25">
      <c r="A9750" s="58"/>
    </row>
    <row r="9751" spans="1:1" x14ac:dyDescent="0.25">
      <c r="A9751" s="58"/>
    </row>
    <row r="9752" spans="1:1" x14ac:dyDescent="0.25">
      <c r="A9752" s="58"/>
    </row>
    <row r="9753" spans="1:1" x14ac:dyDescent="0.25">
      <c r="A9753" s="58"/>
    </row>
    <row r="9754" spans="1:1" x14ac:dyDescent="0.25">
      <c r="A9754" s="58"/>
    </row>
    <row r="9755" spans="1:1" x14ac:dyDescent="0.25">
      <c r="A9755" s="58"/>
    </row>
    <row r="9756" spans="1:1" x14ac:dyDescent="0.25">
      <c r="A9756" s="58"/>
    </row>
    <row r="9757" spans="1:1" x14ac:dyDescent="0.25">
      <c r="A9757" s="58"/>
    </row>
    <row r="9758" spans="1:1" x14ac:dyDescent="0.25">
      <c r="A9758" s="58"/>
    </row>
    <row r="9759" spans="1:1" x14ac:dyDescent="0.25">
      <c r="A9759" s="58"/>
    </row>
    <row r="9760" spans="1:1" x14ac:dyDescent="0.25">
      <c r="A9760" s="58"/>
    </row>
    <row r="9761" spans="1:1" x14ac:dyDescent="0.25">
      <c r="A9761" s="58"/>
    </row>
    <row r="9762" spans="1:1" x14ac:dyDescent="0.25">
      <c r="A9762" s="58"/>
    </row>
    <row r="9763" spans="1:1" x14ac:dyDescent="0.25">
      <c r="A9763" s="58"/>
    </row>
    <row r="9764" spans="1:1" x14ac:dyDescent="0.25">
      <c r="A9764" s="58"/>
    </row>
    <row r="9765" spans="1:1" x14ac:dyDescent="0.25">
      <c r="A9765" s="58"/>
    </row>
    <row r="9766" spans="1:1" x14ac:dyDescent="0.25">
      <c r="A9766" s="58"/>
    </row>
    <row r="9767" spans="1:1" x14ac:dyDescent="0.25">
      <c r="A9767" s="58"/>
    </row>
    <row r="9768" spans="1:1" x14ac:dyDescent="0.25">
      <c r="A9768" s="58"/>
    </row>
    <row r="9769" spans="1:1" x14ac:dyDescent="0.25">
      <c r="A9769" s="58"/>
    </row>
    <row r="9770" spans="1:1" x14ac:dyDescent="0.25">
      <c r="A9770" s="58"/>
    </row>
    <row r="9771" spans="1:1" x14ac:dyDescent="0.25">
      <c r="A9771" s="58"/>
    </row>
    <row r="9772" spans="1:1" x14ac:dyDescent="0.25">
      <c r="A9772" s="58"/>
    </row>
    <row r="9773" spans="1:1" x14ac:dyDescent="0.25">
      <c r="A9773" s="58"/>
    </row>
    <row r="9774" spans="1:1" x14ac:dyDescent="0.25">
      <c r="A9774" s="58"/>
    </row>
    <row r="9775" spans="1:1" x14ac:dyDescent="0.25">
      <c r="A9775" s="58"/>
    </row>
    <row r="9776" spans="1:1" x14ac:dyDescent="0.25">
      <c r="A9776" s="58"/>
    </row>
    <row r="9777" spans="1:1" x14ac:dyDescent="0.25">
      <c r="A9777" s="58"/>
    </row>
    <row r="9778" spans="1:1" x14ac:dyDescent="0.25">
      <c r="A9778" s="58"/>
    </row>
    <row r="9779" spans="1:1" x14ac:dyDescent="0.25">
      <c r="A9779" s="58"/>
    </row>
    <row r="9780" spans="1:1" x14ac:dyDescent="0.25">
      <c r="A9780" s="58"/>
    </row>
    <row r="9781" spans="1:1" x14ac:dyDescent="0.25">
      <c r="A9781" s="58"/>
    </row>
    <row r="9782" spans="1:1" x14ac:dyDescent="0.25">
      <c r="A9782" s="58"/>
    </row>
    <row r="9783" spans="1:1" x14ac:dyDescent="0.25">
      <c r="A9783" s="58"/>
    </row>
    <row r="9784" spans="1:1" x14ac:dyDescent="0.25">
      <c r="A9784" s="58"/>
    </row>
    <row r="9785" spans="1:1" x14ac:dyDescent="0.25">
      <c r="A9785" s="58"/>
    </row>
    <row r="9786" spans="1:1" x14ac:dyDescent="0.25">
      <c r="A9786" s="58"/>
    </row>
    <row r="9787" spans="1:1" x14ac:dyDescent="0.25">
      <c r="A9787" s="58"/>
    </row>
    <row r="9788" spans="1:1" x14ac:dyDescent="0.25">
      <c r="A9788" s="58"/>
    </row>
    <row r="9789" spans="1:1" x14ac:dyDescent="0.25">
      <c r="A9789" s="58"/>
    </row>
    <row r="9790" spans="1:1" x14ac:dyDescent="0.25">
      <c r="A9790" s="58"/>
    </row>
    <row r="9791" spans="1:1" x14ac:dyDescent="0.25">
      <c r="A9791" s="58"/>
    </row>
    <row r="9792" spans="1:1" x14ac:dyDescent="0.25">
      <c r="A9792" s="58"/>
    </row>
    <row r="9793" spans="1:1" x14ac:dyDescent="0.25">
      <c r="A9793" s="58"/>
    </row>
    <row r="9794" spans="1:1" x14ac:dyDescent="0.25">
      <c r="A9794" s="58"/>
    </row>
    <row r="9795" spans="1:1" x14ac:dyDescent="0.25">
      <c r="A9795" s="58"/>
    </row>
    <row r="9796" spans="1:1" x14ac:dyDescent="0.25">
      <c r="A9796" s="58"/>
    </row>
    <row r="9797" spans="1:1" x14ac:dyDescent="0.25">
      <c r="A9797" s="58"/>
    </row>
    <row r="9798" spans="1:1" x14ac:dyDescent="0.25">
      <c r="A9798" s="58"/>
    </row>
    <row r="9799" spans="1:1" x14ac:dyDescent="0.25">
      <c r="A9799" s="58"/>
    </row>
    <row r="9800" spans="1:1" x14ac:dyDescent="0.25">
      <c r="A9800" s="58"/>
    </row>
    <row r="9801" spans="1:1" x14ac:dyDescent="0.25">
      <c r="A9801" s="58"/>
    </row>
    <row r="9802" spans="1:1" x14ac:dyDescent="0.25">
      <c r="A9802" s="58"/>
    </row>
    <row r="9803" spans="1:1" x14ac:dyDescent="0.25">
      <c r="A9803" s="58"/>
    </row>
    <row r="9804" spans="1:1" x14ac:dyDescent="0.25">
      <c r="A9804" s="58"/>
    </row>
    <row r="9805" spans="1:1" x14ac:dyDescent="0.25">
      <c r="A9805" s="58"/>
    </row>
    <row r="9806" spans="1:1" x14ac:dyDescent="0.25">
      <c r="A9806" s="58"/>
    </row>
    <row r="9807" spans="1:1" x14ac:dyDescent="0.25">
      <c r="A9807" s="58"/>
    </row>
    <row r="9808" spans="1:1" x14ac:dyDescent="0.25">
      <c r="A9808" s="58"/>
    </row>
    <row r="9809" spans="1:1" x14ac:dyDescent="0.25">
      <c r="A9809" s="58"/>
    </row>
    <row r="9810" spans="1:1" x14ac:dyDescent="0.25">
      <c r="A9810" s="58"/>
    </row>
    <row r="9811" spans="1:1" x14ac:dyDescent="0.25">
      <c r="A9811" s="58"/>
    </row>
    <row r="9812" spans="1:1" x14ac:dyDescent="0.25">
      <c r="A9812" s="58"/>
    </row>
    <row r="9813" spans="1:1" x14ac:dyDescent="0.25">
      <c r="A9813" s="58"/>
    </row>
    <row r="9814" spans="1:1" x14ac:dyDescent="0.25">
      <c r="A9814" s="58"/>
    </row>
    <row r="9815" spans="1:1" x14ac:dyDescent="0.25">
      <c r="A9815" s="58"/>
    </row>
    <row r="9816" spans="1:1" x14ac:dyDescent="0.25">
      <c r="A9816" s="58"/>
    </row>
    <row r="9817" spans="1:1" x14ac:dyDescent="0.25">
      <c r="A9817" s="58"/>
    </row>
    <row r="9818" spans="1:1" x14ac:dyDescent="0.25">
      <c r="A9818" s="58"/>
    </row>
    <row r="9819" spans="1:1" x14ac:dyDescent="0.25">
      <c r="A9819" s="58"/>
    </row>
    <row r="9820" spans="1:1" x14ac:dyDescent="0.25">
      <c r="A9820" s="58"/>
    </row>
    <row r="9821" spans="1:1" x14ac:dyDescent="0.25">
      <c r="A9821" s="58"/>
    </row>
    <row r="9822" spans="1:1" x14ac:dyDescent="0.25">
      <c r="A9822" s="58"/>
    </row>
    <row r="9823" spans="1:1" x14ac:dyDescent="0.25">
      <c r="A9823" s="58"/>
    </row>
    <row r="9824" spans="1:1" x14ac:dyDescent="0.25">
      <c r="A9824" s="58"/>
    </row>
    <row r="9825" spans="1:1" x14ac:dyDescent="0.25">
      <c r="A9825" s="58"/>
    </row>
    <row r="9826" spans="1:1" x14ac:dyDescent="0.25">
      <c r="A9826" s="58"/>
    </row>
    <row r="9827" spans="1:1" x14ac:dyDescent="0.25">
      <c r="A9827" s="58"/>
    </row>
    <row r="9828" spans="1:1" x14ac:dyDescent="0.25">
      <c r="A9828" s="58"/>
    </row>
    <row r="9829" spans="1:1" x14ac:dyDescent="0.25">
      <c r="A9829" s="58"/>
    </row>
    <row r="9830" spans="1:1" x14ac:dyDescent="0.25">
      <c r="A9830" s="58"/>
    </row>
    <row r="9831" spans="1:1" x14ac:dyDescent="0.25">
      <c r="A9831" s="58"/>
    </row>
    <row r="9832" spans="1:1" x14ac:dyDescent="0.25">
      <c r="A9832" s="58"/>
    </row>
    <row r="9833" spans="1:1" x14ac:dyDescent="0.25">
      <c r="A9833" s="58"/>
    </row>
    <row r="9834" spans="1:1" x14ac:dyDescent="0.25">
      <c r="A9834" s="58"/>
    </row>
    <row r="9835" spans="1:1" x14ac:dyDescent="0.25">
      <c r="A9835" s="58"/>
    </row>
    <row r="9836" spans="1:1" x14ac:dyDescent="0.25">
      <c r="A9836" s="58"/>
    </row>
    <row r="9837" spans="1:1" x14ac:dyDescent="0.25">
      <c r="A9837" s="58"/>
    </row>
    <row r="9838" spans="1:1" x14ac:dyDescent="0.25">
      <c r="A9838" s="58"/>
    </row>
    <row r="9839" spans="1:1" x14ac:dyDescent="0.25">
      <c r="A9839" s="58"/>
    </row>
    <row r="9840" spans="1:1" x14ac:dyDescent="0.25">
      <c r="A9840" s="58"/>
    </row>
    <row r="9841" spans="1:1" x14ac:dyDescent="0.25">
      <c r="A9841" s="58"/>
    </row>
    <row r="9842" spans="1:1" x14ac:dyDescent="0.25">
      <c r="A9842" s="58"/>
    </row>
    <row r="9843" spans="1:1" x14ac:dyDescent="0.25">
      <c r="A9843" s="58"/>
    </row>
    <row r="9844" spans="1:1" x14ac:dyDescent="0.25">
      <c r="A9844" s="58"/>
    </row>
    <row r="9845" spans="1:1" x14ac:dyDescent="0.25">
      <c r="A9845" s="58"/>
    </row>
    <row r="9846" spans="1:1" x14ac:dyDescent="0.25">
      <c r="A9846" s="58"/>
    </row>
    <row r="9847" spans="1:1" x14ac:dyDescent="0.25">
      <c r="A9847" s="58"/>
    </row>
    <row r="9848" spans="1:1" x14ac:dyDescent="0.25">
      <c r="A9848" s="58"/>
    </row>
    <row r="9849" spans="1:1" x14ac:dyDescent="0.25">
      <c r="A9849" s="58"/>
    </row>
    <row r="9850" spans="1:1" x14ac:dyDescent="0.25">
      <c r="A9850" s="58"/>
    </row>
    <row r="9851" spans="1:1" x14ac:dyDescent="0.25">
      <c r="A9851" s="58"/>
    </row>
    <row r="9852" spans="1:1" x14ac:dyDescent="0.25">
      <c r="A9852" s="58"/>
    </row>
    <row r="9853" spans="1:1" x14ac:dyDescent="0.25">
      <c r="A9853" s="58"/>
    </row>
    <row r="9854" spans="1:1" x14ac:dyDescent="0.25">
      <c r="A9854" s="58"/>
    </row>
    <row r="9855" spans="1:1" x14ac:dyDescent="0.25">
      <c r="A9855" s="58"/>
    </row>
    <row r="9856" spans="1:1" x14ac:dyDescent="0.25">
      <c r="A9856" s="58"/>
    </row>
    <row r="9857" spans="1:1" x14ac:dyDescent="0.25">
      <c r="A9857" s="58"/>
    </row>
    <row r="9858" spans="1:1" x14ac:dyDescent="0.25">
      <c r="A9858" s="58"/>
    </row>
    <row r="9859" spans="1:1" x14ac:dyDescent="0.25">
      <c r="A9859" s="58"/>
    </row>
    <row r="9860" spans="1:1" x14ac:dyDescent="0.25">
      <c r="A9860" s="58"/>
    </row>
    <row r="9861" spans="1:1" x14ac:dyDescent="0.25">
      <c r="A9861" s="58"/>
    </row>
    <row r="9862" spans="1:1" x14ac:dyDescent="0.25">
      <c r="A9862" s="58"/>
    </row>
    <row r="9863" spans="1:1" x14ac:dyDescent="0.25">
      <c r="A9863" s="58"/>
    </row>
    <row r="9864" spans="1:1" x14ac:dyDescent="0.25">
      <c r="A9864" s="58"/>
    </row>
    <row r="9865" spans="1:1" x14ac:dyDescent="0.25">
      <c r="A9865" s="58"/>
    </row>
    <row r="9866" spans="1:1" x14ac:dyDescent="0.25">
      <c r="A9866" s="58"/>
    </row>
    <row r="9867" spans="1:1" x14ac:dyDescent="0.25">
      <c r="A9867" s="58"/>
    </row>
    <row r="9868" spans="1:1" x14ac:dyDescent="0.25">
      <c r="A9868" s="58"/>
    </row>
    <row r="9869" spans="1:1" x14ac:dyDescent="0.25">
      <c r="A9869" s="58"/>
    </row>
    <row r="9870" spans="1:1" x14ac:dyDescent="0.25">
      <c r="A9870" s="58"/>
    </row>
    <row r="9871" spans="1:1" x14ac:dyDescent="0.25">
      <c r="A9871" s="58"/>
    </row>
    <row r="9872" spans="1:1" x14ac:dyDescent="0.25">
      <c r="A9872" s="58"/>
    </row>
    <row r="9873" spans="1:1" x14ac:dyDescent="0.25">
      <c r="A9873" s="58"/>
    </row>
    <row r="9874" spans="1:1" x14ac:dyDescent="0.25">
      <c r="A9874" s="58"/>
    </row>
    <row r="9875" spans="1:1" x14ac:dyDescent="0.25">
      <c r="A9875" s="58"/>
    </row>
    <row r="9876" spans="1:1" x14ac:dyDescent="0.25">
      <c r="A9876" s="58"/>
    </row>
    <row r="9877" spans="1:1" x14ac:dyDescent="0.25">
      <c r="A9877" s="58"/>
    </row>
    <row r="9878" spans="1:1" x14ac:dyDescent="0.25">
      <c r="A9878" s="58"/>
    </row>
    <row r="9879" spans="1:1" x14ac:dyDescent="0.25">
      <c r="A9879" s="58"/>
    </row>
    <row r="9880" spans="1:1" x14ac:dyDescent="0.25">
      <c r="A9880" s="58"/>
    </row>
    <row r="9881" spans="1:1" x14ac:dyDescent="0.25">
      <c r="A9881" s="58"/>
    </row>
    <row r="9882" spans="1:1" x14ac:dyDescent="0.25">
      <c r="A9882" s="58"/>
    </row>
    <row r="9883" spans="1:1" x14ac:dyDescent="0.25">
      <c r="A9883" s="58"/>
    </row>
    <row r="9884" spans="1:1" x14ac:dyDescent="0.25">
      <c r="A9884" s="58"/>
    </row>
    <row r="9885" spans="1:1" x14ac:dyDescent="0.25">
      <c r="A9885" s="58"/>
    </row>
    <row r="9886" spans="1:1" x14ac:dyDescent="0.25">
      <c r="A9886" s="58"/>
    </row>
    <row r="9887" spans="1:1" x14ac:dyDescent="0.25">
      <c r="A9887" s="58"/>
    </row>
    <row r="9888" spans="1:1" x14ac:dyDescent="0.25">
      <c r="A9888" s="58"/>
    </row>
    <row r="9889" spans="1:1" x14ac:dyDescent="0.25">
      <c r="A9889" s="58"/>
    </row>
    <row r="9890" spans="1:1" x14ac:dyDescent="0.25">
      <c r="A9890" s="58"/>
    </row>
    <row r="9891" spans="1:1" x14ac:dyDescent="0.25">
      <c r="A9891" s="58"/>
    </row>
    <row r="9892" spans="1:1" x14ac:dyDescent="0.25">
      <c r="A9892" s="58"/>
    </row>
    <row r="9893" spans="1:1" x14ac:dyDescent="0.25">
      <c r="A9893" s="58"/>
    </row>
    <row r="9894" spans="1:1" x14ac:dyDescent="0.25">
      <c r="A9894" s="58"/>
    </row>
    <row r="9895" spans="1:1" x14ac:dyDescent="0.25">
      <c r="A9895" s="58"/>
    </row>
    <row r="9896" spans="1:1" x14ac:dyDescent="0.25">
      <c r="A9896" s="58"/>
    </row>
    <row r="9897" spans="1:1" x14ac:dyDescent="0.25">
      <c r="A9897" s="58"/>
    </row>
    <row r="9898" spans="1:1" x14ac:dyDescent="0.25">
      <c r="A9898" s="58"/>
    </row>
    <row r="9899" spans="1:1" x14ac:dyDescent="0.25">
      <c r="A9899" s="58"/>
    </row>
    <row r="9900" spans="1:1" x14ac:dyDescent="0.25">
      <c r="A9900" s="58"/>
    </row>
    <row r="9901" spans="1:1" x14ac:dyDescent="0.25">
      <c r="A9901" s="58"/>
    </row>
    <row r="9902" spans="1:1" x14ac:dyDescent="0.25">
      <c r="A9902" s="58"/>
    </row>
    <row r="9903" spans="1:1" x14ac:dyDescent="0.25">
      <c r="A9903" s="58"/>
    </row>
    <row r="9904" spans="1:1" x14ac:dyDescent="0.25">
      <c r="A9904" s="58"/>
    </row>
    <row r="9905" spans="1:1" x14ac:dyDescent="0.25">
      <c r="A9905" s="58"/>
    </row>
    <row r="9906" spans="1:1" x14ac:dyDescent="0.25">
      <c r="A9906" s="58"/>
    </row>
    <row r="9907" spans="1:1" x14ac:dyDescent="0.25">
      <c r="A9907" s="58"/>
    </row>
    <row r="9908" spans="1:1" x14ac:dyDescent="0.25">
      <c r="A9908" s="58"/>
    </row>
    <row r="9909" spans="1:1" x14ac:dyDescent="0.25">
      <c r="A9909" s="58"/>
    </row>
    <row r="9910" spans="1:1" x14ac:dyDescent="0.25">
      <c r="A9910" s="58"/>
    </row>
    <row r="9911" spans="1:1" x14ac:dyDescent="0.25">
      <c r="A9911" s="58"/>
    </row>
    <row r="9912" spans="1:1" x14ac:dyDescent="0.25">
      <c r="A9912" s="58"/>
    </row>
    <row r="9913" spans="1:1" x14ac:dyDescent="0.25">
      <c r="A9913" s="58"/>
    </row>
    <row r="9914" spans="1:1" x14ac:dyDescent="0.25">
      <c r="A9914" s="58"/>
    </row>
    <row r="9915" spans="1:1" x14ac:dyDescent="0.25">
      <c r="A9915" s="58"/>
    </row>
    <row r="9916" spans="1:1" x14ac:dyDescent="0.25">
      <c r="A9916" s="58"/>
    </row>
    <row r="9917" spans="1:1" x14ac:dyDescent="0.25">
      <c r="A9917" s="58"/>
    </row>
    <row r="9918" spans="1:1" x14ac:dyDescent="0.25">
      <c r="A9918" s="58"/>
    </row>
    <row r="9919" spans="1:1" x14ac:dyDescent="0.25">
      <c r="A9919" s="58"/>
    </row>
    <row r="9920" spans="1:1" x14ac:dyDescent="0.25">
      <c r="A9920" s="58"/>
    </row>
    <row r="9921" spans="1:1" x14ac:dyDescent="0.25">
      <c r="A9921" s="58"/>
    </row>
    <row r="9922" spans="1:1" x14ac:dyDescent="0.25">
      <c r="A9922" s="58"/>
    </row>
    <row r="9923" spans="1:1" x14ac:dyDescent="0.25">
      <c r="A9923" s="58"/>
    </row>
    <row r="9924" spans="1:1" x14ac:dyDescent="0.25">
      <c r="A9924" s="58"/>
    </row>
    <row r="9925" spans="1:1" x14ac:dyDescent="0.25">
      <c r="A9925" s="58"/>
    </row>
    <row r="9926" spans="1:1" x14ac:dyDescent="0.25">
      <c r="A9926" s="58"/>
    </row>
    <row r="9927" spans="1:1" x14ac:dyDescent="0.25">
      <c r="A9927" s="58"/>
    </row>
    <row r="9928" spans="1:1" x14ac:dyDescent="0.25">
      <c r="A9928" s="58"/>
    </row>
    <row r="9929" spans="1:1" x14ac:dyDescent="0.25">
      <c r="A9929" s="58"/>
    </row>
    <row r="9930" spans="1:1" x14ac:dyDescent="0.25">
      <c r="A9930" s="58"/>
    </row>
    <row r="9931" spans="1:1" x14ac:dyDescent="0.25">
      <c r="A9931" s="58"/>
    </row>
    <row r="9932" spans="1:1" x14ac:dyDescent="0.25">
      <c r="A9932" s="58"/>
    </row>
    <row r="9933" spans="1:1" x14ac:dyDescent="0.25">
      <c r="A9933" s="58"/>
    </row>
    <row r="9934" spans="1:1" x14ac:dyDescent="0.25">
      <c r="A9934" s="58"/>
    </row>
    <row r="9935" spans="1:1" x14ac:dyDescent="0.25">
      <c r="A9935" s="58"/>
    </row>
    <row r="9936" spans="1:1" x14ac:dyDescent="0.25">
      <c r="A9936" s="58"/>
    </row>
    <row r="9937" spans="1:1" x14ac:dyDescent="0.25">
      <c r="A9937" s="58"/>
    </row>
    <row r="9938" spans="1:1" x14ac:dyDescent="0.25">
      <c r="A9938" s="58"/>
    </row>
    <row r="9939" spans="1:1" x14ac:dyDescent="0.25">
      <c r="A9939" s="58"/>
    </row>
    <row r="9940" spans="1:1" x14ac:dyDescent="0.25">
      <c r="A9940" s="58"/>
    </row>
    <row r="9941" spans="1:1" x14ac:dyDescent="0.25">
      <c r="A9941" s="58"/>
    </row>
    <row r="9942" spans="1:1" x14ac:dyDescent="0.25">
      <c r="A9942" s="58"/>
    </row>
    <row r="9943" spans="1:1" x14ac:dyDescent="0.25">
      <c r="A9943" s="58"/>
    </row>
    <row r="9944" spans="1:1" x14ac:dyDescent="0.25">
      <c r="A9944" s="58"/>
    </row>
    <row r="9945" spans="1:1" x14ac:dyDescent="0.25">
      <c r="A9945" s="58"/>
    </row>
    <row r="9946" spans="1:1" x14ac:dyDescent="0.25">
      <c r="A9946" s="58"/>
    </row>
    <row r="9947" spans="1:1" x14ac:dyDescent="0.25">
      <c r="A9947" s="58"/>
    </row>
    <row r="9948" spans="1:1" x14ac:dyDescent="0.25">
      <c r="A9948" s="58"/>
    </row>
    <row r="9949" spans="1:1" x14ac:dyDescent="0.25">
      <c r="A9949" s="58"/>
    </row>
    <row r="9950" spans="1:1" x14ac:dyDescent="0.25">
      <c r="A9950" s="58"/>
    </row>
    <row r="9951" spans="1:1" x14ac:dyDescent="0.25">
      <c r="A9951" s="58"/>
    </row>
    <row r="9952" spans="1:1" x14ac:dyDescent="0.25">
      <c r="A9952" s="58"/>
    </row>
    <row r="9953" spans="1:1" x14ac:dyDescent="0.25">
      <c r="A9953" s="58"/>
    </row>
    <row r="9954" spans="1:1" x14ac:dyDescent="0.25">
      <c r="A9954" s="58"/>
    </row>
    <row r="9955" spans="1:1" x14ac:dyDescent="0.25">
      <c r="A9955" s="58"/>
    </row>
    <row r="9956" spans="1:1" x14ac:dyDescent="0.25">
      <c r="A9956" s="58"/>
    </row>
    <row r="9957" spans="1:1" x14ac:dyDescent="0.25">
      <c r="A9957" s="58"/>
    </row>
    <row r="9958" spans="1:1" x14ac:dyDescent="0.25">
      <c r="A9958" s="58"/>
    </row>
    <row r="9959" spans="1:1" x14ac:dyDescent="0.25">
      <c r="A9959" s="58"/>
    </row>
    <row r="9960" spans="1:1" x14ac:dyDescent="0.25">
      <c r="A9960" s="58"/>
    </row>
    <row r="9961" spans="1:1" x14ac:dyDescent="0.25">
      <c r="A9961" s="58"/>
    </row>
    <row r="9962" spans="1:1" x14ac:dyDescent="0.25">
      <c r="A9962" s="58"/>
    </row>
    <row r="9963" spans="1:1" x14ac:dyDescent="0.25">
      <c r="A9963" s="58"/>
    </row>
    <row r="9964" spans="1:1" x14ac:dyDescent="0.25">
      <c r="A9964" s="58"/>
    </row>
    <row r="9965" spans="1:1" x14ac:dyDescent="0.25">
      <c r="A9965" s="58"/>
    </row>
    <row r="9966" spans="1:1" x14ac:dyDescent="0.25">
      <c r="A9966" s="58"/>
    </row>
    <row r="9967" spans="1:1" x14ac:dyDescent="0.25">
      <c r="A9967" s="58"/>
    </row>
    <row r="9968" spans="1:1" x14ac:dyDescent="0.25">
      <c r="A9968" s="58"/>
    </row>
    <row r="9969" spans="1:1" x14ac:dyDescent="0.25">
      <c r="A9969" s="58"/>
    </row>
    <row r="9970" spans="1:1" x14ac:dyDescent="0.25">
      <c r="A9970" s="58"/>
    </row>
    <row r="9971" spans="1:1" x14ac:dyDescent="0.25">
      <c r="A9971" s="58"/>
    </row>
    <row r="9972" spans="1:1" x14ac:dyDescent="0.25">
      <c r="A9972" s="58"/>
    </row>
    <row r="9973" spans="1:1" x14ac:dyDescent="0.25">
      <c r="A9973" s="58"/>
    </row>
    <row r="9974" spans="1:1" x14ac:dyDescent="0.25">
      <c r="A9974" s="58"/>
    </row>
    <row r="9975" spans="1:1" x14ac:dyDescent="0.25">
      <c r="A9975" s="58"/>
    </row>
    <row r="9976" spans="1:1" x14ac:dyDescent="0.25">
      <c r="A9976" s="58"/>
    </row>
    <row r="9977" spans="1:1" x14ac:dyDescent="0.25">
      <c r="A9977" s="58"/>
    </row>
    <row r="9978" spans="1:1" x14ac:dyDescent="0.25">
      <c r="A9978" s="58"/>
    </row>
    <row r="9979" spans="1:1" x14ac:dyDescent="0.25">
      <c r="A9979" s="58"/>
    </row>
    <row r="9980" spans="1:1" x14ac:dyDescent="0.25">
      <c r="A9980" s="58"/>
    </row>
    <row r="9981" spans="1:1" x14ac:dyDescent="0.25">
      <c r="A9981" s="58"/>
    </row>
    <row r="9982" spans="1:1" x14ac:dyDescent="0.25">
      <c r="A9982" s="58"/>
    </row>
    <row r="9983" spans="1:1" x14ac:dyDescent="0.25">
      <c r="A9983" s="58"/>
    </row>
    <row r="9984" spans="1:1" x14ac:dyDescent="0.25">
      <c r="A9984" s="58"/>
    </row>
    <row r="9985" spans="1:1" x14ac:dyDescent="0.25">
      <c r="A9985" s="58"/>
    </row>
    <row r="9986" spans="1:1" x14ac:dyDescent="0.25">
      <c r="A9986" s="58"/>
    </row>
    <row r="9987" spans="1:1" x14ac:dyDescent="0.25">
      <c r="A9987" s="58"/>
    </row>
    <row r="9988" spans="1:1" x14ac:dyDescent="0.25">
      <c r="A9988" s="58"/>
    </row>
    <row r="9989" spans="1:1" x14ac:dyDescent="0.25">
      <c r="A9989" s="58"/>
    </row>
    <row r="9990" spans="1:1" x14ac:dyDescent="0.25">
      <c r="A9990" s="58"/>
    </row>
    <row r="9991" spans="1:1" x14ac:dyDescent="0.25">
      <c r="A9991" s="58"/>
    </row>
    <row r="9992" spans="1:1" x14ac:dyDescent="0.25">
      <c r="A9992" s="58"/>
    </row>
    <row r="9993" spans="1:1" x14ac:dyDescent="0.25">
      <c r="A9993" s="58"/>
    </row>
    <row r="9994" spans="1:1" x14ac:dyDescent="0.25">
      <c r="A9994" s="58"/>
    </row>
    <row r="9995" spans="1:1" x14ac:dyDescent="0.25">
      <c r="A9995" s="58"/>
    </row>
    <row r="9996" spans="1:1" x14ac:dyDescent="0.25">
      <c r="A9996" s="58"/>
    </row>
    <row r="9997" spans="1:1" x14ac:dyDescent="0.25">
      <c r="A9997" s="58"/>
    </row>
    <row r="9998" spans="1:1" x14ac:dyDescent="0.25">
      <c r="A9998" s="58"/>
    </row>
    <row r="9999" spans="1:1" x14ac:dyDescent="0.25">
      <c r="A9999" s="58"/>
    </row>
    <row r="10000" spans="1:1" x14ac:dyDescent="0.25">
      <c r="A10000" s="58"/>
    </row>
    <row r="10001" spans="1:1" x14ac:dyDescent="0.25">
      <c r="A10001" s="58"/>
    </row>
    <row r="10002" spans="1:1" x14ac:dyDescent="0.25">
      <c r="A10002" s="58"/>
    </row>
    <row r="10003" spans="1:1" x14ac:dyDescent="0.25">
      <c r="A10003" s="58"/>
    </row>
    <row r="10004" spans="1:1" x14ac:dyDescent="0.25">
      <c r="A10004" s="58"/>
    </row>
    <row r="10005" spans="1:1" x14ac:dyDescent="0.25">
      <c r="A10005" s="58"/>
    </row>
    <row r="10006" spans="1:1" x14ac:dyDescent="0.25">
      <c r="A10006" s="58"/>
    </row>
    <row r="10007" spans="1:1" x14ac:dyDescent="0.25">
      <c r="A10007" s="58"/>
    </row>
    <row r="10008" spans="1:1" x14ac:dyDescent="0.25">
      <c r="A10008" s="58"/>
    </row>
    <row r="10009" spans="1:1" x14ac:dyDescent="0.25">
      <c r="A10009" s="58"/>
    </row>
    <row r="10010" spans="1:1" x14ac:dyDescent="0.25">
      <c r="A10010" s="58"/>
    </row>
    <row r="10011" spans="1:1" x14ac:dyDescent="0.25">
      <c r="A10011" s="58"/>
    </row>
    <row r="10012" spans="1:1" x14ac:dyDescent="0.25">
      <c r="A10012" s="58"/>
    </row>
    <row r="10013" spans="1:1" x14ac:dyDescent="0.25">
      <c r="A10013" s="58"/>
    </row>
    <row r="10014" spans="1:1" x14ac:dyDescent="0.25">
      <c r="A10014" s="58"/>
    </row>
    <row r="10015" spans="1:1" x14ac:dyDescent="0.25">
      <c r="A10015" s="58"/>
    </row>
    <row r="10016" spans="1:1" x14ac:dyDescent="0.25">
      <c r="A10016" s="58"/>
    </row>
    <row r="10017" spans="1:1" x14ac:dyDescent="0.25">
      <c r="A10017" s="58"/>
    </row>
    <row r="10018" spans="1:1" x14ac:dyDescent="0.25">
      <c r="A10018" s="58"/>
    </row>
    <row r="10019" spans="1:1" x14ac:dyDescent="0.25">
      <c r="A10019" s="58"/>
    </row>
    <row r="10020" spans="1:1" x14ac:dyDescent="0.25">
      <c r="A10020" s="58"/>
    </row>
    <row r="10021" spans="1:1" x14ac:dyDescent="0.25">
      <c r="A10021" s="58"/>
    </row>
    <row r="10022" spans="1:1" x14ac:dyDescent="0.25">
      <c r="A10022" s="58"/>
    </row>
    <row r="10023" spans="1:1" x14ac:dyDescent="0.25">
      <c r="A10023" s="58"/>
    </row>
    <row r="10024" spans="1:1" x14ac:dyDescent="0.25">
      <c r="A10024" s="58"/>
    </row>
    <row r="10025" spans="1:1" x14ac:dyDescent="0.25">
      <c r="A10025" s="58"/>
    </row>
    <row r="10026" spans="1:1" x14ac:dyDescent="0.25">
      <c r="A10026" s="58"/>
    </row>
    <row r="10027" spans="1:1" x14ac:dyDescent="0.25">
      <c r="A10027" s="58"/>
    </row>
    <row r="10028" spans="1:1" x14ac:dyDescent="0.25">
      <c r="A10028" s="58"/>
    </row>
    <row r="10029" spans="1:1" x14ac:dyDescent="0.25">
      <c r="A10029" s="58"/>
    </row>
    <row r="10030" spans="1:1" x14ac:dyDescent="0.25">
      <c r="A10030" s="58"/>
    </row>
    <row r="10031" spans="1:1" x14ac:dyDescent="0.25">
      <c r="A10031" s="58"/>
    </row>
    <row r="10032" spans="1:1" x14ac:dyDescent="0.25">
      <c r="A10032" s="58"/>
    </row>
    <row r="10033" spans="1:1" x14ac:dyDescent="0.25">
      <c r="A10033" s="58"/>
    </row>
    <row r="10034" spans="1:1" x14ac:dyDescent="0.25">
      <c r="A10034" s="58"/>
    </row>
    <row r="10035" spans="1:1" x14ac:dyDescent="0.25">
      <c r="A10035" s="58"/>
    </row>
    <row r="10036" spans="1:1" x14ac:dyDescent="0.25">
      <c r="A10036" s="58"/>
    </row>
    <row r="10037" spans="1:1" x14ac:dyDescent="0.25">
      <c r="A10037" s="58"/>
    </row>
    <row r="10038" spans="1:1" x14ac:dyDescent="0.25">
      <c r="A10038" s="58"/>
    </row>
    <row r="10039" spans="1:1" x14ac:dyDescent="0.25">
      <c r="A10039" s="58"/>
    </row>
    <row r="10040" spans="1:1" x14ac:dyDescent="0.25">
      <c r="A10040" s="58"/>
    </row>
    <row r="10041" spans="1:1" x14ac:dyDescent="0.25">
      <c r="A10041" s="58"/>
    </row>
    <row r="10042" spans="1:1" x14ac:dyDescent="0.25">
      <c r="A10042" s="58"/>
    </row>
    <row r="10043" spans="1:1" x14ac:dyDescent="0.25">
      <c r="A10043" s="58"/>
    </row>
    <row r="10044" spans="1:1" x14ac:dyDescent="0.25">
      <c r="A10044" s="58"/>
    </row>
    <row r="10045" spans="1:1" x14ac:dyDescent="0.25">
      <c r="A10045" s="58"/>
    </row>
    <row r="10046" spans="1:1" x14ac:dyDescent="0.25">
      <c r="A10046" s="58"/>
    </row>
    <row r="10047" spans="1:1" x14ac:dyDescent="0.25">
      <c r="A10047" s="58"/>
    </row>
    <row r="10048" spans="1:1" x14ac:dyDescent="0.25">
      <c r="A10048" s="58"/>
    </row>
    <row r="10049" spans="1:1" x14ac:dyDescent="0.25">
      <c r="A10049" s="58"/>
    </row>
    <row r="10050" spans="1:1" x14ac:dyDescent="0.25">
      <c r="A10050" s="58"/>
    </row>
    <row r="10051" spans="1:1" x14ac:dyDescent="0.25">
      <c r="A10051" s="58"/>
    </row>
    <row r="10052" spans="1:1" x14ac:dyDescent="0.25">
      <c r="A10052" s="58"/>
    </row>
    <row r="10053" spans="1:1" x14ac:dyDescent="0.25">
      <c r="A10053" s="58"/>
    </row>
    <row r="10054" spans="1:1" x14ac:dyDescent="0.25">
      <c r="A10054" s="58"/>
    </row>
    <row r="10055" spans="1:1" x14ac:dyDescent="0.25">
      <c r="A10055" s="58"/>
    </row>
    <row r="10056" spans="1:1" x14ac:dyDescent="0.25">
      <c r="A10056" s="58"/>
    </row>
    <row r="10057" spans="1:1" x14ac:dyDescent="0.25">
      <c r="A10057" s="58"/>
    </row>
    <row r="10058" spans="1:1" x14ac:dyDescent="0.25">
      <c r="A10058" s="58"/>
    </row>
    <row r="10059" spans="1:1" x14ac:dyDescent="0.25">
      <c r="A10059" s="58"/>
    </row>
    <row r="10060" spans="1:1" x14ac:dyDescent="0.25">
      <c r="A10060" s="58"/>
    </row>
    <row r="10061" spans="1:1" x14ac:dyDescent="0.25">
      <c r="A10061" s="58"/>
    </row>
    <row r="10062" spans="1:1" x14ac:dyDescent="0.25">
      <c r="A10062" s="58"/>
    </row>
    <row r="10063" spans="1:1" x14ac:dyDescent="0.25">
      <c r="A10063" s="58"/>
    </row>
    <row r="10064" spans="1:1" x14ac:dyDescent="0.25">
      <c r="A10064" s="58"/>
    </row>
    <row r="10065" spans="1:1" x14ac:dyDescent="0.25">
      <c r="A10065" s="58"/>
    </row>
    <row r="10066" spans="1:1" x14ac:dyDescent="0.25">
      <c r="A10066" s="58"/>
    </row>
    <row r="10067" spans="1:1" x14ac:dyDescent="0.25">
      <c r="A10067" s="58"/>
    </row>
    <row r="10068" spans="1:1" x14ac:dyDescent="0.25">
      <c r="A10068" s="58"/>
    </row>
    <row r="10069" spans="1:1" x14ac:dyDescent="0.25">
      <c r="A10069" s="58"/>
    </row>
    <row r="10070" spans="1:1" x14ac:dyDescent="0.25">
      <c r="A10070" s="58"/>
    </row>
    <row r="10071" spans="1:1" x14ac:dyDescent="0.25">
      <c r="A10071" s="58"/>
    </row>
    <row r="10072" spans="1:1" x14ac:dyDescent="0.25">
      <c r="A10072" s="58"/>
    </row>
    <row r="10073" spans="1:1" x14ac:dyDescent="0.25">
      <c r="A10073" s="58"/>
    </row>
    <row r="10074" spans="1:1" x14ac:dyDescent="0.25">
      <c r="A10074" s="58"/>
    </row>
    <row r="10075" spans="1:1" x14ac:dyDescent="0.25">
      <c r="A10075" s="58"/>
    </row>
    <row r="10076" spans="1:1" x14ac:dyDescent="0.25">
      <c r="A10076" s="58"/>
    </row>
    <row r="10077" spans="1:1" x14ac:dyDescent="0.25">
      <c r="A10077" s="58"/>
    </row>
    <row r="10078" spans="1:1" x14ac:dyDescent="0.25">
      <c r="A10078" s="58"/>
    </row>
    <row r="10079" spans="1:1" x14ac:dyDescent="0.25">
      <c r="A10079" s="58"/>
    </row>
    <row r="10080" spans="1:1" x14ac:dyDescent="0.25">
      <c r="A10080" s="58"/>
    </row>
    <row r="10081" spans="1:1" x14ac:dyDescent="0.25">
      <c r="A10081" s="58"/>
    </row>
    <row r="10082" spans="1:1" x14ac:dyDescent="0.25">
      <c r="A10082" s="58"/>
    </row>
    <row r="10083" spans="1:1" x14ac:dyDescent="0.25">
      <c r="A10083" s="58"/>
    </row>
    <row r="10084" spans="1:1" x14ac:dyDescent="0.25">
      <c r="A10084" s="58"/>
    </row>
    <row r="10085" spans="1:1" x14ac:dyDescent="0.25">
      <c r="A10085" s="58"/>
    </row>
    <row r="10086" spans="1:1" x14ac:dyDescent="0.25">
      <c r="A10086" s="58"/>
    </row>
    <row r="10087" spans="1:1" x14ac:dyDescent="0.25">
      <c r="A10087" s="58"/>
    </row>
    <row r="10088" spans="1:1" x14ac:dyDescent="0.25">
      <c r="A10088" s="58"/>
    </row>
    <row r="10089" spans="1:1" x14ac:dyDescent="0.25">
      <c r="A10089" s="58"/>
    </row>
    <row r="10090" spans="1:1" x14ac:dyDescent="0.25">
      <c r="A10090" s="58"/>
    </row>
    <row r="10091" spans="1:1" x14ac:dyDescent="0.25">
      <c r="A10091" s="58"/>
    </row>
    <row r="10092" spans="1:1" x14ac:dyDescent="0.25">
      <c r="A10092" s="58"/>
    </row>
    <row r="10093" spans="1:1" x14ac:dyDescent="0.25">
      <c r="A10093" s="58"/>
    </row>
    <row r="10094" spans="1:1" x14ac:dyDescent="0.25">
      <c r="A10094" s="58"/>
    </row>
    <row r="10095" spans="1:1" x14ac:dyDescent="0.25">
      <c r="A10095" s="58"/>
    </row>
    <row r="10096" spans="1:1" x14ac:dyDescent="0.25">
      <c r="A10096" s="58"/>
    </row>
    <row r="10097" spans="1:1" x14ac:dyDescent="0.25">
      <c r="A10097" s="58"/>
    </row>
    <row r="10098" spans="1:1" x14ac:dyDescent="0.25">
      <c r="A10098" s="58"/>
    </row>
    <row r="10099" spans="1:1" x14ac:dyDescent="0.25">
      <c r="A10099" s="58"/>
    </row>
    <row r="10100" spans="1:1" x14ac:dyDescent="0.25">
      <c r="A10100" s="58"/>
    </row>
    <row r="10101" spans="1:1" x14ac:dyDescent="0.25">
      <c r="A10101" s="58"/>
    </row>
    <row r="10102" spans="1:1" x14ac:dyDescent="0.25">
      <c r="A10102" s="58"/>
    </row>
    <row r="10103" spans="1:1" x14ac:dyDescent="0.25">
      <c r="A10103" s="58"/>
    </row>
    <row r="10104" spans="1:1" x14ac:dyDescent="0.25">
      <c r="A10104" s="58"/>
    </row>
    <row r="10105" spans="1:1" x14ac:dyDescent="0.25">
      <c r="A10105" s="58"/>
    </row>
    <row r="10106" spans="1:1" x14ac:dyDescent="0.25">
      <c r="A10106" s="58"/>
    </row>
    <row r="10107" spans="1:1" x14ac:dyDescent="0.25">
      <c r="A10107" s="58"/>
    </row>
    <row r="10108" spans="1:1" x14ac:dyDescent="0.25">
      <c r="A10108" s="58"/>
    </row>
    <row r="10109" spans="1:1" x14ac:dyDescent="0.25">
      <c r="A10109" s="58"/>
    </row>
    <row r="10110" spans="1:1" x14ac:dyDescent="0.25">
      <c r="A10110" s="58"/>
    </row>
    <row r="10111" spans="1:1" x14ac:dyDescent="0.25">
      <c r="A10111" s="58"/>
    </row>
    <row r="10112" spans="1:1" x14ac:dyDescent="0.25">
      <c r="A10112" s="58"/>
    </row>
    <row r="10113" spans="1:1" x14ac:dyDescent="0.25">
      <c r="A10113" s="58"/>
    </row>
    <row r="10114" spans="1:1" x14ac:dyDescent="0.25">
      <c r="A10114" s="58"/>
    </row>
    <row r="10115" spans="1:1" x14ac:dyDescent="0.25">
      <c r="A10115" s="58"/>
    </row>
    <row r="10116" spans="1:1" x14ac:dyDescent="0.25">
      <c r="A10116" s="58"/>
    </row>
    <row r="10117" spans="1:1" x14ac:dyDescent="0.25">
      <c r="A10117" s="58"/>
    </row>
    <row r="10118" spans="1:1" x14ac:dyDescent="0.25">
      <c r="A10118" s="58"/>
    </row>
    <row r="10119" spans="1:1" x14ac:dyDescent="0.25">
      <c r="A10119" s="58"/>
    </row>
    <row r="10120" spans="1:1" x14ac:dyDescent="0.25">
      <c r="A10120" s="58"/>
    </row>
    <row r="10121" spans="1:1" x14ac:dyDescent="0.25">
      <c r="A10121" s="58"/>
    </row>
    <row r="10122" spans="1:1" x14ac:dyDescent="0.25">
      <c r="A10122" s="58"/>
    </row>
    <row r="10123" spans="1:1" x14ac:dyDescent="0.25">
      <c r="A10123" s="58"/>
    </row>
    <row r="10124" spans="1:1" x14ac:dyDescent="0.25">
      <c r="A10124" s="58"/>
    </row>
    <row r="10125" spans="1:1" x14ac:dyDescent="0.25">
      <c r="A10125" s="58"/>
    </row>
    <row r="10126" spans="1:1" x14ac:dyDescent="0.25">
      <c r="A10126" s="58"/>
    </row>
    <row r="10127" spans="1:1" x14ac:dyDescent="0.25">
      <c r="A10127" s="58"/>
    </row>
    <row r="10128" spans="1:1" x14ac:dyDescent="0.25">
      <c r="A10128" s="58"/>
    </row>
    <row r="10129" spans="1:1" x14ac:dyDescent="0.25">
      <c r="A10129" s="58"/>
    </row>
    <row r="10130" spans="1:1" x14ac:dyDescent="0.25">
      <c r="A10130" s="58"/>
    </row>
    <row r="10131" spans="1:1" x14ac:dyDescent="0.25">
      <c r="A10131" s="58"/>
    </row>
    <row r="10132" spans="1:1" x14ac:dyDescent="0.25">
      <c r="A10132" s="58"/>
    </row>
    <row r="10133" spans="1:1" x14ac:dyDescent="0.25">
      <c r="A10133" s="58"/>
    </row>
    <row r="10134" spans="1:1" x14ac:dyDescent="0.25">
      <c r="A10134" s="58"/>
    </row>
    <row r="10135" spans="1:1" x14ac:dyDescent="0.25">
      <c r="A10135" s="58"/>
    </row>
    <row r="10136" spans="1:1" x14ac:dyDescent="0.25">
      <c r="A10136" s="58"/>
    </row>
    <row r="10137" spans="1:1" x14ac:dyDescent="0.25">
      <c r="A10137" s="58"/>
    </row>
    <row r="10138" spans="1:1" x14ac:dyDescent="0.25">
      <c r="A10138" s="58"/>
    </row>
    <row r="10139" spans="1:1" x14ac:dyDescent="0.25">
      <c r="A10139" s="58"/>
    </row>
    <row r="10140" spans="1:1" x14ac:dyDescent="0.25">
      <c r="A10140" s="58"/>
    </row>
    <row r="10141" spans="1:1" x14ac:dyDescent="0.25">
      <c r="A10141" s="58"/>
    </row>
    <row r="10142" spans="1:1" x14ac:dyDescent="0.25">
      <c r="A10142" s="58"/>
    </row>
    <row r="10143" spans="1:1" x14ac:dyDescent="0.25">
      <c r="A10143" s="58"/>
    </row>
    <row r="10144" spans="1:1" x14ac:dyDescent="0.25">
      <c r="A10144" s="58"/>
    </row>
    <row r="10145" spans="1:1" x14ac:dyDescent="0.25">
      <c r="A10145" s="58"/>
    </row>
    <row r="10146" spans="1:1" x14ac:dyDescent="0.25">
      <c r="A10146" s="58"/>
    </row>
    <row r="10147" spans="1:1" x14ac:dyDescent="0.25">
      <c r="A10147" s="58"/>
    </row>
    <row r="10148" spans="1:1" x14ac:dyDescent="0.25">
      <c r="A10148" s="58"/>
    </row>
    <row r="10149" spans="1:1" x14ac:dyDescent="0.25">
      <c r="A10149" s="58"/>
    </row>
    <row r="10150" spans="1:1" x14ac:dyDescent="0.25">
      <c r="A10150" s="58"/>
    </row>
    <row r="10151" spans="1:1" x14ac:dyDescent="0.25">
      <c r="A10151" s="58"/>
    </row>
    <row r="10152" spans="1:1" x14ac:dyDescent="0.25">
      <c r="A10152" s="58"/>
    </row>
    <row r="10153" spans="1:1" x14ac:dyDescent="0.25">
      <c r="A10153" s="58"/>
    </row>
    <row r="10154" spans="1:1" x14ac:dyDescent="0.25">
      <c r="A10154" s="58"/>
    </row>
    <row r="10155" spans="1:1" x14ac:dyDescent="0.25">
      <c r="A10155" s="58"/>
    </row>
    <row r="10156" spans="1:1" x14ac:dyDescent="0.25">
      <c r="A10156" s="58"/>
    </row>
    <row r="10157" spans="1:1" x14ac:dyDescent="0.25">
      <c r="A10157" s="58"/>
    </row>
    <row r="10158" spans="1:1" x14ac:dyDescent="0.25">
      <c r="A10158" s="58"/>
    </row>
    <row r="10159" spans="1:1" x14ac:dyDescent="0.25">
      <c r="A10159" s="58"/>
    </row>
    <row r="10160" spans="1:1" x14ac:dyDescent="0.25">
      <c r="A10160" s="58"/>
    </row>
    <row r="10161" spans="1:1" x14ac:dyDescent="0.25">
      <c r="A10161" s="58"/>
    </row>
    <row r="10162" spans="1:1" x14ac:dyDescent="0.25">
      <c r="A10162" s="58"/>
    </row>
    <row r="10163" spans="1:1" x14ac:dyDescent="0.25">
      <c r="A10163" s="58"/>
    </row>
    <row r="10164" spans="1:1" x14ac:dyDescent="0.25">
      <c r="A10164" s="58"/>
    </row>
    <row r="10165" spans="1:1" x14ac:dyDescent="0.25">
      <c r="A10165" s="58"/>
    </row>
    <row r="10166" spans="1:1" x14ac:dyDescent="0.25">
      <c r="A10166" s="58"/>
    </row>
    <row r="10167" spans="1:1" x14ac:dyDescent="0.25">
      <c r="A10167" s="58"/>
    </row>
    <row r="10168" spans="1:1" x14ac:dyDescent="0.25">
      <c r="A10168" s="58"/>
    </row>
    <row r="10169" spans="1:1" x14ac:dyDescent="0.25">
      <c r="A10169" s="58"/>
    </row>
    <row r="10170" spans="1:1" x14ac:dyDescent="0.25">
      <c r="A10170" s="58"/>
    </row>
    <row r="10171" spans="1:1" x14ac:dyDescent="0.25">
      <c r="A10171" s="58"/>
    </row>
    <row r="10172" spans="1:1" x14ac:dyDescent="0.25">
      <c r="A10172" s="58"/>
    </row>
    <row r="10173" spans="1:1" x14ac:dyDescent="0.25">
      <c r="A10173" s="58"/>
    </row>
    <row r="10174" spans="1:1" x14ac:dyDescent="0.25">
      <c r="A10174" s="58"/>
    </row>
    <row r="10175" spans="1:1" x14ac:dyDescent="0.25">
      <c r="A10175" s="58"/>
    </row>
    <row r="10176" spans="1:1" x14ac:dyDescent="0.25">
      <c r="A10176" s="58"/>
    </row>
    <row r="10177" spans="1:1" x14ac:dyDescent="0.25">
      <c r="A10177" s="58"/>
    </row>
    <row r="10178" spans="1:1" x14ac:dyDescent="0.25">
      <c r="A10178" s="58"/>
    </row>
    <row r="10179" spans="1:1" x14ac:dyDescent="0.25">
      <c r="A10179" s="58"/>
    </row>
    <row r="10180" spans="1:1" x14ac:dyDescent="0.25">
      <c r="A10180" s="58"/>
    </row>
    <row r="10181" spans="1:1" x14ac:dyDescent="0.25">
      <c r="A10181" s="58"/>
    </row>
    <row r="10182" spans="1:1" x14ac:dyDescent="0.25">
      <c r="A10182" s="58"/>
    </row>
    <row r="10183" spans="1:1" x14ac:dyDescent="0.25">
      <c r="A10183" s="58"/>
    </row>
    <row r="10184" spans="1:1" x14ac:dyDescent="0.25">
      <c r="A10184" s="58"/>
    </row>
    <row r="10185" spans="1:1" x14ac:dyDescent="0.25">
      <c r="A10185" s="58"/>
    </row>
    <row r="10186" spans="1:1" x14ac:dyDescent="0.25">
      <c r="A10186" s="58"/>
    </row>
    <row r="10187" spans="1:1" x14ac:dyDescent="0.25">
      <c r="A10187" s="58"/>
    </row>
    <row r="10188" spans="1:1" x14ac:dyDescent="0.25">
      <c r="A10188" s="58"/>
    </row>
    <row r="10189" spans="1:1" x14ac:dyDescent="0.25">
      <c r="A10189" s="58"/>
    </row>
    <row r="10190" spans="1:1" x14ac:dyDescent="0.25">
      <c r="A10190" s="58"/>
    </row>
    <row r="10191" spans="1:1" x14ac:dyDescent="0.25">
      <c r="A10191" s="58"/>
    </row>
    <row r="10192" spans="1:1" x14ac:dyDescent="0.25">
      <c r="A10192" s="58"/>
    </row>
    <row r="10193" spans="1:1" x14ac:dyDescent="0.25">
      <c r="A10193" s="58"/>
    </row>
    <row r="10194" spans="1:1" x14ac:dyDescent="0.25">
      <c r="A10194" s="58"/>
    </row>
    <row r="10195" spans="1:1" x14ac:dyDescent="0.25">
      <c r="A10195" s="58"/>
    </row>
    <row r="10196" spans="1:1" x14ac:dyDescent="0.25">
      <c r="A10196" s="58"/>
    </row>
    <row r="10197" spans="1:1" x14ac:dyDescent="0.25">
      <c r="A10197" s="58"/>
    </row>
    <row r="10198" spans="1:1" x14ac:dyDescent="0.25">
      <c r="A10198" s="58"/>
    </row>
    <row r="10199" spans="1:1" x14ac:dyDescent="0.25">
      <c r="A10199" s="58"/>
    </row>
    <row r="10200" spans="1:1" x14ac:dyDescent="0.25">
      <c r="A10200" s="58"/>
    </row>
    <row r="10201" spans="1:1" x14ac:dyDescent="0.25">
      <c r="A10201" s="58"/>
    </row>
    <row r="10202" spans="1:1" x14ac:dyDescent="0.25">
      <c r="A10202" s="58"/>
    </row>
    <row r="10203" spans="1:1" x14ac:dyDescent="0.25">
      <c r="A10203" s="58"/>
    </row>
    <row r="10204" spans="1:1" x14ac:dyDescent="0.25">
      <c r="A10204" s="58"/>
    </row>
    <row r="10205" spans="1:1" x14ac:dyDescent="0.25">
      <c r="A10205" s="58"/>
    </row>
    <row r="10206" spans="1:1" x14ac:dyDescent="0.25">
      <c r="A10206" s="58"/>
    </row>
    <row r="10207" spans="1:1" x14ac:dyDescent="0.25">
      <c r="A10207" s="58"/>
    </row>
    <row r="10208" spans="1:1" x14ac:dyDescent="0.25">
      <c r="A10208" s="58"/>
    </row>
    <row r="10209" spans="1:1" x14ac:dyDescent="0.25">
      <c r="A10209" s="58"/>
    </row>
    <row r="10210" spans="1:1" x14ac:dyDescent="0.25">
      <c r="A10210" s="58"/>
    </row>
    <row r="10211" spans="1:1" x14ac:dyDescent="0.25">
      <c r="A10211" s="58"/>
    </row>
    <row r="10212" spans="1:1" x14ac:dyDescent="0.25">
      <c r="A10212" s="58"/>
    </row>
    <row r="10213" spans="1:1" x14ac:dyDescent="0.25">
      <c r="A10213" s="58"/>
    </row>
    <row r="10214" spans="1:1" x14ac:dyDescent="0.25">
      <c r="A10214" s="58"/>
    </row>
    <row r="10215" spans="1:1" x14ac:dyDescent="0.25">
      <c r="A10215" s="58"/>
    </row>
    <row r="10216" spans="1:1" x14ac:dyDescent="0.25">
      <c r="A10216" s="58"/>
    </row>
    <row r="10217" spans="1:1" x14ac:dyDescent="0.25">
      <c r="A10217" s="58"/>
    </row>
    <row r="10218" spans="1:1" x14ac:dyDescent="0.25">
      <c r="A10218" s="58"/>
    </row>
    <row r="10219" spans="1:1" x14ac:dyDescent="0.25">
      <c r="A10219" s="58"/>
    </row>
    <row r="10220" spans="1:1" x14ac:dyDescent="0.25">
      <c r="A10220" s="58"/>
    </row>
    <row r="10221" spans="1:1" x14ac:dyDescent="0.25">
      <c r="A10221" s="58"/>
    </row>
    <row r="10222" spans="1:1" x14ac:dyDescent="0.25">
      <c r="A10222" s="58"/>
    </row>
    <row r="10223" spans="1:1" x14ac:dyDescent="0.25">
      <c r="A10223" s="58"/>
    </row>
    <row r="10224" spans="1:1" x14ac:dyDescent="0.25">
      <c r="A10224" s="58"/>
    </row>
    <row r="10225" spans="1:1" x14ac:dyDescent="0.25">
      <c r="A10225" s="58"/>
    </row>
    <row r="10226" spans="1:1" x14ac:dyDescent="0.25">
      <c r="A10226" s="58"/>
    </row>
    <row r="10227" spans="1:1" x14ac:dyDescent="0.25">
      <c r="A10227" s="58"/>
    </row>
    <row r="10228" spans="1:1" x14ac:dyDescent="0.25">
      <c r="A10228" s="58"/>
    </row>
    <row r="10229" spans="1:1" x14ac:dyDescent="0.25">
      <c r="A10229" s="58"/>
    </row>
    <row r="10230" spans="1:1" x14ac:dyDescent="0.25">
      <c r="A10230" s="58"/>
    </row>
    <row r="10231" spans="1:1" x14ac:dyDescent="0.25">
      <c r="A10231" s="58"/>
    </row>
    <row r="10232" spans="1:1" x14ac:dyDescent="0.25">
      <c r="A10232" s="58"/>
    </row>
    <row r="10233" spans="1:1" x14ac:dyDescent="0.25">
      <c r="A10233" s="58"/>
    </row>
    <row r="10234" spans="1:1" x14ac:dyDescent="0.25">
      <c r="A10234" s="58"/>
    </row>
    <row r="10235" spans="1:1" x14ac:dyDescent="0.25">
      <c r="A10235" s="58"/>
    </row>
    <row r="10236" spans="1:1" x14ac:dyDescent="0.25">
      <c r="A10236" s="58"/>
    </row>
    <row r="10237" spans="1:1" x14ac:dyDescent="0.25">
      <c r="A10237" s="58"/>
    </row>
    <row r="10238" spans="1:1" x14ac:dyDescent="0.25">
      <c r="A10238" s="58"/>
    </row>
    <row r="10239" spans="1:1" x14ac:dyDescent="0.25">
      <c r="A10239" s="58"/>
    </row>
    <row r="10240" spans="1:1" x14ac:dyDescent="0.25">
      <c r="A10240" s="58"/>
    </row>
    <row r="10241" spans="1:1" x14ac:dyDescent="0.25">
      <c r="A10241" s="58"/>
    </row>
    <row r="10242" spans="1:1" x14ac:dyDescent="0.25">
      <c r="A10242" s="58"/>
    </row>
    <row r="10243" spans="1:1" x14ac:dyDescent="0.25">
      <c r="A10243" s="58"/>
    </row>
    <row r="10244" spans="1:1" x14ac:dyDescent="0.25">
      <c r="A10244" s="58"/>
    </row>
    <row r="10245" spans="1:1" x14ac:dyDescent="0.25">
      <c r="A10245" s="58"/>
    </row>
    <row r="10246" spans="1:1" x14ac:dyDescent="0.25">
      <c r="A10246" s="58"/>
    </row>
    <row r="10247" spans="1:1" x14ac:dyDescent="0.25">
      <c r="A10247" s="58"/>
    </row>
    <row r="10248" spans="1:1" x14ac:dyDescent="0.25">
      <c r="A10248" s="58"/>
    </row>
    <row r="10249" spans="1:1" x14ac:dyDescent="0.25">
      <c r="A10249" s="58"/>
    </row>
    <row r="10250" spans="1:1" x14ac:dyDescent="0.25">
      <c r="A10250" s="58"/>
    </row>
    <row r="10251" spans="1:1" x14ac:dyDescent="0.25">
      <c r="A10251" s="58"/>
    </row>
    <row r="10252" spans="1:1" x14ac:dyDescent="0.25">
      <c r="A10252" s="58"/>
    </row>
    <row r="10253" spans="1:1" x14ac:dyDescent="0.25">
      <c r="A10253" s="58"/>
    </row>
    <row r="10254" spans="1:1" x14ac:dyDescent="0.25">
      <c r="A10254" s="58"/>
    </row>
    <row r="10255" spans="1:1" x14ac:dyDescent="0.25">
      <c r="A10255" s="58"/>
    </row>
    <row r="10256" spans="1:1" x14ac:dyDescent="0.25">
      <c r="A10256" s="58"/>
    </row>
    <row r="10257" spans="1:1" x14ac:dyDescent="0.25">
      <c r="A10257" s="58"/>
    </row>
    <row r="10258" spans="1:1" x14ac:dyDescent="0.25">
      <c r="A10258" s="58"/>
    </row>
    <row r="10259" spans="1:1" x14ac:dyDescent="0.25">
      <c r="A10259" s="58"/>
    </row>
    <row r="10260" spans="1:1" x14ac:dyDescent="0.25">
      <c r="A10260" s="58"/>
    </row>
    <row r="10261" spans="1:1" x14ac:dyDescent="0.25">
      <c r="A10261" s="58"/>
    </row>
    <row r="10262" spans="1:1" x14ac:dyDescent="0.25">
      <c r="A10262" s="58"/>
    </row>
    <row r="10263" spans="1:1" x14ac:dyDescent="0.25">
      <c r="A10263" s="58"/>
    </row>
    <row r="10264" spans="1:1" x14ac:dyDescent="0.25">
      <c r="A10264" s="58"/>
    </row>
    <row r="10265" spans="1:1" x14ac:dyDescent="0.25">
      <c r="A10265" s="58"/>
    </row>
    <row r="10266" spans="1:1" x14ac:dyDescent="0.25">
      <c r="A10266" s="58"/>
    </row>
    <row r="10267" spans="1:1" x14ac:dyDescent="0.25">
      <c r="A10267" s="58"/>
    </row>
    <row r="10268" spans="1:1" x14ac:dyDescent="0.25">
      <c r="A10268" s="58"/>
    </row>
    <row r="10269" spans="1:1" x14ac:dyDescent="0.25">
      <c r="A10269" s="58"/>
    </row>
    <row r="10270" spans="1:1" x14ac:dyDescent="0.25">
      <c r="A10270" s="58"/>
    </row>
    <row r="10271" spans="1:1" x14ac:dyDescent="0.25">
      <c r="A10271" s="58"/>
    </row>
    <row r="10272" spans="1:1" x14ac:dyDescent="0.25">
      <c r="A10272" s="58"/>
    </row>
    <row r="10273" spans="1:1" x14ac:dyDescent="0.25">
      <c r="A10273" s="58"/>
    </row>
    <row r="10274" spans="1:1" x14ac:dyDescent="0.25">
      <c r="A10274" s="58"/>
    </row>
    <row r="10275" spans="1:1" x14ac:dyDescent="0.25">
      <c r="A10275" s="58"/>
    </row>
    <row r="10276" spans="1:1" x14ac:dyDescent="0.25">
      <c r="A10276" s="58"/>
    </row>
    <row r="10277" spans="1:1" x14ac:dyDescent="0.25">
      <c r="A10277" s="58"/>
    </row>
    <row r="10278" spans="1:1" x14ac:dyDescent="0.25">
      <c r="A10278" s="58"/>
    </row>
    <row r="10279" spans="1:1" x14ac:dyDescent="0.25">
      <c r="A10279" s="58"/>
    </row>
    <row r="10280" spans="1:1" x14ac:dyDescent="0.25">
      <c r="A10280" s="58"/>
    </row>
    <row r="10281" spans="1:1" x14ac:dyDescent="0.25">
      <c r="A10281" s="58"/>
    </row>
    <row r="10282" spans="1:1" x14ac:dyDescent="0.25">
      <c r="A10282" s="58"/>
    </row>
    <row r="10283" spans="1:1" x14ac:dyDescent="0.25">
      <c r="A10283" s="58"/>
    </row>
    <row r="10284" spans="1:1" x14ac:dyDescent="0.25">
      <c r="A10284" s="58"/>
    </row>
    <row r="10285" spans="1:1" x14ac:dyDescent="0.25">
      <c r="A10285" s="58"/>
    </row>
    <row r="10286" spans="1:1" x14ac:dyDescent="0.25">
      <c r="A10286" s="58"/>
    </row>
    <row r="10287" spans="1:1" x14ac:dyDescent="0.25">
      <c r="A10287" s="58"/>
    </row>
    <row r="10288" spans="1:1" x14ac:dyDescent="0.25">
      <c r="A10288" s="58"/>
    </row>
    <row r="10289" spans="1:1" x14ac:dyDescent="0.25">
      <c r="A10289" s="58"/>
    </row>
    <row r="10290" spans="1:1" x14ac:dyDescent="0.25">
      <c r="A10290" s="58"/>
    </row>
    <row r="10291" spans="1:1" x14ac:dyDescent="0.25">
      <c r="A10291" s="58"/>
    </row>
    <row r="10292" spans="1:1" x14ac:dyDescent="0.25">
      <c r="A10292" s="58"/>
    </row>
    <row r="10293" spans="1:1" x14ac:dyDescent="0.25">
      <c r="A10293" s="58"/>
    </row>
    <row r="10294" spans="1:1" x14ac:dyDescent="0.25">
      <c r="A10294" s="58"/>
    </row>
    <row r="10295" spans="1:1" x14ac:dyDescent="0.25">
      <c r="A10295" s="58"/>
    </row>
    <row r="10296" spans="1:1" x14ac:dyDescent="0.25">
      <c r="A10296" s="58"/>
    </row>
    <row r="10297" spans="1:1" x14ac:dyDescent="0.25">
      <c r="A10297" s="58"/>
    </row>
    <row r="10298" spans="1:1" x14ac:dyDescent="0.25">
      <c r="A10298" s="58"/>
    </row>
    <row r="10299" spans="1:1" x14ac:dyDescent="0.25">
      <c r="A10299" s="58"/>
    </row>
    <row r="10300" spans="1:1" x14ac:dyDescent="0.25">
      <c r="A10300" s="58"/>
    </row>
    <row r="10301" spans="1:1" x14ac:dyDescent="0.25">
      <c r="A10301" s="58"/>
    </row>
    <row r="10302" spans="1:1" x14ac:dyDescent="0.25">
      <c r="A10302" s="58"/>
    </row>
    <row r="10303" spans="1:1" x14ac:dyDescent="0.25">
      <c r="A10303" s="58"/>
    </row>
    <row r="10304" spans="1:1" x14ac:dyDescent="0.25">
      <c r="A10304" s="58"/>
    </row>
    <row r="10305" spans="1:1" x14ac:dyDescent="0.25">
      <c r="A10305" s="58"/>
    </row>
    <row r="10306" spans="1:1" x14ac:dyDescent="0.25">
      <c r="A10306" s="58"/>
    </row>
    <row r="10307" spans="1:1" x14ac:dyDescent="0.25">
      <c r="A10307" s="58"/>
    </row>
    <row r="10308" spans="1:1" x14ac:dyDescent="0.25">
      <c r="A10308" s="58"/>
    </row>
    <row r="10309" spans="1:1" x14ac:dyDescent="0.25">
      <c r="A10309" s="58"/>
    </row>
    <row r="10310" spans="1:1" x14ac:dyDescent="0.25">
      <c r="A10310" s="58"/>
    </row>
    <row r="10311" spans="1:1" x14ac:dyDescent="0.25">
      <c r="A10311" s="58"/>
    </row>
    <row r="10312" spans="1:1" x14ac:dyDescent="0.25">
      <c r="A10312" s="58"/>
    </row>
    <row r="10313" spans="1:1" x14ac:dyDescent="0.25">
      <c r="A10313" s="58"/>
    </row>
    <row r="10314" spans="1:1" x14ac:dyDescent="0.25">
      <c r="A10314" s="58"/>
    </row>
    <row r="10315" spans="1:1" x14ac:dyDescent="0.25">
      <c r="A10315" s="58"/>
    </row>
    <row r="10316" spans="1:1" x14ac:dyDescent="0.25">
      <c r="A10316" s="58"/>
    </row>
    <row r="10317" spans="1:1" x14ac:dyDescent="0.25">
      <c r="A10317" s="58"/>
    </row>
    <row r="10318" spans="1:1" x14ac:dyDescent="0.25">
      <c r="A10318" s="58"/>
    </row>
    <row r="10319" spans="1:1" x14ac:dyDescent="0.25">
      <c r="A10319" s="58"/>
    </row>
    <row r="10320" spans="1:1" x14ac:dyDescent="0.25">
      <c r="A10320" s="58"/>
    </row>
    <row r="10321" spans="1:1" x14ac:dyDescent="0.25">
      <c r="A10321" s="58"/>
    </row>
    <row r="10322" spans="1:1" x14ac:dyDescent="0.25">
      <c r="A10322" s="58"/>
    </row>
    <row r="10323" spans="1:1" x14ac:dyDescent="0.25">
      <c r="A10323" s="58"/>
    </row>
    <row r="10324" spans="1:1" x14ac:dyDescent="0.25">
      <c r="A10324" s="58"/>
    </row>
    <row r="10325" spans="1:1" x14ac:dyDescent="0.25">
      <c r="A10325" s="58"/>
    </row>
    <row r="10326" spans="1:1" x14ac:dyDescent="0.25">
      <c r="A10326" s="58"/>
    </row>
    <row r="10327" spans="1:1" x14ac:dyDescent="0.25">
      <c r="A10327" s="58"/>
    </row>
    <row r="10328" spans="1:1" x14ac:dyDescent="0.25">
      <c r="A10328" s="58"/>
    </row>
    <row r="10329" spans="1:1" x14ac:dyDescent="0.25">
      <c r="A10329" s="58"/>
    </row>
    <row r="10330" spans="1:1" x14ac:dyDescent="0.25">
      <c r="A10330" s="58"/>
    </row>
    <row r="10331" spans="1:1" x14ac:dyDescent="0.25">
      <c r="A10331" s="58"/>
    </row>
    <row r="10332" spans="1:1" x14ac:dyDescent="0.25">
      <c r="A10332" s="58"/>
    </row>
    <row r="10333" spans="1:1" x14ac:dyDescent="0.25">
      <c r="A10333" s="58"/>
    </row>
    <row r="10334" spans="1:1" x14ac:dyDescent="0.25">
      <c r="A10334" s="58"/>
    </row>
    <row r="10335" spans="1:1" x14ac:dyDescent="0.25">
      <c r="A10335" s="58"/>
    </row>
    <row r="10336" spans="1:1" x14ac:dyDescent="0.25">
      <c r="A10336" s="58"/>
    </row>
    <row r="10337" spans="1:1" x14ac:dyDescent="0.25">
      <c r="A10337" s="58"/>
    </row>
    <row r="10338" spans="1:1" x14ac:dyDescent="0.25">
      <c r="A10338" s="58"/>
    </row>
    <row r="10339" spans="1:1" x14ac:dyDescent="0.25">
      <c r="A10339" s="58"/>
    </row>
    <row r="10340" spans="1:1" x14ac:dyDescent="0.25">
      <c r="A10340" s="58"/>
    </row>
    <row r="10341" spans="1:1" x14ac:dyDescent="0.25">
      <c r="A10341" s="58"/>
    </row>
    <row r="10342" spans="1:1" x14ac:dyDescent="0.25">
      <c r="A10342" s="58"/>
    </row>
    <row r="10343" spans="1:1" x14ac:dyDescent="0.25">
      <c r="A10343" s="58"/>
    </row>
    <row r="10344" spans="1:1" x14ac:dyDescent="0.25">
      <c r="A10344" s="58"/>
    </row>
    <row r="10345" spans="1:1" x14ac:dyDescent="0.25">
      <c r="A10345" s="58"/>
    </row>
    <row r="10346" spans="1:1" x14ac:dyDescent="0.25">
      <c r="A10346" s="58"/>
    </row>
    <row r="10347" spans="1:1" x14ac:dyDescent="0.25">
      <c r="A10347" s="58"/>
    </row>
    <row r="10348" spans="1:1" x14ac:dyDescent="0.25">
      <c r="A10348" s="58"/>
    </row>
    <row r="10349" spans="1:1" x14ac:dyDescent="0.25">
      <c r="A10349" s="58"/>
    </row>
    <row r="10350" spans="1:1" x14ac:dyDescent="0.25">
      <c r="A10350" s="58"/>
    </row>
    <row r="10351" spans="1:1" x14ac:dyDescent="0.25">
      <c r="A10351" s="58"/>
    </row>
    <row r="10352" spans="1:1" x14ac:dyDescent="0.25">
      <c r="A10352" s="58"/>
    </row>
    <row r="10353" spans="1:1" x14ac:dyDescent="0.25">
      <c r="A10353" s="58"/>
    </row>
    <row r="10354" spans="1:1" x14ac:dyDescent="0.25">
      <c r="A10354" s="58"/>
    </row>
    <row r="10355" spans="1:1" x14ac:dyDescent="0.25">
      <c r="A10355" s="58"/>
    </row>
    <row r="10356" spans="1:1" x14ac:dyDescent="0.25">
      <c r="A10356" s="58"/>
    </row>
    <row r="10357" spans="1:1" x14ac:dyDescent="0.25">
      <c r="A10357" s="58"/>
    </row>
    <row r="10358" spans="1:1" x14ac:dyDescent="0.25">
      <c r="A10358" s="58"/>
    </row>
    <row r="10359" spans="1:1" x14ac:dyDescent="0.25">
      <c r="A10359" s="58"/>
    </row>
    <row r="10360" spans="1:1" x14ac:dyDescent="0.25">
      <c r="A10360" s="58"/>
    </row>
    <row r="10361" spans="1:1" x14ac:dyDescent="0.25">
      <c r="A10361" s="58"/>
    </row>
    <row r="10362" spans="1:1" x14ac:dyDescent="0.25">
      <c r="A10362" s="58"/>
    </row>
    <row r="10363" spans="1:1" x14ac:dyDescent="0.25">
      <c r="A10363" s="58"/>
    </row>
    <row r="10364" spans="1:1" x14ac:dyDescent="0.25">
      <c r="A10364" s="58"/>
    </row>
    <row r="10365" spans="1:1" x14ac:dyDescent="0.25">
      <c r="A10365" s="58"/>
    </row>
    <row r="10366" spans="1:1" x14ac:dyDescent="0.25">
      <c r="A10366" s="58"/>
    </row>
    <row r="10367" spans="1:1" x14ac:dyDescent="0.25">
      <c r="A10367" s="58"/>
    </row>
    <row r="10368" spans="1:1" x14ac:dyDescent="0.25">
      <c r="A10368" s="58"/>
    </row>
    <row r="10369" spans="1:1" x14ac:dyDescent="0.25">
      <c r="A10369" s="58"/>
    </row>
    <row r="10370" spans="1:1" x14ac:dyDescent="0.25">
      <c r="A10370" s="58"/>
    </row>
    <row r="10371" spans="1:1" x14ac:dyDescent="0.25">
      <c r="A10371" s="58"/>
    </row>
    <row r="10372" spans="1:1" x14ac:dyDescent="0.25">
      <c r="A10372" s="58"/>
    </row>
    <row r="10373" spans="1:1" x14ac:dyDescent="0.25">
      <c r="A10373" s="58"/>
    </row>
    <row r="10374" spans="1:1" x14ac:dyDescent="0.25">
      <c r="A10374" s="58"/>
    </row>
    <row r="10375" spans="1:1" x14ac:dyDescent="0.25">
      <c r="A10375" s="58"/>
    </row>
    <row r="10376" spans="1:1" x14ac:dyDescent="0.25">
      <c r="A10376" s="58"/>
    </row>
    <row r="10377" spans="1:1" x14ac:dyDescent="0.25">
      <c r="A10377" s="58"/>
    </row>
    <row r="10378" spans="1:1" x14ac:dyDescent="0.25">
      <c r="A10378" s="58"/>
    </row>
    <row r="10379" spans="1:1" x14ac:dyDescent="0.25">
      <c r="A10379" s="58"/>
    </row>
    <row r="10380" spans="1:1" x14ac:dyDescent="0.25">
      <c r="A10380" s="58"/>
    </row>
    <row r="10381" spans="1:1" x14ac:dyDescent="0.25">
      <c r="A10381" s="58"/>
    </row>
    <row r="10382" spans="1:1" x14ac:dyDescent="0.25">
      <c r="A10382" s="58"/>
    </row>
    <row r="10383" spans="1:1" x14ac:dyDescent="0.25">
      <c r="A10383" s="58"/>
    </row>
    <row r="10384" spans="1:1" x14ac:dyDescent="0.25">
      <c r="A10384" s="58"/>
    </row>
    <row r="10385" spans="1:1" x14ac:dyDescent="0.25">
      <c r="A10385" s="58"/>
    </row>
    <row r="10386" spans="1:1" x14ac:dyDescent="0.25">
      <c r="A10386" s="58"/>
    </row>
    <row r="10387" spans="1:1" x14ac:dyDescent="0.25">
      <c r="A10387" s="58"/>
    </row>
    <row r="10388" spans="1:1" x14ac:dyDescent="0.25">
      <c r="A10388" s="58"/>
    </row>
    <row r="10389" spans="1:1" x14ac:dyDescent="0.25">
      <c r="A10389" s="58"/>
    </row>
    <row r="10390" spans="1:1" x14ac:dyDescent="0.25">
      <c r="A10390" s="58"/>
    </row>
    <row r="10391" spans="1:1" x14ac:dyDescent="0.25">
      <c r="A10391" s="58"/>
    </row>
    <row r="10392" spans="1:1" x14ac:dyDescent="0.25">
      <c r="A10392" s="58"/>
    </row>
    <row r="10393" spans="1:1" x14ac:dyDescent="0.25">
      <c r="A10393" s="58"/>
    </row>
    <row r="10394" spans="1:1" x14ac:dyDescent="0.25">
      <c r="A10394" s="58"/>
    </row>
    <row r="10395" spans="1:1" x14ac:dyDescent="0.25">
      <c r="A10395" s="58"/>
    </row>
    <row r="10396" spans="1:1" x14ac:dyDescent="0.25">
      <c r="A10396" s="58"/>
    </row>
    <row r="10397" spans="1:1" x14ac:dyDescent="0.25">
      <c r="A10397" s="58"/>
    </row>
    <row r="10398" spans="1:1" x14ac:dyDescent="0.25">
      <c r="A10398" s="58"/>
    </row>
    <row r="10399" spans="1:1" x14ac:dyDescent="0.25">
      <c r="A10399" s="58"/>
    </row>
    <row r="10400" spans="1:1" x14ac:dyDescent="0.25">
      <c r="A10400" s="58"/>
    </row>
    <row r="10401" spans="1:1" x14ac:dyDescent="0.25">
      <c r="A10401" s="58"/>
    </row>
    <row r="10402" spans="1:1" x14ac:dyDescent="0.25">
      <c r="A10402" s="58"/>
    </row>
    <row r="10403" spans="1:1" x14ac:dyDescent="0.25">
      <c r="A10403" s="58"/>
    </row>
    <row r="10404" spans="1:1" x14ac:dyDescent="0.25">
      <c r="A10404" s="58"/>
    </row>
    <row r="10405" spans="1:1" x14ac:dyDescent="0.25">
      <c r="A10405" s="58"/>
    </row>
    <row r="10406" spans="1:1" x14ac:dyDescent="0.25">
      <c r="A10406" s="58"/>
    </row>
    <row r="10407" spans="1:1" x14ac:dyDescent="0.25">
      <c r="A10407" s="58"/>
    </row>
    <row r="10408" spans="1:1" x14ac:dyDescent="0.25">
      <c r="A10408" s="58"/>
    </row>
    <row r="10409" spans="1:1" x14ac:dyDescent="0.25">
      <c r="A10409" s="58"/>
    </row>
    <row r="10410" spans="1:1" x14ac:dyDescent="0.25">
      <c r="A10410" s="58"/>
    </row>
    <row r="10411" spans="1:1" x14ac:dyDescent="0.25">
      <c r="A10411" s="58"/>
    </row>
    <row r="10412" spans="1:1" x14ac:dyDescent="0.25">
      <c r="A10412" s="58"/>
    </row>
    <row r="10413" spans="1:1" x14ac:dyDescent="0.25">
      <c r="A10413" s="58"/>
    </row>
    <row r="10414" spans="1:1" x14ac:dyDescent="0.25">
      <c r="A10414" s="58"/>
    </row>
    <row r="10415" spans="1:1" x14ac:dyDescent="0.25">
      <c r="A10415" s="58"/>
    </row>
    <row r="10416" spans="1:1" x14ac:dyDescent="0.25">
      <c r="A10416" s="58"/>
    </row>
    <row r="10417" spans="1:1" x14ac:dyDescent="0.25">
      <c r="A10417" s="58"/>
    </row>
    <row r="10418" spans="1:1" x14ac:dyDescent="0.25">
      <c r="A10418" s="58"/>
    </row>
    <row r="10419" spans="1:1" x14ac:dyDescent="0.25">
      <c r="A10419" s="58"/>
    </row>
    <row r="10420" spans="1:1" x14ac:dyDescent="0.25">
      <c r="A10420" s="58"/>
    </row>
    <row r="10421" spans="1:1" x14ac:dyDescent="0.25">
      <c r="A10421" s="58"/>
    </row>
    <row r="10422" spans="1:1" x14ac:dyDescent="0.25">
      <c r="A10422" s="58"/>
    </row>
    <row r="10423" spans="1:1" x14ac:dyDescent="0.25">
      <c r="A10423" s="58"/>
    </row>
    <row r="10424" spans="1:1" x14ac:dyDescent="0.25">
      <c r="A10424" s="58"/>
    </row>
    <row r="10425" spans="1:1" x14ac:dyDescent="0.25">
      <c r="A10425" s="58"/>
    </row>
    <row r="10426" spans="1:1" x14ac:dyDescent="0.25">
      <c r="A10426" s="58"/>
    </row>
    <row r="10427" spans="1:1" x14ac:dyDescent="0.25">
      <c r="A10427" s="58"/>
    </row>
    <row r="10428" spans="1:1" x14ac:dyDescent="0.25">
      <c r="A10428" s="58"/>
    </row>
    <row r="10429" spans="1:1" x14ac:dyDescent="0.25">
      <c r="A10429" s="58"/>
    </row>
    <row r="10430" spans="1:1" x14ac:dyDescent="0.25">
      <c r="A10430" s="58"/>
    </row>
    <row r="10431" spans="1:1" x14ac:dyDescent="0.25">
      <c r="A10431" s="58"/>
    </row>
    <row r="10432" spans="1:1" x14ac:dyDescent="0.25">
      <c r="A10432" s="58"/>
    </row>
    <row r="10433" spans="1:1" x14ac:dyDescent="0.25">
      <c r="A10433" s="58"/>
    </row>
    <row r="10434" spans="1:1" x14ac:dyDescent="0.25">
      <c r="A10434" s="58"/>
    </row>
    <row r="10435" spans="1:1" x14ac:dyDescent="0.25">
      <c r="A10435" s="58"/>
    </row>
    <row r="10436" spans="1:1" x14ac:dyDescent="0.25">
      <c r="A10436" s="58"/>
    </row>
    <row r="10437" spans="1:1" x14ac:dyDescent="0.25">
      <c r="A10437" s="58"/>
    </row>
    <row r="10438" spans="1:1" x14ac:dyDescent="0.25">
      <c r="A10438" s="58"/>
    </row>
    <row r="10439" spans="1:1" x14ac:dyDescent="0.25">
      <c r="A10439" s="58"/>
    </row>
    <row r="10440" spans="1:1" x14ac:dyDescent="0.25">
      <c r="A10440" s="58"/>
    </row>
    <row r="10441" spans="1:1" x14ac:dyDescent="0.25">
      <c r="A10441" s="58"/>
    </row>
    <row r="10442" spans="1:1" x14ac:dyDescent="0.25">
      <c r="A10442" s="58"/>
    </row>
    <row r="10443" spans="1:1" x14ac:dyDescent="0.25">
      <c r="A10443" s="58"/>
    </row>
    <row r="10444" spans="1:1" x14ac:dyDescent="0.25">
      <c r="A10444" s="58"/>
    </row>
    <row r="10445" spans="1:1" x14ac:dyDescent="0.25">
      <c r="A10445" s="58"/>
    </row>
    <row r="10446" spans="1:1" x14ac:dyDescent="0.25">
      <c r="A10446" s="58"/>
    </row>
    <row r="10447" spans="1:1" x14ac:dyDescent="0.25">
      <c r="A10447" s="58"/>
    </row>
    <row r="10448" spans="1:1" x14ac:dyDescent="0.25">
      <c r="A10448" s="58"/>
    </row>
    <row r="10449" spans="1:1" x14ac:dyDescent="0.25">
      <c r="A10449" s="58"/>
    </row>
    <row r="10450" spans="1:1" x14ac:dyDescent="0.25">
      <c r="A10450" s="58"/>
    </row>
    <row r="10451" spans="1:1" x14ac:dyDescent="0.25">
      <c r="A10451" s="58"/>
    </row>
    <row r="10452" spans="1:1" x14ac:dyDescent="0.25">
      <c r="A10452" s="58"/>
    </row>
    <row r="10453" spans="1:1" x14ac:dyDescent="0.25">
      <c r="A10453" s="58"/>
    </row>
    <row r="10454" spans="1:1" x14ac:dyDescent="0.25">
      <c r="A10454" s="58"/>
    </row>
    <row r="10455" spans="1:1" x14ac:dyDescent="0.25">
      <c r="A10455" s="58"/>
    </row>
    <row r="10456" spans="1:1" x14ac:dyDescent="0.25">
      <c r="A10456" s="58"/>
    </row>
    <row r="10457" spans="1:1" x14ac:dyDescent="0.25">
      <c r="A10457" s="58"/>
    </row>
    <row r="10458" spans="1:1" x14ac:dyDescent="0.25">
      <c r="A10458" s="58"/>
    </row>
    <row r="10459" spans="1:1" x14ac:dyDescent="0.25">
      <c r="A10459" s="58"/>
    </row>
    <row r="10460" spans="1:1" x14ac:dyDescent="0.25">
      <c r="A10460" s="58"/>
    </row>
    <row r="10461" spans="1:1" x14ac:dyDescent="0.25">
      <c r="A10461" s="58"/>
    </row>
    <row r="10462" spans="1:1" x14ac:dyDescent="0.25">
      <c r="A10462" s="58"/>
    </row>
    <row r="10463" spans="1:1" x14ac:dyDescent="0.25">
      <c r="A10463" s="58"/>
    </row>
    <row r="10464" spans="1:1" x14ac:dyDescent="0.25">
      <c r="A10464" s="58"/>
    </row>
    <row r="10465" spans="1:1" x14ac:dyDescent="0.25">
      <c r="A10465" s="58"/>
    </row>
    <row r="10466" spans="1:1" x14ac:dyDescent="0.25">
      <c r="A10466" s="58"/>
    </row>
    <row r="10467" spans="1:1" x14ac:dyDescent="0.25">
      <c r="A10467" s="58"/>
    </row>
    <row r="10468" spans="1:1" x14ac:dyDescent="0.25">
      <c r="A10468" s="58"/>
    </row>
    <row r="10469" spans="1:1" x14ac:dyDescent="0.25">
      <c r="A10469" s="58"/>
    </row>
    <row r="10470" spans="1:1" x14ac:dyDescent="0.25">
      <c r="A10470" s="58"/>
    </row>
    <row r="10471" spans="1:1" x14ac:dyDescent="0.25">
      <c r="A10471" s="58"/>
    </row>
    <row r="10472" spans="1:1" x14ac:dyDescent="0.25">
      <c r="A10472" s="58"/>
    </row>
    <row r="10473" spans="1:1" x14ac:dyDescent="0.25">
      <c r="A10473" s="58"/>
    </row>
    <row r="10474" spans="1:1" x14ac:dyDescent="0.25">
      <c r="A10474" s="58"/>
    </row>
    <row r="10475" spans="1:1" x14ac:dyDescent="0.25">
      <c r="A10475" s="58"/>
    </row>
    <row r="10476" spans="1:1" x14ac:dyDescent="0.25">
      <c r="A10476" s="58"/>
    </row>
    <row r="10477" spans="1:1" x14ac:dyDescent="0.25">
      <c r="A10477" s="58"/>
    </row>
    <row r="10478" spans="1:1" x14ac:dyDescent="0.25">
      <c r="A10478" s="58"/>
    </row>
    <row r="10479" spans="1:1" x14ac:dyDescent="0.25">
      <c r="A10479" s="58"/>
    </row>
    <row r="10480" spans="1:1" x14ac:dyDescent="0.25">
      <c r="A10480" s="58"/>
    </row>
    <row r="10481" spans="1:1" x14ac:dyDescent="0.25">
      <c r="A10481" s="58"/>
    </row>
    <row r="10482" spans="1:1" x14ac:dyDescent="0.25">
      <c r="A10482" s="58"/>
    </row>
    <row r="10483" spans="1:1" x14ac:dyDescent="0.25">
      <c r="A10483" s="58"/>
    </row>
    <row r="10484" spans="1:1" x14ac:dyDescent="0.25">
      <c r="A10484" s="58"/>
    </row>
    <row r="10485" spans="1:1" x14ac:dyDescent="0.25">
      <c r="A10485" s="58"/>
    </row>
    <row r="10486" spans="1:1" x14ac:dyDescent="0.25">
      <c r="A10486" s="58"/>
    </row>
    <row r="10487" spans="1:1" x14ac:dyDescent="0.25">
      <c r="A10487" s="58"/>
    </row>
    <row r="10488" spans="1:1" x14ac:dyDescent="0.25">
      <c r="A10488" s="58"/>
    </row>
    <row r="10489" spans="1:1" x14ac:dyDescent="0.25">
      <c r="A10489" s="58"/>
    </row>
    <row r="10490" spans="1:1" x14ac:dyDescent="0.25">
      <c r="A10490" s="58"/>
    </row>
    <row r="10491" spans="1:1" x14ac:dyDescent="0.25">
      <c r="A10491" s="58"/>
    </row>
    <row r="10492" spans="1:1" x14ac:dyDescent="0.25">
      <c r="A10492" s="58"/>
    </row>
    <row r="10493" spans="1:1" x14ac:dyDescent="0.25">
      <c r="A10493" s="58"/>
    </row>
    <row r="10494" spans="1:1" x14ac:dyDescent="0.25">
      <c r="A10494" s="58"/>
    </row>
    <row r="10495" spans="1:1" x14ac:dyDescent="0.25">
      <c r="A10495" s="58"/>
    </row>
    <row r="10496" spans="1:1" x14ac:dyDescent="0.25">
      <c r="A10496" s="58"/>
    </row>
    <row r="10497" spans="1:1" x14ac:dyDescent="0.25">
      <c r="A10497" s="58"/>
    </row>
    <row r="10498" spans="1:1" x14ac:dyDescent="0.25">
      <c r="A10498" s="58"/>
    </row>
    <row r="10499" spans="1:1" x14ac:dyDescent="0.25">
      <c r="A10499" s="58"/>
    </row>
    <row r="10500" spans="1:1" x14ac:dyDescent="0.25">
      <c r="A10500" s="58"/>
    </row>
    <row r="10501" spans="1:1" x14ac:dyDescent="0.25">
      <c r="A10501" s="58"/>
    </row>
    <row r="10502" spans="1:1" x14ac:dyDescent="0.25">
      <c r="A10502" s="58"/>
    </row>
    <row r="10503" spans="1:1" x14ac:dyDescent="0.25">
      <c r="A10503" s="58"/>
    </row>
    <row r="10504" spans="1:1" x14ac:dyDescent="0.25">
      <c r="A10504" s="58"/>
    </row>
    <row r="10505" spans="1:1" x14ac:dyDescent="0.25">
      <c r="A10505" s="58"/>
    </row>
    <row r="10506" spans="1:1" x14ac:dyDescent="0.25">
      <c r="A10506" s="58"/>
    </row>
    <row r="10507" spans="1:1" x14ac:dyDescent="0.25">
      <c r="A10507" s="58"/>
    </row>
    <row r="10508" spans="1:1" x14ac:dyDescent="0.25">
      <c r="A10508" s="58"/>
    </row>
    <row r="10509" spans="1:1" x14ac:dyDescent="0.25">
      <c r="A10509" s="58"/>
    </row>
    <row r="10510" spans="1:1" x14ac:dyDescent="0.25">
      <c r="A10510" s="58"/>
    </row>
    <row r="10511" spans="1:1" x14ac:dyDescent="0.25">
      <c r="A10511" s="58"/>
    </row>
    <row r="10512" spans="1:1" x14ac:dyDescent="0.25">
      <c r="A10512" s="58"/>
    </row>
    <row r="10513" spans="1:1" x14ac:dyDescent="0.25">
      <c r="A10513" s="58"/>
    </row>
    <row r="10514" spans="1:1" x14ac:dyDescent="0.25">
      <c r="A10514" s="58"/>
    </row>
    <row r="10515" spans="1:1" x14ac:dyDescent="0.25">
      <c r="A10515" s="58"/>
    </row>
    <row r="10516" spans="1:1" x14ac:dyDescent="0.25">
      <c r="A10516" s="58"/>
    </row>
    <row r="10517" spans="1:1" x14ac:dyDescent="0.25">
      <c r="A10517" s="58"/>
    </row>
    <row r="10518" spans="1:1" x14ac:dyDescent="0.25">
      <c r="A10518" s="58"/>
    </row>
    <row r="10519" spans="1:1" x14ac:dyDescent="0.25">
      <c r="A10519" s="58"/>
    </row>
    <row r="10520" spans="1:1" x14ac:dyDescent="0.25">
      <c r="A10520" s="58"/>
    </row>
    <row r="10521" spans="1:1" x14ac:dyDescent="0.25">
      <c r="A10521" s="58"/>
    </row>
    <row r="10522" spans="1:1" x14ac:dyDescent="0.25">
      <c r="A10522" s="58"/>
    </row>
    <row r="10523" spans="1:1" x14ac:dyDescent="0.25">
      <c r="A10523" s="58"/>
    </row>
    <row r="10524" spans="1:1" x14ac:dyDescent="0.25">
      <c r="A10524" s="58"/>
    </row>
    <row r="10525" spans="1:1" x14ac:dyDescent="0.25">
      <c r="A10525" s="58"/>
    </row>
    <row r="10526" spans="1:1" x14ac:dyDescent="0.25">
      <c r="A10526" s="58"/>
    </row>
    <row r="10527" spans="1:1" x14ac:dyDescent="0.25">
      <c r="A10527" s="58"/>
    </row>
    <row r="10528" spans="1:1" x14ac:dyDescent="0.25">
      <c r="A10528" s="58"/>
    </row>
    <row r="10529" spans="1:1" x14ac:dyDescent="0.25">
      <c r="A10529" s="58"/>
    </row>
    <row r="10530" spans="1:1" x14ac:dyDescent="0.25">
      <c r="A10530" s="58"/>
    </row>
    <row r="10531" spans="1:1" x14ac:dyDescent="0.25">
      <c r="A10531" s="58"/>
    </row>
    <row r="10532" spans="1:1" x14ac:dyDescent="0.25">
      <c r="A10532" s="58"/>
    </row>
    <row r="10533" spans="1:1" x14ac:dyDescent="0.25">
      <c r="A10533" s="58"/>
    </row>
    <row r="10534" spans="1:1" x14ac:dyDescent="0.25">
      <c r="A10534" s="58"/>
    </row>
    <row r="10535" spans="1:1" x14ac:dyDescent="0.25">
      <c r="A10535" s="58"/>
    </row>
    <row r="10536" spans="1:1" x14ac:dyDescent="0.25">
      <c r="A10536" s="58"/>
    </row>
    <row r="10537" spans="1:1" x14ac:dyDescent="0.25">
      <c r="A10537" s="58"/>
    </row>
    <row r="10538" spans="1:1" x14ac:dyDescent="0.25">
      <c r="A10538" s="58"/>
    </row>
    <row r="10539" spans="1:1" x14ac:dyDescent="0.25">
      <c r="A10539" s="58"/>
    </row>
    <row r="10540" spans="1:1" x14ac:dyDescent="0.25">
      <c r="A10540" s="58"/>
    </row>
    <row r="10541" spans="1:1" x14ac:dyDescent="0.25">
      <c r="A10541" s="58"/>
    </row>
    <row r="10542" spans="1:1" x14ac:dyDescent="0.25">
      <c r="A10542" s="58"/>
    </row>
    <row r="10543" spans="1:1" x14ac:dyDescent="0.25">
      <c r="A10543" s="58"/>
    </row>
    <row r="10544" spans="1:1" x14ac:dyDescent="0.25">
      <c r="A10544" s="58"/>
    </row>
    <row r="10545" spans="1:1" x14ac:dyDescent="0.25">
      <c r="A10545" s="58"/>
    </row>
    <row r="10546" spans="1:1" x14ac:dyDescent="0.25">
      <c r="A10546" s="58"/>
    </row>
    <row r="10547" spans="1:1" x14ac:dyDescent="0.25">
      <c r="A10547" s="58"/>
    </row>
    <row r="10548" spans="1:1" x14ac:dyDescent="0.25">
      <c r="A10548" s="58"/>
    </row>
    <row r="10549" spans="1:1" x14ac:dyDescent="0.25">
      <c r="A10549" s="58"/>
    </row>
    <row r="10550" spans="1:1" x14ac:dyDescent="0.25">
      <c r="A10550" s="58"/>
    </row>
    <row r="10551" spans="1:1" x14ac:dyDescent="0.25">
      <c r="A10551" s="58"/>
    </row>
    <row r="10552" spans="1:1" x14ac:dyDescent="0.25">
      <c r="A10552" s="58"/>
    </row>
    <row r="10553" spans="1:1" x14ac:dyDescent="0.25">
      <c r="A10553" s="58"/>
    </row>
    <row r="10554" spans="1:1" x14ac:dyDescent="0.25">
      <c r="A10554" s="58"/>
    </row>
    <row r="10555" spans="1:1" x14ac:dyDescent="0.25">
      <c r="A10555" s="58"/>
    </row>
    <row r="10556" spans="1:1" x14ac:dyDescent="0.25">
      <c r="A10556" s="58"/>
    </row>
    <row r="10557" spans="1:1" x14ac:dyDescent="0.25">
      <c r="A10557" s="58"/>
    </row>
    <row r="10558" spans="1:1" x14ac:dyDescent="0.25">
      <c r="A10558" s="58"/>
    </row>
    <row r="10559" spans="1:1" x14ac:dyDescent="0.25">
      <c r="A10559" s="58"/>
    </row>
    <row r="10560" spans="1:1" x14ac:dyDescent="0.25">
      <c r="A10560" s="58"/>
    </row>
    <row r="10561" spans="1:1" x14ac:dyDescent="0.25">
      <c r="A10561" s="58"/>
    </row>
    <row r="10562" spans="1:1" x14ac:dyDescent="0.25">
      <c r="A10562" s="58"/>
    </row>
    <row r="10563" spans="1:1" x14ac:dyDescent="0.25">
      <c r="A10563" s="58"/>
    </row>
    <row r="10564" spans="1:1" x14ac:dyDescent="0.25">
      <c r="A10564" s="58"/>
    </row>
    <row r="10565" spans="1:1" x14ac:dyDescent="0.25">
      <c r="A10565" s="58"/>
    </row>
    <row r="10566" spans="1:1" x14ac:dyDescent="0.25">
      <c r="A10566" s="58"/>
    </row>
    <row r="10567" spans="1:1" x14ac:dyDescent="0.25">
      <c r="A10567" s="58"/>
    </row>
    <row r="10568" spans="1:1" x14ac:dyDescent="0.25">
      <c r="A10568" s="58"/>
    </row>
    <row r="10569" spans="1:1" x14ac:dyDescent="0.25">
      <c r="A10569" s="58"/>
    </row>
    <row r="10570" spans="1:1" x14ac:dyDescent="0.25">
      <c r="A10570" s="58"/>
    </row>
    <row r="10571" spans="1:1" x14ac:dyDescent="0.25">
      <c r="A10571" s="58"/>
    </row>
    <row r="10572" spans="1:1" x14ac:dyDescent="0.25">
      <c r="A10572" s="58"/>
    </row>
    <row r="10573" spans="1:1" x14ac:dyDescent="0.25">
      <c r="A10573" s="58"/>
    </row>
    <row r="10574" spans="1:1" x14ac:dyDescent="0.25">
      <c r="A10574" s="58"/>
    </row>
    <row r="10575" spans="1:1" x14ac:dyDescent="0.25">
      <c r="A10575" s="58"/>
    </row>
    <row r="10576" spans="1:1" x14ac:dyDescent="0.25">
      <c r="A10576" s="58"/>
    </row>
    <row r="10577" spans="1:1" x14ac:dyDescent="0.25">
      <c r="A10577" s="58"/>
    </row>
    <row r="10578" spans="1:1" x14ac:dyDescent="0.25">
      <c r="A10578" s="58"/>
    </row>
    <row r="10579" spans="1:1" x14ac:dyDescent="0.25">
      <c r="A10579" s="58"/>
    </row>
    <row r="10580" spans="1:1" x14ac:dyDescent="0.25">
      <c r="A10580" s="58"/>
    </row>
    <row r="10581" spans="1:1" x14ac:dyDescent="0.25">
      <c r="A10581" s="58"/>
    </row>
    <row r="10582" spans="1:1" x14ac:dyDescent="0.25">
      <c r="A10582" s="58"/>
    </row>
    <row r="10583" spans="1:1" x14ac:dyDescent="0.25">
      <c r="A10583" s="58"/>
    </row>
    <row r="10584" spans="1:1" x14ac:dyDescent="0.25">
      <c r="A10584" s="58"/>
    </row>
    <row r="10585" spans="1:1" x14ac:dyDescent="0.25">
      <c r="A10585" s="58"/>
    </row>
    <row r="10586" spans="1:1" x14ac:dyDescent="0.25">
      <c r="A10586" s="58"/>
    </row>
    <row r="10587" spans="1:1" x14ac:dyDescent="0.25">
      <c r="A10587" s="58"/>
    </row>
    <row r="10588" spans="1:1" x14ac:dyDescent="0.25">
      <c r="A10588" s="58"/>
    </row>
    <row r="10589" spans="1:1" x14ac:dyDescent="0.25">
      <c r="A10589" s="58"/>
    </row>
    <row r="10590" spans="1:1" x14ac:dyDescent="0.25">
      <c r="A10590" s="58"/>
    </row>
    <row r="10591" spans="1:1" x14ac:dyDescent="0.25">
      <c r="A10591" s="58"/>
    </row>
    <row r="10592" spans="1:1" x14ac:dyDescent="0.25">
      <c r="A10592" s="58"/>
    </row>
    <row r="10593" spans="1:1" x14ac:dyDescent="0.25">
      <c r="A10593" s="58"/>
    </row>
    <row r="10594" spans="1:1" x14ac:dyDescent="0.25">
      <c r="A10594" s="58"/>
    </row>
    <row r="10595" spans="1:1" x14ac:dyDescent="0.25">
      <c r="A10595" s="58"/>
    </row>
    <row r="10596" spans="1:1" x14ac:dyDescent="0.25">
      <c r="A10596" s="58"/>
    </row>
    <row r="10597" spans="1:1" x14ac:dyDescent="0.25">
      <c r="A10597" s="58"/>
    </row>
    <row r="10598" spans="1:1" x14ac:dyDescent="0.25">
      <c r="A10598" s="58"/>
    </row>
    <row r="10599" spans="1:1" x14ac:dyDescent="0.25">
      <c r="A10599" s="58"/>
    </row>
    <row r="10600" spans="1:1" x14ac:dyDescent="0.25">
      <c r="A10600" s="58"/>
    </row>
    <row r="10601" spans="1:1" x14ac:dyDescent="0.25">
      <c r="A10601" s="58"/>
    </row>
    <row r="10602" spans="1:1" x14ac:dyDescent="0.25">
      <c r="A10602" s="58"/>
    </row>
    <row r="10603" spans="1:1" x14ac:dyDescent="0.25">
      <c r="A10603" s="58"/>
    </row>
    <row r="10604" spans="1:1" x14ac:dyDescent="0.25">
      <c r="A10604" s="58"/>
    </row>
    <row r="10605" spans="1:1" x14ac:dyDescent="0.25">
      <c r="A10605" s="58"/>
    </row>
    <row r="10606" spans="1:1" x14ac:dyDescent="0.25">
      <c r="A10606" s="58"/>
    </row>
    <row r="10607" spans="1:1" x14ac:dyDescent="0.25">
      <c r="A10607" s="58"/>
    </row>
    <row r="10608" spans="1:1" x14ac:dyDescent="0.25">
      <c r="A10608" s="58"/>
    </row>
    <row r="10609" spans="1:1" x14ac:dyDescent="0.25">
      <c r="A10609" s="58"/>
    </row>
    <row r="10610" spans="1:1" x14ac:dyDescent="0.25">
      <c r="A10610" s="58"/>
    </row>
    <row r="10611" spans="1:1" x14ac:dyDescent="0.25">
      <c r="A10611" s="58"/>
    </row>
    <row r="10612" spans="1:1" x14ac:dyDescent="0.25">
      <c r="A10612" s="58"/>
    </row>
    <row r="10613" spans="1:1" x14ac:dyDescent="0.25">
      <c r="A10613" s="58"/>
    </row>
    <row r="10614" spans="1:1" x14ac:dyDescent="0.25">
      <c r="A10614" s="58"/>
    </row>
    <row r="10615" spans="1:1" x14ac:dyDescent="0.25">
      <c r="A10615" s="58"/>
    </row>
    <row r="10616" spans="1:1" x14ac:dyDescent="0.25">
      <c r="A10616" s="58"/>
    </row>
    <row r="10617" spans="1:1" x14ac:dyDescent="0.25">
      <c r="A10617" s="58"/>
    </row>
    <row r="10618" spans="1:1" x14ac:dyDescent="0.25">
      <c r="A10618" s="58"/>
    </row>
    <row r="10619" spans="1:1" x14ac:dyDescent="0.25">
      <c r="A10619" s="58"/>
    </row>
    <row r="10620" spans="1:1" x14ac:dyDescent="0.25">
      <c r="A10620" s="58"/>
    </row>
    <row r="10621" spans="1:1" x14ac:dyDescent="0.25">
      <c r="A10621" s="58"/>
    </row>
    <row r="10622" spans="1:1" x14ac:dyDescent="0.25">
      <c r="A10622" s="58"/>
    </row>
    <row r="10623" spans="1:1" x14ac:dyDescent="0.25">
      <c r="A10623" s="58"/>
    </row>
    <row r="10624" spans="1:1" x14ac:dyDescent="0.25">
      <c r="A10624" s="58"/>
    </row>
    <row r="10625" spans="1:1" x14ac:dyDescent="0.25">
      <c r="A10625" s="58"/>
    </row>
    <row r="10626" spans="1:1" x14ac:dyDescent="0.25">
      <c r="A10626" s="58"/>
    </row>
    <row r="10627" spans="1:1" x14ac:dyDescent="0.25">
      <c r="A10627" s="58"/>
    </row>
    <row r="10628" spans="1:1" x14ac:dyDescent="0.25">
      <c r="A10628" s="58"/>
    </row>
    <row r="10629" spans="1:1" x14ac:dyDescent="0.25">
      <c r="A10629" s="58"/>
    </row>
    <row r="10630" spans="1:1" x14ac:dyDescent="0.25">
      <c r="A10630" s="58"/>
    </row>
    <row r="10631" spans="1:1" x14ac:dyDescent="0.25">
      <c r="A10631" s="58"/>
    </row>
    <row r="10632" spans="1:1" x14ac:dyDescent="0.25">
      <c r="A10632" s="58"/>
    </row>
    <row r="10633" spans="1:1" x14ac:dyDescent="0.25">
      <c r="A10633" s="58"/>
    </row>
    <row r="10634" spans="1:1" x14ac:dyDescent="0.25">
      <c r="A10634" s="58"/>
    </row>
    <row r="10635" spans="1:1" x14ac:dyDescent="0.25">
      <c r="A10635" s="58"/>
    </row>
    <row r="10636" spans="1:1" x14ac:dyDescent="0.25">
      <c r="A10636" s="58"/>
    </row>
    <row r="10637" spans="1:1" x14ac:dyDescent="0.25">
      <c r="A10637" s="58"/>
    </row>
    <row r="10638" spans="1:1" x14ac:dyDescent="0.25">
      <c r="A10638" s="58"/>
    </row>
    <row r="10639" spans="1:1" x14ac:dyDescent="0.25">
      <c r="A10639" s="58"/>
    </row>
    <row r="10640" spans="1:1" x14ac:dyDescent="0.25">
      <c r="A10640" s="58"/>
    </row>
    <row r="10641" spans="1:1" x14ac:dyDescent="0.25">
      <c r="A10641" s="58"/>
    </row>
    <row r="10642" spans="1:1" x14ac:dyDescent="0.25">
      <c r="A10642" s="58"/>
    </row>
    <row r="10643" spans="1:1" x14ac:dyDescent="0.25">
      <c r="A10643" s="58"/>
    </row>
    <row r="10644" spans="1:1" x14ac:dyDescent="0.25">
      <c r="A10644" s="58"/>
    </row>
    <row r="10645" spans="1:1" x14ac:dyDescent="0.25">
      <c r="A10645" s="58"/>
    </row>
    <row r="10646" spans="1:1" x14ac:dyDescent="0.25">
      <c r="A10646" s="58"/>
    </row>
    <row r="10647" spans="1:1" x14ac:dyDescent="0.25">
      <c r="A10647" s="58"/>
    </row>
    <row r="10648" spans="1:1" x14ac:dyDescent="0.25">
      <c r="A10648" s="58"/>
    </row>
    <row r="10649" spans="1:1" x14ac:dyDescent="0.25">
      <c r="A10649" s="58"/>
    </row>
    <row r="10650" spans="1:1" x14ac:dyDescent="0.25">
      <c r="A10650" s="58"/>
    </row>
    <row r="10651" spans="1:1" x14ac:dyDescent="0.25">
      <c r="A10651" s="58"/>
    </row>
    <row r="10652" spans="1:1" x14ac:dyDescent="0.25">
      <c r="A10652" s="58"/>
    </row>
    <row r="10653" spans="1:1" x14ac:dyDescent="0.25">
      <c r="A10653" s="58"/>
    </row>
    <row r="10654" spans="1:1" x14ac:dyDescent="0.25">
      <c r="A10654" s="58"/>
    </row>
    <row r="10655" spans="1:1" x14ac:dyDescent="0.25">
      <c r="A10655" s="58"/>
    </row>
    <row r="10656" spans="1:1" x14ac:dyDescent="0.25">
      <c r="A10656" s="58"/>
    </row>
    <row r="10657" spans="1:1" x14ac:dyDescent="0.25">
      <c r="A10657" s="58"/>
    </row>
    <row r="10658" spans="1:1" x14ac:dyDescent="0.25">
      <c r="A10658" s="58"/>
    </row>
    <row r="10659" spans="1:1" x14ac:dyDescent="0.25">
      <c r="A10659" s="58"/>
    </row>
    <row r="10660" spans="1:1" x14ac:dyDescent="0.25">
      <c r="A10660" s="58"/>
    </row>
    <row r="10661" spans="1:1" x14ac:dyDescent="0.25">
      <c r="A10661" s="58"/>
    </row>
    <row r="10662" spans="1:1" x14ac:dyDescent="0.25">
      <c r="A10662" s="58"/>
    </row>
    <row r="10663" spans="1:1" x14ac:dyDescent="0.25">
      <c r="A10663" s="58"/>
    </row>
    <row r="10664" spans="1:1" x14ac:dyDescent="0.25">
      <c r="A10664" s="58"/>
    </row>
    <row r="10665" spans="1:1" x14ac:dyDescent="0.25">
      <c r="A10665" s="58"/>
    </row>
    <row r="10666" spans="1:1" x14ac:dyDescent="0.25">
      <c r="A10666" s="58"/>
    </row>
    <row r="10667" spans="1:1" x14ac:dyDescent="0.25">
      <c r="A10667" s="58"/>
    </row>
    <row r="10668" spans="1:1" x14ac:dyDescent="0.25">
      <c r="A10668" s="58"/>
    </row>
    <row r="10669" spans="1:1" x14ac:dyDescent="0.25">
      <c r="A10669" s="58"/>
    </row>
    <row r="10670" spans="1:1" x14ac:dyDescent="0.25">
      <c r="A10670" s="58"/>
    </row>
    <row r="10671" spans="1:1" x14ac:dyDescent="0.25">
      <c r="A10671" s="58"/>
    </row>
    <row r="10672" spans="1:1" x14ac:dyDescent="0.25">
      <c r="A10672" s="58"/>
    </row>
    <row r="10673" spans="1:1" x14ac:dyDescent="0.25">
      <c r="A10673" s="58"/>
    </row>
    <row r="10674" spans="1:1" x14ac:dyDescent="0.25">
      <c r="A10674" s="58"/>
    </row>
    <row r="10675" spans="1:1" x14ac:dyDescent="0.25">
      <c r="A10675" s="58"/>
    </row>
    <row r="10676" spans="1:1" x14ac:dyDescent="0.25">
      <c r="A10676" s="58"/>
    </row>
    <row r="10677" spans="1:1" x14ac:dyDescent="0.25">
      <c r="A10677" s="58"/>
    </row>
    <row r="10678" spans="1:1" x14ac:dyDescent="0.25">
      <c r="A10678" s="58"/>
    </row>
    <row r="10679" spans="1:1" x14ac:dyDescent="0.25">
      <c r="A10679" s="58"/>
    </row>
    <row r="10680" spans="1:1" x14ac:dyDescent="0.25">
      <c r="A10680" s="58"/>
    </row>
    <row r="10681" spans="1:1" x14ac:dyDescent="0.25">
      <c r="A10681" s="58"/>
    </row>
    <row r="10682" spans="1:1" x14ac:dyDescent="0.25">
      <c r="A10682" s="58"/>
    </row>
    <row r="10683" spans="1:1" x14ac:dyDescent="0.25">
      <c r="A10683" s="58"/>
    </row>
    <row r="10684" spans="1:1" x14ac:dyDescent="0.25">
      <c r="A10684" s="58"/>
    </row>
    <row r="10685" spans="1:1" x14ac:dyDescent="0.25">
      <c r="A10685" s="58"/>
    </row>
    <row r="10686" spans="1:1" x14ac:dyDescent="0.25">
      <c r="A10686" s="58"/>
    </row>
    <row r="10687" spans="1:1" x14ac:dyDescent="0.25">
      <c r="A10687" s="58"/>
    </row>
    <row r="10688" spans="1:1" x14ac:dyDescent="0.25">
      <c r="A10688" s="58"/>
    </row>
    <row r="10689" spans="1:1" x14ac:dyDescent="0.25">
      <c r="A10689" s="58"/>
    </row>
    <row r="10690" spans="1:1" x14ac:dyDescent="0.25">
      <c r="A10690" s="58"/>
    </row>
    <row r="10691" spans="1:1" x14ac:dyDescent="0.25">
      <c r="A10691" s="58"/>
    </row>
    <row r="10692" spans="1:1" x14ac:dyDescent="0.25">
      <c r="A10692" s="58"/>
    </row>
    <row r="10693" spans="1:1" x14ac:dyDescent="0.25">
      <c r="A10693" s="58"/>
    </row>
    <row r="10694" spans="1:1" x14ac:dyDescent="0.25">
      <c r="A10694" s="58"/>
    </row>
    <row r="10695" spans="1:1" x14ac:dyDescent="0.25">
      <c r="A10695" s="58"/>
    </row>
    <row r="10696" spans="1:1" x14ac:dyDescent="0.25">
      <c r="A10696" s="58"/>
    </row>
    <row r="10697" spans="1:1" x14ac:dyDescent="0.25">
      <c r="A10697" s="58"/>
    </row>
    <row r="10698" spans="1:1" x14ac:dyDescent="0.25">
      <c r="A10698" s="58"/>
    </row>
    <row r="10699" spans="1:1" x14ac:dyDescent="0.25">
      <c r="A10699" s="58"/>
    </row>
    <row r="10700" spans="1:1" x14ac:dyDescent="0.25">
      <c r="A10700" s="58"/>
    </row>
    <row r="10701" spans="1:1" x14ac:dyDescent="0.25">
      <c r="A10701" s="58"/>
    </row>
    <row r="10702" spans="1:1" x14ac:dyDescent="0.25">
      <c r="A10702" s="58"/>
    </row>
    <row r="10703" spans="1:1" x14ac:dyDescent="0.25">
      <c r="A10703" s="58"/>
    </row>
    <row r="10704" spans="1:1" x14ac:dyDescent="0.25">
      <c r="A10704" s="58"/>
    </row>
    <row r="10705" spans="1:1" x14ac:dyDescent="0.25">
      <c r="A10705" s="58"/>
    </row>
    <row r="10706" spans="1:1" x14ac:dyDescent="0.25">
      <c r="A10706" s="58"/>
    </row>
    <row r="10707" spans="1:1" x14ac:dyDescent="0.25">
      <c r="A10707" s="58"/>
    </row>
    <row r="10708" spans="1:1" x14ac:dyDescent="0.25">
      <c r="A10708" s="58"/>
    </row>
    <row r="10709" spans="1:1" x14ac:dyDescent="0.25">
      <c r="A10709" s="58"/>
    </row>
    <row r="10710" spans="1:1" x14ac:dyDescent="0.25">
      <c r="A10710" s="58"/>
    </row>
    <row r="10711" spans="1:1" x14ac:dyDescent="0.25">
      <c r="A10711" s="58"/>
    </row>
    <row r="10712" spans="1:1" x14ac:dyDescent="0.25">
      <c r="A10712" s="58"/>
    </row>
    <row r="10713" spans="1:1" x14ac:dyDescent="0.25">
      <c r="A10713" s="58"/>
    </row>
    <row r="10714" spans="1:1" x14ac:dyDescent="0.25">
      <c r="A10714" s="58"/>
    </row>
    <row r="10715" spans="1:1" x14ac:dyDescent="0.25">
      <c r="A10715" s="58"/>
    </row>
    <row r="10716" spans="1:1" x14ac:dyDescent="0.25">
      <c r="A10716" s="58"/>
    </row>
    <row r="10717" spans="1:1" x14ac:dyDescent="0.25">
      <c r="A10717" s="58"/>
    </row>
    <row r="10718" spans="1:1" x14ac:dyDescent="0.25">
      <c r="A10718" s="58"/>
    </row>
    <row r="10719" spans="1:1" x14ac:dyDescent="0.25">
      <c r="A10719" s="58"/>
    </row>
    <row r="10720" spans="1:1" x14ac:dyDescent="0.25">
      <c r="A10720" s="58"/>
    </row>
    <row r="10721" spans="1:1" x14ac:dyDescent="0.25">
      <c r="A10721" s="58"/>
    </row>
    <row r="10722" spans="1:1" x14ac:dyDescent="0.25">
      <c r="A10722" s="58"/>
    </row>
    <row r="10723" spans="1:1" x14ac:dyDescent="0.25">
      <c r="A10723" s="58"/>
    </row>
    <row r="10724" spans="1:1" x14ac:dyDescent="0.25">
      <c r="A10724" s="58"/>
    </row>
    <row r="10725" spans="1:1" x14ac:dyDescent="0.25">
      <c r="A10725" s="58"/>
    </row>
    <row r="10726" spans="1:1" x14ac:dyDescent="0.25">
      <c r="A10726" s="58"/>
    </row>
    <row r="10727" spans="1:1" x14ac:dyDescent="0.25">
      <c r="A10727" s="58"/>
    </row>
    <row r="10728" spans="1:1" x14ac:dyDescent="0.25">
      <c r="A10728" s="58"/>
    </row>
    <row r="10729" spans="1:1" x14ac:dyDescent="0.25">
      <c r="A10729" s="58"/>
    </row>
    <row r="10730" spans="1:1" x14ac:dyDescent="0.25">
      <c r="A10730" s="58"/>
    </row>
    <row r="10731" spans="1:1" x14ac:dyDescent="0.25">
      <c r="A10731" s="58"/>
    </row>
    <row r="10732" spans="1:1" x14ac:dyDescent="0.25">
      <c r="A10732" s="58"/>
    </row>
    <row r="10733" spans="1:1" x14ac:dyDescent="0.25">
      <c r="A10733" s="58"/>
    </row>
    <row r="10734" spans="1:1" x14ac:dyDescent="0.25">
      <c r="A10734" s="58"/>
    </row>
    <row r="10735" spans="1:1" x14ac:dyDescent="0.25">
      <c r="A10735" s="58"/>
    </row>
    <row r="10736" spans="1:1" x14ac:dyDescent="0.25">
      <c r="A10736" s="58"/>
    </row>
    <row r="10737" spans="1:1" x14ac:dyDescent="0.25">
      <c r="A10737" s="58"/>
    </row>
    <row r="10738" spans="1:1" x14ac:dyDescent="0.25">
      <c r="A10738" s="58"/>
    </row>
    <row r="10739" spans="1:1" x14ac:dyDescent="0.25">
      <c r="A10739" s="58"/>
    </row>
    <row r="10740" spans="1:1" x14ac:dyDescent="0.25">
      <c r="A10740" s="58"/>
    </row>
    <row r="10741" spans="1:1" x14ac:dyDescent="0.25">
      <c r="A10741" s="58"/>
    </row>
    <row r="10742" spans="1:1" x14ac:dyDescent="0.25">
      <c r="A10742" s="58"/>
    </row>
    <row r="10743" spans="1:1" x14ac:dyDescent="0.25">
      <c r="A10743" s="58"/>
    </row>
    <row r="10744" spans="1:1" x14ac:dyDescent="0.25">
      <c r="A10744" s="58"/>
    </row>
    <row r="10745" spans="1:1" x14ac:dyDescent="0.25">
      <c r="A10745" s="58"/>
    </row>
    <row r="10746" spans="1:1" x14ac:dyDescent="0.25">
      <c r="A10746" s="58"/>
    </row>
    <row r="10747" spans="1:1" x14ac:dyDescent="0.25">
      <c r="A10747" s="58"/>
    </row>
    <row r="10748" spans="1:1" x14ac:dyDescent="0.25">
      <c r="A10748" s="58"/>
    </row>
    <row r="10749" spans="1:1" x14ac:dyDescent="0.25">
      <c r="A10749" s="58"/>
    </row>
    <row r="10750" spans="1:1" x14ac:dyDescent="0.25">
      <c r="A10750" s="58"/>
    </row>
    <row r="10751" spans="1:1" x14ac:dyDescent="0.25">
      <c r="A10751" s="58"/>
    </row>
    <row r="10752" spans="1:1" x14ac:dyDescent="0.25">
      <c r="A10752" s="58"/>
    </row>
    <row r="10753" spans="1:1" x14ac:dyDescent="0.25">
      <c r="A10753" s="58"/>
    </row>
    <row r="10754" spans="1:1" x14ac:dyDescent="0.25">
      <c r="A10754" s="58"/>
    </row>
    <row r="10755" spans="1:1" x14ac:dyDescent="0.25">
      <c r="A10755" s="58"/>
    </row>
    <row r="10756" spans="1:1" x14ac:dyDescent="0.25">
      <c r="A10756" s="58"/>
    </row>
    <row r="10757" spans="1:1" x14ac:dyDescent="0.25">
      <c r="A10757" s="58"/>
    </row>
    <row r="10758" spans="1:1" x14ac:dyDescent="0.25">
      <c r="A10758" s="58"/>
    </row>
    <row r="10759" spans="1:1" x14ac:dyDescent="0.25">
      <c r="A10759" s="58"/>
    </row>
    <row r="10760" spans="1:1" x14ac:dyDescent="0.25">
      <c r="A10760" s="58"/>
    </row>
    <row r="10761" spans="1:1" x14ac:dyDescent="0.25">
      <c r="A10761" s="58"/>
    </row>
    <row r="10762" spans="1:1" x14ac:dyDescent="0.25">
      <c r="A10762" s="58"/>
    </row>
    <row r="10763" spans="1:1" x14ac:dyDescent="0.25">
      <c r="A10763" s="58"/>
    </row>
    <row r="10764" spans="1:1" x14ac:dyDescent="0.25">
      <c r="A10764" s="58"/>
    </row>
    <row r="10765" spans="1:1" x14ac:dyDescent="0.25">
      <c r="A10765" s="58"/>
    </row>
    <row r="10766" spans="1:1" x14ac:dyDescent="0.25">
      <c r="A10766" s="58"/>
    </row>
    <row r="10767" spans="1:1" x14ac:dyDescent="0.25">
      <c r="A10767" s="58"/>
    </row>
    <row r="10768" spans="1:1" x14ac:dyDescent="0.25">
      <c r="A10768" s="58"/>
    </row>
    <row r="10769" spans="1:1" x14ac:dyDescent="0.25">
      <c r="A10769" s="58"/>
    </row>
    <row r="10770" spans="1:1" x14ac:dyDescent="0.25">
      <c r="A10770" s="58"/>
    </row>
    <row r="10771" spans="1:1" x14ac:dyDescent="0.25">
      <c r="A10771" s="58"/>
    </row>
    <row r="10772" spans="1:1" x14ac:dyDescent="0.25">
      <c r="A10772" s="58"/>
    </row>
    <row r="10773" spans="1:1" x14ac:dyDescent="0.25">
      <c r="A10773" s="58"/>
    </row>
    <row r="10774" spans="1:1" x14ac:dyDescent="0.25">
      <c r="A10774" s="58"/>
    </row>
    <row r="10775" spans="1:1" x14ac:dyDescent="0.25">
      <c r="A10775" s="58"/>
    </row>
    <row r="10776" spans="1:1" x14ac:dyDescent="0.25">
      <c r="A10776" s="58"/>
    </row>
    <row r="10777" spans="1:1" x14ac:dyDescent="0.25">
      <c r="A10777" s="58"/>
    </row>
    <row r="10778" spans="1:1" x14ac:dyDescent="0.25">
      <c r="A10778" s="58"/>
    </row>
    <row r="10779" spans="1:1" x14ac:dyDescent="0.25">
      <c r="A10779" s="58"/>
    </row>
    <row r="10780" spans="1:1" x14ac:dyDescent="0.25">
      <c r="A10780" s="58"/>
    </row>
    <row r="10781" spans="1:1" x14ac:dyDescent="0.25">
      <c r="A10781" s="58"/>
    </row>
    <row r="10782" spans="1:1" x14ac:dyDescent="0.25">
      <c r="A10782" s="58"/>
    </row>
    <row r="10783" spans="1:1" x14ac:dyDescent="0.25">
      <c r="A10783" s="58"/>
    </row>
    <row r="10784" spans="1:1" x14ac:dyDescent="0.25">
      <c r="A10784" s="58"/>
    </row>
    <row r="10785" spans="1:1" x14ac:dyDescent="0.25">
      <c r="A10785" s="58"/>
    </row>
    <row r="10786" spans="1:1" x14ac:dyDescent="0.25">
      <c r="A10786" s="58"/>
    </row>
    <row r="10787" spans="1:1" x14ac:dyDescent="0.25">
      <c r="A10787" s="58"/>
    </row>
    <row r="10788" spans="1:1" x14ac:dyDescent="0.25">
      <c r="A10788" s="58"/>
    </row>
    <row r="10789" spans="1:1" x14ac:dyDescent="0.25">
      <c r="A10789" s="58"/>
    </row>
    <row r="10790" spans="1:1" x14ac:dyDescent="0.25">
      <c r="A10790" s="58"/>
    </row>
    <row r="10791" spans="1:1" x14ac:dyDescent="0.25">
      <c r="A10791" s="58"/>
    </row>
    <row r="10792" spans="1:1" x14ac:dyDescent="0.25">
      <c r="A10792" s="58"/>
    </row>
    <row r="10793" spans="1:1" x14ac:dyDescent="0.25">
      <c r="A10793" s="58"/>
    </row>
    <row r="10794" spans="1:1" x14ac:dyDescent="0.25">
      <c r="A10794" s="58"/>
    </row>
    <row r="10795" spans="1:1" x14ac:dyDescent="0.25">
      <c r="A10795" s="58"/>
    </row>
    <row r="10796" spans="1:1" x14ac:dyDescent="0.25">
      <c r="A10796" s="58"/>
    </row>
    <row r="10797" spans="1:1" x14ac:dyDescent="0.25">
      <c r="A10797" s="58"/>
    </row>
    <row r="10798" spans="1:1" x14ac:dyDescent="0.25">
      <c r="A10798" s="58"/>
    </row>
    <row r="10799" spans="1:1" x14ac:dyDescent="0.25">
      <c r="A10799" s="58"/>
    </row>
    <row r="10800" spans="1:1" x14ac:dyDescent="0.25">
      <c r="A10800" s="58"/>
    </row>
    <row r="10801" spans="1:1" x14ac:dyDescent="0.25">
      <c r="A10801" s="58"/>
    </row>
    <row r="10802" spans="1:1" x14ac:dyDescent="0.25">
      <c r="A10802" s="58"/>
    </row>
    <row r="10803" spans="1:1" x14ac:dyDescent="0.25">
      <c r="A10803" s="58"/>
    </row>
    <row r="10804" spans="1:1" x14ac:dyDescent="0.25">
      <c r="A10804" s="58"/>
    </row>
    <row r="10805" spans="1:1" x14ac:dyDescent="0.25">
      <c r="A10805" s="58"/>
    </row>
    <row r="10806" spans="1:1" x14ac:dyDescent="0.25">
      <c r="A10806" s="58"/>
    </row>
    <row r="10807" spans="1:1" x14ac:dyDescent="0.25">
      <c r="A10807" s="58"/>
    </row>
    <row r="10808" spans="1:1" x14ac:dyDescent="0.25">
      <c r="A10808" s="58"/>
    </row>
    <row r="10809" spans="1:1" x14ac:dyDescent="0.25">
      <c r="A10809" s="58"/>
    </row>
    <row r="10810" spans="1:1" x14ac:dyDescent="0.25">
      <c r="A10810" s="58"/>
    </row>
    <row r="10811" spans="1:1" x14ac:dyDescent="0.25">
      <c r="A10811" s="58"/>
    </row>
    <row r="10812" spans="1:1" x14ac:dyDescent="0.25">
      <c r="A10812" s="58"/>
    </row>
    <row r="10813" spans="1:1" x14ac:dyDescent="0.25">
      <c r="A10813" s="58"/>
    </row>
    <row r="10814" spans="1:1" x14ac:dyDescent="0.25">
      <c r="A10814" s="58"/>
    </row>
    <row r="10815" spans="1:1" x14ac:dyDescent="0.25">
      <c r="A10815" s="58"/>
    </row>
    <row r="10816" spans="1:1" x14ac:dyDescent="0.25">
      <c r="A10816" s="58"/>
    </row>
    <row r="10817" spans="1:1" x14ac:dyDescent="0.25">
      <c r="A10817" s="58"/>
    </row>
    <row r="10818" spans="1:1" x14ac:dyDescent="0.25">
      <c r="A10818" s="58"/>
    </row>
    <row r="10819" spans="1:1" x14ac:dyDescent="0.25">
      <c r="A10819" s="58"/>
    </row>
    <row r="10820" spans="1:1" x14ac:dyDescent="0.25">
      <c r="A10820" s="58"/>
    </row>
    <row r="10821" spans="1:1" x14ac:dyDescent="0.25">
      <c r="A10821" s="58"/>
    </row>
    <row r="10822" spans="1:1" x14ac:dyDescent="0.25">
      <c r="A10822" s="58"/>
    </row>
    <row r="10823" spans="1:1" x14ac:dyDescent="0.25">
      <c r="A10823" s="58"/>
    </row>
    <row r="10824" spans="1:1" x14ac:dyDescent="0.25">
      <c r="A10824" s="58"/>
    </row>
    <row r="10825" spans="1:1" x14ac:dyDescent="0.25">
      <c r="A10825" s="58"/>
    </row>
    <row r="10826" spans="1:1" x14ac:dyDescent="0.25">
      <c r="A10826" s="58"/>
    </row>
    <row r="10827" spans="1:1" x14ac:dyDescent="0.25">
      <c r="A10827" s="58"/>
    </row>
    <row r="10828" spans="1:1" x14ac:dyDescent="0.25">
      <c r="A10828" s="58"/>
    </row>
    <row r="10829" spans="1:1" x14ac:dyDescent="0.25">
      <c r="A10829" s="58"/>
    </row>
    <row r="10830" spans="1:1" x14ac:dyDescent="0.25">
      <c r="A10830" s="58"/>
    </row>
    <row r="10831" spans="1:1" x14ac:dyDescent="0.25">
      <c r="A10831" s="58"/>
    </row>
    <row r="10832" spans="1:1" x14ac:dyDescent="0.25">
      <c r="A10832" s="58"/>
    </row>
    <row r="10833" spans="1:1" x14ac:dyDescent="0.25">
      <c r="A10833" s="58"/>
    </row>
    <row r="10834" spans="1:1" x14ac:dyDescent="0.25">
      <c r="A10834" s="58"/>
    </row>
    <row r="10835" spans="1:1" x14ac:dyDescent="0.25">
      <c r="A10835" s="58"/>
    </row>
    <row r="10836" spans="1:1" x14ac:dyDescent="0.25">
      <c r="A10836" s="58"/>
    </row>
    <row r="10837" spans="1:1" x14ac:dyDescent="0.25">
      <c r="A10837" s="58"/>
    </row>
    <row r="10838" spans="1:1" x14ac:dyDescent="0.25">
      <c r="A10838" s="58"/>
    </row>
    <row r="10839" spans="1:1" x14ac:dyDescent="0.25">
      <c r="A10839" s="58"/>
    </row>
    <row r="10840" spans="1:1" x14ac:dyDescent="0.25">
      <c r="A10840" s="58"/>
    </row>
    <row r="10841" spans="1:1" x14ac:dyDescent="0.25">
      <c r="A10841" s="58"/>
    </row>
    <row r="10842" spans="1:1" x14ac:dyDescent="0.25">
      <c r="A10842" s="58"/>
    </row>
    <row r="10843" spans="1:1" x14ac:dyDescent="0.25">
      <c r="A10843" s="58"/>
    </row>
    <row r="10844" spans="1:1" x14ac:dyDescent="0.25">
      <c r="A10844" s="58"/>
    </row>
    <row r="10845" spans="1:1" x14ac:dyDescent="0.25">
      <c r="A10845" s="58"/>
    </row>
    <row r="10846" spans="1:1" x14ac:dyDescent="0.25">
      <c r="A10846" s="58"/>
    </row>
    <row r="10847" spans="1:1" x14ac:dyDescent="0.25">
      <c r="A10847" s="58"/>
    </row>
    <row r="10848" spans="1:1" x14ac:dyDescent="0.25">
      <c r="A10848" s="58"/>
    </row>
    <row r="10849" spans="1:1" x14ac:dyDescent="0.25">
      <c r="A10849" s="58"/>
    </row>
    <row r="10850" spans="1:1" x14ac:dyDescent="0.25">
      <c r="A10850" s="58"/>
    </row>
    <row r="10851" spans="1:1" x14ac:dyDescent="0.25">
      <c r="A10851" s="58"/>
    </row>
    <row r="10852" spans="1:1" x14ac:dyDescent="0.25">
      <c r="A10852" s="58"/>
    </row>
    <row r="10853" spans="1:1" x14ac:dyDescent="0.25">
      <c r="A10853" s="58"/>
    </row>
    <row r="10854" spans="1:1" x14ac:dyDescent="0.25">
      <c r="A10854" s="58"/>
    </row>
    <row r="10855" spans="1:1" x14ac:dyDescent="0.25">
      <c r="A10855" s="58"/>
    </row>
    <row r="10856" spans="1:1" x14ac:dyDescent="0.25">
      <c r="A10856" s="58"/>
    </row>
    <row r="10857" spans="1:1" x14ac:dyDescent="0.25">
      <c r="A10857" s="58"/>
    </row>
    <row r="10858" spans="1:1" x14ac:dyDescent="0.25">
      <c r="A10858" s="58"/>
    </row>
    <row r="10859" spans="1:1" x14ac:dyDescent="0.25">
      <c r="A10859" s="58"/>
    </row>
    <row r="10860" spans="1:1" x14ac:dyDescent="0.25">
      <c r="A10860" s="58"/>
    </row>
    <row r="10861" spans="1:1" x14ac:dyDescent="0.25">
      <c r="A10861" s="58"/>
    </row>
    <row r="10862" spans="1:1" x14ac:dyDescent="0.25">
      <c r="A10862" s="58"/>
    </row>
    <row r="10863" spans="1:1" x14ac:dyDescent="0.25">
      <c r="A10863" s="58"/>
    </row>
    <row r="10864" spans="1:1" x14ac:dyDescent="0.25">
      <c r="A10864" s="58"/>
    </row>
    <row r="10865" spans="1:1" x14ac:dyDescent="0.25">
      <c r="A10865" s="58"/>
    </row>
    <row r="10866" spans="1:1" x14ac:dyDescent="0.25">
      <c r="A10866" s="58"/>
    </row>
    <row r="10867" spans="1:1" x14ac:dyDescent="0.25">
      <c r="A10867" s="58"/>
    </row>
    <row r="10868" spans="1:1" x14ac:dyDescent="0.25">
      <c r="A10868" s="58"/>
    </row>
    <row r="10869" spans="1:1" x14ac:dyDescent="0.25">
      <c r="A10869" s="58"/>
    </row>
    <row r="10870" spans="1:1" x14ac:dyDescent="0.25">
      <c r="A10870" s="58"/>
    </row>
    <row r="10871" spans="1:1" x14ac:dyDescent="0.25">
      <c r="A10871" s="58"/>
    </row>
    <row r="10872" spans="1:1" x14ac:dyDescent="0.25">
      <c r="A10872" s="58"/>
    </row>
    <row r="10873" spans="1:1" x14ac:dyDescent="0.25">
      <c r="A10873" s="58"/>
    </row>
    <row r="10874" spans="1:1" x14ac:dyDescent="0.25">
      <c r="A10874" s="58"/>
    </row>
    <row r="10875" spans="1:1" x14ac:dyDescent="0.25">
      <c r="A10875" s="58"/>
    </row>
    <row r="10876" spans="1:1" x14ac:dyDescent="0.25">
      <c r="A10876" s="58"/>
    </row>
    <row r="10877" spans="1:1" x14ac:dyDescent="0.25">
      <c r="A10877" s="58"/>
    </row>
    <row r="10878" spans="1:1" x14ac:dyDescent="0.25">
      <c r="A10878" s="58"/>
    </row>
    <row r="10879" spans="1:1" x14ac:dyDescent="0.25">
      <c r="A10879" s="58"/>
    </row>
    <row r="10880" spans="1:1" x14ac:dyDescent="0.25">
      <c r="A10880" s="58"/>
    </row>
    <row r="10881" spans="1:1" x14ac:dyDescent="0.25">
      <c r="A10881" s="58"/>
    </row>
    <row r="10882" spans="1:1" x14ac:dyDescent="0.25">
      <c r="A10882" s="58"/>
    </row>
    <row r="10883" spans="1:1" x14ac:dyDescent="0.25">
      <c r="A10883" s="58"/>
    </row>
    <row r="10884" spans="1:1" x14ac:dyDescent="0.25">
      <c r="A10884" s="58"/>
    </row>
    <row r="10885" spans="1:1" x14ac:dyDescent="0.25">
      <c r="A10885" s="58"/>
    </row>
    <row r="10886" spans="1:1" x14ac:dyDescent="0.25">
      <c r="A10886" s="58"/>
    </row>
    <row r="10887" spans="1:1" x14ac:dyDescent="0.25">
      <c r="A10887" s="58"/>
    </row>
    <row r="10888" spans="1:1" x14ac:dyDescent="0.25">
      <c r="A10888" s="58"/>
    </row>
    <row r="10889" spans="1:1" x14ac:dyDescent="0.25">
      <c r="A10889" s="58"/>
    </row>
    <row r="10890" spans="1:1" x14ac:dyDescent="0.25">
      <c r="A10890" s="58"/>
    </row>
    <row r="10891" spans="1:1" x14ac:dyDescent="0.25">
      <c r="A10891" s="58"/>
    </row>
    <row r="10892" spans="1:1" x14ac:dyDescent="0.25">
      <c r="A10892" s="58"/>
    </row>
    <row r="10893" spans="1:1" x14ac:dyDescent="0.25">
      <c r="A10893" s="58"/>
    </row>
    <row r="10894" spans="1:1" x14ac:dyDescent="0.25">
      <c r="A10894" s="58"/>
    </row>
    <row r="10895" spans="1:1" x14ac:dyDescent="0.25">
      <c r="A10895" s="58"/>
    </row>
    <row r="10896" spans="1:1" x14ac:dyDescent="0.25">
      <c r="A10896" s="58"/>
    </row>
    <row r="10897" spans="1:1" x14ac:dyDescent="0.25">
      <c r="A10897" s="58"/>
    </row>
    <row r="10898" spans="1:1" x14ac:dyDescent="0.25">
      <c r="A10898" s="58"/>
    </row>
    <row r="10899" spans="1:1" x14ac:dyDescent="0.25">
      <c r="A10899" s="58"/>
    </row>
    <row r="10900" spans="1:1" x14ac:dyDescent="0.25">
      <c r="A10900" s="58"/>
    </row>
    <row r="10901" spans="1:1" x14ac:dyDescent="0.25">
      <c r="A10901" s="58"/>
    </row>
    <row r="10902" spans="1:1" x14ac:dyDescent="0.25">
      <c r="A10902" s="58"/>
    </row>
    <row r="10903" spans="1:1" x14ac:dyDescent="0.25">
      <c r="A10903" s="58"/>
    </row>
    <row r="10904" spans="1:1" x14ac:dyDescent="0.25">
      <c r="A10904" s="58"/>
    </row>
    <row r="10905" spans="1:1" x14ac:dyDescent="0.25">
      <c r="A10905" s="58"/>
    </row>
    <row r="10906" spans="1:1" x14ac:dyDescent="0.25">
      <c r="A10906" s="58"/>
    </row>
    <row r="10907" spans="1:1" x14ac:dyDescent="0.25">
      <c r="A10907" s="58"/>
    </row>
    <row r="10908" spans="1:1" x14ac:dyDescent="0.25">
      <c r="A10908" s="58"/>
    </row>
    <row r="10909" spans="1:1" x14ac:dyDescent="0.25">
      <c r="A10909" s="58"/>
    </row>
    <row r="10910" spans="1:1" x14ac:dyDescent="0.25">
      <c r="A10910" s="58"/>
    </row>
    <row r="10911" spans="1:1" x14ac:dyDescent="0.25">
      <c r="A10911" s="58"/>
    </row>
    <row r="10912" spans="1:1" x14ac:dyDescent="0.25">
      <c r="A10912" s="58"/>
    </row>
    <row r="10913" spans="1:1" x14ac:dyDescent="0.25">
      <c r="A10913" s="58"/>
    </row>
    <row r="10914" spans="1:1" x14ac:dyDescent="0.25">
      <c r="A10914" s="58"/>
    </row>
    <row r="10915" spans="1:1" x14ac:dyDescent="0.25">
      <c r="A10915" s="58"/>
    </row>
    <row r="10916" spans="1:1" x14ac:dyDescent="0.25">
      <c r="A10916" s="58"/>
    </row>
    <row r="10917" spans="1:1" x14ac:dyDescent="0.25">
      <c r="A10917" s="58"/>
    </row>
    <row r="10918" spans="1:1" x14ac:dyDescent="0.25">
      <c r="A10918" s="58"/>
    </row>
    <row r="10919" spans="1:1" x14ac:dyDescent="0.25">
      <c r="A10919" s="58"/>
    </row>
    <row r="10920" spans="1:1" x14ac:dyDescent="0.25">
      <c r="A10920" s="58"/>
    </row>
    <row r="10921" spans="1:1" x14ac:dyDescent="0.25">
      <c r="A10921" s="58"/>
    </row>
    <row r="10922" spans="1:1" x14ac:dyDescent="0.25">
      <c r="A10922" s="58"/>
    </row>
    <row r="10923" spans="1:1" x14ac:dyDescent="0.25">
      <c r="A10923" s="58"/>
    </row>
    <row r="10924" spans="1:1" x14ac:dyDescent="0.25">
      <c r="A10924" s="58"/>
    </row>
    <row r="10925" spans="1:1" x14ac:dyDescent="0.25">
      <c r="A10925" s="58"/>
    </row>
    <row r="10926" spans="1:1" x14ac:dyDescent="0.25">
      <c r="A10926" s="58"/>
    </row>
    <row r="10927" spans="1:1" x14ac:dyDescent="0.25">
      <c r="A10927" s="58"/>
    </row>
    <row r="10928" spans="1:1" x14ac:dyDescent="0.25">
      <c r="A10928" s="58"/>
    </row>
    <row r="10929" spans="1:1" x14ac:dyDescent="0.25">
      <c r="A10929" s="58"/>
    </row>
    <row r="10930" spans="1:1" x14ac:dyDescent="0.25">
      <c r="A10930" s="58"/>
    </row>
    <row r="10931" spans="1:1" x14ac:dyDescent="0.25">
      <c r="A10931" s="58"/>
    </row>
    <row r="10932" spans="1:1" x14ac:dyDescent="0.25">
      <c r="A10932" s="58"/>
    </row>
    <row r="10933" spans="1:1" x14ac:dyDescent="0.25">
      <c r="A10933" s="58"/>
    </row>
    <row r="10934" spans="1:1" x14ac:dyDescent="0.25">
      <c r="A10934" s="58"/>
    </row>
    <row r="10935" spans="1:1" x14ac:dyDescent="0.25">
      <c r="A10935" s="58"/>
    </row>
    <row r="10936" spans="1:1" x14ac:dyDescent="0.25">
      <c r="A10936" s="58"/>
    </row>
    <row r="10937" spans="1:1" x14ac:dyDescent="0.25">
      <c r="A10937" s="58"/>
    </row>
    <row r="10938" spans="1:1" x14ac:dyDescent="0.25">
      <c r="A10938" s="58"/>
    </row>
    <row r="10939" spans="1:1" x14ac:dyDescent="0.25">
      <c r="A10939" s="58"/>
    </row>
    <row r="10940" spans="1:1" x14ac:dyDescent="0.25">
      <c r="A10940" s="58"/>
    </row>
    <row r="10941" spans="1:1" x14ac:dyDescent="0.25">
      <c r="A10941" s="58"/>
    </row>
    <row r="10942" spans="1:1" x14ac:dyDescent="0.25">
      <c r="A10942" s="58"/>
    </row>
    <row r="10943" spans="1:1" x14ac:dyDescent="0.25">
      <c r="A10943" s="58"/>
    </row>
    <row r="10944" spans="1:1" x14ac:dyDescent="0.25">
      <c r="A10944" s="58"/>
    </row>
    <row r="10945" spans="1:1" x14ac:dyDescent="0.25">
      <c r="A10945" s="58"/>
    </row>
    <row r="10946" spans="1:1" x14ac:dyDescent="0.25">
      <c r="A10946" s="58"/>
    </row>
    <row r="10947" spans="1:1" x14ac:dyDescent="0.25">
      <c r="A10947" s="58"/>
    </row>
    <row r="10948" spans="1:1" x14ac:dyDescent="0.25">
      <c r="A10948" s="58"/>
    </row>
    <row r="10949" spans="1:1" x14ac:dyDescent="0.25">
      <c r="A10949" s="58"/>
    </row>
    <row r="10950" spans="1:1" x14ac:dyDescent="0.25">
      <c r="A10950" s="58"/>
    </row>
    <row r="10951" spans="1:1" x14ac:dyDescent="0.25">
      <c r="A10951" s="58"/>
    </row>
    <row r="10952" spans="1:1" x14ac:dyDescent="0.25">
      <c r="A10952" s="58"/>
    </row>
    <row r="10953" spans="1:1" x14ac:dyDescent="0.25">
      <c r="A10953" s="58"/>
    </row>
    <row r="10954" spans="1:1" x14ac:dyDescent="0.25">
      <c r="A10954" s="58"/>
    </row>
    <row r="10955" spans="1:1" x14ac:dyDescent="0.25">
      <c r="A10955" s="58"/>
    </row>
    <row r="10956" spans="1:1" x14ac:dyDescent="0.25">
      <c r="A10956" s="58"/>
    </row>
    <row r="10957" spans="1:1" x14ac:dyDescent="0.25">
      <c r="A10957" s="58"/>
    </row>
    <row r="10958" spans="1:1" x14ac:dyDescent="0.25">
      <c r="A10958" s="58"/>
    </row>
    <row r="10959" spans="1:1" x14ac:dyDescent="0.25">
      <c r="A10959" s="58"/>
    </row>
    <row r="10960" spans="1:1" x14ac:dyDescent="0.25">
      <c r="A10960" s="58"/>
    </row>
    <row r="10961" spans="1:1" x14ac:dyDescent="0.25">
      <c r="A10961" s="58"/>
    </row>
    <row r="10962" spans="1:1" x14ac:dyDescent="0.25">
      <c r="A10962" s="58"/>
    </row>
    <row r="10963" spans="1:1" x14ac:dyDescent="0.25">
      <c r="A10963" s="58"/>
    </row>
    <row r="10964" spans="1:1" x14ac:dyDescent="0.25">
      <c r="A10964" s="58"/>
    </row>
    <row r="10965" spans="1:1" x14ac:dyDescent="0.25">
      <c r="A10965" s="58"/>
    </row>
    <row r="10966" spans="1:1" x14ac:dyDescent="0.25">
      <c r="A10966" s="58"/>
    </row>
    <row r="10967" spans="1:1" x14ac:dyDescent="0.25">
      <c r="A10967" s="58"/>
    </row>
    <row r="10968" spans="1:1" x14ac:dyDescent="0.25">
      <c r="A10968" s="58"/>
    </row>
    <row r="10969" spans="1:1" x14ac:dyDescent="0.25">
      <c r="A10969" s="58"/>
    </row>
    <row r="10970" spans="1:1" x14ac:dyDescent="0.25">
      <c r="A10970" s="58"/>
    </row>
    <row r="10971" spans="1:1" x14ac:dyDescent="0.25">
      <c r="A10971" s="58"/>
    </row>
    <row r="10972" spans="1:1" x14ac:dyDescent="0.25">
      <c r="A10972" s="58"/>
    </row>
    <row r="10973" spans="1:1" x14ac:dyDescent="0.25">
      <c r="A10973" s="58"/>
    </row>
    <row r="10974" spans="1:1" x14ac:dyDescent="0.25">
      <c r="A10974" s="58"/>
    </row>
    <row r="10975" spans="1:1" x14ac:dyDescent="0.25">
      <c r="A10975" s="58"/>
    </row>
    <row r="10976" spans="1:1" x14ac:dyDescent="0.25">
      <c r="A10976" s="58"/>
    </row>
    <row r="10977" spans="1:1" x14ac:dyDescent="0.25">
      <c r="A10977" s="58"/>
    </row>
    <row r="10978" spans="1:1" x14ac:dyDescent="0.25">
      <c r="A10978" s="58"/>
    </row>
    <row r="10979" spans="1:1" x14ac:dyDescent="0.25">
      <c r="A10979" s="58"/>
    </row>
    <row r="10980" spans="1:1" x14ac:dyDescent="0.25">
      <c r="A10980" s="58"/>
    </row>
    <row r="10981" spans="1:1" x14ac:dyDescent="0.25">
      <c r="A10981" s="58"/>
    </row>
    <row r="10982" spans="1:1" x14ac:dyDescent="0.25">
      <c r="A10982" s="58"/>
    </row>
    <row r="10983" spans="1:1" x14ac:dyDescent="0.25">
      <c r="A10983" s="58"/>
    </row>
    <row r="10984" spans="1:1" x14ac:dyDescent="0.25">
      <c r="A10984" s="58"/>
    </row>
    <row r="10985" spans="1:1" x14ac:dyDescent="0.25">
      <c r="A10985" s="58"/>
    </row>
    <row r="10986" spans="1:1" x14ac:dyDescent="0.25">
      <c r="A10986" s="58"/>
    </row>
    <row r="10987" spans="1:1" x14ac:dyDescent="0.25">
      <c r="A10987" s="58"/>
    </row>
    <row r="10988" spans="1:1" x14ac:dyDescent="0.25">
      <c r="A10988" s="58"/>
    </row>
    <row r="10989" spans="1:1" x14ac:dyDescent="0.25">
      <c r="A10989" s="58"/>
    </row>
    <row r="10990" spans="1:1" x14ac:dyDescent="0.25">
      <c r="A10990" s="58"/>
    </row>
    <row r="10991" spans="1:1" x14ac:dyDescent="0.25">
      <c r="A10991" s="58"/>
    </row>
    <row r="10992" spans="1:1" x14ac:dyDescent="0.25">
      <c r="A10992" s="58"/>
    </row>
    <row r="10993" spans="1:1" x14ac:dyDescent="0.25">
      <c r="A10993" s="58"/>
    </row>
    <row r="10994" spans="1:1" x14ac:dyDescent="0.25">
      <c r="A10994" s="58"/>
    </row>
    <row r="10995" spans="1:1" x14ac:dyDescent="0.25">
      <c r="A10995" s="58"/>
    </row>
    <row r="10996" spans="1:1" x14ac:dyDescent="0.25">
      <c r="A10996" s="58"/>
    </row>
    <row r="10997" spans="1:1" x14ac:dyDescent="0.25">
      <c r="A10997" s="58"/>
    </row>
    <row r="10998" spans="1:1" x14ac:dyDescent="0.25">
      <c r="A10998" s="58"/>
    </row>
    <row r="10999" spans="1:1" x14ac:dyDescent="0.25">
      <c r="A10999" s="58"/>
    </row>
    <row r="11000" spans="1:1" x14ac:dyDescent="0.25">
      <c r="A11000" s="58"/>
    </row>
    <row r="11001" spans="1:1" x14ac:dyDescent="0.25">
      <c r="A11001" s="58"/>
    </row>
    <row r="11002" spans="1:1" x14ac:dyDescent="0.25">
      <c r="A11002" s="58"/>
    </row>
    <row r="11003" spans="1:1" x14ac:dyDescent="0.25">
      <c r="A11003" s="58"/>
    </row>
    <row r="11004" spans="1:1" x14ac:dyDescent="0.25">
      <c r="A11004" s="58"/>
    </row>
    <row r="11005" spans="1:1" x14ac:dyDescent="0.25">
      <c r="A11005" s="58"/>
    </row>
    <row r="11006" spans="1:1" x14ac:dyDescent="0.25">
      <c r="A11006" s="58"/>
    </row>
    <row r="11007" spans="1:1" x14ac:dyDescent="0.25">
      <c r="A11007" s="58"/>
    </row>
    <row r="11008" spans="1:1" x14ac:dyDescent="0.25">
      <c r="A11008" s="58"/>
    </row>
    <row r="11009" spans="1:1" x14ac:dyDescent="0.25">
      <c r="A11009" s="58"/>
    </row>
    <row r="11010" spans="1:1" x14ac:dyDescent="0.25">
      <c r="A11010" s="58"/>
    </row>
    <row r="11011" spans="1:1" x14ac:dyDescent="0.25">
      <c r="A11011" s="58"/>
    </row>
    <row r="11012" spans="1:1" x14ac:dyDescent="0.25">
      <c r="A11012" s="58"/>
    </row>
    <row r="11013" spans="1:1" x14ac:dyDescent="0.25">
      <c r="A11013" s="58"/>
    </row>
    <row r="11014" spans="1:1" x14ac:dyDescent="0.25">
      <c r="A11014" s="58"/>
    </row>
    <row r="11015" spans="1:1" x14ac:dyDescent="0.25">
      <c r="A11015" s="58"/>
    </row>
    <row r="11016" spans="1:1" x14ac:dyDescent="0.25">
      <c r="A11016" s="58"/>
    </row>
    <row r="11017" spans="1:1" x14ac:dyDescent="0.25">
      <c r="A11017" s="58"/>
    </row>
    <row r="11018" spans="1:1" x14ac:dyDescent="0.25">
      <c r="A11018" s="58"/>
    </row>
    <row r="11019" spans="1:1" x14ac:dyDescent="0.25">
      <c r="A11019" s="58"/>
    </row>
    <row r="11020" spans="1:1" x14ac:dyDescent="0.25">
      <c r="A11020" s="58"/>
    </row>
    <row r="11021" spans="1:1" x14ac:dyDescent="0.25">
      <c r="A11021" s="58"/>
    </row>
    <row r="11022" spans="1:1" x14ac:dyDescent="0.25">
      <c r="A11022" s="58"/>
    </row>
    <row r="11023" spans="1:1" x14ac:dyDescent="0.25">
      <c r="A11023" s="58"/>
    </row>
    <row r="11024" spans="1:1" x14ac:dyDescent="0.25">
      <c r="A11024" s="58"/>
    </row>
    <row r="11025" spans="1:1" x14ac:dyDescent="0.25">
      <c r="A11025" s="58"/>
    </row>
    <row r="11026" spans="1:1" x14ac:dyDescent="0.25">
      <c r="A11026" s="58"/>
    </row>
    <row r="11027" spans="1:1" x14ac:dyDescent="0.25">
      <c r="A11027" s="58"/>
    </row>
    <row r="11028" spans="1:1" x14ac:dyDescent="0.25">
      <c r="A11028" s="58"/>
    </row>
    <row r="11029" spans="1:1" x14ac:dyDescent="0.25">
      <c r="A11029" s="58"/>
    </row>
    <row r="11030" spans="1:1" x14ac:dyDescent="0.25">
      <c r="A11030" s="58"/>
    </row>
    <row r="11031" spans="1:1" x14ac:dyDescent="0.25">
      <c r="A11031" s="58"/>
    </row>
    <row r="11032" spans="1:1" x14ac:dyDescent="0.25">
      <c r="A11032" s="58"/>
    </row>
    <row r="11033" spans="1:1" x14ac:dyDescent="0.25">
      <c r="A11033" s="58"/>
    </row>
    <row r="11034" spans="1:1" x14ac:dyDescent="0.25">
      <c r="A11034" s="58"/>
    </row>
    <row r="11035" spans="1:1" x14ac:dyDescent="0.25">
      <c r="A11035" s="58"/>
    </row>
    <row r="11036" spans="1:1" x14ac:dyDescent="0.25">
      <c r="A11036" s="58"/>
    </row>
    <row r="11037" spans="1:1" x14ac:dyDescent="0.25">
      <c r="A11037" s="58"/>
    </row>
    <row r="11038" spans="1:1" x14ac:dyDescent="0.25">
      <c r="A11038" s="58"/>
    </row>
    <row r="11039" spans="1:1" x14ac:dyDescent="0.25">
      <c r="A11039" s="58"/>
    </row>
    <row r="11040" spans="1:1" x14ac:dyDescent="0.25">
      <c r="A11040" s="58"/>
    </row>
    <row r="11041" spans="1:1" x14ac:dyDescent="0.25">
      <c r="A11041" s="58"/>
    </row>
    <row r="11042" spans="1:1" x14ac:dyDescent="0.25">
      <c r="A11042" s="58"/>
    </row>
    <row r="11043" spans="1:1" x14ac:dyDescent="0.25">
      <c r="A11043" s="58"/>
    </row>
    <row r="11044" spans="1:1" x14ac:dyDescent="0.25">
      <c r="A11044" s="58"/>
    </row>
    <row r="11045" spans="1:1" x14ac:dyDescent="0.25">
      <c r="A11045" s="58"/>
    </row>
    <row r="11046" spans="1:1" x14ac:dyDescent="0.25">
      <c r="A11046" s="58"/>
    </row>
    <row r="11047" spans="1:1" x14ac:dyDescent="0.25">
      <c r="A11047" s="58"/>
    </row>
    <row r="11048" spans="1:1" x14ac:dyDescent="0.25">
      <c r="A11048" s="58"/>
    </row>
    <row r="11049" spans="1:1" x14ac:dyDescent="0.25">
      <c r="A11049" s="58"/>
    </row>
    <row r="11050" spans="1:1" x14ac:dyDescent="0.25">
      <c r="A11050" s="58"/>
    </row>
    <row r="11051" spans="1:1" x14ac:dyDescent="0.25">
      <c r="A11051" s="58"/>
    </row>
    <row r="11052" spans="1:1" x14ac:dyDescent="0.25">
      <c r="A11052" s="58"/>
    </row>
    <row r="11053" spans="1:1" x14ac:dyDescent="0.25">
      <c r="A11053" s="58"/>
    </row>
    <row r="11054" spans="1:1" x14ac:dyDescent="0.25">
      <c r="A11054" s="58"/>
    </row>
    <row r="11055" spans="1:1" x14ac:dyDescent="0.25">
      <c r="A11055" s="58"/>
    </row>
    <row r="11056" spans="1:1" x14ac:dyDescent="0.25">
      <c r="A11056" s="58"/>
    </row>
    <row r="11057" spans="1:1" x14ac:dyDescent="0.25">
      <c r="A11057" s="58"/>
    </row>
    <row r="11058" spans="1:1" x14ac:dyDescent="0.25">
      <c r="A11058" s="58"/>
    </row>
    <row r="11059" spans="1:1" x14ac:dyDescent="0.25">
      <c r="A11059" s="58"/>
    </row>
    <row r="11060" spans="1:1" x14ac:dyDescent="0.25">
      <c r="A11060" s="58"/>
    </row>
    <row r="11061" spans="1:1" x14ac:dyDescent="0.25">
      <c r="A11061" s="58"/>
    </row>
    <row r="11062" spans="1:1" x14ac:dyDescent="0.25">
      <c r="A11062" s="58"/>
    </row>
    <row r="11063" spans="1:1" x14ac:dyDescent="0.25">
      <c r="A11063" s="58"/>
    </row>
    <row r="11064" spans="1:1" x14ac:dyDescent="0.25">
      <c r="A11064" s="58"/>
    </row>
    <row r="11065" spans="1:1" x14ac:dyDescent="0.25">
      <c r="A11065" s="58"/>
    </row>
    <row r="11066" spans="1:1" x14ac:dyDescent="0.25">
      <c r="A11066" s="58"/>
    </row>
    <row r="11067" spans="1:1" x14ac:dyDescent="0.25">
      <c r="A11067" s="58"/>
    </row>
    <row r="11068" spans="1:1" x14ac:dyDescent="0.25">
      <c r="A11068" s="58"/>
    </row>
    <row r="11069" spans="1:1" x14ac:dyDescent="0.25">
      <c r="A11069" s="58"/>
    </row>
    <row r="11070" spans="1:1" x14ac:dyDescent="0.25">
      <c r="A11070" s="58"/>
    </row>
    <row r="11071" spans="1:1" x14ac:dyDescent="0.25">
      <c r="A11071" s="58"/>
    </row>
    <row r="11072" spans="1:1" x14ac:dyDescent="0.25">
      <c r="A11072" s="58"/>
    </row>
    <row r="11073" spans="1:1" x14ac:dyDescent="0.25">
      <c r="A11073" s="58"/>
    </row>
    <row r="11074" spans="1:1" x14ac:dyDescent="0.25">
      <c r="A11074" s="58"/>
    </row>
    <row r="11075" spans="1:1" x14ac:dyDescent="0.25">
      <c r="A11075" s="58"/>
    </row>
    <row r="11076" spans="1:1" x14ac:dyDescent="0.25">
      <c r="A11076" s="58"/>
    </row>
    <row r="11077" spans="1:1" x14ac:dyDescent="0.25">
      <c r="A11077" s="58"/>
    </row>
    <row r="11078" spans="1:1" x14ac:dyDescent="0.25">
      <c r="A11078" s="58"/>
    </row>
    <row r="11079" spans="1:1" x14ac:dyDescent="0.25">
      <c r="A11079" s="58"/>
    </row>
    <row r="11080" spans="1:1" x14ac:dyDescent="0.25">
      <c r="A11080" s="58"/>
    </row>
    <row r="11081" spans="1:1" x14ac:dyDescent="0.25">
      <c r="A11081" s="58"/>
    </row>
    <row r="11082" spans="1:1" x14ac:dyDescent="0.25">
      <c r="A11082" s="58"/>
    </row>
    <row r="11083" spans="1:1" x14ac:dyDescent="0.25">
      <c r="A11083" s="58"/>
    </row>
    <row r="11084" spans="1:1" x14ac:dyDescent="0.25">
      <c r="A11084" s="58"/>
    </row>
    <row r="11085" spans="1:1" x14ac:dyDescent="0.25">
      <c r="A11085" s="58"/>
    </row>
    <row r="11086" spans="1:1" x14ac:dyDescent="0.25">
      <c r="A11086" s="58"/>
    </row>
    <row r="11087" spans="1:1" x14ac:dyDescent="0.25">
      <c r="A11087" s="58"/>
    </row>
    <row r="11088" spans="1:1" x14ac:dyDescent="0.25">
      <c r="A11088" s="58"/>
    </row>
    <row r="11089" spans="1:1" x14ac:dyDescent="0.25">
      <c r="A11089" s="58"/>
    </row>
    <row r="11090" spans="1:1" x14ac:dyDescent="0.25">
      <c r="A11090" s="58"/>
    </row>
    <row r="11091" spans="1:1" x14ac:dyDescent="0.25">
      <c r="A11091" s="58"/>
    </row>
    <row r="11092" spans="1:1" x14ac:dyDescent="0.25">
      <c r="A11092" s="58"/>
    </row>
    <row r="11093" spans="1:1" x14ac:dyDescent="0.25">
      <c r="A11093" s="58"/>
    </row>
    <row r="11094" spans="1:1" x14ac:dyDescent="0.25">
      <c r="A11094" s="58"/>
    </row>
    <row r="11095" spans="1:1" x14ac:dyDescent="0.25">
      <c r="A11095" s="58"/>
    </row>
    <row r="11096" spans="1:1" x14ac:dyDescent="0.25">
      <c r="A11096" s="58"/>
    </row>
    <row r="11097" spans="1:1" x14ac:dyDescent="0.25">
      <c r="A11097" s="58"/>
    </row>
    <row r="11098" spans="1:1" x14ac:dyDescent="0.25">
      <c r="A11098" s="58"/>
    </row>
    <row r="11099" spans="1:1" x14ac:dyDescent="0.25">
      <c r="A11099" s="58"/>
    </row>
    <row r="11100" spans="1:1" x14ac:dyDescent="0.25">
      <c r="A11100" s="58"/>
    </row>
    <row r="11101" spans="1:1" x14ac:dyDescent="0.25">
      <c r="A11101" s="58"/>
    </row>
    <row r="11102" spans="1:1" x14ac:dyDescent="0.25">
      <c r="A11102" s="58"/>
    </row>
    <row r="11103" spans="1:1" x14ac:dyDescent="0.25">
      <c r="A11103" s="58"/>
    </row>
    <row r="11104" spans="1:1" x14ac:dyDescent="0.25">
      <c r="A11104" s="58"/>
    </row>
    <row r="11105" spans="1:1" x14ac:dyDescent="0.25">
      <c r="A11105" s="58"/>
    </row>
    <row r="11106" spans="1:1" x14ac:dyDescent="0.25">
      <c r="A11106" s="58"/>
    </row>
    <row r="11107" spans="1:1" x14ac:dyDescent="0.25">
      <c r="A11107" s="58"/>
    </row>
    <row r="11108" spans="1:1" x14ac:dyDescent="0.25">
      <c r="A11108" s="58"/>
    </row>
    <row r="11109" spans="1:1" x14ac:dyDescent="0.25">
      <c r="A11109" s="58"/>
    </row>
    <row r="11110" spans="1:1" x14ac:dyDescent="0.25">
      <c r="A11110" s="58"/>
    </row>
    <row r="11111" spans="1:1" x14ac:dyDescent="0.25">
      <c r="A11111" s="58"/>
    </row>
    <row r="11112" spans="1:1" x14ac:dyDescent="0.25">
      <c r="A11112" s="58"/>
    </row>
    <row r="11113" spans="1:1" x14ac:dyDescent="0.25">
      <c r="A11113" s="58"/>
    </row>
    <row r="11114" spans="1:1" x14ac:dyDescent="0.25">
      <c r="A11114" s="58"/>
    </row>
    <row r="11115" spans="1:1" x14ac:dyDescent="0.25">
      <c r="A11115" s="58"/>
    </row>
    <row r="11116" spans="1:1" x14ac:dyDescent="0.25">
      <c r="A11116" s="58"/>
    </row>
    <row r="11117" spans="1:1" x14ac:dyDescent="0.25">
      <c r="A11117" s="58"/>
    </row>
    <row r="11118" spans="1:1" x14ac:dyDescent="0.25">
      <c r="A11118" s="58"/>
    </row>
    <row r="11119" spans="1:1" x14ac:dyDescent="0.25">
      <c r="A11119" s="58"/>
    </row>
    <row r="11120" spans="1:1" x14ac:dyDescent="0.25">
      <c r="A11120" s="58"/>
    </row>
    <row r="11121" spans="1:1" x14ac:dyDescent="0.25">
      <c r="A11121" s="58"/>
    </row>
    <row r="11122" spans="1:1" x14ac:dyDescent="0.25">
      <c r="A11122" s="58"/>
    </row>
    <row r="11123" spans="1:1" x14ac:dyDescent="0.25">
      <c r="A11123" s="58"/>
    </row>
    <row r="11124" spans="1:1" x14ac:dyDescent="0.25">
      <c r="A11124" s="58"/>
    </row>
    <row r="11125" spans="1:1" x14ac:dyDescent="0.25">
      <c r="A11125" s="58"/>
    </row>
    <row r="11126" spans="1:1" x14ac:dyDescent="0.25">
      <c r="A11126" s="58"/>
    </row>
    <row r="11127" spans="1:1" x14ac:dyDescent="0.25">
      <c r="A11127" s="58"/>
    </row>
    <row r="11128" spans="1:1" x14ac:dyDescent="0.25">
      <c r="A11128" s="58"/>
    </row>
    <row r="11129" spans="1:1" x14ac:dyDescent="0.25">
      <c r="A11129" s="58"/>
    </row>
    <row r="11130" spans="1:1" x14ac:dyDescent="0.25">
      <c r="A11130" s="58"/>
    </row>
    <row r="11131" spans="1:1" x14ac:dyDescent="0.25">
      <c r="A11131" s="58"/>
    </row>
    <row r="11132" spans="1:1" x14ac:dyDescent="0.25">
      <c r="A11132" s="58"/>
    </row>
    <row r="11133" spans="1:1" x14ac:dyDescent="0.25">
      <c r="A11133" s="58"/>
    </row>
    <row r="11134" spans="1:1" x14ac:dyDescent="0.25">
      <c r="A11134" s="58"/>
    </row>
    <row r="11135" spans="1:1" x14ac:dyDescent="0.25">
      <c r="A11135" s="58"/>
    </row>
    <row r="11136" spans="1:1" x14ac:dyDescent="0.25">
      <c r="A11136" s="58"/>
    </row>
    <row r="11137" spans="1:1" x14ac:dyDescent="0.25">
      <c r="A11137" s="58"/>
    </row>
    <row r="11138" spans="1:1" x14ac:dyDescent="0.25">
      <c r="A11138" s="58"/>
    </row>
    <row r="11139" spans="1:1" x14ac:dyDescent="0.25">
      <c r="A11139" s="58"/>
    </row>
    <row r="11140" spans="1:1" x14ac:dyDescent="0.25">
      <c r="A11140" s="58"/>
    </row>
    <row r="11141" spans="1:1" x14ac:dyDescent="0.25">
      <c r="A11141" s="58"/>
    </row>
    <row r="11142" spans="1:1" x14ac:dyDescent="0.25">
      <c r="A11142" s="58"/>
    </row>
    <row r="11143" spans="1:1" x14ac:dyDescent="0.25">
      <c r="A11143" s="58"/>
    </row>
    <row r="11144" spans="1:1" x14ac:dyDescent="0.25">
      <c r="A11144" s="58"/>
    </row>
    <row r="11145" spans="1:1" x14ac:dyDescent="0.25">
      <c r="A11145" s="58"/>
    </row>
    <row r="11146" spans="1:1" x14ac:dyDescent="0.25">
      <c r="A11146" s="58"/>
    </row>
    <row r="11147" spans="1:1" x14ac:dyDescent="0.25">
      <c r="A11147" s="58"/>
    </row>
    <row r="11148" spans="1:1" x14ac:dyDescent="0.25">
      <c r="A11148" s="58"/>
    </row>
    <row r="11149" spans="1:1" x14ac:dyDescent="0.25">
      <c r="A11149" s="58"/>
    </row>
    <row r="11150" spans="1:1" x14ac:dyDescent="0.25">
      <c r="A11150" s="58"/>
    </row>
    <row r="11151" spans="1:1" x14ac:dyDescent="0.25">
      <c r="A11151" s="58"/>
    </row>
    <row r="11152" spans="1:1" x14ac:dyDescent="0.25">
      <c r="A11152" s="58"/>
    </row>
    <row r="11153" spans="1:1" x14ac:dyDescent="0.25">
      <c r="A11153" s="58"/>
    </row>
    <row r="11154" spans="1:1" x14ac:dyDescent="0.25">
      <c r="A11154" s="58"/>
    </row>
    <row r="11155" spans="1:1" x14ac:dyDescent="0.25">
      <c r="A11155" s="58"/>
    </row>
    <row r="11156" spans="1:1" x14ac:dyDescent="0.25">
      <c r="A11156" s="58"/>
    </row>
    <row r="11157" spans="1:1" x14ac:dyDescent="0.25">
      <c r="A11157" s="58"/>
    </row>
    <row r="11158" spans="1:1" x14ac:dyDescent="0.25">
      <c r="A11158" s="58"/>
    </row>
    <row r="11159" spans="1:1" x14ac:dyDescent="0.25">
      <c r="A11159" s="58"/>
    </row>
    <row r="11160" spans="1:1" x14ac:dyDescent="0.25">
      <c r="A11160" s="58"/>
    </row>
    <row r="11161" spans="1:1" x14ac:dyDescent="0.25">
      <c r="A11161" s="58"/>
    </row>
    <row r="11162" spans="1:1" x14ac:dyDescent="0.25">
      <c r="A11162" s="58"/>
    </row>
    <row r="11163" spans="1:1" x14ac:dyDescent="0.25">
      <c r="A11163" s="58"/>
    </row>
    <row r="11164" spans="1:1" x14ac:dyDescent="0.25">
      <c r="A11164" s="58"/>
    </row>
    <row r="11165" spans="1:1" x14ac:dyDescent="0.25">
      <c r="A11165" s="58"/>
    </row>
    <row r="11166" spans="1:1" x14ac:dyDescent="0.25">
      <c r="A11166" s="58"/>
    </row>
    <row r="11167" spans="1:1" x14ac:dyDescent="0.25">
      <c r="A11167" s="58"/>
    </row>
    <row r="11168" spans="1:1" x14ac:dyDescent="0.25">
      <c r="A11168" s="58"/>
    </row>
    <row r="11169" spans="1:1" x14ac:dyDescent="0.25">
      <c r="A11169" s="58"/>
    </row>
    <row r="11170" spans="1:1" x14ac:dyDescent="0.25">
      <c r="A11170" s="58"/>
    </row>
    <row r="11171" spans="1:1" x14ac:dyDescent="0.25">
      <c r="A11171" s="58"/>
    </row>
    <row r="11172" spans="1:1" x14ac:dyDescent="0.25">
      <c r="A11172" s="58"/>
    </row>
    <row r="11173" spans="1:1" x14ac:dyDescent="0.25">
      <c r="A11173" s="58"/>
    </row>
    <row r="11174" spans="1:1" x14ac:dyDescent="0.25">
      <c r="A11174" s="58"/>
    </row>
    <row r="11175" spans="1:1" x14ac:dyDescent="0.25">
      <c r="A11175" s="58"/>
    </row>
    <row r="11176" spans="1:1" x14ac:dyDescent="0.25">
      <c r="A11176" s="58"/>
    </row>
    <row r="11177" spans="1:1" x14ac:dyDescent="0.25">
      <c r="A11177" s="58"/>
    </row>
    <row r="11178" spans="1:1" x14ac:dyDescent="0.25">
      <c r="A11178" s="58"/>
    </row>
    <row r="11179" spans="1:1" x14ac:dyDescent="0.25">
      <c r="A11179" s="58"/>
    </row>
    <row r="11180" spans="1:1" x14ac:dyDescent="0.25">
      <c r="A11180" s="58"/>
    </row>
    <row r="11181" spans="1:1" x14ac:dyDescent="0.25">
      <c r="A11181" s="58"/>
    </row>
    <row r="11182" spans="1:1" x14ac:dyDescent="0.25">
      <c r="A11182" s="58"/>
    </row>
    <row r="11183" spans="1:1" x14ac:dyDescent="0.25">
      <c r="A11183" s="58"/>
    </row>
    <row r="11184" spans="1:1" x14ac:dyDescent="0.25">
      <c r="A11184" s="58"/>
    </row>
    <row r="11185" spans="1:1" x14ac:dyDescent="0.25">
      <c r="A11185" s="58"/>
    </row>
    <row r="11186" spans="1:1" x14ac:dyDescent="0.25">
      <c r="A11186" s="58"/>
    </row>
    <row r="11187" spans="1:1" x14ac:dyDescent="0.25">
      <c r="A11187" s="58"/>
    </row>
    <row r="11188" spans="1:1" x14ac:dyDescent="0.25">
      <c r="A11188" s="58"/>
    </row>
    <row r="11189" spans="1:1" x14ac:dyDescent="0.25">
      <c r="A11189" s="58"/>
    </row>
    <row r="11190" spans="1:1" x14ac:dyDescent="0.25">
      <c r="A11190" s="58"/>
    </row>
    <row r="11191" spans="1:1" x14ac:dyDescent="0.25">
      <c r="A11191" s="58"/>
    </row>
    <row r="11192" spans="1:1" x14ac:dyDescent="0.25">
      <c r="A11192" s="58"/>
    </row>
    <row r="11193" spans="1:1" x14ac:dyDescent="0.25">
      <c r="A11193" s="58"/>
    </row>
    <row r="11194" spans="1:1" x14ac:dyDescent="0.25">
      <c r="A11194" s="58"/>
    </row>
    <row r="11195" spans="1:1" x14ac:dyDescent="0.25">
      <c r="A11195" s="58"/>
    </row>
    <row r="11196" spans="1:1" x14ac:dyDescent="0.25">
      <c r="A11196" s="58"/>
    </row>
    <row r="11197" spans="1:1" x14ac:dyDescent="0.25">
      <c r="A11197" s="58"/>
    </row>
    <row r="11198" spans="1:1" x14ac:dyDescent="0.25">
      <c r="A11198" s="58"/>
    </row>
    <row r="11199" spans="1:1" x14ac:dyDescent="0.25">
      <c r="A11199" s="58"/>
    </row>
    <row r="11200" spans="1:1" x14ac:dyDescent="0.25">
      <c r="A11200" s="58"/>
    </row>
    <row r="11201" spans="1:1" x14ac:dyDescent="0.25">
      <c r="A11201" s="58"/>
    </row>
    <row r="11202" spans="1:1" x14ac:dyDescent="0.25">
      <c r="A11202" s="58"/>
    </row>
    <row r="11203" spans="1:1" x14ac:dyDescent="0.25">
      <c r="A11203" s="58"/>
    </row>
    <row r="11204" spans="1:1" x14ac:dyDescent="0.25">
      <c r="A11204" s="58"/>
    </row>
    <row r="11205" spans="1:1" x14ac:dyDescent="0.25">
      <c r="A11205" s="58"/>
    </row>
    <row r="11206" spans="1:1" x14ac:dyDescent="0.25">
      <c r="A11206" s="58"/>
    </row>
    <row r="11207" spans="1:1" x14ac:dyDescent="0.25">
      <c r="A11207" s="58"/>
    </row>
    <row r="11208" spans="1:1" x14ac:dyDescent="0.25">
      <c r="A11208" s="58"/>
    </row>
    <row r="11209" spans="1:1" x14ac:dyDescent="0.25">
      <c r="A11209" s="58"/>
    </row>
    <row r="11210" spans="1:1" x14ac:dyDescent="0.25">
      <c r="A11210" s="58"/>
    </row>
    <row r="11211" spans="1:1" x14ac:dyDescent="0.25">
      <c r="A11211" s="58"/>
    </row>
    <row r="11212" spans="1:1" x14ac:dyDescent="0.25">
      <c r="A11212" s="58"/>
    </row>
    <row r="11213" spans="1:1" x14ac:dyDescent="0.25">
      <c r="A11213" s="58"/>
    </row>
    <row r="11214" spans="1:1" x14ac:dyDescent="0.25">
      <c r="A11214" s="58"/>
    </row>
    <row r="11215" spans="1:1" x14ac:dyDescent="0.25">
      <c r="A11215" s="58"/>
    </row>
    <row r="11216" spans="1:1" x14ac:dyDescent="0.25">
      <c r="A11216" s="58"/>
    </row>
    <row r="11217" spans="1:1" x14ac:dyDescent="0.25">
      <c r="A11217" s="58"/>
    </row>
    <row r="11218" spans="1:1" x14ac:dyDescent="0.25">
      <c r="A11218" s="58"/>
    </row>
    <row r="11219" spans="1:1" x14ac:dyDescent="0.25">
      <c r="A11219" s="58"/>
    </row>
    <row r="11220" spans="1:1" x14ac:dyDescent="0.25">
      <c r="A11220" s="58"/>
    </row>
    <row r="11221" spans="1:1" x14ac:dyDescent="0.25">
      <c r="A11221" s="58"/>
    </row>
    <row r="11222" spans="1:1" x14ac:dyDescent="0.25">
      <c r="A11222" s="58"/>
    </row>
    <row r="11223" spans="1:1" x14ac:dyDescent="0.25">
      <c r="A11223" s="58"/>
    </row>
    <row r="11224" spans="1:1" x14ac:dyDescent="0.25">
      <c r="A11224" s="58"/>
    </row>
    <row r="11225" spans="1:1" x14ac:dyDescent="0.25">
      <c r="A11225" s="58"/>
    </row>
    <row r="11226" spans="1:1" x14ac:dyDescent="0.25">
      <c r="A11226" s="58"/>
    </row>
    <row r="11227" spans="1:1" x14ac:dyDescent="0.25">
      <c r="A11227" s="58"/>
    </row>
    <row r="11228" spans="1:1" x14ac:dyDescent="0.25">
      <c r="A11228" s="58"/>
    </row>
    <row r="11229" spans="1:1" x14ac:dyDescent="0.25">
      <c r="A11229" s="58"/>
    </row>
    <row r="11230" spans="1:1" x14ac:dyDescent="0.25">
      <c r="A11230" s="58"/>
    </row>
    <row r="11231" spans="1:1" x14ac:dyDescent="0.25">
      <c r="A11231" s="58"/>
    </row>
    <row r="11232" spans="1:1" x14ac:dyDescent="0.25">
      <c r="A11232" s="58"/>
    </row>
    <row r="11233" spans="1:1" x14ac:dyDescent="0.25">
      <c r="A11233" s="58"/>
    </row>
    <row r="11234" spans="1:1" x14ac:dyDescent="0.25">
      <c r="A11234" s="58"/>
    </row>
    <row r="11235" spans="1:1" x14ac:dyDescent="0.25">
      <c r="A11235" s="58"/>
    </row>
    <row r="11236" spans="1:1" x14ac:dyDescent="0.25">
      <c r="A11236" s="58"/>
    </row>
    <row r="11237" spans="1:1" x14ac:dyDescent="0.25">
      <c r="A11237" s="58"/>
    </row>
    <row r="11238" spans="1:1" x14ac:dyDescent="0.25">
      <c r="A11238" s="58"/>
    </row>
    <row r="11239" spans="1:1" x14ac:dyDescent="0.25">
      <c r="A11239" s="58"/>
    </row>
    <row r="11240" spans="1:1" x14ac:dyDescent="0.25">
      <c r="A11240" s="58"/>
    </row>
    <row r="11241" spans="1:1" x14ac:dyDescent="0.25">
      <c r="A11241" s="58"/>
    </row>
    <row r="11242" spans="1:1" x14ac:dyDescent="0.25">
      <c r="A11242" s="58"/>
    </row>
    <row r="11243" spans="1:1" x14ac:dyDescent="0.25">
      <c r="A11243" s="58"/>
    </row>
    <row r="11244" spans="1:1" x14ac:dyDescent="0.25">
      <c r="A11244" s="58"/>
    </row>
    <row r="11245" spans="1:1" x14ac:dyDescent="0.25">
      <c r="A11245" s="58"/>
    </row>
    <row r="11246" spans="1:1" x14ac:dyDescent="0.25">
      <c r="A11246" s="58"/>
    </row>
    <row r="11247" spans="1:1" x14ac:dyDescent="0.25">
      <c r="A11247" s="58"/>
    </row>
    <row r="11248" spans="1:1" x14ac:dyDescent="0.25">
      <c r="A11248" s="58"/>
    </row>
    <row r="11249" spans="1:1" x14ac:dyDescent="0.25">
      <c r="A11249" s="58"/>
    </row>
    <row r="11250" spans="1:1" x14ac:dyDescent="0.25">
      <c r="A11250" s="58"/>
    </row>
    <row r="11251" spans="1:1" x14ac:dyDescent="0.25">
      <c r="A11251" s="58"/>
    </row>
    <row r="11252" spans="1:1" x14ac:dyDescent="0.25">
      <c r="A11252" s="58"/>
    </row>
    <row r="11253" spans="1:1" x14ac:dyDescent="0.25">
      <c r="A11253" s="58"/>
    </row>
    <row r="11254" spans="1:1" x14ac:dyDescent="0.25">
      <c r="A11254" s="58"/>
    </row>
    <row r="11255" spans="1:1" x14ac:dyDescent="0.25">
      <c r="A11255" s="58"/>
    </row>
    <row r="11256" spans="1:1" x14ac:dyDescent="0.25">
      <c r="A11256" s="58"/>
    </row>
    <row r="11257" spans="1:1" x14ac:dyDescent="0.25">
      <c r="A11257" s="58"/>
    </row>
    <row r="11258" spans="1:1" x14ac:dyDescent="0.25">
      <c r="A11258" s="58"/>
    </row>
    <row r="11259" spans="1:1" x14ac:dyDescent="0.25">
      <c r="A11259" s="58"/>
    </row>
    <row r="11260" spans="1:1" x14ac:dyDescent="0.25">
      <c r="A11260" s="58"/>
    </row>
    <row r="11261" spans="1:1" x14ac:dyDescent="0.25">
      <c r="A11261" s="58"/>
    </row>
    <row r="11262" spans="1:1" x14ac:dyDescent="0.25">
      <c r="A11262" s="58"/>
    </row>
    <row r="11263" spans="1:1" x14ac:dyDescent="0.25">
      <c r="A11263" s="58"/>
    </row>
    <row r="11264" spans="1:1" x14ac:dyDescent="0.25">
      <c r="A11264" s="58"/>
    </row>
    <row r="11265" spans="1:1" x14ac:dyDescent="0.25">
      <c r="A11265" s="58"/>
    </row>
    <row r="11266" spans="1:1" x14ac:dyDescent="0.25">
      <c r="A11266" s="58"/>
    </row>
    <row r="11267" spans="1:1" x14ac:dyDescent="0.25">
      <c r="A11267" s="58"/>
    </row>
    <row r="11268" spans="1:1" x14ac:dyDescent="0.25">
      <c r="A11268" s="58"/>
    </row>
    <row r="11269" spans="1:1" x14ac:dyDescent="0.25">
      <c r="A11269" s="58"/>
    </row>
    <row r="11270" spans="1:1" x14ac:dyDescent="0.25">
      <c r="A11270" s="58"/>
    </row>
    <row r="11271" spans="1:1" x14ac:dyDescent="0.25">
      <c r="A11271" s="58"/>
    </row>
    <row r="11272" spans="1:1" x14ac:dyDescent="0.25">
      <c r="A11272" s="58"/>
    </row>
    <row r="11273" spans="1:1" x14ac:dyDescent="0.25">
      <c r="A11273" s="58"/>
    </row>
    <row r="11274" spans="1:1" x14ac:dyDescent="0.25">
      <c r="A11274" s="58"/>
    </row>
    <row r="11275" spans="1:1" x14ac:dyDescent="0.25">
      <c r="A11275" s="58"/>
    </row>
    <row r="11276" spans="1:1" x14ac:dyDescent="0.25">
      <c r="A11276" s="58"/>
    </row>
    <row r="11277" spans="1:1" x14ac:dyDescent="0.25">
      <c r="A11277" s="58"/>
    </row>
    <row r="11278" spans="1:1" x14ac:dyDescent="0.25">
      <c r="A11278" s="58"/>
    </row>
    <row r="11279" spans="1:1" x14ac:dyDescent="0.25">
      <c r="A11279" s="58"/>
    </row>
    <row r="11280" spans="1:1" x14ac:dyDescent="0.25">
      <c r="A11280" s="58"/>
    </row>
    <row r="11281" spans="1:1" x14ac:dyDescent="0.25">
      <c r="A11281" s="58"/>
    </row>
    <row r="11282" spans="1:1" x14ac:dyDescent="0.25">
      <c r="A11282" s="58"/>
    </row>
    <row r="11283" spans="1:1" x14ac:dyDescent="0.25">
      <c r="A11283" s="58"/>
    </row>
    <row r="11284" spans="1:1" x14ac:dyDescent="0.25">
      <c r="A11284" s="58"/>
    </row>
    <row r="11285" spans="1:1" x14ac:dyDescent="0.25">
      <c r="A11285" s="58"/>
    </row>
    <row r="11286" spans="1:1" x14ac:dyDescent="0.25">
      <c r="A11286" s="58"/>
    </row>
    <row r="11287" spans="1:1" x14ac:dyDescent="0.25">
      <c r="A11287" s="58"/>
    </row>
    <row r="11288" spans="1:1" x14ac:dyDescent="0.25">
      <c r="A11288" s="58"/>
    </row>
    <row r="11289" spans="1:1" x14ac:dyDescent="0.25">
      <c r="A11289" s="58"/>
    </row>
    <row r="11290" spans="1:1" x14ac:dyDescent="0.25">
      <c r="A11290" s="58"/>
    </row>
    <row r="11291" spans="1:1" x14ac:dyDescent="0.25">
      <c r="A11291" s="58"/>
    </row>
    <row r="11292" spans="1:1" x14ac:dyDescent="0.25">
      <c r="A11292" s="58"/>
    </row>
    <row r="11293" spans="1:1" x14ac:dyDescent="0.25">
      <c r="A11293" s="58"/>
    </row>
    <row r="11294" spans="1:1" x14ac:dyDescent="0.25">
      <c r="A11294" s="58"/>
    </row>
    <row r="11295" spans="1:1" x14ac:dyDescent="0.25">
      <c r="A11295" s="58"/>
    </row>
    <row r="11296" spans="1:1" x14ac:dyDescent="0.25">
      <c r="A11296" s="58"/>
    </row>
    <row r="11297" spans="1:1" x14ac:dyDescent="0.25">
      <c r="A11297" s="58"/>
    </row>
    <row r="11298" spans="1:1" x14ac:dyDescent="0.25">
      <c r="A11298" s="58"/>
    </row>
    <row r="11299" spans="1:1" x14ac:dyDescent="0.25">
      <c r="A11299" s="58"/>
    </row>
    <row r="11300" spans="1:1" x14ac:dyDescent="0.25">
      <c r="A11300" s="58"/>
    </row>
    <row r="11301" spans="1:1" x14ac:dyDescent="0.25">
      <c r="A11301" s="58"/>
    </row>
    <row r="11302" spans="1:1" x14ac:dyDescent="0.25">
      <c r="A11302" s="58"/>
    </row>
    <row r="11303" spans="1:1" x14ac:dyDescent="0.25">
      <c r="A11303" s="58"/>
    </row>
    <row r="11304" spans="1:1" x14ac:dyDescent="0.25">
      <c r="A11304" s="58"/>
    </row>
    <row r="11305" spans="1:1" x14ac:dyDescent="0.25">
      <c r="A11305" s="58"/>
    </row>
    <row r="11306" spans="1:1" x14ac:dyDescent="0.25">
      <c r="A11306" s="58"/>
    </row>
    <row r="11307" spans="1:1" x14ac:dyDescent="0.25">
      <c r="A11307" s="58"/>
    </row>
    <row r="11308" spans="1:1" x14ac:dyDescent="0.25">
      <c r="A11308" s="58"/>
    </row>
    <row r="11309" spans="1:1" x14ac:dyDescent="0.25">
      <c r="A11309" s="58"/>
    </row>
    <row r="11310" spans="1:1" x14ac:dyDescent="0.25">
      <c r="A11310" s="58"/>
    </row>
    <row r="11311" spans="1:1" x14ac:dyDescent="0.25">
      <c r="A11311" s="58"/>
    </row>
    <row r="11312" spans="1:1" x14ac:dyDescent="0.25">
      <c r="A11312" s="58"/>
    </row>
    <row r="11313" spans="1:1" x14ac:dyDescent="0.25">
      <c r="A11313" s="58"/>
    </row>
    <row r="11314" spans="1:1" x14ac:dyDescent="0.25">
      <c r="A11314" s="58"/>
    </row>
    <row r="11315" spans="1:1" x14ac:dyDescent="0.25">
      <c r="A11315" s="58"/>
    </row>
    <row r="11316" spans="1:1" x14ac:dyDescent="0.25">
      <c r="A11316" s="58"/>
    </row>
    <row r="11317" spans="1:1" x14ac:dyDescent="0.25">
      <c r="A11317" s="58"/>
    </row>
    <row r="11318" spans="1:1" x14ac:dyDescent="0.25">
      <c r="A11318" s="58"/>
    </row>
    <row r="11319" spans="1:1" x14ac:dyDescent="0.25">
      <c r="A11319" s="58"/>
    </row>
    <row r="11320" spans="1:1" x14ac:dyDescent="0.25">
      <c r="A11320" s="58"/>
    </row>
    <row r="11321" spans="1:1" x14ac:dyDescent="0.25">
      <c r="A11321" s="58"/>
    </row>
    <row r="11322" spans="1:1" x14ac:dyDescent="0.25">
      <c r="A11322" s="58"/>
    </row>
    <row r="11323" spans="1:1" x14ac:dyDescent="0.25">
      <c r="A11323" s="58"/>
    </row>
    <row r="11324" spans="1:1" x14ac:dyDescent="0.25">
      <c r="A11324" s="58"/>
    </row>
    <row r="11325" spans="1:1" x14ac:dyDescent="0.25">
      <c r="A11325" s="58"/>
    </row>
    <row r="11326" spans="1:1" x14ac:dyDescent="0.25">
      <c r="A11326" s="58"/>
    </row>
    <row r="11327" spans="1:1" x14ac:dyDescent="0.25">
      <c r="A11327" s="58"/>
    </row>
    <row r="11328" spans="1:1" x14ac:dyDescent="0.25">
      <c r="A11328" s="58"/>
    </row>
    <row r="11329" spans="1:1" x14ac:dyDescent="0.25">
      <c r="A11329" s="58"/>
    </row>
    <row r="11330" spans="1:1" x14ac:dyDescent="0.25">
      <c r="A11330" s="58"/>
    </row>
    <row r="11331" spans="1:1" x14ac:dyDescent="0.25">
      <c r="A11331" s="58"/>
    </row>
    <row r="11332" spans="1:1" x14ac:dyDescent="0.25">
      <c r="A11332" s="58"/>
    </row>
    <row r="11333" spans="1:1" x14ac:dyDescent="0.25">
      <c r="A11333" s="58"/>
    </row>
    <row r="11334" spans="1:1" x14ac:dyDescent="0.25">
      <c r="A11334" s="58"/>
    </row>
    <row r="11335" spans="1:1" x14ac:dyDescent="0.25">
      <c r="A11335" s="58"/>
    </row>
    <row r="11336" spans="1:1" x14ac:dyDescent="0.25">
      <c r="A11336" s="58"/>
    </row>
    <row r="11337" spans="1:1" x14ac:dyDescent="0.25">
      <c r="A11337" s="58"/>
    </row>
    <row r="11338" spans="1:1" x14ac:dyDescent="0.25">
      <c r="A11338" s="58"/>
    </row>
    <row r="11339" spans="1:1" x14ac:dyDescent="0.25">
      <c r="A11339" s="58"/>
    </row>
    <row r="11340" spans="1:1" x14ac:dyDescent="0.25">
      <c r="A11340" s="58"/>
    </row>
    <row r="11341" spans="1:1" x14ac:dyDescent="0.25">
      <c r="A11341" s="58"/>
    </row>
    <row r="11342" spans="1:1" x14ac:dyDescent="0.25">
      <c r="A11342" s="58"/>
    </row>
    <row r="11343" spans="1:1" x14ac:dyDescent="0.25">
      <c r="A11343" s="58"/>
    </row>
    <row r="11344" spans="1:1" x14ac:dyDescent="0.25">
      <c r="A11344" s="58"/>
    </row>
    <row r="11345" spans="1:1" x14ac:dyDescent="0.25">
      <c r="A11345" s="58"/>
    </row>
    <row r="11346" spans="1:1" x14ac:dyDescent="0.25">
      <c r="A11346" s="58"/>
    </row>
    <row r="11347" spans="1:1" x14ac:dyDescent="0.25">
      <c r="A11347" s="58"/>
    </row>
    <row r="11348" spans="1:1" x14ac:dyDescent="0.25">
      <c r="A11348" s="58"/>
    </row>
    <row r="11349" spans="1:1" x14ac:dyDescent="0.25">
      <c r="A11349" s="58"/>
    </row>
    <row r="11350" spans="1:1" x14ac:dyDescent="0.25">
      <c r="A11350" s="58"/>
    </row>
    <row r="11351" spans="1:1" x14ac:dyDescent="0.25">
      <c r="A11351" s="58"/>
    </row>
    <row r="11352" spans="1:1" x14ac:dyDescent="0.25">
      <c r="A11352" s="58"/>
    </row>
    <row r="11353" spans="1:1" x14ac:dyDescent="0.25">
      <c r="A11353" s="58"/>
    </row>
    <row r="11354" spans="1:1" x14ac:dyDescent="0.25">
      <c r="A11354" s="58"/>
    </row>
    <row r="11355" spans="1:1" x14ac:dyDescent="0.25">
      <c r="A11355" s="58"/>
    </row>
    <row r="11356" spans="1:1" x14ac:dyDescent="0.25">
      <c r="A11356" s="58"/>
    </row>
    <row r="11357" spans="1:1" x14ac:dyDescent="0.25">
      <c r="A11357" s="58"/>
    </row>
    <row r="11358" spans="1:1" x14ac:dyDescent="0.25">
      <c r="A11358" s="58"/>
    </row>
    <row r="11359" spans="1:1" x14ac:dyDescent="0.25">
      <c r="A11359" s="58"/>
    </row>
    <row r="11360" spans="1:1" x14ac:dyDescent="0.25">
      <c r="A11360" s="58"/>
    </row>
    <row r="11361" spans="1:1" x14ac:dyDescent="0.25">
      <c r="A11361" s="58"/>
    </row>
    <row r="11362" spans="1:1" x14ac:dyDescent="0.25">
      <c r="A11362" s="58"/>
    </row>
    <row r="11363" spans="1:1" x14ac:dyDescent="0.25">
      <c r="A11363" s="58"/>
    </row>
    <row r="11364" spans="1:1" x14ac:dyDescent="0.25">
      <c r="A11364" s="58"/>
    </row>
    <row r="11365" spans="1:1" x14ac:dyDescent="0.25">
      <c r="A11365" s="58"/>
    </row>
    <row r="11366" spans="1:1" x14ac:dyDescent="0.25">
      <c r="A11366" s="58"/>
    </row>
    <row r="11367" spans="1:1" x14ac:dyDescent="0.25">
      <c r="A11367" s="58"/>
    </row>
    <row r="11368" spans="1:1" x14ac:dyDescent="0.25">
      <c r="A11368" s="58"/>
    </row>
    <row r="11369" spans="1:1" x14ac:dyDescent="0.25">
      <c r="A11369" s="58"/>
    </row>
    <row r="11370" spans="1:1" x14ac:dyDescent="0.25">
      <c r="A11370" s="58"/>
    </row>
    <row r="11371" spans="1:1" x14ac:dyDescent="0.25">
      <c r="A11371" s="58"/>
    </row>
    <row r="11372" spans="1:1" x14ac:dyDescent="0.25">
      <c r="A11372" s="58"/>
    </row>
    <row r="11373" spans="1:1" x14ac:dyDescent="0.25">
      <c r="A11373" s="58"/>
    </row>
    <row r="11374" spans="1:1" x14ac:dyDescent="0.25">
      <c r="A11374" s="58"/>
    </row>
    <row r="11375" spans="1:1" x14ac:dyDescent="0.25">
      <c r="A11375" s="58"/>
    </row>
    <row r="11376" spans="1:1" x14ac:dyDescent="0.25">
      <c r="A11376" s="58"/>
    </row>
    <row r="11377" spans="1:1" x14ac:dyDescent="0.25">
      <c r="A11377" s="58"/>
    </row>
    <row r="11378" spans="1:1" x14ac:dyDescent="0.25">
      <c r="A11378" s="58"/>
    </row>
    <row r="11379" spans="1:1" x14ac:dyDescent="0.25">
      <c r="A11379" s="58"/>
    </row>
    <row r="11380" spans="1:1" x14ac:dyDescent="0.25">
      <c r="A11380" s="58"/>
    </row>
    <row r="11381" spans="1:1" x14ac:dyDescent="0.25">
      <c r="A11381" s="58"/>
    </row>
    <row r="11382" spans="1:1" x14ac:dyDescent="0.25">
      <c r="A11382" s="58"/>
    </row>
    <row r="11383" spans="1:1" x14ac:dyDescent="0.25">
      <c r="A11383" s="58"/>
    </row>
    <row r="11384" spans="1:1" x14ac:dyDescent="0.25">
      <c r="A11384" s="58"/>
    </row>
    <row r="11385" spans="1:1" x14ac:dyDescent="0.25">
      <c r="A11385" s="58"/>
    </row>
    <row r="11386" spans="1:1" x14ac:dyDescent="0.25">
      <c r="A11386" s="58"/>
    </row>
    <row r="11387" spans="1:1" x14ac:dyDescent="0.25">
      <c r="A11387" s="58"/>
    </row>
    <row r="11388" spans="1:1" x14ac:dyDescent="0.25">
      <c r="A11388" s="58"/>
    </row>
    <row r="11389" spans="1:1" x14ac:dyDescent="0.25">
      <c r="A11389" s="58"/>
    </row>
    <row r="11390" spans="1:1" x14ac:dyDescent="0.25">
      <c r="A11390" s="58"/>
    </row>
    <row r="11391" spans="1:1" x14ac:dyDescent="0.25">
      <c r="A11391" s="58"/>
    </row>
    <row r="11392" spans="1:1" x14ac:dyDescent="0.25">
      <c r="A11392" s="58"/>
    </row>
    <row r="11393" spans="1:1" x14ac:dyDescent="0.25">
      <c r="A11393" s="58"/>
    </row>
    <row r="11394" spans="1:1" x14ac:dyDescent="0.25">
      <c r="A11394" s="58"/>
    </row>
    <row r="11395" spans="1:1" x14ac:dyDescent="0.25">
      <c r="A11395" s="58"/>
    </row>
    <row r="11396" spans="1:1" x14ac:dyDescent="0.25">
      <c r="A11396" s="58"/>
    </row>
    <row r="11397" spans="1:1" x14ac:dyDescent="0.25">
      <c r="A11397" s="58"/>
    </row>
    <row r="11398" spans="1:1" x14ac:dyDescent="0.25">
      <c r="A11398" s="58"/>
    </row>
    <row r="11399" spans="1:1" x14ac:dyDescent="0.25">
      <c r="A11399" s="58"/>
    </row>
    <row r="11400" spans="1:1" x14ac:dyDescent="0.25">
      <c r="A11400" s="58"/>
    </row>
    <row r="11401" spans="1:1" x14ac:dyDescent="0.25">
      <c r="A11401" s="58"/>
    </row>
    <row r="11402" spans="1:1" x14ac:dyDescent="0.25">
      <c r="A11402" s="58"/>
    </row>
    <row r="11403" spans="1:1" x14ac:dyDescent="0.25">
      <c r="A11403" s="58"/>
    </row>
    <row r="11404" spans="1:1" x14ac:dyDescent="0.25">
      <c r="A11404" s="58"/>
    </row>
    <row r="11405" spans="1:1" x14ac:dyDescent="0.25">
      <c r="A11405" s="58"/>
    </row>
    <row r="11406" spans="1:1" x14ac:dyDescent="0.25">
      <c r="A11406" s="58"/>
    </row>
    <row r="11407" spans="1:1" x14ac:dyDescent="0.25">
      <c r="A11407" s="58"/>
    </row>
    <row r="11408" spans="1:1" x14ac:dyDescent="0.25">
      <c r="A11408" s="58"/>
    </row>
    <row r="11409" spans="1:1" x14ac:dyDescent="0.25">
      <c r="A11409" s="58"/>
    </row>
    <row r="11410" spans="1:1" x14ac:dyDescent="0.25">
      <c r="A11410" s="58"/>
    </row>
    <row r="11411" spans="1:1" x14ac:dyDescent="0.25">
      <c r="A11411" s="58"/>
    </row>
    <row r="11412" spans="1:1" x14ac:dyDescent="0.25">
      <c r="A11412" s="58"/>
    </row>
    <row r="11413" spans="1:1" x14ac:dyDescent="0.25">
      <c r="A11413" s="58"/>
    </row>
    <row r="11414" spans="1:1" x14ac:dyDescent="0.25">
      <c r="A11414" s="58"/>
    </row>
    <row r="11415" spans="1:1" x14ac:dyDescent="0.25">
      <c r="A11415" s="58"/>
    </row>
    <row r="11416" spans="1:1" x14ac:dyDescent="0.25">
      <c r="A11416" s="58"/>
    </row>
    <row r="11417" spans="1:1" x14ac:dyDescent="0.25">
      <c r="A11417" s="58"/>
    </row>
    <row r="11418" spans="1:1" x14ac:dyDescent="0.25">
      <c r="A11418" s="58"/>
    </row>
    <row r="11419" spans="1:1" x14ac:dyDescent="0.25">
      <c r="A11419" s="58"/>
    </row>
    <row r="11420" spans="1:1" x14ac:dyDescent="0.25">
      <c r="A11420" s="58"/>
    </row>
    <row r="11421" spans="1:1" x14ac:dyDescent="0.25">
      <c r="A11421" s="58"/>
    </row>
    <row r="11422" spans="1:1" x14ac:dyDescent="0.25">
      <c r="A11422" s="58"/>
    </row>
    <row r="11423" spans="1:1" x14ac:dyDescent="0.25">
      <c r="A11423" s="58"/>
    </row>
    <row r="11424" spans="1:1" x14ac:dyDescent="0.25">
      <c r="A11424" s="58"/>
    </row>
    <row r="11425" spans="1:1" x14ac:dyDescent="0.25">
      <c r="A11425" s="58"/>
    </row>
    <row r="11426" spans="1:1" x14ac:dyDescent="0.25">
      <c r="A11426" s="58"/>
    </row>
    <row r="11427" spans="1:1" x14ac:dyDescent="0.25">
      <c r="A11427" s="58"/>
    </row>
    <row r="11428" spans="1:1" x14ac:dyDescent="0.25">
      <c r="A11428" s="58"/>
    </row>
    <row r="11429" spans="1:1" x14ac:dyDescent="0.25">
      <c r="A11429" s="58"/>
    </row>
    <row r="11430" spans="1:1" x14ac:dyDescent="0.25">
      <c r="A11430" s="58"/>
    </row>
    <row r="11431" spans="1:1" x14ac:dyDescent="0.25">
      <c r="A11431" s="58"/>
    </row>
    <row r="11432" spans="1:1" x14ac:dyDescent="0.25">
      <c r="A11432" s="58"/>
    </row>
    <row r="11433" spans="1:1" x14ac:dyDescent="0.25">
      <c r="A11433" s="58"/>
    </row>
    <row r="11434" spans="1:1" x14ac:dyDescent="0.25">
      <c r="A11434" s="58"/>
    </row>
    <row r="11435" spans="1:1" x14ac:dyDescent="0.25">
      <c r="A11435" s="58"/>
    </row>
    <row r="11436" spans="1:1" x14ac:dyDescent="0.25">
      <c r="A11436" s="58"/>
    </row>
    <row r="11437" spans="1:1" x14ac:dyDescent="0.25">
      <c r="A11437" s="58"/>
    </row>
    <row r="11438" spans="1:1" x14ac:dyDescent="0.25">
      <c r="A11438" s="58"/>
    </row>
    <row r="11439" spans="1:1" x14ac:dyDescent="0.25">
      <c r="A11439" s="58"/>
    </row>
    <row r="11440" spans="1:1" x14ac:dyDescent="0.25">
      <c r="A11440" s="58"/>
    </row>
    <row r="11441" spans="1:1" x14ac:dyDescent="0.25">
      <c r="A11441" s="58"/>
    </row>
    <row r="11442" spans="1:1" x14ac:dyDescent="0.25">
      <c r="A11442" s="58"/>
    </row>
    <row r="11443" spans="1:1" x14ac:dyDescent="0.25">
      <c r="A11443" s="58"/>
    </row>
    <row r="11444" spans="1:1" x14ac:dyDescent="0.25">
      <c r="A11444" s="58"/>
    </row>
    <row r="11445" spans="1:1" x14ac:dyDescent="0.25">
      <c r="A11445" s="58"/>
    </row>
    <row r="11446" spans="1:1" x14ac:dyDescent="0.25">
      <c r="A11446" s="58"/>
    </row>
    <row r="11447" spans="1:1" x14ac:dyDescent="0.25">
      <c r="A11447" s="58"/>
    </row>
    <row r="11448" spans="1:1" x14ac:dyDescent="0.25">
      <c r="A11448" s="58"/>
    </row>
    <row r="11449" spans="1:1" x14ac:dyDescent="0.25">
      <c r="A11449" s="58"/>
    </row>
    <row r="11450" spans="1:1" x14ac:dyDescent="0.25">
      <c r="A11450" s="58"/>
    </row>
    <row r="11451" spans="1:1" x14ac:dyDescent="0.25">
      <c r="A11451" s="58"/>
    </row>
    <row r="11452" spans="1:1" x14ac:dyDescent="0.25">
      <c r="A11452" s="58"/>
    </row>
    <row r="11453" spans="1:1" x14ac:dyDescent="0.25">
      <c r="A11453" s="58"/>
    </row>
    <row r="11454" spans="1:1" x14ac:dyDescent="0.25">
      <c r="A11454" s="58"/>
    </row>
    <row r="11455" spans="1:1" x14ac:dyDescent="0.25">
      <c r="A11455" s="58"/>
    </row>
    <row r="11456" spans="1:1" x14ac:dyDescent="0.25">
      <c r="A11456" s="58"/>
    </row>
    <row r="11457" spans="1:1" x14ac:dyDescent="0.25">
      <c r="A11457" s="58"/>
    </row>
    <row r="11458" spans="1:1" x14ac:dyDescent="0.25">
      <c r="A11458" s="58"/>
    </row>
    <row r="11459" spans="1:1" x14ac:dyDescent="0.25">
      <c r="A11459" s="58"/>
    </row>
    <row r="11460" spans="1:1" x14ac:dyDescent="0.25">
      <c r="A11460" s="58"/>
    </row>
    <row r="11461" spans="1:1" x14ac:dyDescent="0.25">
      <c r="A11461" s="58"/>
    </row>
    <row r="11462" spans="1:1" x14ac:dyDescent="0.25">
      <c r="A11462" s="58"/>
    </row>
    <row r="11463" spans="1:1" x14ac:dyDescent="0.25">
      <c r="A11463" s="58"/>
    </row>
    <row r="11464" spans="1:1" x14ac:dyDescent="0.25">
      <c r="A11464" s="58"/>
    </row>
    <row r="11465" spans="1:1" x14ac:dyDescent="0.25">
      <c r="A11465" s="58"/>
    </row>
    <row r="11466" spans="1:1" x14ac:dyDescent="0.25">
      <c r="A11466" s="58"/>
    </row>
    <row r="11467" spans="1:1" x14ac:dyDescent="0.25">
      <c r="A11467" s="58"/>
    </row>
    <row r="11468" spans="1:1" x14ac:dyDescent="0.25">
      <c r="A11468" s="58"/>
    </row>
    <row r="11469" spans="1:1" x14ac:dyDescent="0.25">
      <c r="A11469" s="58"/>
    </row>
    <row r="11470" spans="1:1" x14ac:dyDescent="0.25">
      <c r="A11470" s="58"/>
    </row>
    <row r="11471" spans="1:1" x14ac:dyDescent="0.25">
      <c r="A11471" s="58"/>
    </row>
    <row r="11472" spans="1:1" x14ac:dyDescent="0.25">
      <c r="A11472" s="58"/>
    </row>
    <row r="11473" spans="1:1" x14ac:dyDescent="0.25">
      <c r="A11473" s="58"/>
    </row>
    <row r="11474" spans="1:1" x14ac:dyDescent="0.25">
      <c r="A11474" s="58"/>
    </row>
    <row r="11475" spans="1:1" x14ac:dyDescent="0.25">
      <c r="A11475" s="58"/>
    </row>
    <row r="11476" spans="1:1" x14ac:dyDescent="0.25">
      <c r="A11476" s="58"/>
    </row>
    <row r="11477" spans="1:1" x14ac:dyDescent="0.25">
      <c r="A11477" s="58"/>
    </row>
    <row r="11478" spans="1:1" x14ac:dyDescent="0.25">
      <c r="A11478" s="58"/>
    </row>
    <row r="11479" spans="1:1" x14ac:dyDescent="0.25">
      <c r="A11479" s="58"/>
    </row>
    <row r="11480" spans="1:1" x14ac:dyDescent="0.25">
      <c r="A11480" s="58"/>
    </row>
    <row r="11481" spans="1:1" x14ac:dyDescent="0.25">
      <c r="A11481" s="58"/>
    </row>
    <row r="11482" spans="1:1" x14ac:dyDescent="0.25">
      <c r="A11482" s="58"/>
    </row>
    <row r="11483" spans="1:1" x14ac:dyDescent="0.25">
      <c r="A11483" s="58"/>
    </row>
    <row r="11484" spans="1:1" x14ac:dyDescent="0.25">
      <c r="A11484" s="58"/>
    </row>
    <row r="11485" spans="1:1" x14ac:dyDescent="0.25">
      <c r="A11485" s="58"/>
    </row>
    <row r="11486" spans="1:1" x14ac:dyDescent="0.25">
      <c r="A11486" s="58"/>
    </row>
    <row r="11487" spans="1:1" x14ac:dyDescent="0.25">
      <c r="A11487" s="58"/>
    </row>
    <row r="11488" spans="1:1" x14ac:dyDescent="0.25">
      <c r="A11488" s="58"/>
    </row>
    <row r="11489" spans="1:1" x14ac:dyDescent="0.25">
      <c r="A11489" s="58"/>
    </row>
    <row r="11490" spans="1:1" x14ac:dyDescent="0.25">
      <c r="A11490" s="58"/>
    </row>
    <row r="11491" spans="1:1" x14ac:dyDescent="0.25">
      <c r="A11491" s="58"/>
    </row>
    <row r="11492" spans="1:1" x14ac:dyDescent="0.25">
      <c r="A11492" s="58"/>
    </row>
    <row r="11493" spans="1:1" x14ac:dyDescent="0.25">
      <c r="A11493" s="58"/>
    </row>
    <row r="11494" spans="1:1" x14ac:dyDescent="0.25">
      <c r="A11494" s="58"/>
    </row>
    <row r="11495" spans="1:1" x14ac:dyDescent="0.25">
      <c r="A11495" s="58"/>
    </row>
    <row r="11496" spans="1:1" x14ac:dyDescent="0.25">
      <c r="A11496" s="58"/>
    </row>
    <row r="11497" spans="1:1" x14ac:dyDescent="0.25">
      <c r="A11497" s="58"/>
    </row>
    <row r="11498" spans="1:1" x14ac:dyDescent="0.25">
      <c r="A11498" s="58"/>
    </row>
    <row r="11499" spans="1:1" x14ac:dyDescent="0.25">
      <c r="A11499" s="58"/>
    </row>
    <row r="11500" spans="1:1" x14ac:dyDescent="0.25">
      <c r="A11500" s="58"/>
    </row>
    <row r="11501" spans="1:1" x14ac:dyDescent="0.25">
      <c r="A11501" s="58"/>
    </row>
    <row r="11502" spans="1:1" x14ac:dyDescent="0.25">
      <c r="A11502" s="58"/>
    </row>
    <row r="11503" spans="1:1" x14ac:dyDescent="0.25">
      <c r="A11503" s="58"/>
    </row>
    <row r="11504" spans="1:1" x14ac:dyDescent="0.25">
      <c r="A11504" s="58"/>
    </row>
    <row r="11505" spans="1:1" x14ac:dyDescent="0.25">
      <c r="A11505" s="58"/>
    </row>
    <row r="11506" spans="1:1" x14ac:dyDescent="0.25">
      <c r="A11506" s="58"/>
    </row>
    <row r="11507" spans="1:1" x14ac:dyDescent="0.25">
      <c r="A11507" s="58"/>
    </row>
    <row r="11508" spans="1:1" x14ac:dyDescent="0.25">
      <c r="A11508" s="58"/>
    </row>
    <row r="11509" spans="1:1" x14ac:dyDescent="0.25">
      <c r="A11509" s="58"/>
    </row>
    <row r="11510" spans="1:1" x14ac:dyDescent="0.25">
      <c r="A11510" s="58"/>
    </row>
    <row r="11511" spans="1:1" x14ac:dyDescent="0.25">
      <c r="A11511" s="58"/>
    </row>
    <row r="11512" spans="1:1" x14ac:dyDescent="0.25">
      <c r="A11512" s="58"/>
    </row>
    <row r="11513" spans="1:1" x14ac:dyDescent="0.25">
      <c r="A11513" s="58"/>
    </row>
    <row r="11514" spans="1:1" x14ac:dyDescent="0.25">
      <c r="A11514" s="58"/>
    </row>
    <row r="11515" spans="1:1" x14ac:dyDescent="0.25">
      <c r="A11515" s="58"/>
    </row>
    <row r="11516" spans="1:1" x14ac:dyDescent="0.25">
      <c r="A11516" s="58"/>
    </row>
    <row r="11517" spans="1:1" x14ac:dyDescent="0.25">
      <c r="A11517" s="58"/>
    </row>
    <row r="11518" spans="1:1" x14ac:dyDescent="0.25">
      <c r="A11518" s="58"/>
    </row>
    <row r="11519" spans="1:1" x14ac:dyDescent="0.25">
      <c r="A11519" s="58"/>
    </row>
    <row r="11520" spans="1:1" x14ac:dyDescent="0.25">
      <c r="A11520" s="58"/>
    </row>
    <row r="11521" spans="1:1" x14ac:dyDescent="0.25">
      <c r="A11521" s="58"/>
    </row>
    <row r="11522" spans="1:1" x14ac:dyDescent="0.25">
      <c r="A11522" s="58"/>
    </row>
    <row r="11523" spans="1:1" x14ac:dyDescent="0.25">
      <c r="A11523" s="58"/>
    </row>
    <row r="11524" spans="1:1" x14ac:dyDescent="0.25">
      <c r="A11524" s="58"/>
    </row>
    <row r="11525" spans="1:1" x14ac:dyDescent="0.25">
      <c r="A11525" s="58"/>
    </row>
    <row r="11526" spans="1:1" x14ac:dyDescent="0.25">
      <c r="A11526" s="58"/>
    </row>
    <row r="11527" spans="1:1" x14ac:dyDescent="0.25">
      <c r="A11527" s="58"/>
    </row>
    <row r="11528" spans="1:1" x14ac:dyDescent="0.25">
      <c r="A11528" s="58"/>
    </row>
    <row r="11529" spans="1:1" x14ac:dyDescent="0.25">
      <c r="A11529" s="58"/>
    </row>
    <row r="11530" spans="1:1" x14ac:dyDescent="0.25">
      <c r="A11530" s="58"/>
    </row>
    <row r="11531" spans="1:1" x14ac:dyDescent="0.25">
      <c r="A11531" s="58"/>
    </row>
    <row r="11532" spans="1:1" x14ac:dyDescent="0.25">
      <c r="A11532" s="58"/>
    </row>
    <row r="11533" spans="1:1" x14ac:dyDescent="0.25">
      <c r="A11533" s="58"/>
    </row>
    <row r="11534" spans="1:1" x14ac:dyDescent="0.25">
      <c r="A11534" s="58"/>
    </row>
    <row r="11535" spans="1:1" x14ac:dyDescent="0.25">
      <c r="A11535" s="58"/>
    </row>
    <row r="11536" spans="1:1" x14ac:dyDescent="0.25">
      <c r="A11536" s="58"/>
    </row>
    <row r="11537" spans="1:1" x14ac:dyDescent="0.25">
      <c r="A11537" s="58"/>
    </row>
    <row r="11538" spans="1:1" x14ac:dyDescent="0.25">
      <c r="A11538" s="58"/>
    </row>
    <row r="11539" spans="1:1" x14ac:dyDescent="0.25">
      <c r="A11539" s="58"/>
    </row>
    <row r="11540" spans="1:1" x14ac:dyDescent="0.25">
      <c r="A11540" s="58"/>
    </row>
    <row r="11541" spans="1:1" x14ac:dyDescent="0.25">
      <c r="A11541" s="58"/>
    </row>
    <row r="11542" spans="1:1" x14ac:dyDescent="0.25">
      <c r="A11542" s="58"/>
    </row>
    <row r="11543" spans="1:1" x14ac:dyDescent="0.25">
      <c r="A11543" s="58"/>
    </row>
    <row r="11544" spans="1:1" x14ac:dyDescent="0.25">
      <c r="A11544" s="58"/>
    </row>
    <row r="11545" spans="1:1" x14ac:dyDescent="0.25">
      <c r="A11545" s="58"/>
    </row>
    <row r="11546" spans="1:1" x14ac:dyDescent="0.25">
      <c r="A11546" s="58"/>
    </row>
    <row r="11547" spans="1:1" x14ac:dyDescent="0.25">
      <c r="A11547" s="58"/>
    </row>
    <row r="11548" spans="1:1" x14ac:dyDescent="0.25">
      <c r="A11548" s="58"/>
    </row>
    <row r="11549" spans="1:1" x14ac:dyDescent="0.25">
      <c r="A11549" s="58"/>
    </row>
    <row r="11550" spans="1:1" x14ac:dyDescent="0.25">
      <c r="A11550" s="58"/>
    </row>
    <row r="11551" spans="1:1" x14ac:dyDescent="0.25">
      <c r="A11551" s="58"/>
    </row>
    <row r="11552" spans="1:1" x14ac:dyDescent="0.25">
      <c r="A11552" s="58"/>
    </row>
    <row r="11553" spans="1:1" x14ac:dyDescent="0.25">
      <c r="A11553" s="58"/>
    </row>
    <row r="11554" spans="1:1" x14ac:dyDescent="0.25">
      <c r="A11554" s="58"/>
    </row>
    <row r="11555" spans="1:1" x14ac:dyDescent="0.25">
      <c r="A11555" s="58"/>
    </row>
    <row r="11556" spans="1:1" x14ac:dyDescent="0.25">
      <c r="A11556" s="58"/>
    </row>
    <row r="11557" spans="1:1" x14ac:dyDescent="0.25">
      <c r="A11557" s="58"/>
    </row>
    <row r="11558" spans="1:1" x14ac:dyDescent="0.25">
      <c r="A11558" s="58"/>
    </row>
    <row r="11559" spans="1:1" x14ac:dyDescent="0.25">
      <c r="A11559" s="58"/>
    </row>
    <row r="11560" spans="1:1" x14ac:dyDescent="0.25">
      <c r="A11560" s="58"/>
    </row>
    <row r="11561" spans="1:1" x14ac:dyDescent="0.25">
      <c r="A11561" s="58"/>
    </row>
    <row r="11562" spans="1:1" x14ac:dyDescent="0.25">
      <c r="A11562" s="58"/>
    </row>
    <row r="11563" spans="1:1" x14ac:dyDescent="0.25">
      <c r="A11563" s="58"/>
    </row>
    <row r="11564" spans="1:1" x14ac:dyDescent="0.25">
      <c r="A11564" s="58"/>
    </row>
    <row r="11565" spans="1:1" x14ac:dyDescent="0.25">
      <c r="A11565" s="58"/>
    </row>
    <row r="11566" spans="1:1" x14ac:dyDescent="0.25">
      <c r="A11566" s="58"/>
    </row>
    <row r="11567" spans="1:1" x14ac:dyDescent="0.25">
      <c r="A11567" s="58"/>
    </row>
    <row r="11568" spans="1:1" x14ac:dyDescent="0.25">
      <c r="A11568" s="58"/>
    </row>
    <row r="11569" spans="1:1" x14ac:dyDescent="0.25">
      <c r="A11569" s="58"/>
    </row>
    <row r="11570" spans="1:1" x14ac:dyDescent="0.25">
      <c r="A11570" s="58"/>
    </row>
    <row r="11571" spans="1:1" x14ac:dyDescent="0.25">
      <c r="A11571" s="58"/>
    </row>
    <row r="11572" spans="1:1" x14ac:dyDescent="0.25">
      <c r="A11572" s="58"/>
    </row>
    <row r="11573" spans="1:1" x14ac:dyDescent="0.25">
      <c r="A11573" s="58"/>
    </row>
    <row r="11574" spans="1:1" x14ac:dyDescent="0.25">
      <c r="A11574" s="58"/>
    </row>
    <row r="11575" spans="1:1" x14ac:dyDescent="0.25">
      <c r="A11575" s="58"/>
    </row>
    <row r="11576" spans="1:1" x14ac:dyDescent="0.25">
      <c r="A11576" s="58"/>
    </row>
    <row r="11577" spans="1:1" x14ac:dyDescent="0.25">
      <c r="A11577" s="58"/>
    </row>
    <row r="11578" spans="1:1" x14ac:dyDescent="0.25">
      <c r="A11578" s="58"/>
    </row>
    <row r="11579" spans="1:1" x14ac:dyDescent="0.25">
      <c r="A11579" s="58"/>
    </row>
    <row r="11580" spans="1:1" x14ac:dyDescent="0.25">
      <c r="A11580" s="58"/>
    </row>
    <row r="11581" spans="1:1" x14ac:dyDescent="0.25">
      <c r="A11581" s="58"/>
    </row>
    <row r="11582" spans="1:1" x14ac:dyDescent="0.25">
      <c r="A11582" s="58"/>
    </row>
    <row r="11583" spans="1:1" x14ac:dyDescent="0.25">
      <c r="A11583" s="58"/>
    </row>
    <row r="11584" spans="1:1" x14ac:dyDescent="0.25">
      <c r="A11584" s="58"/>
    </row>
    <row r="11585" spans="1:1" x14ac:dyDescent="0.25">
      <c r="A11585" s="58"/>
    </row>
    <row r="11586" spans="1:1" x14ac:dyDescent="0.25">
      <c r="A11586" s="58"/>
    </row>
    <row r="11587" spans="1:1" x14ac:dyDescent="0.25">
      <c r="A11587" s="58"/>
    </row>
    <row r="11588" spans="1:1" x14ac:dyDescent="0.25">
      <c r="A11588" s="58"/>
    </row>
    <row r="11589" spans="1:1" x14ac:dyDescent="0.25">
      <c r="A11589" s="58"/>
    </row>
    <row r="11590" spans="1:1" x14ac:dyDescent="0.25">
      <c r="A11590" s="58"/>
    </row>
    <row r="11591" spans="1:1" x14ac:dyDescent="0.25">
      <c r="A11591" s="58"/>
    </row>
    <row r="11592" spans="1:1" x14ac:dyDescent="0.25">
      <c r="A11592" s="58"/>
    </row>
    <row r="11593" spans="1:1" x14ac:dyDescent="0.25">
      <c r="A11593" s="58"/>
    </row>
    <row r="11594" spans="1:1" x14ac:dyDescent="0.25">
      <c r="A11594" s="58"/>
    </row>
    <row r="11595" spans="1:1" x14ac:dyDescent="0.25">
      <c r="A11595" s="58"/>
    </row>
    <row r="11596" spans="1:1" x14ac:dyDescent="0.25">
      <c r="A11596" s="58"/>
    </row>
    <row r="11597" spans="1:1" x14ac:dyDescent="0.25">
      <c r="A11597" s="58"/>
    </row>
    <row r="11598" spans="1:1" x14ac:dyDescent="0.25">
      <c r="A11598" s="58"/>
    </row>
    <row r="11599" spans="1:1" x14ac:dyDescent="0.25">
      <c r="A11599" s="58"/>
    </row>
    <row r="11600" spans="1:1" x14ac:dyDescent="0.25">
      <c r="A11600" s="58"/>
    </row>
    <row r="11601" spans="1:1" x14ac:dyDescent="0.25">
      <c r="A11601" s="58"/>
    </row>
    <row r="11602" spans="1:1" x14ac:dyDescent="0.25">
      <c r="A11602" s="58"/>
    </row>
    <row r="11603" spans="1:1" x14ac:dyDescent="0.25">
      <c r="A11603" s="58"/>
    </row>
    <row r="11604" spans="1:1" x14ac:dyDescent="0.25">
      <c r="A11604" s="58"/>
    </row>
    <row r="11605" spans="1:1" x14ac:dyDescent="0.25">
      <c r="A11605" s="58"/>
    </row>
    <row r="11606" spans="1:1" x14ac:dyDescent="0.25">
      <c r="A11606" s="58"/>
    </row>
    <row r="11607" spans="1:1" x14ac:dyDescent="0.25">
      <c r="A11607" s="58"/>
    </row>
    <row r="11608" spans="1:1" x14ac:dyDescent="0.25">
      <c r="A11608" s="58"/>
    </row>
    <row r="11609" spans="1:1" x14ac:dyDescent="0.25">
      <c r="A11609" s="58"/>
    </row>
    <row r="11610" spans="1:1" x14ac:dyDescent="0.25">
      <c r="A11610" s="58"/>
    </row>
    <row r="11611" spans="1:1" x14ac:dyDescent="0.25">
      <c r="A11611" s="58"/>
    </row>
    <row r="11612" spans="1:1" x14ac:dyDescent="0.25">
      <c r="A11612" s="58"/>
    </row>
    <row r="11613" spans="1:1" x14ac:dyDescent="0.25">
      <c r="A11613" s="58"/>
    </row>
    <row r="11614" spans="1:1" x14ac:dyDescent="0.25">
      <c r="A11614" s="58"/>
    </row>
    <row r="11615" spans="1:1" x14ac:dyDescent="0.25">
      <c r="A11615" s="58"/>
    </row>
    <row r="11616" spans="1:1" x14ac:dyDescent="0.25">
      <c r="A11616" s="58"/>
    </row>
    <row r="11617" spans="1:1" x14ac:dyDescent="0.25">
      <c r="A11617" s="58"/>
    </row>
    <row r="11618" spans="1:1" x14ac:dyDescent="0.25">
      <c r="A11618" s="58"/>
    </row>
    <row r="11619" spans="1:1" x14ac:dyDescent="0.25">
      <c r="A11619" s="58"/>
    </row>
    <row r="11620" spans="1:1" x14ac:dyDescent="0.25">
      <c r="A11620" s="58"/>
    </row>
    <row r="11621" spans="1:1" x14ac:dyDescent="0.25">
      <c r="A11621" s="58"/>
    </row>
    <row r="11622" spans="1:1" x14ac:dyDescent="0.25">
      <c r="A11622" s="58"/>
    </row>
    <row r="11623" spans="1:1" x14ac:dyDescent="0.25">
      <c r="A11623" s="58"/>
    </row>
    <row r="11624" spans="1:1" x14ac:dyDescent="0.25">
      <c r="A11624" s="58"/>
    </row>
    <row r="11625" spans="1:1" x14ac:dyDescent="0.25">
      <c r="A11625" s="58"/>
    </row>
    <row r="11626" spans="1:1" x14ac:dyDescent="0.25">
      <c r="A11626" s="58"/>
    </row>
    <row r="11627" spans="1:1" x14ac:dyDescent="0.25">
      <c r="A11627" s="58"/>
    </row>
    <row r="11628" spans="1:1" x14ac:dyDescent="0.25">
      <c r="A11628" s="58"/>
    </row>
    <row r="11629" spans="1:1" x14ac:dyDescent="0.25">
      <c r="A11629" s="58"/>
    </row>
    <row r="11630" spans="1:1" x14ac:dyDescent="0.25">
      <c r="A11630" s="58"/>
    </row>
    <row r="11631" spans="1:1" x14ac:dyDescent="0.25">
      <c r="A11631" s="58"/>
    </row>
    <row r="11632" spans="1:1" x14ac:dyDescent="0.25">
      <c r="A11632" s="58"/>
    </row>
    <row r="11633" spans="1:1" x14ac:dyDescent="0.25">
      <c r="A11633" s="58"/>
    </row>
    <row r="11634" spans="1:1" x14ac:dyDescent="0.25">
      <c r="A11634" s="58"/>
    </row>
    <row r="11635" spans="1:1" x14ac:dyDescent="0.25">
      <c r="A11635" s="58"/>
    </row>
    <row r="11636" spans="1:1" x14ac:dyDescent="0.25">
      <c r="A11636" s="58"/>
    </row>
    <row r="11637" spans="1:1" x14ac:dyDescent="0.25">
      <c r="A11637" s="58"/>
    </row>
    <row r="11638" spans="1:1" x14ac:dyDescent="0.25">
      <c r="A11638" s="58"/>
    </row>
    <row r="11639" spans="1:1" x14ac:dyDescent="0.25">
      <c r="A11639" s="58"/>
    </row>
    <row r="11640" spans="1:1" x14ac:dyDescent="0.25">
      <c r="A11640" s="58"/>
    </row>
    <row r="11641" spans="1:1" x14ac:dyDescent="0.25">
      <c r="A11641" s="58"/>
    </row>
    <row r="11642" spans="1:1" x14ac:dyDescent="0.25">
      <c r="A11642" s="58"/>
    </row>
    <row r="11643" spans="1:1" x14ac:dyDescent="0.25">
      <c r="A11643" s="58"/>
    </row>
    <row r="11644" spans="1:1" x14ac:dyDescent="0.25">
      <c r="A11644" s="58"/>
    </row>
    <row r="11645" spans="1:1" x14ac:dyDescent="0.25">
      <c r="A11645" s="58"/>
    </row>
    <row r="11646" spans="1:1" x14ac:dyDescent="0.25">
      <c r="A11646" s="58"/>
    </row>
    <row r="11647" spans="1:1" x14ac:dyDescent="0.25">
      <c r="A11647" s="58"/>
    </row>
    <row r="11648" spans="1:1" x14ac:dyDescent="0.25">
      <c r="A11648" s="58"/>
    </row>
    <row r="11649" spans="1:1" x14ac:dyDescent="0.25">
      <c r="A11649" s="58"/>
    </row>
    <row r="11650" spans="1:1" x14ac:dyDescent="0.25">
      <c r="A11650" s="58"/>
    </row>
    <row r="11651" spans="1:1" x14ac:dyDescent="0.25">
      <c r="A11651" s="58"/>
    </row>
    <row r="11652" spans="1:1" x14ac:dyDescent="0.25">
      <c r="A11652" s="58"/>
    </row>
    <row r="11653" spans="1:1" x14ac:dyDescent="0.25">
      <c r="A11653" s="58"/>
    </row>
    <row r="11654" spans="1:1" x14ac:dyDescent="0.25">
      <c r="A11654" s="58"/>
    </row>
    <row r="11655" spans="1:1" x14ac:dyDescent="0.25">
      <c r="A11655" s="58"/>
    </row>
    <row r="11656" spans="1:1" x14ac:dyDescent="0.25">
      <c r="A11656" s="58"/>
    </row>
    <row r="11657" spans="1:1" x14ac:dyDescent="0.25">
      <c r="A11657" s="58"/>
    </row>
    <row r="11658" spans="1:1" x14ac:dyDescent="0.25">
      <c r="A11658" s="58"/>
    </row>
    <row r="11659" spans="1:1" x14ac:dyDescent="0.25">
      <c r="A11659" s="58"/>
    </row>
    <row r="11660" spans="1:1" x14ac:dyDescent="0.25">
      <c r="A11660" s="58"/>
    </row>
    <row r="11661" spans="1:1" x14ac:dyDescent="0.25">
      <c r="A11661" s="58"/>
    </row>
    <row r="11662" spans="1:1" x14ac:dyDescent="0.25">
      <c r="A11662" s="58"/>
    </row>
    <row r="11663" spans="1:1" x14ac:dyDescent="0.25">
      <c r="A11663" s="58"/>
    </row>
    <row r="11664" spans="1:1" x14ac:dyDescent="0.25">
      <c r="A11664" s="58"/>
    </row>
    <row r="11665" spans="1:1" x14ac:dyDescent="0.25">
      <c r="A11665" s="58"/>
    </row>
    <row r="11666" spans="1:1" x14ac:dyDescent="0.25">
      <c r="A11666" s="58"/>
    </row>
    <row r="11667" spans="1:1" x14ac:dyDescent="0.25">
      <c r="A11667" s="58"/>
    </row>
    <row r="11668" spans="1:1" x14ac:dyDescent="0.25">
      <c r="A11668" s="58"/>
    </row>
    <row r="11669" spans="1:1" x14ac:dyDescent="0.25">
      <c r="A11669" s="58"/>
    </row>
    <row r="11670" spans="1:1" x14ac:dyDescent="0.25">
      <c r="A11670" s="58"/>
    </row>
    <row r="11671" spans="1:1" x14ac:dyDescent="0.25">
      <c r="A11671" s="58"/>
    </row>
    <row r="11672" spans="1:1" x14ac:dyDescent="0.25">
      <c r="A11672" s="58"/>
    </row>
    <row r="11673" spans="1:1" x14ac:dyDescent="0.25">
      <c r="A11673" s="58"/>
    </row>
    <row r="11674" spans="1:1" x14ac:dyDescent="0.25">
      <c r="A11674" s="58"/>
    </row>
    <row r="11675" spans="1:1" x14ac:dyDescent="0.25">
      <c r="A11675" s="58"/>
    </row>
    <row r="11676" spans="1:1" x14ac:dyDescent="0.25">
      <c r="A11676" s="58"/>
    </row>
    <row r="11677" spans="1:1" x14ac:dyDescent="0.25">
      <c r="A11677" s="58"/>
    </row>
    <row r="11678" spans="1:1" x14ac:dyDescent="0.25">
      <c r="A11678" s="58"/>
    </row>
    <row r="11679" spans="1:1" x14ac:dyDescent="0.25">
      <c r="A11679" s="58"/>
    </row>
    <row r="11680" spans="1:1" x14ac:dyDescent="0.25">
      <c r="A11680" s="58"/>
    </row>
    <row r="11681" spans="1:1" x14ac:dyDescent="0.25">
      <c r="A11681" s="58"/>
    </row>
    <row r="11682" spans="1:1" x14ac:dyDescent="0.25">
      <c r="A11682" s="58"/>
    </row>
    <row r="11683" spans="1:1" x14ac:dyDescent="0.25">
      <c r="A11683" s="58"/>
    </row>
    <row r="11684" spans="1:1" x14ac:dyDescent="0.25">
      <c r="A11684" s="58"/>
    </row>
    <row r="11685" spans="1:1" x14ac:dyDescent="0.25">
      <c r="A11685" s="58"/>
    </row>
    <row r="11686" spans="1:1" x14ac:dyDescent="0.25">
      <c r="A11686" s="58"/>
    </row>
    <row r="11687" spans="1:1" x14ac:dyDescent="0.25">
      <c r="A11687" s="58"/>
    </row>
    <row r="11688" spans="1:1" x14ac:dyDescent="0.25">
      <c r="A11688" s="58"/>
    </row>
    <row r="11689" spans="1:1" x14ac:dyDescent="0.25">
      <c r="A11689" s="58"/>
    </row>
    <row r="11690" spans="1:1" x14ac:dyDescent="0.25">
      <c r="A11690" s="58"/>
    </row>
    <row r="11691" spans="1:1" x14ac:dyDescent="0.25">
      <c r="A11691" s="58"/>
    </row>
    <row r="11692" spans="1:1" x14ac:dyDescent="0.25">
      <c r="A11692" s="58"/>
    </row>
    <row r="11693" spans="1:1" x14ac:dyDescent="0.25">
      <c r="A11693" s="58"/>
    </row>
    <row r="11694" spans="1:1" x14ac:dyDescent="0.25">
      <c r="A11694" s="58"/>
    </row>
    <row r="11695" spans="1:1" x14ac:dyDescent="0.25">
      <c r="A11695" s="58"/>
    </row>
    <row r="11696" spans="1:1" x14ac:dyDescent="0.25">
      <c r="A11696" s="58"/>
    </row>
    <row r="11697" spans="1:1" x14ac:dyDescent="0.25">
      <c r="A11697" s="58"/>
    </row>
    <row r="11698" spans="1:1" x14ac:dyDescent="0.25">
      <c r="A11698" s="58"/>
    </row>
    <row r="11699" spans="1:1" x14ac:dyDescent="0.25">
      <c r="A11699" s="58"/>
    </row>
    <row r="11700" spans="1:1" x14ac:dyDescent="0.25">
      <c r="A11700" s="58"/>
    </row>
    <row r="11701" spans="1:1" x14ac:dyDescent="0.25">
      <c r="A11701" s="58"/>
    </row>
    <row r="11702" spans="1:1" x14ac:dyDescent="0.25">
      <c r="A11702" s="58"/>
    </row>
    <row r="11703" spans="1:1" x14ac:dyDescent="0.25">
      <c r="A11703" s="58"/>
    </row>
    <row r="11704" spans="1:1" x14ac:dyDescent="0.25">
      <c r="A11704" s="58"/>
    </row>
    <row r="11705" spans="1:1" x14ac:dyDescent="0.25">
      <c r="A11705" s="58"/>
    </row>
    <row r="11706" spans="1:1" x14ac:dyDescent="0.25">
      <c r="A11706" s="58"/>
    </row>
    <row r="11707" spans="1:1" x14ac:dyDescent="0.25">
      <c r="A11707" s="58"/>
    </row>
    <row r="11708" spans="1:1" x14ac:dyDescent="0.25">
      <c r="A11708" s="58"/>
    </row>
    <row r="11709" spans="1:1" x14ac:dyDescent="0.25">
      <c r="A11709" s="58"/>
    </row>
    <row r="11710" spans="1:1" x14ac:dyDescent="0.25">
      <c r="A11710" s="58"/>
    </row>
    <row r="11711" spans="1:1" x14ac:dyDescent="0.25">
      <c r="A11711" s="58"/>
    </row>
    <row r="11712" spans="1:1" x14ac:dyDescent="0.25">
      <c r="A11712" s="58"/>
    </row>
    <row r="11713" spans="1:1" x14ac:dyDescent="0.25">
      <c r="A11713" s="58"/>
    </row>
    <row r="11714" spans="1:1" x14ac:dyDescent="0.25">
      <c r="A11714" s="58"/>
    </row>
    <row r="11715" spans="1:1" x14ac:dyDescent="0.25">
      <c r="A11715" s="58"/>
    </row>
    <row r="11716" spans="1:1" x14ac:dyDescent="0.25">
      <c r="A11716" s="58"/>
    </row>
    <row r="11717" spans="1:1" x14ac:dyDescent="0.25">
      <c r="A11717" s="58"/>
    </row>
    <row r="11718" spans="1:1" x14ac:dyDescent="0.25">
      <c r="A11718" s="58"/>
    </row>
    <row r="11719" spans="1:1" x14ac:dyDescent="0.25">
      <c r="A11719" s="58"/>
    </row>
    <row r="11720" spans="1:1" x14ac:dyDescent="0.25">
      <c r="A11720" s="58"/>
    </row>
    <row r="11721" spans="1:1" x14ac:dyDescent="0.25">
      <c r="A11721" s="58"/>
    </row>
    <row r="11722" spans="1:1" x14ac:dyDescent="0.25">
      <c r="A11722" s="58"/>
    </row>
    <row r="11723" spans="1:1" x14ac:dyDescent="0.25">
      <c r="A11723" s="58"/>
    </row>
    <row r="11724" spans="1:1" x14ac:dyDescent="0.25">
      <c r="A11724" s="58"/>
    </row>
    <row r="11725" spans="1:1" x14ac:dyDescent="0.25">
      <c r="A11725" s="58"/>
    </row>
    <row r="11726" spans="1:1" x14ac:dyDescent="0.25">
      <c r="A11726" s="58"/>
    </row>
    <row r="11727" spans="1:1" x14ac:dyDescent="0.25">
      <c r="A11727" s="58"/>
    </row>
    <row r="11728" spans="1:1" x14ac:dyDescent="0.25">
      <c r="A11728" s="58"/>
    </row>
    <row r="11729" spans="1:1" x14ac:dyDescent="0.25">
      <c r="A11729" s="58"/>
    </row>
    <row r="11730" spans="1:1" x14ac:dyDescent="0.25">
      <c r="A11730" s="58"/>
    </row>
    <row r="11731" spans="1:1" x14ac:dyDescent="0.25">
      <c r="A11731" s="58"/>
    </row>
    <row r="11732" spans="1:1" x14ac:dyDescent="0.25">
      <c r="A11732" s="58"/>
    </row>
    <row r="11733" spans="1:1" x14ac:dyDescent="0.25">
      <c r="A11733" s="58"/>
    </row>
    <row r="11734" spans="1:1" x14ac:dyDescent="0.25">
      <c r="A11734" s="58"/>
    </row>
    <row r="11735" spans="1:1" x14ac:dyDescent="0.25">
      <c r="A11735" s="58"/>
    </row>
    <row r="11736" spans="1:1" x14ac:dyDescent="0.25">
      <c r="A11736" s="58"/>
    </row>
    <row r="11737" spans="1:1" x14ac:dyDescent="0.25">
      <c r="A11737" s="58"/>
    </row>
    <row r="11738" spans="1:1" x14ac:dyDescent="0.25">
      <c r="A11738" s="58"/>
    </row>
    <row r="11739" spans="1:1" x14ac:dyDescent="0.25">
      <c r="A11739" s="58"/>
    </row>
    <row r="11740" spans="1:1" x14ac:dyDescent="0.25">
      <c r="A11740" s="58"/>
    </row>
    <row r="11741" spans="1:1" x14ac:dyDescent="0.25">
      <c r="A11741" s="58"/>
    </row>
    <row r="11742" spans="1:1" x14ac:dyDescent="0.25">
      <c r="A11742" s="58"/>
    </row>
    <row r="11743" spans="1:1" x14ac:dyDescent="0.25">
      <c r="A11743" s="58"/>
    </row>
    <row r="11744" spans="1:1" x14ac:dyDescent="0.25">
      <c r="A11744" s="58"/>
    </row>
    <row r="11745" spans="1:1" x14ac:dyDescent="0.25">
      <c r="A11745" s="58"/>
    </row>
    <row r="11746" spans="1:1" x14ac:dyDescent="0.25">
      <c r="A11746" s="58"/>
    </row>
    <row r="11747" spans="1:1" x14ac:dyDescent="0.25">
      <c r="A11747" s="58"/>
    </row>
    <row r="11748" spans="1:1" x14ac:dyDescent="0.25">
      <c r="A11748" s="58"/>
    </row>
    <row r="11749" spans="1:1" x14ac:dyDescent="0.25">
      <c r="A11749" s="58"/>
    </row>
    <row r="11750" spans="1:1" x14ac:dyDescent="0.25">
      <c r="A11750" s="58"/>
    </row>
    <row r="11751" spans="1:1" x14ac:dyDescent="0.25">
      <c r="A11751" s="58"/>
    </row>
    <row r="11752" spans="1:1" x14ac:dyDescent="0.25">
      <c r="A11752" s="58"/>
    </row>
    <row r="11753" spans="1:1" x14ac:dyDescent="0.25">
      <c r="A11753" s="58"/>
    </row>
    <row r="11754" spans="1:1" x14ac:dyDescent="0.25">
      <c r="A11754" s="58"/>
    </row>
    <row r="11755" spans="1:1" x14ac:dyDescent="0.25">
      <c r="A11755" s="58"/>
    </row>
    <row r="11756" spans="1:1" x14ac:dyDescent="0.25">
      <c r="A11756" s="58"/>
    </row>
    <row r="11757" spans="1:1" x14ac:dyDescent="0.25">
      <c r="A11757" s="58"/>
    </row>
    <row r="11758" spans="1:1" x14ac:dyDescent="0.25">
      <c r="A11758" s="58"/>
    </row>
    <row r="11759" spans="1:1" x14ac:dyDescent="0.25">
      <c r="A11759" s="58"/>
    </row>
    <row r="11760" spans="1:1" x14ac:dyDescent="0.25">
      <c r="A11760" s="58"/>
    </row>
    <row r="11761" spans="1:1" x14ac:dyDescent="0.25">
      <c r="A11761" s="58"/>
    </row>
    <row r="11762" spans="1:1" x14ac:dyDescent="0.25">
      <c r="A11762" s="58"/>
    </row>
    <row r="11763" spans="1:1" x14ac:dyDescent="0.25">
      <c r="A11763" s="58"/>
    </row>
    <row r="11764" spans="1:1" x14ac:dyDescent="0.25">
      <c r="A11764" s="58"/>
    </row>
    <row r="11765" spans="1:1" x14ac:dyDescent="0.25">
      <c r="A11765" s="58"/>
    </row>
    <row r="11766" spans="1:1" x14ac:dyDescent="0.25">
      <c r="A11766" s="58"/>
    </row>
    <row r="11767" spans="1:1" x14ac:dyDescent="0.25">
      <c r="A11767" s="58"/>
    </row>
    <row r="11768" spans="1:1" x14ac:dyDescent="0.25">
      <c r="A11768" s="58"/>
    </row>
    <row r="11769" spans="1:1" x14ac:dyDescent="0.25">
      <c r="A11769" s="58"/>
    </row>
    <row r="11770" spans="1:1" x14ac:dyDescent="0.25">
      <c r="A11770" s="58"/>
    </row>
    <row r="11771" spans="1:1" x14ac:dyDescent="0.25">
      <c r="A11771" s="58"/>
    </row>
    <row r="11772" spans="1:1" x14ac:dyDescent="0.25">
      <c r="A11772" s="58"/>
    </row>
    <row r="11773" spans="1:1" x14ac:dyDescent="0.25">
      <c r="A11773" s="58"/>
    </row>
    <row r="11774" spans="1:1" x14ac:dyDescent="0.25">
      <c r="A11774" s="58"/>
    </row>
    <row r="11775" spans="1:1" x14ac:dyDescent="0.25">
      <c r="A11775" s="58"/>
    </row>
    <row r="11776" spans="1:1" x14ac:dyDescent="0.25">
      <c r="A11776" s="58"/>
    </row>
    <row r="11777" spans="1:1" x14ac:dyDescent="0.25">
      <c r="A11777" s="58"/>
    </row>
    <row r="11778" spans="1:1" x14ac:dyDescent="0.25">
      <c r="A11778" s="58"/>
    </row>
    <row r="11779" spans="1:1" x14ac:dyDescent="0.25">
      <c r="A11779" s="58"/>
    </row>
    <row r="11780" spans="1:1" x14ac:dyDescent="0.25">
      <c r="A11780" s="58"/>
    </row>
    <row r="11781" spans="1:1" x14ac:dyDescent="0.25">
      <c r="A11781" s="58"/>
    </row>
    <row r="11782" spans="1:1" x14ac:dyDescent="0.25">
      <c r="A11782" s="58"/>
    </row>
    <row r="11783" spans="1:1" x14ac:dyDescent="0.25">
      <c r="A11783" s="58"/>
    </row>
    <row r="11784" spans="1:1" x14ac:dyDescent="0.25">
      <c r="A11784" s="58"/>
    </row>
    <row r="11785" spans="1:1" x14ac:dyDescent="0.25">
      <c r="A11785" s="58"/>
    </row>
    <row r="11786" spans="1:1" x14ac:dyDescent="0.25">
      <c r="A11786" s="58"/>
    </row>
    <row r="11787" spans="1:1" x14ac:dyDescent="0.25">
      <c r="A11787" s="58"/>
    </row>
    <row r="11788" spans="1:1" x14ac:dyDescent="0.25">
      <c r="A11788" s="58"/>
    </row>
    <row r="11789" spans="1:1" x14ac:dyDescent="0.25">
      <c r="A11789" s="58"/>
    </row>
    <row r="11790" spans="1:1" x14ac:dyDescent="0.25">
      <c r="A11790" s="58"/>
    </row>
    <row r="11791" spans="1:1" x14ac:dyDescent="0.25">
      <c r="A11791" s="58"/>
    </row>
    <row r="11792" spans="1:1" x14ac:dyDescent="0.25">
      <c r="A11792" s="58"/>
    </row>
    <row r="11793" spans="1:1" x14ac:dyDescent="0.25">
      <c r="A11793" s="58"/>
    </row>
    <row r="11794" spans="1:1" x14ac:dyDescent="0.25">
      <c r="A11794" s="58"/>
    </row>
    <row r="11795" spans="1:1" x14ac:dyDescent="0.25">
      <c r="A11795" s="58"/>
    </row>
    <row r="11796" spans="1:1" x14ac:dyDescent="0.25">
      <c r="A11796" s="58"/>
    </row>
    <row r="11797" spans="1:1" x14ac:dyDescent="0.25">
      <c r="A11797" s="58"/>
    </row>
    <row r="11798" spans="1:1" x14ac:dyDescent="0.25">
      <c r="A11798" s="58"/>
    </row>
    <row r="11799" spans="1:1" x14ac:dyDescent="0.25">
      <c r="A11799" s="58"/>
    </row>
    <row r="11800" spans="1:1" x14ac:dyDescent="0.25">
      <c r="A11800" s="58"/>
    </row>
    <row r="11801" spans="1:1" x14ac:dyDescent="0.25">
      <c r="A11801" s="58"/>
    </row>
    <row r="11802" spans="1:1" x14ac:dyDescent="0.25">
      <c r="A11802" s="58"/>
    </row>
    <row r="11803" spans="1:1" x14ac:dyDescent="0.25">
      <c r="A11803" s="58"/>
    </row>
    <row r="11804" spans="1:1" x14ac:dyDescent="0.25">
      <c r="A11804" s="58"/>
    </row>
    <row r="11805" spans="1:1" x14ac:dyDescent="0.25">
      <c r="A11805" s="58"/>
    </row>
    <row r="11806" spans="1:1" x14ac:dyDescent="0.25">
      <c r="A11806" s="58"/>
    </row>
    <row r="11807" spans="1:1" x14ac:dyDescent="0.25">
      <c r="A11807" s="58"/>
    </row>
    <row r="11808" spans="1:1" x14ac:dyDescent="0.25">
      <c r="A11808" s="58"/>
    </row>
    <row r="11809" spans="1:1" x14ac:dyDescent="0.25">
      <c r="A11809" s="58"/>
    </row>
    <row r="11810" spans="1:1" x14ac:dyDescent="0.25">
      <c r="A11810" s="58"/>
    </row>
    <row r="11811" spans="1:1" x14ac:dyDescent="0.25">
      <c r="A11811" s="58"/>
    </row>
    <row r="11812" spans="1:1" x14ac:dyDescent="0.25">
      <c r="A11812" s="58"/>
    </row>
    <row r="11813" spans="1:1" x14ac:dyDescent="0.25">
      <c r="A11813" s="58"/>
    </row>
    <row r="11814" spans="1:1" x14ac:dyDescent="0.25">
      <c r="A11814" s="58"/>
    </row>
    <row r="11815" spans="1:1" x14ac:dyDescent="0.25">
      <c r="A11815" s="58"/>
    </row>
    <row r="11816" spans="1:1" x14ac:dyDescent="0.25">
      <c r="A11816" s="58"/>
    </row>
    <row r="11817" spans="1:1" x14ac:dyDescent="0.25">
      <c r="A11817" s="58"/>
    </row>
    <row r="11818" spans="1:1" x14ac:dyDescent="0.25">
      <c r="A11818" s="58"/>
    </row>
    <row r="11819" spans="1:1" x14ac:dyDescent="0.25">
      <c r="A11819" s="58"/>
    </row>
    <row r="11820" spans="1:1" x14ac:dyDescent="0.25">
      <c r="A11820" s="58"/>
    </row>
    <row r="11821" spans="1:1" x14ac:dyDescent="0.25">
      <c r="A11821" s="58"/>
    </row>
    <row r="11822" spans="1:1" x14ac:dyDescent="0.25">
      <c r="A11822" s="58"/>
    </row>
    <row r="11823" spans="1:1" x14ac:dyDescent="0.25">
      <c r="A11823" s="58"/>
    </row>
    <row r="11824" spans="1:1" x14ac:dyDescent="0.25">
      <c r="A11824" s="58"/>
    </row>
    <row r="11825" spans="1:1" x14ac:dyDescent="0.25">
      <c r="A11825" s="58"/>
    </row>
    <row r="11826" spans="1:1" x14ac:dyDescent="0.25">
      <c r="A11826" s="58"/>
    </row>
    <row r="11827" spans="1:1" x14ac:dyDescent="0.25">
      <c r="A11827" s="58"/>
    </row>
    <row r="11828" spans="1:1" x14ac:dyDescent="0.25">
      <c r="A11828" s="58"/>
    </row>
    <row r="11829" spans="1:1" x14ac:dyDescent="0.25">
      <c r="A11829" s="58"/>
    </row>
    <row r="11830" spans="1:1" x14ac:dyDescent="0.25">
      <c r="A11830" s="58"/>
    </row>
    <row r="11831" spans="1:1" x14ac:dyDescent="0.25">
      <c r="A11831" s="58"/>
    </row>
    <row r="11832" spans="1:1" x14ac:dyDescent="0.25">
      <c r="A11832" s="58"/>
    </row>
    <row r="11833" spans="1:1" x14ac:dyDescent="0.25">
      <c r="A11833" s="58"/>
    </row>
    <row r="11834" spans="1:1" x14ac:dyDescent="0.25">
      <c r="A11834" s="58"/>
    </row>
    <row r="11835" spans="1:1" x14ac:dyDescent="0.25">
      <c r="A11835" s="58"/>
    </row>
    <row r="11836" spans="1:1" x14ac:dyDescent="0.25">
      <c r="A11836" s="58"/>
    </row>
    <row r="11837" spans="1:1" x14ac:dyDescent="0.25">
      <c r="A11837" s="58"/>
    </row>
    <row r="11838" spans="1:1" x14ac:dyDescent="0.25">
      <c r="A11838" s="58"/>
    </row>
    <row r="11839" spans="1:1" x14ac:dyDescent="0.25">
      <c r="A11839" s="58"/>
    </row>
    <row r="11840" spans="1:1" x14ac:dyDescent="0.25">
      <c r="A11840" s="58"/>
    </row>
    <row r="11841" spans="1:1" x14ac:dyDescent="0.25">
      <c r="A11841" s="58"/>
    </row>
    <row r="11842" spans="1:1" x14ac:dyDescent="0.25">
      <c r="A11842" s="58"/>
    </row>
    <row r="11843" spans="1:1" x14ac:dyDescent="0.25">
      <c r="A11843" s="58"/>
    </row>
    <row r="11844" spans="1:1" x14ac:dyDescent="0.25">
      <c r="A11844" s="58"/>
    </row>
    <row r="11845" spans="1:1" x14ac:dyDescent="0.25">
      <c r="A11845" s="58"/>
    </row>
    <row r="11846" spans="1:1" x14ac:dyDescent="0.25">
      <c r="A11846" s="58"/>
    </row>
    <row r="11847" spans="1:1" x14ac:dyDescent="0.25">
      <c r="A11847" s="58"/>
    </row>
    <row r="11848" spans="1:1" x14ac:dyDescent="0.25">
      <c r="A11848" s="58"/>
    </row>
    <row r="11849" spans="1:1" x14ac:dyDescent="0.25">
      <c r="A11849" s="58"/>
    </row>
    <row r="11850" spans="1:1" x14ac:dyDescent="0.25">
      <c r="A11850" s="58"/>
    </row>
    <row r="11851" spans="1:1" x14ac:dyDescent="0.25">
      <c r="A11851" s="58"/>
    </row>
    <row r="11852" spans="1:1" x14ac:dyDescent="0.25">
      <c r="A11852" s="58"/>
    </row>
    <row r="11853" spans="1:1" x14ac:dyDescent="0.25">
      <c r="A11853" s="58"/>
    </row>
    <row r="11854" spans="1:1" x14ac:dyDescent="0.25">
      <c r="A11854" s="58"/>
    </row>
    <row r="11855" spans="1:1" x14ac:dyDescent="0.25">
      <c r="A11855" s="58"/>
    </row>
    <row r="11856" spans="1:1" x14ac:dyDescent="0.25">
      <c r="A11856" s="58"/>
    </row>
    <row r="11857" spans="1:1" x14ac:dyDescent="0.25">
      <c r="A11857" s="58"/>
    </row>
    <row r="11858" spans="1:1" x14ac:dyDescent="0.25">
      <c r="A11858" s="58"/>
    </row>
    <row r="11859" spans="1:1" x14ac:dyDescent="0.25">
      <c r="A11859" s="58"/>
    </row>
    <row r="11860" spans="1:1" x14ac:dyDescent="0.25">
      <c r="A11860" s="58"/>
    </row>
    <row r="11861" spans="1:1" x14ac:dyDescent="0.25">
      <c r="A11861" s="58"/>
    </row>
    <row r="11862" spans="1:1" x14ac:dyDescent="0.25">
      <c r="A11862" s="58"/>
    </row>
    <row r="11863" spans="1:1" x14ac:dyDescent="0.25">
      <c r="A11863" s="58"/>
    </row>
    <row r="11864" spans="1:1" x14ac:dyDescent="0.25">
      <c r="A11864" s="58"/>
    </row>
    <row r="11865" spans="1:1" x14ac:dyDescent="0.25">
      <c r="A11865" s="58"/>
    </row>
    <row r="11866" spans="1:1" x14ac:dyDescent="0.25">
      <c r="A11866" s="58"/>
    </row>
    <row r="11867" spans="1:1" x14ac:dyDescent="0.25">
      <c r="A11867" s="58"/>
    </row>
    <row r="11868" spans="1:1" x14ac:dyDescent="0.25">
      <c r="A11868" s="58"/>
    </row>
    <row r="11869" spans="1:1" x14ac:dyDescent="0.25">
      <c r="A11869" s="58"/>
    </row>
    <row r="11870" spans="1:1" x14ac:dyDescent="0.25">
      <c r="A11870" s="58"/>
    </row>
    <row r="11871" spans="1:1" x14ac:dyDescent="0.25">
      <c r="A11871" s="58"/>
    </row>
    <row r="11872" spans="1:1" x14ac:dyDescent="0.25">
      <c r="A11872" s="58"/>
    </row>
    <row r="11873" spans="1:1" x14ac:dyDescent="0.25">
      <c r="A11873" s="58"/>
    </row>
    <row r="11874" spans="1:1" x14ac:dyDescent="0.25">
      <c r="A11874" s="58"/>
    </row>
    <row r="11875" spans="1:1" x14ac:dyDescent="0.25">
      <c r="A11875" s="58"/>
    </row>
    <row r="11876" spans="1:1" x14ac:dyDescent="0.25">
      <c r="A11876" s="58"/>
    </row>
    <row r="11877" spans="1:1" x14ac:dyDescent="0.25">
      <c r="A11877" s="58"/>
    </row>
    <row r="11878" spans="1:1" x14ac:dyDescent="0.25">
      <c r="A11878" s="58"/>
    </row>
    <row r="11879" spans="1:1" x14ac:dyDescent="0.25">
      <c r="A11879" s="58"/>
    </row>
    <row r="11880" spans="1:1" x14ac:dyDescent="0.25">
      <c r="A11880" s="58"/>
    </row>
    <row r="11881" spans="1:1" x14ac:dyDescent="0.25">
      <c r="A11881" s="58"/>
    </row>
    <row r="11882" spans="1:1" x14ac:dyDescent="0.25">
      <c r="A11882" s="58"/>
    </row>
    <row r="11883" spans="1:1" x14ac:dyDescent="0.25">
      <c r="A11883" s="58"/>
    </row>
    <row r="11884" spans="1:1" x14ac:dyDescent="0.25">
      <c r="A11884" s="58"/>
    </row>
    <row r="11885" spans="1:1" x14ac:dyDescent="0.25">
      <c r="A11885" s="58"/>
    </row>
    <row r="11886" spans="1:1" x14ac:dyDescent="0.25">
      <c r="A11886" s="58"/>
    </row>
    <row r="11887" spans="1:1" x14ac:dyDescent="0.25">
      <c r="A11887" s="58"/>
    </row>
    <row r="11888" spans="1:1" x14ac:dyDescent="0.25">
      <c r="A11888" s="58"/>
    </row>
    <row r="11889" spans="1:1" x14ac:dyDescent="0.25">
      <c r="A11889" s="58"/>
    </row>
    <row r="11890" spans="1:1" x14ac:dyDescent="0.25">
      <c r="A11890" s="58"/>
    </row>
    <row r="11891" spans="1:1" x14ac:dyDescent="0.25">
      <c r="A11891" s="58"/>
    </row>
    <row r="11892" spans="1:1" x14ac:dyDescent="0.25">
      <c r="A11892" s="58"/>
    </row>
    <row r="11893" spans="1:1" x14ac:dyDescent="0.25">
      <c r="A11893" s="58"/>
    </row>
    <row r="11894" spans="1:1" x14ac:dyDescent="0.25">
      <c r="A11894" s="58"/>
    </row>
    <row r="11895" spans="1:1" x14ac:dyDescent="0.25">
      <c r="A11895" s="58"/>
    </row>
    <row r="11896" spans="1:1" x14ac:dyDescent="0.25">
      <c r="A11896" s="58"/>
    </row>
    <row r="11897" spans="1:1" x14ac:dyDescent="0.25">
      <c r="A11897" s="58"/>
    </row>
    <row r="11898" spans="1:1" x14ac:dyDescent="0.25">
      <c r="A11898" s="58"/>
    </row>
    <row r="11899" spans="1:1" x14ac:dyDescent="0.25">
      <c r="A11899" s="58"/>
    </row>
    <row r="11900" spans="1:1" x14ac:dyDescent="0.25">
      <c r="A11900" s="58"/>
    </row>
    <row r="11901" spans="1:1" x14ac:dyDescent="0.25">
      <c r="A11901" s="58"/>
    </row>
    <row r="11902" spans="1:1" x14ac:dyDescent="0.25">
      <c r="A11902" s="58"/>
    </row>
    <row r="11903" spans="1:1" x14ac:dyDescent="0.25">
      <c r="A11903" s="58"/>
    </row>
    <row r="11904" spans="1:1" x14ac:dyDescent="0.25">
      <c r="A11904" s="58"/>
    </row>
    <row r="11905" spans="1:1" x14ac:dyDescent="0.25">
      <c r="A11905" s="58"/>
    </row>
    <row r="11906" spans="1:1" x14ac:dyDescent="0.25">
      <c r="A11906" s="58"/>
    </row>
    <row r="11907" spans="1:1" x14ac:dyDescent="0.25">
      <c r="A11907" s="58"/>
    </row>
    <row r="11908" spans="1:1" x14ac:dyDescent="0.25">
      <c r="A11908" s="58"/>
    </row>
    <row r="11909" spans="1:1" x14ac:dyDescent="0.25">
      <c r="A11909" s="58"/>
    </row>
    <row r="11910" spans="1:1" x14ac:dyDescent="0.25">
      <c r="A11910" s="58"/>
    </row>
    <row r="11911" spans="1:1" x14ac:dyDescent="0.25">
      <c r="A11911" s="58"/>
    </row>
    <row r="11912" spans="1:1" x14ac:dyDescent="0.25">
      <c r="A11912" s="58"/>
    </row>
    <row r="11913" spans="1:1" x14ac:dyDescent="0.25">
      <c r="A11913" s="58"/>
    </row>
    <row r="11914" spans="1:1" x14ac:dyDescent="0.25">
      <c r="A11914" s="58"/>
    </row>
    <row r="11915" spans="1:1" x14ac:dyDescent="0.25">
      <c r="A11915" s="58"/>
    </row>
    <row r="11916" spans="1:1" x14ac:dyDescent="0.25">
      <c r="A11916" s="58"/>
    </row>
    <row r="11917" spans="1:1" x14ac:dyDescent="0.25">
      <c r="A11917" s="58"/>
    </row>
    <row r="11918" spans="1:1" x14ac:dyDescent="0.25">
      <c r="A11918" s="58"/>
    </row>
    <row r="11919" spans="1:1" x14ac:dyDescent="0.25">
      <c r="A11919" s="58"/>
    </row>
    <row r="11920" spans="1:1" x14ac:dyDescent="0.25">
      <c r="A11920" s="58"/>
    </row>
    <row r="11921" spans="1:1" x14ac:dyDescent="0.25">
      <c r="A11921" s="58"/>
    </row>
    <row r="11922" spans="1:1" x14ac:dyDescent="0.25">
      <c r="A11922" s="58"/>
    </row>
    <row r="11923" spans="1:1" x14ac:dyDescent="0.25">
      <c r="A11923" s="58"/>
    </row>
    <row r="11924" spans="1:1" x14ac:dyDescent="0.25">
      <c r="A11924" s="58"/>
    </row>
    <row r="11925" spans="1:1" x14ac:dyDescent="0.25">
      <c r="A11925" s="58"/>
    </row>
    <row r="11926" spans="1:1" x14ac:dyDescent="0.25">
      <c r="A11926" s="58"/>
    </row>
    <row r="11927" spans="1:1" x14ac:dyDescent="0.25">
      <c r="A11927" s="58"/>
    </row>
    <row r="11928" spans="1:1" x14ac:dyDescent="0.25">
      <c r="A11928" s="58"/>
    </row>
    <row r="11929" spans="1:1" x14ac:dyDescent="0.25">
      <c r="A11929" s="58"/>
    </row>
    <row r="11930" spans="1:1" x14ac:dyDescent="0.25">
      <c r="A11930" s="58"/>
    </row>
    <row r="11931" spans="1:1" x14ac:dyDescent="0.25">
      <c r="A11931" s="58"/>
    </row>
    <row r="11932" spans="1:1" x14ac:dyDescent="0.25">
      <c r="A11932" s="58"/>
    </row>
    <row r="11933" spans="1:1" x14ac:dyDescent="0.25">
      <c r="A11933" s="58"/>
    </row>
    <row r="11934" spans="1:1" x14ac:dyDescent="0.25">
      <c r="A11934" s="58"/>
    </row>
    <row r="11935" spans="1:1" x14ac:dyDescent="0.25">
      <c r="A11935" s="58"/>
    </row>
    <row r="11936" spans="1:1" x14ac:dyDescent="0.25">
      <c r="A11936" s="58"/>
    </row>
    <row r="11937" spans="1:1" x14ac:dyDescent="0.25">
      <c r="A11937" s="58"/>
    </row>
    <row r="11938" spans="1:1" x14ac:dyDescent="0.25">
      <c r="A11938" s="58"/>
    </row>
    <row r="11939" spans="1:1" x14ac:dyDescent="0.25">
      <c r="A11939" s="58"/>
    </row>
    <row r="11940" spans="1:1" x14ac:dyDescent="0.25">
      <c r="A11940" s="58"/>
    </row>
    <row r="11941" spans="1:1" x14ac:dyDescent="0.25">
      <c r="A11941" s="58"/>
    </row>
    <row r="11942" spans="1:1" x14ac:dyDescent="0.25">
      <c r="A11942" s="58"/>
    </row>
    <row r="11943" spans="1:1" x14ac:dyDescent="0.25">
      <c r="A11943" s="58"/>
    </row>
    <row r="11944" spans="1:1" x14ac:dyDescent="0.25">
      <c r="A11944" s="58"/>
    </row>
    <row r="11945" spans="1:1" x14ac:dyDescent="0.25">
      <c r="A11945" s="58"/>
    </row>
    <row r="11946" spans="1:1" x14ac:dyDescent="0.25">
      <c r="A11946" s="58"/>
    </row>
    <row r="11947" spans="1:1" x14ac:dyDescent="0.25">
      <c r="A11947" s="58"/>
    </row>
    <row r="11948" spans="1:1" x14ac:dyDescent="0.25">
      <c r="A11948" s="58"/>
    </row>
    <row r="11949" spans="1:1" x14ac:dyDescent="0.25">
      <c r="A11949" s="58"/>
    </row>
    <row r="11950" spans="1:1" x14ac:dyDescent="0.25">
      <c r="A11950" s="58"/>
    </row>
    <row r="11951" spans="1:1" x14ac:dyDescent="0.25">
      <c r="A11951" s="58"/>
    </row>
    <row r="11952" spans="1:1" x14ac:dyDescent="0.25">
      <c r="A11952" s="58"/>
    </row>
    <row r="11953" spans="1:1" x14ac:dyDescent="0.25">
      <c r="A11953" s="58"/>
    </row>
    <row r="11954" spans="1:1" x14ac:dyDescent="0.25">
      <c r="A11954" s="58"/>
    </row>
    <row r="11955" spans="1:1" x14ac:dyDescent="0.25">
      <c r="A11955" s="58"/>
    </row>
    <row r="11956" spans="1:1" x14ac:dyDescent="0.25">
      <c r="A11956" s="58"/>
    </row>
    <row r="11957" spans="1:1" x14ac:dyDescent="0.25">
      <c r="A11957" s="58"/>
    </row>
    <row r="11958" spans="1:1" x14ac:dyDescent="0.25">
      <c r="A11958" s="58"/>
    </row>
    <row r="11959" spans="1:1" x14ac:dyDescent="0.25">
      <c r="A11959" s="58"/>
    </row>
    <row r="11960" spans="1:1" x14ac:dyDescent="0.25">
      <c r="A11960" s="58"/>
    </row>
    <row r="11961" spans="1:1" x14ac:dyDescent="0.25">
      <c r="A11961" s="58"/>
    </row>
    <row r="11962" spans="1:1" x14ac:dyDescent="0.25">
      <c r="A11962" s="58"/>
    </row>
    <row r="11963" spans="1:1" x14ac:dyDescent="0.25">
      <c r="A11963" s="58"/>
    </row>
    <row r="11964" spans="1:1" x14ac:dyDescent="0.25">
      <c r="A11964" s="58"/>
    </row>
    <row r="11965" spans="1:1" x14ac:dyDescent="0.25">
      <c r="A11965" s="58"/>
    </row>
    <row r="11966" spans="1:1" x14ac:dyDescent="0.25">
      <c r="A11966" s="58"/>
    </row>
    <row r="11967" spans="1:1" x14ac:dyDescent="0.25">
      <c r="A11967" s="58"/>
    </row>
    <row r="11968" spans="1:1" x14ac:dyDescent="0.25">
      <c r="A11968" s="58"/>
    </row>
    <row r="11969" spans="1:1" x14ac:dyDescent="0.25">
      <c r="A11969" s="58"/>
    </row>
    <row r="11970" spans="1:1" x14ac:dyDescent="0.25">
      <c r="A11970" s="58"/>
    </row>
    <row r="11971" spans="1:1" x14ac:dyDescent="0.25">
      <c r="A11971" s="58"/>
    </row>
    <row r="11972" spans="1:1" x14ac:dyDescent="0.25">
      <c r="A11972" s="58"/>
    </row>
    <row r="11973" spans="1:1" x14ac:dyDescent="0.25">
      <c r="A11973" s="58"/>
    </row>
    <row r="11974" spans="1:1" x14ac:dyDescent="0.25">
      <c r="A11974" s="58"/>
    </row>
    <row r="11975" spans="1:1" x14ac:dyDescent="0.25">
      <c r="A11975" s="58"/>
    </row>
    <row r="11976" spans="1:1" x14ac:dyDescent="0.25">
      <c r="A11976" s="58"/>
    </row>
    <row r="11977" spans="1:1" x14ac:dyDescent="0.25">
      <c r="A11977" s="58"/>
    </row>
    <row r="11978" spans="1:1" x14ac:dyDescent="0.25">
      <c r="A11978" s="58"/>
    </row>
    <row r="11979" spans="1:1" x14ac:dyDescent="0.25">
      <c r="A11979" s="58"/>
    </row>
    <row r="11980" spans="1:1" x14ac:dyDescent="0.25">
      <c r="A11980" s="58"/>
    </row>
    <row r="11981" spans="1:1" x14ac:dyDescent="0.25">
      <c r="A11981" s="58"/>
    </row>
    <row r="11982" spans="1:1" x14ac:dyDescent="0.25">
      <c r="A11982" s="58"/>
    </row>
    <row r="11983" spans="1:1" x14ac:dyDescent="0.25">
      <c r="A11983" s="58"/>
    </row>
    <row r="11984" spans="1:1" x14ac:dyDescent="0.25">
      <c r="A11984" s="58"/>
    </row>
    <row r="11985" spans="1:1" x14ac:dyDescent="0.25">
      <c r="A11985" s="58"/>
    </row>
    <row r="11986" spans="1:1" x14ac:dyDescent="0.25">
      <c r="A11986" s="58"/>
    </row>
    <row r="11987" spans="1:1" x14ac:dyDescent="0.25">
      <c r="A11987" s="58"/>
    </row>
    <row r="11988" spans="1:1" x14ac:dyDescent="0.25">
      <c r="A11988" s="58"/>
    </row>
    <row r="11989" spans="1:1" x14ac:dyDescent="0.25">
      <c r="A11989" s="58"/>
    </row>
    <row r="11990" spans="1:1" x14ac:dyDescent="0.25">
      <c r="A11990" s="58"/>
    </row>
    <row r="11991" spans="1:1" x14ac:dyDescent="0.25">
      <c r="A11991" s="58"/>
    </row>
    <row r="11992" spans="1:1" x14ac:dyDescent="0.25">
      <c r="A11992" s="58"/>
    </row>
    <row r="11993" spans="1:1" x14ac:dyDescent="0.25">
      <c r="A11993" s="58"/>
    </row>
    <row r="11994" spans="1:1" x14ac:dyDescent="0.25">
      <c r="A11994" s="58"/>
    </row>
    <row r="11995" spans="1:1" x14ac:dyDescent="0.25">
      <c r="A11995" s="58"/>
    </row>
    <row r="11996" spans="1:1" x14ac:dyDescent="0.25">
      <c r="A11996" s="58"/>
    </row>
    <row r="11997" spans="1:1" x14ac:dyDescent="0.25">
      <c r="A11997" s="58"/>
    </row>
    <row r="11998" spans="1:1" x14ac:dyDescent="0.25">
      <c r="A11998" s="58"/>
    </row>
    <row r="11999" spans="1:1" x14ac:dyDescent="0.25">
      <c r="A11999" s="58"/>
    </row>
    <row r="12000" spans="1:1" x14ac:dyDescent="0.25">
      <c r="A12000" s="58"/>
    </row>
    <row r="12001" spans="1:1" x14ac:dyDescent="0.25">
      <c r="A12001" s="58"/>
    </row>
    <row r="12002" spans="1:1" x14ac:dyDescent="0.25">
      <c r="A12002" s="58"/>
    </row>
    <row r="12003" spans="1:1" x14ac:dyDescent="0.25">
      <c r="A12003" s="58"/>
    </row>
    <row r="12004" spans="1:1" x14ac:dyDescent="0.25">
      <c r="A12004" s="58"/>
    </row>
    <row r="12005" spans="1:1" x14ac:dyDescent="0.25">
      <c r="A12005" s="58"/>
    </row>
    <row r="12006" spans="1:1" x14ac:dyDescent="0.25">
      <c r="A12006" s="58"/>
    </row>
    <row r="12007" spans="1:1" x14ac:dyDescent="0.25">
      <c r="A12007" s="58"/>
    </row>
    <row r="12008" spans="1:1" x14ac:dyDescent="0.25">
      <c r="A12008" s="58"/>
    </row>
    <row r="12009" spans="1:1" x14ac:dyDescent="0.25">
      <c r="A12009" s="58"/>
    </row>
    <row r="12010" spans="1:1" x14ac:dyDescent="0.25">
      <c r="A12010" s="58"/>
    </row>
    <row r="12011" spans="1:1" x14ac:dyDescent="0.25">
      <c r="A12011" s="58"/>
    </row>
    <row r="12012" spans="1:1" x14ac:dyDescent="0.25">
      <c r="A12012" s="58"/>
    </row>
    <row r="12013" spans="1:1" x14ac:dyDescent="0.25">
      <c r="A12013" s="58"/>
    </row>
    <row r="12014" spans="1:1" x14ac:dyDescent="0.25">
      <c r="A12014" s="58"/>
    </row>
    <row r="12015" spans="1:1" x14ac:dyDescent="0.25">
      <c r="A12015" s="58"/>
    </row>
    <row r="12016" spans="1:1" x14ac:dyDescent="0.25">
      <c r="A12016" s="58"/>
    </row>
    <row r="12017" spans="1:1" x14ac:dyDescent="0.25">
      <c r="A12017" s="58"/>
    </row>
    <row r="12018" spans="1:1" x14ac:dyDescent="0.25">
      <c r="A12018" s="58"/>
    </row>
    <row r="12019" spans="1:1" x14ac:dyDescent="0.25">
      <c r="A12019" s="58"/>
    </row>
    <row r="12020" spans="1:1" x14ac:dyDescent="0.25">
      <c r="A12020" s="58"/>
    </row>
    <row r="12021" spans="1:1" x14ac:dyDescent="0.25">
      <c r="A12021" s="58"/>
    </row>
    <row r="12022" spans="1:1" x14ac:dyDescent="0.25">
      <c r="A12022" s="58"/>
    </row>
    <row r="12023" spans="1:1" x14ac:dyDescent="0.25">
      <c r="A12023" s="58"/>
    </row>
    <row r="12024" spans="1:1" x14ac:dyDescent="0.25">
      <c r="A12024" s="58"/>
    </row>
    <row r="12025" spans="1:1" x14ac:dyDescent="0.25">
      <c r="A12025" s="58"/>
    </row>
    <row r="12026" spans="1:1" x14ac:dyDescent="0.25">
      <c r="A12026" s="58"/>
    </row>
    <row r="12027" spans="1:1" x14ac:dyDescent="0.25">
      <c r="A12027" s="58"/>
    </row>
    <row r="12028" spans="1:1" x14ac:dyDescent="0.25">
      <c r="A12028" s="58"/>
    </row>
    <row r="12029" spans="1:1" x14ac:dyDescent="0.25">
      <c r="A12029" s="58"/>
    </row>
    <row r="12030" spans="1:1" x14ac:dyDescent="0.25">
      <c r="A12030" s="58"/>
    </row>
    <row r="12031" spans="1:1" x14ac:dyDescent="0.25">
      <c r="A12031" s="58"/>
    </row>
    <row r="12032" spans="1:1" x14ac:dyDescent="0.25">
      <c r="A12032" s="58"/>
    </row>
    <row r="12033" spans="1:1" x14ac:dyDescent="0.25">
      <c r="A12033" s="58"/>
    </row>
    <row r="12034" spans="1:1" x14ac:dyDescent="0.25">
      <c r="A12034" s="58"/>
    </row>
    <row r="12035" spans="1:1" x14ac:dyDescent="0.25">
      <c r="A12035" s="58"/>
    </row>
    <row r="12036" spans="1:1" x14ac:dyDescent="0.25">
      <c r="A12036" s="58"/>
    </row>
    <row r="12037" spans="1:1" x14ac:dyDescent="0.25">
      <c r="A12037" s="58"/>
    </row>
    <row r="12038" spans="1:1" x14ac:dyDescent="0.25">
      <c r="A12038" s="58"/>
    </row>
    <row r="12039" spans="1:1" x14ac:dyDescent="0.25">
      <c r="A12039" s="58"/>
    </row>
    <row r="12040" spans="1:1" x14ac:dyDescent="0.25">
      <c r="A12040" s="58"/>
    </row>
    <row r="12041" spans="1:1" x14ac:dyDescent="0.25">
      <c r="A12041" s="58"/>
    </row>
    <row r="12042" spans="1:1" x14ac:dyDescent="0.25">
      <c r="A12042" s="58"/>
    </row>
    <row r="12043" spans="1:1" x14ac:dyDescent="0.25">
      <c r="A12043" s="58"/>
    </row>
    <row r="12044" spans="1:1" x14ac:dyDescent="0.25">
      <c r="A12044" s="58"/>
    </row>
    <row r="12045" spans="1:1" x14ac:dyDescent="0.25">
      <c r="A12045" s="58"/>
    </row>
    <row r="12046" spans="1:1" x14ac:dyDescent="0.25">
      <c r="A12046" s="58"/>
    </row>
    <row r="12047" spans="1:1" x14ac:dyDescent="0.25">
      <c r="A12047" s="58"/>
    </row>
    <row r="12048" spans="1:1" x14ac:dyDescent="0.25">
      <c r="A12048" s="58"/>
    </row>
    <row r="12049" spans="1:1" x14ac:dyDescent="0.25">
      <c r="A12049" s="58"/>
    </row>
    <row r="12050" spans="1:1" x14ac:dyDescent="0.25">
      <c r="A12050" s="58"/>
    </row>
    <row r="12051" spans="1:1" x14ac:dyDescent="0.25">
      <c r="A12051" s="58"/>
    </row>
    <row r="12052" spans="1:1" x14ac:dyDescent="0.25">
      <c r="A12052" s="58"/>
    </row>
    <row r="12053" spans="1:1" x14ac:dyDescent="0.25">
      <c r="A12053" s="58"/>
    </row>
    <row r="12054" spans="1:1" x14ac:dyDescent="0.25">
      <c r="A12054" s="58"/>
    </row>
    <row r="12055" spans="1:1" x14ac:dyDescent="0.25">
      <c r="A12055" s="58"/>
    </row>
    <row r="12056" spans="1:1" x14ac:dyDescent="0.25">
      <c r="A12056" s="58"/>
    </row>
    <row r="12057" spans="1:1" x14ac:dyDescent="0.25">
      <c r="A12057" s="58"/>
    </row>
    <row r="12058" spans="1:1" x14ac:dyDescent="0.25">
      <c r="A12058" s="58"/>
    </row>
    <row r="12059" spans="1:1" x14ac:dyDescent="0.25">
      <c r="A12059" s="58"/>
    </row>
    <row r="12060" spans="1:1" x14ac:dyDescent="0.25">
      <c r="A12060" s="58"/>
    </row>
    <row r="12061" spans="1:1" x14ac:dyDescent="0.25">
      <c r="A12061" s="58"/>
    </row>
    <row r="12062" spans="1:1" x14ac:dyDescent="0.25">
      <c r="A12062" s="58"/>
    </row>
    <row r="12063" spans="1:1" x14ac:dyDescent="0.25">
      <c r="A12063" s="58"/>
    </row>
    <row r="12064" spans="1:1" x14ac:dyDescent="0.25">
      <c r="A12064" s="58"/>
    </row>
    <row r="12065" spans="1:1" x14ac:dyDescent="0.25">
      <c r="A12065" s="58"/>
    </row>
    <row r="12066" spans="1:1" x14ac:dyDescent="0.25">
      <c r="A12066" s="58"/>
    </row>
    <row r="12067" spans="1:1" x14ac:dyDescent="0.25">
      <c r="A12067" s="58"/>
    </row>
    <row r="12068" spans="1:1" x14ac:dyDescent="0.25">
      <c r="A12068" s="58"/>
    </row>
    <row r="12069" spans="1:1" x14ac:dyDescent="0.25">
      <c r="A12069" s="58"/>
    </row>
    <row r="12070" spans="1:1" x14ac:dyDescent="0.25">
      <c r="A12070" s="58"/>
    </row>
    <row r="12071" spans="1:1" x14ac:dyDescent="0.25">
      <c r="A12071" s="58"/>
    </row>
    <row r="12072" spans="1:1" x14ac:dyDescent="0.25">
      <c r="A12072" s="58"/>
    </row>
    <row r="12073" spans="1:1" x14ac:dyDescent="0.25">
      <c r="A12073" s="58"/>
    </row>
    <row r="12074" spans="1:1" x14ac:dyDescent="0.25">
      <c r="A12074" s="58"/>
    </row>
    <row r="12075" spans="1:1" x14ac:dyDescent="0.25">
      <c r="A12075" s="58"/>
    </row>
    <row r="12076" spans="1:1" x14ac:dyDescent="0.25">
      <c r="A12076" s="58"/>
    </row>
    <row r="12077" spans="1:1" x14ac:dyDescent="0.25">
      <c r="A12077" s="58"/>
    </row>
    <row r="12078" spans="1:1" x14ac:dyDescent="0.25">
      <c r="A12078" s="58"/>
    </row>
    <row r="12079" spans="1:1" x14ac:dyDescent="0.25">
      <c r="A12079" s="58"/>
    </row>
    <row r="12080" spans="1:1" x14ac:dyDescent="0.25">
      <c r="A12080" s="58"/>
    </row>
    <row r="12081" spans="1:1" x14ac:dyDescent="0.25">
      <c r="A12081" s="58"/>
    </row>
    <row r="12082" spans="1:1" x14ac:dyDescent="0.25">
      <c r="A12082" s="58"/>
    </row>
    <row r="12083" spans="1:1" x14ac:dyDescent="0.25">
      <c r="A12083" s="58"/>
    </row>
    <row r="12084" spans="1:1" x14ac:dyDescent="0.25">
      <c r="A12084" s="58"/>
    </row>
    <row r="12085" spans="1:1" x14ac:dyDescent="0.25">
      <c r="A12085" s="58"/>
    </row>
    <row r="12086" spans="1:1" x14ac:dyDescent="0.25">
      <c r="A12086" s="58"/>
    </row>
    <row r="12087" spans="1:1" x14ac:dyDescent="0.25">
      <c r="A12087" s="58"/>
    </row>
    <row r="12088" spans="1:1" x14ac:dyDescent="0.25">
      <c r="A12088" s="58"/>
    </row>
    <row r="12089" spans="1:1" x14ac:dyDescent="0.25">
      <c r="A12089" s="58"/>
    </row>
    <row r="12090" spans="1:1" x14ac:dyDescent="0.25">
      <c r="A12090" s="58"/>
    </row>
    <row r="12091" spans="1:1" x14ac:dyDescent="0.25">
      <c r="A12091" s="58"/>
    </row>
    <row r="12092" spans="1:1" x14ac:dyDescent="0.25">
      <c r="A12092" s="58"/>
    </row>
    <row r="12093" spans="1:1" x14ac:dyDescent="0.25">
      <c r="A12093" s="58"/>
    </row>
    <row r="12094" spans="1:1" x14ac:dyDescent="0.25">
      <c r="A12094" s="58"/>
    </row>
    <row r="12095" spans="1:1" x14ac:dyDescent="0.25">
      <c r="A12095" s="58"/>
    </row>
    <row r="12096" spans="1:1" x14ac:dyDescent="0.25">
      <c r="A12096" s="58"/>
    </row>
    <row r="12097" spans="1:1" x14ac:dyDescent="0.25">
      <c r="A12097" s="58"/>
    </row>
    <row r="12098" spans="1:1" x14ac:dyDescent="0.25">
      <c r="A12098" s="58"/>
    </row>
    <row r="12099" spans="1:1" x14ac:dyDescent="0.25">
      <c r="A12099" s="58"/>
    </row>
    <row r="12100" spans="1:1" x14ac:dyDescent="0.25">
      <c r="A12100" s="58"/>
    </row>
    <row r="12101" spans="1:1" x14ac:dyDescent="0.25">
      <c r="A12101" s="58"/>
    </row>
    <row r="12102" spans="1:1" x14ac:dyDescent="0.25">
      <c r="A12102" s="58"/>
    </row>
    <row r="12103" spans="1:1" x14ac:dyDescent="0.25">
      <c r="A12103" s="58"/>
    </row>
    <row r="12104" spans="1:1" x14ac:dyDescent="0.25">
      <c r="A12104" s="58"/>
    </row>
    <row r="12105" spans="1:1" x14ac:dyDescent="0.25">
      <c r="A12105" s="58"/>
    </row>
    <row r="12106" spans="1:1" x14ac:dyDescent="0.25">
      <c r="A12106" s="58"/>
    </row>
    <row r="12107" spans="1:1" x14ac:dyDescent="0.25">
      <c r="A12107" s="58"/>
    </row>
    <row r="12108" spans="1:1" x14ac:dyDescent="0.25">
      <c r="A12108" s="58"/>
    </row>
    <row r="12109" spans="1:1" x14ac:dyDescent="0.25">
      <c r="A12109" s="58"/>
    </row>
    <row r="12110" spans="1:1" x14ac:dyDescent="0.25">
      <c r="A12110" s="58"/>
    </row>
    <row r="12111" spans="1:1" x14ac:dyDescent="0.25">
      <c r="A12111" s="58"/>
    </row>
    <row r="12112" spans="1:1" x14ac:dyDescent="0.25">
      <c r="A12112" s="58"/>
    </row>
    <row r="12113" spans="1:1" x14ac:dyDescent="0.25">
      <c r="A12113" s="58"/>
    </row>
    <row r="12114" spans="1:1" x14ac:dyDescent="0.25">
      <c r="A12114" s="58"/>
    </row>
    <row r="12115" spans="1:1" x14ac:dyDescent="0.25">
      <c r="A12115" s="58"/>
    </row>
    <row r="12116" spans="1:1" x14ac:dyDescent="0.25">
      <c r="A12116" s="58"/>
    </row>
    <row r="12117" spans="1:1" x14ac:dyDescent="0.25">
      <c r="A12117" s="58"/>
    </row>
    <row r="12118" spans="1:1" x14ac:dyDescent="0.25">
      <c r="A12118" s="58"/>
    </row>
    <row r="12119" spans="1:1" x14ac:dyDescent="0.25">
      <c r="A12119" s="58"/>
    </row>
    <row r="12120" spans="1:1" x14ac:dyDescent="0.25">
      <c r="A12120" s="58"/>
    </row>
    <row r="12121" spans="1:1" x14ac:dyDescent="0.25">
      <c r="A12121" s="58"/>
    </row>
    <row r="12122" spans="1:1" x14ac:dyDescent="0.25">
      <c r="A12122" s="58"/>
    </row>
    <row r="12123" spans="1:1" x14ac:dyDescent="0.25">
      <c r="A12123" s="58"/>
    </row>
    <row r="12124" spans="1:1" x14ac:dyDescent="0.25">
      <c r="A12124" s="58"/>
    </row>
    <row r="12125" spans="1:1" x14ac:dyDescent="0.25">
      <c r="A12125" s="58"/>
    </row>
    <row r="12126" spans="1:1" x14ac:dyDescent="0.25">
      <c r="A12126" s="58"/>
    </row>
    <row r="12127" spans="1:1" x14ac:dyDescent="0.25">
      <c r="A12127" s="58"/>
    </row>
    <row r="12128" spans="1:1" x14ac:dyDescent="0.25">
      <c r="A12128" s="58"/>
    </row>
    <row r="12129" spans="1:1" x14ac:dyDescent="0.25">
      <c r="A12129" s="58"/>
    </row>
    <row r="12130" spans="1:1" x14ac:dyDescent="0.25">
      <c r="A12130" s="58"/>
    </row>
    <row r="12131" spans="1:1" x14ac:dyDescent="0.25">
      <c r="A12131" s="58"/>
    </row>
    <row r="12132" spans="1:1" x14ac:dyDescent="0.25">
      <c r="A12132" s="58"/>
    </row>
    <row r="12133" spans="1:1" x14ac:dyDescent="0.25">
      <c r="A12133" s="58"/>
    </row>
    <row r="12134" spans="1:1" x14ac:dyDescent="0.25">
      <c r="A12134" s="58"/>
    </row>
    <row r="12135" spans="1:1" x14ac:dyDescent="0.25">
      <c r="A12135" s="58"/>
    </row>
    <row r="12136" spans="1:1" x14ac:dyDescent="0.25">
      <c r="A12136" s="58"/>
    </row>
    <row r="12137" spans="1:1" x14ac:dyDescent="0.25">
      <c r="A12137" s="58"/>
    </row>
    <row r="12138" spans="1:1" x14ac:dyDescent="0.25">
      <c r="A12138" s="58"/>
    </row>
    <row r="12139" spans="1:1" x14ac:dyDescent="0.25">
      <c r="A12139" s="58"/>
    </row>
    <row r="12140" spans="1:1" x14ac:dyDescent="0.25">
      <c r="A12140" s="58"/>
    </row>
    <row r="12141" spans="1:1" x14ac:dyDescent="0.25">
      <c r="A12141" s="58"/>
    </row>
    <row r="12142" spans="1:1" x14ac:dyDescent="0.25">
      <c r="A12142" s="58"/>
    </row>
    <row r="12143" spans="1:1" x14ac:dyDescent="0.25">
      <c r="A12143" s="58"/>
    </row>
    <row r="12144" spans="1:1" x14ac:dyDescent="0.25">
      <c r="A12144" s="58"/>
    </row>
    <row r="12145" spans="1:1" x14ac:dyDescent="0.25">
      <c r="A12145" s="58"/>
    </row>
    <row r="12146" spans="1:1" x14ac:dyDescent="0.25">
      <c r="A12146" s="58"/>
    </row>
    <row r="12147" spans="1:1" x14ac:dyDescent="0.25">
      <c r="A12147" s="58"/>
    </row>
    <row r="12148" spans="1:1" x14ac:dyDescent="0.25">
      <c r="A12148" s="58"/>
    </row>
    <row r="12149" spans="1:1" x14ac:dyDescent="0.25">
      <c r="A12149" s="58"/>
    </row>
    <row r="12150" spans="1:1" x14ac:dyDescent="0.25">
      <c r="A12150" s="58"/>
    </row>
    <row r="12151" spans="1:1" x14ac:dyDescent="0.25">
      <c r="A12151" s="58"/>
    </row>
    <row r="12152" spans="1:1" x14ac:dyDescent="0.25">
      <c r="A12152" s="58"/>
    </row>
    <row r="12153" spans="1:1" x14ac:dyDescent="0.25">
      <c r="A12153" s="58"/>
    </row>
    <row r="12154" spans="1:1" x14ac:dyDescent="0.25">
      <c r="A12154" s="58"/>
    </row>
    <row r="12155" spans="1:1" x14ac:dyDescent="0.25">
      <c r="A12155" s="58"/>
    </row>
    <row r="12156" spans="1:1" x14ac:dyDescent="0.25">
      <c r="A12156" s="58"/>
    </row>
    <row r="12157" spans="1:1" x14ac:dyDescent="0.25">
      <c r="A12157" s="58"/>
    </row>
    <row r="12158" spans="1:1" x14ac:dyDescent="0.25">
      <c r="A12158" s="58"/>
    </row>
    <row r="12159" spans="1:1" x14ac:dyDescent="0.25">
      <c r="A12159" s="58"/>
    </row>
    <row r="12160" spans="1:1" x14ac:dyDescent="0.25">
      <c r="A12160" s="58"/>
    </row>
    <row r="12161" spans="1:1" x14ac:dyDescent="0.25">
      <c r="A12161" s="58"/>
    </row>
    <row r="12162" spans="1:1" x14ac:dyDescent="0.25">
      <c r="A12162" s="58"/>
    </row>
    <row r="12163" spans="1:1" x14ac:dyDescent="0.25">
      <c r="A12163" s="58"/>
    </row>
    <row r="12164" spans="1:1" x14ac:dyDescent="0.25">
      <c r="A12164" s="58"/>
    </row>
    <row r="12165" spans="1:1" x14ac:dyDescent="0.25">
      <c r="A12165" s="58"/>
    </row>
    <row r="12166" spans="1:1" x14ac:dyDescent="0.25">
      <c r="A12166" s="58"/>
    </row>
    <row r="12167" spans="1:1" x14ac:dyDescent="0.25">
      <c r="A12167" s="58"/>
    </row>
    <row r="12168" spans="1:1" x14ac:dyDescent="0.25">
      <c r="A12168" s="58"/>
    </row>
    <row r="12169" spans="1:1" x14ac:dyDescent="0.25">
      <c r="A12169" s="58"/>
    </row>
    <row r="12170" spans="1:1" x14ac:dyDescent="0.25">
      <c r="A12170" s="58"/>
    </row>
    <row r="12171" spans="1:1" x14ac:dyDescent="0.25">
      <c r="A12171" s="58"/>
    </row>
    <row r="12172" spans="1:1" x14ac:dyDescent="0.25">
      <c r="A12172" s="58"/>
    </row>
    <row r="12173" spans="1:1" x14ac:dyDescent="0.25">
      <c r="A12173" s="58"/>
    </row>
    <row r="12174" spans="1:1" x14ac:dyDescent="0.25">
      <c r="A12174" s="58"/>
    </row>
    <row r="12175" spans="1:1" x14ac:dyDescent="0.25">
      <c r="A12175" s="58"/>
    </row>
    <row r="12176" spans="1:1" x14ac:dyDescent="0.25">
      <c r="A12176" s="58"/>
    </row>
    <row r="12177" spans="1:1" x14ac:dyDescent="0.25">
      <c r="A12177" s="58"/>
    </row>
    <row r="12178" spans="1:1" x14ac:dyDescent="0.25">
      <c r="A12178" s="58"/>
    </row>
    <row r="12179" spans="1:1" x14ac:dyDescent="0.25">
      <c r="A12179" s="58"/>
    </row>
    <row r="12180" spans="1:1" x14ac:dyDescent="0.25">
      <c r="A12180" s="58"/>
    </row>
    <row r="12181" spans="1:1" x14ac:dyDescent="0.25">
      <c r="A12181" s="58"/>
    </row>
    <row r="12182" spans="1:1" x14ac:dyDescent="0.25">
      <c r="A12182" s="58"/>
    </row>
    <row r="12183" spans="1:1" x14ac:dyDescent="0.25">
      <c r="A12183" s="58"/>
    </row>
    <row r="12184" spans="1:1" x14ac:dyDescent="0.25">
      <c r="A12184" s="58"/>
    </row>
    <row r="12185" spans="1:1" x14ac:dyDescent="0.25">
      <c r="A12185" s="58"/>
    </row>
    <row r="12186" spans="1:1" x14ac:dyDescent="0.25">
      <c r="A12186" s="58"/>
    </row>
    <row r="12187" spans="1:1" x14ac:dyDescent="0.25">
      <c r="A12187" s="58"/>
    </row>
    <row r="12188" spans="1:1" x14ac:dyDescent="0.25">
      <c r="A12188" s="58"/>
    </row>
    <row r="12189" spans="1:1" x14ac:dyDescent="0.25">
      <c r="A12189" s="58"/>
    </row>
    <row r="12190" spans="1:1" x14ac:dyDescent="0.25">
      <c r="A12190" s="58"/>
    </row>
    <row r="12191" spans="1:1" x14ac:dyDescent="0.25">
      <c r="A12191" s="58"/>
    </row>
    <row r="12192" spans="1:1" x14ac:dyDescent="0.25">
      <c r="A12192" s="58"/>
    </row>
    <row r="12193" spans="1:1" x14ac:dyDescent="0.25">
      <c r="A12193" s="58"/>
    </row>
    <row r="12194" spans="1:1" x14ac:dyDescent="0.25">
      <c r="A12194" s="58"/>
    </row>
    <row r="12195" spans="1:1" x14ac:dyDescent="0.25">
      <c r="A12195" s="58"/>
    </row>
    <row r="12196" spans="1:1" x14ac:dyDescent="0.25">
      <c r="A12196" s="58"/>
    </row>
    <row r="12197" spans="1:1" x14ac:dyDescent="0.25">
      <c r="A12197" s="58"/>
    </row>
    <row r="12198" spans="1:1" x14ac:dyDescent="0.25">
      <c r="A12198" s="58"/>
    </row>
    <row r="12199" spans="1:1" x14ac:dyDescent="0.25">
      <c r="A12199" s="58"/>
    </row>
    <row r="12200" spans="1:1" x14ac:dyDescent="0.25">
      <c r="A12200" s="58"/>
    </row>
    <row r="12201" spans="1:1" x14ac:dyDescent="0.25">
      <c r="A12201" s="58"/>
    </row>
    <row r="12202" spans="1:1" x14ac:dyDescent="0.25">
      <c r="A12202" s="58"/>
    </row>
    <row r="12203" spans="1:1" x14ac:dyDescent="0.25">
      <c r="A12203" s="58"/>
    </row>
    <row r="12204" spans="1:1" x14ac:dyDescent="0.25">
      <c r="A12204" s="58"/>
    </row>
    <row r="12205" spans="1:1" x14ac:dyDescent="0.25">
      <c r="A12205" s="58"/>
    </row>
    <row r="12206" spans="1:1" x14ac:dyDescent="0.25">
      <c r="A12206" s="58"/>
    </row>
    <row r="12207" spans="1:1" x14ac:dyDescent="0.25">
      <c r="A12207" s="58"/>
    </row>
    <row r="12208" spans="1:1" x14ac:dyDescent="0.25">
      <c r="A12208" s="58"/>
    </row>
    <row r="12209" spans="1:1" x14ac:dyDescent="0.25">
      <c r="A12209" s="58"/>
    </row>
    <row r="12210" spans="1:1" x14ac:dyDescent="0.25">
      <c r="A12210" s="58"/>
    </row>
    <row r="12211" spans="1:1" x14ac:dyDescent="0.25">
      <c r="A12211" s="58"/>
    </row>
    <row r="12212" spans="1:1" x14ac:dyDescent="0.25">
      <c r="A12212" s="58"/>
    </row>
    <row r="12213" spans="1:1" x14ac:dyDescent="0.25">
      <c r="A12213" s="58"/>
    </row>
    <row r="12214" spans="1:1" x14ac:dyDescent="0.25">
      <c r="A12214" s="58"/>
    </row>
    <row r="12215" spans="1:1" x14ac:dyDescent="0.25">
      <c r="A12215" s="58"/>
    </row>
    <row r="12216" spans="1:1" x14ac:dyDescent="0.25">
      <c r="A12216" s="58"/>
    </row>
    <row r="12217" spans="1:1" x14ac:dyDescent="0.25">
      <c r="A12217" s="58"/>
    </row>
    <row r="12218" spans="1:1" x14ac:dyDescent="0.25">
      <c r="A12218" s="58"/>
    </row>
    <row r="12219" spans="1:1" x14ac:dyDescent="0.25">
      <c r="A12219" s="58"/>
    </row>
    <row r="12220" spans="1:1" x14ac:dyDescent="0.25">
      <c r="A12220" s="58"/>
    </row>
    <row r="12221" spans="1:1" x14ac:dyDescent="0.25">
      <c r="A12221" s="58"/>
    </row>
    <row r="12222" spans="1:1" x14ac:dyDescent="0.25">
      <c r="A12222" s="58"/>
    </row>
    <row r="12223" spans="1:1" x14ac:dyDescent="0.25">
      <c r="A12223" s="58"/>
    </row>
    <row r="12224" spans="1:1" x14ac:dyDescent="0.25">
      <c r="A12224" s="58"/>
    </row>
    <row r="12225" spans="1:1" x14ac:dyDescent="0.25">
      <c r="A12225" s="58"/>
    </row>
    <row r="12226" spans="1:1" x14ac:dyDescent="0.25">
      <c r="A12226" s="58"/>
    </row>
    <row r="12227" spans="1:1" x14ac:dyDescent="0.25">
      <c r="A12227" s="58"/>
    </row>
    <row r="12228" spans="1:1" x14ac:dyDescent="0.25">
      <c r="A12228" s="58"/>
    </row>
    <row r="12229" spans="1:1" x14ac:dyDescent="0.25">
      <c r="A12229" s="58"/>
    </row>
    <row r="12230" spans="1:1" x14ac:dyDescent="0.25">
      <c r="A12230" s="58"/>
    </row>
    <row r="12231" spans="1:1" x14ac:dyDescent="0.25">
      <c r="A12231" s="58"/>
    </row>
    <row r="12232" spans="1:1" x14ac:dyDescent="0.25">
      <c r="A12232" s="58"/>
    </row>
    <row r="12233" spans="1:1" x14ac:dyDescent="0.25">
      <c r="A12233" s="58"/>
    </row>
    <row r="12234" spans="1:1" x14ac:dyDescent="0.25">
      <c r="A12234" s="58"/>
    </row>
    <row r="12235" spans="1:1" x14ac:dyDescent="0.25">
      <c r="A12235" s="58"/>
    </row>
    <row r="12236" spans="1:1" x14ac:dyDescent="0.25">
      <c r="A12236" s="58"/>
    </row>
    <row r="12237" spans="1:1" x14ac:dyDescent="0.25">
      <c r="A12237" s="58"/>
    </row>
    <row r="12238" spans="1:1" x14ac:dyDescent="0.25">
      <c r="A12238" s="58"/>
    </row>
    <row r="12239" spans="1:1" x14ac:dyDescent="0.25">
      <c r="A12239" s="58"/>
    </row>
    <row r="12240" spans="1:1" x14ac:dyDescent="0.25">
      <c r="A12240" s="58"/>
    </row>
    <row r="12241" spans="1:1" x14ac:dyDescent="0.25">
      <c r="A12241" s="58"/>
    </row>
    <row r="12242" spans="1:1" x14ac:dyDescent="0.25">
      <c r="A12242" s="58"/>
    </row>
    <row r="12243" spans="1:1" x14ac:dyDescent="0.25">
      <c r="A12243" s="58"/>
    </row>
    <row r="12244" spans="1:1" x14ac:dyDescent="0.25">
      <c r="A12244" s="58"/>
    </row>
    <row r="12245" spans="1:1" x14ac:dyDescent="0.25">
      <c r="A12245" s="58"/>
    </row>
    <row r="12246" spans="1:1" x14ac:dyDescent="0.25">
      <c r="A12246" s="58"/>
    </row>
    <row r="12247" spans="1:1" x14ac:dyDescent="0.25">
      <c r="A12247" s="58"/>
    </row>
    <row r="12248" spans="1:1" x14ac:dyDescent="0.25">
      <c r="A12248" s="58"/>
    </row>
    <row r="12249" spans="1:1" x14ac:dyDescent="0.25">
      <c r="A12249" s="58"/>
    </row>
    <row r="12250" spans="1:1" x14ac:dyDescent="0.25">
      <c r="A12250" s="58"/>
    </row>
    <row r="12251" spans="1:1" x14ac:dyDescent="0.25">
      <c r="A12251" s="58"/>
    </row>
    <row r="12252" spans="1:1" x14ac:dyDescent="0.25">
      <c r="A12252" s="58"/>
    </row>
    <row r="12253" spans="1:1" x14ac:dyDescent="0.25">
      <c r="A12253" s="58"/>
    </row>
    <row r="12254" spans="1:1" x14ac:dyDescent="0.25">
      <c r="A12254" s="58"/>
    </row>
    <row r="12255" spans="1:1" x14ac:dyDescent="0.25">
      <c r="A12255" s="58"/>
    </row>
    <row r="12256" spans="1:1" x14ac:dyDescent="0.25">
      <c r="A12256" s="58"/>
    </row>
    <row r="12257" spans="1:1" x14ac:dyDescent="0.25">
      <c r="A12257" s="58"/>
    </row>
    <row r="12258" spans="1:1" x14ac:dyDescent="0.25">
      <c r="A12258" s="58"/>
    </row>
    <row r="12259" spans="1:1" x14ac:dyDescent="0.25">
      <c r="A12259" s="58"/>
    </row>
    <row r="12260" spans="1:1" x14ac:dyDescent="0.25">
      <c r="A12260" s="58"/>
    </row>
    <row r="12261" spans="1:1" x14ac:dyDescent="0.25">
      <c r="A12261" s="58"/>
    </row>
    <row r="12262" spans="1:1" x14ac:dyDescent="0.25">
      <c r="A12262" s="58"/>
    </row>
    <row r="12263" spans="1:1" x14ac:dyDescent="0.25">
      <c r="A12263" s="58"/>
    </row>
    <row r="12264" spans="1:1" x14ac:dyDescent="0.25">
      <c r="A12264" s="58"/>
    </row>
    <row r="12265" spans="1:1" x14ac:dyDescent="0.25">
      <c r="A12265" s="58"/>
    </row>
    <row r="12266" spans="1:1" x14ac:dyDescent="0.25">
      <c r="A12266" s="58"/>
    </row>
    <row r="12267" spans="1:1" x14ac:dyDescent="0.25">
      <c r="A12267" s="58"/>
    </row>
    <row r="12268" spans="1:1" x14ac:dyDescent="0.25">
      <c r="A12268" s="58"/>
    </row>
    <row r="12269" spans="1:1" x14ac:dyDescent="0.25">
      <c r="A12269" s="58"/>
    </row>
    <row r="12270" spans="1:1" x14ac:dyDescent="0.25">
      <c r="A12270" s="58"/>
    </row>
    <row r="12271" spans="1:1" x14ac:dyDescent="0.25">
      <c r="A12271" s="58"/>
    </row>
    <row r="12272" spans="1:1" x14ac:dyDescent="0.25">
      <c r="A12272" s="58"/>
    </row>
    <row r="12273" spans="1:1" x14ac:dyDescent="0.25">
      <c r="A12273" s="58"/>
    </row>
    <row r="12274" spans="1:1" x14ac:dyDescent="0.25">
      <c r="A12274" s="58"/>
    </row>
    <row r="12275" spans="1:1" x14ac:dyDescent="0.25">
      <c r="A12275" s="58"/>
    </row>
    <row r="12276" spans="1:1" x14ac:dyDescent="0.25">
      <c r="A12276" s="58"/>
    </row>
    <row r="12277" spans="1:1" x14ac:dyDescent="0.25">
      <c r="A12277" s="58"/>
    </row>
    <row r="12278" spans="1:1" x14ac:dyDescent="0.25">
      <c r="A12278" s="58"/>
    </row>
    <row r="12279" spans="1:1" x14ac:dyDescent="0.25">
      <c r="A12279" s="58"/>
    </row>
    <row r="12280" spans="1:1" x14ac:dyDescent="0.25">
      <c r="A12280" s="58"/>
    </row>
    <row r="12281" spans="1:1" x14ac:dyDescent="0.25">
      <c r="A12281" s="58"/>
    </row>
    <row r="12282" spans="1:1" x14ac:dyDescent="0.25">
      <c r="A12282" s="58"/>
    </row>
    <row r="12283" spans="1:1" x14ac:dyDescent="0.25">
      <c r="A12283" s="58"/>
    </row>
    <row r="12284" spans="1:1" x14ac:dyDescent="0.25">
      <c r="A12284" s="58"/>
    </row>
    <row r="12285" spans="1:1" x14ac:dyDescent="0.25">
      <c r="A12285" s="58"/>
    </row>
    <row r="12286" spans="1:1" x14ac:dyDescent="0.25">
      <c r="A12286" s="58"/>
    </row>
    <row r="12287" spans="1:1" x14ac:dyDescent="0.25">
      <c r="A12287" s="58"/>
    </row>
    <row r="12288" spans="1:1" x14ac:dyDescent="0.25">
      <c r="A12288" s="58"/>
    </row>
    <row r="12289" spans="1:1" x14ac:dyDescent="0.25">
      <c r="A12289" s="58"/>
    </row>
    <row r="12290" spans="1:1" x14ac:dyDescent="0.25">
      <c r="A12290" s="58"/>
    </row>
    <row r="12291" spans="1:1" x14ac:dyDescent="0.25">
      <c r="A12291" s="58"/>
    </row>
    <row r="12292" spans="1:1" x14ac:dyDescent="0.25">
      <c r="A12292" s="58"/>
    </row>
    <row r="12293" spans="1:1" x14ac:dyDescent="0.25">
      <c r="A12293" s="58"/>
    </row>
    <row r="12294" spans="1:1" x14ac:dyDescent="0.25">
      <c r="A12294" s="58"/>
    </row>
    <row r="12295" spans="1:1" x14ac:dyDescent="0.25">
      <c r="A12295" s="58"/>
    </row>
    <row r="12296" spans="1:1" x14ac:dyDescent="0.25">
      <c r="A12296" s="58"/>
    </row>
    <row r="12297" spans="1:1" x14ac:dyDescent="0.25">
      <c r="A12297" s="58"/>
    </row>
    <row r="12298" spans="1:1" x14ac:dyDescent="0.25">
      <c r="A12298" s="58"/>
    </row>
    <row r="12299" spans="1:1" x14ac:dyDescent="0.25">
      <c r="A12299" s="58"/>
    </row>
    <row r="12300" spans="1:1" x14ac:dyDescent="0.25">
      <c r="A12300" s="58"/>
    </row>
    <row r="12301" spans="1:1" x14ac:dyDescent="0.25">
      <c r="A12301" s="58"/>
    </row>
    <row r="12302" spans="1:1" x14ac:dyDescent="0.25">
      <c r="A12302" s="58"/>
    </row>
    <row r="12303" spans="1:1" x14ac:dyDescent="0.25">
      <c r="A12303" s="58"/>
    </row>
    <row r="12304" spans="1:1" x14ac:dyDescent="0.25">
      <c r="A12304" s="58"/>
    </row>
    <row r="12305" spans="1:1" x14ac:dyDescent="0.25">
      <c r="A12305" s="58"/>
    </row>
    <row r="12306" spans="1:1" x14ac:dyDescent="0.25">
      <c r="A12306" s="58"/>
    </row>
    <row r="12307" spans="1:1" x14ac:dyDescent="0.25">
      <c r="A12307" s="58"/>
    </row>
    <row r="12308" spans="1:1" x14ac:dyDescent="0.25">
      <c r="A12308" s="58"/>
    </row>
    <row r="12309" spans="1:1" x14ac:dyDescent="0.25">
      <c r="A12309" s="58"/>
    </row>
    <row r="12310" spans="1:1" x14ac:dyDescent="0.25">
      <c r="A12310" s="58"/>
    </row>
    <row r="12311" spans="1:1" x14ac:dyDescent="0.25">
      <c r="A12311" s="58"/>
    </row>
    <row r="12312" spans="1:1" x14ac:dyDescent="0.25">
      <c r="A12312" s="58"/>
    </row>
    <row r="12313" spans="1:1" x14ac:dyDescent="0.25">
      <c r="A12313" s="58"/>
    </row>
    <row r="12314" spans="1:1" x14ac:dyDescent="0.25">
      <c r="A12314" s="58"/>
    </row>
    <row r="12315" spans="1:1" x14ac:dyDescent="0.25">
      <c r="A12315" s="58"/>
    </row>
    <row r="12316" spans="1:1" x14ac:dyDescent="0.25">
      <c r="A12316" s="58"/>
    </row>
    <row r="12317" spans="1:1" x14ac:dyDescent="0.25">
      <c r="A12317" s="58"/>
    </row>
    <row r="12318" spans="1:1" x14ac:dyDescent="0.25">
      <c r="A12318" s="58"/>
    </row>
    <row r="12319" spans="1:1" x14ac:dyDescent="0.25">
      <c r="A12319" s="58"/>
    </row>
    <row r="12320" spans="1:1" x14ac:dyDescent="0.25">
      <c r="A12320" s="58"/>
    </row>
    <row r="12321" spans="1:1" x14ac:dyDescent="0.25">
      <c r="A12321" s="58"/>
    </row>
    <row r="12322" spans="1:1" x14ac:dyDescent="0.25">
      <c r="A12322" s="58"/>
    </row>
    <row r="12323" spans="1:1" x14ac:dyDescent="0.25">
      <c r="A12323" s="58"/>
    </row>
    <row r="12324" spans="1:1" x14ac:dyDescent="0.25">
      <c r="A12324" s="58"/>
    </row>
    <row r="12325" spans="1:1" x14ac:dyDescent="0.25">
      <c r="A12325" s="58"/>
    </row>
    <row r="12326" spans="1:1" x14ac:dyDescent="0.25">
      <c r="A12326" s="58"/>
    </row>
    <row r="12327" spans="1:1" x14ac:dyDescent="0.25">
      <c r="A12327" s="58"/>
    </row>
    <row r="12328" spans="1:1" x14ac:dyDescent="0.25">
      <c r="A12328" s="58"/>
    </row>
    <row r="12329" spans="1:1" x14ac:dyDescent="0.25">
      <c r="A12329" s="58"/>
    </row>
    <row r="12330" spans="1:1" x14ac:dyDescent="0.25">
      <c r="A12330" s="58"/>
    </row>
    <row r="12331" spans="1:1" x14ac:dyDescent="0.25">
      <c r="A12331" s="58"/>
    </row>
    <row r="12332" spans="1:1" x14ac:dyDescent="0.25">
      <c r="A12332" s="58"/>
    </row>
    <row r="12333" spans="1:1" x14ac:dyDescent="0.25">
      <c r="A12333" s="58"/>
    </row>
    <row r="12334" spans="1:1" x14ac:dyDescent="0.25">
      <c r="A12334" s="58"/>
    </row>
    <row r="12335" spans="1:1" x14ac:dyDescent="0.25">
      <c r="A12335" s="58"/>
    </row>
    <row r="12336" spans="1:1" x14ac:dyDescent="0.25">
      <c r="A12336" s="58"/>
    </row>
    <row r="12337" spans="1:1" x14ac:dyDescent="0.25">
      <c r="A12337" s="58"/>
    </row>
    <row r="12338" spans="1:1" x14ac:dyDescent="0.25">
      <c r="A12338" s="58"/>
    </row>
    <row r="12339" spans="1:1" x14ac:dyDescent="0.25">
      <c r="A12339" s="58"/>
    </row>
    <row r="12340" spans="1:1" x14ac:dyDescent="0.25">
      <c r="A12340" s="58"/>
    </row>
    <row r="12341" spans="1:1" x14ac:dyDescent="0.25">
      <c r="A12341" s="58"/>
    </row>
    <row r="12342" spans="1:1" x14ac:dyDescent="0.25">
      <c r="A12342" s="58"/>
    </row>
    <row r="12343" spans="1:1" x14ac:dyDescent="0.25">
      <c r="A12343" s="58"/>
    </row>
    <row r="12344" spans="1:1" x14ac:dyDescent="0.25">
      <c r="A12344" s="58"/>
    </row>
    <row r="12345" spans="1:1" x14ac:dyDescent="0.25">
      <c r="A12345" s="58"/>
    </row>
    <row r="12346" spans="1:1" x14ac:dyDescent="0.25">
      <c r="A12346" s="58"/>
    </row>
    <row r="12347" spans="1:1" x14ac:dyDescent="0.25">
      <c r="A12347" s="58"/>
    </row>
    <row r="12348" spans="1:1" x14ac:dyDescent="0.25">
      <c r="A12348" s="58"/>
    </row>
    <row r="12349" spans="1:1" x14ac:dyDescent="0.25">
      <c r="A12349" s="58"/>
    </row>
    <row r="12350" spans="1:1" x14ac:dyDescent="0.25">
      <c r="A12350" s="58"/>
    </row>
    <row r="12351" spans="1:1" x14ac:dyDescent="0.25">
      <c r="A12351" s="58"/>
    </row>
    <row r="12352" spans="1:1" x14ac:dyDescent="0.25">
      <c r="A12352" s="58"/>
    </row>
    <row r="12353" spans="1:1" x14ac:dyDescent="0.25">
      <c r="A12353" s="58"/>
    </row>
    <row r="12354" spans="1:1" x14ac:dyDescent="0.25">
      <c r="A12354" s="58"/>
    </row>
    <row r="12355" spans="1:1" x14ac:dyDescent="0.25">
      <c r="A12355" s="58"/>
    </row>
    <row r="12356" spans="1:1" x14ac:dyDescent="0.25">
      <c r="A12356" s="58"/>
    </row>
    <row r="12357" spans="1:1" x14ac:dyDescent="0.25">
      <c r="A12357" s="58"/>
    </row>
    <row r="12358" spans="1:1" x14ac:dyDescent="0.25">
      <c r="A12358" s="58"/>
    </row>
    <row r="12359" spans="1:1" x14ac:dyDescent="0.25">
      <c r="A12359" s="58"/>
    </row>
    <row r="12360" spans="1:1" x14ac:dyDescent="0.25">
      <c r="A12360" s="58"/>
    </row>
    <row r="12361" spans="1:1" x14ac:dyDescent="0.25">
      <c r="A12361" s="58"/>
    </row>
    <row r="12362" spans="1:1" x14ac:dyDescent="0.25">
      <c r="A12362" s="58"/>
    </row>
    <row r="12363" spans="1:1" x14ac:dyDescent="0.25">
      <c r="A12363" s="58"/>
    </row>
    <row r="12364" spans="1:1" x14ac:dyDescent="0.25">
      <c r="A12364" s="58"/>
    </row>
    <row r="12365" spans="1:1" x14ac:dyDescent="0.25">
      <c r="A12365" s="58"/>
    </row>
    <row r="12366" spans="1:1" x14ac:dyDescent="0.25">
      <c r="A12366" s="58"/>
    </row>
    <row r="12367" spans="1:1" x14ac:dyDescent="0.25">
      <c r="A12367" s="58"/>
    </row>
    <row r="12368" spans="1:1" x14ac:dyDescent="0.25">
      <c r="A12368" s="58"/>
    </row>
    <row r="12369" spans="1:1" x14ac:dyDescent="0.25">
      <c r="A12369" s="58"/>
    </row>
    <row r="12370" spans="1:1" x14ac:dyDescent="0.25">
      <c r="A12370" s="58"/>
    </row>
    <row r="12371" spans="1:1" x14ac:dyDescent="0.25">
      <c r="A12371" s="58"/>
    </row>
    <row r="12372" spans="1:1" x14ac:dyDescent="0.25">
      <c r="A12372" s="58"/>
    </row>
    <row r="12373" spans="1:1" x14ac:dyDescent="0.25">
      <c r="A12373" s="58"/>
    </row>
    <row r="12374" spans="1:1" x14ac:dyDescent="0.25">
      <c r="A12374" s="58"/>
    </row>
    <row r="12375" spans="1:1" x14ac:dyDescent="0.25">
      <c r="A12375" s="58"/>
    </row>
    <row r="12376" spans="1:1" x14ac:dyDescent="0.25">
      <c r="A12376" s="58"/>
    </row>
    <row r="12377" spans="1:1" x14ac:dyDescent="0.25">
      <c r="A12377" s="58"/>
    </row>
    <row r="12378" spans="1:1" x14ac:dyDescent="0.25">
      <c r="A12378" s="58"/>
    </row>
    <row r="12379" spans="1:1" x14ac:dyDescent="0.25">
      <c r="A12379" s="58"/>
    </row>
    <row r="12380" spans="1:1" x14ac:dyDescent="0.25">
      <c r="A12380" s="58"/>
    </row>
    <row r="12381" spans="1:1" x14ac:dyDescent="0.25">
      <c r="A12381" s="58"/>
    </row>
    <row r="12382" spans="1:1" x14ac:dyDescent="0.25">
      <c r="A12382" s="58"/>
    </row>
    <row r="12383" spans="1:1" x14ac:dyDescent="0.25">
      <c r="A12383" s="58"/>
    </row>
    <row r="12384" spans="1:1" x14ac:dyDescent="0.25">
      <c r="A12384" s="58"/>
    </row>
    <row r="12385" spans="1:1" x14ac:dyDescent="0.25">
      <c r="A12385" s="58"/>
    </row>
    <row r="12386" spans="1:1" x14ac:dyDescent="0.25">
      <c r="A12386" s="58"/>
    </row>
    <row r="12387" spans="1:1" x14ac:dyDescent="0.25">
      <c r="A12387" s="58"/>
    </row>
    <row r="12388" spans="1:1" x14ac:dyDescent="0.25">
      <c r="A12388" s="58"/>
    </row>
    <row r="12389" spans="1:1" x14ac:dyDescent="0.25">
      <c r="A12389" s="58"/>
    </row>
    <row r="12390" spans="1:1" x14ac:dyDescent="0.25">
      <c r="A12390" s="58"/>
    </row>
    <row r="12391" spans="1:1" x14ac:dyDescent="0.25">
      <c r="A12391" s="58"/>
    </row>
    <row r="12392" spans="1:1" x14ac:dyDescent="0.25">
      <c r="A12392" s="58"/>
    </row>
    <row r="12393" spans="1:1" x14ac:dyDescent="0.25">
      <c r="A12393" s="58"/>
    </row>
    <row r="12394" spans="1:1" x14ac:dyDescent="0.25">
      <c r="A12394" s="58"/>
    </row>
    <row r="12395" spans="1:1" x14ac:dyDescent="0.25">
      <c r="A12395" s="58"/>
    </row>
    <row r="12396" spans="1:1" x14ac:dyDescent="0.25">
      <c r="A12396" s="58"/>
    </row>
    <row r="12397" spans="1:1" x14ac:dyDescent="0.25">
      <c r="A12397" s="58"/>
    </row>
    <row r="12398" spans="1:1" x14ac:dyDescent="0.25">
      <c r="A12398" s="58"/>
    </row>
    <row r="12399" spans="1:1" x14ac:dyDescent="0.25">
      <c r="A12399" s="58"/>
    </row>
    <row r="12400" spans="1:1" x14ac:dyDescent="0.25">
      <c r="A12400" s="58"/>
    </row>
    <row r="12401" spans="1:1" x14ac:dyDescent="0.25">
      <c r="A12401" s="58"/>
    </row>
    <row r="12402" spans="1:1" x14ac:dyDescent="0.25">
      <c r="A12402" s="58"/>
    </row>
    <row r="12403" spans="1:1" x14ac:dyDescent="0.25">
      <c r="A12403" s="58"/>
    </row>
    <row r="12404" spans="1:1" x14ac:dyDescent="0.25">
      <c r="A12404" s="58"/>
    </row>
    <row r="12405" spans="1:1" x14ac:dyDescent="0.25">
      <c r="A12405" s="58"/>
    </row>
    <row r="12406" spans="1:1" x14ac:dyDescent="0.25">
      <c r="A12406" s="58"/>
    </row>
    <row r="12407" spans="1:1" x14ac:dyDescent="0.25">
      <c r="A12407" s="58"/>
    </row>
    <row r="12408" spans="1:1" x14ac:dyDescent="0.25">
      <c r="A12408" s="58"/>
    </row>
    <row r="12409" spans="1:1" x14ac:dyDescent="0.25">
      <c r="A12409" s="58"/>
    </row>
    <row r="12410" spans="1:1" x14ac:dyDescent="0.25">
      <c r="A12410" s="58"/>
    </row>
    <row r="12411" spans="1:1" x14ac:dyDescent="0.25">
      <c r="A12411" s="58"/>
    </row>
    <row r="12412" spans="1:1" x14ac:dyDescent="0.25">
      <c r="A12412" s="58"/>
    </row>
    <row r="12413" spans="1:1" x14ac:dyDescent="0.25">
      <c r="A12413" s="58"/>
    </row>
    <row r="12414" spans="1:1" x14ac:dyDescent="0.25">
      <c r="A12414" s="58"/>
    </row>
    <row r="12415" spans="1:1" x14ac:dyDescent="0.25">
      <c r="A12415" s="58"/>
    </row>
    <row r="12416" spans="1:1" x14ac:dyDescent="0.25">
      <c r="A12416" s="58"/>
    </row>
    <row r="12417" spans="1:1" x14ac:dyDescent="0.25">
      <c r="A12417" s="58"/>
    </row>
    <row r="12418" spans="1:1" x14ac:dyDescent="0.25">
      <c r="A12418" s="58"/>
    </row>
    <row r="12419" spans="1:1" x14ac:dyDescent="0.25">
      <c r="A12419" s="58"/>
    </row>
    <row r="12420" spans="1:1" x14ac:dyDescent="0.25">
      <c r="A12420" s="58"/>
    </row>
    <row r="12421" spans="1:1" x14ac:dyDescent="0.25">
      <c r="A12421" s="58"/>
    </row>
    <row r="12422" spans="1:1" x14ac:dyDescent="0.25">
      <c r="A12422" s="58"/>
    </row>
    <row r="12423" spans="1:1" x14ac:dyDescent="0.25">
      <c r="A12423" s="58"/>
    </row>
    <row r="12424" spans="1:1" x14ac:dyDescent="0.25">
      <c r="A12424" s="58"/>
    </row>
    <row r="12425" spans="1:1" x14ac:dyDescent="0.25">
      <c r="A12425" s="58"/>
    </row>
    <row r="12426" spans="1:1" x14ac:dyDescent="0.25">
      <c r="A12426" s="58"/>
    </row>
    <row r="12427" spans="1:1" x14ac:dyDescent="0.25">
      <c r="A12427" s="58"/>
    </row>
    <row r="12428" spans="1:1" x14ac:dyDescent="0.25">
      <c r="A12428" s="58"/>
    </row>
    <row r="12429" spans="1:1" x14ac:dyDescent="0.25">
      <c r="A12429" s="58"/>
    </row>
    <row r="12430" spans="1:1" x14ac:dyDescent="0.25">
      <c r="A12430" s="58"/>
    </row>
    <row r="12431" spans="1:1" x14ac:dyDescent="0.25">
      <c r="A12431" s="58"/>
    </row>
    <row r="12432" spans="1:1" x14ac:dyDescent="0.25">
      <c r="A12432" s="58"/>
    </row>
    <row r="12433" spans="1:1" x14ac:dyDescent="0.25">
      <c r="A12433" s="58"/>
    </row>
    <row r="12434" spans="1:1" x14ac:dyDescent="0.25">
      <c r="A12434" s="58"/>
    </row>
    <row r="12435" spans="1:1" x14ac:dyDescent="0.25">
      <c r="A12435" s="58"/>
    </row>
    <row r="12436" spans="1:1" x14ac:dyDescent="0.25">
      <c r="A12436" s="58"/>
    </row>
    <row r="12437" spans="1:1" x14ac:dyDescent="0.25">
      <c r="A12437" s="58"/>
    </row>
    <row r="12438" spans="1:1" x14ac:dyDescent="0.25">
      <c r="A12438" s="58"/>
    </row>
    <row r="12439" spans="1:1" x14ac:dyDescent="0.25">
      <c r="A12439" s="58"/>
    </row>
    <row r="12440" spans="1:1" x14ac:dyDescent="0.25">
      <c r="A12440" s="58"/>
    </row>
    <row r="12441" spans="1:1" x14ac:dyDescent="0.25">
      <c r="A12441" s="58"/>
    </row>
    <row r="12442" spans="1:1" x14ac:dyDescent="0.25">
      <c r="A12442" s="58"/>
    </row>
    <row r="12443" spans="1:1" x14ac:dyDescent="0.25">
      <c r="A12443" s="58"/>
    </row>
    <row r="12444" spans="1:1" x14ac:dyDescent="0.25">
      <c r="A12444" s="58"/>
    </row>
    <row r="12445" spans="1:1" x14ac:dyDescent="0.25">
      <c r="A12445" s="58"/>
    </row>
    <row r="12446" spans="1:1" x14ac:dyDescent="0.25">
      <c r="A12446" s="58"/>
    </row>
    <row r="12447" spans="1:1" x14ac:dyDescent="0.25">
      <c r="A12447" s="58"/>
    </row>
    <row r="12448" spans="1:1" x14ac:dyDescent="0.25">
      <c r="A12448" s="58"/>
    </row>
    <row r="12449" spans="1:1" x14ac:dyDescent="0.25">
      <c r="A12449" s="58"/>
    </row>
    <row r="12450" spans="1:1" x14ac:dyDescent="0.25">
      <c r="A12450" s="58"/>
    </row>
    <row r="12451" spans="1:1" x14ac:dyDescent="0.25">
      <c r="A12451" s="58"/>
    </row>
    <row r="12452" spans="1:1" x14ac:dyDescent="0.25">
      <c r="A12452" s="58"/>
    </row>
    <row r="12453" spans="1:1" x14ac:dyDescent="0.25">
      <c r="A12453" s="58"/>
    </row>
    <row r="12454" spans="1:1" x14ac:dyDescent="0.25">
      <c r="A12454" s="58"/>
    </row>
    <row r="12455" spans="1:1" x14ac:dyDescent="0.25">
      <c r="A12455" s="58"/>
    </row>
    <row r="12456" spans="1:1" x14ac:dyDescent="0.25">
      <c r="A12456" s="58"/>
    </row>
    <row r="12457" spans="1:1" x14ac:dyDescent="0.25">
      <c r="A12457" s="58"/>
    </row>
    <row r="12458" spans="1:1" x14ac:dyDescent="0.25">
      <c r="A12458" s="58"/>
    </row>
    <row r="12459" spans="1:1" x14ac:dyDescent="0.25">
      <c r="A12459" s="58"/>
    </row>
    <row r="12460" spans="1:1" x14ac:dyDescent="0.25">
      <c r="A12460" s="58"/>
    </row>
    <row r="12461" spans="1:1" x14ac:dyDescent="0.25">
      <c r="A12461" s="58"/>
    </row>
    <row r="12462" spans="1:1" x14ac:dyDescent="0.25">
      <c r="A12462" s="58"/>
    </row>
    <row r="12463" spans="1:1" x14ac:dyDescent="0.25">
      <c r="A12463" s="58"/>
    </row>
    <row r="12464" spans="1:1" x14ac:dyDescent="0.25">
      <c r="A12464" s="58"/>
    </row>
    <row r="12465" spans="1:1" x14ac:dyDescent="0.25">
      <c r="A12465" s="58"/>
    </row>
    <row r="12466" spans="1:1" x14ac:dyDescent="0.25">
      <c r="A12466" s="58"/>
    </row>
    <row r="12467" spans="1:1" x14ac:dyDescent="0.25">
      <c r="A12467" s="58"/>
    </row>
    <row r="12468" spans="1:1" x14ac:dyDescent="0.25">
      <c r="A12468" s="58"/>
    </row>
    <row r="12469" spans="1:1" x14ac:dyDescent="0.25">
      <c r="A12469" s="58"/>
    </row>
    <row r="12470" spans="1:1" x14ac:dyDescent="0.25">
      <c r="A12470" s="58"/>
    </row>
    <row r="12471" spans="1:1" x14ac:dyDescent="0.25">
      <c r="A12471" s="58"/>
    </row>
    <row r="12472" spans="1:1" x14ac:dyDescent="0.25">
      <c r="A12472" s="58"/>
    </row>
    <row r="12473" spans="1:1" x14ac:dyDescent="0.25">
      <c r="A12473" s="58"/>
    </row>
    <row r="12474" spans="1:1" x14ac:dyDescent="0.25">
      <c r="A12474" s="58"/>
    </row>
    <row r="12475" spans="1:1" x14ac:dyDescent="0.25">
      <c r="A12475" s="58"/>
    </row>
    <row r="12476" spans="1:1" x14ac:dyDescent="0.25">
      <c r="A12476" s="58"/>
    </row>
    <row r="12477" spans="1:1" x14ac:dyDescent="0.25">
      <c r="A12477" s="58"/>
    </row>
    <row r="12478" spans="1:1" x14ac:dyDescent="0.25">
      <c r="A12478" s="58"/>
    </row>
    <row r="12479" spans="1:1" x14ac:dyDescent="0.25">
      <c r="A12479" s="58"/>
    </row>
    <row r="12480" spans="1:1" x14ac:dyDescent="0.25">
      <c r="A12480" s="58"/>
    </row>
    <row r="12481" spans="1:1" x14ac:dyDescent="0.25">
      <c r="A12481" s="58"/>
    </row>
    <row r="12482" spans="1:1" x14ac:dyDescent="0.25">
      <c r="A12482" s="58"/>
    </row>
    <row r="12483" spans="1:1" x14ac:dyDescent="0.25">
      <c r="A12483" s="58"/>
    </row>
    <row r="12484" spans="1:1" x14ac:dyDescent="0.25">
      <c r="A12484" s="58"/>
    </row>
    <row r="12485" spans="1:1" x14ac:dyDescent="0.25">
      <c r="A12485" s="58"/>
    </row>
    <row r="12486" spans="1:1" x14ac:dyDescent="0.25">
      <c r="A12486" s="58"/>
    </row>
    <row r="12487" spans="1:1" x14ac:dyDescent="0.25">
      <c r="A12487" s="58"/>
    </row>
    <row r="12488" spans="1:1" x14ac:dyDescent="0.25">
      <c r="A12488" s="58"/>
    </row>
    <row r="12489" spans="1:1" x14ac:dyDescent="0.25">
      <c r="A12489" s="58"/>
    </row>
    <row r="12490" spans="1:1" x14ac:dyDescent="0.25">
      <c r="A12490" s="58"/>
    </row>
    <row r="12491" spans="1:1" x14ac:dyDescent="0.25">
      <c r="A12491" s="58"/>
    </row>
    <row r="12492" spans="1:1" x14ac:dyDescent="0.25">
      <c r="A12492" s="58"/>
    </row>
    <row r="12493" spans="1:1" x14ac:dyDescent="0.25">
      <c r="A12493" s="58"/>
    </row>
    <row r="12494" spans="1:1" x14ac:dyDescent="0.25">
      <c r="A12494" s="58"/>
    </row>
    <row r="12495" spans="1:1" x14ac:dyDescent="0.25">
      <c r="A12495" s="58"/>
    </row>
    <row r="12496" spans="1:1" x14ac:dyDescent="0.25">
      <c r="A12496" s="58"/>
    </row>
    <row r="12497" spans="1:1" x14ac:dyDescent="0.25">
      <c r="A12497" s="58"/>
    </row>
    <row r="12498" spans="1:1" x14ac:dyDescent="0.25">
      <c r="A12498" s="58"/>
    </row>
    <row r="12499" spans="1:1" x14ac:dyDescent="0.25">
      <c r="A12499" s="58"/>
    </row>
    <row r="12500" spans="1:1" x14ac:dyDescent="0.25">
      <c r="A12500" s="58"/>
    </row>
    <row r="12501" spans="1:1" x14ac:dyDescent="0.25">
      <c r="A12501" s="58"/>
    </row>
    <row r="12502" spans="1:1" x14ac:dyDescent="0.25">
      <c r="A12502" s="58"/>
    </row>
    <row r="12503" spans="1:1" x14ac:dyDescent="0.25">
      <c r="A12503" s="58"/>
    </row>
    <row r="12504" spans="1:1" x14ac:dyDescent="0.25">
      <c r="A12504" s="58"/>
    </row>
    <row r="12505" spans="1:1" x14ac:dyDescent="0.25">
      <c r="A12505" s="58"/>
    </row>
    <row r="12506" spans="1:1" x14ac:dyDescent="0.25">
      <c r="A12506" s="58"/>
    </row>
    <row r="12507" spans="1:1" x14ac:dyDescent="0.25">
      <c r="A12507" s="58"/>
    </row>
    <row r="12508" spans="1:1" x14ac:dyDescent="0.25">
      <c r="A12508" s="58"/>
    </row>
    <row r="12509" spans="1:1" x14ac:dyDescent="0.25">
      <c r="A12509" s="58"/>
    </row>
    <row r="12510" spans="1:1" x14ac:dyDescent="0.25">
      <c r="A12510" s="58"/>
    </row>
    <row r="12511" spans="1:1" x14ac:dyDescent="0.25">
      <c r="A12511" s="58"/>
    </row>
    <row r="12512" spans="1:1" x14ac:dyDescent="0.25">
      <c r="A12512" s="58"/>
    </row>
    <row r="12513" spans="1:1" x14ac:dyDescent="0.25">
      <c r="A12513" s="58"/>
    </row>
    <row r="12514" spans="1:1" x14ac:dyDescent="0.25">
      <c r="A12514" s="58"/>
    </row>
    <row r="12515" spans="1:1" x14ac:dyDescent="0.25">
      <c r="A12515" s="58"/>
    </row>
    <row r="12516" spans="1:1" x14ac:dyDescent="0.25">
      <c r="A12516" s="58"/>
    </row>
    <row r="12517" spans="1:1" x14ac:dyDescent="0.25">
      <c r="A12517" s="58"/>
    </row>
    <row r="12518" spans="1:1" x14ac:dyDescent="0.25">
      <c r="A12518" s="58"/>
    </row>
    <row r="12519" spans="1:1" x14ac:dyDescent="0.25">
      <c r="A12519" s="58"/>
    </row>
    <row r="12520" spans="1:1" x14ac:dyDescent="0.25">
      <c r="A12520" s="58"/>
    </row>
    <row r="12521" spans="1:1" x14ac:dyDescent="0.25">
      <c r="A12521" s="58"/>
    </row>
    <row r="12522" spans="1:1" x14ac:dyDescent="0.25">
      <c r="A12522" s="58"/>
    </row>
    <row r="12523" spans="1:1" x14ac:dyDescent="0.25">
      <c r="A12523" s="58"/>
    </row>
    <row r="12524" spans="1:1" x14ac:dyDescent="0.25">
      <c r="A12524" s="58"/>
    </row>
    <row r="12525" spans="1:1" x14ac:dyDescent="0.25">
      <c r="A12525" s="58"/>
    </row>
    <row r="12526" spans="1:1" x14ac:dyDescent="0.25">
      <c r="A12526" s="58"/>
    </row>
    <row r="12527" spans="1:1" x14ac:dyDescent="0.25">
      <c r="A12527" s="58"/>
    </row>
    <row r="12528" spans="1:1" x14ac:dyDescent="0.25">
      <c r="A12528" s="58"/>
    </row>
    <row r="12529" spans="1:1" x14ac:dyDescent="0.25">
      <c r="A12529" s="58"/>
    </row>
    <row r="12530" spans="1:1" x14ac:dyDescent="0.25">
      <c r="A12530" s="58"/>
    </row>
    <row r="12531" spans="1:1" x14ac:dyDescent="0.25">
      <c r="A12531" s="58"/>
    </row>
    <row r="12532" spans="1:1" x14ac:dyDescent="0.25">
      <c r="A12532" s="58"/>
    </row>
    <row r="12533" spans="1:1" x14ac:dyDescent="0.25">
      <c r="A12533" s="58"/>
    </row>
    <row r="12534" spans="1:1" x14ac:dyDescent="0.25">
      <c r="A12534" s="58"/>
    </row>
    <row r="12535" spans="1:1" x14ac:dyDescent="0.25">
      <c r="A12535" s="58"/>
    </row>
    <row r="12536" spans="1:1" x14ac:dyDescent="0.25">
      <c r="A12536" s="58"/>
    </row>
    <row r="12537" spans="1:1" x14ac:dyDescent="0.25">
      <c r="A12537" s="58"/>
    </row>
    <row r="12538" spans="1:1" x14ac:dyDescent="0.25">
      <c r="A12538" s="58"/>
    </row>
    <row r="12539" spans="1:1" x14ac:dyDescent="0.25">
      <c r="A12539" s="58"/>
    </row>
    <row r="12540" spans="1:1" x14ac:dyDescent="0.25">
      <c r="A12540" s="58"/>
    </row>
    <row r="12541" spans="1:1" x14ac:dyDescent="0.25">
      <c r="A12541" s="58"/>
    </row>
    <row r="12542" spans="1:1" x14ac:dyDescent="0.25">
      <c r="A12542" s="58"/>
    </row>
    <row r="12543" spans="1:1" x14ac:dyDescent="0.25">
      <c r="A12543" s="58"/>
    </row>
    <row r="12544" spans="1:1" x14ac:dyDescent="0.25">
      <c r="A12544" s="58"/>
    </row>
    <row r="12545" spans="1:1" x14ac:dyDescent="0.25">
      <c r="A12545" s="58"/>
    </row>
    <row r="12546" spans="1:1" x14ac:dyDescent="0.25">
      <c r="A12546" s="58"/>
    </row>
    <row r="12547" spans="1:1" x14ac:dyDescent="0.25">
      <c r="A12547" s="58"/>
    </row>
    <row r="12548" spans="1:1" x14ac:dyDescent="0.25">
      <c r="A12548" s="58"/>
    </row>
    <row r="12549" spans="1:1" x14ac:dyDescent="0.25">
      <c r="A12549" s="58"/>
    </row>
    <row r="12550" spans="1:1" x14ac:dyDescent="0.25">
      <c r="A12550" s="58"/>
    </row>
    <row r="12551" spans="1:1" x14ac:dyDescent="0.25">
      <c r="A12551" s="58"/>
    </row>
    <row r="12552" spans="1:1" x14ac:dyDescent="0.25">
      <c r="A12552" s="58"/>
    </row>
    <row r="12553" spans="1:1" x14ac:dyDescent="0.25">
      <c r="A12553" s="58"/>
    </row>
    <row r="12554" spans="1:1" x14ac:dyDescent="0.25">
      <c r="A12554" s="58"/>
    </row>
    <row r="12555" spans="1:1" x14ac:dyDescent="0.25">
      <c r="A12555" s="58"/>
    </row>
    <row r="12556" spans="1:1" x14ac:dyDescent="0.25">
      <c r="A12556" s="58"/>
    </row>
    <row r="12557" spans="1:1" x14ac:dyDescent="0.25">
      <c r="A12557" s="58"/>
    </row>
    <row r="12558" spans="1:1" x14ac:dyDescent="0.25">
      <c r="A12558" s="58"/>
    </row>
    <row r="12559" spans="1:1" x14ac:dyDescent="0.25">
      <c r="A12559" s="58"/>
    </row>
    <row r="12560" spans="1:1" x14ac:dyDescent="0.25">
      <c r="A12560" s="58"/>
    </row>
    <row r="12561" spans="1:1" x14ac:dyDescent="0.25">
      <c r="A12561" s="58"/>
    </row>
    <row r="12562" spans="1:1" x14ac:dyDescent="0.25">
      <c r="A12562" s="58"/>
    </row>
    <row r="12563" spans="1:1" x14ac:dyDescent="0.25">
      <c r="A12563" s="58"/>
    </row>
    <row r="12564" spans="1:1" x14ac:dyDescent="0.25">
      <c r="A12564" s="58"/>
    </row>
    <row r="12565" spans="1:1" x14ac:dyDescent="0.25">
      <c r="A12565" s="58"/>
    </row>
    <row r="12566" spans="1:1" x14ac:dyDescent="0.25">
      <c r="A12566" s="58"/>
    </row>
    <row r="12567" spans="1:1" x14ac:dyDescent="0.25">
      <c r="A12567" s="58"/>
    </row>
    <row r="12568" spans="1:1" x14ac:dyDescent="0.25">
      <c r="A12568" s="58"/>
    </row>
    <row r="12569" spans="1:1" x14ac:dyDescent="0.25">
      <c r="A12569" s="58"/>
    </row>
    <row r="12570" spans="1:1" x14ac:dyDescent="0.25">
      <c r="A12570" s="58"/>
    </row>
    <row r="12571" spans="1:1" x14ac:dyDescent="0.25">
      <c r="A12571" s="58"/>
    </row>
    <row r="12572" spans="1:1" x14ac:dyDescent="0.25">
      <c r="A12572" s="58"/>
    </row>
    <row r="12573" spans="1:1" x14ac:dyDescent="0.25">
      <c r="A12573" s="58"/>
    </row>
    <row r="12574" spans="1:1" x14ac:dyDescent="0.25">
      <c r="A12574" s="58"/>
    </row>
    <row r="12575" spans="1:1" x14ac:dyDescent="0.25">
      <c r="A12575" s="58"/>
    </row>
    <row r="12576" spans="1:1" x14ac:dyDescent="0.25">
      <c r="A12576" s="58"/>
    </row>
    <row r="12577" spans="1:1" x14ac:dyDescent="0.25">
      <c r="A12577" s="58"/>
    </row>
    <row r="12578" spans="1:1" x14ac:dyDescent="0.25">
      <c r="A12578" s="58"/>
    </row>
    <row r="12579" spans="1:1" x14ac:dyDescent="0.25">
      <c r="A12579" s="58"/>
    </row>
    <row r="12580" spans="1:1" x14ac:dyDescent="0.25">
      <c r="A12580" s="58"/>
    </row>
    <row r="12581" spans="1:1" x14ac:dyDescent="0.25">
      <c r="A12581" s="58"/>
    </row>
    <row r="12582" spans="1:1" x14ac:dyDescent="0.25">
      <c r="A12582" s="58"/>
    </row>
    <row r="12583" spans="1:1" x14ac:dyDescent="0.25">
      <c r="A12583" s="58"/>
    </row>
    <row r="12584" spans="1:1" x14ac:dyDescent="0.25">
      <c r="A12584" s="58"/>
    </row>
    <row r="12585" spans="1:1" x14ac:dyDescent="0.25">
      <c r="A12585" s="58"/>
    </row>
    <row r="12586" spans="1:1" x14ac:dyDescent="0.25">
      <c r="A12586" s="58"/>
    </row>
    <row r="12587" spans="1:1" x14ac:dyDescent="0.25">
      <c r="A12587" s="58"/>
    </row>
    <row r="12588" spans="1:1" x14ac:dyDescent="0.25">
      <c r="A12588" s="58"/>
    </row>
    <row r="12589" spans="1:1" x14ac:dyDescent="0.25">
      <c r="A12589" s="58"/>
    </row>
    <row r="12590" spans="1:1" x14ac:dyDescent="0.25">
      <c r="A12590" s="58"/>
    </row>
    <row r="12591" spans="1:1" x14ac:dyDescent="0.25">
      <c r="A12591" s="58"/>
    </row>
    <row r="12592" spans="1:1" x14ac:dyDescent="0.25">
      <c r="A12592" s="58"/>
    </row>
    <row r="12593" spans="1:1" x14ac:dyDescent="0.25">
      <c r="A12593" s="58"/>
    </row>
    <row r="12594" spans="1:1" x14ac:dyDescent="0.25">
      <c r="A12594" s="58"/>
    </row>
    <row r="12595" spans="1:1" x14ac:dyDescent="0.25">
      <c r="A12595" s="58"/>
    </row>
    <row r="12596" spans="1:1" x14ac:dyDescent="0.25">
      <c r="A12596" s="58"/>
    </row>
    <row r="12597" spans="1:1" x14ac:dyDescent="0.25">
      <c r="A12597" s="58"/>
    </row>
    <row r="12598" spans="1:1" x14ac:dyDescent="0.25">
      <c r="A12598" s="58"/>
    </row>
    <row r="12599" spans="1:1" x14ac:dyDescent="0.25">
      <c r="A12599" s="58"/>
    </row>
    <row r="12600" spans="1:1" x14ac:dyDescent="0.25">
      <c r="A12600" s="58"/>
    </row>
    <row r="12601" spans="1:1" x14ac:dyDescent="0.25">
      <c r="A12601" s="58"/>
    </row>
    <row r="12602" spans="1:1" x14ac:dyDescent="0.25">
      <c r="A12602" s="58"/>
    </row>
    <row r="12603" spans="1:1" x14ac:dyDescent="0.25">
      <c r="A12603" s="58"/>
    </row>
    <row r="12604" spans="1:1" x14ac:dyDescent="0.25">
      <c r="A12604" s="58"/>
    </row>
    <row r="12605" spans="1:1" x14ac:dyDescent="0.25">
      <c r="A12605" s="58"/>
    </row>
    <row r="12606" spans="1:1" x14ac:dyDescent="0.25">
      <c r="A12606" s="58"/>
    </row>
    <row r="12607" spans="1:1" x14ac:dyDescent="0.25">
      <c r="A12607" s="58"/>
    </row>
    <row r="12608" spans="1:1" x14ac:dyDescent="0.25">
      <c r="A12608" s="58"/>
    </row>
    <row r="12609" spans="1:1" x14ac:dyDescent="0.25">
      <c r="A12609" s="58"/>
    </row>
    <row r="12610" spans="1:1" x14ac:dyDescent="0.25">
      <c r="A12610" s="58"/>
    </row>
    <row r="12611" spans="1:1" x14ac:dyDescent="0.25">
      <c r="A12611" s="58"/>
    </row>
    <row r="12612" spans="1:1" x14ac:dyDescent="0.25">
      <c r="A12612" s="58"/>
    </row>
    <row r="12613" spans="1:1" x14ac:dyDescent="0.25">
      <c r="A12613" s="58"/>
    </row>
    <row r="12614" spans="1:1" x14ac:dyDescent="0.25">
      <c r="A12614" s="58"/>
    </row>
    <row r="12615" spans="1:1" x14ac:dyDescent="0.25">
      <c r="A12615" s="58"/>
    </row>
    <row r="12616" spans="1:1" x14ac:dyDescent="0.25">
      <c r="A12616" s="58"/>
    </row>
    <row r="12617" spans="1:1" x14ac:dyDescent="0.25">
      <c r="A12617" s="58"/>
    </row>
    <row r="12618" spans="1:1" x14ac:dyDescent="0.25">
      <c r="A12618" s="58"/>
    </row>
    <row r="12619" spans="1:1" x14ac:dyDescent="0.25">
      <c r="A12619" s="58"/>
    </row>
    <row r="12620" spans="1:1" x14ac:dyDescent="0.25">
      <c r="A12620" s="58"/>
    </row>
    <row r="12621" spans="1:1" x14ac:dyDescent="0.25">
      <c r="A12621" s="58"/>
    </row>
    <row r="12622" spans="1:1" x14ac:dyDescent="0.25">
      <c r="A12622" s="58"/>
    </row>
    <row r="12623" spans="1:1" x14ac:dyDescent="0.25">
      <c r="A12623" s="58"/>
    </row>
    <row r="12624" spans="1:1" x14ac:dyDescent="0.25">
      <c r="A12624" s="58"/>
    </row>
    <row r="12625" spans="1:1" x14ac:dyDescent="0.25">
      <c r="A12625" s="58"/>
    </row>
    <row r="12626" spans="1:1" x14ac:dyDescent="0.25">
      <c r="A12626" s="58"/>
    </row>
    <row r="12627" spans="1:1" x14ac:dyDescent="0.25">
      <c r="A12627" s="58"/>
    </row>
    <row r="12628" spans="1:1" x14ac:dyDescent="0.25">
      <c r="A12628" s="58"/>
    </row>
    <row r="12629" spans="1:1" x14ac:dyDescent="0.25">
      <c r="A12629" s="58"/>
    </row>
    <row r="12630" spans="1:1" x14ac:dyDescent="0.25">
      <c r="A12630" s="58"/>
    </row>
    <row r="12631" spans="1:1" x14ac:dyDescent="0.25">
      <c r="A12631" s="58"/>
    </row>
    <row r="12632" spans="1:1" x14ac:dyDescent="0.25">
      <c r="A12632" s="58"/>
    </row>
    <row r="12633" spans="1:1" x14ac:dyDescent="0.25">
      <c r="A12633" s="58"/>
    </row>
    <row r="12634" spans="1:1" x14ac:dyDescent="0.25">
      <c r="A12634" s="58"/>
    </row>
    <row r="12635" spans="1:1" x14ac:dyDescent="0.25">
      <c r="A12635" s="58"/>
    </row>
    <row r="12636" spans="1:1" x14ac:dyDescent="0.25">
      <c r="A12636" s="58"/>
    </row>
    <row r="12637" spans="1:1" x14ac:dyDescent="0.25">
      <c r="A12637" s="58"/>
    </row>
    <row r="12638" spans="1:1" x14ac:dyDescent="0.25">
      <c r="A12638" s="58"/>
    </row>
    <row r="12639" spans="1:1" x14ac:dyDescent="0.25">
      <c r="A12639" s="58"/>
    </row>
    <row r="12640" spans="1:1" x14ac:dyDescent="0.25">
      <c r="A12640" s="58"/>
    </row>
    <row r="12641" spans="1:1" x14ac:dyDescent="0.25">
      <c r="A12641" s="58"/>
    </row>
    <row r="12642" spans="1:1" x14ac:dyDescent="0.25">
      <c r="A12642" s="58"/>
    </row>
    <row r="12643" spans="1:1" x14ac:dyDescent="0.25">
      <c r="A12643" s="58"/>
    </row>
    <row r="12644" spans="1:1" x14ac:dyDescent="0.25">
      <c r="A12644" s="58"/>
    </row>
    <row r="12645" spans="1:1" x14ac:dyDescent="0.25">
      <c r="A12645" s="58"/>
    </row>
    <row r="12646" spans="1:1" x14ac:dyDescent="0.25">
      <c r="A12646" s="58"/>
    </row>
    <row r="12647" spans="1:1" x14ac:dyDescent="0.25">
      <c r="A12647" s="58"/>
    </row>
    <row r="12648" spans="1:1" x14ac:dyDescent="0.25">
      <c r="A12648" s="58"/>
    </row>
    <row r="12649" spans="1:1" x14ac:dyDescent="0.25">
      <c r="A12649" s="58"/>
    </row>
    <row r="12650" spans="1:1" x14ac:dyDescent="0.25">
      <c r="A12650" s="58"/>
    </row>
    <row r="12651" spans="1:1" x14ac:dyDescent="0.25">
      <c r="A12651" s="58"/>
    </row>
    <row r="12652" spans="1:1" x14ac:dyDescent="0.25">
      <c r="A12652" s="58"/>
    </row>
    <row r="12653" spans="1:1" x14ac:dyDescent="0.25">
      <c r="A12653" s="58"/>
    </row>
    <row r="12654" spans="1:1" x14ac:dyDescent="0.25">
      <c r="A12654" s="58"/>
    </row>
    <row r="12655" spans="1:1" x14ac:dyDescent="0.25">
      <c r="A12655" s="58"/>
    </row>
    <row r="12656" spans="1:1" x14ac:dyDescent="0.25">
      <c r="A12656" s="58"/>
    </row>
    <row r="12657" spans="1:1" x14ac:dyDescent="0.25">
      <c r="A12657" s="58"/>
    </row>
    <row r="12658" spans="1:1" x14ac:dyDescent="0.25">
      <c r="A12658" s="58"/>
    </row>
    <row r="12659" spans="1:1" x14ac:dyDescent="0.25">
      <c r="A12659" s="58"/>
    </row>
    <row r="12660" spans="1:1" x14ac:dyDescent="0.25">
      <c r="A12660" s="58"/>
    </row>
    <row r="12661" spans="1:1" x14ac:dyDescent="0.25">
      <c r="A12661" s="58"/>
    </row>
    <row r="12662" spans="1:1" x14ac:dyDescent="0.25">
      <c r="A12662" s="58"/>
    </row>
    <row r="12663" spans="1:1" x14ac:dyDescent="0.25">
      <c r="A12663" s="58"/>
    </row>
    <row r="12664" spans="1:1" x14ac:dyDescent="0.25">
      <c r="A12664" s="58"/>
    </row>
    <row r="12665" spans="1:1" x14ac:dyDescent="0.25">
      <c r="A12665" s="58"/>
    </row>
    <row r="12666" spans="1:1" x14ac:dyDescent="0.25">
      <c r="A12666" s="58"/>
    </row>
    <row r="12667" spans="1:1" x14ac:dyDescent="0.25">
      <c r="A12667" s="58"/>
    </row>
    <row r="12668" spans="1:1" x14ac:dyDescent="0.25">
      <c r="A12668" s="58"/>
    </row>
    <row r="12669" spans="1:1" x14ac:dyDescent="0.25">
      <c r="A12669" s="58"/>
    </row>
    <row r="12670" spans="1:1" x14ac:dyDescent="0.25">
      <c r="A12670" s="58"/>
    </row>
    <row r="12671" spans="1:1" x14ac:dyDescent="0.25">
      <c r="A12671" s="58"/>
    </row>
    <row r="12672" spans="1:1" x14ac:dyDescent="0.25">
      <c r="A12672" s="58"/>
    </row>
    <row r="12673" spans="1:1" x14ac:dyDescent="0.25">
      <c r="A12673" s="58"/>
    </row>
    <row r="12674" spans="1:1" x14ac:dyDescent="0.25">
      <c r="A12674" s="58"/>
    </row>
    <row r="12675" spans="1:1" x14ac:dyDescent="0.25">
      <c r="A12675" s="58"/>
    </row>
    <row r="12676" spans="1:1" x14ac:dyDescent="0.25">
      <c r="A12676" s="58"/>
    </row>
    <row r="12677" spans="1:1" x14ac:dyDescent="0.25">
      <c r="A12677" s="58"/>
    </row>
    <row r="12678" spans="1:1" x14ac:dyDescent="0.25">
      <c r="A12678" s="58"/>
    </row>
    <row r="12679" spans="1:1" x14ac:dyDescent="0.25">
      <c r="A12679" s="58"/>
    </row>
    <row r="12680" spans="1:1" x14ac:dyDescent="0.25">
      <c r="A12680" s="58"/>
    </row>
    <row r="12681" spans="1:1" x14ac:dyDescent="0.25">
      <c r="A12681" s="58"/>
    </row>
    <row r="12682" spans="1:1" x14ac:dyDescent="0.25">
      <c r="A12682" s="58"/>
    </row>
    <row r="12683" spans="1:1" x14ac:dyDescent="0.25">
      <c r="A12683" s="58"/>
    </row>
    <row r="12684" spans="1:1" x14ac:dyDescent="0.25">
      <c r="A12684" s="58"/>
    </row>
    <row r="12685" spans="1:1" x14ac:dyDescent="0.25">
      <c r="A12685" s="58"/>
    </row>
    <row r="12686" spans="1:1" x14ac:dyDescent="0.25">
      <c r="A12686" s="58"/>
    </row>
    <row r="12687" spans="1:1" x14ac:dyDescent="0.25">
      <c r="A12687" s="58"/>
    </row>
    <row r="12688" spans="1:1" x14ac:dyDescent="0.25">
      <c r="A12688" s="58"/>
    </row>
    <row r="12689" spans="1:1" x14ac:dyDescent="0.25">
      <c r="A12689" s="58"/>
    </row>
    <row r="12690" spans="1:1" x14ac:dyDescent="0.25">
      <c r="A12690" s="58"/>
    </row>
    <row r="12691" spans="1:1" x14ac:dyDescent="0.25">
      <c r="A12691" s="58"/>
    </row>
    <row r="12692" spans="1:1" x14ac:dyDescent="0.25">
      <c r="A12692" s="58"/>
    </row>
    <row r="12693" spans="1:1" x14ac:dyDescent="0.25">
      <c r="A12693" s="58"/>
    </row>
    <row r="12694" spans="1:1" x14ac:dyDescent="0.25">
      <c r="A12694" s="58"/>
    </row>
    <row r="12695" spans="1:1" x14ac:dyDescent="0.25">
      <c r="A12695" s="58"/>
    </row>
    <row r="12696" spans="1:1" x14ac:dyDescent="0.25">
      <c r="A12696" s="58"/>
    </row>
    <row r="12697" spans="1:1" x14ac:dyDescent="0.25">
      <c r="A12697" s="58"/>
    </row>
    <row r="12698" spans="1:1" x14ac:dyDescent="0.25">
      <c r="A12698" s="58"/>
    </row>
    <row r="12699" spans="1:1" x14ac:dyDescent="0.25">
      <c r="A12699" s="58"/>
    </row>
    <row r="12700" spans="1:1" x14ac:dyDescent="0.25">
      <c r="A12700" s="58"/>
    </row>
    <row r="12701" spans="1:1" x14ac:dyDescent="0.25">
      <c r="A12701" s="58"/>
    </row>
    <row r="12702" spans="1:1" x14ac:dyDescent="0.25">
      <c r="A12702" s="58"/>
    </row>
    <row r="12703" spans="1:1" x14ac:dyDescent="0.25">
      <c r="A12703" s="58"/>
    </row>
    <row r="12704" spans="1:1" x14ac:dyDescent="0.25">
      <c r="A12704" s="58"/>
    </row>
    <row r="12705" spans="1:1" x14ac:dyDescent="0.25">
      <c r="A12705" s="58"/>
    </row>
    <row r="12706" spans="1:1" x14ac:dyDescent="0.25">
      <c r="A12706" s="58"/>
    </row>
    <row r="12707" spans="1:1" x14ac:dyDescent="0.25">
      <c r="A12707" s="58"/>
    </row>
    <row r="12708" spans="1:1" x14ac:dyDescent="0.25">
      <c r="A12708" s="58"/>
    </row>
    <row r="12709" spans="1:1" x14ac:dyDescent="0.25">
      <c r="A12709" s="58"/>
    </row>
    <row r="12710" spans="1:1" x14ac:dyDescent="0.25">
      <c r="A12710" s="58"/>
    </row>
    <row r="12711" spans="1:1" x14ac:dyDescent="0.25">
      <c r="A12711" s="58"/>
    </row>
    <row r="12712" spans="1:1" x14ac:dyDescent="0.25">
      <c r="A12712" s="58"/>
    </row>
    <row r="12713" spans="1:1" x14ac:dyDescent="0.25">
      <c r="A12713" s="58"/>
    </row>
    <row r="12714" spans="1:1" x14ac:dyDescent="0.25">
      <c r="A12714" s="58"/>
    </row>
    <row r="12715" spans="1:1" x14ac:dyDescent="0.25">
      <c r="A12715" s="58"/>
    </row>
    <row r="12716" spans="1:1" x14ac:dyDescent="0.25">
      <c r="A12716" s="58"/>
    </row>
    <row r="12717" spans="1:1" x14ac:dyDescent="0.25">
      <c r="A12717" s="58"/>
    </row>
    <row r="12718" spans="1:1" x14ac:dyDescent="0.25">
      <c r="A12718" s="58"/>
    </row>
    <row r="12719" spans="1:1" x14ac:dyDescent="0.25">
      <c r="A12719" s="58"/>
    </row>
    <row r="12720" spans="1:1" x14ac:dyDescent="0.25">
      <c r="A12720" s="58"/>
    </row>
    <row r="12721" spans="1:1" x14ac:dyDescent="0.25">
      <c r="A12721" s="58"/>
    </row>
    <row r="12722" spans="1:1" x14ac:dyDescent="0.25">
      <c r="A12722" s="58"/>
    </row>
    <row r="12723" spans="1:1" x14ac:dyDescent="0.25">
      <c r="A12723" s="58"/>
    </row>
    <row r="12724" spans="1:1" x14ac:dyDescent="0.25">
      <c r="A12724" s="58"/>
    </row>
    <row r="12725" spans="1:1" x14ac:dyDescent="0.25">
      <c r="A12725" s="58"/>
    </row>
    <row r="12726" spans="1:1" x14ac:dyDescent="0.25">
      <c r="A12726" s="58"/>
    </row>
    <row r="12727" spans="1:1" x14ac:dyDescent="0.25">
      <c r="A12727" s="58"/>
    </row>
    <row r="12728" spans="1:1" x14ac:dyDescent="0.25">
      <c r="A12728" s="58"/>
    </row>
    <row r="12729" spans="1:1" x14ac:dyDescent="0.25">
      <c r="A12729" s="58"/>
    </row>
    <row r="12730" spans="1:1" x14ac:dyDescent="0.25">
      <c r="A12730" s="58"/>
    </row>
    <row r="12731" spans="1:1" x14ac:dyDescent="0.25">
      <c r="A12731" s="58"/>
    </row>
    <row r="12732" spans="1:1" x14ac:dyDescent="0.25">
      <c r="A12732" s="58"/>
    </row>
    <row r="12733" spans="1:1" x14ac:dyDescent="0.25">
      <c r="A12733" s="58"/>
    </row>
    <row r="12734" spans="1:1" x14ac:dyDescent="0.25">
      <c r="A12734" s="58"/>
    </row>
    <row r="12735" spans="1:1" x14ac:dyDescent="0.25">
      <c r="A12735" s="58"/>
    </row>
    <row r="12736" spans="1:1" x14ac:dyDescent="0.25">
      <c r="A12736" s="58"/>
    </row>
    <row r="12737" spans="1:1" x14ac:dyDescent="0.25">
      <c r="A12737" s="58"/>
    </row>
    <row r="12738" spans="1:1" x14ac:dyDescent="0.25">
      <c r="A12738" s="58"/>
    </row>
    <row r="12739" spans="1:1" x14ac:dyDescent="0.25">
      <c r="A12739" s="58"/>
    </row>
    <row r="12740" spans="1:1" x14ac:dyDescent="0.25">
      <c r="A12740" s="58"/>
    </row>
    <row r="12741" spans="1:1" x14ac:dyDescent="0.25">
      <c r="A12741" s="58"/>
    </row>
    <row r="12742" spans="1:1" x14ac:dyDescent="0.25">
      <c r="A12742" s="58"/>
    </row>
    <row r="12743" spans="1:1" x14ac:dyDescent="0.25">
      <c r="A12743" s="58"/>
    </row>
    <row r="12744" spans="1:1" x14ac:dyDescent="0.25">
      <c r="A12744" s="58"/>
    </row>
    <row r="12745" spans="1:1" x14ac:dyDescent="0.25">
      <c r="A12745" s="58"/>
    </row>
    <row r="12746" spans="1:1" x14ac:dyDescent="0.25">
      <c r="A12746" s="58"/>
    </row>
    <row r="12747" spans="1:1" x14ac:dyDescent="0.25">
      <c r="A12747" s="58"/>
    </row>
    <row r="12748" spans="1:1" x14ac:dyDescent="0.25">
      <c r="A12748" s="58"/>
    </row>
    <row r="12749" spans="1:1" x14ac:dyDescent="0.25">
      <c r="A12749" s="58"/>
    </row>
    <row r="12750" spans="1:1" x14ac:dyDescent="0.25">
      <c r="A12750" s="58"/>
    </row>
    <row r="12751" spans="1:1" x14ac:dyDescent="0.25">
      <c r="A12751" s="58"/>
    </row>
    <row r="12752" spans="1:1" x14ac:dyDescent="0.25">
      <c r="A12752" s="58"/>
    </row>
    <row r="12753" spans="1:1" x14ac:dyDescent="0.25">
      <c r="A12753" s="58"/>
    </row>
    <row r="12754" spans="1:1" x14ac:dyDescent="0.25">
      <c r="A12754" s="58"/>
    </row>
    <row r="12755" spans="1:1" x14ac:dyDescent="0.25">
      <c r="A12755" s="58"/>
    </row>
    <row r="12756" spans="1:1" x14ac:dyDescent="0.25">
      <c r="A12756" s="58"/>
    </row>
    <row r="12757" spans="1:1" x14ac:dyDescent="0.25">
      <c r="A12757" s="58"/>
    </row>
    <row r="12758" spans="1:1" x14ac:dyDescent="0.25">
      <c r="A12758" s="58"/>
    </row>
    <row r="12759" spans="1:1" x14ac:dyDescent="0.25">
      <c r="A12759" s="58"/>
    </row>
    <row r="12760" spans="1:1" x14ac:dyDescent="0.25">
      <c r="A12760" s="58"/>
    </row>
    <row r="12761" spans="1:1" x14ac:dyDescent="0.25">
      <c r="A12761" s="58"/>
    </row>
    <row r="12762" spans="1:1" x14ac:dyDescent="0.25">
      <c r="A12762" s="58"/>
    </row>
    <row r="12763" spans="1:1" x14ac:dyDescent="0.25">
      <c r="A12763" s="58"/>
    </row>
    <row r="12764" spans="1:1" x14ac:dyDescent="0.25">
      <c r="A12764" s="58"/>
    </row>
    <row r="12765" spans="1:1" x14ac:dyDescent="0.25">
      <c r="A12765" s="58"/>
    </row>
    <row r="12766" spans="1:1" x14ac:dyDescent="0.25">
      <c r="A12766" s="58"/>
    </row>
    <row r="12767" spans="1:1" x14ac:dyDescent="0.25">
      <c r="A12767" s="58"/>
    </row>
    <row r="12768" spans="1:1" x14ac:dyDescent="0.25">
      <c r="A12768" s="58"/>
    </row>
    <row r="12769" spans="1:1" x14ac:dyDescent="0.25">
      <c r="A12769" s="58"/>
    </row>
    <row r="12770" spans="1:1" x14ac:dyDescent="0.25">
      <c r="A12770" s="58"/>
    </row>
    <row r="12771" spans="1:1" x14ac:dyDescent="0.25">
      <c r="A12771" s="58"/>
    </row>
    <row r="12772" spans="1:1" x14ac:dyDescent="0.25">
      <c r="A12772" s="58"/>
    </row>
    <row r="12773" spans="1:1" x14ac:dyDescent="0.25">
      <c r="A12773" s="58"/>
    </row>
    <row r="12774" spans="1:1" x14ac:dyDescent="0.25">
      <c r="A12774" s="58"/>
    </row>
    <row r="12775" spans="1:1" x14ac:dyDescent="0.25">
      <c r="A12775" s="58"/>
    </row>
    <row r="12776" spans="1:1" x14ac:dyDescent="0.25">
      <c r="A12776" s="58"/>
    </row>
    <row r="12777" spans="1:1" x14ac:dyDescent="0.25">
      <c r="A12777" s="58"/>
    </row>
    <row r="12778" spans="1:1" x14ac:dyDescent="0.25">
      <c r="A12778" s="58"/>
    </row>
    <row r="12779" spans="1:1" x14ac:dyDescent="0.25">
      <c r="A12779" s="58"/>
    </row>
    <row r="12780" spans="1:1" x14ac:dyDescent="0.25">
      <c r="A12780" s="58"/>
    </row>
    <row r="12781" spans="1:1" x14ac:dyDescent="0.25">
      <c r="A12781" s="58"/>
    </row>
    <row r="12782" spans="1:1" x14ac:dyDescent="0.25">
      <c r="A12782" s="58"/>
    </row>
    <row r="12783" spans="1:1" x14ac:dyDescent="0.25">
      <c r="A12783" s="58"/>
    </row>
    <row r="12784" spans="1:1" x14ac:dyDescent="0.25">
      <c r="A12784" s="58"/>
    </row>
    <row r="12785" spans="1:1" x14ac:dyDescent="0.25">
      <c r="A12785" s="58"/>
    </row>
    <row r="12786" spans="1:1" x14ac:dyDescent="0.25">
      <c r="A12786" s="58"/>
    </row>
    <row r="12787" spans="1:1" x14ac:dyDescent="0.25">
      <c r="A12787" s="58"/>
    </row>
    <row r="12788" spans="1:1" x14ac:dyDescent="0.25">
      <c r="A12788" s="58"/>
    </row>
    <row r="12789" spans="1:1" x14ac:dyDescent="0.25">
      <c r="A12789" s="58"/>
    </row>
    <row r="12790" spans="1:1" x14ac:dyDescent="0.25">
      <c r="A12790" s="58"/>
    </row>
    <row r="12791" spans="1:1" x14ac:dyDescent="0.25">
      <c r="A12791" s="58"/>
    </row>
    <row r="12792" spans="1:1" x14ac:dyDescent="0.25">
      <c r="A12792" s="58"/>
    </row>
    <row r="12793" spans="1:1" x14ac:dyDescent="0.25">
      <c r="A12793" s="58"/>
    </row>
    <row r="12794" spans="1:1" x14ac:dyDescent="0.25">
      <c r="A12794" s="58"/>
    </row>
    <row r="12795" spans="1:1" x14ac:dyDescent="0.25">
      <c r="A12795" s="58"/>
    </row>
    <row r="12796" spans="1:1" x14ac:dyDescent="0.25">
      <c r="A12796" s="58"/>
    </row>
    <row r="12797" spans="1:1" x14ac:dyDescent="0.25">
      <c r="A12797" s="58"/>
    </row>
    <row r="12798" spans="1:1" x14ac:dyDescent="0.25">
      <c r="A12798" s="58"/>
    </row>
    <row r="12799" spans="1:1" x14ac:dyDescent="0.25">
      <c r="A12799" s="58"/>
    </row>
    <row r="12800" spans="1:1" x14ac:dyDescent="0.25">
      <c r="A12800" s="58"/>
    </row>
    <row r="12801" spans="1:1" x14ac:dyDescent="0.25">
      <c r="A12801" s="58"/>
    </row>
    <row r="12802" spans="1:1" x14ac:dyDescent="0.25">
      <c r="A12802" s="58"/>
    </row>
    <row r="12803" spans="1:1" x14ac:dyDescent="0.25">
      <c r="A12803" s="58"/>
    </row>
    <row r="12804" spans="1:1" x14ac:dyDescent="0.25">
      <c r="A12804" s="58"/>
    </row>
    <row r="12805" spans="1:1" x14ac:dyDescent="0.25">
      <c r="A12805" s="58"/>
    </row>
    <row r="12806" spans="1:1" x14ac:dyDescent="0.25">
      <c r="A12806" s="58"/>
    </row>
    <row r="12807" spans="1:1" x14ac:dyDescent="0.25">
      <c r="A12807" s="58"/>
    </row>
    <row r="12808" spans="1:1" x14ac:dyDescent="0.25">
      <c r="A12808" s="58"/>
    </row>
    <row r="12809" spans="1:1" x14ac:dyDescent="0.25">
      <c r="A12809" s="58"/>
    </row>
    <row r="12810" spans="1:1" x14ac:dyDescent="0.25">
      <c r="A12810" s="58"/>
    </row>
    <row r="12811" spans="1:1" x14ac:dyDescent="0.25">
      <c r="A12811" s="58"/>
    </row>
    <row r="12812" spans="1:1" x14ac:dyDescent="0.25">
      <c r="A12812" s="58"/>
    </row>
    <row r="12813" spans="1:1" x14ac:dyDescent="0.25">
      <c r="A12813" s="58"/>
    </row>
    <row r="12814" spans="1:1" x14ac:dyDescent="0.25">
      <c r="A12814" s="58"/>
    </row>
    <row r="12815" spans="1:1" x14ac:dyDescent="0.25">
      <c r="A12815" s="58"/>
    </row>
    <row r="12816" spans="1:1" x14ac:dyDescent="0.25">
      <c r="A12816" s="58"/>
    </row>
    <row r="12817" spans="1:1" x14ac:dyDescent="0.25">
      <c r="A12817" s="58"/>
    </row>
    <row r="12818" spans="1:1" x14ac:dyDescent="0.25">
      <c r="A12818" s="58"/>
    </row>
    <row r="12819" spans="1:1" x14ac:dyDescent="0.25">
      <c r="A12819" s="58"/>
    </row>
    <row r="12820" spans="1:1" x14ac:dyDescent="0.25">
      <c r="A12820" s="58"/>
    </row>
    <row r="12821" spans="1:1" x14ac:dyDescent="0.25">
      <c r="A12821" s="58"/>
    </row>
    <row r="12822" spans="1:1" x14ac:dyDescent="0.25">
      <c r="A12822" s="58"/>
    </row>
    <row r="12823" spans="1:1" x14ac:dyDescent="0.25">
      <c r="A12823" s="58"/>
    </row>
    <row r="12824" spans="1:1" x14ac:dyDescent="0.25">
      <c r="A12824" s="58"/>
    </row>
    <row r="12825" spans="1:1" x14ac:dyDescent="0.25">
      <c r="A12825" s="58"/>
    </row>
    <row r="12826" spans="1:1" x14ac:dyDescent="0.25">
      <c r="A12826" s="58"/>
    </row>
    <row r="12827" spans="1:1" x14ac:dyDescent="0.25">
      <c r="A12827" s="58"/>
    </row>
    <row r="12828" spans="1:1" x14ac:dyDescent="0.25">
      <c r="A12828" s="58"/>
    </row>
    <row r="12829" spans="1:1" x14ac:dyDescent="0.25">
      <c r="A12829" s="58"/>
    </row>
    <row r="12830" spans="1:1" x14ac:dyDescent="0.25">
      <c r="A12830" s="58"/>
    </row>
    <row r="12831" spans="1:1" x14ac:dyDescent="0.25">
      <c r="A12831" s="58"/>
    </row>
    <row r="12832" spans="1:1" x14ac:dyDescent="0.25">
      <c r="A12832" s="58"/>
    </row>
    <row r="12833" spans="1:1" x14ac:dyDescent="0.25">
      <c r="A12833" s="58"/>
    </row>
    <row r="12834" spans="1:1" x14ac:dyDescent="0.25">
      <c r="A12834" s="58"/>
    </row>
    <row r="12835" spans="1:1" x14ac:dyDescent="0.25">
      <c r="A12835" s="58"/>
    </row>
    <row r="12836" spans="1:1" x14ac:dyDescent="0.25">
      <c r="A12836" s="58"/>
    </row>
    <row r="12837" spans="1:1" x14ac:dyDescent="0.25">
      <c r="A12837" s="58"/>
    </row>
    <row r="12838" spans="1:1" x14ac:dyDescent="0.25">
      <c r="A12838" s="58"/>
    </row>
    <row r="12839" spans="1:1" x14ac:dyDescent="0.25">
      <c r="A12839" s="58"/>
    </row>
    <row r="12840" spans="1:1" x14ac:dyDescent="0.25">
      <c r="A12840" s="58"/>
    </row>
    <row r="12841" spans="1:1" x14ac:dyDescent="0.25">
      <c r="A12841" s="58"/>
    </row>
    <row r="12842" spans="1:1" x14ac:dyDescent="0.25">
      <c r="A12842" s="58"/>
    </row>
    <row r="12843" spans="1:1" x14ac:dyDescent="0.25">
      <c r="A12843" s="58"/>
    </row>
    <row r="12844" spans="1:1" x14ac:dyDescent="0.25">
      <c r="A12844" s="58"/>
    </row>
    <row r="12845" spans="1:1" x14ac:dyDescent="0.25">
      <c r="A12845" s="58"/>
    </row>
    <row r="12846" spans="1:1" x14ac:dyDescent="0.25">
      <c r="A12846" s="58"/>
    </row>
    <row r="12847" spans="1:1" x14ac:dyDescent="0.25">
      <c r="A12847" s="58"/>
    </row>
    <row r="12848" spans="1:1" x14ac:dyDescent="0.25">
      <c r="A12848" s="58"/>
    </row>
    <row r="12849" spans="1:1" x14ac:dyDescent="0.25">
      <c r="A12849" s="58"/>
    </row>
    <row r="12850" spans="1:1" x14ac:dyDescent="0.25">
      <c r="A12850" s="58"/>
    </row>
    <row r="12851" spans="1:1" x14ac:dyDescent="0.25">
      <c r="A12851" s="58"/>
    </row>
    <row r="12852" spans="1:1" x14ac:dyDescent="0.25">
      <c r="A12852" s="58"/>
    </row>
    <row r="12853" spans="1:1" x14ac:dyDescent="0.25">
      <c r="A12853" s="58"/>
    </row>
    <row r="12854" spans="1:1" x14ac:dyDescent="0.25">
      <c r="A12854" s="58"/>
    </row>
    <row r="12855" spans="1:1" x14ac:dyDescent="0.25">
      <c r="A12855" s="58"/>
    </row>
    <row r="12856" spans="1:1" x14ac:dyDescent="0.25">
      <c r="A12856" s="58"/>
    </row>
    <row r="12857" spans="1:1" x14ac:dyDescent="0.25">
      <c r="A12857" s="58"/>
    </row>
    <row r="12858" spans="1:1" x14ac:dyDescent="0.25">
      <c r="A12858" s="58"/>
    </row>
    <row r="12859" spans="1:1" x14ac:dyDescent="0.25">
      <c r="A12859" s="58"/>
    </row>
    <row r="12860" spans="1:1" x14ac:dyDescent="0.25">
      <c r="A12860" s="58"/>
    </row>
    <row r="12861" spans="1:1" x14ac:dyDescent="0.25">
      <c r="A12861" s="58"/>
    </row>
    <row r="12862" spans="1:1" x14ac:dyDescent="0.25">
      <c r="A12862" s="58"/>
    </row>
    <row r="12863" spans="1:1" x14ac:dyDescent="0.25">
      <c r="A12863" s="58"/>
    </row>
    <row r="12864" spans="1:1" x14ac:dyDescent="0.25">
      <c r="A12864" s="58"/>
    </row>
    <row r="12865" spans="1:1" x14ac:dyDescent="0.25">
      <c r="A12865" s="58"/>
    </row>
    <row r="12866" spans="1:1" x14ac:dyDescent="0.25">
      <c r="A12866" s="58"/>
    </row>
    <row r="12867" spans="1:1" x14ac:dyDescent="0.25">
      <c r="A12867" s="58"/>
    </row>
    <row r="12868" spans="1:1" x14ac:dyDescent="0.25">
      <c r="A12868" s="58"/>
    </row>
    <row r="12869" spans="1:1" x14ac:dyDescent="0.25">
      <c r="A12869" s="58"/>
    </row>
    <row r="12870" spans="1:1" x14ac:dyDescent="0.25">
      <c r="A12870" s="58"/>
    </row>
    <row r="12871" spans="1:1" x14ac:dyDescent="0.25">
      <c r="A12871" s="58"/>
    </row>
    <row r="12872" spans="1:1" x14ac:dyDescent="0.25">
      <c r="A12872" s="58"/>
    </row>
    <row r="12873" spans="1:1" x14ac:dyDescent="0.25">
      <c r="A12873" s="58"/>
    </row>
    <row r="12874" spans="1:1" x14ac:dyDescent="0.25">
      <c r="A12874" s="58"/>
    </row>
    <row r="12875" spans="1:1" x14ac:dyDescent="0.25">
      <c r="A12875" s="58"/>
    </row>
    <row r="12876" spans="1:1" x14ac:dyDescent="0.25">
      <c r="A12876" s="58"/>
    </row>
    <row r="12877" spans="1:1" x14ac:dyDescent="0.25">
      <c r="A12877" s="58"/>
    </row>
    <row r="12878" spans="1:1" x14ac:dyDescent="0.25">
      <c r="A12878" s="58"/>
    </row>
    <row r="12879" spans="1:1" x14ac:dyDescent="0.25">
      <c r="A12879" s="58"/>
    </row>
    <row r="12880" spans="1:1" x14ac:dyDescent="0.25">
      <c r="A12880" s="58"/>
    </row>
    <row r="12881" spans="1:1" x14ac:dyDescent="0.25">
      <c r="A12881" s="58"/>
    </row>
    <row r="12882" spans="1:1" x14ac:dyDescent="0.25">
      <c r="A12882" s="58"/>
    </row>
    <row r="12883" spans="1:1" x14ac:dyDescent="0.25">
      <c r="A12883" s="58"/>
    </row>
    <row r="12884" spans="1:1" x14ac:dyDescent="0.25">
      <c r="A12884" s="58"/>
    </row>
    <row r="12885" spans="1:1" x14ac:dyDescent="0.25">
      <c r="A12885" s="58"/>
    </row>
    <row r="12886" spans="1:1" x14ac:dyDescent="0.25">
      <c r="A12886" s="58"/>
    </row>
    <row r="12887" spans="1:1" x14ac:dyDescent="0.25">
      <c r="A12887" s="58"/>
    </row>
    <row r="12888" spans="1:1" x14ac:dyDescent="0.25">
      <c r="A12888" s="58"/>
    </row>
    <row r="12889" spans="1:1" x14ac:dyDescent="0.25">
      <c r="A12889" s="58"/>
    </row>
    <row r="12890" spans="1:1" x14ac:dyDescent="0.25">
      <c r="A12890" s="58"/>
    </row>
    <row r="12891" spans="1:1" x14ac:dyDescent="0.25">
      <c r="A12891" s="58"/>
    </row>
    <row r="12892" spans="1:1" x14ac:dyDescent="0.25">
      <c r="A12892" s="58"/>
    </row>
    <row r="12893" spans="1:1" x14ac:dyDescent="0.25">
      <c r="A12893" s="58"/>
    </row>
    <row r="12894" spans="1:1" x14ac:dyDescent="0.25">
      <c r="A12894" s="58"/>
    </row>
    <row r="12895" spans="1:1" x14ac:dyDescent="0.25">
      <c r="A12895" s="58"/>
    </row>
    <row r="12896" spans="1:1" x14ac:dyDescent="0.25">
      <c r="A12896" s="58"/>
    </row>
    <row r="12897" spans="1:1" x14ac:dyDescent="0.25">
      <c r="A12897" s="58"/>
    </row>
    <row r="12898" spans="1:1" x14ac:dyDescent="0.25">
      <c r="A12898" s="58"/>
    </row>
    <row r="12899" spans="1:1" x14ac:dyDescent="0.25">
      <c r="A12899" s="58"/>
    </row>
    <row r="12900" spans="1:1" x14ac:dyDescent="0.25">
      <c r="A12900" s="58"/>
    </row>
    <row r="12901" spans="1:1" x14ac:dyDescent="0.25">
      <c r="A12901" s="58"/>
    </row>
    <row r="12902" spans="1:1" x14ac:dyDescent="0.25">
      <c r="A12902" s="58"/>
    </row>
    <row r="12903" spans="1:1" x14ac:dyDescent="0.25">
      <c r="A12903" s="58"/>
    </row>
    <row r="12904" spans="1:1" x14ac:dyDescent="0.25">
      <c r="A12904" s="58"/>
    </row>
    <row r="12905" spans="1:1" x14ac:dyDescent="0.25">
      <c r="A12905" s="58"/>
    </row>
    <row r="12906" spans="1:1" x14ac:dyDescent="0.25">
      <c r="A12906" s="58"/>
    </row>
    <row r="12907" spans="1:1" x14ac:dyDescent="0.25">
      <c r="A12907" s="58"/>
    </row>
    <row r="12908" spans="1:1" x14ac:dyDescent="0.25">
      <c r="A12908" s="58"/>
    </row>
    <row r="12909" spans="1:1" x14ac:dyDescent="0.25">
      <c r="A12909" s="58"/>
    </row>
    <row r="12910" spans="1:1" x14ac:dyDescent="0.25">
      <c r="A12910" s="58"/>
    </row>
    <row r="12911" spans="1:1" x14ac:dyDescent="0.25">
      <c r="A12911" s="58"/>
    </row>
    <row r="12912" spans="1:1" x14ac:dyDescent="0.25">
      <c r="A12912" s="58"/>
    </row>
    <row r="12913" spans="1:1" x14ac:dyDescent="0.25">
      <c r="A12913" s="58"/>
    </row>
    <row r="12914" spans="1:1" x14ac:dyDescent="0.25">
      <c r="A12914" s="58"/>
    </row>
    <row r="12915" spans="1:1" x14ac:dyDescent="0.25">
      <c r="A12915" s="58"/>
    </row>
    <row r="12916" spans="1:1" x14ac:dyDescent="0.25">
      <c r="A12916" s="58"/>
    </row>
    <row r="12917" spans="1:1" x14ac:dyDescent="0.25">
      <c r="A12917" s="58"/>
    </row>
    <row r="12918" spans="1:1" x14ac:dyDescent="0.25">
      <c r="A12918" s="58"/>
    </row>
    <row r="12919" spans="1:1" x14ac:dyDescent="0.25">
      <c r="A12919" s="58"/>
    </row>
    <row r="12920" spans="1:1" x14ac:dyDescent="0.25">
      <c r="A12920" s="58"/>
    </row>
    <row r="12921" spans="1:1" x14ac:dyDescent="0.25">
      <c r="A12921" s="58"/>
    </row>
    <row r="12922" spans="1:1" x14ac:dyDescent="0.25">
      <c r="A12922" s="58"/>
    </row>
    <row r="12923" spans="1:1" x14ac:dyDescent="0.25">
      <c r="A12923" s="58"/>
    </row>
    <row r="12924" spans="1:1" x14ac:dyDescent="0.25">
      <c r="A12924" s="58"/>
    </row>
    <row r="12925" spans="1:1" x14ac:dyDescent="0.25">
      <c r="A12925" s="58"/>
    </row>
    <row r="12926" spans="1:1" x14ac:dyDescent="0.25">
      <c r="A12926" s="58"/>
    </row>
    <row r="12927" spans="1:1" x14ac:dyDescent="0.25">
      <c r="A12927" s="58"/>
    </row>
    <row r="12928" spans="1:1" x14ac:dyDescent="0.25">
      <c r="A12928" s="58"/>
    </row>
    <row r="12929" spans="1:1" x14ac:dyDescent="0.25">
      <c r="A12929" s="58"/>
    </row>
    <row r="12930" spans="1:1" x14ac:dyDescent="0.25">
      <c r="A12930" s="58"/>
    </row>
    <row r="12931" spans="1:1" x14ac:dyDescent="0.25">
      <c r="A12931" s="58"/>
    </row>
    <row r="12932" spans="1:1" x14ac:dyDescent="0.25">
      <c r="A12932" s="58"/>
    </row>
    <row r="12933" spans="1:1" x14ac:dyDescent="0.25">
      <c r="A12933" s="58"/>
    </row>
    <row r="12934" spans="1:1" x14ac:dyDescent="0.25">
      <c r="A12934" s="58"/>
    </row>
    <row r="12935" spans="1:1" x14ac:dyDescent="0.25">
      <c r="A12935" s="58"/>
    </row>
    <row r="12936" spans="1:1" x14ac:dyDescent="0.25">
      <c r="A12936" s="58"/>
    </row>
    <row r="12937" spans="1:1" x14ac:dyDescent="0.25">
      <c r="A12937" s="58"/>
    </row>
    <row r="12938" spans="1:1" x14ac:dyDescent="0.25">
      <c r="A12938" s="58"/>
    </row>
    <row r="12939" spans="1:1" x14ac:dyDescent="0.25">
      <c r="A12939" s="58"/>
    </row>
    <row r="12940" spans="1:1" x14ac:dyDescent="0.25">
      <c r="A12940" s="58"/>
    </row>
    <row r="12941" spans="1:1" x14ac:dyDescent="0.25">
      <c r="A12941" s="58"/>
    </row>
    <row r="12942" spans="1:1" x14ac:dyDescent="0.25">
      <c r="A12942" s="58"/>
    </row>
    <row r="12943" spans="1:1" x14ac:dyDescent="0.25">
      <c r="A12943" s="58"/>
    </row>
    <row r="12944" spans="1:1" x14ac:dyDescent="0.25">
      <c r="A12944" s="58"/>
    </row>
    <row r="12945" spans="1:1" x14ac:dyDescent="0.25">
      <c r="A12945" s="58"/>
    </row>
    <row r="12946" spans="1:1" x14ac:dyDescent="0.25">
      <c r="A12946" s="58"/>
    </row>
    <row r="12947" spans="1:1" x14ac:dyDescent="0.25">
      <c r="A12947" s="58"/>
    </row>
    <row r="12948" spans="1:1" x14ac:dyDescent="0.25">
      <c r="A12948" s="58"/>
    </row>
    <row r="12949" spans="1:1" x14ac:dyDescent="0.25">
      <c r="A12949" s="58"/>
    </row>
    <row r="12950" spans="1:1" x14ac:dyDescent="0.25">
      <c r="A12950" s="58"/>
    </row>
    <row r="12951" spans="1:1" x14ac:dyDescent="0.25">
      <c r="A12951" s="58"/>
    </row>
    <row r="12952" spans="1:1" x14ac:dyDescent="0.25">
      <c r="A12952" s="58"/>
    </row>
    <row r="12953" spans="1:1" x14ac:dyDescent="0.25">
      <c r="A12953" s="58"/>
    </row>
    <row r="12954" spans="1:1" x14ac:dyDescent="0.25">
      <c r="A12954" s="58"/>
    </row>
    <row r="12955" spans="1:1" x14ac:dyDescent="0.25">
      <c r="A12955" s="58"/>
    </row>
    <row r="12956" spans="1:1" x14ac:dyDescent="0.25">
      <c r="A12956" s="58"/>
    </row>
    <row r="12957" spans="1:1" x14ac:dyDescent="0.25">
      <c r="A12957" s="58"/>
    </row>
    <row r="12958" spans="1:1" x14ac:dyDescent="0.25">
      <c r="A12958" s="58"/>
    </row>
    <row r="12959" spans="1:1" x14ac:dyDescent="0.25">
      <c r="A12959" s="58"/>
    </row>
    <row r="12960" spans="1:1" x14ac:dyDescent="0.25">
      <c r="A12960" s="58"/>
    </row>
    <row r="12961" spans="1:1" x14ac:dyDescent="0.25">
      <c r="A12961" s="58"/>
    </row>
    <row r="12962" spans="1:1" x14ac:dyDescent="0.25">
      <c r="A12962" s="58"/>
    </row>
    <row r="12963" spans="1:1" x14ac:dyDescent="0.25">
      <c r="A12963" s="58"/>
    </row>
    <row r="12964" spans="1:1" x14ac:dyDescent="0.25">
      <c r="A12964" s="58"/>
    </row>
    <row r="12965" spans="1:1" x14ac:dyDescent="0.25">
      <c r="A12965" s="58"/>
    </row>
    <row r="12966" spans="1:1" x14ac:dyDescent="0.25">
      <c r="A12966" s="58"/>
    </row>
    <row r="12967" spans="1:1" x14ac:dyDescent="0.25">
      <c r="A12967" s="58"/>
    </row>
    <row r="12968" spans="1:1" x14ac:dyDescent="0.25">
      <c r="A12968" s="58"/>
    </row>
    <row r="12969" spans="1:1" x14ac:dyDescent="0.25">
      <c r="A12969" s="58"/>
    </row>
    <row r="12970" spans="1:1" x14ac:dyDescent="0.25">
      <c r="A12970" s="58"/>
    </row>
    <row r="12971" spans="1:1" x14ac:dyDescent="0.25">
      <c r="A12971" s="58"/>
    </row>
    <row r="12972" spans="1:1" x14ac:dyDescent="0.25">
      <c r="A12972" s="58"/>
    </row>
    <row r="12973" spans="1:1" x14ac:dyDescent="0.25">
      <c r="A12973" s="58"/>
    </row>
    <row r="12974" spans="1:1" x14ac:dyDescent="0.25">
      <c r="A12974" s="58"/>
    </row>
    <row r="12975" spans="1:1" x14ac:dyDescent="0.25">
      <c r="A12975" s="58"/>
    </row>
    <row r="12976" spans="1:1" x14ac:dyDescent="0.25">
      <c r="A12976" s="58"/>
    </row>
    <row r="12977" spans="1:1" x14ac:dyDescent="0.25">
      <c r="A12977" s="58"/>
    </row>
    <row r="12978" spans="1:1" x14ac:dyDescent="0.25">
      <c r="A12978" s="58"/>
    </row>
    <row r="12979" spans="1:1" x14ac:dyDescent="0.25">
      <c r="A12979" s="58"/>
    </row>
    <row r="12980" spans="1:1" x14ac:dyDescent="0.25">
      <c r="A12980" s="58"/>
    </row>
    <row r="12981" spans="1:1" x14ac:dyDescent="0.25">
      <c r="A12981" s="58"/>
    </row>
    <row r="12982" spans="1:1" x14ac:dyDescent="0.25">
      <c r="A12982" s="58"/>
    </row>
    <row r="12983" spans="1:1" x14ac:dyDescent="0.25">
      <c r="A12983" s="58"/>
    </row>
    <row r="12984" spans="1:1" x14ac:dyDescent="0.25">
      <c r="A12984" s="58"/>
    </row>
    <row r="12985" spans="1:1" x14ac:dyDescent="0.25">
      <c r="A12985" s="58"/>
    </row>
    <row r="12986" spans="1:1" x14ac:dyDescent="0.25">
      <c r="A12986" s="58"/>
    </row>
    <row r="12987" spans="1:1" x14ac:dyDescent="0.25">
      <c r="A12987" s="58"/>
    </row>
    <row r="12988" spans="1:1" x14ac:dyDescent="0.25">
      <c r="A12988" s="58"/>
    </row>
    <row r="12989" spans="1:1" x14ac:dyDescent="0.25">
      <c r="A12989" s="58"/>
    </row>
    <row r="12990" spans="1:1" x14ac:dyDescent="0.25">
      <c r="A12990" s="58"/>
    </row>
    <row r="12991" spans="1:1" x14ac:dyDescent="0.25">
      <c r="A12991" s="58"/>
    </row>
    <row r="12992" spans="1:1" x14ac:dyDescent="0.25">
      <c r="A12992" s="58"/>
    </row>
    <row r="12993" spans="1:1" x14ac:dyDescent="0.25">
      <c r="A12993" s="58"/>
    </row>
    <row r="12994" spans="1:1" x14ac:dyDescent="0.25">
      <c r="A12994" s="58"/>
    </row>
    <row r="12995" spans="1:1" x14ac:dyDescent="0.25">
      <c r="A12995" s="58"/>
    </row>
    <row r="12996" spans="1:1" x14ac:dyDescent="0.25">
      <c r="A12996" s="58"/>
    </row>
    <row r="12997" spans="1:1" x14ac:dyDescent="0.25">
      <c r="A12997" s="58"/>
    </row>
    <row r="12998" spans="1:1" x14ac:dyDescent="0.25">
      <c r="A12998" s="58"/>
    </row>
    <row r="12999" spans="1:1" x14ac:dyDescent="0.25">
      <c r="A12999" s="58"/>
    </row>
    <row r="13000" spans="1:1" x14ac:dyDescent="0.25">
      <c r="A13000" s="58"/>
    </row>
    <row r="13001" spans="1:1" x14ac:dyDescent="0.25">
      <c r="A13001" s="58"/>
    </row>
    <row r="13002" spans="1:1" x14ac:dyDescent="0.25">
      <c r="A13002" s="58"/>
    </row>
    <row r="13003" spans="1:1" x14ac:dyDescent="0.25">
      <c r="A13003" s="58"/>
    </row>
    <row r="13004" spans="1:1" x14ac:dyDescent="0.25">
      <c r="A13004" s="58"/>
    </row>
    <row r="13005" spans="1:1" x14ac:dyDescent="0.25">
      <c r="A13005" s="58"/>
    </row>
    <row r="13006" spans="1:1" x14ac:dyDescent="0.25">
      <c r="A13006" s="58"/>
    </row>
    <row r="13007" spans="1:1" x14ac:dyDescent="0.25">
      <c r="A13007" s="58"/>
    </row>
    <row r="13008" spans="1:1" x14ac:dyDescent="0.25">
      <c r="A13008" s="58"/>
    </row>
    <row r="13009" spans="1:1" x14ac:dyDescent="0.25">
      <c r="A13009" s="58"/>
    </row>
    <row r="13010" spans="1:1" x14ac:dyDescent="0.25">
      <c r="A13010" s="58"/>
    </row>
    <row r="13011" spans="1:1" x14ac:dyDescent="0.25">
      <c r="A13011" s="58"/>
    </row>
    <row r="13012" spans="1:1" x14ac:dyDescent="0.25">
      <c r="A13012" s="58"/>
    </row>
    <row r="13013" spans="1:1" x14ac:dyDescent="0.25">
      <c r="A13013" s="58"/>
    </row>
    <row r="13014" spans="1:1" x14ac:dyDescent="0.25">
      <c r="A13014" s="58"/>
    </row>
    <row r="13015" spans="1:1" x14ac:dyDescent="0.25">
      <c r="A13015" s="58"/>
    </row>
    <row r="13016" spans="1:1" x14ac:dyDescent="0.25">
      <c r="A13016" s="58"/>
    </row>
    <row r="13017" spans="1:1" x14ac:dyDescent="0.25">
      <c r="A13017" s="58"/>
    </row>
    <row r="13018" spans="1:1" x14ac:dyDescent="0.25">
      <c r="A13018" s="58"/>
    </row>
    <row r="13019" spans="1:1" x14ac:dyDescent="0.25">
      <c r="A13019" s="58"/>
    </row>
    <row r="13020" spans="1:1" x14ac:dyDescent="0.25">
      <c r="A13020" s="58"/>
    </row>
    <row r="13021" spans="1:1" x14ac:dyDescent="0.25">
      <c r="A13021" s="58"/>
    </row>
    <row r="13022" spans="1:1" x14ac:dyDescent="0.25">
      <c r="A13022" s="58"/>
    </row>
    <row r="13023" spans="1:1" x14ac:dyDescent="0.25">
      <c r="A13023" s="58"/>
    </row>
    <row r="13024" spans="1:1" x14ac:dyDescent="0.25">
      <c r="A13024" s="58"/>
    </row>
    <row r="13025" spans="1:1" x14ac:dyDescent="0.25">
      <c r="A13025" s="58"/>
    </row>
    <row r="13026" spans="1:1" x14ac:dyDescent="0.25">
      <c r="A13026" s="58"/>
    </row>
    <row r="13027" spans="1:1" x14ac:dyDescent="0.25">
      <c r="A13027" s="58"/>
    </row>
    <row r="13028" spans="1:1" x14ac:dyDescent="0.25">
      <c r="A13028" s="58"/>
    </row>
    <row r="13029" spans="1:1" x14ac:dyDescent="0.25">
      <c r="A13029" s="58"/>
    </row>
    <row r="13030" spans="1:1" x14ac:dyDescent="0.25">
      <c r="A13030" s="58"/>
    </row>
    <row r="13031" spans="1:1" x14ac:dyDescent="0.25">
      <c r="A13031" s="58"/>
    </row>
    <row r="13032" spans="1:1" x14ac:dyDescent="0.25">
      <c r="A13032" s="58"/>
    </row>
    <row r="13033" spans="1:1" x14ac:dyDescent="0.25">
      <c r="A13033" s="58"/>
    </row>
    <row r="13034" spans="1:1" x14ac:dyDescent="0.25">
      <c r="A13034" s="58"/>
    </row>
    <row r="13035" spans="1:1" x14ac:dyDescent="0.25">
      <c r="A13035" s="58"/>
    </row>
    <row r="13036" spans="1:1" x14ac:dyDescent="0.25">
      <c r="A13036" s="58"/>
    </row>
    <row r="13037" spans="1:1" x14ac:dyDescent="0.25">
      <c r="A13037" s="58"/>
    </row>
    <row r="13038" spans="1:1" x14ac:dyDescent="0.25">
      <c r="A13038" s="58"/>
    </row>
    <row r="13039" spans="1:1" x14ac:dyDescent="0.25">
      <c r="A13039" s="58"/>
    </row>
    <row r="13040" spans="1:1" x14ac:dyDescent="0.25">
      <c r="A13040" s="58"/>
    </row>
    <row r="13041" spans="1:1" x14ac:dyDescent="0.25">
      <c r="A13041" s="58"/>
    </row>
    <row r="13042" spans="1:1" x14ac:dyDescent="0.25">
      <c r="A13042" s="58"/>
    </row>
    <row r="13043" spans="1:1" x14ac:dyDescent="0.25">
      <c r="A13043" s="58"/>
    </row>
    <row r="13044" spans="1:1" x14ac:dyDescent="0.25">
      <c r="A13044" s="58"/>
    </row>
    <row r="13045" spans="1:1" x14ac:dyDescent="0.25">
      <c r="A13045" s="58"/>
    </row>
    <row r="13046" spans="1:1" x14ac:dyDescent="0.25">
      <c r="A13046" s="58"/>
    </row>
    <row r="13047" spans="1:1" x14ac:dyDescent="0.25">
      <c r="A13047" s="58"/>
    </row>
    <row r="13048" spans="1:1" x14ac:dyDescent="0.25">
      <c r="A13048" s="58"/>
    </row>
    <row r="13049" spans="1:1" x14ac:dyDescent="0.25">
      <c r="A13049" s="58"/>
    </row>
    <row r="13050" spans="1:1" x14ac:dyDescent="0.25">
      <c r="A13050" s="58"/>
    </row>
    <row r="13051" spans="1:1" x14ac:dyDescent="0.25">
      <c r="A13051" s="58"/>
    </row>
    <row r="13052" spans="1:1" x14ac:dyDescent="0.25">
      <c r="A13052" s="58"/>
    </row>
    <row r="13053" spans="1:1" x14ac:dyDescent="0.25">
      <c r="A13053" s="58"/>
    </row>
    <row r="13054" spans="1:1" x14ac:dyDescent="0.25">
      <c r="A13054" s="58"/>
    </row>
    <row r="13055" spans="1:1" x14ac:dyDescent="0.25">
      <c r="A13055" s="58"/>
    </row>
    <row r="13056" spans="1:1" x14ac:dyDescent="0.25">
      <c r="A13056" s="58"/>
    </row>
    <row r="13057" spans="1:1" x14ac:dyDescent="0.25">
      <c r="A13057" s="58"/>
    </row>
    <row r="13058" spans="1:1" x14ac:dyDescent="0.25">
      <c r="A13058" s="58"/>
    </row>
    <row r="13059" spans="1:1" x14ac:dyDescent="0.25">
      <c r="A13059" s="58"/>
    </row>
    <row r="13060" spans="1:1" x14ac:dyDescent="0.25">
      <c r="A13060" s="58"/>
    </row>
    <row r="13061" spans="1:1" x14ac:dyDescent="0.25">
      <c r="A13061" s="58"/>
    </row>
    <row r="13062" spans="1:1" x14ac:dyDescent="0.25">
      <c r="A13062" s="58"/>
    </row>
    <row r="13063" spans="1:1" x14ac:dyDescent="0.25">
      <c r="A13063" s="58"/>
    </row>
    <row r="13064" spans="1:1" x14ac:dyDescent="0.25">
      <c r="A13064" s="58"/>
    </row>
    <row r="13065" spans="1:1" x14ac:dyDescent="0.25">
      <c r="A13065" s="58"/>
    </row>
    <row r="13066" spans="1:1" x14ac:dyDescent="0.25">
      <c r="A13066" s="58"/>
    </row>
    <row r="13067" spans="1:1" x14ac:dyDescent="0.25">
      <c r="A13067" s="58"/>
    </row>
    <row r="13068" spans="1:1" x14ac:dyDescent="0.25">
      <c r="A13068" s="58"/>
    </row>
    <row r="13069" spans="1:1" x14ac:dyDescent="0.25">
      <c r="A13069" s="58"/>
    </row>
    <row r="13070" spans="1:1" x14ac:dyDescent="0.25">
      <c r="A13070" s="58"/>
    </row>
    <row r="13071" spans="1:1" x14ac:dyDescent="0.25">
      <c r="A13071" s="58"/>
    </row>
    <row r="13072" spans="1:1" x14ac:dyDescent="0.25">
      <c r="A13072" s="58"/>
    </row>
    <row r="13073" spans="1:1" x14ac:dyDescent="0.25">
      <c r="A13073" s="58"/>
    </row>
    <row r="13074" spans="1:1" x14ac:dyDescent="0.25">
      <c r="A13074" s="58"/>
    </row>
    <row r="13075" spans="1:1" x14ac:dyDescent="0.25">
      <c r="A13075" s="58"/>
    </row>
    <row r="13076" spans="1:1" x14ac:dyDescent="0.25">
      <c r="A13076" s="58"/>
    </row>
    <row r="13077" spans="1:1" x14ac:dyDescent="0.25">
      <c r="A13077" s="58"/>
    </row>
    <row r="13078" spans="1:1" x14ac:dyDescent="0.25">
      <c r="A13078" s="58"/>
    </row>
    <row r="13079" spans="1:1" x14ac:dyDescent="0.25">
      <c r="A13079" s="58"/>
    </row>
    <row r="13080" spans="1:1" x14ac:dyDescent="0.25">
      <c r="A13080" s="58"/>
    </row>
    <row r="13081" spans="1:1" x14ac:dyDescent="0.25">
      <c r="A13081" s="58"/>
    </row>
    <row r="13082" spans="1:1" x14ac:dyDescent="0.25">
      <c r="A13082" s="58"/>
    </row>
    <row r="13083" spans="1:1" x14ac:dyDescent="0.25">
      <c r="A13083" s="58"/>
    </row>
    <row r="13084" spans="1:1" x14ac:dyDescent="0.25">
      <c r="A13084" s="58"/>
    </row>
    <row r="13085" spans="1:1" x14ac:dyDescent="0.25">
      <c r="A13085" s="58"/>
    </row>
    <row r="13086" spans="1:1" x14ac:dyDescent="0.25">
      <c r="A13086" s="58"/>
    </row>
    <row r="13087" spans="1:1" x14ac:dyDescent="0.25">
      <c r="A13087" s="58"/>
    </row>
    <row r="13088" spans="1:1" x14ac:dyDescent="0.25">
      <c r="A13088" s="58"/>
    </row>
    <row r="13089" spans="1:1" x14ac:dyDescent="0.25">
      <c r="A13089" s="58"/>
    </row>
    <row r="13090" spans="1:1" x14ac:dyDescent="0.25">
      <c r="A13090" s="58"/>
    </row>
    <row r="13091" spans="1:1" x14ac:dyDescent="0.25">
      <c r="A13091" s="58"/>
    </row>
    <row r="13092" spans="1:1" x14ac:dyDescent="0.25">
      <c r="A13092" s="58"/>
    </row>
    <row r="13093" spans="1:1" x14ac:dyDescent="0.25">
      <c r="A13093" s="58"/>
    </row>
    <row r="13094" spans="1:1" x14ac:dyDescent="0.25">
      <c r="A13094" s="58"/>
    </row>
    <row r="13095" spans="1:1" x14ac:dyDescent="0.25">
      <c r="A13095" s="58"/>
    </row>
    <row r="13096" spans="1:1" x14ac:dyDescent="0.25">
      <c r="A13096" s="58"/>
    </row>
    <row r="13097" spans="1:1" x14ac:dyDescent="0.25">
      <c r="A13097" s="58"/>
    </row>
    <row r="13098" spans="1:1" x14ac:dyDescent="0.25">
      <c r="A13098" s="58"/>
    </row>
    <row r="13099" spans="1:1" x14ac:dyDescent="0.25">
      <c r="A13099" s="58"/>
    </row>
    <row r="13100" spans="1:1" x14ac:dyDescent="0.25">
      <c r="A13100" s="58"/>
    </row>
    <row r="13101" spans="1:1" x14ac:dyDescent="0.25">
      <c r="A13101" s="58"/>
    </row>
    <row r="13102" spans="1:1" x14ac:dyDescent="0.25">
      <c r="A13102" s="58"/>
    </row>
    <row r="13103" spans="1:1" x14ac:dyDescent="0.25">
      <c r="A13103" s="58"/>
    </row>
    <row r="13104" spans="1:1" x14ac:dyDescent="0.25">
      <c r="A13104" s="58"/>
    </row>
    <row r="13105" spans="1:1" x14ac:dyDescent="0.25">
      <c r="A13105" s="58"/>
    </row>
    <row r="13106" spans="1:1" x14ac:dyDescent="0.25">
      <c r="A13106" s="58"/>
    </row>
    <row r="13107" spans="1:1" x14ac:dyDescent="0.25">
      <c r="A13107" s="58"/>
    </row>
    <row r="13108" spans="1:1" x14ac:dyDescent="0.25">
      <c r="A13108" s="58"/>
    </row>
    <row r="13109" spans="1:1" x14ac:dyDescent="0.25">
      <c r="A13109" s="58"/>
    </row>
    <row r="13110" spans="1:1" x14ac:dyDescent="0.25">
      <c r="A13110" s="58"/>
    </row>
    <row r="13111" spans="1:1" x14ac:dyDescent="0.25">
      <c r="A13111" s="58"/>
    </row>
    <row r="13112" spans="1:1" x14ac:dyDescent="0.25">
      <c r="A13112" s="58"/>
    </row>
    <row r="13113" spans="1:1" x14ac:dyDescent="0.25">
      <c r="A13113" s="58"/>
    </row>
    <row r="13114" spans="1:1" x14ac:dyDescent="0.25">
      <c r="A13114" s="58"/>
    </row>
    <row r="13115" spans="1:1" x14ac:dyDescent="0.25">
      <c r="A13115" s="58"/>
    </row>
    <row r="13116" spans="1:1" x14ac:dyDescent="0.25">
      <c r="A13116" s="58"/>
    </row>
    <row r="13117" spans="1:1" x14ac:dyDescent="0.25">
      <c r="A13117" s="58"/>
    </row>
    <row r="13118" spans="1:1" x14ac:dyDescent="0.25">
      <c r="A13118" s="58"/>
    </row>
    <row r="13119" spans="1:1" x14ac:dyDescent="0.25">
      <c r="A13119" s="58"/>
    </row>
    <row r="13120" spans="1:1" x14ac:dyDescent="0.25">
      <c r="A13120" s="58"/>
    </row>
    <row r="13121" spans="1:1" x14ac:dyDescent="0.25">
      <c r="A13121" s="58"/>
    </row>
    <row r="13122" spans="1:1" x14ac:dyDescent="0.25">
      <c r="A13122" s="58"/>
    </row>
    <row r="13123" spans="1:1" x14ac:dyDescent="0.25">
      <c r="A13123" s="58"/>
    </row>
    <row r="13124" spans="1:1" x14ac:dyDescent="0.25">
      <c r="A13124" s="58"/>
    </row>
    <row r="13125" spans="1:1" x14ac:dyDescent="0.25">
      <c r="A13125" s="58"/>
    </row>
    <row r="13126" spans="1:1" x14ac:dyDescent="0.25">
      <c r="A13126" s="58"/>
    </row>
    <row r="13127" spans="1:1" x14ac:dyDescent="0.25">
      <c r="A13127" s="58"/>
    </row>
    <row r="13128" spans="1:1" x14ac:dyDescent="0.25">
      <c r="A13128" s="58"/>
    </row>
    <row r="13129" spans="1:1" x14ac:dyDescent="0.25">
      <c r="A13129" s="58"/>
    </row>
    <row r="13130" spans="1:1" x14ac:dyDescent="0.25">
      <c r="A13130" s="58"/>
    </row>
    <row r="13131" spans="1:1" x14ac:dyDescent="0.25">
      <c r="A13131" s="58"/>
    </row>
    <row r="13132" spans="1:1" x14ac:dyDescent="0.25">
      <c r="A13132" s="58"/>
    </row>
    <row r="13133" spans="1:1" x14ac:dyDescent="0.25">
      <c r="A13133" s="58"/>
    </row>
    <row r="13134" spans="1:1" x14ac:dyDescent="0.25">
      <c r="A13134" s="58"/>
    </row>
    <row r="13135" spans="1:1" x14ac:dyDescent="0.25">
      <c r="A13135" s="58"/>
    </row>
    <row r="13136" spans="1:1" x14ac:dyDescent="0.25">
      <c r="A13136" s="58"/>
    </row>
    <row r="13137" spans="1:1" x14ac:dyDescent="0.25">
      <c r="A13137" s="58"/>
    </row>
    <row r="13138" spans="1:1" x14ac:dyDescent="0.25">
      <c r="A13138" s="58"/>
    </row>
    <row r="13139" spans="1:1" x14ac:dyDescent="0.25">
      <c r="A13139" s="58"/>
    </row>
    <row r="13140" spans="1:1" x14ac:dyDescent="0.25">
      <c r="A13140" s="58"/>
    </row>
    <row r="13141" spans="1:1" x14ac:dyDescent="0.25">
      <c r="A13141" s="58"/>
    </row>
    <row r="13142" spans="1:1" x14ac:dyDescent="0.25">
      <c r="A13142" s="58"/>
    </row>
    <row r="13143" spans="1:1" x14ac:dyDescent="0.25">
      <c r="A13143" s="58"/>
    </row>
    <row r="13144" spans="1:1" x14ac:dyDescent="0.25">
      <c r="A13144" s="58"/>
    </row>
    <row r="13145" spans="1:1" x14ac:dyDescent="0.25">
      <c r="A13145" s="58"/>
    </row>
    <row r="13146" spans="1:1" x14ac:dyDescent="0.25">
      <c r="A13146" s="58"/>
    </row>
    <row r="13147" spans="1:1" x14ac:dyDescent="0.25">
      <c r="A13147" s="58"/>
    </row>
    <row r="13148" spans="1:1" x14ac:dyDescent="0.25">
      <c r="A13148" s="58"/>
    </row>
    <row r="13149" spans="1:1" x14ac:dyDescent="0.25">
      <c r="A13149" s="58"/>
    </row>
    <row r="13150" spans="1:1" x14ac:dyDescent="0.25">
      <c r="A13150" s="58"/>
    </row>
    <row r="13151" spans="1:1" x14ac:dyDescent="0.25">
      <c r="A13151" s="58"/>
    </row>
    <row r="13152" spans="1:1" x14ac:dyDescent="0.25">
      <c r="A13152" s="58"/>
    </row>
    <row r="13153" spans="1:1" x14ac:dyDescent="0.25">
      <c r="A13153" s="58"/>
    </row>
    <row r="13154" spans="1:1" x14ac:dyDescent="0.25">
      <c r="A13154" s="58"/>
    </row>
    <row r="13155" spans="1:1" x14ac:dyDescent="0.25">
      <c r="A13155" s="58"/>
    </row>
    <row r="13156" spans="1:1" x14ac:dyDescent="0.25">
      <c r="A13156" s="58"/>
    </row>
    <row r="13157" spans="1:1" x14ac:dyDescent="0.25">
      <c r="A13157" s="58"/>
    </row>
    <row r="13158" spans="1:1" x14ac:dyDescent="0.25">
      <c r="A13158" s="58"/>
    </row>
    <row r="13159" spans="1:1" x14ac:dyDescent="0.25">
      <c r="A13159" s="58"/>
    </row>
    <row r="13160" spans="1:1" x14ac:dyDescent="0.25">
      <c r="A13160" s="58"/>
    </row>
    <row r="13161" spans="1:1" x14ac:dyDescent="0.25">
      <c r="A13161" s="58"/>
    </row>
    <row r="13162" spans="1:1" x14ac:dyDescent="0.25">
      <c r="A13162" s="58"/>
    </row>
    <row r="13163" spans="1:1" x14ac:dyDescent="0.25">
      <c r="A13163" s="58"/>
    </row>
    <row r="13164" spans="1:1" x14ac:dyDescent="0.25">
      <c r="A13164" s="58"/>
    </row>
    <row r="13165" spans="1:1" x14ac:dyDescent="0.25">
      <c r="A13165" s="58"/>
    </row>
    <row r="13166" spans="1:1" x14ac:dyDescent="0.25">
      <c r="A13166" s="58"/>
    </row>
    <row r="13167" spans="1:1" x14ac:dyDescent="0.25">
      <c r="A13167" s="58"/>
    </row>
    <row r="13168" spans="1:1" x14ac:dyDescent="0.25">
      <c r="A13168" s="58"/>
    </row>
    <row r="13169" spans="1:1" x14ac:dyDescent="0.25">
      <c r="A13169" s="58"/>
    </row>
    <row r="13170" spans="1:1" x14ac:dyDescent="0.25">
      <c r="A13170" s="58"/>
    </row>
    <row r="13171" spans="1:1" x14ac:dyDescent="0.25">
      <c r="A13171" s="58"/>
    </row>
    <row r="13172" spans="1:1" x14ac:dyDescent="0.25">
      <c r="A13172" s="58"/>
    </row>
    <row r="13173" spans="1:1" x14ac:dyDescent="0.25">
      <c r="A13173" s="58"/>
    </row>
    <row r="13174" spans="1:1" x14ac:dyDescent="0.25">
      <c r="A13174" s="58"/>
    </row>
    <row r="13175" spans="1:1" x14ac:dyDescent="0.25">
      <c r="A13175" s="58"/>
    </row>
    <row r="13176" spans="1:1" x14ac:dyDescent="0.25">
      <c r="A13176" s="58"/>
    </row>
    <row r="13177" spans="1:1" x14ac:dyDescent="0.25">
      <c r="A13177" s="58"/>
    </row>
    <row r="13178" spans="1:1" x14ac:dyDescent="0.25">
      <c r="A13178" s="58"/>
    </row>
    <row r="13179" spans="1:1" x14ac:dyDescent="0.25">
      <c r="A13179" s="58"/>
    </row>
    <row r="13180" spans="1:1" x14ac:dyDescent="0.25">
      <c r="A13180" s="58"/>
    </row>
    <row r="13181" spans="1:1" x14ac:dyDescent="0.25">
      <c r="A13181" s="58"/>
    </row>
    <row r="13182" spans="1:1" x14ac:dyDescent="0.25">
      <c r="A13182" s="58"/>
    </row>
    <row r="13183" spans="1:1" x14ac:dyDescent="0.25">
      <c r="A13183" s="58"/>
    </row>
    <row r="13184" spans="1:1" x14ac:dyDescent="0.25">
      <c r="A13184" s="58"/>
    </row>
    <row r="13185" spans="1:1" x14ac:dyDescent="0.25">
      <c r="A13185" s="58"/>
    </row>
    <row r="13186" spans="1:1" x14ac:dyDescent="0.25">
      <c r="A13186" s="58"/>
    </row>
    <row r="13187" spans="1:1" x14ac:dyDescent="0.25">
      <c r="A13187" s="58"/>
    </row>
    <row r="13188" spans="1:1" x14ac:dyDescent="0.25">
      <c r="A13188" s="58"/>
    </row>
    <row r="13189" spans="1:1" x14ac:dyDescent="0.25">
      <c r="A13189" s="58"/>
    </row>
    <row r="13190" spans="1:1" x14ac:dyDescent="0.25">
      <c r="A13190" s="58"/>
    </row>
    <row r="13191" spans="1:1" x14ac:dyDescent="0.25">
      <c r="A13191" s="58"/>
    </row>
    <row r="13192" spans="1:1" x14ac:dyDescent="0.25">
      <c r="A13192" s="58"/>
    </row>
    <row r="13193" spans="1:1" x14ac:dyDescent="0.25">
      <c r="A13193" s="58"/>
    </row>
    <row r="13194" spans="1:1" x14ac:dyDescent="0.25">
      <c r="A13194" s="58"/>
    </row>
    <row r="13195" spans="1:1" x14ac:dyDescent="0.25">
      <c r="A13195" s="58"/>
    </row>
    <row r="13196" spans="1:1" x14ac:dyDescent="0.25">
      <c r="A13196" s="58"/>
    </row>
    <row r="13197" spans="1:1" x14ac:dyDescent="0.25">
      <c r="A13197" s="58"/>
    </row>
    <row r="13198" spans="1:1" x14ac:dyDescent="0.25">
      <c r="A13198" s="58"/>
    </row>
    <row r="13199" spans="1:1" x14ac:dyDescent="0.25">
      <c r="A13199" s="58"/>
    </row>
    <row r="13200" spans="1:1" x14ac:dyDescent="0.25">
      <c r="A13200" s="58"/>
    </row>
    <row r="13201" spans="1:1" x14ac:dyDescent="0.25">
      <c r="A13201" s="58"/>
    </row>
    <row r="13202" spans="1:1" x14ac:dyDescent="0.25">
      <c r="A13202" s="58"/>
    </row>
    <row r="13203" spans="1:1" x14ac:dyDescent="0.25">
      <c r="A13203" s="58"/>
    </row>
    <row r="13204" spans="1:1" x14ac:dyDescent="0.25">
      <c r="A13204" s="58"/>
    </row>
    <row r="13205" spans="1:1" x14ac:dyDescent="0.25">
      <c r="A13205" s="58"/>
    </row>
    <row r="13206" spans="1:1" x14ac:dyDescent="0.25">
      <c r="A13206" s="58"/>
    </row>
    <row r="13207" spans="1:1" x14ac:dyDescent="0.25">
      <c r="A13207" s="58"/>
    </row>
    <row r="13208" spans="1:1" x14ac:dyDescent="0.25">
      <c r="A13208" s="58"/>
    </row>
    <row r="13209" spans="1:1" x14ac:dyDescent="0.25">
      <c r="A13209" s="58"/>
    </row>
    <row r="13210" spans="1:1" x14ac:dyDescent="0.25">
      <c r="A13210" s="58"/>
    </row>
    <row r="13211" spans="1:1" x14ac:dyDescent="0.25">
      <c r="A13211" s="58"/>
    </row>
    <row r="13212" spans="1:1" x14ac:dyDescent="0.25">
      <c r="A13212" s="58"/>
    </row>
    <row r="13213" spans="1:1" x14ac:dyDescent="0.25">
      <c r="A13213" s="58"/>
    </row>
    <row r="13214" spans="1:1" x14ac:dyDescent="0.25">
      <c r="A13214" s="58"/>
    </row>
    <row r="13215" spans="1:1" x14ac:dyDescent="0.25">
      <c r="A13215" s="58"/>
    </row>
    <row r="13216" spans="1:1" x14ac:dyDescent="0.25">
      <c r="A13216" s="58"/>
    </row>
    <row r="13217" spans="1:1" x14ac:dyDescent="0.25">
      <c r="A13217" s="58"/>
    </row>
    <row r="13218" spans="1:1" x14ac:dyDescent="0.25">
      <c r="A13218" s="58"/>
    </row>
    <row r="13219" spans="1:1" x14ac:dyDescent="0.25">
      <c r="A13219" s="58"/>
    </row>
    <row r="13220" spans="1:1" x14ac:dyDescent="0.25">
      <c r="A13220" s="58"/>
    </row>
    <row r="13221" spans="1:1" x14ac:dyDescent="0.25">
      <c r="A13221" s="58"/>
    </row>
    <row r="13222" spans="1:1" x14ac:dyDescent="0.25">
      <c r="A13222" s="58"/>
    </row>
    <row r="13223" spans="1:1" x14ac:dyDescent="0.25">
      <c r="A13223" s="58"/>
    </row>
    <row r="13224" spans="1:1" x14ac:dyDescent="0.25">
      <c r="A13224" s="58"/>
    </row>
    <row r="13225" spans="1:1" x14ac:dyDescent="0.25">
      <c r="A13225" s="58"/>
    </row>
    <row r="13226" spans="1:1" x14ac:dyDescent="0.25">
      <c r="A13226" s="58"/>
    </row>
    <row r="13227" spans="1:1" x14ac:dyDescent="0.25">
      <c r="A13227" s="58"/>
    </row>
    <row r="13228" spans="1:1" x14ac:dyDescent="0.25">
      <c r="A13228" s="58"/>
    </row>
    <row r="13229" spans="1:1" x14ac:dyDescent="0.25">
      <c r="A13229" s="58"/>
    </row>
    <row r="13230" spans="1:1" x14ac:dyDescent="0.25">
      <c r="A13230" s="58"/>
    </row>
    <row r="13231" spans="1:1" x14ac:dyDescent="0.25">
      <c r="A13231" s="58"/>
    </row>
    <row r="13232" spans="1:1" x14ac:dyDescent="0.25">
      <c r="A13232" s="58"/>
    </row>
    <row r="13233" spans="1:1" x14ac:dyDescent="0.25">
      <c r="A13233" s="58"/>
    </row>
    <row r="13234" spans="1:1" x14ac:dyDescent="0.25">
      <c r="A13234" s="58"/>
    </row>
    <row r="13235" spans="1:1" x14ac:dyDescent="0.25">
      <c r="A13235" s="58"/>
    </row>
    <row r="13236" spans="1:1" x14ac:dyDescent="0.25">
      <c r="A13236" s="58"/>
    </row>
    <row r="13237" spans="1:1" x14ac:dyDescent="0.25">
      <c r="A13237" s="58"/>
    </row>
    <row r="13238" spans="1:1" x14ac:dyDescent="0.25">
      <c r="A13238" s="58"/>
    </row>
    <row r="13239" spans="1:1" x14ac:dyDescent="0.25">
      <c r="A13239" s="58"/>
    </row>
    <row r="13240" spans="1:1" x14ac:dyDescent="0.25">
      <c r="A13240" s="58"/>
    </row>
    <row r="13241" spans="1:1" x14ac:dyDescent="0.25">
      <c r="A13241" s="58"/>
    </row>
    <row r="13242" spans="1:1" x14ac:dyDescent="0.25">
      <c r="A13242" s="58"/>
    </row>
    <row r="13243" spans="1:1" x14ac:dyDescent="0.25">
      <c r="A13243" s="58"/>
    </row>
    <row r="13244" spans="1:1" x14ac:dyDescent="0.25">
      <c r="A13244" s="58"/>
    </row>
    <row r="13245" spans="1:1" x14ac:dyDescent="0.25">
      <c r="A13245" s="58"/>
    </row>
    <row r="13246" spans="1:1" x14ac:dyDescent="0.25">
      <c r="A13246" s="58"/>
    </row>
    <row r="13247" spans="1:1" x14ac:dyDescent="0.25">
      <c r="A13247" s="58"/>
    </row>
    <row r="13248" spans="1:1" x14ac:dyDescent="0.25">
      <c r="A13248" s="58"/>
    </row>
    <row r="13249" spans="1:1" x14ac:dyDescent="0.25">
      <c r="A13249" s="58"/>
    </row>
    <row r="13250" spans="1:1" x14ac:dyDescent="0.25">
      <c r="A13250" s="58"/>
    </row>
    <row r="13251" spans="1:1" x14ac:dyDescent="0.25">
      <c r="A13251" s="58"/>
    </row>
    <row r="13252" spans="1:1" x14ac:dyDescent="0.25">
      <c r="A13252" s="58"/>
    </row>
    <row r="13253" spans="1:1" x14ac:dyDescent="0.25">
      <c r="A13253" s="58"/>
    </row>
    <row r="13254" spans="1:1" x14ac:dyDescent="0.25">
      <c r="A13254" s="58"/>
    </row>
    <row r="13255" spans="1:1" x14ac:dyDescent="0.25">
      <c r="A13255" s="58"/>
    </row>
    <row r="13256" spans="1:1" x14ac:dyDescent="0.25">
      <c r="A13256" s="58"/>
    </row>
    <row r="13257" spans="1:1" x14ac:dyDescent="0.25">
      <c r="A13257" s="58"/>
    </row>
    <row r="13258" spans="1:1" x14ac:dyDescent="0.25">
      <c r="A13258" s="58"/>
    </row>
    <row r="13259" spans="1:1" x14ac:dyDescent="0.25">
      <c r="A13259" s="58"/>
    </row>
    <row r="13260" spans="1:1" x14ac:dyDescent="0.25">
      <c r="A13260" s="58"/>
    </row>
    <row r="13261" spans="1:1" x14ac:dyDescent="0.25">
      <c r="A13261" s="58"/>
    </row>
    <row r="13262" spans="1:1" x14ac:dyDescent="0.25">
      <c r="A13262" s="58"/>
    </row>
    <row r="13263" spans="1:1" x14ac:dyDescent="0.25">
      <c r="A13263" s="58"/>
    </row>
    <row r="13264" spans="1:1" x14ac:dyDescent="0.25">
      <c r="A13264" s="58"/>
    </row>
    <row r="13265" spans="1:1" x14ac:dyDescent="0.25">
      <c r="A13265" s="58"/>
    </row>
    <row r="13266" spans="1:1" x14ac:dyDescent="0.25">
      <c r="A13266" s="58"/>
    </row>
    <row r="13267" spans="1:1" x14ac:dyDescent="0.25">
      <c r="A13267" s="58"/>
    </row>
    <row r="13268" spans="1:1" x14ac:dyDescent="0.25">
      <c r="A13268" s="58"/>
    </row>
    <row r="13269" spans="1:1" x14ac:dyDescent="0.25">
      <c r="A13269" s="58"/>
    </row>
    <row r="13270" spans="1:1" x14ac:dyDescent="0.25">
      <c r="A13270" s="58"/>
    </row>
    <row r="13271" spans="1:1" x14ac:dyDescent="0.25">
      <c r="A13271" s="58"/>
    </row>
    <row r="13272" spans="1:1" x14ac:dyDescent="0.25">
      <c r="A13272" s="58"/>
    </row>
    <row r="13273" spans="1:1" x14ac:dyDescent="0.25">
      <c r="A13273" s="58"/>
    </row>
    <row r="13274" spans="1:1" x14ac:dyDescent="0.25">
      <c r="A13274" s="58"/>
    </row>
    <row r="13275" spans="1:1" x14ac:dyDescent="0.25">
      <c r="A13275" s="58"/>
    </row>
    <row r="13276" spans="1:1" x14ac:dyDescent="0.25">
      <c r="A13276" s="58"/>
    </row>
    <row r="13277" spans="1:1" x14ac:dyDescent="0.25">
      <c r="A13277" s="58"/>
    </row>
    <row r="13278" spans="1:1" x14ac:dyDescent="0.25">
      <c r="A13278" s="58"/>
    </row>
    <row r="13279" spans="1:1" x14ac:dyDescent="0.25">
      <c r="A13279" s="58"/>
    </row>
    <row r="13280" spans="1:1" x14ac:dyDescent="0.25">
      <c r="A13280" s="58"/>
    </row>
    <row r="13281" spans="1:1" x14ac:dyDescent="0.25">
      <c r="A13281" s="58"/>
    </row>
    <row r="13282" spans="1:1" x14ac:dyDescent="0.25">
      <c r="A13282" s="58"/>
    </row>
    <row r="13283" spans="1:1" x14ac:dyDescent="0.25">
      <c r="A13283" s="58"/>
    </row>
    <row r="13284" spans="1:1" x14ac:dyDescent="0.25">
      <c r="A13284" s="58"/>
    </row>
    <row r="13285" spans="1:1" x14ac:dyDescent="0.25">
      <c r="A13285" s="58"/>
    </row>
    <row r="13286" spans="1:1" x14ac:dyDescent="0.25">
      <c r="A13286" s="58"/>
    </row>
    <row r="13287" spans="1:1" x14ac:dyDescent="0.25">
      <c r="A13287" s="58"/>
    </row>
    <row r="13288" spans="1:1" x14ac:dyDescent="0.25">
      <c r="A13288" s="58"/>
    </row>
    <row r="13289" spans="1:1" x14ac:dyDescent="0.25">
      <c r="A13289" s="58"/>
    </row>
    <row r="13290" spans="1:1" x14ac:dyDescent="0.25">
      <c r="A13290" s="58"/>
    </row>
    <row r="13291" spans="1:1" x14ac:dyDescent="0.25">
      <c r="A13291" s="58"/>
    </row>
    <row r="13292" spans="1:1" x14ac:dyDescent="0.25">
      <c r="A13292" s="58"/>
    </row>
    <row r="13293" spans="1:1" x14ac:dyDescent="0.25">
      <c r="A13293" s="58"/>
    </row>
    <row r="13294" spans="1:1" x14ac:dyDescent="0.25">
      <c r="A13294" s="58"/>
    </row>
    <row r="13295" spans="1:1" x14ac:dyDescent="0.25">
      <c r="A13295" s="58"/>
    </row>
    <row r="13296" spans="1:1" x14ac:dyDescent="0.25">
      <c r="A13296" s="58"/>
    </row>
    <row r="13297" spans="1:1" x14ac:dyDescent="0.25">
      <c r="A13297" s="58"/>
    </row>
    <row r="13298" spans="1:1" x14ac:dyDescent="0.25">
      <c r="A13298" s="58"/>
    </row>
    <row r="13299" spans="1:1" x14ac:dyDescent="0.25">
      <c r="A13299" s="58"/>
    </row>
    <row r="13300" spans="1:1" x14ac:dyDescent="0.25">
      <c r="A13300" s="58"/>
    </row>
    <row r="13301" spans="1:1" x14ac:dyDescent="0.25">
      <c r="A13301" s="58"/>
    </row>
    <row r="13302" spans="1:1" x14ac:dyDescent="0.25">
      <c r="A13302" s="58"/>
    </row>
    <row r="13303" spans="1:1" x14ac:dyDescent="0.25">
      <c r="A13303" s="58"/>
    </row>
    <row r="13304" spans="1:1" x14ac:dyDescent="0.25">
      <c r="A13304" s="58"/>
    </row>
    <row r="13305" spans="1:1" x14ac:dyDescent="0.25">
      <c r="A13305" s="58"/>
    </row>
    <row r="13306" spans="1:1" x14ac:dyDescent="0.25">
      <c r="A13306" s="58"/>
    </row>
    <row r="13307" spans="1:1" x14ac:dyDescent="0.25">
      <c r="A13307" s="58"/>
    </row>
    <row r="13308" spans="1:1" x14ac:dyDescent="0.25">
      <c r="A13308" s="58"/>
    </row>
    <row r="13309" spans="1:1" x14ac:dyDescent="0.25">
      <c r="A13309" s="58"/>
    </row>
    <row r="13310" spans="1:1" x14ac:dyDescent="0.25">
      <c r="A13310" s="58"/>
    </row>
    <row r="13311" spans="1:1" x14ac:dyDescent="0.25">
      <c r="A13311" s="58"/>
    </row>
    <row r="13312" spans="1:1" x14ac:dyDescent="0.25">
      <c r="A13312" s="58"/>
    </row>
    <row r="13313" spans="1:1" x14ac:dyDescent="0.25">
      <c r="A13313" s="58"/>
    </row>
    <row r="13314" spans="1:1" x14ac:dyDescent="0.25">
      <c r="A13314" s="58"/>
    </row>
    <row r="13315" spans="1:1" x14ac:dyDescent="0.25">
      <c r="A13315" s="58"/>
    </row>
    <row r="13316" spans="1:1" x14ac:dyDescent="0.25">
      <c r="A13316" s="58"/>
    </row>
    <row r="13317" spans="1:1" x14ac:dyDescent="0.25">
      <c r="A13317" s="58"/>
    </row>
    <row r="13318" spans="1:1" x14ac:dyDescent="0.25">
      <c r="A13318" s="58"/>
    </row>
    <row r="13319" spans="1:1" x14ac:dyDescent="0.25">
      <c r="A13319" s="58"/>
    </row>
    <row r="13320" spans="1:1" x14ac:dyDescent="0.25">
      <c r="A13320" s="58"/>
    </row>
    <row r="13321" spans="1:1" x14ac:dyDescent="0.25">
      <c r="A13321" s="58"/>
    </row>
    <row r="13322" spans="1:1" x14ac:dyDescent="0.25">
      <c r="A13322" s="58"/>
    </row>
    <row r="13323" spans="1:1" x14ac:dyDescent="0.25">
      <c r="A13323" s="58"/>
    </row>
    <row r="13324" spans="1:1" x14ac:dyDescent="0.25">
      <c r="A13324" s="58"/>
    </row>
    <row r="13325" spans="1:1" x14ac:dyDescent="0.25">
      <c r="A13325" s="58"/>
    </row>
    <row r="13326" spans="1:1" x14ac:dyDescent="0.25">
      <c r="A13326" s="58"/>
    </row>
    <row r="13327" spans="1:1" x14ac:dyDescent="0.25">
      <c r="A13327" s="58"/>
    </row>
    <row r="13328" spans="1:1" x14ac:dyDescent="0.25">
      <c r="A13328" s="58"/>
    </row>
    <row r="13329" spans="1:1" x14ac:dyDescent="0.25">
      <c r="A13329" s="58"/>
    </row>
    <row r="13330" spans="1:1" x14ac:dyDescent="0.25">
      <c r="A13330" s="58"/>
    </row>
    <row r="13331" spans="1:1" x14ac:dyDescent="0.25">
      <c r="A13331" s="58"/>
    </row>
    <row r="13332" spans="1:1" x14ac:dyDescent="0.25">
      <c r="A13332" s="58"/>
    </row>
    <row r="13333" spans="1:1" x14ac:dyDescent="0.25">
      <c r="A13333" s="58"/>
    </row>
    <row r="13334" spans="1:1" x14ac:dyDescent="0.25">
      <c r="A13334" s="58"/>
    </row>
    <row r="13335" spans="1:1" x14ac:dyDescent="0.25">
      <c r="A13335" s="58"/>
    </row>
    <row r="13336" spans="1:1" x14ac:dyDescent="0.25">
      <c r="A13336" s="58"/>
    </row>
    <row r="13337" spans="1:1" x14ac:dyDescent="0.25">
      <c r="A13337" s="58"/>
    </row>
    <row r="13338" spans="1:1" x14ac:dyDescent="0.25">
      <c r="A13338" s="58"/>
    </row>
    <row r="13339" spans="1:1" x14ac:dyDescent="0.25">
      <c r="A13339" s="58"/>
    </row>
    <row r="13340" spans="1:1" x14ac:dyDescent="0.25">
      <c r="A13340" s="58"/>
    </row>
    <row r="13341" spans="1:1" x14ac:dyDescent="0.25">
      <c r="A13341" s="58"/>
    </row>
    <row r="13342" spans="1:1" x14ac:dyDescent="0.25">
      <c r="A13342" s="58"/>
    </row>
    <row r="13343" spans="1:1" x14ac:dyDescent="0.25">
      <c r="A13343" s="58"/>
    </row>
    <row r="13344" spans="1:1" x14ac:dyDescent="0.25">
      <c r="A13344" s="58"/>
    </row>
    <row r="13345" spans="1:1" x14ac:dyDescent="0.25">
      <c r="A13345" s="58"/>
    </row>
    <row r="13346" spans="1:1" x14ac:dyDescent="0.25">
      <c r="A13346" s="58"/>
    </row>
    <row r="13347" spans="1:1" x14ac:dyDescent="0.25">
      <c r="A13347" s="58"/>
    </row>
    <row r="13348" spans="1:1" x14ac:dyDescent="0.25">
      <c r="A13348" s="58"/>
    </row>
    <row r="13349" spans="1:1" x14ac:dyDescent="0.25">
      <c r="A13349" s="58"/>
    </row>
    <row r="13350" spans="1:1" x14ac:dyDescent="0.25">
      <c r="A13350" s="58"/>
    </row>
    <row r="13351" spans="1:1" x14ac:dyDescent="0.25">
      <c r="A13351" s="58"/>
    </row>
    <row r="13352" spans="1:1" x14ac:dyDescent="0.25">
      <c r="A13352" s="58"/>
    </row>
    <row r="13353" spans="1:1" x14ac:dyDescent="0.25">
      <c r="A13353" s="58"/>
    </row>
    <row r="13354" spans="1:1" x14ac:dyDescent="0.25">
      <c r="A13354" s="58"/>
    </row>
    <row r="13355" spans="1:1" x14ac:dyDescent="0.25">
      <c r="A13355" s="58"/>
    </row>
    <row r="13356" spans="1:1" x14ac:dyDescent="0.25">
      <c r="A13356" s="58"/>
    </row>
    <row r="13357" spans="1:1" x14ac:dyDescent="0.25">
      <c r="A13357" s="58"/>
    </row>
    <row r="13358" spans="1:1" x14ac:dyDescent="0.25">
      <c r="A13358" s="58"/>
    </row>
    <row r="13359" spans="1:1" x14ac:dyDescent="0.25">
      <c r="A13359" s="58"/>
    </row>
    <row r="13360" spans="1:1" x14ac:dyDescent="0.25">
      <c r="A13360" s="58"/>
    </row>
    <row r="13361" spans="1:1" x14ac:dyDescent="0.25">
      <c r="A13361" s="58"/>
    </row>
    <row r="13362" spans="1:1" x14ac:dyDescent="0.25">
      <c r="A13362" s="58"/>
    </row>
    <row r="13363" spans="1:1" x14ac:dyDescent="0.25">
      <c r="A13363" s="58"/>
    </row>
    <row r="13364" spans="1:1" x14ac:dyDescent="0.25">
      <c r="A13364" s="58"/>
    </row>
    <row r="13365" spans="1:1" x14ac:dyDescent="0.25">
      <c r="A13365" s="58"/>
    </row>
    <row r="13366" spans="1:1" x14ac:dyDescent="0.25">
      <c r="A13366" s="58"/>
    </row>
    <row r="13367" spans="1:1" x14ac:dyDescent="0.25">
      <c r="A13367" s="58"/>
    </row>
    <row r="13368" spans="1:1" x14ac:dyDescent="0.25">
      <c r="A13368" s="58"/>
    </row>
    <row r="13369" spans="1:1" x14ac:dyDescent="0.25">
      <c r="A13369" s="58"/>
    </row>
    <row r="13370" spans="1:1" x14ac:dyDescent="0.25">
      <c r="A13370" s="58"/>
    </row>
    <row r="13371" spans="1:1" x14ac:dyDescent="0.25">
      <c r="A13371" s="58"/>
    </row>
    <row r="13372" spans="1:1" x14ac:dyDescent="0.25">
      <c r="A13372" s="58"/>
    </row>
    <row r="13373" spans="1:1" x14ac:dyDescent="0.25">
      <c r="A13373" s="58"/>
    </row>
    <row r="13374" spans="1:1" x14ac:dyDescent="0.25">
      <c r="A13374" s="58"/>
    </row>
    <row r="13375" spans="1:1" x14ac:dyDescent="0.25">
      <c r="A13375" s="58"/>
    </row>
    <row r="13376" spans="1:1" x14ac:dyDescent="0.25">
      <c r="A13376" s="58"/>
    </row>
    <row r="13377" spans="1:1" x14ac:dyDescent="0.25">
      <c r="A13377" s="58"/>
    </row>
    <row r="13378" spans="1:1" x14ac:dyDescent="0.25">
      <c r="A13378" s="58"/>
    </row>
    <row r="13379" spans="1:1" x14ac:dyDescent="0.25">
      <c r="A13379" s="58"/>
    </row>
    <row r="13380" spans="1:1" x14ac:dyDescent="0.25">
      <c r="A13380" s="58"/>
    </row>
    <row r="13381" spans="1:1" x14ac:dyDescent="0.25">
      <c r="A13381" s="58"/>
    </row>
    <row r="13382" spans="1:1" x14ac:dyDescent="0.25">
      <c r="A13382" s="58"/>
    </row>
    <row r="13383" spans="1:1" x14ac:dyDescent="0.25">
      <c r="A13383" s="58"/>
    </row>
    <row r="13384" spans="1:1" x14ac:dyDescent="0.25">
      <c r="A13384" s="58"/>
    </row>
    <row r="13385" spans="1:1" x14ac:dyDescent="0.25">
      <c r="A13385" s="58"/>
    </row>
    <row r="13386" spans="1:1" x14ac:dyDescent="0.25">
      <c r="A13386" s="58"/>
    </row>
    <row r="13387" spans="1:1" x14ac:dyDescent="0.25">
      <c r="A13387" s="58"/>
    </row>
    <row r="13388" spans="1:1" x14ac:dyDescent="0.25">
      <c r="A13388" s="58"/>
    </row>
    <row r="13389" spans="1:1" x14ac:dyDescent="0.25">
      <c r="A13389" s="58"/>
    </row>
    <row r="13390" spans="1:1" x14ac:dyDescent="0.25">
      <c r="A13390" s="58"/>
    </row>
    <row r="13391" spans="1:1" x14ac:dyDescent="0.25">
      <c r="A13391" s="58"/>
    </row>
    <row r="13392" spans="1:1" x14ac:dyDescent="0.25">
      <c r="A13392" s="58"/>
    </row>
    <row r="13393" spans="1:1" x14ac:dyDescent="0.25">
      <c r="A13393" s="58"/>
    </row>
    <row r="13394" spans="1:1" x14ac:dyDescent="0.25">
      <c r="A13394" s="58"/>
    </row>
    <row r="13395" spans="1:1" x14ac:dyDescent="0.25">
      <c r="A13395" s="58"/>
    </row>
    <row r="13396" spans="1:1" x14ac:dyDescent="0.25">
      <c r="A13396" s="58"/>
    </row>
    <row r="13397" spans="1:1" x14ac:dyDescent="0.25">
      <c r="A13397" s="58"/>
    </row>
    <row r="13398" spans="1:1" x14ac:dyDescent="0.25">
      <c r="A13398" s="58"/>
    </row>
    <row r="13399" spans="1:1" x14ac:dyDescent="0.25">
      <c r="A13399" s="58"/>
    </row>
    <row r="13400" spans="1:1" x14ac:dyDescent="0.25">
      <c r="A13400" s="58"/>
    </row>
    <row r="13401" spans="1:1" x14ac:dyDescent="0.25">
      <c r="A13401" s="58"/>
    </row>
    <row r="13402" spans="1:1" x14ac:dyDescent="0.25">
      <c r="A13402" s="58"/>
    </row>
    <row r="13403" spans="1:1" x14ac:dyDescent="0.25">
      <c r="A13403" s="58"/>
    </row>
    <row r="13404" spans="1:1" x14ac:dyDescent="0.25">
      <c r="A13404" s="58"/>
    </row>
    <row r="13405" spans="1:1" x14ac:dyDescent="0.25">
      <c r="A13405" s="58"/>
    </row>
    <row r="13406" spans="1:1" x14ac:dyDescent="0.25">
      <c r="A13406" s="58"/>
    </row>
    <row r="13407" spans="1:1" x14ac:dyDescent="0.25">
      <c r="A13407" s="58"/>
    </row>
    <row r="13408" spans="1:1" x14ac:dyDescent="0.25">
      <c r="A13408" s="58"/>
    </row>
    <row r="13409" spans="1:1" x14ac:dyDescent="0.25">
      <c r="A13409" s="58"/>
    </row>
    <row r="13410" spans="1:1" x14ac:dyDescent="0.25">
      <c r="A13410" s="58"/>
    </row>
    <row r="13411" spans="1:1" x14ac:dyDescent="0.25">
      <c r="A13411" s="58"/>
    </row>
    <row r="13412" spans="1:1" x14ac:dyDescent="0.25">
      <c r="A13412" s="58"/>
    </row>
    <row r="13413" spans="1:1" x14ac:dyDescent="0.25">
      <c r="A13413" s="58"/>
    </row>
    <row r="13414" spans="1:1" x14ac:dyDescent="0.25">
      <c r="A13414" s="58"/>
    </row>
    <row r="13415" spans="1:1" x14ac:dyDescent="0.25">
      <c r="A13415" s="58"/>
    </row>
    <row r="13416" spans="1:1" x14ac:dyDescent="0.25">
      <c r="A13416" s="58"/>
    </row>
    <row r="13417" spans="1:1" x14ac:dyDescent="0.25">
      <c r="A13417" s="58"/>
    </row>
    <row r="13418" spans="1:1" x14ac:dyDescent="0.25">
      <c r="A13418" s="58"/>
    </row>
    <row r="13419" spans="1:1" x14ac:dyDescent="0.25">
      <c r="A13419" s="58"/>
    </row>
    <row r="13420" spans="1:1" x14ac:dyDescent="0.25">
      <c r="A13420" s="58"/>
    </row>
    <row r="13421" spans="1:1" x14ac:dyDescent="0.25">
      <c r="A13421" s="58"/>
    </row>
    <row r="13422" spans="1:1" x14ac:dyDescent="0.25">
      <c r="A13422" s="58"/>
    </row>
    <row r="13423" spans="1:1" x14ac:dyDescent="0.25">
      <c r="A13423" s="58"/>
    </row>
    <row r="13424" spans="1:1" x14ac:dyDescent="0.25">
      <c r="A13424" s="58"/>
    </row>
    <row r="13425" spans="1:1" x14ac:dyDescent="0.25">
      <c r="A13425" s="58"/>
    </row>
    <row r="13426" spans="1:1" x14ac:dyDescent="0.25">
      <c r="A13426" s="58"/>
    </row>
    <row r="13427" spans="1:1" x14ac:dyDescent="0.25">
      <c r="A13427" s="58"/>
    </row>
    <row r="13428" spans="1:1" x14ac:dyDescent="0.25">
      <c r="A13428" s="58"/>
    </row>
    <row r="13429" spans="1:1" x14ac:dyDescent="0.25">
      <c r="A13429" s="58"/>
    </row>
    <row r="13430" spans="1:1" x14ac:dyDescent="0.25">
      <c r="A13430" s="58"/>
    </row>
    <row r="13431" spans="1:1" x14ac:dyDescent="0.25">
      <c r="A13431" s="58"/>
    </row>
    <row r="13432" spans="1:1" x14ac:dyDescent="0.25">
      <c r="A13432" s="58"/>
    </row>
    <row r="13433" spans="1:1" x14ac:dyDescent="0.25">
      <c r="A13433" s="58"/>
    </row>
    <row r="13434" spans="1:1" x14ac:dyDescent="0.25">
      <c r="A13434" s="58"/>
    </row>
    <row r="13435" spans="1:1" x14ac:dyDescent="0.25">
      <c r="A13435" s="58"/>
    </row>
    <row r="13436" spans="1:1" x14ac:dyDescent="0.25">
      <c r="A13436" s="58"/>
    </row>
    <row r="13437" spans="1:1" x14ac:dyDescent="0.25">
      <c r="A13437" s="58"/>
    </row>
    <row r="13438" spans="1:1" x14ac:dyDescent="0.25">
      <c r="A13438" s="58"/>
    </row>
    <row r="13439" spans="1:1" x14ac:dyDescent="0.25">
      <c r="A13439" s="58"/>
    </row>
    <row r="13440" spans="1:1" x14ac:dyDescent="0.25">
      <c r="A13440" s="58"/>
    </row>
    <row r="13441" spans="1:1" x14ac:dyDescent="0.25">
      <c r="A13441" s="58"/>
    </row>
    <row r="13442" spans="1:1" x14ac:dyDescent="0.25">
      <c r="A13442" s="58"/>
    </row>
    <row r="13443" spans="1:1" x14ac:dyDescent="0.25">
      <c r="A13443" s="58"/>
    </row>
    <row r="13444" spans="1:1" x14ac:dyDescent="0.25">
      <c r="A13444" s="58"/>
    </row>
    <row r="13445" spans="1:1" x14ac:dyDescent="0.25">
      <c r="A13445" s="58"/>
    </row>
    <row r="13446" spans="1:1" x14ac:dyDescent="0.25">
      <c r="A13446" s="58"/>
    </row>
    <row r="13447" spans="1:1" x14ac:dyDescent="0.25">
      <c r="A13447" s="58"/>
    </row>
    <row r="13448" spans="1:1" x14ac:dyDescent="0.25">
      <c r="A13448" s="58"/>
    </row>
    <row r="13449" spans="1:1" x14ac:dyDescent="0.25">
      <c r="A13449" s="58"/>
    </row>
    <row r="13450" spans="1:1" x14ac:dyDescent="0.25">
      <c r="A13450" s="58"/>
    </row>
    <row r="13451" spans="1:1" x14ac:dyDescent="0.25">
      <c r="A13451" s="58"/>
    </row>
    <row r="13452" spans="1:1" x14ac:dyDescent="0.25">
      <c r="A13452" s="58"/>
    </row>
    <row r="13453" spans="1:1" x14ac:dyDescent="0.25">
      <c r="A13453" s="58"/>
    </row>
    <row r="13454" spans="1:1" x14ac:dyDescent="0.25">
      <c r="A13454" s="58"/>
    </row>
    <row r="13455" spans="1:1" x14ac:dyDescent="0.25">
      <c r="A13455" s="58"/>
    </row>
    <row r="13456" spans="1:1" x14ac:dyDescent="0.25">
      <c r="A13456" s="58"/>
    </row>
    <row r="13457" spans="1:1" x14ac:dyDescent="0.25">
      <c r="A13457" s="58"/>
    </row>
    <row r="13458" spans="1:1" x14ac:dyDescent="0.25">
      <c r="A13458" s="58"/>
    </row>
    <row r="13459" spans="1:1" x14ac:dyDescent="0.25">
      <c r="A13459" s="58"/>
    </row>
    <row r="13460" spans="1:1" x14ac:dyDescent="0.25">
      <c r="A13460" s="58"/>
    </row>
    <row r="13461" spans="1:1" x14ac:dyDescent="0.25">
      <c r="A13461" s="58"/>
    </row>
    <row r="13462" spans="1:1" x14ac:dyDescent="0.25">
      <c r="A13462" s="58"/>
    </row>
    <row r="13463" spans="1:1" x14ac:dyDescent="0.25">
      <c r="A13463" s="58"/>
    </row>
    <row r="13464" spans="1:1" x14ac:dyDescent="0.25">
      <c r="A13464" s="58"/>
    </row>
    <row r="13465" spans="1:1" x14ac:dyDescent="0.25">
      <c r="A13465" s="58"/>
    </row>
    <row r="13466" spans="1:1" x14ac:dyDescent="0.25">
      <c r="A13466" s="58"/>
    </row>
    <row r="13467" spans="1:1" x14ac:dyDescent="0.25">
      <c r="A13467" s="58"/>
    </row>
    <row r="13468" spans="1:1" x14ac:dyDescent="0.25">
      <c r="A13468" s="58"/>
    </row>
    <row r="13469" spans="1:1" x14ac:dyDescent="0.25">
      <c r="A13469" s="58"/>
    </row>
    <row r="13470" spans="1:1" x14ac:dyDescent="0.25">
      <c r="A13470" s="58"/>
    </row>
    <row r="13471" spans="1:1" x14ac:dyDescent="0.25">
      <c r="A13471" s="58"/>
    </row>
    <row r="13472" spans="1:1" x14ac:dyDescent="0.25">
      <c r="A13472" s="58"/>
    </row>
    <row r="13473" spans="1:1" x14ac:dyDescent="0.25">
      <c r="A13473" s="58"/>
    </row>
    <row r="13474" spans="1:1" x14ac:dyDescent="0.25">
      <c r="A13474" s="58"/>
    </row>
    <row r="13475" spans="1:1" x14ac:dyDescent="0.25">
      <c r="A13475" s="58"/>
    </row>
    <row r="13476" spans="1:1" x14ac:dyDescent="0.25">
      <c r="A13476" s="58"/>
    </row>
    <row r="13477" spans="1:1" x14ac:dyDescent="0.25">
      <c r="A13477" s="58"/>
    </row>
    <row r="13478" spans="1:1" x14ac:dyDescent="0.25">
      <c r="A13478" s="58"/>
    </row>
    <row r="13479" spans="1:1" x14ac:dyDescent="0.25">
      <c r="A13479" s="58"/>
    </row>
    <row r="13480" spans="1:1" x14ac:dyDescent="0.25">
      <c r="A13480" s="58"/>
    </row>
    <row r="13481" spans="1:1" x14ac:dyDescent="0.25">
      <c r="A13481" s="58"/>
    </row>
    <row r="13482" spans="1:1" x14ac:dyDescent="0.25">
      <c r="A13482" s="58"/>
    </row>
    <row r="13483" spans="1:1" x14ac:dyDescent="0.25">
      <c r="A13483" s="58"/>
    </row>
    <row r="13484" spans="1:1" x14ac:dyDescent="0.25">
      <c r="A13484" s="58"/>
    </row>
    <row r="13485" spans="1:1" x14ac:dyDescent="0.25">
      <c r="A13485" s="58"/>
    </row>
    <row r="13486" spans="1:1" x14ac:dyDescent="0.25">
      <c r="A13486" s="58"/>
    </row>
    <row r="13487" spans="1:1" x14ac:dyDescent="0.25">
      <c r="A13487" s="58"/>
    </row>
    <row r="13488" spans="1:1" x14ac:dyDescent="0.25">
      <c r="A13488" s="58"/>
    </row>
    <row r="13489" spans="1:1" x14ac:dyDescent="0.25">
      <c r="A13489" s="58"/>
    </row>
    <row r="13490" spans="1:1" x14ac:dyDescent="0.25">
      <c r="A13490" s="58"/>
    </row>
    <row r="13491" spans="1:1" x14ac:dyDescent="0.25">
      <c r="A13491" s="58"/>
    </row>
    <row r="13492" spans="1:1" x14ac:dyDescent="0.25">
      <c r="A13492" s="58"/>
    </row>
    <row r="13493" spans="1:1" x14ac:dyDescent="0.25">
      <c r="A13493" s="58"/>
    </row>
    <row r="13494" spans="1:1" x14ac:dyDescent="0.25">
      <c r="A13494" s="58"/>
    </row>
    <row r="13495" spans="1:1" x14ac:dyDescent="0.25">
      <c r="A13495" s="58"/>
    </row>
    <row r="13496" spans="1:1" x14ac:dyDescent="0.25">
      <c r="A13496" s="58"/>
    </row>
    <row r="13497" spans="1:1" x14ac:dyDescent="0.25">
      <c r="A13497" s="58"/>
    </row>
    <row r="13498" spans="1:1" x14ac:dyDescent="0.25">
      <c r="A13498" s="58"/>
    </row>
    <row r="13499" spans="1:1" x14ac:dyDescent="0.25">
      <c r="A13499" s="58"/>
    </row>
    <row r="13500" spans="1:1" x14ac:dyDescent="0.25">
      <c r="A13500" s="58"/>
    </row>
    <row r="13501" spans="1:1" x14ac:dyDescent="0.25">
      <c r="A13501" s="58"/>
    </row>
    <row r="13502" spans="1:1" x14ac:dyDescent="0.25">
      <c r="A13502" s="58"/>
    </row>
    <row r="13503" spans="1:1" x14ac:dyDescent="0.25">
      <c r="A13503" s="58"/>
    </row>
    <row r="13504" spans="1:1" x14ac:dyDescent="0.25">
      <c r="A13504" s="58"/>
    </row>
    <row r="13505" spans="1:1" x14ac:dyDescent="0.25">
      <c r="A13505" s="58"/>
    </row>
    <row r="13506" spans="1:1" x14ac:dyDescent="0.25">
      <c r="A13506" s="58"/>
    </row>
    <row r="13507" spans="1:1" x14ac:dyDescent="0.25">
      <c r="A13507" s="58"/>
    </row>
    <row r="13508" spans="1:1" x14ac:dyDescent="0.25">
      <c r="A13508" s="58"/>
    </row>
    <row r="13509" spans="1:1" x14ac:dyDescent="0.25">
      <c r="A13509" s="58"/>
    </row>
    <row r="13510" spans="1:1" x14ac:dyDescent="0.25">
      <c r="A13510" s="58"/>
    </row>
    <row r="13511" spans="1:1" x14ac:dyDescent="0.25">
      <c r="A13511" s="58"/>
    </row>
    <row r="13512" spans="1:1" x14ac:dyDescent="0.25">
      <c r="A13512" s="58"/>
    </row>
    <row r="13513" spans="1:1" x14ac:dyDescent="0.25">
      <c r="A13513" s="58"/>
    </row>
    <row r="13514" spans="1:1" x14ac:dyDescent="0.25">
      <c r="A13514" s="58"/>
    </row>
    <row r="13515" spans="1:1" x14ac:dyDescent="0.25">
      <c r="A13515" s="58"/>
    </row>
    <row r="13516" spans="1:1" x14ac:dyDescent="0.25">
      <c r="A13516" s="58"/>
    </row>
    <row r="13517" spans="1:1" x14ac:dyDescent="0.25">
      <c r="A13517" s="58"/>
    </row>
    <row r="13518" spans="1:1" x14ac:dyDescent="0.25">
      <c r="A13518" s="58"/>
    </row>
    <row r="13519" spans="1:1" x14ac:dyDescent="0.25">
      <c r="A13519" s="58"/>
    </row>
    <row r="13520" spans="1:1" x14ac:dyDescent="0.25">
      <c r="A13520" s="58"/>
    </row>
    <row r="13521" spans="1:1" x14ac:dyDescent="0.25">
      <c r="A13521" s="58"/>
    </row>
    <row r="13522" spans="1:1" x14ac:dyDescent="0.25">
      <c r="A13522" s="58"/>
    </row>
    <row r="13523" spans="1:1" x14ac:dyDescent="0.25">
      <c r="A13523" s="58"/>
    </row>
    <row r="13524" spans="1:1" x14ac:dyDescent="0.25">
      <c r="A13524" s="58"/>
    </row>
    <row r="13525" spans="1:1" x14ac:dyDescent="0.25">
      <c r="A13525" s="58"/>
    </row>
    <row r="13526" spans="1:1" x14ac:dyDescent="0.25">
      <c r="A13526" s="58"/>
    </row>
    <row r="13527" spans="1:1" x14ac:dyDescent="0.25">
      <c r="A13527" s="58"/>
    </row>
    <row r="13528" spans="1:1" x14ac:dyDescent="0.25">
      <c r="A13528" s="58"/>
    </row>
    <row r="13529" spans="1:1" x14ac:dyDescent="0.25">
      <c r="A13529" s="58"/>
    </row>
    <row r="13530" spans="1:1" x14ac:dyDescent="0.25">
      <c r="A13530" s="58"/>
    </row>
    <row r="13531" spans="1:1" x14ac:dyDescent="0.25">
      <c r="A13531" s="58"/>
    </row>
    <row r="13532" spans="1:1" x14ac:dyDescent="0.25">
      <c r="A13532" s="58"/>
    </row>
    <row r="13533" spans="1:1" x14ac:dyDescent="0.25">
      <c r="A13533" s="58"/>
    </row>
    <row r="13534" spans="1:1" x14ac:dyDescent="0.25">
      <c r="A13534" s="58"/>
    </row>
    <row r="13535" spans="1:1" x14ac:dyDescent="0.25">
      <c r="A13535" s="58"/>
    </row>
    <row r="13536" spans="1:1" x14ac:dyDescent="0.25">
      <c r="A13536" s="58"/>
    </row>
    <row r="13537" spans="1:1" x14ac:dyDescent="0.25">
      <c r="A13537" s="58"/>
    </row>
    <row r="13538" spans="1:1" x14ac:dyDescent="0.25">
      <c r="A13538" s="58"/>
    </row>
    <row r="13539" spans="1:1" x14ac:dyDescent="0.25">
      <c r="A13539" s="58"/>
    </row>
    <row r="13540" spans="1:1" x14ac:dyDescent="0.25">
      <c r="A13540" s="58"/>
    </row>
    <row r="13541" spans="1:1" x14ac:dyDescent="0.25">
      <c r="A13541" s="58"/>
    </row>
    <row r="13542" spans="1:1" x14ac:dyDescent="0.25">
      <c r="A13542" s="58"/>
    </row>
    <row r="13543" spans="1:1" x14ac:dyDescent="0.25">
      <c r="A13543" s="58"/>
    </row>
    <row r="13544" spans="1:1" x14ac:dyDescent="0.25">
      <c r="A13544" s="58"/>
    </row>
    <row r="13545" spans="1:1" x14ac:dyDescent="0.25">
      <c r="A13545" s="58"/>
    </row>
    <row r="13546" spans="1:1" x14ac:dyDescent="0.25">
      <c r="A13546" s="58"/>
    </row>
    <row r="13547" spans="1:1" x14ac:dyDescent="0.25">
      <c r="A13547" s="58"/>
    </row>
    <row r="13548" spans="1:1" x14ac:dyDescent="0.25">
      <c r="A13548" s="58"/>
    </row>
    <row r="13549" spans="1:1" x14ac:dyDescent="0.25">
      <c r="A13549" s="58"/>
    </row>
    <row r="13550" spans="1:1" x14ac:dyDescent="0.25">
      <c r="A13550" s="58"/>
    </row>
    <row r="13551" spans="1:1" x14ac:dyDescent="0.25">
      <c r="A13551" s="58"/>
    </row>
    <row r="13552" spans="1:1" x14ac:dyDescent="0.25">
      <c r="A13552" s="58"/>
    </row>
    <row r="13553" spans="1:1" x14ac:dyDescent="0.25">
      <c r="A13553" s="58"/>
    </row>
    <row r="13554" spans="1:1" x14ac:dyDescent="0.25">
      <c r="A13554" s="58"/>
    </row>
    <row r="13555" spans="1:1" x14ac:dyDescent="0.25">
      <c r="A13555" s="58"/>
    </row>
    <row r="13556" spans="1:1" x14ac:dyDescent="0.25">
      <c r="A13556" s="58"/>
    </row>
    <row r="13557" spans="1:1" x14ac:dyDescent="0.25">
      <c r="A13557" s="58"/>
    </row>
    <row r="13558" spans="1:1" x14ac:dyDescent="0.25">
      <c r="A13558" s="58"/>
    </row>
    <row r="13559" spans="1:1" x14ac:dyDescent="0.25">
      <c r="A13559" s="58"/>
    </row>
    <row r="13560" spans="1:1" x14ac:dyDescent="0.25">
      <c r="A13560" s="58"/>
    </row>
    <row r="13561" spans="1:1" x14ac:dyDescent="0.25">
      <c r="A13561" s="58"/>
    </row>
    <row r="13562" spans="1:1" x14ac:dyDescent="0.25">
      <c r="A13562" s="58"/>
    </row>
    <row r="13563" spans="1:1" x14ac:dyDescent="0.25">
      <c r="A13563" s="58"/>
    </row>
    <row r="13564" spans="1:1" x14ac:dyDescent="0.25">
      <c r="A13564" s="58"/>
    </row>
    <row r="13565" spans="1:1" x14ac:dyDescent="0.25">
      <c r="A13565" s="58"/>
    </row>
    <row r="13566" spans="1:1" x14ac:dyDescent="0.25">
      <c r="A13566" s="58"/>
    </row>
    <row r="13567" spans="1:1" x14ac:dyDescent="0.25">
      <c r="A13567" s="58"/>
    </row>
    <row r="13568" spans="1:1" x14ac:dyDescent="0.25">
      <c r="A13568" s="58"/>
    </row>
    <row r="13569" spans="1:1" x14ac:dyDescent="0.25">
      <c r="A13569" s="58"/>
    </row>
    <row r="13570" spans="1:1" x14ac:dyDescent="0.25">
      <c r="A13570" s="58"/>
    </row>
    <row r="13571" spans="1:1" x14ac:dyDescent="0.25">
      <c r="A13571" s="58"/>
    </row>
    <row r="13572" spans="1:1" x14ac:dyDescent="0.25">
      <c r="A13572" s="58"/>
    </row>
    <row r="13573" spans="1:1" x14ac:dyDescent="0.25">
      <c r="A13573" s="58"/>
    </row>
    <row r="13574" spans="1:1" x14ac:dyDescent="0.25">
      <c r="A13574" s="58"/>
    </row>
    <row r="13575" spans="1:1" x14ac:dyDescent="0.25">
      <c r="A13575" s="58"/>
    </row>
    <row r="13576" spans="1:1" x14ac:dyDescent="0.25">
      <c r="A13576" s="58"/>
    </row>
    <row r="13577" spans="1:1" x14ac:dyDescent="0.25">
      <c r="A13577" s="58"/>
    </row>
    <row r="13578" spans="1:1" x14ac:dyDescent="0.25">
      <c r="A13578" s="58"/>
    </row>
    <row r="13579" spans="1:1" x14ac:dyDescent="0.25">
      <c r="A13579" s="58"/>
    </row>
    <row r="13580" spans="1:1" x14ac:dyDescent="0.25">
      <c r="A13580" s="58"/>
    </row>
    <row r="13581" spans="1:1" x14ac:dyDescent="0.25">
      <c r="A13581" s="58"/>
    </row>
    <row r="13582" spans="1:1" x14ac:dyDescent="0.25">
      <c r="A13582" s="58"/>
    </row>
    <row r="13583" spans="1:1" x14ac:dyDescent="0.25">
      <c r="A13583" s="58"/>
    </row>
    <row r="13584" spans="1:1" x14ac:dyDescent="0.25">
      <c r="A13584" s="58"/>
    </row>
    <row r="13585" spans="1:1" x14ac:dyDescent="0.25">
      <c r="A13585" s="58"/>
    </row>
    <row r="13586" spans="1:1" x14ac:dyDescent="0.25">
      <c r="A13586" s="58"/>
    </row>
    <row r="13587" spans="1:1" x14ac:dyDescent="0.25">
      <c r="A13587" s="58"/>
    </row>
    <row r="13588" spans="1:1" x14ac:dyDescent="0.25">
      <c r="A13588" s="58"/>
    </row>
    <row r="13589" spans="1:1" x14ac:dyDescent="0.25">
      <c r="A13589" s="58"/>
    </row>
    <row r="13590" spans="1:1" x14ac:dyDescent="0.25">
      <c r="A13590" s="58"/>
    </row>
    <row r="13591" spans="1:1" x14ac:dyDescent="0.25">
      <c r="A13591" s="58"/>
    </row>
    <row r="13592" spans="1:1" x14ac:dyDescent="0.25">
      <c r="A13592" s="58"/>
    </row>
    <row r="13593" spans="1:1" x14ac:dyDescent="0.25">
      <c r="A13593" s="58"/>
    </row>
    <row r="13594" spans="1:1" x14ac:dyDescent="0.25">
      <c r="A13594" s="58"/>
    </row>
    <row r="13595" spans="1:1" x14ac:dyDescent="0.25">
      <c r="A13595" s="58"/>
    </row>
    <row r="13596" spans="1:1" x14ac:dyDescent="0.25">
      <c r="A13596" s="58"/>
    </row>
    <row r="13597" spans="1:1" x14ac:dyDescent="0.25">
      <c r="A13597" s="58"/>
    </row>
    <row r="13598" spans="1:1" x14ac:dyDescent="0.25">
      <c r="A13598" s="58"/>
    </row>
    <row r="13599" spans="1:1" x14ac:dyDescent="0.25">
      <c r="A13599" s="58"/>
    </row>
    <row r="13600" spans="1:1" x14ac:dyDescent="0.25">
      <c r="A13600" s="58"/>
    </row>
    <row r="13601" spans="1:1" x14ac:dyDescent="0.25">
      <c r="A13601" s="58"/>
    </row>
    <row r="13602" spans="1:1" x14ac:dyDescent="0.25">
      <c r="A13602" s="58"/>
    </row>
    <row r="13603" spans="1:1" x14ac:dyDescent="0.25">
      <c r="A13603" s="58"/>
    </row>
    <row r="13604" spans="1:1" x14ac:dyDescent="0.25">
      <c r="A13604" s="58"/>
    </row>
    <row r="13605" spans="1:1" x14ac:dyDescent="0.25">
      <c r="A13605" s="58"/>
    </row>
    <row r="13606" spans="1:1" x14ac:dyDescent="0.25">
      <c r="A13606" s="58"/>
    </row>
    <row r="13607" spans="1:1" x14ac:dyDescent="0.25">
      <c r="A13607" s="58"/>
    </row>
    <row r="13608" spans="1:1" x14ac:dyDescent="0.25">
      <c r="A13608" s="58"/>
    </row>
    <row r="13609" spans="1:1" x14ac:dyDescent="0.25">
      <c r="A13609" s="58"/>
    </row>
    <row r="13610" spans="1:1" x14ac:dyDescent="0.25">
      <c r="A13610" s="58"/>
    </row>
    <row r="13611" spans="1:1" x14ac:dyDescent="0.25">
      <c r="A13611" s="58"/>
    </row>
    <row r="13612" spans="1:1" x14ac:dyDescent="0.25">
      <c r="A13612" s="58"/>
    </row>
    <row r="13613" spans="1:1" x14ac:dyDescent="0.25">
      <c r="A13613" s="58"/>
    </row>
    <row r="13614" spans="1:1" x14ac:dyDescent="0.25">
      <c r="A13614" s="58"/>
    </row>
    <row r="13615" spans="1:1" x14ac:dyDescent="0.25">
      <c r="A13615" s="58"/>
    </row>
    <row r="13616" spans="1:1" x14ac:dyDescent="0.25">
      <c r="A13616" s="58"/>
    </row>
    <row r="13617" spans="1:1" x14ac:dyDescent="0.25">
      <c r="A13617" s="58"/>
    </row>
    <row r="13618" spans="1:1" x14ac:dyDescent="0.25">
      <c r="A13618" s="58"/>
    </row>
    <row r="13619" spans="1:1" x14ac:dyDescent="0.25">
      <c r="A13619" s="58"/>
    </row>
    <row r="13620" spans="1:1" x14ac:dyDescent="0.25">
      <c r="A13620" s="58"/>
    </row>
    <row r="13621" spans="1:1" x14ac:dyDescent="0.25">
      <c r="A13621" s="58"/>
    </row>
    <row r="13622" spans="1:1" x14ac:dyDescent="0.25">
      <c r="A13622" s="58"/>
    </row>
    <row r="13623" spans="1:1" x14ac:dyDescent="0.25">
      <c r="A13623" s="58"/>
    </row>
    <row r="13624" spans="1:1" x14ac:dyDescent="0.25">
      <c r="A13624" s="58"/>
    </row>
    <row r="13625" spans="1:1" x14ac:dyDescent="0.25">
      <c r="A13625" s="58"/>
    </row>
    <row r="13626" spans="1:1" x14ac:dyDescent="0.25">
      <c r="A13626" s="58"/>
    </row>
    <row r="13627" spans="1:1" x14ac:dyDescent="0.25">
      <c r="A13627" s="58"/>
    </row>
    <row r="13628" spans="1:1" x14ac:dyDescent="0.25">
      <c r="A13628" s="58"/>
    </row>
    <row r="13629" spans="1:1" x14ac:dyDescent="0.25">
      <c r="A13629" s="58"/>
    </row>
    <row r="13630" spans="1:1" x14ac:dyDescent="0.25">
      <c r="A13630" s="58"/>
    </row>
    <row r="13631" spans="1:1" x14ac:dyDescent="0.25">
      <c r="A13631" s="58"/>
    </row>
    <row r="13632" spans="1:1" x14ac:dyDescent="0.25">
      <c r="A13632" s="58"/>
    </row>
    <row r="13633" spans="1:1" x14ac:dyDescent="0.25">
      <c r="A13633" s="58"/>
    </row>
    <row r="13634" spans="1:1" x14ac:dyDescent="0.25">
      <c r="A13634" s="58"/>
    </row>
    <row r="13635" spans="1:1" x14ac:dyDescent="0.25">
      <c r="A13635" s="58"/>
    </row>
    <row r="13636" spans="1:1" x14ac:dyDescent="0.25">
      <c r="A13636" s="58"/>
    </row>
    <row r="13637" spans="1:1" x14ac:dyDescent="0.25">
      <c r="A13637" s="58"/>
    </row>
    <row r="13638" spans="1:1" x14ac:dyDescent="0.25">
      <c r="A13638" s="58"/>
    </row>
    <row r="13639" spans="1:1" x14ac:dyDescent="0.25">
      <c r="A13639" s="58"/>
    </row>
    <row r="13640" spans="1:1" x14ac:dyDescent="0.25">
      <c r="A13640" s="58"/>
    </row>
    <row r="13641" spans="1:1" x14ac:dyDescent="0.25">
      <c r="A13641" s="58"/>
    </row>
    <row r="13642" spans="1:1" x14ac:dyDescent="0.25">
      <c r="A13642" s="58"/>
    </row>
    <row r="13643" spans="1:1" x14ac:dyDescent="0.25">
      <c r="A13643" s="58"/>
    </row>
    <row r="13644" spans="1:1" x14ac:dyDescent="0.25">
      <c r="A13644" s="58"/>
    </row>
    <row r="13645" spans="1:1" x14ac:dyDescent="0.25">
      <c r="A13645" s="58"/>
    </row>
    <row r="13646" spans="1:1" x14ac:dyDescent="0.25">
      <c r="A13646" s="58"/>
    </row>
    <row r="13647" spans="1:1" x14ac:dyDescent="0.25">
      <c r="A13647" s="58"/>
    </row>
    <row r="13648" spans="1:1" x14ac:dyDescent="0.25">
      <c r="A13648" s="58"/>
    </row>
    <row r="13649" spans="1:1" x14ac:dyDescent="0.25">
      <c r="A13649" s="58"/>
    </row>
    <row r="13650" spans="1:1" x14ac:dyDescent="0.25">
      <c r="A13650" s="58"/>
    </row>
    <row r="13651" spans="1:1" x14ac:dyDescent="0.25">
      <c r="A13651" s="58"/>
    </row>
    <row r="13652" spans="1:1" x14ac:dyDescent="0.25">
      <c r="A13652" s="58"/>
    </row>
    <row r="13653" spans="1:1" x14ac:dyDescent="0.25">
      <c r="A13653" s="58"/>
    </row>
    <row r="13654" spans="1:1" x14ac:dyDescent="0.25">
      <c r="A13654" s="58"/>
    </row>
    <row r="13655" spans="1:1" x14ac:dyDescent="0.25">
      <c r="A13655" s="58"/>
    </row>
    <row r="13656" spans="1:1" x14ac:dyDescent="0.25">
      <c r="A13656" s="58"/>
    </row>
    <row r="13657" spans="1:1" x14ac:dyDescent="0.25">
      <c r="A13657" s="58"/>
    </row>
    <row r="13658" spans="1:1" x14ac:dyDescent="0.25">
      <c r="A13658" s="58"/>
    </row>
    <row r="13659" spans="1:1" x14ac:dyDescent="0.25">
      <c r="A13659" s="58"/>
    </row>
    <row r="13660" spans="1:1" x14ac:dyDescent="0.25">
      <c r="A13660" s="58"/>
    </row>
    <row r="13661" spans="1:1" x14ac:dyDescent="0.25">
      <c r="A13661" s="58"/>
    </row>
    <row r="13662" spans="1:1" x14ac:dyDescent="0.25">
      <c r="A13662" s="58"/>
    </row>
    <row r="13663" spans="1:1" x14ac:dyDescent="0.25">
      <c r="A13663" s="58"/>
    </row>
    <row r="13664" spans="1:1" x14ac:dyDescent="0.25">
      <c r="A13664" s="58"/>
    </row>
    <row r="13665" spans="1:1" x14ac:dyDescent="0.25">
      <c r="A13665" s="58"/>
    </row>
    <row r="13666" spans="1:1" x14ac:dyDescent="0.25">
      <c r="A13666" s="58"/>
    </row>
    <row r="13667" spans="1:1" x14ac:dyDescent="0.25">
      <c r="A13667" s="58"/>
    </row>
    <row r="13668" spans="1:1" x14ac:dyDescent="0.25">
      <c r="A13668" s="58"/>
    </row>
    <row r="13669" spans="1:1" x14ac:dyDescent="0.25">
      <c r="A13669" s="58"/>
    </row>
    <row r="13670" spans="1:1" x14ac:dyDescent="0.25">
      <c r="A13670" s="58"/>
    </row>
    <row r="13671" spans="1:1" x14ac:dyDescent="0.25">
      <c r="A13671" s="58"/>
    </row>
    <row r="13672" spans="1:1" x14ac:dyDescent="0.25">
      <c r="A13672" s="58"/>
    </row>
    <row r="13673" spans="1:1" x14ac:dyDescent="0.25">
      <c r="A13673" s="58"/>
    </row>
    <row r="13674" spans="1:1" x14ac:dyDescent="0.25">
      <c r="A13674" s="58"/>
    </row>
    <row r="13675" spans="1:1" x14ac:dyDescent="0.25">
      <c r="A13675" s="58"/>
    </row>
    <row r="13676" spans="1:1" x14ac:dyDescent="0.25">
      <c r="A13676" s="58"/>
    </row>
    <row r="13677" spans="1:1" x14ac:dyDescent="0.25">
      <c r="A13677" s="58"/>
    </row>
    <row r="13678" spans="1:1" x14ac:dyDescent="0.25">
      <c r="A13678" s="58"/>
    </row>
    <row r="13679" spans="1:1" x14ac:dyDescent="0.25">
      <c r="A13679" s="58"/>
    </row>
    <row r="13680" spans="1:1" x14ac:dyDescent="0.25">
      <c r="A13680" s="58"/>
    </row>
    <row r="13681" spans="1:1" x14ac:dyDescent="0.25">
      <c r="A13681" s="58"/>
    </row>
    <row r="13682" spans="1:1" x14ac:dyDescent="0.25">
      <c r="A13682" s="58"/>
    </row>
    <row r="13683" spans="1:1" x14ac:dyDescent="0.25">
      <c r="A13683" s="58"/>
    </row>
    <row r="13684" spans="1:1" x14ac:dyDescent="0.25">
      <c r="A13684" s="58"/>
    </row>
    <row r="13685" spans="1:1" x14ac:dyDescent="0.25">
      <c r="A13685" s="58"/>
    </row>
    <row r="13686" spans="1:1" x14ac:dyDescent="0.25">
      <c r="A13686" s="58"/>
    </row>
    <row r="13687" spans="1:1" x14ac:dyDescent="0.25">
      <c r="A13687" s="58"/>
    </row>
    <row r="13688" spans="1:1" x14ac:dyDescent="0.25">
      <c r="A13688" s="58"/>
    </row>
    <row r="13689" spans="1:1" x14ac:dyDescent="0.25">
      <c r="A13689" s="58"/>
    </row>
    <row r="13690" spans="1:1" x14ac:dyDescent="0.25">
      <c r="A13690" s="58"/>
    </row>
    <row r="13691" spans="1:1" x14ac:dyDescent="0.25">
      <c r="A13691" s="58"/>
    </row>
    <row r="13692" spans="1:1" x14ac:dyDescent="0.25">
      <c r="A13692" s="58"/>
    </row>
    <row r="13693" spans="1:1" x14ac:dyDescent="0.25">
      <c r="A13693" s="58"/>
    </row>
    <row r="13694" spans="1:1" x14ac:dyDescent="0.25">
      <c r="A13694" s="58"/>
    </row>
    <row r="13695" spans="1:1" x14ac:dyDescent="0.25">
      <c r="A13695" s="58"/>
    </row>
    <row r="13696" spans="1:1" x14ac:dyDescent="0.25">
      <c r="A13696" s="58"/>
    </row>
    <row r="13697" spans="1:1" x14ac:dyDescent="0.25">
      <c r="A13697" s="58"/>
    </row>
    <row r="13698" spans="1:1" x14ac:dyDescent="0.25">
      <c r="A13698" s="58"/>
    </row>
    <row r="13699" spans="1:1" x14ac:dyDescent="0.25">
      <c r="A13699" s="58"/>
    </row>
    <row r="13700" spans="1:1" x14ac:dyDescent="0.25">
      <c r="A13700" s="58"/>
    </row>
    <row r="13701" spans="1:1" x14ac:dyDescent="0.25">
      <c r="A13701" s="58"/>
    </row>
    <row r="13702" spans="1:1" x14ac:dyDescent="0.25">
      <c r="A13702" s="58"/>
    </row>
    <row r="13703" spans="1:1" x14ac:dyDescent="0.25">
      <c r="A13703" s="58"/>
    </row>
    <row r="13704" spans="1:1" x14ac:dyDescent="0.25">
      <c r="A13704" s="58"/>
    </row>
    <row r="13705" spans="1:1" x14ac:dyDescent="0.25">
      <c r="A13705" s="58"/>
    </row>
    <row r="13706" spans="1:1" x14ac:dyDescent="0.25">
      <c r="A13706" s="58"/>
    </row>
    <row r="13707" spans="1:1" x14ac:dyDescent="0.25">
      <c r="A13707" s="58"/>
    </row>
    <row r="13708" spans="1:1" x14ac:dyDescent="0.25">
      <c r="A13708" s="58"/>
    </row>
    <row r="13709" spans="1:1" x14ac:dyDescent="0.25">
      <c r="A13709" s="58"/>
    </row>
    <row r="13710" spans="1:1" x14ac:dyDescent="0.25">
      <c r="A13710" s="58"/>
    </row>
    <row r="13711" spans="1:1" x14ac:dyDescent="0.25">
      <c r="A13711" s="58"/>
    </row>
    <row r="13712" spans="1:1" x14ac:dyDescent="0.25">
      <c r="A13712" s="58"/>
    </row>
    <row r="13713" spans="1:1" x14ac:dyDescent="0.25">
      <c r="A13713" s="58"/>
    </row>
    <row r="13714" spans="1:1" x14ac:dyDescent="0.25">
      <c r="A13714" s="58"/>
    </row>
    <row r="13715" spans="1:1" x14ac:dyDescent="0.25">
      <c r="A13715" s="58"/>
    </row>
    <row r="13716" spans="1:1" x14ac:dyDescent="0.25">
      <c r="A13716" s="58"/>
    </row>
    <row r="13717" spans="1:1" x14ac:dyDescent="0.25">
      <c r="A13717" s="58"/>
    </row>
    <row r="13718" spans="1:1" x14ac:dyDescent="0.25">
      <c r="A13718" s="58"/>
    </row>
    <row r="13719" spans="1:1" x14ac:dyDescent="0.25">
      <c r="A13719" s="58"/>
    </row>
    <row r="13720" spans="1:1" x14ac:dyDescent="0.25">
      <c r="A13720" s="58"/>
    </row>
    <row r="13721" spans="1:1" x14ac:dyDescent="0.25">
      <c r="A13721" s="58"/>
    </row>
    <row r="13722" spans="1:1" x14ac:dyDescent="0.25">
      <c r="A13722" s="58"/>
    </row>
    <row r="13723" spans="1:1" x14ac:dyDescent="0.25">
      <c r="A13723" s="58"/>
    </row>
    <row r="13724" spans="1:1" x14ac:dyDescent="0.25">
      <c r="A13724" s="58"/>
    </row>
    <row r="13725" spans="1:1" x14ac:dyDescent="0.25">
      <c r="A13725" s="58"/>
    </row>
    <row r="13726" spans="1:1" x14ac:dyDescent="0.25">
      <c r="A13726" s="58"/>
    </row>
    <row r="13727" spans="1:1" x14ac:dyDescent="0.25">
      <c r="A13727" s="58"/>
    </row>
    <row r="13728" spans="1:1" x14ac:dyDescent="0.25">
      <c r="A13728" s="58"/>
    </row>
    <row r="13729" spans="1:1" x14ac:dyDescent="0.25">
      <c r="A13729" s="58"/>
    </row>
    <row r="13730" spans="1:1" x14ac:dyDescent="0.25">
      <c r="A13730" s="58"/>
    </row>
    <row r="13731" spans="1:1" x14ac:dyDescent="0.25">
      <c r="A13731" s="58"/>
    </row>
    <row r="13732" spans="1:1" x14ac:dyDescent="0.25">
      <c r="A13732" s="58"/>
    </row>
    <row r="13733" spans="1:1" x14ac:dyDescent="0.25">
      <c r="A13733" s="58"/>
    </row>
    <row r="13734" spans="1:1" x14ac:dyDescent="0.25">
      <c r="A13734" s="58"/>
    </row>
    <row r="13735" spans="1:1" x14ac:dyDescent="0.25">
      <c r="A13735" s="58"/>
    </row>
    <row r="13736" spans="1:1" x14ac:dyDescent="0.25">
      <c r="A13736" s="58"/>
    </row>
    <row r="13737" spans="1:1" x14ac:dyDescent="0.25">
      <c r="A13737" s="58"/>
    </row>
    <row r="13738" spans="1:1" x14ac:dyDescent="0.25">
      <c r="A13738" s="58"/>
    </row>
    <row r="13739" spans="1:1" x14ac:dyDescent="0.25">
      <c r="A13739" s="58"/>
    </row>
    <row r="13740" spans="1:1" x14ac:dyDescent="0.25">
      <c r="A13740" s="58"/>
    </row>
    <row r="13741" spans="1:1" x14ac:dyDescent="0.25">
      <c r="A13741" s="58"/>
    </row>
    <row r="13742" spans="1:1" x14ac:dyDescent="0.25">
      <c r="A13742" s="58"/>
    </row>
    <row r="13743" spans="1:1" x14ac:dyDescent="0.25">
      <c r="A13743" s="58"/>
    </row>
    <row r="13744" spans="1:1" x14ac:dyDescent="0.25">
      <c r="A13744" s="58"/>
    </row>
    <row r="13745" spans="1:1" x14ac:dyDescent="0.25">
      <c r="A13745" s="58"/>
    </row>
    <row r="13746" spans="1:1" x14ac:dyDescent="0.25">
      <c r="A13746" s="58"/>
    </row>
    <row r="13747" spans="1:1" x14ac:dyDescent="0.25">
      <c r="A13747" s="58"/>
    </row>
    <row r="13748" spans="1:1" x14ac:dyDescent="0.25">
      <c r="A13748" s="58"/>
    </row>
    <row r="13749" spans="1:1" x14ac:dyDescent="0.25">
      <c r="A13749" s="58"/>
    </row>
    <row r="13750" spans="1:1" x14ac:dyDescent="0.25">
      <c r="A13750" s="58"/>
    </row>
    <row r="13751" spans="1:1" x14ac:dyDescent="0.25">
      <c r="A13751" s="58"/>
    </row>
    <row r="13752" spans="1:1" x14ac:dyDescent="0.25">
      <c r="A13752" s="58"/>
    </row>
    <row r="13753" spans="1:1" x14ac:dyDescent="0.25">
      <c r="A13753" s="58"/>
    </row>
    <row r="13754" spans="1:1" x14ac:dyDescent="0.25">
      <c r="A13754" s="58"/>
    </row>
    <row r="13755" spans="1:1" x14ac:dyDescent="0.25">
      <c r="A13755" s="58"/>
    </row>
    <row r="13756" spans="1:1" x14ac:dyDescent="0.25">
      <c r="A13756" s="58"/>
    </row>
    <row r="13757" spans="1:1" x14ac:dyDescent="0.25">
      <c r="A13757" s="58"/>
    </row>
    <row r="13758" spans="1:1" x14ac:dyDescent="0.25">
      <c r="A13758" s="58"/>
    </row>
    <row r="13759" spans="1:1" x14ac:dyDescent="0.25">
      <c r="A13759" s="58"/>
    </row>
    <row r="13760" spans="1:1" x14ac:dyDescent="0.25">
      <c r="A13760" s="58"/>
    </row>
    <row r="13761" spans="1:1" x14ac:dyDescent="0.25">
      <c r="A13761" s="58"/>
    </row>
    <row r="13762" spans="1:1" x14ac:dyDescent="0.25">
      <c r="A13762" s="58"/>
    </row>
    <row r="13763" spans="1:1" x14ac:dyDescent="0.25">
      <c r="A13763" s="58"/>
    </row>
    <row r="13764" spans="1:1" x14ac:dyDescent="0.25">
      <c r="A13764" s="58"/>
    </row>
    <row r="13765" spans="1:1" x14ac:dyDescent="0.25">
      <c r="A13765" s="58"/>
    </row>
    <row r="13766" spans="1:1" x14ac:dyDescent="0.25">
      <c r="A13766" s="58"/>
    </row>
    <row r="13767" spans="1:1" x14ac:dyDescent="0.25">
      <c r="A13767" s="58"/>
    </row>
    <row r="13768" spans="1:1" x14ac:dyDescent="0.25">
      <c r="A13768" s="58"/>
    </row>
    <row r="13769" spans="1:1" x14ac:dyDescent="0.25">
      <c r="A13769" s="58"/>
    </row>
    <row r="13770" spans="1:1" x14ac:dyDescent="0.25">
      <c r="A13770" s="58"/>
    </row>
    <row r="13771" spans="1:1" x14ac:dyDescent="0.25">
      <c r="A13771" s="58"/>
    </row>
    <row r="13772" spans="1:1" x14ac:dyDescent="0.25">
      <c r="A13772" s="58"/>
    </row>
    <row r="13773" spans="1:1" x14ac:dyDescent="0.25">
      <c r="A13773" s="58"/>
    </row>
    <row r="13774" spans="1:1" x14ac:dyDescent="0.25">
      <c r="A13774" s="58"/>
    </row>
    <row r="13775" spans="1:1" x14ac:dyDescent="0.25">
      <c r="A13775" s="58"/>
    </row>
    <row r="13776" spans="1:1" x14ac:dyDescent="0.25">
      <c r="A13776" s="58"/>
    </row>
    <row r="13777" spans="1:1" x14ac:dyDescent="0.25">
      <c r="A13777" s="58"/>
    </row>
    <row r="13778" spans="1:1" x14ac:dyDescent="0.25">
      <c r="A13778" s="58"/>
    </row>
    <row r="13779" spans="1:1" x14ac:dyDescent="0.25">
      <c r="A13779" s="58"/>
    </row>
    <row r="13780" spans="1:1" x14ac:dyDescent="0.25">
      <c r="A13780" s="58"/>
    </row>
    <row r="13781" spans="1:1" x14ac:dyDescent="0.25">
      <c r="A13781" s="58"/>
    </row>
    <row r="13782" spans="1:1" x14ac:dyDescent="0.25">
      <c r="A13782" s="58"/>
    </row>
    <row r="13783" spans="1:1" x14ac:dyDescent="0.25">
      <c r="A13783" s="58"/>
    </row>
    <row r="13784" spans="1:1" x14ac:dyDescent="0.25">
      <c r="A13784" s="58"/>
    </row>
    <row r="13785" spans="1:1" x14ac:dyDescent="0.25">
      <c r="A13785" s="58"/>
    </row>
    <row r="13786" spans="1:1" x14ac:dyDescent="0.25">
      <c r="A13786" s="58"/>
    </row>
    <row r="13787" spans="1:1" x14ac:dyDescent="0.25">
      <c r="A13787" s="58"/>
    </row>
    <row r="13788" spans="1:1" x14ac:dyDescent="0.25">
      <c r="A13788" s="58"/>
    </row>
    <row r="13789" spans="1:1" x14ac:dyDescent="0.25">
      <c r="A13789" s="58"/>
    </row>
    <row r="13790" spans="1:1" x14ac:dyDescent="0.25">
      <c r="A13790" s="58"/>
    </row>
    <row r="13791" spans="1:1" x14ac:dyDescent="0.25">
      <c r="A13791" s="58"/>
    </row>
    <row r="13792" spans="1:1" x14ac:dyDescent="0.25">
      <c r="A13792" s="58"/>
    </row>
    <row r="13793" spans="1:1" x14ac:dyDescent="0.25">
      <c r="A13793" s="58"/>
    </row>
    <row r="13794" spans="1:1" x14ac:dyDescent="0.25">
      <c r="A13794" s="58"/>
    </row>
    <row r="13795" spans="1:1" x14ac:dyDescent="0.25">
      <c r="A13795" s="58"/>
    </row>
    <row r="13796" spans="1:1" x14ac:dyDescent="0.25">
      <c r="A13796" s="58"/>
    </row>
    <row r="13797" spans="1:1" x14ac:dyDescent="0.25">
      <c r="A13797" s="58"/>
    </row>
    <row r="13798" spans="1:1" x14ac:dyDescent="0.25">
      <c r="A13798" s="58"/>
    </row>
    <row r="13799" spans="1:1" x14ac:dyDescent="0.25">
      <c r="A13799" s="58"/>
    </row>
    <row r="13800" spans="1:1" x14ac:dyDescent="0.25">
      <c r="A13800" s="58"/>
    </row>
    <row r="13801" spans="1:1" x14ac:dyDescent="0.25">
      <c r="A13801" s="58"/>
    </row>
    <row r="13802" spans="1:1" x14ac:dyDescent="0.25">
      <c r="A13802" s="58"/>
    </row>
    <row r="13803" spans="1:1" x14ac:dyDescent="0.25">
      <c r="A13803" s="58"/>
    </row>
    <row r="13804" spans="1:1" x14ac:dyDescent="0.25">
      <c r="A13804" s="58"/>
    </row>
    <row r="13805" spans="1:1" x14ac:dyDescent="0.25">
      <c r="A13805" s="58"/>
    </row>
    <row r="13806" spans="1:1" x14ac:dyDescent="0.25">
      <c r="A13806" s="58"/>
    </row>
    <row r="13807" spans="1:1" x14ac:dyDescent="0.25">
      <c r="A13807" s="58"/>
    </row>
    <row r="13808" spans="1:1" x14ac:dyDescent="0.25">
      <c r="A13808" s="58"/>
    </row>
    <row r="13809" spans="1:1" x14ac:dyDescent="0.25">
      <c r="A13809" s="58"/>
    </row>
    <row r="13810" spans="1:1" x14ac:dyDescent="0.25">
      <c r="A13810" s="58"/>
    </row>
    <row r="13811" spans="1:1" x14ac:dyDescent="0.25">
      <c r="A13811" s="58"/>
    </row>
    <row r="13812" spans="1:1" x14ac:dyDescent="0.25">
      <c r="A13812" s="58"/>
    </row>
    <row r="13813" spans="1:1" x14ac:dyDescent="0.25">
      <c r="A13813" s="58"/>
    </row>
    <row r="13814" spans="1:1" x14ac:dyDescent="0.25">
      <c r="A13814" s="58"/>
    </row>
    <row r="13815" spans="1:1" x14ac:dyDescent="0.25">
      <c r="A13815" s="58"/>
    </row>
    <row r="13816" spans="1:1" x14ac:dyDescent="0.25">
      <c r="A13816" s="58"/>
    </row>
    <row r="13817" spans="1:1" x14ac:dyDescent="0.25">
      <c r="A13817" s="58"/>
    </row>
    <row r="13818" spans="1:1" x14ac:dyDescent="0.25">
      <c r="A13818" s="58"/>
    </row>
    <row r="13819" spans="1:1" x14ac:dyDescent="0.25">
      <c r="A13819" s="58"/>
    </row>
    <row r="13820" spans="1:1" x14ac:dyDescent="0.25">
      <c r="A13820" s="58"/>
    </row>
    <row r="13821" spans="1:1" x14ac:dyDescent="0.25">
      <c r="A13821" s="58"/>
    </row>
    <row r="13822" spans="1:1" x14ac:dyDescent="0.25">
      <c r="A13822" s="58"/>
    </row>
    <row r="13823" spans="1:1" x14ac:dyDescent="0.25">
      <c r="A13823" s="58"/>
    </row>
    <row r="13824" spans="1:1" x14ac:dyDescent="0.25">
      <c r="A13824" s="58"/>
    </row>
    <row r="13825" spans="1:1" x14ac:dyDescent="0.25">
      <c r="A13825" s="58"/>
    </row>
    <row r="13826" spans="1:1" x14ac:dyDescent="0.25">
      <c r="A13826" s="58"/>
    </row>
    <row r="13827" spans="1:1" x14ac:dyDescent="0.25">
      <c r="A13827" s="58"/>
    </row>
    <row r="13828" spans="1:1" x14ac:dyDescent="0.25">
      <c r="A13828" s="58"/>
    </row>
    <row r="13829" spans="1:1" x14ac:dyDescent="0.25">
      <c r="A13829" s="58"/>
    </row>
    <row r="13830" spans="1:1" x14ac:dyDescent="0.25">
      <c r="A13830" s="58"/>
    </row>
    <row r="13831" spans="1:1" x14ac:dyDescent="0.25">
      <c r="A13831" s="58"/>
    </row>
    <row r="13832" spans="1:1" x14ac:dyDescent="0.25">
      <c r="A13832" s="58"/>
    </row>
    <row r="13833" spans="1:1" x14ac:dyDescent="0.25">
      <c r="A13833" s="58"/>
    </row>
    <row r="13834" spans="1:1" x14ac:dyDescent="0.25">
      <c r="A13834" s="58"/>
    </row>
    <row r="13835" spans="1:1" x14ac:dyDescent="0.25">
      <c r="A13835" s="58"/>
    </row>
    <row r="13836" spans="1:1" x14ac:dyDescent="0.25">
      <c r="A13836" s="58"/>
    </row>
    <row r="13837" spans="1:1" x14ac:dyDescent="0.25">
      <c r="A13837" s="58"/>
    </row>
    <row r="13838" spans="1:1" x14ac:dyDescent="0.25">
      <c r="A13838" s="58"/>
    </row>
    <row r="13839" spans="1:1" x14ac:dyDescent="0.25">
      <c r="A13839" s="58"/>
    </row>
    <row r="13840" spans="1:1" x14ac:dyDescent="0.25">
      <c r="A13840" s="58"/>
    </row>
    <row r="13841" spans="1:1" x14ac:dyDescent="0.25">
      <c r="A13841" s="58"/>
    </row>
    <row r="13842" spans="1:1" x14ac:dyDescent="0.25">
      <c r="A13842" s="58"/>
    </row>
    <row r="13843" spans="1:1" x14ac:dyDescent="0.25">
      <c r="A13843" s="58"/>
    </row>
    <row r="13844" spans="1:1" x14ac:dyDescent="0.25">
      <c r="A13844" s="58"/>
    </row>
    <row r="13845" spans="1:1" x14ac:dyDescent="0.25">
      <c r="A13845" s="58"/>
    </row>
    <row r="13846" spans="1:1" x14ac:dyDescent="0.25">
      <c r="A13846" s="58"/>
    </row>
    <row r="13847" spans="1:1" x14ac:dyDescent="0.25">
      <c r="A13847" s="58"/>
    </row>
    <row r="13848" spans="1:1" x14ac:dyDescent="0.25">
      <c r="A13848" s="58"/>
    </row>
    <row r="13849" spans="1:1" x14ac:dyDescent="0.25">
      <c r="A13849" s="58"/>
    </row>
    <row r="13850" spans="1:1" x14ac:dyDescent="0.25">
      <c r="A13850" s="58"/>
    </row>
    <row r="13851" spans="1:1" x14ac:dyDescent="0.25">
      <c r="A13851" s="58"/>
    </row>
    <row r="13852" spans="1:1" x14ac:dyDescent="0.25">
      <c r="A13852" s="58"/>
    </row>
    <row r="13853" spans="1:1" x14ac:dyDescent="0.25">
      <c r="A13853" s="58"/>
    </row>
    <row r="13854" spans="1:1" x14ac:dyDescent="0.25">
      <c r="A13854" s="58"/>
    </row>
    <row r="13855" spans="1:1" x14ac:dyDescent="0.25">
      <c r="A13855" s="58"/>
    </row>
    <row r="13856" spans="1:1" x14ac:dyDescent="0.25">
      <c r="A13856" s="58"/>
    </row>
    <row r="13857" spans="1:1" x14ac:dyDescent="0.25">
      <c r="A13857" s="58"/>
    </row>
    <row r="13858" spans="1:1" x14ac:dyDescent="0.25">
      <c r="A13858" s="58"/>
    </row>
    <row r="13859" spans="1:1" x14ac:dyDescent="0.25">
      <c r="A13859" s="58"/>
    </row>
    <row r="13860" spans="1:1" x14ac:dyDescent="0.25">
      <c r="A13860" s="58"/>
    </row>
    <row r="13861" spans="1:1" x14ac:dyDescent="0.25">
      <c r="A13861" s="58"/>
    </row>
    <row r="13862" spans="1:1" x14ac:dyDescent="0.25">
      <c r="A13862" s="58"/>
    </row>
    <row r="13863" spans="1:1" x14ac:dyDescent="0.25">
      <c r="A13863" s="58"/>
    </row>
    <row r="13864" spans="1:1" x14ac:dyDescent="0.25">
      <c r="A13864" s="58"/>
    </row>
    <row r="13865" spans="1:1" x14ac:dyDescent="0.25">
      <c r="A13865" s="58"/>
    </row>
    <row r="13866" spans="1:1" x14ac:dyDescent="0.25">
      <c r="A13866" s="58"/>
    </row>
    <row r="13867" spans="1:1" x14ac:dyDescent="0.25">
      <c r="A13867" s="58"/>
    </row>
    <row r="13868" spans="1:1" x14ac:dyDescent="0.25">
      <c r="A13868" s="58"/>
    </row>
    <row r="13869" spans="1:1" x14ac:dyDescent="0.25">
      <c r="A13869" s="58"/>
    </row>
    <row r="13870" spans="1:1" x14ac:dyDescent="0.25">
      <c r="A13870" s="58"/>
    </row>
    <row r="13871" spans="1:1" x14ac:dyDescent="0.25">
      <c r="A13871" s="58"/>
    </row>
    <row r="13872" spans="1:1" x14ac:dyDescent="0.25">
      <c r="A13872" s="58"/>
    </row>
    <row r="13873" spans="1:1" x14ac:dyDescent="0.25">
      <c r="A13873" s="58"/>
    </row>
    <row r="13874" spans="1:1" x14ac:dyDescent="0.25">
      <c r="A13874" s="58"/>
    </row>
    <row r="13875" spans="1:1" x14ac:dyDescent="0.25">
      <c r="A13875" s="58"/>
    </row>
    <row r="13876" spans="1:1" x14ac:dyDescent="0.25">
      <c r="A13876" s="58"/>
    </row>
    <row r="13877" spans="1:1" x14ac:dyDescent="0.25">
      <c r="A13877" s="58"/>
    </row>
    <row r="13878" spans="1:1" x14ac:dyDescent="0.25">
      <c r="A13878" s="58"/>
    </row>
    <row r="13879" spans="1:1" x14ac:dyDescent="0.25">
      <c r="A13879" s="58"/>
    </row>
    <row r="13880" spans="1:1" x14ac:dyDescent="0.25">
      <c r="A13880" s="58"/>
    </row>
    <row r="13881" spans="1:1" x14ac:dyDescent="0.25">
      <c r="A13881" s="58"/>
    </row>
    <row r="13882" spans="1:1" x14ac:dyDescent="0.25">
      <c r="A13882" s="58"/>
    </row>
    <row r="13883" spans="1:1" x14ac:dyDescent="0.25">
      <c r="A13883" s="58"/>
    </row>
    <row r="13884" spans="1:1" x14ac:dyDescent="0.25">
      <c r="A13884" s="58"/>
    </row>
    <row r="13885" spans="1:1" x14ac:dyDescent="0.25">
      <c r="A13885" s="58"/>
    </row>
    <row r="13886" spans="1:1" x14ac:dyDescent="0.25">
      <c r="A13886" s="58"/>
    </row>
    <row r="13887" spans="1:1" x14ac:dyDescent="0.25">
      <c r="A13887" s="58"/>
    </row>
    <row r="13888" spans="1:1" x14ac:dyDescent="0.25">
      <c r="A13888" s="58"/>
    </row>
    <row r="13889" spans="1:1" x14ac:dyDescent="0.25">
      <c r="A13889" s="58"/>
    </row>
    <row r="13890" spans="1:1" x14ac:dyDescent="0.25">
      <c r="A13890" s="58"/>
    </row>
    <row r="13891" spans="1:1" x14ac:dyDescent="0.25">
      <c r="A13891" s="58"/>
    </row>
    <row r="13892" spans="1:1" x14ac:dyDescent="0.25">
      <c r="A13892" s="58"/>
    </row>
    <row r="13893" spans="1:1" x14ac:dyDescent="0.25">
      <c r="A13893" s="58"/>
    </row>
    <row r="13894" spans="1:1" x14ac:dyDescent="0.25">
      <c r="A13894" s="58"/>
    </row>
    <row r="13895" spans="1:1" x14ac:dyDescent="0.25">
      <c r="A13895" s="58"/>
    </row>
    <row r="13896" spans="1:1" x14ac:dyDescent="0.25">
      <c r="A13896" s="58"/>
    </row>
    <row r="13897" spans="1:1" x14ac:dyDescent="0.25">
      <c r="A13897" s="58"/>
    </row>
    <row r="13898" spans="1:1" x14ac:dyDescent="0.25">
      <c r="A13898" s="58"/>
    </row>
    <row r="13899" spans="1:1" x14ac:dyDescent="0.25">
      <c r="A13899" s="58"/>
    </row>
    <row r="13900" spans="1:1" x14ac:dyDescent="0.25">
      <c r="A13900" s="58"/>
    </row>
    <row r="13901" spans="1:1" x14ac:dyDescent="0.25">
      <c r="A13901" s="58"/>
    </row>
    <row r="13902" spans="1:1" x14ac:dyDescent="0.25">
      <c r="A13902" s="58"/>
    </row>
    <row r="13903" spans="1:1" x14ac:dyDescent="0.25">
      <c r="A13903" s="58"/>
    </row>
    <row r="13904" spans="1:1" x14ac:dyDescent="0.25">
      <c r="A13904" s="58"/>
    </row>
    <row r="13905" spans="1:1" x14ac:dyDescent="0.25">
      <c r="A13905" s="58"/>
    </row>
    <row r="13906" spans="1:1" x14ac:dyDescent="0.25">
      <c r="A13906" s="58"/>
    </row>
    <row r="13907" spans="1:1" x14ac:dyDescent="0.25">
      <c r="A13907" s="58"/>
    </row>
    <row r="13908" spans="1:1" x14ac:dyDescent="0.25">
      <c r="A13908" s="58"/>
    </row>
    <row r="13909" spans="1:1" x14ac:dyDescent="0.25">
      <c r="A13909" s="58"/>
    </row>
    <row r="13910" spans="1:1" x14ac:dyDescent="0.25">
      <c r="A13910" s="58"/>
    </row>
    <row r="13911" spans="1:1" x14ac:dyDescent="0.25">
      <c r="A13911" s="58"/>
    </row>
    <row r="13912" spans="1:1" x14ac:dyDescent="0.25">
      <c r="A13912" s="58"/>
    </row>
    <row r="13913" spans="1:1" x14ac:dyDescent="0.25">
      <c r="A13913" s="58"/>
    </row>
    <row r="13914" spans="1:1" x14ac:dyDescent="0.25">
      <c r="A13914" s="58"/>
    </row>
    <row r="13915" spans="1:1" x14ac:dyDescent="0.25">
      <c r="A13915" s="58"/>
    </row>
    <row r="13916" spans="1:1" x14ac:dyDescent="0.25">
      <c r="A13916" s="58"/>
    </row>
    <row r="13917" spans="1:1" x14ac:dyDescent="0.25">
      <c r="A13917" s="58"/>
    </row>
    <row r="13918" spans="1:1" x14ac:dyDescent="0.25">
      <c r="A13918" s="58"/>
    </row>
    <row r="13919" spans="1:1" x14ac:dyDescent="0.25">
      <c r="A13919" s="58"/>
    </row>
    <row r="13920" spans="1:1" x14ac:dyDescent="0.25">
      <c r="A13920" s="58"/>
    </row>
    <row r="13921" spans="1:1" x14ac:dyDescent="0.25">
      <c r="A13921" s="58"/>
    </row>
    <row r="13922" spans="1:1" x14ac:dyDescent="0.25">
      <c r="A13922" s="58"/>
    </row>
    <row r="13923" spans="1:1" x14ac:dyDescent="0.25">
      <c r="A13923" s="58"/>
    </row>
    <row r="13924" spans="1:1" x14ac:dyDescent="0.25">
      <c r="A13924" s="58"/>
    </row>
    <row r="13925" spans="1:1" x14ac:dyDescent="0.25">
      <c r="A13925" s="58"/>
    </row>
    <row r="13926" spans="1:1" x14ac:dyDescent="0.25">
      <c r="A13926" s="58"/>
    </row>
    <row r="13927" spans="1:1" x14ac:dyDescent="0.25">
      <c r="A13927" s="58"/>
    </row>
    <row r="13928" spans="1:1" x14ac:dyDescent="0.25">
      <c r="A13928" s="58"/>
    </row>
    <row r="13929" spans="1:1" x14ac:dyDescent="0.25">
      <c r="A13929" s="58"/>
    </row>
    <row r="13930" spans="1:1" x14ac:dyDescent="0.25">
      <c r="A13930" s="58"/>
    </row>
    <row r="13931" spans="1:1" x14ac:dyDescent="0.25">
      <c r="A13931" s="58"/>
    </row>
    <row r="13932" spans="1:1" x14ac:dyDescent="0.25">
      <c r="A13932" s="58"/>
    </row>
    <row r="13933" spans="1:1" x14ac:dyDescent="0.25">
      <c r="A13933" s="58"/>
    </row>
    <row r="13934" spans="1:1" x14ac:dyDescent="0.25">
      <c r="A13934" s="58"/>
    </row>
    <row r="13935" spans="1:1" x14ac:dyDescent="0.25">
      <c r="A13935" s="58"/>
    </row>
    <row r="13936" spans="1:1" x14ac:dyDescent="0.25">
      <c r="A13936" s="58"/>
    </row>
    <row r="13937" spans="1:1" x14ac:dyDescent="0.25">
      <c r="A13937" s="58"/>
    </row>
    <row r="13938" spans="1:1" x14ac:dyDescent="0.25">
      <c r="A13938" s="58"/>
    </row>
    <row r="13939" spans="1:1" x14ac:dyDescent="0.25">
      <c r="A13939" s="58"/>
    </row>
    <row r="13940" spans="1:1" x14ac:dyDescent="0.25">
      <c r="A13940" s="58"/>
    </row>
    <row r="13941" spans="1:1" x14ac:dyDescent="0.25">
      <c r="A13941" s="58"/>
    </row>
    <row r="13942" spans="1:1" x14ac:dyDescent="0.25">
      <c r="A13942" s="58"/>
    </row>
    <row r="13943" spans="1:1" x14ac:dyDescent="0.25">
      <c r="A13943" s="58"/>
    </row>
    <row r="13944" spans="1:1" x14ac:dyDescent="0.25">
      <c r="A13944" s="58"/>
    </row>
    <row r="13945" spans="1:1" x14ac:dyDescent="0.25">
      <c r="A13945" s="58"/>
    </row>
    <row r="13946" spans="1:1" x14ac:dyDescent="0.25">
      <c r="A13946" s="58"/>
    </row>
    <row r="13947" spans="1:1" x14ac:dyDescent="0.25">
      <c r="A13947" s="58"/>
    </row>
    <row r="13948" spans="1:1" x14ac:dyDescent="0.25">
      <c r="A13948" s="58"/>
    </row>
    <row r="13949" spans="1:1" x14ac:dyDescent="0.25">
      <c r="A13949" s="58"/>
    </row>
    <row r="13950" spans="1:1" x14ac:dyDescent="0.25">
      <c r="A13950" s="58"/>
    </row>
    <row r="13951" spans="1:1" x14ac:dyDescent="0.25">
      <c r="A13951" s="58"/>
    </row>
    <row r="13952" spans="1:1" x14ac:dyDescent="0.25">
      <c r="A13952" s="58"/>
    </row>
    <row r="13953" spans="1:1" x14ac:dyDescent="0.25">
      <c r="A13953" s="58"/>
    </row>
    <row r="13954" spans="1:1" x14ac:dyDescent="0.25">
      <c r="A13954" s="58"/>
    </row>
    <row r="13955" spans="1:1" x14ac:dyDescent="0.25">
      <c r="A13955" s="58"/>
    </row>
    <row r="13956" spans="1:1" x14ac:dyDescent="0.25">
      <c r="A13956" s="58"/>
    </row>
    <row r="13957" spans="1:1" x14ac:dyDescent="0.25">
      <c r="A13957" s="58"/>
    </row>
    <row r="13958" spans="1:1" x14ac:dyDescent="0.25">
      <c r="A13958" s="58"/>
    </row>
    <row r="13959" spans="1:1" x14ac:dyDescent="0.25">
      <c r="A13959" s="58"/>
    </row>
    <row r="13960" spans="1:1" x14ac:dyDescent="0.25">
      <c r="A13960" s="58"/>
    </row>
    <row r="13961" spans="1:1" x14ac:dyDescent="0.25">
      <c r="A13961" s="58"/>
    </row>
    <row r="13962" spans="1:1" x14ac:dyDescent="0.25">
      <c r="A13962" s="58"/>
    </row>
    <row r="13963" spans="1:1" x14ac:dyDescent="0.25">
      <c r="A13963" s="58"/>
    </row>
    <row r="13964" spans="1:1" x14ac:dyDescent="0.25">
      <c r="A13964" s="58"/>
    </row>
    <row r="13965" spans="1:1" x14ac:dyDescent="0.25">
      <c r="A13965" s="58"/>
    </row>
    <row r="13966" spans="1:1" x14ac:dyDescent="0.25">
      <c r="A13966" s="58"/>
    </row>
    <row r="13967" spans="1:1" x14ac:dyDescent="0.25">
      <c r="A13967" s="58"/>
    </row>
    <row r="13968" spans="1:1" x14ac:dyDescent="0.25">
      <c r="A13968" s="58"/>
    </row>
    <row r="13969" spans="1:1" x14ac:dyDescent="0.25">
      <c r="A13969" s="58"/>
    </row>
    <row r="13970" spans="1:1" x14ac:dyDescent="0.25">
      <c r="A13970" s="58"/>
    </row>
    <row r="13971" spans="1:1" x14ac:dyDescent="0.25">
      <c r="A13971" s="58"/>
    </row>
    <row r="13972" spans="1:1" x14ac:dyDescent="0.25">
      <c r="A13972" s="58"/>
    </row>
    <row r="13973" spans="1:1" x14ac:dyDescent="0.25">
      <c r="A13973" s="58"/>
    </row>
    <row r="13974" spans="1:1" x14ac:dyDescent="0.25">
      <c r="A13974" s="58"/>
    </row>
    <row r="13975" spans="1:1" x14ac:dyDescent="0.25">
      <c r="A13975" s="58"/>
    </row>
    <row r="13976" spans="1:1" x14ac:dyDescent="0.25">
      <c r="A13976" s="58"/>
    </row>
    <row r="13977" spans="1:1" x14ac:dyDescent="0.25">
      <c r="A13977" s="58"/>
    </row>
    <row r="13978" spans="1:1" x14ac:dyDescent="0.25">
      <c r="A13978" s="58"/>
    </row>
    <row r="13979" spans="1:1" x14ac:dyDescent="0.25">
      <c r="A13979" s="58"/>
    </row>
    <row r="13980" spans="1:1" x14ac:dyDescent="0.25">
      <c r="A13980" s="58"/>
    </row>
    <row r="13981" spans="1:1" x14ac:dyDescent="0.25">
      <c r="A13981" s="58"/>
    </row>
    <row r="13982" spans="1:1" x14ac:dyDescent="0.25">
      <c r="A13982" s="58"/>
    </row>
    <row r="13983" spans="1:1" x14ac:dyDescent="0.25">
      <c r="A13983" s="58"/>
    </row>
    <row r="13984" spans="1:1" x14ac:dyDescent="0.25">
      <c r="A13984" s="58"/>
    </row>
    <row r="13985" spans="1:1" x14ac:dyDescent="0.25">
      <c r="A13985" s="58"/>
    </row>
    <row r="13986" spans="1:1" x14ac:dyDescent="0.25">
      <c r="A13986" s="58"/>
    </row>
    <row r="13987" spans="1:1" x14ac:dyDescent="0.25">
      <c r="A13987" s="58"/>
    </row>
    <row r="13988" spans="1:1" x14ac:dyDescent="0.25">
      <c r="A13988" s="58"/>
    </row>
    <row r="13989" spans="1:1" x14ac:dyDescent="0.25">
      <c r="A13989" s="58"/>
    </row>
    <row r="13990" spans="1:1" x14ac:dyDescent="0.25">
      <c r="A13990" s="58"/>
    </row>
    <row r="13991" spans="1:1" x14ac:dyDescent="0.25">
      <c r="A13991" s="58"/>
    </row>
    <row r="13992" spans="1:1" x14ac:dyDescent="0.25">
      <c r="A13992" s="58"/>
    </row>
    <row r="13993" spans="1:1" x14ac:dyDescent="0.25">
      <c r="A13993" s="58"/>
    </row>
    <row r="13994" spans="1:1" x14ac:dyDescent="0.25">
      <c r="A13994" s="58"/>
    </row>
    <row r="13995" spans="1:1" x14ac:dyDescent="0.25">
      <c r="A13995" s="58"/>
    </row>
    <row r="13996" spans="1:1" x14ac:dyDescent="0.25">
      <c r="A13996" s="58"/>
    </row>
    <row r="13997" spans="1:1" x14ac:dyDescent="0.25">
      <c r="A13997" s="58"/>
    </row>
    <row r="13998" spans="1:1" x14ac:dyDescent="0.25">
      <c r="A13998" s="58"/>
    </row>
    <row r="13999" spans="1:1" x14ac:dyDescent="0.25">
      <c r="A13999" s="58"/>
    </row>
    <row r="14000" spans="1:1" x14ac:dyDescent="0.25">
      <c r="A14000" s="58"/>
    </row>
    <row r="14001" spans="1:1" x14ac:dyDescent="0.25">
      <c r="A14001" s="58"/>
    </row>
    <row r="14002" spans="1:1" x14ac:dyDescent="0.25">
      <c r="A14002" s="58"/>
    </row>
    <row r="14003" spans="1:1" x14ac:dyDescent="0.25">
      <c r="A14003" s="58"/>
    </row>
    <row r="14004" spans="1:1" x14ac:dyDescent="0.25">
      <c r="A14004" s="58"/>
    </row>
    <row r="14005" spans="1:1" x14ac:dyDescent="0.25">
      <c r="A14005" s="58"/>
    </row>
    <row r="14006" spans="1:1" x14ac:dyDescent="0.25">
      <c r="A14006" s="58"/>
    </row>
    <row r="14007" spans="1:1" x14ac:dyDescent="0.25">
      <c r="A14007" s="58"/>
    </row>
    <row r="14008" spans="1:1" x14ac:dyDescent="0.25">
      <c r="A14008" s="58"/>
    </row>
    <row r="14009" spans="1:1" x14ac:dyDescent="0.25">
      <c r="A14009" s="58"/>
    </row>
    <row r="14010" spans="1:1" x14ac:dyDescent="0.25">
      <c r="A14010" s="58"/>
    </row>
    <row r="14011" spans="1:1" x14ac:dyDescent="0.25">
      <c r="A14011" s="58"/>
    </row>
    <row r="14012" spans="1:1" x14ac:dyDescent="0.25">
      <c r="A14012" s="58"/>
    </row>
    <row r="14013" spans="1:1" x14ac:dyDescent="0.25">
      <c r="A14013" s="58"/>
    </row>
    <row r="14014" spans="1:1" x14ac:dyDescent="0.25">
      <c r="A14014" s="58"/>
    </row>
    <row r="14015" spans="1:1" x14ac:dyDescent="0.25">
      <c r="A14015" s="58"/>
    </row>
    <row r="14016" spans="1:1" x14ac:dyDescent="0.25">
      <c r="A14016" s="58"/>
    </row>
    <row r="14017" spans="1:1" x14ac:dyDescent="0.25">
      <c r="A14017" s="58"/>
    </row>
    <row r="14018" spans="1:1" x14ac:dyDescent="0.25">
      <c r="A14018" s="58"/>
    </row>
    <row r="14019" spans="1:1" x14ac:dyDescent="0.25">
      <c r="A14019" s="58"/>
    </row>
    <row r="14020" spans="1:1" x14ac:dyDescent="0.25">
      <c r="A14020" s="58"/>
    </row>
    <row r="14021" spans="1:1" x14ac:dyDescent="0.25">
      <c r="A14021" s="58"/>
    </row>
    <row r="14022" spans="1:1" x14ac:dyDescent="0.25">
      <c r="A14022" s="58"/>
    </row>
    <row r="14023" spans="1:1" x14ac:dyDescent="0.25">
      <c r="A14023" s="58"/>
    </row>
    <row r="14024" spans="1:1" x14ac:dyDescent="0.25">
      <c r="A14024" s="58"/>
    </row>
    <row r="14025" spans="1:1" x14ac:dyDescent="0.25">
      <c r="A14025" s="58"/>
    </row>
    <row r="14026" spans="1:1" x14ac:dyDescent="0.25">
      <c r="A14026" s="58"/>
    </row>
    <row r="14027" spans="1:1" x14ac:dyDescent="0.25">
      <c r="A14027" s="58"/>
    </row>
    <row r="14028" spans="1:1" x14ac:dyDescent="0.25">
      <c r="A14028" s="58"/>
    </row>
    <row r="14029" spans="1:1" x14ac:dyDescent="0.25">
      <c r="A14029" s="58"/>
    </row>
    <row r="14030" spans="1:1" x14ac:dyDescent="0.25">
      <c r="A14030" s="58"/>
    </row>
    <row r="14031" spans="1:1" x14ac:dyDescent="0.25">
      <c r="A14031" s="58"/>
    </row>
    <row r="14032" spans="1:1" x14ac:dyDescent="0.25">
      <c r="A14032" s="58"/>
    </row>
    <row r="14033" spans="1:1" x14ac:dyDescent="0.25">
      <c r="A14033" s="58"/>
    </row>
    <row r="14034" spans="1:1" x14ac:dyDescent="0.25">
      <c r="A14034" s="58"/>
    </row>
    <row r="14035" spans="1:1" x14ac:dyDescent="0.25">
      <c r="A14035" s="58"/>
    </row>
    <row r="14036" spans="1:1" x14ac:dyDescent="0.25">
      <c r="A14036" s="58"/>
    </row>
    <row r="14037" spans="1:1" x14ac:dyDescent="0.25">
      <c r="A14037" s="58"/>
    </row>
    <row r="14038" spans="1:1" x14ac:dyDescent="0.25">
      <c r="A14038" s="58"/>
    </row>
    <row r="14039" spans="1:1" x14ac:dyDescent="0.25">
      <c r="A14039" s="58"/>
    </row>
    <row r="14040" spans="1:1" x14ac:dyDescent="0.25">
      <c r="A14040" s="58"/>
    </row>
    <row r="14041" spans="1:1" x14ac:dyDescent="0.25">
      <c r="A14041" s="58"/>
    </row>
    <row r="14042" spans="1:1" x14ac:dyDescent="0.25">
      <c r="A14042" s="58"/>
    </row>
    <row r="14043" spans="1:1" x14ac:dyDescent="0.25">
      <c r="A14043" s="58"/>
    </row>
    <row r="14044" spans="1:1" x14ac:dyDescent="0.25">
      <c r="A14044" s="58"/>
    </row>
    <row r="14045" spans="1:1" x14ac:dyDescent="0.25">
      <c r="A14045" s="58"/>
    </row>
    <row r="14046" spans="1:1" x14ac:dyDescent="0.25">
      <c r="A14046" s="58"/>
    </row>
    <row r="14047" spans="1:1" x14ac:dyDescent="0.25">
      <c r="A14047" s="58"/>
    </row>
    <row r="14048" spans="1:1" x14ac:dyDescent="0.25">
      <c r="A14048" s="58"/>
    </row>
    <row r="14049" spans="1:1" x14ac:dyDescent="0.25">
      <c r="A14049" s="58"/>
    </row>
    <row r="14050" spans="1:1" x14ac:dyDescent="0.25">
      <c r="A14050" s="58"/>
    </row>
    <row r="14051" spans="1:1" x14ac:dyDescent="0.25">
      <c r="A14051" s="58"/>
    </row>
    <row r="14052" spans="1:1" x14ac:dyDescent="0.25">
      <c r="A14052" s="58"/>
    </row>
    <row r="14053" spans="1:1" x14ac:dyDescent="0.25">
      <c r="A14053" s="58"/>
    </row>
    <row r="14054" spans="1:1" x14ac:dyDescent="0.25">
      <c r="A14054" s="58"/>
    </row>
    <row r="14055" spans="1:1" x14ac:dyDescent="0.25">
      <c r="A14055" s="58"/>
    </row>
    <row r="14056" spans="1:1" x14ac:dyDescent="0.25">
      <c r="A14056" s="58"/>
    </row>
    <row r="14057" spans="1:1" x14ac:dyDescent="0.25">
      <c r="A14057" s="58"/>
    </row>
    <row r="14058" spans="1:1" x14ac:dyDescent="0.25">
      <c r="A14058" s="58"/>
    </row>
    <row r="14059" spans="1:1" x14ac:dyDescent="0.25">
      <c r="A14059" s="58"/>
    </row>
    <row r="14060" spans="1:1" x14ac:dyDescent="0.25">
      <c r="A14060" s="58"/>
    </row>
    <row r="14061" spans="1:1" x14ac:dyDescent="0.25">
      <c r="A14061" s="58"/>
    </row>
    <row r="14062" spans="1:1" x14ac:dyDescent="0.25">
      <c r="A14062" s="58"/>
    </row>
    <row r="14063" spans="1:1" x14ac:dyDescent="0.25">
      <c r="A14063" s="58"/>
    </row>
    <row r="14064" spans="1:1" x14ac:dyDescent="0.25">
      <c r="A14064" s="58"/>
    </row>
    <row r="14065" spans="1:1" x14ac:dyDescent="0.25">
      <c r="A14065" s="58"/>
    </row>
    <row r="14066" spans="1:1" x14ac:dyDescent="0.25">
      <c r="A14066" s="58"/>
    </row>
    <row r="14067" spans="1:1" x14ac:dyDescent="0.25">
      <c r="A14067" s="58"/>
    </row>
    <row r="14068" spans="1:1" x14ac:dyDescent="0.25">
      <c r="A14068" s="58"/>
    </row>
    <row r="14069" spans="1:1" x14ac:dyDescent="0.25">
      <c r="A14069" s="58"/>
    </row>
    <row r="14070" spans="1:1" x14ac:dyDescent="0.25">
      <c r="A14070" s="58"/>
    </row>
    <row r="14071" spans="1:1" x14ac:dyDescent="0.25">
      <c r="A14071" s="58"/>
    </row>
    <row r="14072" spans="1:1" x14ac:dyDescent="0.25">
      <c r="A14072" s="58"/>
    </row>
    <row r="14073" spans="1:1" x14ac:dyDescent="0.25">
      <c r="A14073" s="58"/>
    </row>
    <row r="14074" spans="1:1" x14ac:dyDescent="0.25">
      <c r="A14074" s="58"/>
    </row>
    <row r="14075" spans="1:1" x14ac:dyDescent="0.25">
      <c r="A14075" s="58"/>
    </row>
    <row r="14076" spans="1:1" x14ac:dyDescent="0.25">
      <c r="A14076" s="58"/>
    </row>
    <row r="14077" spans="1:1" x14ac:dyDescent="0.25">
      <c r="A14077" s="58"/>
    </row>
    <row r="14078" spans="1:1" x14ac:dyDescent="0.25">
      <c r="A14078" s="58"/>
    </row>
    <row r="14079" spans="1:1" x14ac:dyDescent="0.25">
      <c r="A14079" s="58"/>
    </row>
    <row r="14080" spans="1:1" x14ac:dyDescent="0.25">
      <c r="A14080" s="58"/>
    </row>
    <row r="14081" spans="1:1" x14ac:dyDescent="0.25">
      <c r="A14081" s="58"/>
    </row>
    <row r="14082" spans="1:1" x14ac:dyDescent="0.25">
      <c r="A14082" s="58"/>
    </row>
    <row r="14083" spans="1:1" x14ac:dyDescent="0.25">
      <c r="A14083" s="58"/>
    </row>
    <row r="14084" spans="1:1" x14ac:dyDescent="0.25">
      <c r="A14084" s="58"/>
    </row>
    <row r="14085" spans="1:1" x14ac:dyDescent="0.25">
      <c r="A14085" s="58"/>
    </row>
    <row r="14086" spans="1:1" x14ac:dyDescent="0.25">
      <c r="A14086" s="58"/>
    </row>
    <row r="14087" spans="1:1" x14ac:dyDescent="0.25">
      <c r="A14087" s="58"/>
    </row>
    <row r="14088" spans="1:1" x14ac:dyDescent="0.25">
      <c r="A14088" s="58"/>
    </row>
    <row r="14089" spans="1:1" x14ac:dyDescent="0.25">
      <c r="A14089" s="58"/>
    </row>
    <row r="14090" spans="1:1" x14ac:dyDescent="0.25">
      <c r="A14090" s="58"/>
    </row>
    <row r="14091" spans="1:1" x14ac:dyDescent="0.25">
      <c r="A14091" s="58"/>
    </row>
    <row r="14092" spans="1:1" x14ac:dyDescent="0.25">
      <c r="A14092" s="58"/>
    </row>
    <row r="14093" spans="1:1" x14ac:dyDescent="0.25">
      <c r="A14093" s="58"/>
    </row>
    <row r="14094" spans="1:1" x14ac:dyDescent="0.25">
      <c r="A14094" s="58"/>
    </row>
    <row r="14095" spans="1:1" x14ac:dyDescent="0.25">
      <c r="A14095" s="58"/>
    </row>
    <row r="14096" spans="1:1" x14ac:dyDescent="0.25">
      <c r="A14096" s="58"/>
    </row>
    <row r="14097" spans="1:1" x14ac:dyDescent="0.25">
      <c r="A14097" s="58"/>
    </row>
    <row r="14098" spans="1:1" x14ac:dyDescent="0.25">
      <c r="A14098" s="58"/>
    </row>
    <row r="14099" spans="1:1" x14ac:dyDescent="0.25">
      <c r="A14099" s="58"/>
    </row>
    <row r="14100" spans="1:1" x14ac:dyDescent="0.25">
      <c r="A14100" s="58"/>
    </row>
    <row r="14101" spans="1:1" x14ac:dyDescent="0.25">
      <c r="A14101" s="58"/>
    </row>
    <row r="14102" spans="1:1" x14ac:dyDescent="0.25">
      <c r="A14102" s="58"/>
    </row>
    <row r="14103" spans="1:1" x14ac:dyDescent="0.25">
      <c r="A14103" s="58"/>
    </row>
    <row r="14104" spans="1:1" x14ac:dyDescent="0.25">
      <c r="A14104" s="58"/>
    </row>
    <row r="14105" spans="1:1" x14ac:dyDescent="0.25">
      <c r="A14105" s="58"/>
    </row>
    <row r="14106" spans="1:1" x14ac:dyDescent="0.25">
      <c r="A14106" s="58"/>
    </row>
    <row r="14107" spans="1:1" x14ac:dyDescent="0.25">
      <c r="A14107" s="58"/>
    </row>
    <row r="14108" spans="1:1" x14ac:dyDescent="0.25">
      <c r="A14108" s="58"/>
    </row>
    <row r="14109" spans="1:1" x14ac:dyDescent="0.25">
      <c r="A14109" s="58"/>
    </row>
    <row r="14110" spans="1:1" x14ac:dyDescent="0.25">
      <c r="A14110" s="58"/>
    </row>
    <row r="14111" spans="1:1" x14ac:dyDescent="0.25">
      <c r="A14111" s="58"/>
    </row>
    <row r="14112" spans="1:1" x14ac:dyDescent="0.25">
      <c r="A14112" s="58"/>
    </row>
    <row r="14113" spans="1:1" x14ac:dyDescent="0.25">
      <c r="A14113" s="58"/>
    </row>
    <row r="14114" spans="1:1" x14ac:dyDescent="0.25">
      <c r="A14114" s="58"/>
    </row>
    <row r="14115" spans="1:1" x14ac:dyDescent="0.25">
      <c r="A14115" s="58"/>
    </row>
    <row r="14116" spans="1:1" x14ac:dyDescent="0.25">
      <c r="A14116" s="58"/>
    </row>
    <row r="14117" spans="1:1" x14ac:dyDescent="0.25">
      <c r="A14117" s="58"/>
    </row>
    <row r="14118" spans="1:1" x14ac:dyDescent="0.25">
      <c r="A14118" s="58"/>
    </row>
    <row r="14119" spans="1:1" x14ac:dyDescent="0.25">
      <c r="A14119" s="58"/>
    </row>
    <row r="14120" spans="1:1" x14ac:dyDescent="0.25">
      <c r="A14120" s="58"/>
    </row>
    <row r="14121" spans="1:1" x14ac:dyDescent="0.25">
      <c r="A14121" s="58"/>
    </row>
    <row r="14122" spans="1:1" x14ac:dyDescent="0.25">
      <c r="A14122" s="58"/>
    </row>
    <row r="14123" spans="1:1" x14ac:dyDescent="0.25">
      <c r="A14123" s="58"/>
    </row>
    <row r="14124" spans="1:1" x14ac:dyDescent="0.25">
      <c r="A14124" s="58"/>
    </row>
    <row r="14125" spans="1:1" x14ac:dyDescent="0.25">
      <c r="A14125" s="58"/>
    </row>
    <row r="14126" spans="1:1" x14ac:dyDescent="0.25">
      <c r="A14126" s="58"/>
    </row>
    <row r="14127" spans="1:1" x14ac:dyDescent="0.25">
      <c r="A14127" s="58"/>
    </row>
    <row r="14128" spans="1:1" x14ac:dyDescent="0.25">
      <c r="A14128" s="58"/>
    </row>
    <row r="14129" spans="1:1" x14ac:dyDescent="0.25">
      <c r="A14129" s="58"/>
    </row>
    <row r="14130" spans="1:1" x14ac:dyDescent="0.25">
      <c r="A14130" s="58"/>
    </row>
    <row r="14131" spans="1:1" x14ac:dyDescent="0.25">
      <c r="A14131" s="58"/>
    </row>
    <row r="14132" spans="1:1" x14ac:dyDescent="0.25">
      <c r="A14132" s="58"/>
    </row>
    <row r="14133" spans="1:1" x14ac:dyDescent="0.25">
      <c r="A14133" s="58"/>
    </row>
    <row r="14134" spans="1:1" x14ac:dyDescent="0.25">
      <c r="A14134" s="58"/>
    </row>
    <row r="14135" spans="1:1" x14ac:dyDescent="0.25">
      <c r="A14135" s="58"/>
    </row>
    <row r="14136" spans="1:1" x14ac:dyDescent="0.25">
      <c r="A14136" s="58"/>
    </row>
    <row r="14137" spans="1:1" x14ac:dyDescent="0.25">
      <c r="A14137" s="58"/>
    </row>
    <row r="14138" spans="1:1" x14ac:dyDescent="0.25">
      <c r="A14138" s="58"/>
    </row>
    <row r="14139" spans="1:1" x14ac:dyDescent="0.25">
      <c r="A14139" s="58"/>
    </row>
    <row r="14140" spans="1:1" x14ac:dyDescent="0.25">
      <c r="A14140" s="58"/>
    </row>
    <row r="14141" spans="1:1" x14ac:dyDescent="0.25">
      <c r="A14141" s="58"/>
    </row>
    <row r="14142" spans="1:1" x14ac:dyDescent="0.25">
      <c r="A14142" s="58"/>
    </row>
    <row r="14143" spans="1:1" x14ac:dyDescent="0.25">
      <c r="A14143" s="58"/>
    </row>
    <row r="14144" spans="1:1" x14ac:dyDescent="0.25">
      <c r="A14144" s="58"/>
    </row>
    <row r="14145" spans="1:1" x14ac:dyDescent="0.25">
      <c r="A14145" s="58"/>
    </row>
    <row r="14146" spans="1:1" x14ac:dyDescent="0.25">
      <c r="A14146" s="58"/>
    </row>
    <row r="14147" spans="1:1" x14ac:dyDescent="0.25">
      <c r="A14147" s="58"/>
    </row>
    <row r="14148" spans="1:1" x14ac:dyDescent="0.25">
      <c r="A14148" s="58"/>
    </row>
    <row r="14149" spans="1:1" x14ac:dyDescent="0.25">
      <c r="A14149" s="58"/>
    </row>
    <row r="14150" spans="1:1" x14ac:dyDescent="0.25">
      <c r="A14150" s="58"/>
    </row>
    <row r="14151" spans="1:1" x14ac:dyDescent="0.25">
      <c r="A14151" s="58"/>
    </row>
    <row r="14152" spans="1:1" x14ac:dyDescent="0.25">
      <c r="A14152" s="58"/>
    </row>
    <row r="14153" spans="1:1" x14ac:dyDescent="0.25">
      <c r="A14153" s="58"/>
    </row>
    <row r="14154" spans="1:1" x14ac:dyDescent="0.25">
      <c r="A14154" s="58"/>
    </row>
    <row r="14155" spans="1:1" x14ac:dyDescent="0.25">
      <c r="A14155" s="58"/>
    </row>
    <row r="14156" spans="1:1" x14ac:dyDescent="0.25">
      <c r="A14156" s="58"/>
    </row>
    <row r="14157" spans="1:1" x14ac:dyDescent="0.25">
      <c r="A14157" s="58"/>
    </row>
    <row r="14158" spans="1:1" x14ac:dyDescent="0.25">
      <c r="A14158" s="58"/>
    </row>
    <row r="14159" spans="1:1" x14ac:dyDescent="0.25">
      <c r="A14159" s="58"/>
    </row>
    <row r="14160" spans="1:1" x14ac:dyDescent="0.25">
      <c r="A14160" s="58"/>
    </row>
    <row r="14161" spans="1:1" x14ac:dyDescent="0.25">
      <c r="A14161" s="58"/>
    </row>
    <row r="14162" spans="1:1" x14ac:dyDescent="0.25">
      <c r="A14162" s="58"/>
    </row>
    <row r="14163" spans="1:1" x14ac:dyDescent="0.25">
      <c r="A14163" s="58"/>
    </row>
    <row r="14164" spans="1:1" x14ac:dyDescent="0.25">
      <c r="A14164" s="58"/>
    </row>
    <row r="14165" spans="1:1" x14ac:dyDescent="0.25">
      <c r="A14165" s="58"/>
    </row>
    <row r="14166" spans="1:1" x14ac:dyDescent="0.25">
      <c r="A14166" s="58"/>
    </row>
    <row r="14167" spans="1:1" x14ac:dyDescent="0.25">
      <c r="A14167" s="58"/>
    </row>
    <row r="14168" spans="1:1" x14ac:dyDescent="0.25">
      <c r="A14168" s="58"/>
    </row>
    <row r="14169" spans="1:1" x14ac:dyDescent="0.25">
      <c r="A14169" s="58"/>
    </row>
    <row r="14170" spans="1:1" x14ac:dyDescent="0.25">
      <c r="A14170" s="58"/>
    </row>
    <row r="14171" spans="1:1" x14ac:dyDescent="0.25">
      <c r="A14171" s="58"/>
    </row>
    <row r="14172" spans="1:1" x14ac:dyDescent="0.25">
      <c r="A14172" s="58"/>
    </row>
    <row r="14173" spans="1:1" x14ac:dyDescent="0.25">
      <c r="A14173" s="58"/>
    </row>
    <row r="14174" spans="1:1" x14ac:dyDescent="0.25">
      <c r="A14174" s="58"/>
    </row>
    <row r="14175" spans="1:1" x14ac:dyDescent="0.25">
      <c r="A14175" s="58"/>
    </row>
    <row r="14176" spans="1:1" x14ac:dyDescent="0.25">
      <c r="A14176" s="58"/>
    </row>
    <row r="14177" spans="1:1" x14ac:dyDescent="0.25">
      <c r="A14177" s="58"/>
    </row>
    <row r="14178" spans="1:1" x14ac:dyDescent="0.25">
      <c r="A14178" s="58"/>
    </row>
    <row r="14179" spans="1:1" x14ac:dyDescent="0.25">
      <c r="A14179" s="58"/>
    </row>
    <row r="14180" spans="1:1" x14ac:dyDescent="0.25">
      <c r="A14180" s="58"/>
    </row>
    <row r="14181" spans="1:1" x14ac:dyDescent="0.25">
      <c r="A14181" s="58"/>
    </row>
    <row r="14182" spans="1:1" x14ac:dyDescent="0.25">
      <c r="A14182" s="58"/>
    </row>
    <row r="14183" spans="1:1" x14ac:dyDescent="0.25">
      <c r="A14183" s="58"/>
    </row>
    <row r="14184" spans="1:1" x14ac:dyDescent="0.25">
      <c r="A14184" s="58"/>
    </row>
    <row r="14185" spans="1:1" x14ac:dyDescent="0.25">
      <c r="A14185" s="58"/>
    </row>
    <row r="14186" spans="1:1" x14ac:dyDescent="0.25">
      <c r="A14186" s="58"/>
    </row>
    <row r="14187" spans="1:1" x14ac:dyDescent="0.25">
      <c r="A14187" s="58"/>
    </row>
    <row r="14188" spans="1:1" x14ac:dyDescent="0.25">
      <c r="A14188" s="58"/>
    </row>
    <row r="14189" spans="1:1" x14ac:dyDescent="0.25">
      <c r="A14189" s="58"/>
    </row>
    <row r="14190" spans="1:1" x14ac:dyDescent="0.25">
      <c r="A14190" s="58"/>
    </row>
    <row r="14191" spans="1:1" x14ac:dyDescent="0.25">
      <c r="A14191" s="58"/>
    </row>
    <row r="14192" spans="1:1" x14ac:dyDescent="0.25">
      <c r="A14192" s="58"/>
    </row>
    <row r="14193" spans="1:1" x14ac:dyDescent="0.25">
      <c r="A14193" s="58"/>
    </row>
    <row r="14194" spans="1:1" x14ac:dyDescent="0.25">
      <c r="A14194" s="58"/>
    </row>
    <row r="14195" spans="1:1" x14ac:dyDescent="0.25">
      <c r="A14195" s="58"/>
    </row>
    <row r="14196" spans="1:1" x14ac:dyDescent="0.25">
      <c r="A14196" s="58"/>
    </row>
    <row r="14197" spans="1:1" x14ac:dyDescent="0.25">
      <c r="A14197" s="58"/>
    </row>
    <row r="14198" spans="1:1" x14ac:dyDescent="0.25">
      <c r="A14198" s="58"/>
    </row>
    <row r="14199" spans="1:1" x14ac:dyDescent="0.25">
      <c r="A14199" s="58"/>
    </row>
    <row r="14200" spans="1:1" x14ac:dyDescent="0.25">
      <c r="A14200" s="58"/>
    </row>
    <row r="14201" spans="1:1" x14ac:dyDescent="0.25">
      <c r="A14201" s="58"/>
    </row>
    <row r="14202" spans="1:1" x14ac:dyDescent="0.25">
      <c r="A14202" s="58"/>
    </row>
    <row r="14203" spans="1:1" x14ac:dyDescent="0.25">
      <c r="A14203" s="58"/>
    </row>
    <row r="14204" spans="1:1" x14ac:dyDescent="0.25">
      <c r="A14204" s="58"/>
    </row>
    <row r="14205" spans="1:1" x14ac:dyDescent="0.25">
      <c r="A14205" s="58"/>
    </row>
    <row r="14206" spans="1:1" x14ac:dyDescent="0.25">
      <c r="A14206" s="58"/>
    </row>
    <row r="14207" spans="1:1" x14ac:dyDescent="0.25">
      <c r="A14207" s="58"/>
    </row>
    <row r="14208" spans="1:1" x14ac:dyDescent="0.25">
      <c r="A14208" s="58"/>
    </row>
    <row r="14209" spans="1:1" x14ac:dyDescent="0.25">
      <c r="A14209" s="58"/>
    </row>
    <row r="14210" spans="1:1" x14ac:dyDescent="0.25">
      <c r="A14210" s="58"/>
    </row>
    <row r="14211" spans="1:1" x14ac:dyDescent="0.25">
      <c r="A14211" s="58"/>
    </row>
    <row r="14212" spans="1:1" x14ac:dyDescent="0.25">
      <c r="A14212" s="58"/>
    </row>
    <row r="14213" spans="1:1" x14ac:dyDescent="0.25">
      <c r="A14213" s="58"/>
    </row>
    <row r="14214" spans="1:1" x14ac:dyDescent="0.25">
      <c r="A14214" s="58"/>
    </row>
    <row r="14215" spans="1:1" x14ac:dyDescent="0.25">
      <c r="A14215" s="58"/>
    </row>
    <row r="14216" spans="1:1" x14ac:dyDescent="0.25">
      <c r="A14216" s="58"/>
    </row>
    <row r="14217" spans="1:1" x14ac:dyDescent="0.25">
      <c r="A14217" s="58"/>
    </row>
    <row r="14218" spans="1:1" x14ac:dyDescent="0.25">
      <c r="A14218" s="58"/>
    </row>
    <row r="14219" spans="1:1" x14ac:dyDescent="0.25">
      <c r="A14219" s="58"/>
    </row>
    <row r="14220" spans="1:1" x14ac:dyDescent="0.25">
      <c r="A14220" s="58"/>
    </row>
    <row r="14221" spans="1:1" x14ac:dyDescent="0.25">
      <c r="A14221" s="58"/>
    </row>
    <row r="14222" spans="1:1" x14ac:dyDescent="0.25">
      <c r="A14222" s="58"/>
    </row>
    <row r="14223" spans="1:1" x14ac:dyDescent="0.25">
      <c r="A14223" s="58"/>
    </row>
    <row r="14224" spans="1:1" x14ac:dyDescent="0.25">
      <c r="A14224" s="58"/>
    </row>
    <row r="14225" spans="1:1" x14ac:dyDescent="0.25">
      <c r="A14225" s="58"/>
    </row>
    <row r="14226" spans="1:1" x14ac:dyDescent="0.25">
      <c r="A14226" s="58"/>
    </row>
    <row r="14227" spans="1:1" x14ac:dyDescent="0.25">
      <c r="A14227" s="58"/>
    </row>
    <row r="14228" spans="1:1" x14ac:dyDescent="0.25">
      <c r="A14228" s="58"/>
    </row>
    <row r="14229" spans="1:1" x14ac:dyDescent="0.25">
      <c r="A14229" s="58"/>
    </row>
    <row r="14230" spans="1:1" x14ac:dyDescent="0.25">
      <c r="A14230" s="58"/>
    </row>
    <row r="14231" spans="1:1" x14ac:dyDescent="0.25">
      <c r="A14231" s="58"/>
    </row>
    <row r="14232" spans="1:1" x14ac:dyDescent="0.25">
      <c r="A14232" s="58"/>
    </row>
    <row r="14233" spans="1:1" x14ac:dyDescent="0.25">
      <c r="A14233" s="58"/>
    </row>
    <row r="14234" spans="1:1" x14ac:dyDescent="0.25">
      <c r="A14234" s="58"/>
    </row>
    <row r="14235" spans="1:1" x14ac:dyDescent="0.25">
      <c r="A14235" s="58"/>
    </row>
    <row r="14236" spans="1:1" x14ac:dyDescent="0.25">
      <c r="A14236" s="58"/>
    </row>
    <row r="14237" spans="1:1" x14ac:dyDescent="0.25">
      <c r="A14237" s="58"/>
    </row>
    <row r="14238" spans="1:1" x14ac:dyDescent="0.25">
      <c r="A14238" s="58"/>
    </row>
    <row r="14239" spans="1:1" x14ac:dyDescent="0.25">
      <c r="A14239" s="58"/>
    </row>
    <row r="14240" spans="1:1" x14ac:dyDescent="0.25">
      <c r="A14240" s="58"/>
    </row>
    <row r="14241" spans="1:1" x14ac:dyDescent="0.25">
      <c r="A14241" s="58"/>
    </row>
    <row r="14242" spans="1:1" x14ac:dyDescent="0.25">
      <c r="A14242" s="58"/>
    </row>
    <row r="14243" spans="1:1" x14ac:dyDescent="0.25">
      <c r="A14243" s="58"/>
    </row>
    <row r="14244" spans="1:1" x14ac:dyDescent="0.25">
      <c r="A14244" s="58"/>
    </row>
    <row r="14245" spans="1:1" x14ac:dyDescent="0.25">
      <c r="A14245" s="58"/>
    </row>
    <row r="14246" spans="1:1" x14ac:dyDescent="0.25">
      <c r="A14246" s="58"/>
    </row>
    <row r="14247" spans="1:1" x14ac:dyDescent="0.25">
      <c r="A14247" s="58"/>
    </row>
    <row r="14248" spans="1:1" x14ac:dyDescent="0.25">
      <c r="A14248" s="58"/>
    </row>
    <row r="14249" spans="1:1" x14ac:dyDescent="0.25">
      <c r="A14249" s="58"/>
    </row>
    <row r="14250" spans="1:1" x14ac:dyDescent="0.25">
      <c r="A14250" s="58"/>
    </row>
    <row r="14251" spans="1:1" x14ac:dyDescent="0.25">
      <c r="A14251" s="58"/>
    </row>
    <row r="14252" spans="1:1" x14ac:dyDescent="0.25">
      <c r="A14252" s="58"/>
    </row>
    <row r="14253" spans="1:1" x14ac:dyDescent="0.25">
      <c r="A14253" s="58"/>
    </row>
    <row r="14254" spans="1:1" x14ac:dyDescent="0.25">
      <c r="A14254" s="58"/>
    </row>
    <row r="14255" spans="1:1" x14ac:dyDescent="0.25">
      <c r="A14255" s="58"/>
    </row>
    <row r="14256" spans="1:1" x14ac:dyDescent="0.25">
      <c r="A14256" s="58"/>
    </row>
    <row r="14257" spans="1:1" x14ac:dyDescent="0.25">
      <c r="A14257" s="58"/>
    </row>
    <row r="14258" spans="1:1" x14ac:dyDescent="0.25">
      <c r="A14258" s="58"/>
    </row>
    <row r="14259" spans="1:1" x14ac:dyDescent="0.25">
      <c r="A14259" s="58"/>
    </row>
    <row r="14260" spans="1:1" x14ac:dyDescent="0.25">
      <c r="A14260" s="58"/>
    </row>
    <row r="14261" spans="1:1" x14ac:dyDescent="0.25">
      <c r="A14261" s="58"/>
    </row>
    <row r="14262" spans="1:1" x14ac:dyDescent="0.25">
      <c r="A14262" s="58"/>
    </row>
    <row r="14263" spans="1:1" x14ac:dyDescent="0.25">
      <c r="A14263" s="58"/>
    </row>
    <row r="14264" spans="1:1" x14ac:dyDescent="0.25">
      <c r="A14264" s="58"/>
    </row>
    <row r="14265" spans="1:1" x14ac:dyDescent="0.25">
      <c r="A14265" s="58"/>
    </row>
    <row r="14266" spans="1:1" x14ac:dyDescent="0.25">
      <c r="A14266" s="58"/>
    </row>
    <row r="14267" spans="1:1" x14ac:dyDescent="0.25">
      <c r="A14267" s="58"/>
    </row>
    <row r="14268" spans="1:1" x14ac:dyDescent="0.25">
      <c r="A14268" s="58"/>
    </row>
    <row r="14269" spans="1:1" x14ac:dyDescent="0.25">
      <c r="A14269" s="58"/>
    </row>
    <row r="14270" spans="1:1" x14ac:dyDescent="0.25">
      <c r="A14270" s="58"/>
    </row>
    <row r="14271" spans="1:1" x14ac:dyDescent="0.25">
      <c r="A14271" s="58"/>
    </row>
    <row r="14272" spans="1:1" x14ac:dyDescent="0.25">
      <c r="A14272" s="58"/>
    </row>
    <row r="14273" spans="1:1" x14ac:dyDescent="0.25">
      <c r="A14273" s="58"/>
    </row>
    <row r="14274" spans="1:1" x14ac:dyDescent="0.25">
      <c r="A14274" s="58"/>
    </row>
    <row r="14275" spans="1:1" x14ac:dyDescent="0.25">
      <c r="A14275" s="58"/>
    </row>
    <row r="14276" spans="1:1" x14ac:dyDescent="0.25">
      <c r="A14276" s="58"/>
    </row>
    <row r="14277" spans="1:1" x14ac:dyDescent="0.25">
      <c r="A14277" s="58"/>
    </row>
    <row r="14278" spans="1:1" x14ac:dyDescent="0.25">
      <c r="A14278" s="58"/>
    </row>
    <row r="14279" spans="1:1" x14ac:dyDescent="0.25">
      <c r="A14279" s="58"/>
    </row>
    <row r="14280" spans="1:1" x14ac:dyDescent="0.25">
      <c r="A14280" s="58"/>
    </row>
    <row r="14281" spans="1:1" x14ac:dyDescent="0.25">
      <c r="A14281" s="58"/>
    </row>
    <row r="14282" spans="1:1" x14ac:dyDescent="0.25">
      <c r="A14282" s="58"/>
    </row>
    <row r="14283" spans="1:1" x14ac:dyDescent="0.25">
      <c r="A14283" s="58"/>
    </row>
    <row r="14284" spans="1:1" x14ac:dyDescent="0.25">
      <c r="A14284" s="58"/>
    </row>
    <row r="14285" spans="1:1" x14ac:dyDescent="0.25">
      <c r="A14285" s="58"/>
    </row>
    <row r="14286" spans="1:1" x14ac:dyDescent="0.25">
      <c r="A14286" s="58"/>
    </row>
    <row r="14287" spans="1:1" x14ac:dyDescent="0.25">
      <c r="A14287" s="58"/>
    </row>
    <row r="14288" spans="1:1" x14ac:dyDescent="0.25">
      <c r="A14288" s="58"/>
    </row>
    <row r="14289" spans="1:1" x14ac:dyDescent="0.25">
      <c r="A14289" s="58"/>
    </row>
    <row r="14290" spans="1:1" x14ac:dyDescent="0.25">
      <c r="A14290" s="58"/>
    </row>
    <row r="14291" spans="1:1" x14ac:dyDescent="0.25">
      <c r="A14291" s="58"/>
    </row>
    <row r="14292" spans="1:1" x14ac:dyDescent="0.25">
      <c r="A14292" s="58"/>
    </row>
    <row r="14293" spans="1:1" x14ac:dyDescent="0.25">
      <c r="A14293" s="58"/>
    </row>
    <row r="14294" spans="1:1" x14ac:dyDescent="0.25">
      <c r="A14294" s="58"/>
    </row>
    <row r="14295" spans="1:1" x14ac:dyDescent="0.25">
      <c r="A14295" s="58"/>
    </row>
    <row r="14296" spans="1:1" x14ac:dyDescent="0.25">
      <c r="A14296" s="58"/>
    </row>
    <row r="14297" spans="1:1" x14ac:dyDescent="0.25">
      <c r="A14297" s="58"/>
    </row>
    <row r="14298" spans="1:1" x14ac:dyDescent="0.25">
      <c r="A14298" s="58"/>
    </row>
    <row r="14299" spans="1:1" x14ac:dyDescent="0.25">
      <c r="A14299" s="58"/>
    </row>
    <row r="14300" spans="1:1" x14ac:dyDescent="0.25">
      <c r="A14300" s="58"/>
    </row>
    <row r="14301" spans="1:1" x14ac:dyDescent="0.25">
      <c r="A14301" s="58"/>
    </row>
    <row r="14302" spans="1:1" x14ac:dyDescent="0.25">
      <c r="A14302" s="58"/>
    </row>
    <row r="14303" spans="1:1" x14ac:dyDescent="0.25">
      <c r="A14303" s="58"/>
    </row>
    <row r="14304" spans="1:1" x14ac:dyDescent="0.25">
      <c r="A14304" s="58"/>
    </row>
    <row r="14305" spans="1:1" x14ac:dyDescent="0.25">
      <c r="A14305" s="58"/>
    </row>
    <row r="14306" spans="1:1" x14ac:dyDescent="0.25">
      <c r="A14306" s="58"/>
    </row>
    <row r="14307" spans="1:1" x14ac:dyDescent="0.25">
      <c r="A14307" s="58"/>
    </row>
    <row r="14308" spans="1:1" x14ac:dyDescent="0.25">
      <c r="A14308" s="58"/>
    </row>
    <row r="14309" spans="1:1" x14ac:dyDescent="0.25">
      <c r="A14309" s="58"/>
    </row>
    <row r="14310" spans="1:1" x14ac:dyDescent="0.25">
      <c r="A14310" s="58"/>
    </row>
    <row r="14311" spans="1:1" x14ac:dyDescent="0.25">
      <c r="A14311" s="58"/>
    </row>
    <row r="14312" spans="1:1" x14ac:dyDescent="0.25">
      <c r="A14312" s="58"/>
    </row>
    <row r="14313" spans="1:1" x14ac:dyDescent="0.25">
      <c r="A14313" s="58"/>
    </row>
    <row r="14314" spans="1:1" x14ac:dyDescent="0.25">
      <c r="A14314" s="58"/>
    </row>
    <row r="14315" spans="1:1" x14ac:dyDescent="0.25">
      <c r="A14315" s="58"/>
    </row>
    <row r="14316" spans="1:1" x14ac:dyDescent="0.25">
      <c r="A14316" s="58"/>
    </row>
    <row r="14317" spans="1:1" x14ac:dyDescent="0.25">
      <c r="A14317" s="58"/>
    </row>
    <row r="14318" spans="1:1" x14ac:dyDescent="0.25">
      <c r="A14318" s="58"/>
    </row>
    <row r="14319" spans="1:1" x14ac:dyDescent="0.25">
      <c r="A14319" s="58"/>
    </row>
    <row r="14320" spans="1:1" x14ac:dyDescent="0.25">
      <c r="A14320" s="58"/>
    </row>
    <row r="14321" spans="1:1" x14ac:dyDescent="0.25">
      <c r="A14321" s="58"/>
    </row>
    <row r="14322" spans="1:1" x14ac:dyDescent="0.25">
      <c r="A14322" s="58"/>
    </row>
    <row r="14323" spans="1:1" x14ac:dyDescent="0.25">
      <c r="A14323" s="58"/>
    </row>
    <row r="14324" spans="1:1" x14ac:dyDescent="0.25">
      <c r="A14324" s="58"/>
    </row>
    <row r="14325" spans="1:1" x14ac:dyDescent="0.25">
      <c r="A14325" s="58"/>
    </row>
    <row r="14326" spans="1:1" x14ac:dyDescent="0.25">
      <c r="A14326" s="58"/>
    </row>
    <row r="14327" spans="1:1" x14ac:dyDescent="0.25">
      <c r="A14327" s="58"/>
    </row>
    <row r="14328" spans="1:1" x14ac:dyDescent="0.25">
      <c r="A14328" s="58"/>
    </row>
    <row r="14329" spans="1:1" x14ac:dyDescent="0.25">
      <c r="A14329" s="58"/>
    </row>
    <row r="14330" spans="1:1" x14ac:dyDescent="0.25">
      <c r="A14330" s="58"/>
    </row>
    <row r="14331" spans="1:1" x14ac:dyDescent="0.25">
      <c r="A14331" s="58"/>
    </row>
    <row r="14332" spans="1:1" x14ac:dyDescent="0.25">
      <c r="A14332" s="58"/>
    </row>
    <row r="14333" spans="1:1" x14ac:dyDescent="0.25">
      <c r="A14333" s="58"/>
    </row>
    <row r="14334" spans="1:1" x14ac:dyDescent="0.25">
      <c r="A14334" s="58"/>
    </row>
    <row r="14335" spans="1:1" x14ac:dyDescent="0.25">
      <c r="A14335" s="58"/>
    </row>
    <row r="14336" spans="1:1" x14ac:dyDescent="0.25">
      <c r="A14336" s="58"/>
    </row>
    <row r="14337" spans="1:1" x14ac:dyDescent="0.25">
      <c r="A14337" s="58"/>
    </row>
    <row r="14338" spans="1:1" x14ac:dyDescent="0.25">
      <c r="A14338" s="58"/>
    </row>
    <row r="14339" spans="1:1" x14ac:dyDescent="0.25">
      <c r="A14339" s="58"/>
    </row>
    <row r="14340" spans="1:1" x14ac:dyDescent="0.25">
      <c r="A14340" s="58"/>
    </row>
    <row r="14341" spans="1:1" x14ac:dyDescent="0.25">
      <c r="A14341" s="58"/>
    </row>
    <row r="14342" spans="1:1" x14ac:dyDescent="0.25">
      <c r="A14342" s="58"/>
    </row>
    <row r="14343" spans="1:1" x14ac:dyDescent="0.25">
      <c r="A14343" s="58"/>
    </row>
    <row r="14344" spans="1:1" x14ac:dyDescent="0.25">
      <c r="A14344" s="58"/>
    </row>
    <row r="14345" spans="1:1" x14ac:dyDescent="0.25">
      <c r="A14345" s="58"/>
    </row>
    <row r="14346" spans="1:1" x14ac:dyDescent="0.25">
      <c r="A14346" s="58"/>
    </row>
    <row r="14347" spans="1:1" x14ac:dyDescent="0.25">
      <c r="A14347" s="58"/>
    </row>
    <row r="14348" spans="1:1" x14ac:dyDescent="0.25">
      <c r="A14348" s="58"/>
    </row>
    <row r="14349" spans="1:1" x14ac:dyDescent="0.25">
      <c r="A14349" s="58"/>
    </row>
    <row r="14350" spans="1:1" x14ac:dyDescent="0.25">
      <c r="A14350" s="58"/>
    </row>
    <row r="14351" spans="1:1" x14ac:dyDescent="0.25">
      <c r="A14351" s="58"/>
    </row>
    <row r="14352" spans="1:1" x14ac:dyDescent="0.25">
      <c r="A14352" s="58"/>
    </row>
    <row r="14353" spans="1:1" x14ac:dyDescent="0.25">
      <c r="A14353" s="58"/>
    </row>
    <row r="14354" spans="1:1" x14ac:dyDescent="0.25">
      <c r="A14354" s="58"/>
    </row>
    <row r="14355" spans="1:1" x14ac:dyDescent="0.25">
      <c r="A14355" s="58"/>
    </row>
    <row r="14356" spans="1:1" x14ac:dyDescent="0.25">
      <c r="A14356" s="58"/>
    </row>
    <row r="14357" spans="1:1" x14ac:dyDescent="0.25">
      <c r="A14357" s="58"/>
    </row>
    <row r="14358" spans="1:1" x14ac:dyDescent="0.25">
      <c r="A14358" s="58"/>
    </row>
    <row r="14359" spans="1:1" x14ac:dyDescent="0.25">
      <c r="A14359" s="58"/>
    </row>
    <row r="14360" spans="1:1" x14ac:dyDescent="0.25">
      <c r="A14360" s="58"/>
    </row>
    <row r="14361" spans="1:1" x14ac:dyDescent="0.25">
      <c r="A14361" s="58"/>
    </row>
    <row r="14362" spans="1:1" x14ac:dyDescent="0.25">
      <c r="A14362" s="58"/>
    </row>
    <row r="14363" spans="1:1" x14ac:dyDescent="0.25">
      <c r="A14363" s="58"/>
    </row>
    <row r="14364" spans="1:1" x14ac:dyDescent="0.25">
      <c r="A14364" s="58"/>
    </row>
    <row r="14365" spans="1:1" x14ac:dyDescent="0.25">
      <c r="A14365" s="58"/>
    </row>
    <row r="14366" spans="1:1" x14ac:dyDescent="0.25">
      <c r="A14366" s="58"/>
    </row>
    <row r="14367" spans="1:1" x14ac:dyDescent="0.25">
      <c r="A14367" s="58"/>
    </row>
    <row r="14368" spans="1:1" x14ac:dyDescent="0.25">
      <c r="A14368" s="58"/>
    </row>
    <row r="14369" spans="1:1" x14ac:dyDescent="0.25">
      <c r="A14369" s="58"/>
    </row>
    <row r="14370" spans="1:1" x14ac:dyDescent="0.25">
      <c r="A14370" s="58"/>
    </row>
    <row r="14371" spans="1:1" x14ac:dyDescent="0.25">
      <c r="A14371" s="58"/>
    </row>
    <row r="14372" spans="1:1" x14ac:dyDescent="0.25">
      <c r="A14372" s="58"/>
    </row>
    <row r="14373" spans="1:1" x14ac:dyDescent="0.25">
      <c r="A14373" s="58"/>
    </row>
    <row r="14374" spans="1:1" x14ac:dyDescent="0.25">
      <c r="A14374" s="58"/>
    </row>
    <row r="14375" spans="1:1" x14ac:dyDescent="0.25">
      <c r="A14375" s="58"/>
    </row>
    <row r="14376" spans="1:1" x14ac:dyDescent="0.25">
      <c r="A14376" s="58"/>
    </row>
    <row r="14377" spans="1:1" x14ac:dyDescent="0.25">
      <c r="A14377" s="58"/>
    </row>
    <row r="14378" spans="1:1" x14ac:dyDescent="0.25">
      <c r="A14378" s="58"/>
    </row>
    <row r="14379" spans="1:1" x14ac:dyDescent="0.25">
      <c r="A14379" s="58"/>
    </row>
    <row r="14380" spans="1:1" x14ac:dyDescent="0.25">
      <c r="A14380" s="58"/>
    </row>
    <row r="14381" spans="1:1" x14ac:dyDescent="0.25">
      <c r="A14381" s="58"/>
    </row>
    <row r="14382" spans="1:1" x14ac:dyDescent="0.25">
      <c r="A14382" s="58"/>
    </row>
    <row r="14383" spans="1:1" x14ac:dyDescent="0.25">
      <c r="A14383" s="58"/>
    </row>
    <row r="14384" spans="1:1" x14ac:dyDescent="0.25">
      <c r="A14384" s="58"/>
    </row>
    <row r="14385" spans="1:1" x14ac:dyDescent="0.25">
      <c r="A14385" s="58"/>
    </row>
    <row r="14386" spans="1:1" x14ac:dyDescent="0.25">
      <c r="A14386" s="58"/>
    </row>
    <row r="14387" spans="1:1" x14ac:dyDescent="0.25">
      <c r="A14387" s="58"/>
    </row>
    <row r="14388" spans="1:1" x14ac:dyDescent="0.25">
      <c r="A14388" s="58"/>
    </row>
    <row r="14389" spans="1:1" x14ac:dyDescent="0.25">
      <c r="A14389" s="58"/>
    </row>
    <row r="14390" spans="1:1" x14ac:dyDescent="0.25">
      <c r="A14390" s="58"/>
    </row>
    <row r="14391" spans="1:1" x14ac:dyDescent="0.25">
      <c r="A14391" s="58"/>
    </row>
    <row r="14392" spans="1:1" x14ac:dyDescent="0.25">
      <c r="A14392" s="58"/>
    </row>
    <row r="14393" spans="1:1" x14ac:dyDescent="0.25">
      <c r="A14393" s="58"/>
    </row>
    <row r="14394" spans="1:1" x14ac:dyDescent="0.25">
      <c r="A14394" s="58"/>
    </row>
    <row r="14395" spans="1:1" x14ac:dyDescent="0.25">
      <c r="A14395" s="58"/>
    </row>
    <row r="14396" spans="1:1" x14ac:dyDescent="0.25">
      <c r="A14396" s="58"/>
    </row>
    <row r="14397" spans="1:1" x14ac:dyDescent="0.25">
      <c r="A14397" s="58"/>
    </row>
    <row r="14398" spans="1:1" x14ac:dyDescent="0.25">
      <c r="A14398" s="58"/>
    </row>
    <row r="14399" spans="1:1" x14ac:dyDescent="0.25">
      <c r="A14399" s="58"/>
    </row>
    <row r="14400" spans="1:1" x14ac:dyDescent="0.25">
      <c r="A14400" s="58"/>
    </row>
    <row r="14401" spans="1:1" x14ac:dyDescent="0.25">
      <c r="A14401" s="58"/>
    </row>
    <row r="14402" spans="1:1" x14ac:dyDescent="0.25">
      <c r="A14402" s="58"/>
    </row>
    <row r="14403" spans="1:1" x14ac:dyDescent="0.25">
      <c r="A14403" s="58"/>
    </row>
    <row r="14404" spans="1:1" x14ac:dyDescent="0.25">
      <c r="A14404" s="58"/>
    </row>
    <row r="14405" spans="1:1" x14ac:dyDescent="0.25">
      <c r="A14405" s="58"/>
    </row>
    <row r="14406" spans="1:1" x14ac:dyDescent="0.25">
      <c r="A14406" s="58"/>
    </row>
    <row r="14407" spans="1:1" x14ac:dyDescent="0.25">
      <c r="A14407" s="58"/>
    </row>
    <row r="14408" spans="1:1" x14ac:dyDescent="0.25">
      <c r="A14408" s="58"/>
    </row>
    <row r="14409" spans="1:1" x14ac:dyDescent="0.25">
      <c r="A14409" s="58"/>
    </row>
    <row r="14410" spans="1:1" x14ac:dyDescent="0.25">
      <c r="A14410" s="58"/>
    </row>
    <row r="14411" spans="1:1" x14ac:dyDescent="0.25">
      <c r="A14411" s="58"/>
    </row>
    <row r="14412" spans="1:1" x14ac:dyDescent="0.25">
      <c r="A14412" s="58"/>
    </row>
    <row r="14413" spans="1:1" x14ac:dyDescent="0.25">
      <c r="A14413" s="58"/>
    </row>
    <row r="14414" spans="1:1" x14ac:dyDescent="0.25">
      <c r="A14414" s="58"/>
    </row>
    <row r="14415" spans="1:1" x14ac:dyDescent="0.25">
      <c r="A14415" s="58"/>
    </row>
    <row r="14416" spans="1:1" x14ac:dyDescent="0.25">
      <c r="A14416" s="58"/>
    </row>
    <row r="14417" spans="1:1" x14ac:dyDescent="0.25">
      <c r="A14417" s="58"/>
    </row>
    <row r="14418" spans="1:1" x14ac:dyDescent="0.25">
      <c r="A14418" s="58"/>
    </row>
    <row r="14419" spans="1:1" x14ac:dyDescent="0.25">
      <c r="A14419" s="58"/>
    </row>
    <row r="14420" spans="1:1" x14ac:dyDescent="0.25">
      <c r="A14420" s="58"/>
    </row>
    <row r="14421" spans="1:1" x14ac:dyDescent="0.25">
      <c r="A14421" s="58"/>
    </row>
    <row r="14422" spans="1:1" x14ac:dyDescent="0.25">
      <c r="A14422" s="58"/>
    </row>
    <row r="14423" spans="1:1" x14ac:dyDescent="0.25">
      <c r="A14423" s="58"/>
    </row>
    <row r="14424" spans="1:1" x14ac:dyDescent="0.25">
      <c r="A14424" s="58"/>
    </row>
    <row r="14425" spans="1:1" x14ac:dyDescent="0.25">
      <c r="A14425" s="58"/>
    </row>
    <row r="14426" spans="1:1" x14ac:dyDescent="0.25">
      <c r="A14426" s="58"/>
    </row>
    <row r="14427" spans="1:1" x14ac:dyDescent="0.25">
      <c r="A14427" s="58"/>
    </row>
    <row r="14428" spans="1:1" x14ac:dyDescent="0.25">
      <c r="A14428" s="58"/>
    </row>
    <row r="14429" spans="1:1" x14ac:dyDescent="0.25">
      <c r="A14429" s="58"/>
    </row>
    <row r="14430" spans="1:1" x14ac:dyDescent="0.25">
      <c r="A14430" s="58"/>
    </row>
    <row r="14431" spans="1:1" x14ac:dyDescent="0.25">
      <c r="A14431" s="58"/>
    </row>
    <row r="14432" spans="1:1" x14ac:dyDescent="0.25">
      <c r="A14432" s="58"/>
    </row>
    <row r="14433" spans="1:1" x14ac:dyDescent="0.25">
      <c r="A14433" s="58"/>
    </row>
    <row r="14434" spans="1:1" x14ac:dyDescent="0.25">
      <c r="A14434" s="58"/>
    </row>
    <row r="14435" spans="1:1" x14ac:dyDescent="0.25">
      <c r="A14435" s="58"/>
    </row>
    <row r="14436" spans="1:1" x14ac:dyDescent="0.25">
      <c r="A14436" s="58"/>
    </row>
    <row r="14437" spans="1:1" x14ac:dyDescent="0.25">
      <c r="A14437" s="58"/>
    </row>
    <row r="14438" spans="1:1" x14ac:dyDescent="0.25">
      <c r="A14438" s="58"/>
    </row>
    <row r="14439" spans="1:1" x14ac:dyDescent="0.25">
      <c r="A14439" s="58"/>
    </row>
    <row r="14440" spans="1:1" x14ac:dyDescent="0.25">
      <c r="A14440" s="58"/>
    </row>
    <row r="14441" spans="1:1" x14ac:dyDescent="0.25">
      <c r="A14441" s="58"/>
    </row>
    <row r="14442" spans="1:1" x14ac:dyDescent="0.25">
      <c r="A14442" s="58"/>
    </row>
    <row r="14443" spans="1:1" x14ac:dyDescent="0.25">
      <c r="A14443" s="58"/>
    </row>
    <row r="14444" spans="1:1" x14ac:dyDescent="0.25">
      <c r="A14444" s="58"/>
    </row>
    <row r="14445" spans="1:1" x14ac:dyDescent="0.25">
      <c r="A14445" s="58"/>
    </row>
    <row r="14446" spans="1:1" x14ac:dyDescent="0.25">
      <c r="A14446" s="58"/>
    </row>
    <row r="14447" spans="1:1" x14ac:dyDescent="0.25">
      <c r="A14447" s="58"/>
    </row>
    <row r="14448" spans="1:1" x14ac:dyDescent="0.25">
      <c r="A14448" s="58"/>
    </row>
    <row r="14449" spans="1:1" x14ac:dyDescent="0.25">
      <c r="A14449" s="58"/>
    </row>
    <row r="14450" spans="1:1" x14ac:dyDescent="0.25">
      <c r="A14450" s="58"/>
    </row>
    <row r="14451" spans="1:1" x14ac:dyDescent="0.25">
      <c r="A14451" s="58"/>
    </row>
    <row r="14452" spans="1:1" x14ac:dyDescent="0.25">
      <c r="A14452" s="58"/>
    </row>
    <row r="14453" spans="1:1" x14ac:dyDescent="0.25">
      <c r="A14453" s="58"/>
    </row>
    <row r="14454" spans="1:1" x14ac:dyDescent="0.25">
      <c r="A14454" s="58"/>
    </row>
    <row r="14455" spans="1:1" x14ac:dyDescent="0.25">
      <c r="A14455" s="58"/>
    </row>
    <row r="14456" spans="1:1" x14ac:dyDescent="0.25">
      <c r="A14456" s="58"/>
    </row>
    <row r="14457" spans="1:1" x14ac:dyDescent="0.25">
      <c r="A14457" s="58"/>
    </row>
    <row r="14458" spans="1:1" x14ac:dyDescent="0.25">
      <c r="A14458" s="58"/>
    </row>
    <row r="14459" spans="1:1" x14ac:dyDescent="0.25">
      <c r="A14459" s="58"/>
    </row>
    <row r="14460" spans="1:1" x14ac:dyDescent="0.25">
      <c r="A14460" s="58"/>
    </row>
    <row r="14461" spans="1:1" x14ac:dyDescent="0.25">
      <c r="A14461" s="58"/>
    </row>
    <row r="14462" spans="1:1" x14ac:dyDescent="0.25">
      <c r="A14462" s="58"/>
    </row>
    <row r="14463" spans="1:1" x14ac:dyDescent="0.25">
      <c r="A14463" s="58"/>
    </row>
    <row r="14464" spans="1:1" x14ac:dyDescent="0.25">
      <c r="A14464" s="58"/>
    </row>
    <row r="14465" spans="1:1" x14ac:dyDescent="0.25">
      <c r="A14465" s="58"/>
    </row>
    <row r="14466" spans="1:1" x14ac:dyDescent="0.25">
      <c r="A14466" s="58"/>
    </row>
    <row r="14467" spans="1:1" x14ac:dyDescent="0.25">
      <c r="A14467" s="58"/>
    </row>
    <row r="14468" spans="1:1" x14ac:dyDescent="0.25">
      <c r="A14468" s="58"/>
    </row>
    <row r="14469" spans="1:1" x14ac:dyDescent="0.25">
      <c r="A14469" s="58"/>
    </row>
    <row r="14470" spans="1:1" x14ac:dyDescent="0.25">
      <c r="A14470" s="58"/>
    </row>
    <row r="14471" spans="1:1" x14ac:dyDescent="0.25">
      <c r="A14471" s="58"/>
    </row>
    <row r="14472" spans="1:1" x14ac:dyDescent="0.25">
      <c r="A14472" s="58"/>
    </row>
    <row r="14473" spans="1:1" x14ac:dyDescent="0.25">
      <c r="A14473" s="58"/>
    </row>
    <row r="14474" spans="1:1" x14ac:dyDescent="0.25">
      <c r="A14474" s="58"/>
    </row>
    <row r="14475" spans="1:1" x14ac:dyDescent="0.25">
      <c r="A14475" s="58"/>
    </row>
    <row r="14476" spans="1:1" x14ac:dyDescent="0.25">
      <c r="A14476" s="58"/>
    </row>
    <row r="14477" spans="1:1" x14ac:dyDescent="0.25">
      <c r="A14477" s="58"/>
    </row>
    <row r="14478" spans="1:1" x14ac:dyDescent="0.25">
      <c r="A14478" s="58"/>
    </row>
    <row r="14479" spans="1:1" x14ac:dyDescent="0.25">
      <c r="A14479" s="58"/>
    </row>
    <row r="14480" spans="1:1" x14ac:dyDescent="0.25">
      <c r="A14480" s="58"/>
    </row>
    <row r="14481" spans="1:1" x14ac:dyDescent="0.25">
      <c r="A14481" s="58"/>
    </row>
    <row r="14482" spans="1:1" x14ac:dyDescent="0.25">
      <c r="A14482" s="58"/>
    </row>
    <row r="14483" spans="1:1" x14ac:dyDescent="0.25">
      <c r="A14483" s="58"/>
    </row>
    <row r="14484" spans="1:1" x14ac:dyDescent="0.25">
      <c r="A14484" s="58"/>
    </row>
    <row r="14485" spans="1:1" x14ac:dyDescent="0.25">
      <c r="A14485" s="58"/>
    </row>
    <row r="14486" spans="1:1" x14ac:dyDescent="0.25">
      <c r="A14486" s="58"/>
    </row>
    <row r="14487" spans="1:1" x14ac:dyDescent="0.25">
      <c r="A14487" s="58"/>
    </row>
    <row r="14488" spans="1:1" x14ac:dyDescent="0.25">
      <c r="A14488" s="58"/>
    </row>
    <row r="14489" spans="1:1" x14ac:dyDescent="0.25">
      <c r="A14489" s="58"/>
    </row>
    <row r="14490" spans="1:1" x14ac:dyDescent="0.25">
      <c r="A14490" s="58"/>
    </row>
    <row r="14491" spans="1:1" x14ac:dyDescent="0.25">
      <c r="A14491" s="58"/>
    </row>
    <row r="14492" spans="1:1" x14ac:dyDescent="0.25">
      <c r="A14492" s="58"/>
    </row>
    <row r="14493" spans="1:1" x14ac:dyDescent="0.25">
      <c r="A14493" s="58"/>
    </row>
    <row r="14494" spans="1:1" x14ac:dyDescent="0.25">
      <c r="A14494" s="58"/>
    </row>
    <row r="14495" spans="1:1" x14ac:dyDescent="0.25">
      <c r="A14495" s="58"/>
    </row>
    <row r="14496" spans="1:1" x14ac:dyDescent="0.25">
      <c r="A14496" s="58"/>
    </row>
    <row r="14497" spans="1:1" x14ac:dyDescent="0.25">
      <c r="A14497" s="58"/>
    </row>
    <row r="14498" spans="1:1" x14ac:dyDescent="0.25">
      <c r="A14498" s="58"/>
    </row>
    <row r="14499" spans="1:1" x14ac:dyDescent="0.25">
      <c r="A14499" s="58"/>
    </row>
    <row r="14500" spans="1:1" x14ac:dyDescent="0.25">
      <c r="A14500" s="58"/>
    </row>
    <row r="14501" spans="1:1" x14ac:dyDescent="0.25">
      <c r="A14501" s="58"/>
    </row>
    <row r="14502" spans="1:1" x14ac:dyDescent="0.25">
      <c r="A14502" s="58"/>
    </row>
    <row r="14503" spans="1:1" x14ac:dyDescent="0.25">
      <c r="A14503" s="58"/>
    </row>
    <row r="14504" spans="1:1" x14ac:dyDescent="0.25">
      <c r="A14504" s="58"/>
    </row>
    <row r="14505" spans="1:1" x14ac:dyDescent="0.25">
      <c r="A14505" s="58"/>
    </row>
    <row r="14506" spans="1:1" x14ac:dyDescent="0.25">
      <c r="A14506" s="58"/>
    </row>
    <row r="14507" spans="1:1" x14ac:dyDescent="0.25">
      <c r="A14507" s="58"/>
    </row>
    <row r="14508" spans="1:1" x14ac:dyDescent="0.25">
      <c r="A14508" s="58"/>
    </row>
    <row r="14509" spans="1:1" x14ac:dyDescent="0.25">
      <c r="A14509" s="58"/>
    </row>
    <row r="14510" spans="1:1" x14ac:dyDescent="0.25">
      <c r="A14510" s="58"/>
    </row>
    <row r="14511" spans="1:1" x14ac:dyDescent="0.25">
      <c r="A14511" s="58"/>
    </row>
    <row r="14512" spans="1:1" x14ac:dyDescent="0.25">
      <c r="A14512" s="58"/>
    </row>
    <row r="14513" spans="1:1" x14ac:dyDescent="0.25">
      <c r="A14513" s="58"/>
    </row>
    <row r="14514" spans="1:1" x14ac:dyDescent="0.25">
      <c r="A14514" s="58"/>
    </row>
    <row r="14515" spans="1:1" x14ac:dyDescent="0.25">
      <c r="A14515" s="58"/>
    </row>
    <row r="14516" spans="1:1" x14ac:dyDescent="0.25">
      <c r="A14516" s="58"/>
    </row>
    <row r="14517" spans="1:1" x14ac:dyDescent="0.25">
      <c r="A14517" s="58"/>
    </row>
    <row r="14518" spans="1:1" x14ac:dyDescent="0.25">
      <c r="A14518" s="58"/>
    </row>
    <row r="14519" spans="1:1" x14ac:dyDescent="0.25">
      <c r="A14519" s="58"/>
    </row>
    <row r="14520" spans="1:1" x14ac:dyDescent="0.25">
      <c r="A14520" s="58"/>
    </row>
    <row r="14521" spans="1:1" x14ac:dyDescent="0.25">
      <c r="A14521" s="58"/>
    </row>
    <row r="14522" spans="1:1" x14ac:dyDescent="0.25">
      <c r="A14522" s="58"/>
    </row>
    <row r="14523" spans="1:1" x14ac:dyDescent="0.25">
      <c r="A14523" s="58"/>
    </row>
    <row r="14524" spans="1:1" x14ac:dyDescent="0.25">
      <c r="A14524" s="58"/>
    </row>
    <row r="14525" spans="1:1" x14ac:dyDescent="0.25">
      <c r="A14525" s="58"/>
    </row>
    <row r="14526" spans="1:1" x14ac:dyDescent="0.25">
      <c r="A14526" s="58"/>
    </row>
    <row r="14527" spans="1:1" x14ac:dyDescent="0.25">
      <c r="A14527" s="58"/>
    </row>
    <row r="14528" spans="1:1" x14ac:dyDescent="0.25">
      <c r="A14528" s="58"/>
    </row>
    <row r="14529" spans="1:1" x14ac:dyDescent="0.25">
      <c r="A14529" s="58"/>
    </row>
    <row r="14530" spans="1:1" x14ac:dyDescent="0.25">
      <c r="A14530" s="58"/>
    </row>
    <row r="14531" spans="1:1" x14ac:dyDescent="0.25">
      <c r="A14531" s="58"/>
    </row>
    <row r="14532" spans="1:1" x14ac:dyDescent="0.25">
      <c r="A14532" s="58"/>
    </row>
    <row r="14533" spans="1:1" x14ac:dyDescent="0.25">
      <c r="A14533" s="58"/>
    </row>
    <row r="14534" spans="1:1" x14ac:dyDescent="0.25">
      <c r="A14534" s="58"/>
    </row>
    <row r="14535" spans="1:1" x14ac:dyDescent="0.25">
      <c r="A14535" s="58"/>
    </row>
    <row r="14536" spans="1:1" x14ac:dyDescent="0.25">
      <c r="A14536" s="58"/>
    </row>
    <row r="14537" spans="1:1" x14ac:dyDescent="0.25">
      <c r="A14537" s="58"/>
    </row>
    <row r="14538" spans="1:1" x14ac:dyDescent="0.25">
      <c r="A14538" s="58"/>
    </row>
    <row r="14539" spans="1:1" x14ac:dyDescent="0.25">
      <c r="A14539" s="58"/>
    </row>
    <row r="14540" spans="1:1" x14ac:dyDescent="0.25">
      <c r="A14540" s="58"/>
    </row>
    <row r="14541" spans="1:1" x14ac:dyDescent="0.25">
      <c r="A14541" s="58"/>
    </row>
    <row r="14542" spans="1:1" x14ac:dyDescent="0.25">
      <c r="A14542" s="58"/>
    </row>
    <row r="14543" spans="1:1" x14ac:dyDescent="0.25">
      <c r="A14543" s="58"/>
    </row>
    <row r="14544" spans="1:1" x14ac:dyDescent="0.25">
      <c r="A14544" s="58"/>
    </row>
    <row r="14545" spans="1:1" x14ac:dyDescent="0.25">
      <c r="A14545" s="58"/>
    </row>
    <row r="14546" spans="1:1" x14ac:dyDescent="0.25">
      <c r="A14546" s="58"/>
    </row>
    <row r="14547" spans="1:1" x14ac:dyDescent="0.25">
      <c r="A14547" s="58"/>
    </row>
    <row r="14548" spans="1:1" x14ac:dyDescent="0.25">
      <c r="A14548" s="58"/>
    </row>
    <row r="14549" spans="1:1" x14ac:dyDescent="0.25">
      <c r="A14549" s="58"/>
    </row>
    <row r="14550" spans="1:1" x14ac:dyDescent="0.25">
      <c r="A14550" s="58"/>
    </row>
    <row r="14551" spans="1:1" x14ac:dyDescent="0.25">
      <c r="A14551" s="58"/>
    </row>
    <row r="14552" spans="1:1" x14ac:dyDescent="0.25">
      <c r="A14552" s="58"/>
    </row>
    <row r="14553" spans="1:1" x14ac:dyDescent="0.25">
      <c r="A14553" s="58"/>
    </row>
    <row r="14554" spans="1:1" x14ac:dyDescent="0.25">
      <c r="A14554" s="58"/>
    </row>
    <row r="14555" spans="1:1" x14ac:dyDescent="0.25">
      <c r="A14555" s="58"/>
    </row>
    <row r="14556" spans="1:1" x14ac:dyDescent="0.25">
      <c r="A14556" s="58"/>
    </row>
    <row r="14557" spans="1:1" x14ac:dyDescent="0.25">
      <c r="A14557" s="58"/>
    </row>
    <row r="14558" spans="1:1" x14ac:dyDescent="0.25">
      <c r="A14558" s="58"/>
    </row>
    <row r="14559" spans="1:1" x14ac:dyDescent="0.25">
      <c r="A14559" s="58"/>
    </row>
    <row r="14560" spans="1:1" x14ac:dyDescent="0.25">
      <c r="A14560" s="58"/>
    </row>
    <row r="14561" spans="1:1" x14ac:dyDescent="0.25">
      <c r="A14561" s="58"/>
    </row>
    <row r="14562" spans="1:1" x14ac:dyDescent="0.25">
      <c r="A14562" s="58"/>
    </row>
    <row r="14563" spans="1:1" x14ac:dyDescent="0.25">
      <c r="A14563" s="58"/>
    </row>
    <row r="14564" spans="1:1" x14ac:dyDescent="0.25">
      <c r="A14564" s="58"/>
    </row>
    <row r="14565" spans="1:1" x14ac:dyDescent="0.25">
      <c r="A14565" s="58"/>
    </row>
    <row r="14566" spans="1:1" x14ac:dyDescent="0.25">
      <c r="A14566" s="58"/>
    </row>
    <row r="14567" spans="1:1" x14ac:dyDescent="0.25">
      <c r="A14567" s="58"/>
    </row>
    <row r="14568" spans="1:1" x14ac:dyDescent="0.25">
      <c r="A14568" s="58"/>
    </row>
    <row r="14569" spans="1:1" x14ac:dyDescent="0.25">
      <c r="A14569" s="58"/>
    </row>
    <row r="14570" spans="1:1" x14ac:dyDescent="0.25">
      <c r="A14570" s="58"/>
    </row>
    <row r="14571" spans="1:1" x14ac:dyDescent="0.25">
      <c r="A14571" s="58"/>
    </row>
    <row r="14572" spans="1:1" x14ac:dyDescent="0.25">
      <c r="A14572" s="58"/>
    </row>
    <row r="14573" spans="1:1" x14ac:dyDescent="0.25">
      <c r="A14573" s="58"/>
    </row>
    <row r="14574" spans="1:1" x14ac:dyDescent="0.25">
      <c r="A14574" s="58"/>
    </row>
    <row r="14575" spans="1:1" x14ac:dyDescent="0.25">
      <c r="A14575" s="58"/>
    </row>
    <row r="14576" spans="1:1" x14ac:dyDescent="0.25">
      <c r="A14576" s="58"/>
    </row>
    <row r="14577" spans="1:1" x14ac:dyDescent="0.25">
      <c r="A14577" s="58"/>
    </row>
    <row r="14578" spans="1:1" x14ac:dyDescent="0.25">
      <c r="A14578" s="58"/>
    </row>
    <row r="14579" spans="1:1" x14ac:dyDescent="0.25">
      <c r="A14579" s="58"/>
    </row>
    <row r="14580" spans="1:1" x14ac:dyDescent="0.25">
      <c r="A14580" s="58"/>
    </row>
    <row r="14581" spans="1:1" x14ac:dyDescent="0.25">
      <c r="A14581" s="58"/>
    </row>
    <row r="14582" spans="1:1" x14ac:dyDescent="0.25">
      <c r="A14582" s="58"/>
    </row>
    <row r="14583" spans="1:1" x14ac:dyDescent="0.25">
      <c r="A14583" s="58"/>
    </row>
    <row r="14584" spans="1:1" x14ac:dyDescent="0.25">
      <c r="A14584" s="58"/>
    </row>
    <row r="14585" spans="1:1" x14ac:dyDescent="0.25">
      <c r="A14585" s="58"/>
    </row>
    <row r="14586" spans="1:1" x14ac:dyDescent="0.25">
      <c r="A14586" s="58"/>
    </row>
    <row r="14587" spans="1:1" x14ac:dyDescent="0.25">
      <c r="A14587" s="58"/>
    </row>
    <row r="14588" spans="1:1" x14ac:dyDescent="0.25">
      <c r="A14588" s="58"/>
    </row>
    <row r="14589" spans="1:1" x14ac:dyDescent="0.25">
      <c r="A14589" s="58"/>
    </row>
    <row r="14590" spans="1:1" x14ac:dyDescent="0.25">
      <c r="A14590" s="58"/>
    </row>
    <row r="14591" spans="1:1" x14ac:dyDescent="0.25">
      <c r="A14591" s="58"/>
    </row>
    <row r="14592" spans="1:1" x14ac:dyDescent="0.25">
      <c r="A14592" s="58"/>
    </row>
    <row r="14593" spans="1:1" x14ac:dyDescent="0.25">
      <c r="A14593" s="58"/>
    </row>
    <row r="14594" spans="1:1" x14ac:dyDescent="0.25">
      <c r="A14594" s="58"/>
    </row>
    <row r="14595" spans="1:1" x14ac:dyDescent="0.25">
      <c r="A14595" s="58"/>
    </row>
    <row r="14596" spans="1:1" x14ac:dyDescent="0.25">
      <c r="A14596" s="58"/>
    </row>
    <row r="14597" spans="1:1" x14ac:dyDescent="0.25">
      <c r="A14597" s="58"/>
    </row>
    <row r="14598" spans="1:1" x14ac:dyDescent="0.25">
      <c r="A14598" s="58"/>
    </row>
    <row r="14599" spans="1:1" x14ac:dyDescent="0.25">
      <c r="A14599" s="58"/>
    </row>
    <row r="14600" spans="1:1" x14ac:dyDescent="0.25">
      <c r="A14600" s="58"/>
    </row>
    <row r="14601" spans="1:1" x14ac:dyDescent="0.25">
      <c r="A14601" s="58"/>
    </row>
    <row r="14602" spans="1:1" x14ac:dyDescent="0.25">
      <c r="A14602" s="58"/>
    </row>
    <row r="14603" spans="1:1" x14ac:dyDescent="0.25">
      <c r="A14603" s="58"/>
    </row>
    <row r="14604" spans="1:1" x14ac:dyDescent="0.25">
      <c r="A14604" s="58"/>
    </row>
    <row r="14605" spans="1:1" x14ac:dyDescent="0.25">
      <c r="A14605" s="58"/>
    </row>
    <row r="14606" spans="1:1" x14ac:dyDescent="0.25">
      <c r="A14606" s="58"/>
    </row>
    <row r="14607" spans="1:1" x14ac:dyDescent="0.25">
      <c r="A14607" s="58"/>
    </row>
    <row r="14608" spans="1:1" x14ac:dyDescent="0.25">
      <c r="A14608" s="58"/>
    </row>
    <row r="14609" spans="1:1" x14ac:dyDescent="0.25">
      <c r="A14609" s="58"/>
    </row>
    <row r="14610" spans="1:1" x14ac:dyDescent="0.25">
      <c r="A14610" s="58"/>
    </row>
    <row r="14611" spans="1:1" x14ac:dyDescent="0.25">
      <c r="A14611" s="58"/>
    </row>
    <row r="14612" spans="1:1" x14ac:dyDescent="0.25">
      <c r="A14612" s="58"/>
    </row>
    <row r="14613" spans="1:1" x14ac:dyDescent="0.25">
      <c r="A14613" s="58"/>
    </row>
    <row r="14614" spans="1:1" x14ac:dyDescent="0.25">
      <c r="A14614" s="58"/>
    </row>
    <row r="14615" spans="1:1" x14ac:dyDescent="0.25">
      <c r="A14615" s="58"/>
    </row>
    <row r="14616" spans="1:1" x14ac:dyDescent="0.25">
      <c r="A14616" s="58"/>
    </row>
    <row r="14617" spans="1:1" x14ac:dyDescent="0.25">
      <c r="A14617" s="58"/>
    </row>
    <row r="14618" spans="1:1" x14ac:dyDescent="0.25">
      <c r="A14618" s="58"/>
    </row>
    <row r="14619" spans="1:1" x14ac:dyDescent="0.25">
      <c r="A14619" s="58"/>
    </row>
    <row r="14620" spans="1:1" x14ac:dyDescent="0.25">
      <c r="A14620" s="58"/>
    </row>
    <row r="14621" spans="1:1" x14ac:dyDescent="0.25">
      <c r="A14621" s="58"/>
    </row>
    <row r="14622" spans="1:1" x14ac:dyDescent="0.25">
      <c r="A14622" s="58"/>
    </row>
    <row r="14623" spans="1:1" x14ac:dyDescent="0.25">
      <c r="A14623" s="58"/>
    </row>
    <row r="14624" spans="1:1" x14ac:dyDescent="0.25">
      <c r="A14624" s="58"/>
    </row>
    <row r="14625" spans="1:1" x14ac:dyDescent="0.25">
      <c r="A14625" s="58"/>
    </row>
    <row r="14626" spans="1:1" x14ac:dyDescent="0.25">
      <c r="A14626" s="58"/>
    </row>
    <row r="14627" spans="1:1" x14ac:dyDescent="0.25">
      <c r="A14627" s="58"/>
    </row>
    <row r="14628" spans="1:1" x14ac:dyDescent="0.25">
      <c r="A14628" s="58"/>
    </row>
    <row r="14629" spans="1:1" x14ac:dyDescent="0.25">
      <c r="A14629" s="58"/>
    </row>
    <row r="14630" spans="1:1" x14ac:dyDescent="0.25">
      <c r="A14630" s="58"/>
    </row>
    <row r="14631" spans="1:1" x14ac:dyDescent="0.25">
      <c r="A14631" s="58"/>
    </row>
    <row r="14632" spans="1:1" x14ac:dyDescent="0.25">
      <c r="A14632" s="58"/>
    </row>
    <row r="14633" spans="1:1" x14ac:dyDescent="0.25">
      <c r="A14633" s="58"/>
    </row>
    <row r="14634" spans="1:1" x14ac:dyDescent="0.25">
      <c r="A14634" s="58"/>
    </row>
    <row r="14635" spans="1:1" x14ac:dyDescent="0.25">
      <c r="A14635" s="58"/>
    </row>
    <row r="14636" spans="1:1" x14ac:dyDescent="0.25">
      <c r="A14636" s="58"/>
    </row>
    <row r="14637" spans="1:1" x14ac:dyDescent="0.25">
      <c r="A14637" s="58"/>
    </row>
    <row r="14638" spans="1:1" x14ac:dyDescent="0.25">
      <c r="A14638" s="58"/>
    </row>
    <row r="14639" spans="1:1" x14ac:dyDescent="0.25">
      <c r="A14639" s="58"/>
    </row>
    <row r="14640" spans="1:1" x14ac:dyDescent="0.25">
      <c r="A14640" s="58"/>
    </row>
    <row r="14641" spans="1:1" x14ac:dyDescent="0.25">
      <c r="A14641" s="58"/>
    </row>
    <row r="14642" spans="1:1" x14ac:dyDescent="0.25">
      <c r="A14642" s="58"/>
    </row>
    <row r="14643" spans="1:1" x14ac:dyDescent="0.25">
      <c r="A14643" s="58"/>
    </row>
    <row r="14644" spans="1:1" x14ac:dyDescent="0.25">
      <c r="A14644" s="58"/>
    </row>
    <row r="14645" spans="1:1" x14ac:dyDescent="0.25">
      <c r="A14645" s="58"/>
    </row>
    <row r="14646" spans="1:1" x14ac:dyDescent="0.25">
      <c r="A14646" s="58"/>
    </row>
    <row r="14647" spans="1:1" x14ac:dyDescent="0.25">
      <c r="A14647" s="58"/>
    </row>
    <row r="14648" spans="1:1" x14ac:dyDescent="0.25">
      <c r="A14648" s="58"/>
    </row>
    <row r="14649" spans="1:1" x14ac:dyDescent="0.25">
      <c r="A14649" s="58"/>
    </row>
    <row r="14650" spans="1:1" x14ac:dyDescent="0.25">
      <c r="A14650" s="58"/>
    </row>
    <row r="14651" spans="1:1" x14ac:dyDescent="0.25">
      <c r="A14651" s="58"/>
    </row>
    <row r="14652" spans="1:1" x14ac:dyDescent="0.25">
      <c r="A14652" s="58"/>
    </row>
    <row r="14653" spans="1:1" x14ac:dyDescent="0.25">
      <c r="A14653" s="58"/>
    </row>
    <row r="14654" spans="1:1" x14ac:dyDescent="0.25">
      <c r="A14654" s="58"/>
    </row>
    <row r="14655" spans="1:1" x14ac:dyDescent="0.25">
      <c r="A14655" s="58"/>
    </row>
    <row r="14656" spans="1:1" x14ac:dyDescent="0.25">
      <c r="A14656" s="58"/>
    </row>
    <row r="14657" spans="1:1" x14ac:dyDescent="0.25">
      <c r="A14657" s="58"/>
    </row>
    <row r="14658" spans="1:1" x14ac:dyDescent="0.25">
      <c r="A14658" s="58"/>
    </row>
    <row r="14659" spans="1:1" x14ac:dyDescent="0.25">
      <c r="A14659" s="58"/>
    </row>
    <row r="14660" spans="1:1" x14ac:dyDescent="0.25">
      <c r="A14660" s="58"/>
    </row>
    <row r="14661" spans="1:1" x14ac:dyDescent="0.25">
      <c r="A14661" s="58"/>
    </row>
    <row r="14662" spans="1:1" x14ac:dyDescent="0.25">
      <c r="A14662" s="58"/>
    </row>
    <row r="14663" spans="1:1" x14ac:dyDescent="0.25">
      <c r="A14663" s="58"/>
    </row>
    <row r="14664" spans="1:1" x14ac:dyDescent="0.25">
      <c r="A14664" s="58"/>
    </row>
    <row r="14665" spans="1:1" x14ac:dyDescent="0.25">
      <c r="A14665" s="58"/>
    </row>
    <row r="14666" spans="1:1" x14ac:dyDescent="0.25">
      <c r="A14666" s="58"/>
    </row>
    <row r="14667" spans="1:1" x14ac:dyDescent="0.25">
      <c r="A14667" s="58"/>
    </row>
    <row r="14668" spans="1:1" x14ac:dyDescent="0.25">
      <c r="A14668" s="58"/>
    </row>
    <row r="14669" spans="1:1" x14ac:dyDescent="0.25">
      <c r="A14669" s="58"/>
    </row>
    <row r="14670" spans="1:1" x14ac:dyDescent="0.25">
      <c r="A14670" s="58"/>
    </row>
    <row r="14671" spans="1:1" x14ac:dyDescent="0.25">
      <c r="A14671" s="58"/>
    </row>
    <row r="14672" spans="1:1" x14ac:dyDescent="0.25">
      <c r="A14672" s="58"/>
    </row>
    <row r="14673" spans="1:1" x14ac:dyDescent="0.25">
      <c r="A14673" s="58"/>
    </row>
    <row r="14674" spans="1:1" x14ac:dyDescent="0.25">
      <c r="A14674" s="58"/>
    </row>
    <row r="14675" spans="1:1" x14ac:dyDescent="0.25">
      <c r="A14675" s="58"/>
    </row>
    <row r="14676" spans="1:1" x14ac:dyDescent="0.25">
      <c r="A14676" s="58"/>
    </row>
    <row r="14677" spans="1:1" x14ac:dyDescent="0.25">
      <c r="A14677" s="58"/>
    </row>
    <row r="14678" spans="1:1" x14ac:dyDescent="0.25">
      <c r="A14678" s="58"/>
    </row>
    <row r="14679" spans="1:1" x14ac:dyDescent="0.25">
      <c r="A14679" s="58"/>
    </row>
    <row r="14680" spans="1:1" x14ac:dyDescent="0.25">
      <c r="A14680" s="58"/>
    </row>
    <row r="14681" spans="1:1" x14ac:dyDescent="0.25">
      <c r="A14681" s="58"/>
    </row>
    <row r="14682" spans="1:1" x14ac:dyDescent="0.25">
      <c r="A14682" s="58"/>
    </row>
    <row r="14683" spans="1:1" x14ac:dyDescent="0.25">
      <c r="A14683" s="58"/>
    </row>
    <row r="14684" spans="1:1" x14ac:dyDescent="0.25">
      <c r="A14684" s="58"/>
    </row>
    <row r="14685" spans="1:1" x14ac:dyDescent="0.25">
      <c r="A14685" s="58"/>
    </row>
    <row r="14686" spans="1:1" x14ac:dyDescent="0.25">
      <c r="A14686" s="58"/>
    </row>
    <row r="14687" spans="1:1" x14ac:dyDescent="0.25">
      <c r="A14687" s="58"/>
    </row>
    <row r="14688" spans="1:1" x14ac:dyDescent="0.25">
      <c r="A14688" s="58"/>
    </row>
    <row r="14689" spans="1:1" x14ac:dyDescent="0.25">
      <c r="A14689" s="58"/>
    </row>
    <row r="14690" spans="1:1" x14ac:dyDescent="0.25">
      <c r="A14690" s="58"/>
    </row>
    <row r="14691" spans="1:1" x14ac:dyDescent="0.25">
      <c r="A14691" s="58"/>
    </row>
    <row r="14692" spans="1:1" x14ac:dyDescent="0.25">
      <c r="A14692" s="58"/>
    </row>
    <row r="14693" spans="1:1" x14ac:dyDescent="0.25">
      <c r="A14693" s="58"/>
    </row>
    <row r="14694" spans="1:1" x14ac:dyDescent="0.25">
      <c r="A14694" s="58"/>
    </row>
    <row r="14695" spans="1:1" x14ac:dyDescent="0.25">
      <c r="A14695" s="58"/>
    </row>
    <row r="14696" spans="1:1" x14ac:dyDescent="0.25">
      <c r="A14696" s="58"/>
    </row>
    <row r="14697" spans="1:1" x14ac:dyDescent="0.25">
      <c r="A14697" s="58"/>
    </row>
    <row r="14698" spans="1:1" x14ac:dyDescent="0.25">
      <c r="A14698" s="58"/>
    </row>
    <row r="14699" spans="1:1" x14ac:dyDescent="0.25">
      <c r="A14699" s="58"/>
    </row>
    <row r="14700" spans="1:1" x14ac:dyDescent="0.25">
      <c r="A14700" s="58"/>
    </row>
    <row r="14701" spans="1:1" x14ac:dyDescent="0.25">
      <c r="A14701" s="58"/>
    </row>
    <row r="14702" spans="1:1" x14ac:dyDescent="0.25">
      <c r="A14702" s="58"/>
    </row>
    <row r="14703" spans="1:1" x14ac:dyDescent="0.25">
      <c r="A14703" s="58"/>
    </row>
    <row r="14704" spans="1:1" x14ac:dyDescent="0.25">
      <c r="A14704" s="58"/>
    </row>
    <row r="14705" spans="1:1" x14ac:dyDescent="0.25">
      <c r="A14705" s="58"/>
    </row>
    <row r="14706" spans="1:1" x14ac:dyDescent="0.25">
      <c r="A14706" s="58"/>
    </row>
    <row r="14707" spans="1:1" x14ac:dyDescent="0.25">
      <c r="A14707" s="58"/>
    </row>
    <row r="14708" spans="1:1" x14ac:dyDescent="0.25">
      <c r="A14708" s="58"/>
    </row>
    <row r="14709" spans="1:1" x14ac:dyDescent="0.25">
      <c r="A14709" s="58"/>
    </row>
    <row r="14710" spans="1:1" x14ac:dyDescent="0.25">
      <c r="A14710" s="58"/>
    </row>
    <row r="14711" spans="1:1" x14ac:dyDescent="0.25">
      <c r="A14711" s="58"/>
    </row>
    <row r="14712" spans="1:1" x14ac:dyDescent="0.25">
      <c r="A14712" s="58"/>
    </row>
    <row r="14713" spans="1:1" x14ac:dyDescent="0.25">
      <c r="A14713" s="58"/>
    </row>
    <row r="14714" spans="1:1" x14ac:dyDescent="0.25">
      <c r="A14714" s="58"/>
    </row>
    <row r="14715" spans="1:1" x14ac:dyDescent="0.25">
      <c r="A14715" s="58"/>
    </row>
    <row r="14716" spans="1:1" x14ac:dyDescent="0.25">
      <c r="A14716" s="58"/>
    </row>
    <row r="14717" spans="1:1" x14ac:dyDescent="0.25">
      <c r="A14717" s="58"/>
    </row>
    <row r="14718" spans="1:1" x14ac:dyDescent="0.25">
      <c r="A14718" s="58"/>
    </row>
    <row r="14719" spans="1:1" x14ac:dyDescent="0.25">
      <c r="A14719" s="58"/>
    </row>
    <row r="14720" spans="1:1" x14ac:dyDescent="0.25">
      <c r="A14720" s="58"/>
    </row>
    <row r="14721" spans="1:1" x14ac:dyDescent="0.25">
      <c r="A14721" s="58"/>
    </row>
    <row r="14722" spans="1:1" x14ac:dyDescent="0.25">
      <c r="A14722" s="58"/>
    </row>
    <row r="14723" spans="1:1" x14ac:dyDescent="0.25">
      <c r="A14723" s="58"/>
    </row>
    <row r="14724" spans="1:1" x14ac:dyDescent="0.25">
      <c r="A14724" s="58"/>
    </row>
    <row r="14725" spans="1:1" x14ac:dyDescent="0.25">
      <c r="A14725" s="58"/>
    </row>
    <row r="14726" spans="1:1" x14ac:dyDescent="0.25">
      <c r="A14726" s="58"/>
    </row>
    <row r="14727" spans="1:1" x14ac:dyDescent="0.25">
      <c r="A14727" s="58"/>
    </row>
    <row r="14728" spans="1:1" x14ac:dyDescent="0.25">
      <c r="A14728" s="58"/>
    </row>
    <row r="14729" spans="1:1" x14ac:dyDescent="0.25">
      <c r="A14729" s="58"/>
    </row>
    <row r="14730" spans="1:1" x14ac:dyDescent="0.25">
      <c r="A14730" s="58"/>
    </row>
    <row r="14731" spans="1:1" x14ac:dyDescent="0.25">
      <c r="A14731" s="58"/>
    </row>
    <row r="14732" spans="1:1" x14ac:dyDescent="0.25">
      <c r="A14732" s="58"/>
    </row>
    <row r="14733" spans="1:1" x14ac:dyDescent="0.25">
      <c r="A14733" s="58"/>
    </row>
    <row r="14734" spans="1:1" x14ac:dyDescent="0.25">
      <c r="A14734" s="58"/>
    </row>
    <row r="14735" spans="1:1" x14ac:dyDescent="0.25">
      <c r="A14735" s="58"/>
    </row>
    <row r="14736" spans="1:1" x14ac:dyDescent="0.25">
      <c r="A14736" s="58"/>
    </row>
    <row r="14737" spans="1:1" x14ac:dyDescent="0.25">
      <c r="A14737" s="58"/>
    </row>
    <row r="14738" spans="1:1" x14ac:dyDescent="0.25">
      <c r="A14738" s="58"/>
    </row>
    <row r="14739" spans="1:1" x14ac:dyDescent="0.25">
      <c r="A14739" s="58"/>
    </row>
    <row r="14740" spans="1:1" x14ac:dyDescent="0.25">
      <c r="A14740" s="58"/>
    </row>
    <row r="14741" spans="1:1" x14ac:dyDescent="0.25">
      <c r="A14741" s="58"/>
    </row>
    <row r="14742" spans="1:1" x14ac:dyDescent="0.25">
      <c r="A14742" s="58"/>
    </row>
    <row r="14743" spans="1:1" x14ac:dyDescent="0.25">
      <c r="A14743" s="58"/>
    </row>
    <row r="14744" spans="1:1" x14ac:dyDescent="0.25">
      <c r="A14744" s="58"/>
    </row>
    <row r="14745" spans="1:1" x14ac:dyDescent="0.25">
      <c r="A14745" s="58"/>
    </row>
    <row r="14746" spans="1:1" x14ac:dyDescent="0.25">
      <c r="A14746" s="58"/>
    </row>
    <row r="14747" spans="1:1" x14ac:dyDescent="0.25">
      <c r="A14747" s="58"/>
    </row>
    <row r="14748" spans="1:1" x14ac:dyDescent="0.25">
      <c r="A14748" s="58"/>
    </row>
    <row r="14749" spans="1:1" x14ac:dyDescent="0.25">
      <c r="A14749" s="58"/>
    </row>
    <row r="14750" spans="1:1" x14ac:dyDescent="0.25">
      <c r="A14750" s="58"/>
    </row>
    <row r="14751" spans="1:1" x14ac:dyDescent="0.25">
      <c r="A14751" s="58"/>
    </row>
    <row r="14752" spans="1:1" x14ac:dyDescent="0.25">
      <c r="A14752" s="58"/>
    </row>
    <row r="14753" spans="1:1" x14ac:dyDescent="0.25">
      <c r="A14753" s="58"/>
    </row>
    <row r="14754" spans="1:1" x14ac:dyDescent="0.25">
      <c r="A14754" s="58"/>
    </row>
    <row r="14755" spans="1:1" x14ac:dyDescent="0.25">
      <c r="A14755" s="58"/>
    </row>
    <row r="14756" spans="1:1" x14ac:dyDescent="0.25">
      <c r="A14756" s="58"/>
    </row>
    <row r="14757" spans="1:1" x14ac:dyDescent="0.25">
      <c r="A14757" s="58"/>
    </row>
    <row r="14758" spans="1:1" x14ac:dyDescent="0.25">
      <c r="A14758" s="58"/>
    </row>
    <row r="14759" spans="1:1" x14ac:dyDescent="0.25">
      <c r="A14759" s="58"/>
    </row>
    <row r="14760" spans="1:1" x14ac:dyDescent="0.25">
      <c r="A14760" s="58"/>
    </row>
    <row r="14761" spans="1:1" x14ac:dyDescent="0.25">
      <c r="A14761" s="58"/>
    </row>
    <row r="14762" spans="1:1" x14ac:dyDescent="0.25">
      <c r="A14762" s="58"/>
    </row>
    <row r="14763" spans="1:1" x14ac:dyDescent="0.25">
      <c r="A14763" s="58"/>
    </row>
    <row r="14764" spans="1:1" x14ac:dyDescent="0.25">
      <c r="A14764" s="58"/>
    </row>
    <row r="14765" spans="1:1" x14ac:dyDescent="0.25">
      <c r="A14765" s="58"/>
    </row>
    <row r="14766" spans="1:1" x14ac:dyDescent="0.25">
      <c r="A14766" s="58"/>
    </row>
    <row r="14767" spans="1:1" x14ac:dyDescent="0.25">
      <c r="A14767" s="58"/>
    </row>
    <row r="14768" spans="1:1" x14ac:dyDescent="0.25">
      <c r="A14768" s="58"/>
    </row>
    <row r="14769" spans="1:1" x14ac:dyDescent="0.25">
      <c r="A14769" s="58"/>
    </row>
    <row r="14770" spans="1:1" x14ac:dyDescent="0.25">
      <c r="A14770" s="58"/>
    </row>
    <row r="14771" spans="1:1" x14ac:dyDescent="0.25">
      <c r="A14771" s="58"/>
    </row>
    <row r="14772" spans="1:1" x14ac:dyDescent="0.25">
      <c r="A14772" s="58"/>
    </row>
    <row r="14773" spans="1:1" x14ac:dyDescent="0.25">
      <c r="A14773" s="58"/>
    </row>
    <row r="14774" spans="1:1" x14ac:dyDescent="0.25">
      <c r="A14774" s="58"/>
    </row>
    <row r="14775" spans="1:1" x14ac:dyDescent="0.25">
      <c r="A14775" s="58"/>
    </row>
    <row r="14776" spans="1:1" x14ac:dyDescent="0.25">
      <c r="A14776" s="58"/>
    </row>
    <row r="14777" spans="1:1" x14ac:dyDescent="0.25">
      <c r="A14777" s="58"/>
    </row>
    <row r="14778" spans="1:1" x14ac:dyDescent="0.25">
      <c r="A14778" s="58"/>
    </row>
    <row r="14779" spans="1:1" x14ac:dyDescent="0.25">
      <c r="A14779" s="58"/>
    </row>
    <row r="14780" spans="1:1" x14ac:dyDescent="0.25">
      <c r="A14780" s="58"/>
    </row>
    <row r="14781" spans="1:1" x14ac:dyDescent="0.25">
      <c r="A14781" s="58"/>
    </row>
    <row r="14782" spans="1:1" x14ac:dyDescent="0.25">
      <c r="A14782" s="58"/>
    </row>
    <row r="14783" spans="1:1" x14ac:dyDescent="0.25">
      <c r="A14783" s="58"/>
    </row>
    <row r="14784" spans="1:1" x14ac:dyDescent="0.25">
      <c r="A14784" s="58"/>
    </row>
    <row r="14785" spans="1:1" x14ac:dyDescent="0.25">
      <c r="A14785" s="58"/>
    </row>
    <row r="14786" spans="1:1" x14ac:dyDescent="0.25">
      <c r="A14786" s="58"/>
    </row>
    <row r="14787" spans="1:1" x14ac:dyDescent="0.25">
      <c r="A14787" s="58"/>
    </row>
    <row r="14788" spans="1:1" x14ac:dyDescent="0.25">
      <c r="A14788" s="58"/>
    </row>
    <row r="14789" spans="1:1" x14ac:dyDescent="0.25">
      <c r="A14789" s="58"/>
    </row>
    <row r="14790" spans="1:1" x14ac:dyDescent="0.25">
      <c r="A14790" s="58"/>
    </row>
    <row r="14791" spans="1:1" x14ac:dyDescent="0.25">
      <c r="A14791" s="58"/>
    </row>
    <row r="14792" spans="1:1" x14ac:dyDescent="0.25">
      <c r="A14792" s="58"/>
    </row>
    <row r="14793" spans="1:1" x14ac:dyDescent="0.25">
      <c r="A14793" s="58"/>
    </row>
    <row r="14794" spans="1:1" x14ac:dyDescent="0.25">
      <c r="A14794" s="58"/>
    </row>
    <row r="14795" spans="1:1" x14ac:dyDescent="0.25">
      <c r="A14795" s="58"/>
    </row>
    <row r="14796" spans="1:1" x14ac:dyDescent="0.25">
      <c r="A14796" s="58"/>
    </row>
    <row r="14797" spans="1:1" x14ac:dyDescent="0.25">
      <c r="A14797" s="58"/>
    </row>
    <row r="14798" spans="1:1" x14ac:dyDescent="0.25">
      <c r="A14798" s="58"/>
    </row>
    <row r="14799" spans="1:1" x14ac:dyDescent="0.25">
      <c r="A14799" s="58"/>
    </row>
    <row r="14800" spans="1:1" x14ac:dyDescent="0.25">
      <c r="A14800" s="58"/>
    </row>
    <row r="14801" spans="1:1" x14ac:dyDescent="0.25">
      <c r="A14801" s="58"/>
    </row>
    <row r="14802" spans="1:1" x14ac:dyDescent="0.25">
      <c r="A14802" s="58"/>
    </row>
    <row r="14803" spans="1:1" x14ac:dyDescent="0.25">
      <c r="A14803" s="58"/>
    </row>
    <row r="14804" spans="1:1" x14ac:dyDescent="0.25">
      <c r="A14804" s="58"/>
    </row>
    <row r="14805" spans="1:1" x14ac:dyDescent="0.25">
      <c r="A14805" s="58"/>
    </row>
    <row r="14806" spans="1:1" x14ac:dyDescent="0.25">
      <c r="A14806" s="58"/>
    </row>
    <row r="14807" spans="1:1" x14ac:dyDescent="0.25">
      <c r="A14807" s="58"/>
    </row>
    <row r="14808" spans="1:1" x14ac:dyDescent="0.25">
      <c r="A14808" s="58"/>
    </row>
    <row r="14809" spans="1:1" x14ac:dyDescent="0.25">
      <c r="A14809" s="58"/>
    </row>
    <row r="14810" spans="1:1" x14ac:dyDescent="0.25">
      <c r="A14810" s="58"/>
    </row>
    <row r="14811" spans="1:1" x14ac:dyDescent="0.25">
      <c r="A14811" s="58"/>
    </row>
    <row r="14812" spans="1:1" x14ac:dyDescent="0.25">
      <c r="A14812" s="58"/>
    </row>
    <row r="14813" spans="1:1" x14ac:dyDescent="0.25">
      <c r="A14813" s="58"/>
    </row>
    <row r="14814" spans="1:1" x14ac:dyDescent="0.25">
      <c r="A14814" s="58"/>
    </row>
    <row r="14815" spans="1:1" x14ac:dyDescent="0.25">
      <c r="A14815" s="58"/>
    </row>
    <row r="14816" spans="1:1" x14ac:dyDescent="0.25">
      <c r="A14816" s="58"/>
    </row>
    <row r="14817" spans="1:1" x14ac:dyDescent="0.25">
      <c r="A14817" s="58"/>
    </row>
    <row r="14818" spans="1:1" x14ac:dyDescent="0.25">
      <c r="A14818" s="58"/>
    </row>
    <row r="14819" spans="1:1" x14ac:dyDescent="0.25">
      <c r="A14819" s="58"/>
    </row>
    <row r="14820" spans="1:1" x14ac:dyDescent="0.25">
      <c r="A14820" s="58"/>
    </row>
    <row r="14821" spans="1:1" x14ac:dyDescent="0.25">
      <c r="A14821" s="58"/>
    </row>
    <row r="14822" spans="1:1" x14ac:dyDescent="0.25">
      <c r="A14822" s="58"/>
    </row>
    <row r="14823" spans="1:1" x14ac:dyDescent="0.25">
      <c r="A14823" s="58"/>
    </row>
    <row r="14824" spans="1:1" x14ac:dyDescent="0.25">
      <c r="A14824" s="58"/>
    </row>
    <row r="14825" spans="1:1" x14ac:dyDescent="0.25">
      <c r="A14825" s="58"/>
    </row>
    <row r="14826" spans="1:1" x14ac:dyDescent="0.25">
      <c r="A14826" s="58"/>
    </row>
    <row r="14827" spans="1:1" x14ac:dyDescent="0.25">
      <c r="A14827" s="58"/>
    </row>
    <row r="14828" spans="1:1" x14ac:dyDescent="0.25">
      <c r="A14828" s="58"/>
    </row>
    <row r="14829" spans="1:1" x14ac:dyDescent="0.25">
      <c r="A14829" s="58"/>
    </row>
    <row r="14830" spans="1:1" x14ac:dyDescent="0.25">
      <c r="A14830" s="58"/>
    </row>
    <row r="14831" spans="1:1" x14ac:dyDescent="0.25">
      <c r="A14831" s="58"/>
    </row>
    <row r="14832" spans="1:1" x14ac:dyDescent="0.25">
      <c r="A14832" s="58"/>
    </row>
    <row r="14833" spans="1:1" x14ac:dyDescent="0.25">
      <c r="A14833" s="58"/>
    </row>
    <row r="14834" spans="1:1" x14ac:dyDescent="0.25">
      <c r="A14834" s="58"/>
    </row>
    <row r="14835" spans="1:1" x14ac:dyDescent="0.25">
      <c r="A14835" s="58"/>
    </row>
    <row r="14836" spans="1:1" x14ac:dyDescent="0.25">
      <c r="A14836" s="58"/>
    </row>
    <row r="14837" spans="1:1" x14ac:dyDescent="0.25">
      <c r="A14837" s="58"/>
    </row>
    <row r="14838" spans="1:1" x14ac:dyDescent="0.25">
      <c r="A14838" s="58"/>
    </row>
    <row r="14839" spans="1:1" x14ac:dyDescent="0.25">
      <c r="A14839" s="58"/>
    </row>
    <row r="14840" spans="1:1" x14ac:dyDescent="0.25">
      <c r="A14840" s="58"/>
    </row>
    <row r="14841" spans="1:1" x14ac:dyDescent="0.25">
      <c r="A14841" s="58"/>
    </row>
    <row r="14842" spans="1:1" x14ac:dyDescent="0.25">
      <c r="A14842" s="58"/>
    </row>
    <row r="14843" spans="1:1" x14ac:dyDescent="0.25">
      <c r="A14843" s="58"/>
    </row>
    <row r="14844" spans="1:1" x14ac:dyDescent="0.25">
      <c r="A14844" s="58"/>
    </row>
    <row r="14845" spans="1:1" x14ac:dyDescent="0.25">
      <c r="A14845" s="58"/>
    </row>
    <row r="14846" spans="1:1" x14ac:dyDescent="0.25">
      <c r="A14846" s="58"/>
    </row>
    <row r="14847" spans="1:1" x14ac:dyDescent="0.25">
      <c r="A14847" s="58"/>
    </row>
    <row r="14848" spans="1:1" x14ac:dyDescent="0.25">
      <c r="A14848" s="58"/>
    </row>
    <row r="14849" spans="1:1" x14ac:dyDescent="0.25">
      <c r="A14849" s="58"/>
    </row>
    <row r="14850" spans="1:1" x14ac:dyDescent="0.25">
      <c r="A14850" s="58"/>
    </row>
    <row r="14851" spans="1:1" x14ac:dyDescent="0.25">
      <c r="A14851" s="58"/>
    </row>
    <row r="14852" spans="1:1" x14ac:dyDescent="0.25">
      <c r="A14852" s="58"/>
    </row>
    <row r="14853" spans="1:1" x14ac:dyDescent="0.25">
      <c r="A14853" s="58"/>
    </row>
    <row r="14854" spans="1:1" x14ac:dyDescent="0.25">
      <c r="A14854" s="58"/>
    </row>
    <row r="14855" spans="1:1" x14ac:dyDescent="0.25">
      <c r="A14855" s="58"/>
    </row>
    <row r="14856" spans="1:1" x14ac:dyDescent="0.25">
      <c r="A14856" s="58"/>
    </row>
    <row r="14857" spans="1:1" x14ac:dyDescent="0.25">
      <c r="A14857" s="58"/>
    </row>
    <row r="14858" spans="1:1" x14ac:dyDescent="0.25">
      <c r="A14858" s="58"/>
    </row>
    <row r="14859" spans="1:1" x14ac:dyDescent="0.25">
      <c r="A14859" s="58"/>
    </row>
    <row r="14860" spans="1:1" x14ac:dyDescent="0.25">
      <c r="A14860" s="58"/>
    </row>
    <row r="14861" spans="1:1" x14ac:dyDescent="0.25">
      <c r="A14861" s="58"/>
    </row>
    <row r="14862" spans="1:1" x14ac:dyDescent="0.25">
      <c r="A14862" s="58"/>
    </row>
    <row r="14863" spans="1:1" x14ac:dyDescent="0.25">
      <c r="A14863" s="58"/>
    </row>
    <row r="14864" spans="1:1" x14ac:dyDescent="0.25">
      <c r="A14864" s="58"/>
    </row>
    <row r="14865" spans="1:1" x14ac:dyDescent="0.25">
      <c r="A14865" s="58"/>
    </row>
    <row r="14866" spans="1:1" x14ac:dyDescent="0.25">
      <c r="A14866" s="58"/>
    </row>
    <row r="14867" spans="1:1" x14ac:dyDescent="0.25">
      <c r="A14867" s="58"/>
    </row>
    <row r="14868" spans="1:1" x14ac:dyDescent="0.25">
      <c r="A14868" s="58"/>
    </row>
    <row r="14869" spans="1:1" x14ac:dyDescent="0.25">
      <c r="A14869" s="58"/>
    </row>
    <row r="14870" spans="1:1" x14ac:dyDescent="0.25">
      <c r="A14870" s="58"/>
    </row>
    <row r="14871" spans="1:1" x14ac:dyDescent="0.25">
      <c r="A14871" s="58"/>
    </row>
    <row r="14872" spans="1:1" x14ac:dyDescent="0.25">
      <c r="A14872" s="58"/>
    </row>
    <row r="14873" spans="1:1" x14ac:dyDescent="0.25">
      <c r="A14873" s="58"/>
    </row>
    <row r="14874" spans="1:1" x14ac:dyDescent="0.25">
      <c r="A14874" s="58"/>
    </row>
    <row r="14875" spans="1:1" x14ac:dyDescent="0.25">
      <c r="A14875" s="58"/>
    </row>
    <row r="14876" spans="1:1" x14ac:dyDescent="0.25">
      <c r="A14876" s="58"/>
    </row>
    <row r="14877" spans="1:1" x14ac:dyDescent="0.25">
      <c r="A14877" s="58"/>
    </row>
    <row r="14878" spans="1:1" x14ac:dyDescent="0.25">
      <c r="A14878" s="58"/>
    </row>
    <row r="14879" spans="1:1" x14ac:dyDescent="0.25">
      <c r="A14879" s="58"/>
    </row>
    <row r="14880" spans="1:1" x14ac:dyDescent="0.25">
      <c r="A14880" s="58"/>
    </row>
    <row r="14881" spans="1:1" x14ac:dyDescent="0.25">
      <c r="A14881" s="58"/>
    </row>
    <row r="14882" spans="1:1" x14ac:dyDescent="0.25">
      <c r="A14882" s="58"/>
    </row>
    <row r="14883" spans="1:1" x14ac:dyDescent="0.25">
      <c r="A14883" s="58"/>
    </row>
    <row r="14884" spans="1:1" x14ac:dyDescent="0.25">
      <c r="A14884" s="58"/>
    </row>
    <row r="14885" spans="1:1" x14ac:dyDescent="0.25">
      <c r="A14885" s="58"/>
    </row>
    <row r="14886" spans="1:1" x14ac:dyDescent="0.25">
      <c r="A14886" s="58"/>
    </row>
    <row r="14887" spans="1:1" x14ac:dyDescent="0.25">
      <c r="A14887" s="58"/>
    </row>
    <row r="14888" spans="1:1" x14ac:dyDescent="0.25">
      <c r="A14888" s="58"/>
    </row>
    <row r="14889" spans="1:1" x14ac:dyDescent="0.25">
      <c r="A14889" s="58"/>
    </row>
    <row r="14890" spans="1:1" x14ac:dyDescent="0.25">
      <c r="A14890" s="58"/>
    </row>
    <row r="14891" spans="1:1" x14ac:dyDescent="0.25">
      <c r="A14891" s="58"/>
    </row>
    <row r="14892" spans="1:1" x14ac:dyDescent="0.25">
      <c r="A14892" s="58"/>
    </row>
    <row r="14893" spans="1:1" x14ac:dyDescent="0.25">
      <c r="A14893" s="58"/>
    </row>
    <row r="14894" spans="1:1" x14ac:dyDescent="0.25">
      <c r="A14894" s="58"/>
    </row>
    <row r="14895" spans="1:1" x14ac:dyDescent="0.25">
      <c r="A14895" s="58"/>
    </row>
    <row r="14896" spans="1:1" x14ac:dyDescent="0.25">
      <c r="A14896" s="58"/>
    </row>
    <row r="14897" spans="1:1" x14ac:dyDescent="0.25">
      <c r="A14897" s="58"/>
    </row>
    <row r="14898" spans="1:1" x14ac:dyDescent="0.25">
      <c r="A14898" s="58"/>
    </row>
    <row r="14899" spans="1:1" x14ac:dyDescent="0.25">
      <c r="A14899" s="58"/>
    </row>
    <row r="14900" spans="1:1" x14ac:dyDescent="0.25">
      <c r="A14900" s="58"/>
    </row>
    <row r="14901" spans="1:1" x14ac:dyDescent="0.25">
      <c r="A14901" s="58"/>
    </row>
    <row r="14902" spans="1:1" x14ac:dyDescent="0.25">
      <c r="A14902" s="58"/>
    </row>
    <row r="14903" spans="1:1" x14ac:dyDescent="0.25">
      <c r="A14903" s="58"/>
    </row>
    <row r="14904" spans="1:1" x14ac:dyDescent="0.25">
      <c r="A14904" s="58"/>
    </row>
    <row r="14905" spans="1:1" x14ac:dyDescent="0.25">
      <c r="A14905" s="58"/>
    </row>
    <row r="14906" spans="1:1" x14ac:dyDescent="0.25">
      <c r="A14906" s="58"/>
    </row>
    <row r="14907" spans="1:1" x14ac:dyDescent="0.25">
      <c r="A14907" s="58"/>
    </row>
    <row r="14908" spans="1:1" x14ac:dyDescent="0.25">
      <c r="A14908" s="58"/>
    </row>
    <row r="14909" spans="1:1" x14ac:dyDescent="0.25">
      <c r="A14909" s="58"/>
    </row>
    <row r="14910" spans="1:1" x14ac:dyDescent="0.25">
      <c r="A14910" s="58"/>
    </row>
    <row r="14911" spans="1:1" x14ac:dyDescent="0.25">
      <c r="A14911" s="58"/>
    </row>
    <row r="14912" spans="1:1" x14ac:dyDescent="0.25">
      <c r="A14912" s="58"/>
    </row>
    <row r="14913" spans="1:1" x14ac:dyDescent="0.25">
      <c r="A14913" s="58"/>
    </row>
    <row r="14914" spans="1:1" x14ac:dyDescent="0.25">
      <c r="A14914" s="58"/>
    </row>
    <row r="14915" spans="1:1" x14ac:dyDescent="0.25">
      <c r="A14915" s="58"/>
    </row>
    <row r="14916" spans="1:1" x14ac:dyDescent="0.25">
      <c r="A14916" s="58"/>
    </row>
    <row r="14917" spans="1:1" x14ac:dyDescent="0.25">
      <c r="A14917" s="58"/>
    </row>
    <row r="14918" spans="1:1" x14ac:dyDescent="0.25">
      <c r="A14918" s="58"/>
    </row>
    <row r="14919" spans="1:1" x14ac:dyDescent="0.25">
      <c r="A14919" s="58"/>
    </row>
    <row r="14920" spans="1:1" x14ac:dyDescent="0.25">
      <c r="A14920" s="58"/>
    </row>
    <row r="14921" spans="1:1" x14ac:dyDescent="0.25">
      <c r="A14921" s="58"/>
    </row>
    <row r="14922" spans="1:1" x14ac:dyDescent="0.25">
      <c r="A14922" s="58"/>
    </row>
    <row r="14923" spans="1:1" x14ac:dyDescent="0.25">
      <c r="A14923" s="58"/>
    </row>
    <row r="14924" spans="1:1" x14ac:dyDescent="0.25">
      <c r="A14924" s="58"/>
    </row>
    <row r="14925" spans="1:1" x14ac:dyDescent="0.25">
      <c r="A14925" s="58"/>
    </row>
    <row r="14926" spans="1:1" x14ac:dyDescent="0.25">
      <c r="A14926" s="58"/>
    </row>
    <row r="14927" spans="1:1" x14ac:dyDescent="0.25">
      <c r="A14927" s="58"/>
    </row>
    <row r="14928" spans="1:1" x14ac:dyDescent="0.25">
      <c r="A14928" s="58"/>
    </row>
    <row r="14929" spans="1:1" x14ac:dyDescent="0.25">
      <c r="A14929" s="58"/>
    </row>
    <row r="14930" spans="1:1" x14ac:dyDescent="0.25">
      <c r="A14930" s="58"/>
    </row>
    <row r="14931" spans="1:1" x14ac:dyDescent="0.25">
      <c r="A14931" s="58"/>
    </row>
    <row r="14932" spans="1:1" x14ac:dyDescent="0.25">
      <c r="A14932" s="58"/>
    </row>
    <row r="14933" spans="1:1" x14ac:dyDescent="0.25">
      <c r="A14933" s="58"/>
    </row>
    <row r="14934" spans="1:1" x14ac:dyDescent="0.25">
      <c r="A14934" s="58"/>
    </row>
    <row r="14935" spans="1:1" x14ac:dyDescent="0.25">
      <c r="A14935" s="58"/>
    </row>
    <row r="14936" spans="1:1" x14ac:dyDescent="0.25">
      <c r="A14936" s="58"/>
    </row>
    <row r="14937" spans="1:1" x14ac:dyDescent="0.25">
      <c r="A14937" s="58"/>
    </row>
    <row r="14938" spans="1:1" x14ac:dyDescent="0.25">
      <c r="A14938" s="58"/>
    </row>
    <row r="14939" spans="1:1" x14ac:dyDescent="0.25">
      <c r="A14939" s="58"/>
    </row>
    <row r="14940" spans="1:1" x14ac:dyDescent="0.25">
      <c r="A14940" s="58"/>
    </row>
    <row r="14941" spans="1:1" x14ac:dyDescent="0.25">
      <c r="A14941" s="58"/>
    </row>
    <row r="14942" spans="1:1" x14ac:dyDescent="0.25">
      <c r="A14942" s="58"/>
    </row>
    <row r="14943" spans="1:1" x14ac:dyDescent="0.25">
      <c r="A14943" s="58"/>
    </row>
    <row r="14944" spans="1:1" x14ac:dyDescent="0.25">
      <c r="A14944" s="58"/>
    </row>
    <row r="14945" spans="1:1" x14ac:dyDescent="0.25">
      <c r="A14945" s="58"/>
    </row>
    <row r="14946" spans="1:1" x14ac:dyDescent="0.25">
      <c r="A14946" s="58"/>
    </row>
    <row r="14947" spans="1:1" x14ac:dyDescent="0.25">
      <c r="A14947" s="58"/>
    </row>
    <row r="14948" spans="1:1" x14ac:dyDescent="0.25">
      <c r="A14948" s="58"/>
    </row>
    <row r="14949" spans="1:1" x14ac:dyDescent="0.25">
      <c r="A14949" s="58"/>
    </row>
    <row r="14950" spans="1:1" x14ac:dyDescent="0.25">
      <c r="A14950" s="58"/>
    </row>
    <row r="14951" spans="1:1" x14ac:dyDescent="0.25">
      <c r="A14951" s="58"/>
    </row>
    <row r="14952" spans="1:1" x14ac:dyDescent="0.25">
      <c r="A14952" s="58"/>
    </row>
    <row r="14953" spans="1:1" x14ac:dyDescent="0.25">
      <c r="A14953" s="58"/>
    </row>
    <row r="14954" spans="1:1" x14ac:dyDescent="0.25">
      <c r="A14954" s="58"/>
    </row>
    <row r="14955" spans="1:1" x14ac:dyDescent="0.25">
      <c r="A14955" s="58"/>
    </row>
    <row r="14956" spans="1:1" x14ac:dyDescent="0.25">
      <c r="A14956" s="58"/>
    </row>
    <row r="14957" spans="1:1" x14ac:dyDescent="0.25">
      <c r="A14957" s="58"/>
    </row>
    <row r="14958" spans="1:1" x14ac:dyDescent="0.25">
      <c r="A14958" s="58"/>
    </row>
    <row r="14959" spans="1:1" x14ac:dyDescent="0.25">
      <c r="A14959" s="58"/>
    </row>
    <row r="14960" spans="1:1" x14ac:dyDescent="0.25">
      <c r="A14960" s="58"/>
    </row>
    <row r="14961" spans="1:1" x14ac:dyDescent="0.25">
      <c r="A14961" s="58"/>
    </row>
    <row r="14962" spans="1:1" x14ac:dyDescent="0.25">
      <c r="A14962" s="58"/>
    </row>
    <row r="14963" spans="1:1" x14ac:dyDescent="0.25">
      <c r="A14963" s="58"/>
    </row>
    <row r="14964" spans="1:1" x14ac:dyDescent="0.25">
      <c r="A14964" s="58"/>
    </row>
    <row r="14965" spans="1:1" x14ac:dyDescent="0.25">
      <c r="A14965" s="58"/>
    </row>
    <row r="14966" spans="1:1" x14ac:dyDescent="0.25">
      <c r="A14966" s="58"/>
    </row>
    <row r="14967" spans="1:1" x14ac:dyDescent="0.25">
      <c r="A14967" s="58"/>
    </row>
    <row r="14968" spans="1:1" x14ac:dyDescent="0.25">
      <c r="A14968" s="58"/>
    </row>
    <row r="14969" spans="1:1" x14ac:dyDescent="0.25">
      <c r="A14969" s="58"/>
    </row>
    <row r="14970" spans="1:1" x14ac:dyDescent="0.25">
      <c r="A14970" s="58"/>
    </row>
    <row r="14971" spans="1:1" x14ac:dyDescent="0.25">
      <c r="A14971" s="58"/>
    </row>
    <row r="14972" spans="1:1" x14ac:dyDescent="0.25">
      <c r="A14972" s="58"/>
    </row>
    <row r="14973" spans="1:1" x14ac:dyDescent="0.25">
      <c r="A14973" s="58"/>
    </row>
    <row r="14974" spans="1:1" x14ac:dyDescent="0.25">
      <c r="A14974" s="58"/>
    </row>
    <row r="14975" spans="1:1" x14ac:dyDescent="0.25">
      <c r="A14975" s="58"/>
    </row>
    <row r="14976" spans="1:1" x14ac:dyDescent="0.25">
      <c r="A14976" s="58"/>
    </row>
    <row r="14977" spans="1:1" x14ac:dyDescent="0.25">
      <c r="A14977" s="58"/>
    </row>
    <row r="14978" spans="1:1" x14ac:dyDescent="0.25">
      <c r="A14978" s="58"/>
    </row>
    <row r="14979" spans="1:1" x14ac:dyDescent="0.25">
      <c r="A14979" s="58"/>
    </row>
    <row r="14980" spans="1:1" x14ac:dyDescent="0.25">
      <c r="A14980" s="58"/>
    </row>
    <row r="14981" spans="1:1" x14ac:dyDescent="0.25">
      <c r="A14981" s="58"/>
    </row>
    <row r="14982" spans="1:1" x14ac:dyDescent="0.25">
      <c r="A14982" s="58"/>
    </row>
    <row r="14983" spans="1:1" x14ac:dyDescent="0.25">
      <c r="A14983" s="58"/>
    </row>
    <row r="14984" spans="1:1" x14ac:dyDescent="0.25">
      <c r="A14984" s="58"/>
    </row>
    <row r="14985" spans="1:1" x14ac:dyDescent="0.25">
      <c r="A14985" s="58"/>
    </row>
    <row r="14986" spans="1:1" x14ac:dyDescent="0.25">
      <c r="A14986" s="58"/>
    </row>
    <row r="14987" spans="1:1" x14ac:dyDescent="0.25">
      <c r="A14987" s="58"/>
    </row>
    <row r="14988" spans="1:1" x14ac:dyDescent="0.25">
      <c r="A14988" s="58"/>
    </row>
    <row r="14989" spans="1:1" x14ac:dyDescent="0.25">
      <c r="A14989" s="58"/>
    </row>
    <row r="14990" spans="1:1" x14ac:dyDescent="0.25">
      <c r="A14990" s="58"/>
    </row>
    <row r="14991" spans="1:1" x14ac:dyDescent="0.25">
      <c r="A14991" s="58"/>
    </row>
    <row r="14992" spans="1:1" x14ac:dyDescent="0.25">
      <c r="A14992" s="58"/>
    </row>
    <row r="14993" spans="1:1" x14ac:dyDescent="0.25">
      <c r="A14993" s="58"/>
    </row>
    <row r="14994" spans="1:1" x14ac:dyDescent="0.25">
      <c r="A14994" s="58"/>
    </row>
    <row r="14995" spans="1:1" x14ac:dyDescent="0.25">
      <c r="A14995" s="58"/>
    </row>
    <row r="14996" spans="1:1" x14ac:dyDescent="0.25">
      <c r="A14996" s="58"/>
    </row>
    <row r="14997" spans="1:1" x14ac:dyDescent="0.25">
      <c r="A14997" s="58"/>
    </row>
    <row r="14998" spans="1:1" x14ac:dyDescent="0.25">
      <c r="A14998" s="58"/>
    </row>
    <row r="14999" spans="1:1" x14ac:dyDescent="0.25">
      <c r="A14999" s="58"/>
    </row>
    <row r="15000" spans="1:1" x14ac:dyDescent="0.25">
      <c r="A15000" s="58"/>
    </row>
    <row r="15001" spans="1:1" x14ac:dyDescent="0.25">
      <c r="A15001" s="58"/>
    </row>
    <row r="15002" spans="1:1" x14ac:dyDescent="0.25">
      <c r="A15002" s="58"/>
    </row>
    <row r="15003" spans="1:1" x14ac:dyDescent="0.25">
      <c r="A15003" s="58"/>
    </row>
    <row r="15004" spans="1:1" x14ac:dyDescent="0.25">
      <c r="A15004" s="58"/>
    </row>
    <row r="15005" spans="1:1" x14ac:dyDescent="0.25">
      <c r="A15005" s="58"/>
    </row>
    <row r="15006" spans="1:1" x14ac:dyDescent="0.25">
      <c r="A15006" s="58"/>
    </row>
    <row r="15007" spans="1:1" x14ac:dyDescent="0.25">
      <c r="A15007" s="58"/>
    </row>
    <row r="15008" spans="1:1" x14ac:dyDescent="0.25">
      <c r="A15008" s="58"/>
    </row>
    <row r="15009" spans="1:1" x14ac:dyDescent="0.25">
      <c r="A15009" s="58"/>
    </row>
    <row r="15010" spans="1:1" x14ac:dyDescent="0.25">
      <c r="A15010" s="58"/>
    </row>
    <row r="15011" spans="1:1" x14ac:dyDescent="0.25">
      <c r="A15011" s="58"/>
    </row>
    <row r="15012" spans="1:1" x14ac:dyDescent="0.25">
      <c r="A15012" s="58"/>
    </row>
    <row r="15013" spans="1:1" x14ac:dyDescent="0.25">
      <c r="A15013" s="58"/>
    </row>
    <row r="15014" spans="1:1" x14ac:dyDescent="0.25">
      <c r="A15014" s="58"/>
    </row>
    <row r="15015" spans="1:1" x14ac:dyDescent="0.25">
      <c r="A15015" s="58"/>
    </row>
    <row r="15016" spans="1:1" x14ac:dyDescent="0.25">
      <c r="A15016" s="58"/>
    </row>
    <row r="15017" spans="1:1" x14ac:dyDescent="0.25">
      <c r="A15017" s="58"/>
    </row>
    <row r="15018" spans="1:1" x14ac:dyDescent="0.25">
      <c r="A15018" s="58"/>
    </row>
    <row r="15019" spans="1:1" x14ac:dyDescent="0.25">
      <c r="A15019" s="58"/>
    </row>
    <row r="15020" spans="1:1" x14ac:dyDescent="0.25">
      <c r="A15020" s="58"/>
    </row>
    <row r="15021" spans="1:1" x14ac:dyDescent="0.25">
      <c r="A15021" s="58"/>
    </row>
    <row r="15022" spans="1:1" x14ac:dyDescent="0.25">
      <c r="A15022" s="58"/>
    </row>
    <row r="15023" spans="1:1" x14ac:dyDescent="0.25">
      <c r="A15023" s="58"/>
    </row>
    <row r="15024" spans="1:1" x14ac:dyDescent="0.25">
      <c r="A15024" s="58"/>
    </row>
    <row r="15025" spans="1:1" x14ac:dyDescent="0.25">
      <c r="A15025" s="58"/>
    </row>
    <row r="15026" spans="1:1" x14ac:dyDescent="0.25">
      <c r="A15026" s="58"/>
    </row>
    <row r="15027" spans="1:1" x14ac:dyDescent="0.25">
      <c r="A15027" s="58"/>
    </row>
    <row r="15028" spans="1:1" x14ac:dyDescent="0.25">
      <c r="A15028" s="58"/>
    </row>
    <row r="15029" spans="1:1" x14ac:dyDescent="0.25">
      <c r="A15029" s="58"/>
    </row>
    <row r="15030" spans="1:1" x14ac:dyDescent="0.25">
      <c r="A15030" s="58"/>
    </row>
    <row r="15031" spans="1:1" x14ac:dyDescent="0.25">
      <c r="A15031" s="58"/>
    </row>
    <row r="15032" spans="1:1" x14ac:dyDescent="0.25">
      <c r="A15032" s="58"/>
    </row>
    <row r="15033" spans="1:1" x14ac:dyDescent="0.25">
      <c r="A15033" s="58"/>
    </row>
    <row r="15034" spans="1:1" x14ac:dyDescent="0.25">
      <c r="A15034" s="58"/>
    </row>
    <row r="15035" spans="1:1" x14ac:dyDescent="0.25">
      <c r="A15035" s="58"/>
    </row>
    <row r="15036" spans="1:1" x14ac:dyDescent="0.25">
      <c r="A15036" s="58"/>
    </row>
    <row r="15037" spans="1:1" x14ac:dyDescent="0.25">
      <c r="A15037" s="58"/>
    </row>
    <row r="15038" spans="1:1" x14ac:dyDescent="0.25">
      <c r="A15038" s="58"/>
    </row>
    <row r="15039" spans="1:1" x14ac:dyDescent="0.25">
      <c r="A15039" s="58"/>
    </row>
    <row r="15040" spans="1:1" x14ac:dyDescent="0.25">
      <c r="A15040" s="58"/>
    </row>
    <row r="15041" spans="1:1" x14ac:dyDescent="0.25">
      <c r="A15041" s="58"/>
    </row>
    <row r="15042" spans="1:1" x14ac:dyDescent="0.25">
      <c r="A15042" s="58"/>
    </row>
    <row r="15043" spans="1:1" x14ac:dyDescent="0.25">
      <c r="A15043" s="58"/>
    </row>
    <row r="15044" spans="1:1" x14ac:dyDescent="0.25">
      <c r="A15044" s="58"/>
    </row>
    <row r="15045" spans="1:1" x14ac:dyDescent="0.25">
      <c r="A15045" s="58"/>
    </row>
    <row r="15046" spans="1:1" x14ac:dyDescent="0.25">
      <c r="A15046" s="58"/>
    </row>
    <row r="15047" spans="1:1" x14ac:dyDescent="0.25">
      <c r="A15047" s="58"/>
    </row>
    <row r="15048" spans="1:1" x14ac:dyDescent="0.25">
      <c r="A15048" s="58"/>
    </row>
    <row r="15049" spans="1:1" x14ac:dyDescent="0.25">
      <c r="A15049" s="58"/>
    </row>
    <row r="15050" spans="1:1" x14ac:dyDescent="0.25">
      <c r="A15050" s="58"/>
    </row>
    <row r="15051" spans="1:1" x14ac:dyDescent="0.25">
      <c r="A15051" s="58"/>
    </row>
    <row r="15052" spans="1:1" x14ac:dyDescent="0.25">
      <c r="A15052" s="58"/>
    </row>
    <row r="15053" spans="1:1" x14ac:dyDescent="0.25">
      <c r="A15053" s="58"/>
    </row>
    <row r="15054" spans="1:1" x14ac:dyDescent="0.25">
      <c r="A15054" s="58"/>
    </row>
    <row r="15055" spans="1:1" x14ac:dyDescent="0.25">
      <c r="A15055" s="58"/>
    </row>
    <row r="15056" spans="1:1" x14ac:dyDescent="0.25">
      <c r="A15056" s="58"/>
    </row>
    <row r="15057" spans="1:1" x14ac:dyDescent="0.25">
      <c r="A15057" s="58"/>
    </row>
    <row r="15058" spans="1:1" x14ac:dyDescent="0.25">
      <c r="A15058" s="58"/>
    </row>
    <row r="15059" spans="1:1" x14ac:dyDescent="0.25">
      <c r="A15059" s="58"/>
    </row>
    <row r="15060" spans="1:1" x14ac:dyDescent="0.25">
      <c r="A15060" s="58"/>
    </row>
    <row r="15061" spans="1:1" x14ac:dyDescent="0.25">
      <c r="A15061" s="58"/>
    </row>
    <row r="15062" spans="1:1" x14ac:dyDescent="0.25">
      <c r="A15062" s="58"/>
    </row>
    <row r="15063" spans="1:1" x14ac:dyDescent="0.25">
      <c r="A15063" s="58"/>
    </row>
    <row r="15064" spans="1:1" x14ac:dyDescent="0.25">
      <c r="A15064" s="58"/>
    </row>
    <row r="15065" spans="1:1" x14ac:dyDescent="0.25">
      <c r="A15065" s="58"/>
    </row>
    <row r="15066" spans="1:1" x14ac:dyDescent="0.25">
      <c r="A15066" s="58"/>
    </row>
    <row r="15067" spans="1:1" x14ac:dyDescent="0.25">
      <c r="A15067" s="58"/>
    </row>
    <row r="15068" spans="1:1" x14ac:dyDescent="0.25">
      <c r="A15068" s="58"/>
    </row>
    <row r="15069" spans="1:1" x14ac:dyDescent="0.25">
      <c r="A15069" s="58"/>
    </row>
    <row r="15070" spans="1:1" x14ac:dyDescent="0.25">
      <c r="A15070" s="58"/>
    </row>
    <row r="15071" spans="1:1" x14ac:dyDescent="0.25">
      <c r="A15071" s="58"/>
    </row>
    <row r="15072" spans="1:1" x14ac:dyDescent="0.25">
      <c r="A15072" s="58"/>
    </row>
    <row r="15073" spans="1:1" x14ac:dyDescent="0.25">
      <c r="A15073" s="58"/>
    </row>
    <row r="15074" spans="1:1" x14ac:dyDescent="0.25">
      <c r="A15074" s="58"/>
    </row>
    <row r="15075" spans="1:1" x14ac:dyDescent="0.25">
      <c r="A15075" s="58"/>
    </row>
    <row r="15076" spans="1:1" x14ac:dyDescent="0.25">
      <c r="A15076" s="58"/>
    </row>
    <row r="15077" spans="1:1" x14ac:dyDescent="0.25">
      <c r="A15077" s="58"/>
    </row>
    <row r="15078" spans="1:1" x14ac:dyDescent="0.25">
      <c r="A15078" s="58"/>
    </row>
    <row r="15079" spans="1:1" x14ac:dyDescent="0.25">
      <c r="A15079" s="58"/>
    </row>
    <row r="15080" spans="1:1" x14ac:dyDescent="0.25">
      <c r="A15080" s="58"/>
    </row>
    <row r="15081" spans="1:1" x14ac:dyDescent="0.25">
      <c r="A15081" s="58"/>
    </row>
    <row r="15082" spans="1:1" x14ac:dyDescent="0.25">
      <c r="A15082" s="58"/>
    </row>
    <row r="15083" spans="1:1" x14ac:dyDescent="0.25">
      <c r="A15083" s="58"/>
    </row>
    <row r="15084" spans="1:1" x14ac:dyDescent="0.25">
      <c r="A15084" s="58"/>
    </row>
    <row r="15085" spans="1:1" x14ac:dyDescent="0.25">
      <c r="A15085" s="58"/>
    </row>
    <row r="15086" spans="1:1" x14ac:dyDescent="0.25">
      <c r="A15086" s="58"/>
    </row>
    <row r="15087" spans="1:1" x14ac:dyDescent="0.25">
      <c r="A15087" s="58"/>
    </row>
    <row r="15088" spans="1:1" x14ac:dyDescent="0.25">
      <c r="A15088" s="58"/>
    </row>
    <row r="15089" spans="1:1" x14ac:dyDescent="0.25">
      <c r="A15089" s="58"/>
    </row>
    <row r="15090" spans="1:1" x14ac:dyDescent="0.25">
      <c r="A15090" s="58"/>
    </row>
    <row r="15091" spans="1:1" x14ac:dyDescent="0.25">
      <c r="A15091" s="58"/>
    </row>
    <row r="15092" spans="1:1" x14ac:dyDescent="0.25">
      <c r="A15092" s="58"/>
    </row>
    <row r="15093" spans="1:1" x14ac:dyDescent="0.25">
      <c r="A15093" s="58"/>
    </row>
    <row r="15094" spans="1:1" x14ac:dyDescent="0.25">
      <c r="A15094" s="58"/>
    </row>
    <row r="15095" spans="1:1" x14ac:dyDescent="0.25">
      <c r="A15095" s="58"/>
    </row>
    <row r="15096" spans="1:1" x14ac:dyDescent="0.25">
      <c r="A15096" s="58"/>
    </row>
    <row r="15097" spans="1:1" x14ac:dyDescent="0.25">
      <c r="A15097" s="58"/>
    </row>
    <row r="15098" spans="1:1" x14ac:dyDescent="0.25">
      <c r="A15098" s="58"/>
    </row>
    <row r="15099" spans="1:1" x14ac:dyDescent="0.25">
      <c r="A15099" s="58"/>
    </row>
    <row r="15100" spans="1:1" x14ac:dyDescent="0.25">
      <c r="A15100" s="58"/>
    </row>
    <row r="15101" spans="1:1" x14ac:dyDescent="0.25">
      <c r="A15101" s="58"/>
    </row>
    <row r="15102" spans="1:1" x14ac:dyDescent="0.25">
      <c r="A15102" s="58"/>
    </row>
    <row r="15103" spans="1:1" x14ac:dyDescent="0.25">
      <c r="A15103" s="58"/>
    </row>
    <row r="15104" spans="1:1" x14ac:dyDescent="0.25">
      <c r="A15104" s="58"/>
    </row>
    <row r="15105" spans="1:1" x14ac:dyDescent="0.25">
      <c r="A15105" s="58"/>
    </row>
    <row r="15106" spans="1:1" x14ac:dyDescent="0.25">
      <c r="A15106" s="58"/>
    </row>
    <row r="15107" spans="1:1" x14ac:dyDescent="0.25">
      <c r="A15107" s="58"/>
    </row>
    <row r="15108" spans="1:1" x14ac:dyDescent="0.25">
      <c r="A15108" s="58"/>
    </row>
    <row r="15109" spans="1:1" x14ac:dyDescent="0.25">
      <c r="A15109" s="58"/>
    </row>
    <row r="15110" spans="1:1" x14ac:dyDescent="0.25">
      <c r="A15110" s="58"/>
    </row>
    <row r="15111" spans="1:1" x14ac:dyDescent="0.25">
      <c r="A15111" s="58"/>
    </row>
    <row r="15112" spans="1:1" x14ac:dyDescent="0.25">
      <c r="A15112" s="58"/>
    </row>
    <row r="15113" spans="1:1" x14ac:dyDescent="0.25">
      <c r="A15113" s="58"/>
    </row>
    <row r="15114" spans="1:1" x14ac:dyDescent="0.25">
      <c r="A15114" s="58"/>
    </row>
    <row r="15115" spans="1:1" x14ac:dyDescent="0.25">
      <c r="A15115" s="58"/>
    </row>
    <row r="15116" spans="1:1" x14ac:dyDescent="0.25">
      <c r="A15116" s="58"/>
    </row>
    <row r="15117" spans="1:1" x14ac:dyDescent="0.25">
      <c r="A15117" s="58"/>
    </row>
    <row r="15118" spans="1:1" x14ac:dyDescent="0.25">
      <c r="A15118" s="58"/>
    </row>
    <row r="15119" spans="1:1" x14ac:dyDescent="0.25">
      <c r="A15119" s="58"/>
    </row>
    <row r="15120" spans="1:1" x14ac:dyDescent="0.25">
      <c r="A15120" s="58"/>
    </row>
    <row r="15121" spans="1:1" x14ac:dyDescent="0.25">
      <c r="A15121" s="58"/>
    </row>
    <row r="15122" spans="1:1" x14ac:dyDescent="0.25">
      <c r="A15122" s="58"/>
    </row>
    <row r="15123" spans="1:1" x14ac:dyDescent="0.25">
      <c r="A15123" s="58"/>
    </row>
    <row r="15124" spans="1:1" x14ac:dyDescent="0.25">
      <c r="A15124" s="58"/>
    </row>
    <row r="15125" spans="1:1" x14ac:dyDescent="0.25">
      <c r="A15125" s="58"/>
    </row>
    <row r="15126" spans="1:1" x14ac:dyDescent="0.25">
      <c r="A15126" s="58"/>
    </row>
    <row r="15127" spans="1:1" x14ac:dyDescent="0.25">
      <c r="A15127" s="58"/>
    </row>
    <row r="15128" spans="1:1" x14ac:dyDescent="0.25">
      <c r="A15128" s="58"/>
    </row>
    <row r="15129" spans="1:1" x14ac:dyDescent="0.25">
      <c r="A15129" s="58"/>
    </row>
    <row r="15130" spans="1:1" x14ac:dyDescent="0.25">
      <c r="A15130" s="58"/>
    </row>
    <row r="15131" spans="1:1" x14ac:dyDescent="0.25">
      <c r="A15131" s="58"/>
    </row>
    <row r="15132" spans="1:1" x14ac:dyDescent="0.25">
      <c r="A15132" s="58"/>
    </row>
    <row r="15133" spans="1:1" x14ac:dyDescent="0.25">
      <c r="A15133" s="58"/>
    </row>
    <row r="15134" spans="1:1" x14ac:dyDescent="0.25">
      <c r="A15134" s="58"/>
    </row>
    <row r="15135" spans="1:1" x14ac:dyDescent="0.25">
      <c r="A15135" s="58"/>
    </row>
    <row r="15136" spans="1:1" x14ac:dyDescent="0.25">
      <c r="A15136" s="58"/>
    </row>
    <row r="15137" spans="1:1" x14ac:dyDescent="0.25">
      <c r="A15137" s="58"/>
    </row>
    <row r="15138" spans="1:1" x14ac:dyDescent="0.25">
      <c r="A15138" s="58"/>
    </row>
    <row r="15139" spans="1:1" x14ac:dyDescent="0.25">
      <c r="A15139" s="58"/>
    </row>
    <row r="15140" spans="1:1" x14ac:dyDescent="0.25">
      <c r="A15140" s="58"/>
    </row>
    <row r="15141" spans="1:1" x14ac:dyDescent="0.25">
      <c r="A15141" s="58"/>
    </row>
    <row r="15142" spans="1:1" x14ac:dyDescent="0.25">
      <c r="A15142" s="58"/>
    </row>
    <row r="15143" spans="1:1" x14ac:dyDescent="0.25">
      <c r="A15143" s="58"/>
    </row>
    <row r="15144" spans="1:1" x14ac:dyDescent="0.25">
      <c r="A15144" s="58"/>
    </row>
    <row r="15145" spans="1:1" x14ac:dyDescent="0.25">
      <c r="A15145" s="58"/>
    </row>
    <row r="15146" spans="1:1" x14ac:dyDescent="0.25">
      <c r="A15146" s="58"/>
    </row>
    <row r="15147" spans="1:1" x14ac:dyDescent="0.25">
      <c r="A15147" s="58"/>
    </row>
    <row r="15148" spans="1:1" x14ac:dyDescent="0.25">
      <c r="A15148" s="58"/>
    </row>
    <row r="15149" spans="1:1" x14ac:dyDescent="0.25">
      <c r="A15149" s="58"/>
    </row>
    <row r="15150" spans="1:1" x14ac:dyDescent="0.25">
      <c r="A15150" s="58"/>
    </row>
    <row r="15151" spans="1:1" x14ac:dyDescent="0.25">
      <c r="A15151" s="58"/>
    </row>
    <row r="15152" spans="1:1" x14ac:dyDescent="0.25">
      <c r="A15152" s="58"/>
    </row>
    <row r="15153" spans="1:1" x14ac:dyDescent="0.25">
      <c r="A15153" s="58"/>
    </row>
    <row r="15154" spans="1:1" x14ac:dyDescent="0.25">
      <c r="A15154" s="58"/>
    </row>
    <row r="15155" spans="1:1" x14ac:dyDescent="0.25">
      <c r="A15155" s="58"/>
    </row>
    <row r="15156" spans="1:1" x14ac:dyDescent="0.25">
      <c r="A15156" s="58"/>
    </row>
    <row r="15157" spans="1:1" x14ac:dyDescent="0.25">
      <c r="A15157" s="58"/>
    </row>
    <row r="15158" spans="1:1" x14ac:dyDescent="0.25">
      <c r="A15158" s="58"/>
    </row>
    <row r="15159" spans="1:1" x14ac:dyDescent="0.25">
      <c r="A15159" s="58"/>
    </row>
    <row r="15160" spans="1:1" x14ac:dyDescent="0.25">
      <c r="A15160" s="58"/>
    </row>
    <row r="15161" spans="1:1" x14ac:dyDescent="0.25">
      <c r="A15161" s="58"/>
    </row>
    <row r="15162" spans="1:1" x14ac:dyDescent="0.25">
      <c r="A15162" s="58"/>
    </row>
    <row r="15163" spans="1:1" x14ac:dyDescent="0.25">
      <c r="A15163" s="58"/>
    </row>
    <row r="15164" spans="1:1" x14ac:dyDescent="0.25">
      <c r="A15164" s="58"/>
    </row>
    <row r="15165" spans="1:1" x14ac:dyDescent="0.25">
      <c r="A15165" s="58"/>
    </row>
    <row r="15166" spans="1:1" x14ac:dyDescent="0.25">
      <c r="A15166" s="58"/>
    </row>
    <row r="15167" spans="1:1" x14ac:dyDescent="0.25">
      <c r="A15167" s="58"/>
    </row>
    <row r="15168" spans="1:1" x14ac:dyDescent="0.25">
      <c r="A15168" s="58"/>
    </row>
    <row r="15169" spans="1:1" x14ac:dyDescent="0.25">
      <c r="A15169" s="58"/>
    </row>
    <row r="15170" spans="1:1" x14ac:dyDescent="0.25">
      <c r="A15170" s="58"/>
    </row>
    <row r="15171" spans="1:1" x14ac:dyDescent="0.25">
      <c r="A15171" s="58"/>
    </row>
    <row r="15172" spans="1:1" x14ac:dyDescent="0.25">
      <c r="A15172" s="58"/>
    </row>
    <row r="15173" spans="1:1" x14ac:dyDescent="0.25">
      <c r="A15173" s="58"/>
    </row>
    <row r="15174" spans="1:1" x14ac:dyDescent="0.25">
      <c r="A15174" s="58"/>
    </row>
    <row r="15175" spans="1:1" x14ac:dyDescent="0.25">
      <c r="A15175" s="58"/>
    </row>
    <row r="15176" spans="1:1" x14ac:dyDescent="0.25">
      <c r="A15176" s="58"/>
    </row>
    <row r="15177" spans="1:1" x14ac:dyDescent="0.25">
      <c r="A15177" s="58"/>
    </row>
    <row r="15178" spans="1:1" x14ac:dyDescent="0.25">
      <c r="A15178" s="58"/>
    </row>
    <row r="15179" spans="1:1" x14ac:dyDescent="0.25">
      <c r="A15179" s="58"/>
    </row>
    <row r="15180" spans="1:1" x14ac:dyDescent="0.25">
      <c r="A15180" s="58"/>
    </row>
    <row r="15181" spans="1:1" x14ac:dyDescent="0.25">
      <c r="A15181" s="58"/>
    </row>
    <row r="15182" spans="1:1" x14ac:dyDescent="0.25">
      <c r="A15182" s="58"/>
    </row>
    <row r="15183" spans="1:1" x14ac:dyDescent="0.25">
      <c r="A15183" s="58"/>
    </row>
    <row r="15184" spans="1:1" x14ac:dyDescent="0.25">
      <c r="A15184" s="58"/>
    </row>
    <row r="15185" spans="1:1" x14ac:dyDescent="0.25">
      <c r="A15185" s="58"/>
    </row>
    <row r="15186" spans="1:1" x14ac:dyDescent="0.25">
      <c r="A15186" s="58"/>
    </row>
    <row r="15187" spans="1:1" x14ac:dyDescent="0.25">
      <c r="A15187" s="58"/>
    </row>
    <row r="15188" spans="1:1" x14ac:dyDescent="0.25">
      <c r="A15188" s="58"/>
    </row>
    <row r="15189" spans="1:1" x14ac:dyDescent="0.25">
      <c r="A15189" s="58"/>
    </row>
    <row r="15190" spans="1:1" x14ac:dyDescent="0.25">
      <c r="A15190" s="58"/>
    </row>
    <row r="15191" spans="1:1" x14ac:dyDescent="0.25">
      <c r="A15191" s="58"/>
    </row>
    <row r="15192" spans="1:1" x14ac:dyDescent="0.25">
      <c r="A15192" s="58"/>
    </row>
    <row r="15193" spans="1:1" x14ac:dyDescent="0.25">
      <c r="A15193" s="58"/>
    </row>
    <row r="15194" spans="1:1" x14ac:dyDescent="0.25">
      <c r="A15194" s="58"/>
    </row>
    <row r="15195" spans="1:1" x14ac:dyDescent="0.25">
      <c r="A15195" s="58"/>
    </row>
    <row r="15196" spans="1:1" x14ac:dyDescent="0.25">
      <c r="A15196" s="58"/>
    </row>
    <row r="15197" spans="1:1" x14ac:dyDescent="0.25">
      <c r="A15197" s="58"/>
    </row>
    <row r="15198" spans="1:1" x14ac:dyDescent="0.25">
      <c r="A15198" s="58"/>
    </row>
    <row r="15199" spans="1:1" x14ac:dyDescent="0.25">
      <c r="A15199" s="58"/>
    </row>
    <row r="15200" spans="1:1" x14ac:dyDescent="0.25">
      <c r="A15200" s="58"/>
    </row>
    <row r="15201" spans="1:1" x14ac:dyDescent="0.25">
      <c r="A15201" s="58"/>
    </row>
    <row r="15202" spans="1:1" x14ac:dyDescent="0.25">
      <c r="A15202" s="58"/>
    </row>
    <row r="15203" spans="1:1" x14ac:dyDescent="0.25">
      <c r="A15203" s="58"/>
    </row>
    <row r="15204" spans="1:1" x14ac:dyDescent="0.25">
      <c r="A15204" s="58"/>
    </row>
    <row r="15205" spans="1:1" x14ac:dyDescent="0.25">
      <c r="A15205" s="58"/>
    </row>
    <row r="15206" spans="1:1" x14ac:dyDescent="0.25">
      <c r="A15206" s="58"/>
    </row>
    <row r="15207" spans="1:1" x14ac:dyDescent="0.25">
      <c r="A15207" s="58"/>
    </row>
    <row r="15208" spans="1:1" x14ac:dyDescent="0.25">
      <c r="A15208" s="58"/>
    </row>
    <row r="15209" spans="1:1" x14ac:dyDescent="0.25">
      <c r="A15209" s="58"/>
    </row>
    <row r="15210" spans="1:1" x14ac:dyDescent="0.25">
      <c r="A15210" s="58"/>
    </row>
    <row r="15211" spans="1:1" x14ac:dyDescent="0.25">
      <c r="A15211" s="58"/>
    </row>
    <row r="15212" spans="1:1" x14ac:dyDescent="0.25">
      <c r="A15212" s="58"/>
    </row>
    <row r="15213" spans="1:1" x14ac:dyDescent="0.25">
      <c r="A15213" s="58"/>
    </row>
    <row r="15214" spans="1:1" x14ac:dyDescent="0.25">
      <c r="A15214" s="58"/>
    </row>
    <row r="15215" spans="1:1" x14ac:dyDescent="0.25">
      <c r="A15215" s="58"/>
    </row>
    <row r="15216" spans="1:1" x14ac:dyDescent="0.25">
      <c r="A15216" s="58"/>
    </row>
    <row r="15217" spans="1:1" x14ac:dyDescent="0.25">
      <c r="A15217" s="58"/>
    </row>
    <row r="15218" spans="1:1" x14ac:dyDescent="0.25">
      <c r="A15218" s="58"/>
    </row>
    <row r="15219" spans="1:1" x14ac:dyDescent="0.25">
      <c r="A15219" s="58"/>
    </row>
    <row r="15220" spans="1:1" x14ac:dyDescent="0.25">
      <c r="A15220" s="58"/>
    </row>
    <row r="15221" spans="1:1" x14ac:dyDescent="0.25">
      <c r="A15221" s="58"/>
    </row>
    <row r="15222" spans="1:1" x14ac:dyDescent="0.25">
      <c r="A15222" s="58"/>
    </row>
    <row r="15223" spans="1:1" x14ac:dyDescent="0.25">
      <c r="A15223" s="58"/>
    </row>
    <row r="15224" spans="1:1" x14ac:dyDescent="0.25">
      <c r="A15224" s="58"/>
    </row>
    <row r="15225" spans="1:1" x14ac:dyDescent="0.25">
      <c r="A15225" s="58"/>
    </row>
    <row r="15226" spans="1:1" x14ac:dyDescent="0.25">
      <c r="A15226" s="58"/>
    </row>
    <row r="15227" spans="1:1" x14ac:dyDescent="0.25">
      <c r="A15227" s="58"/>
    </row>
    <row r="15228" spans="1:1" x14ac:dyDescent="0.25">
      <c r="A15228" s="58"/>
    </row>
    <row r="15229" spans="1:1" x14ac:dyDescent="0.25">
      <c r="A15229" s="58"/>
    </row>
    <row r="15230" spans="1:1" x14ac:dyDescent="0.25">
      <c r="A15230" s="58"/>
    </row>
    <row r="15231" spans="1:1" x14ac:dyDescent="0.25">
      <c r="A15231" s="58"/>
    </row>
    <row r="15232" spans="1:1" x14ac:dyDescent="0.25">
      <c r="A15232" s="58"/>
    </row>
    <row r="15233" spans="1:1" x14ac:dyDescent="0.25">
      <c r="A15233" s="58"/>
    </row>
    <row r="15234" spans="1:1" x14ac:dyDescent="0.25">
      <c r="A15234" s="58"/>
    </row>
    <row r="15235" spans="1:1" x14ac:dyDescent="0.25">
      <c r="A15235" s="58"/>
    </row>
    <row r="15236" spans="1:1" x14ac:dyDescent="0.25">
      <c r="A15236" s="58"/>
    </row>
    <row r="15237" spans="1:1" x14ac:dyDescent="0.25">
      <c r="A15237" s="58"/>
    </row>
    <row r="15238" spans="1:1" x14ac:dyDescent="0.25">
      <c r="A15238" s="58"/>
    </row>
    <row r="15239" spans="1:1" x14ac:dyDescent="0.25">
      <c r="A15239" s="58"/>
    </row>
    <row r="15240" spans="1:1" x14ac:dyDescent="0.25">
      <c r="A15240" s="58"/>
    </row>
    <row r="15241" spans="1:1" x14ac:dyDescent="0.25">
      <c r="A15241" s="58"/>
    </row>
    <row r="15242" spans="1:1" x14ac:dyDescent="0.25">
      <c r="A15242" s="58"/>
    </row>
    <row r="15243" spans="1:1" x14ac:dyDescent="0.25">
      <c r="A15243" s="58"/>
    </row>
    <row r="15244" spans="1:1" x14ac:dyDescent="0.25">
      <c r="A15244" s="58"/>
    </row>
    <row r="15245" spans="1:1" x14ac:dyDescent="0.25">
      <c r="A15245" s="58"/>
    </row>
    <row r="15246" spans="1:1" x14ac:dyDescent="0.25">
      <c r="A15246" s="58"/>
    </row>
    <row r="15247" spans="1:1" x14ac:dyDescent="0.25">
      <c r="A15247" s="58"/>
    </row>
    <row r="15248" spans="1:1" x14ac:dyDescent="0.25">
      <c r="A15248" s="58"/>
    </row>
    <row r="15249" spans="1:1" x14ac:dyDescent="0.25">
      <c r="A15249" s="58"/>
    </row>
    <row r="15250" spans="1:1" x14ac:dyDescent="0.25">
      <c r="A15250" s="58"/>
    </row>
    <row r="15251" spans="1:1" x14ac:dyDescent="0.25">
      <c r="A15251" s="58"/>
    </row>
    <row r="15252" spans="1:1" x14ac:dyDescent="0.25">
      <c r="A15252" s="58"/>
    </row>
    <row r="15253" spans="1:1" x14ac:dyDescent="0.25">
      <c r="A15253" s="58"/>
    </row>
    <row r="15254" spans="1:1" x14ac:dyDescent="0.25">
      <c r="A15254" s="58"/>
    </row>
    <row r="15255" spans="1:1" x14ac:dyDescent="0.25">
      <c r="A15255" s="58"/>
    </row>
    <row r="15256" spans="1:1" x14ac:dyDescent="0.25">
      <c r="A15256" s="58"/>
    </row>
    <row r="15257" spans="1:1" x14ac:dyDescent="0.25">
      <c r="A15257" s="58"/>
    </row>
    <row r="15258" spans="1:1" x14ac:dyDescent="0.25">
      <c r="A15258" s="58"/>
    </row>
    <row r="15259" spans="1:1" x14ac:dyDescent="0.25">
      <c r="A15259" s="58"/>
    </row>
    <row r="15260" spans="1:1" x14ac:dyDescent="0.25">
      <c r="A15260" s="58"/>
    </row>
    <row r="15261" spans="1:1" x14ac:dyDescent="0.25">
      <c r="A15261" s="58"/>
    </row>
    <row r="15262" spans="1:1" x14ac:dyDescent="0.25">
      <c r="A15262" s="58"/>
    </row>
    <row r="15263" spans="1:1" x14ac:dyDescent="0.25">
      <c r="A15263" s="58"/>
    </row>
    <row r="15264" spans="1:1" x14ac:dyDescent="0.25">
      <c r="A15264" s="58"/>
    </row>
    <row r="15265" spans="1:1" x14ac:dyDescent="0.25">
      <c r="A15265" s="58"/>
    </row>
    <row r="15266" spans="1:1" x14ac:dyDescent="0.25">
      <c r="A15266" s="58"/>
    </row>
    <row r="15267" spans="1:1" x14ac:dyDescent="0.25">
      <c r="A15267" s="58"/>
    </row>
    <row r="15268" spans="1:1" x14ac:dyDescent="0.25">
      <c r="A15268" s="58"/>
    </row>
    <row r="15269" spans="1:1" x14ac:dyDescent="0.25">
      <c r="A15269" s="58"/>
    </row>
    <row r="15270" spans="1:1" x14ac:dyDescent="0.25">
      <c r="A15270" s="58"/>
    </row>
    <row r="15271" spans="1:1" x14ac:dyDescent="0.25">
      <c r="A15271" s="58"/>
    </row>
    <row r="15272" spans="1:1" x14ac:dyDescent="0.25">
      <c r="A15272" s="58"/>
    </row>
    <row r="15273" spans="1:1" x14ac:dyDescent="0.25">
      <c r="A15273" s="58"/>
    </row>
    <row r="15274" spans="1:1" x14ac:dyDescent="0.25">
      <c r="A15274" s="58"/>
    </row>
    <row r="15275" spans="1:1" x14ac:dyDescent="0.25">
      <c r="A15275" s="58"/>
    </row>
    <row r="15276" spans="1:1" x14ac:dyDescent="0.25">
      <c r="A15276" s="58"/>
    </row>
    <row r="15277" spans="1:1" x14ac:dyDescent="0.25">
      <c r="A15277" s="58"/>
    </row>
    <row r="15278" spans="1:1" x14ac:dyDescent="0.25">
      <c r="A15278" s="58"/>
    </row>
    <row r="15279" spans="1:1" x14ac:dyDescent="0.25">
      <c r="A15279" s="58"/>
    </row>
    <row r="15280" spans="1:1" x14ac:dyDescent="0.25">
      <c r="A15280" s="58"/>
    </row>
    <row r="15281" spans="1:1" x14ac:dyDescent="0.25">
      <c r="A15281" s="58"/>
    </row>
    <row r="15282" spans="1:1" x14ac:dyDescent="0.25">
      <c r="A15282" s="58"/>
    </row>
    <row r="15283" spans="1:1" x14ac:dyDescent="0.25">
      <c r="A15283" s="58"/>
    </row>
    <row r="15284" spans="1:1" x14ac:dyDescent="0.25">
      <c r="A15284" s="58"/>
    </row>
    <row r="15285" spans="1:1" x14ac:dyDescent="0.25">
      <c r="A15285" s="58"/>
    </row>
    <row r="15286" spans="1:1" x14ac:dyDescent="0.25">
      <c r="A15286" s="58"/>
    </row>
    <row r="15287" spans="1:1" x14ac:dyDescent="0.25">
      <c r="A15287" s="58"/>
    </row>
    <row r="15288" spans="1:1" x14ac:dyDescent="0.25">
      <c r="A15288" s="58"/>
    </row>
    <row r="15289" spans="1:1" x14ac:dyDescent="0.25">
      <c r="A15289" s="58"/>
    </row>
    <row r="15290" spans="1:1" x14ac:dyDescent="0.25">
      <c r="A15290" s="58"/>
    </row>
    <row r="15291" spans="1:1" x14ac:dyDescent="0.25">
      <c r="A15291" s="58"/>
    </row>
    <row r="15292" spans="1:1" x14ac:dyDescent="0.25">
      <c r="A15292" s="58"/>
    </row>
    <row r="15293" spans="1:1" x14ac:dyDescent="0.25">
      <c r="A15293" s="58"/>
    </row>
    <row r="15294" spans="1:1" x14ac:dyDescent="0.25">
      <c r="A15294" s="58"/>
    </row>
    <row r="15295" spans="1:1" x14ac:dyDescent="0.25">
      <c r="A15295" s="58"/>
    </row>
    <row r="15296" spans="1:1" x14ac:dyDescent="0.25">
      <c r="A15296" s="58"/>
    </row>
    <row r="15297" spans="1:1" x14ac:dyDescent="0.25">
      <c r="A15297" s="58"/>
    </row>
    <row r="15298" spans="1:1" x14ac:dyDescent="0.25">
      <c r="A15298" s="58"/>
    </row>
    <row r="15299" spans="1:1" x14ac:dyDescent="0.25">
      <c r="A15299" s="58"/>
    </row>
    <row r="15300" spans="1:1" x14ac:dyDescent="0.25">
      <c r="A15300" s="58"/>
    </row>
    <row r="15301" spans="1:1" x14ac:dyDescent="0.25">
      <c r="A15301" s="58"/>
    </row>
    <row r="15302" spans="1:1" x14ac:dyDescent="0.25">
      <c r="A15302" s="58"/>
    </row>
    <row r="15303" spans="1:1" x14ac:dyDescent="0.25">
      <c r="A15303" s="58"/>
    </row>
    <row r="15304" spans="1:1" x14ac:dyDescent="0.25">
      <c r="A15304" s="58"/>
    </row>
    <row r="15305" spans="1:1" x14ac:dyDescent="0.25">
      <c r="A15305" s="58"/>
    </row>
    <row r="15306" spans="1:1" x14ac:dyDescent="0.25">
      <c r="A15306" s="58"/>
    </row>
    <row r="15307" spans="1:1" x14ac:dyDescent="0.25">
      <c r="A15307" s="58"/>
    </row>
    <row r="15308" spans="1:1" x14ac:dyDescent="0.25">
      <c r="A15308" s="58"/>
    </row>
    <row r="15309" spans="1:1" x14ac:dyDescent="0.25">
      <c r="A15309" s="58"/>
    </row>
    <row r="15310" spans="1:1" x14ac:dyDescent="0.25">
      <c r="A15310" s="58"/>
    </row>
    <row r="15311" spans="1:1" x14ac:dyDescent="0.25">
      <c r="A15311" s="58"/>
    </row>
    <row r="15312" spans="1:1" x14ac:dyDescent="0.25">
      <c r="A15312" s="58"/>
    </row>
    <row r="15313" spans="1:1" x14ac:dyDescent="0.25">
      <c r="A15313" s="58"/>
    </row>
    <row r="15314" spans="1:1" x14ac:dyDescent="0.25">
      <c r="A15314" s="58"/>
    </row>
    <row r="15315" spans="1:1" x14ac:dyDescent="0.25">
      <c r="A15315" s="58"/>
    </row>
    <row r="15316" spans="1:1" x14ac:dyDescent="0.25">
      <c r="A15316" s="58"/>
    </row>
    <row r="15317" spans="1:1" x14ac:dyDescent="0.25">
      <c r="A15317" s="58"/>
    </row>
    <row r="15318" spans="1:1" x14ac:dyDescent="0.25">
      <c r="A15318" s="58"/>
    </row>
    <row r="15319" spans="1:1" x14ac:dyDescent="0.25">
      <c r="A15319" s="58"/>
    </row>
    <row r="15320" spans="1:1" x14ac:dyDescent="0.25">
      <c r="A15320" s="58"/>
    </row>
    <row r="15321" spans="1:1" x14ac:dyDescent="0.25">
      <c r="A15321" s="58"/>
    </row>
    <row r="15322" spans="1:1" x14ac:dyDescent="0.25">
      <c r="A15322" s="58"/>
    </row>
    <row r="15323" spans="1:1" x14ac:dyDescent="0.25">
      <c r="A15323" s="58"/>
    </row>
    <row r="15324" spans="1:1" x14ac:dyDescent="0.25">
      <c r="A15324" s="58"/>
    </row>
    <row r="15325" spans="1:1" x14ac:dyDescent="0.25">
      <c r="A15325" s="58"/>
    </row>
    <row r="15326" spans="1:1" x14ac:dyDescent="0.25">
      <c r="A15326" s="58"/>
    </row>
    <row r="15327" spans="1:1" x14ac:dyDescent="0.25">
      <c r="A15327" s="58"/>
    </row>
    <row r="15328" spans="1:1" x14ac:dyDescent="0.25">
      <c r="A15328" s="58"/>
    </row>
    <row r="15329" spans="1:1" x14ac:dyDescent="0.25">
      <c r="A15329" s="58"/>
    </row>
    <row r="15330" spans="1:1" x14ac:dyDescent="0.25">
      <c r="A15330" s="58"/>
    </row>
    <row r="15331" spans="1:1" x14ac:dyDescent="0.25">
      <c r="A15331" s="58"/>
    </row>
    <row r="15332" spans="1:1" x14ac:dyDescent="0.25">
      <c r="A15332" s="58"/>
    </row>
    <row r="15333" spans="1:1" x14ac:dyDescent="0.25">
      <c r="A15333" s="58"/>
    </row>
    <row r="15334" spans="1:1" x14ac:dyDescent="0.25">
      <c r="A15334" s="58"/>
    </row>
    <row r="15335" spans="1:1" x14ac:dyDescent="0.25">
      <c r="A15335" s="58"/>
    </row>
    <row r="15336" spans="1:1" x14ac:dyDescent="0.25">
      <c r="A15336" s="58"/>
    </row>
    <row r="15337" spans="1:1" x14ac:dyDescent="0.25">
      <c r="A15337" s="58"/>
    </row>
    <row r="15338" spans="1:1" x14ac:dyDescent="0.25">
      <c r="A15338" s="58"/>
    </row>
    <row r="15339" spans="1:1" x14ac:dyDescent="0.25">
      <c r="A15339" s="58"/>
    </row>
    <row r="15340" spans="1:1" x14ac:dyDescent="0.25">
      <c r="A15340" s="58"/>
    </row>
    <row r="15341" spans="1:1" x14ac:dyDescent="0.25">
      <c r="A15341" s="58"/>
    </row>
    <row r="15342" spans="1:1" x14ac:dyDescent="0.25">
      <c r="A15342" s="58"/>
    </row>
    <row r="15343" spans="1:1" x14ac:dyDescent="0.25">
      <c r="A15343" s="58"/>
    </row>
    <row r="15344" spans="1:1" x14ac:dyDescent="0.25">
      <c r="A15344" s="58"/>
    </row>
    <row r="15345" spans="1:1" x14ac:dyDescent="0.25">
      <c r="A15345" s="58"/>
    </row>
    <row r="15346" spans="1:1" x14ac:dyDescent="0.25">
      <c r="A15346" s="58"/>
    </row>
    <row r="15347" spans="1:1" x14ac:dyDescent="0.25">
      <c r="A15347" s="58"/>
    </row>
    <row r="15348" spans="1:1" x14ac:dyDescent="0.25">
      <c r="A15348" s="58"/>
    </row>
    <row r="15349" spans="1:1" x14ac:dyDescent="0.25">
      <c r="A15349" s="58"/>
    </row>
    <row r="15350" spans="1:1" x14ac:dyDescent="0.25">
      <c r="A15350" s="58"/>
    </row>
    <row r="15351" spans="1:1" x14ac:dyDescent="0.25">
      <c r="A15351" s="58"/>
    </row>
    <row r="15352" spans="1:1" x14ac:dyDescent="0.25">
      <c r="A15352" s="58"/>
    </row>
    <row r="15353" spans="1:1" x14ac:dyDescent="0.25">
      <c r="A15353" s="58"/>
    </row>
    <row r="15354" spans="1:1" x14ac:dyDescent="0.25">
      <c r="A15354" s="58"/>
    </row>
    <row r="15355" spans="1:1" x14ac:dyDescent="0.25">
      <c r="A15355" s="58"/>
    </row>
    <row r="15356" spans="1:1" x14ac:dyDescent="0.25">
      <c r="A15356" s="58"/>
    </row>
    <row r="15357" spans="1:1" x14ac:dyDescent="0.25">
      <c r="A15357" s="58"/>
    </row>
    <row r="15358" spans="1:1" x14ac:dyDescent="0.25">
      <c r="A15358" s="58"/>
    </row>
    <row r="15359" spans="1:1" x14ac:dyDescent="0.25">
      <c r="A15359" s="58"/>
    </row>
    <row r="15360" spans="1:1" x14ac:dyDescent="0.25">
      <c r="A15360" s="58"/>
    </row>
    <row r="15361" spans="1:1" x14ac:dyDescent="0.25">
      <c r="A15361" s="58"/>
    </row>
    <row r="15362" spans="1:1" x14ac:dyDescent="0.25">
      <c r="A15362" s="58"/>
    </row>
    <row r="15363" spans="1:1" x14ac:dyDescent="0.25">
      <c r="A15363" s="58"/>
    </row>
    <row r="15364" spans="1:1" x14ac:dyDescent="0.25">
      <c r="A15364" s="58"/>
    </row>
    <row r="15365" spans="1:1" x14ac:dyDescent="0.25">
      <c r="A15365" s="58"/>
    </row>
    <row r="15366" spans="1:1" x14ac:dyDescent="0.25">
      <c r="A15366" s="58"/>
    </row>
    <row r="15367" spans="1:1" x14ac:dyDescent="0.25">
      <c r="A15367" s="58"/>
    </row>
    <row r="15368" spans="1:1" x14ac:dyDescent="0.25">
      <c r="A15368" s="58"/>
    </row>
    <row r="15369" spans="1:1" x14ac:dyDescent="0.25">
      <c r="A15369" s="58"/>
    </row>
    <row r="15370" spans="1:1" x14ac:dyDescent="0.25">
      <c r="A15370" s="58"/>
    </row>
    <row r="15371" spans="1:1" x14ac:dyDescent="0.25">
      <c r="A15371" s="58"/>
    </row>
    <row r="15372" spans="1:1" x14ac:dyDescent="0.25">
      <c r="A15372" s="58"/>
    </row>
    <row r="15373" spans="1:1" x14ac:dyDescent="0.25">
      <c r="A15373" s="58"/>
    </row>
    <row r="15374" spans="1:1" x14ac:dyDescent="0.25">
      <c r="A15374" s="58"/>
    </row>
    <row r="15375" spans="1:1" x14ac:dyDescent="0.25">
      <c r="A15375" s="58"/>
    </row>
    <row r="15376" spans="1:1" x14ac:dyDescent="0.25">
      <c r="A15376" s="58"/>
    </row>
    <row r="15377" spans="1:1" x14ac:dyDescent="0.25">
      <c r="A15377" s="58"/>
    </row>
    <row r="15378" spans="1:1" x14ac:dyDescent="0.25">
      <c r="A15378" s="58"/>
    </row>
    <row r="15379" spans="1:1" x14ac:dyDescent="0.25">
      <c r="A15379" s="58"/>
    </row>
    <row r="15380" spans="1:1" x14ac:dyDescent="0.25">
      <c r="A15380" s="58"/>
    </row>
    <row r="15381" spans="1:1" x14ac:dyDescent="0.25">
      <c r="A15381" s="58"/>
    </row>
    <row r="15382" spans="1:1" x14ac:dyDescent="0.25">
      <c r="A15382" s="58"/>
    </row>
    <row r="15383" spans="1:1" x14ac:dyDescent="0.25">
      <c r="A15383" s="58"/>
    </row>
    <row r="15384" spans="1:1" x14ac:dyDescent="0.25">
      <c r="A15384" s="58"/>
    </row>
    <row r="15385" spans="1:1" x14ac:dyDescent="0.25">
      <c r="A15385" s="58"/>
    </row>
    <row r="15386" spans="1:1" x14ac:dyDescent="0.25">
      <c r="A15386" s="58"/>
    </row>
    <row r="15387" spans="1:1" x14ac:dyDescent="0.25">
      <c r="A15387" s="58"/>
    </row>
    <row r="15388" spans="1:1" x14ac:dyDescent="0.25">
      <c r="A15388" s="58"/>
    </row>
    <row r="15389" spans="1:1" x14ac:dyDescent="0.25">
      <c r="A15389" s="58"/>
    </row>
    <row r="15390" spans="1:1" x14ac:dyDescent="0.25">
      <c r="A15390" s="58"/>
    </row>
    <row r="15391" spans="1:1" x14ac:dyDescent="0.25">
      <c r="A15391" s="58"/>
    </row>
    <row r="15392" spans="1:1" x14ac:dyDescent="0.25">
      <c r="A15392" s="58"/>
    </row>
    <row r="15393" spans="1:1" x14ac:dyDescent="0.25">
      <c r="A15393" s="58"/>
    </row>
    <row r="15394" spans="1:1" x14ac:dyDescent="0.25">
      <c r="A15394" s="58"/>
    </row>
    <row r="15395" spans="1:1" x14ac:dyDescent="0.25">
      <c r="A15395" s="58"/>
    </row>
    <row r="15396" spans="1:1" x14ac:dyDescent="0.25">
      <c r="A15396" s="58"/>
    </row>
    <row r="15397" spans="1:1" x14ac:dyDescent="0.25">
      <c r="A15397" s="58"/>
    </row>
    <row r="15398" spans="1:1" x14ac:dyDescent="0.25">
      <c r="A15398" s="58"/>
    </row>
    <row r="15399" spans="1:1" x14ac:dyDescent="0.25">
      <c r="A15399" s="58"/>
    </row>
    <row r="15400" spans="1:1" x14ac:dyDescent="0.25">
      <c r="A15400" s="58"/>
    </row>
    <row r="15401" spans="1:1" x14ac:dyDescent="0.25">
      <c r="A15401" s="58"/>
    </row>
    <row r="15402" spans="1:1" x14ac:dyDescent="0.25">
      <c r="A15402" s="58"/>
    </row>
    <row r="15403" spans="1:1" x14ac:dyDescent="0.25">
      <c r="A15403" s="58"/>
    </row>
    <row r="15404" spans="1:1" x14ac:dyDescent="0.25">
      <c r="A15404" s="58"/>
    </row>
    <row r="15405" spans="1:1" x14ac:dyDescent="0.25">
      <c r="A15405" s="58"/>
    </row>
    <row r="15406" spans="1:1" x14ac:dyDescent="0.25">
      <c r="A15406" s="58"/>
    </row>
    <row r="15407" spans="1:1" x14ac:dyDescent="0.25">
      <c r="A15407" s="58"/>
    </row>
    <row r="15408" spans="1:1" x14ac:dyDescent="0.25">
      <c r="A15408" s="58"/>
    </row>
    <row r="15409" spans="1:1" x14ac:dyDescent="0.25">
      <c r="A15409" s="58"/>
    </row>
    <row r="15410" spans="1:1" x14ac:dyDescent="0.25">
      <c r="A15410" s="58"/>
    </row>
    <row r="15411" spans="1:1" x14ac:dyDescent="0.25">
      <c r="A15411" s="58"/>
    </row>
    <row r="15412" spans="1:1" x14ac:dyDescent="0.25">
      <c r="A15412" s="58"/>
    </row>
    <row r="15413" spans="1:1" x14ac:dyDescent="0.25">
      <c r="A15413" s="58"/>
    </row>
    <row r="15414" spans="1:1" x14ac:dyDescent="0.25">
      <c r="A15414" s="58"/>
    </row>
    <row r="15415" spans="1:1" x14ac:dyDescent="0.25">
      <c r="A15415" s="58"/>
    </row>
    <row r="15416" spans="1:1" x14ac:dyDescent="0.25">
      <c r="A15416" s="58"/>
    </row>
    <row r="15417" spans="1:1" x14ac:dyDescent="0.25">
      <c r="A15417" s="58"/>
    </row>
    <row r="15418" spans="1:1" x14ac:dyDescent="0.25">
      <c r="A15418" s="58"/>
    </row>
    <row r="15419" spans="1:1" x14ac:dyDescent="0.25">
      <c r="A15419" s="58"/>
    </row>
    <row r="15420" spans="1:1" x14ac:dyDescent="0.25">
      <c r="A15420" s="58"/>
    </row>
    <row r="15421" spans="1:1" x14ac:dyDescent="0.25">
      <c r="A15421" s="58"/>
    </row>
    <row r="15422" spans="1:1" x14ac:dyDescent="0.25">
      <c r="A15422" s="58"/>
    </row>
    <row r="15423" spans="1:1" x14ac:dyDescent="0.25">
      <c r="A15423" s="58"/>
    </row>
    <row r="15424" spans="1:1" x14ac:dyDescent="0.25">
      <c r="A15424" s="58"/>
    </row>
    <row r="15425" spans="1:1" x14ac:dyDescent="0.25">
      <c r="A15425" s="58"/>
    </row>
    <row r="15426" spans="1:1" x14ac:dyDescent="0.25">
      <c r="A15426" s="58"/>
    </row>
    <row r="15427" spans="1:1" x14ac:dyDescent="0.25">
      <c r="A15427" s="58"/>
    </row>
    <row r="15428" spans="1:1" x14ac:dyDescent="0.25">
      <c r="A15428" s="58"/>
    </row>
    <row r="15429" spans="1:1" x14ac:dyDescent="0.25">
      <c r="A15429" s="58"/>
    </row>
    <row r="15430" spans="1:1" x14ac:dyDescent="0.25">
      <c r="A15430" s="58"/>
    </row>
    <row r="15431" spans="1:1" x14ac:dyDescent="0.25">
      <c r="A15431" s="58"/>
    </row>
    <row r="15432" spans="1:1" x14ac:dyDescent="0.25">
      <c r="A15432" s="58"/>
    </row>
    <row r="15433" spans="1:1" x14ac:dyDescent="0.25">
      <c r="A15433" s="58"/>
    </row>
    <row r="15434" spans="1:1" x14ac:dyDescent="0.25">
      <c r="A15434" s="58"/>
    </row>
    <row r="15435" spans="1:1" x14ac:dyDescent="0.25">
      <c r="A15435" s="58"/>
    </row>
    <row r="15436" spans="1:1" x14ac:dyDescent="0.25">
      <c r="A15436" s="58"/>
    </row>
    <row r="15437" spans="1:1" x14ac:dyDescent="0.25">
      <c r="A15437" s="58"/>
    </row>
    <row r="15438" spans="1:1" x14ac:dyDescent="0.25">
      <c r="A15438" s="58"/>
    </row>
    <row r="15439" spans="1:1" x14ac:dyDescent="0.25">
      <c r="A15439" s="58"/>
    </row>
    <row r="15440" spans="1:1" x14ac:dyDescent="0.25">
      <c r="A15440" s="58"/>
    </row>
    <row r="15441" spans="1:1" x14ac:dyDescent="0.25">
      <c r="A15441" s="58"/>
    </row>
    <row r="15442" spans="1:1" x14ac:dyDescent="0.25">
      <c r="A15442" s="58"/>
    </row>
    <row r="15443" spans="1:1" x14ac:dyDescent="0.25">
      <c r="A15443" s="58"/>
    </row>
    <row r="15444" spans="1:1" x14ac:dyDescent="0.25">
      <c r="A15444" s="58"/>
    </row>
    <row r="15445" spans="1:1" x14ac:dyDescent="0.25">
      <c r="A15445" s="58"/>
    </row>
    <row r="15446" spans="1:1" x14ac:dyDescent="0.25">
      <c r="A15446" s="58"/>
    </row>
    <row r="15447" spans="1:1" x14ac:dyDescent="0.25">
      <c r="A15447" s="58"/>
    </row>
    <row r="15448" spans="1:1" x14ac:dyDescent="0.25">
      <c r="A15448" s="58"/>
    </row>
    <row r="15449" spans="1:1" x14ac:dyDescent="0.25">
      <c r="A15449" s="58"/>
    </row>
    <row r="15450" spans="1:1" x14ac:dyDescent="0.25">
      <c r="A15450" s="58"/>
    </row>
    <row r="15451" spans="1:1" x14ac:dyDescent="0.25">
      <c r="A15451" s="58"/>
    </row>
    <row r="15452" spans="1:1" x14ac:dyDescent="0.25">
      <c r="A15452" s="58"/>
    </row>
    <row r="15453" spans="1:1" x14ac:dyDescent="0.25">
      <c r="A15453" s="58"/>
    </row>
    <row r="15454" spans="1:1" x14ac:dyDescent="0.25">
      <c r="A15454" s="58"/>
    </row>
    <row r="15455" spans="1:1" x14ac:dyDescent="0.25">
      <c r="A15455" s="58"/>
    </row>
    <row r="15456" spans="1:1" x14ac:dyDescent="0.25">
      <c r="A15456" s="58"/>
    </row>
    <row r="15457" spans="1:1" x14ac:dyDescent="0.25">
      <c r="A15457" s="58"/>
    </row>
    <row r="15458" spans="1:1" x14ac:dyDescent="0.25">
      <c r="A15458" s="58"/>
    </row>
    <row r="15459" spans="1:1" x14ac:dyDescent="0.25">
      <c r="A15459" s="58"/>
    </row>
    <row r="15460" spans="1:1" x14ac:dyDescent="0.25">
      <c r="A15460" s="58"/>
    </row>
    <row r="15461" spans="1:1" x14ac:dyDescent="0.25">
      <c r="A15461" s="58"/>
    </row>
    <row r="15462" spans="1:1" x14ac:dyDescent="0.25">
      <c r="A15462" s="58"/>
    </row>
    <row r="15463" spans="1:1" x14ac:dyDescent="0.25">
      <c r="A15463" s="58"/>
    </row>
    <row r="15464" spans="1:1" x14ac:dyDescent="0.25">
      <c r="A15464" s="58"/>
    </row>
    <row r="15465" spans="1:1" x14ac:dyDescent="0.25">
      <c r="A15465" s="58"/>
    </row>
    <row r="15466" spans="1:1" x14ac:dyDescent="0.25">
      <c r="A15466" s="58"/>
    </row>
    <row r="15467" spans="1:1" x14ac:dyDescent="0.25">
      <c r="A15467" s="58"/>
    </row>
    <row r="15468" spans="1:1" x14ac:dyDescent="0.25">
      <c r="A15468" s="58"/>
    </row>
    <row r="15469" spans="1:1" x14ac:dyDescent="0.25">
      <c r="A15469" s="58"/>
    </row>
    <row r="15470" spans="1:1" x14ac:dyDescent="0.25">
      <c r="A15470" s="58"/>
    </row>
    <row r="15471" spans="1:1" x14ac:dyDescent="0.25">
      <c r="A15471" s="58"/>
    </row>
    <row r="15472" spans="1:1" x14ac:dyDescent="0.25">
      <c r="A15472" s="58"/>
    </row>
    <row r="15473" spans="1:1" x14ac:dyDescent="0.25">
      <c r="A15473" s="58"/>
    </row>
    <row r="15474" spans="1:1" x14ac:dyDescent="0.25">
      <c r="A15474" s="58"/>
    </row>
    <row r="15475" spans="1:1" x14ac:dyDescent="0.25">
      <c r="A15475" s="58"/>
    </row>
    <row r="15476" spans="1:1" x14ac:dyDescent="0.25">
      <c r="A15476" s="58"/>
    </row>
    <row r="15477" spans="1:1" x14ac:dyDescent="0.25">
      <c r="A15477" s="58"/>
    </row>
    <row r="15478" spans="1:1" x14ac:dyDescent="0.25">
      <c r="A15478" s="58"/>
    </row>
    <row r="15479" spans="1:1" x14ac:dyDescent="0.25">
      <c r="A15479" s="58"/>
    </row>
    <row r="15480" spans="1:1" x14ac:dyDescent="0.25">
      <c r="A15480" s="58"/>
    </row>
    <row r="15481" spans="1:1" x14ac:dyDescent="0.25">
      <c r="A15481" s="58"/>
    </row>
    <row r="15482" spans="1:1" x14ac:dyDescent="0.25">
      <c r="A15482" s="58"/>
    </row>
    <row r="15483" spans="1:1" x14ac:dyDescent="0.25">
      <c r="A15483" s="58"/>
    </row>
    <row r="15484" spans="1:1" x14ac:dyDescent="0.25">
      <c r="A15484" s="58"/>
    </row>
    <row r="15485" spans="1:1" x14ac:dyDescent="0.25">
      <c r="A15485" s="58"/>
    </row>
    <row r="15486" spans="1:1" x14ac:dyDescent="0.25">
      <c r="A15486" s="58"/>
    </row>
    <row r="15487" spans="1:1" x14ac:dyDescent="0.25">
      <c r="A15487" s="58"/>
    </row>
    <row r="15488" spans="1:1" x14ac:dyDescent="0.25">
      <c r="A15488" s="58"/>
    </row>
    <row r="15489" spans="1:1" x14ac:dyDescent="0.25">
      <c r="A15489" s="58"/>
    </row>
    <row r="15490" spans="1:1" x14ac:dyDescent="0.25">
      <c r="A15490" s="58"/>
    </row>
    <row r="15491" spans="1:1" x14ac:dyDescent="0.25">
      <c r="A15491" s="58"/>
    </row>
    <row r="15492" spans="1:1" x14ac:dyDescent="0.25">
      <c r="A15492" s="58"/>
    </row>
    <row r="15493" spans="1:1" x14ac:dyDescent="0.25">
      <c r="A15493" s="58"/>
    </row>
    <row r="15494" spans="1:1" x14ac:dyDescent="0.25">
      <c r="A15494" s="58"/>
    </row>
    <row r="15495" spans="1:1" x14ac:dyDescent="0.25">
      <c r="A15495" s="58"/>
    </row>
    <row r="15496" spans="1:1" x14ac:dyDescent="0.25">
      <c r="A15496" s="58"/>
    </row>
    <row r="15497" spans="1:1" x14ac:dyDescent="0.25">
      <c r="A15497" s="58"/>
    </row>
    <row r="15498" spans="1:1" x14ac:dyDescent="0.25">
      <c r="A15498" s="58"/>
    </row>
    <row r="15499" spans="1:1" x14ac:dyDescent="0.25">
      <c r="A15499" s="58"/>
    </row>
    <row r="15500" spans="1:1" x14ac:dyDescent="0.25">
      <c r="A15500" s="58"/>
    </row>
    <row r="15501" spans="1:1" x14ac:dyDescent="0.25">
      <c r="A15501" s="58"/>
    </row>
    <row r="15502" spans="1:1" x14ac:dyDescent="0.25">
      <c r="A15502" s="58"/>
    </row>
    <row r="15503" spans="1:1" x14ac:dyDescent="0.25">
      <c r="A15503" s="58"/>
    </row>
    <row r="15504" spans="1:1" x14ac:dyDescent="0.25">
      <c r="A15504" s="58"/>
    </row>
    <row r="15505" spans="1:1" x14ac:dyDescent="0.25">
      <c r="A15505" s="58"/>
    </row>
    <row r="15506" spans="1:1" x14ac:dyDescent="0.25">
      <c r="A15506" s="58"/>
    </row>
    <row r="15507" spans="1:1" x14ac:dyDescent="0.25">
      <c r="A15507" s="58"/>
    </row>
    <row r="15508" spans="1:1" x14ac:dyDescent="0.25">
      <c r="A15508" s="58"/>
    </row>
    <row r="15509" spans="1:1" x14ac:dyDescent="0.25">
      <c r="A15509" s="58"/>
    </row>
    <row r="15510" spans="1:1" x14ac:dyDescent="0.25">
      <c r="A15510" s="58"/>
    </row>
    <row r="15511" spans="1:1" x14ac:dyDescent="0.25">
      <c r="A15511" s="58"/>
    </row>
    <row r="15512" spans="1:1" x14ac:dyDescent="0.25">
      <c r="A15512" s="58"/>
    </row>
    <row r="15513" spans="1:1" x14ac:dyDescent="0.25">
      <c r="A15513" s="58"/>
    </row>
    <row r="15514" spans="1:1" x14ac:dyDescent="0.25">
      <c r="A15514" s="58"/>
    </row>
    <row r="15515" spans="1:1" x14ac:dyDescent="0.25">
      <c r="A15515" s="58"/>
    </row>
    <row r="15516" spans="1:1" x14ac:dyDescent="0.25">
      <c r="A15516" s="58"/>
    </row>
    <row r="15517" spans="1:1" x14ac:dyDescent="0.25">
      <c r="A15517" s="58"/>
    </row>
    <row r="15518" spans="1:1" x14ac:dyDescent="0.25">
      <c r="A15518" s="58"/>
    </row>
    <row r="15519" spans="1:1" x14ac:dyDescent="0.25">
      <c r="A15519" s="58"/>
    </row>
    <row r="15520" spans="1:1" x14ac:dyDescent="0.25">
      <c r="A15520" s="58"/>
    </row>
    <row r="15521" spans="1:1" x14ac:dyDescent="0.25">
      <c r="A15521" s="58"/>
    </row>
    <row r="15522" spans="1:1" x14ac:dyDescent="0.25">
      <c r="A15522" s="58"/>
    </row>
    <row r="15523" spans="1:1" x14ac:dyDescent="0.25">
      <c r="A15523" s="58"/>
    </row>
    <row r="15524" spans="1:1" x14ac:dyDescent="0.25">
      <c r="A15524" s="58"/>
    </row>
    <row r="15525" spans="1:1" x14ac:dyDescent="0.25">
      <c r="A15525" s="58"/>
    </row>
    <row r="15526" spans="1:1" x14ac:dyDescent="0.25">
      <c r="A15526" s="58"/>
    </row>
    <row r="15527" spans="1:1" x14ac:dyDescent="0.25">
      <c r="A15527" s="58"/>
    </row>
    <row r="15528" spans="1:1" x14ac:dyDescent="0.25">
      <c r="A15528" s="58"/>
    </row>
    <row r="15529" spans="1:1" x14ac:dyDescent="0.25">
      <c r="A15529" s="58"/>
    </row>
    <row r="15530" spans="1:1" x14ac:dyDescent="0.25">
      <c r="A15530" s="58"/>
    </row>
    <row r="15531" spans="1:1" x14ac:dyDescent="0.25">
      <c r="A15531" s="58"/>
    </row>
    <row r="15532" spans="1:1" x14ac:dyDescent="0.25">
      <c r="A15532" s="58"/>
    </row>
    <row r="15533" spans="1:1" x14ac:dyDescent="0.25">
      <c r="A15533" s="58"/>
    </row>
    <row r="15534" spans="1:1" x14ac:dyDescent="0.25">
      <c r="A15534" s="58"/>
    </row>
    <row r="15535" spans="1:1" x14ac:dyDescent="0.25">
      <c r="A15535" s="58"/>
    </row>
    <row r="15536" spans="1:1" x14ac:dyDescent="0.25">
      <c r="A15536" s="58"/>
    </row>
    <row r="15537" spans="1:1" x14ac:dyDescent="0.25">
      <c r="A15537" s="58"/>
    </row>
    <row r="15538" spans="1:1" x14ac:dyDescent="0.25">
      <c r="A15538" s="58"/>
    </row>
    <row r="15539" spans="1:1" x14ac:dyDescent="0.25">
      <c r="A15539" s="58"/>
    </row>
    <row r="15540" spans="1:1" x14ac:dyDescent="0.25">
      <c r="A15540" s="58"/>
    </row>
    <row r="15541" spans="1:1" x14ac:dyDescent="0.25">
      <c r="A15541" s="58"/>
    </row>
    <row r="15542" spans="1:1" x14ac:dyDescent="0.25">
      <c r="A15542" s="58"/>
    </row>
    <row r="15543" spans="1:1" x14ac:dyDescent="0.25">
      <c r="A15543" s="58"/>
    </row>
    <row r="15544" spans="1:1" x14ac:dyDescent="0.25">
      <c r="A15544" s="58"/>
    </row>
    <row r="15545" spans="1:1" x14ac:dyDescent="0.25">
      <c r="A15545" s="58"/>
    </row>
    <row r="15546" spans="1:1" x14ac:dyDescent="0.25">
      <c r="A15546" s="58"/>
    </row>
    <row r="15547" spans="1:1" x14ac:dyDescent="0.25">
      <c r="A15547" s="58"/>
    </row>
    <row r="15548" spans="1:1" x14ac:dyDescent="0.25">
      <c r="A15548" s="58"/>
    </row>
    <row r="15549" spans="1:1" x14ac:dyDescent="0.25">
      <c r="A15549" s="58"/>
    </row>
    <row r="15550" spans="1:1" x14ac:dyDescent="0.25">
      <c r="A15550" s="58"/>
    </row>
    <row r="15551" spans="1:1" x14ac:dyDescent="0.25">
      <c r="A15551" s="58"/>
    </row>
    <row r="15552" spans="1:1" x14ac:dyDescent="0.25">
      <c r="A15552" s="58"/>
    </row>
    <row r="15553" spans="1:1" x14ac:dyDescent="0.25">
      <c r="A15553" s="58"/>
    </row>
    <row r="15554" spans="1:1" x14ac:dyDescent="0.25">
      <c r="A15554" s="58"/>
    </row>
    <row r="15555" spans="1:1" x14ac:dyDescent="0.25">
      <c r="A15555" s="58"/>
    </row>
    <row r="15556" spans="1:1" x14ac:dyDescent="0.25">
      <c r="A15556" s="58"/>
    </row>
    <row r="15557" spans="1:1" x14ac:dyDescent="0.25">
      <c r="A15557" s="58"/>
    </row>
    <row r="15558" spans="1:1" x14ac:dyDescent="0.25">
      <c r="A15558" s="58"/>
    </row>
    <row r="15559" spans="1:1" x14ac:dyDescent="0.25">
      <c r="A15559" s="58"/>
    </row>
    <row r="15560" spans="1:1" x14ac:dyDescent="0.25">
      <c r="A15560" s="58"/>
    </row>
    <row r="15561" spans="1:1" x14ac:dyDescent="0.25">
      <c r="A15561" s="58"/>
    </row>
    <row r="15562" spans="1:1" x14ac:dyDescent="0.25">
      <c r="A15562" s="58"/>
    </row>
    <row r="15563" spans="1:1" x14ac:dyDescent="0.25">
      <c r="A15563" s="58"/>
    </row>
    <row r="15564" spans="1:1" x14ac:dyDescent="0.25">
      <c r="A15564" s="58"/>
    </row>
    <row r="15565" spans="1:1" x14ac:dyDescent="0.25">
      <c r="A15565" s="58"/>
    </row>
    <row r="15566" spans="1:1" x14ac:dyDescent="0.25">
      <c r="A15566" s="58"/>
    </row>
    <row r="15567" spans="1:1" x14ac:dyDescent="0.25">
      <c r="A15567" s="58"/>
    </row>
    <row r="15568" spans="1:1" x14ac:dyDescent="0.25">
      <c r="A15568" s="58"/>
    </row>
    <row r="15569" spans="1:1" x14ac:dyDescent="0.25">
      <c r="A15569" s="58"/>
    </row>
    <row r="15570" spans="1:1" x14ac:dyDescent="0.25">
      <c r="A15570" s="58"/>
    </row>
    <row r="15571" spans="1:1" x14ac:dyDescent="0.25">
      <c r="A15571" s="58"/>
    </row>
    <row r="15572" spans="1:1" x14ac:dyDescent="0.25">
      <c r="A15572" s="58"/>
    </row>
    <row r="15573" spans="1:1" x14ac:dyDescent="0.25">
      <c r="A15573" s="58"/>
    </row>
    <row r="15574" spans="1:1" x14ac:dyDescent="0.25">
      <c r="A15574" s="58"/>
    </row>
    <row r="15575" spans="1:1" x14ac:dyDescent="0.25">
      <c r="A15575" s="58"/>
    </row>
    <row r="15576" spans="1:1" x14ac:dyDescent="0.25">
      <c r="A15576" s="58"/>
    </row>
    <row r="15577" spans="1:1" x14ac:dyDescent="0.25">
      <c r="A15577" s="58"/>
    </row>
    <row r="15578" spans="1:1" x14ac:dyDescent="0.25">
      <c r="A15578" s="58"/>
    </row>
    <row r="15579" spans="1:1" x14ac:dyDescent="0.25">
      <c r="A15579" s="58"/>
    </row>
    <row r="15580" spans="1:1" x14ac:dyDescent="0.25">
      <c r="A15580" s="58"/>
    </row>
    <row r="15581" spans="1:1" x14ac:dyDescent="0.25">
      <c r="A15581" s="58"/>
    </row>
    <row r="15582" spans="1:1" x14ac:dyDescent="0.25">
      <c r="A15582" s="58"/>
    </row>
    <row r="15583" spans="1:1" x14ac:dyDescent="0.25">
      <c r="A15583" s="58"/>
    </row>
    <row r="15584" spans="1:1" x14ac:dyDescent="0.25">
      <c r="A15584" s="58"/>
    </row>
    <row r="15585" spans="1:1" x14ac:dyDescent="0.25">
      <c r="A15585" s="58"/>
    </row>
    <row r="15586" spans="1:1" x14ac:dyDescent="0.25">
      <c r="A15586" s="58"/>
    </row>
    <row r="15587" spans="1:1" x14ac:dyDescent="0.25">
      <c r="A15587" s="58"/>
    </row>
    <row r="15588" spans="1:1" x14ac:dyDescent="0.25">
      <c r="A15588" s="58"/>
    </row>
    <row r="15589" spans="1:1" x14ac:dyDescent="0.25">
      <c r="A15589" s="58"/>
    </row>
    <row r="15590" spans="1:1" x14ac:dyDescent="0.25">
      <c r="A15590" s="58"/>
    </row>
    <row r="15591" spans="1:1" x14ac:dyDescent="0.25">
      <c r="A15591" s="58"/>
    </row>
    <row r="15592" spans="1:1" x14ac:dyDescent="0.25">
      <c r="A15592" s="58"/>
    </row>
    <row r="15593" spans="1:1" x14ac:dyDescent="0.25">
      <c r="A15593" s="58"/>
    </row>
    <row r="15594" spans="1:1" x14ac:dyDescent="0.25">
      <c r="A15594" s="58"/>
    </row>
    <row r="15595" spans="1:1" x14ac:dyDescent="0.25">
      <c r="A15595" s="58"/>
    </row>
    <row r="15596" spans="1:1" x14ac:dyDescent="0.25">
      <c r="A15596" s="58"/>
    </row>
    <row r="15597" spans="1:1" x14ac:dyDescent="0.25">
      <c r="A15597" s="58"/>
    </row>
    <row r="15598" spans="1:1" x14ac:dyDescent="0.25">
      <c r="A15598" s="58"/>
    </row>
    <row r="15599" spans="1:1" x14ac:dyDescent="0.25">
      <c r="A15599" s="58"/>
    </row>
    <row r="15600" spans="1:1" x14ac:dyDescent="0.25">
      <c r="A15600" s="58"/>
    </row>
    <row r="15601" spans="1:1" x14ac:dyDescent="0.25">
      <c r="A15601" s="58"/>
    </row>
    <row r="15602" spans="1:1" x14ac:dyDescent="0.25">
      <c r="A15602" s="58"/>
    </row>
    <row r="15603" spans="1:1" x14ac:dyDescent="0.25">
      <c r="A15603" s="58"/>
    </row>
    <row r="15604" spans="1:1" x14ac:dyDescent="0.25">
      <c r="A15604" s="58"/>
    </row>
    <row r="15605" spans="1:1" x14ac:dyDescent="0.25">
      <c r="A15605" s="58"/>
    </row>
    <row r="15606" spans="1:1" x14ac:dyDescent="0.25">
      <c r="A15606" s="58"/>
    </row>
    <row r="15607" spans="1:1" x14ac:dyDescent="0.25">
      <c r="A15607" s="58"/>
    </row>
    <row r="15608" spans="1:1" x14ac:dyDescent="0.25">
      <c r="A15608" s="58"/>
    </row>
    <row r="15609" spans="1:1" x14ac:dyDescent="0.25">
      <c r="A15609" s="58"/>
    </row>
    <row r="15610" spans="1:1" x14ac:dyDescent="0.25">
      <c r="A15610" s="58"/>
    </row>
    <row r="15611" spans="1:1" x14ac:dyDescent="0.25">
      <c r="A15611" s="58"/>
    </row>
    <row r="15612" spans="1:1" x14ac:dyDescent="0.25">
      <c r="A15612" s="58"/>
    </row>
    <row r="15613" spans="1:1" x14ac:dyDescent="0.25">
      <c r="A15613" s="58"/>
    </row>
    <row r="15614" spans="1:1" x14ac:dyDescent="0.25">
      <c r="A15614" s="58"/>
    </row>
    <row r="15615" spans="1:1" x14ac:dyDescent="0.25">
      <c r="A15615" s="58"/>
    </row>
    <row r="15616" spans="1:1" x14ac:dyDescent="0.25">
      <c r="A15616" s="58"/>
    </row>
    <row r="15617" spans="1:1" x14ac:dyDescent="0.25">
      <c r="A15617" s="58"/>
    </row>
    <row r="15618" spans="1:1" x14ac:dyDescent="0.25">
      <c r="A15618" s="58"/>
    </row>
    <row r="15619" spans="1:1" x14ac:dyDescent="0.25">
      <c r="A15619" s="58"/>
    </row>
    <row r="15620" spans="1:1" x14ac:dyDescent="0.25">
      <c r="A15620" s="58"/>
    </row>
    <row r="15621" spans="1:1" x14ac:dyDescent="0.25">
      <c r="A15621" s="58"/>
    </row>
    <row r="15622" spans="1:1" x14ac:dyDescent="0.25">
      <c r="A15622" s="58"/>
    </row>
    <row r="15623" spans="1:1" x14ac:dyDescent="0.25">
      <c r="A15623" s="58"/>
    </row>
    <row r="15624" spans="1:1" x14ac:dyDescent="0.25">
      <c r="A15624" s="58"/>
    </row>
    <row r="15625" spans="1:1" x14ac:dyDescent="0.25">
      <c r="A15625" s="58"/>
    </row>
    <row r="15626" spans="1:1" x14ac:dyDescent="0.25">
      <c r="A15626" s="58"/>
    </row>
    <row r="15627" spans="1:1" x14ac:dyDescent="0.25">
      <c r="A15627" s="58"/>
    </row>
    <row r="15628" spans="1:1" x14ac:dyDescent="0.25">
      <c r="A15628" s="58"/>
    </row>
    <row r="15629" spans="1:1" x14ac:dyDescent="0.25">
      <c r="A15629" s="58"/>
    </row>
    <row r="15630" spans="1:1" x14ac:dyDescent="0.25">
      <c r="A15630" s="58"/>
    </row>
    <row r="15631" spans="1:1" x14ac:dyDescent="0.25">
      <c r="A15631" s="58"/>
    </row>
    <row r="15632" spans="1:1" x14ac:dyDescent="0.25">
      <c r="A15632" s="58"/>
    </row>
    <row r="15633" spans="1:1" x14ac:dyDescent="0.25">
      <c r="A15633" s="58"/>
    </row>
    <row r="15634" spans="1:1" x14ac:dyDescent="0.25">
      <c r="A15634" s="58"/>
    </row>
    <row r="15635" spans="1:1" x14ac:dyDescent="0.25">
      <c r="A15635" s="58"/>
    </row>
    <row r="15636" spans="1:1" x14ac:dyDescent="0.25">
      <c r="A15636" s="58"/>
    </row>
    <row r="15637" spans="1:1" x14ac:dyDescent="0.25">
      <c r="A15637" s="58"/>
    </row>
    <row r="15638" spans="1:1" x14ac:dyDescent="0.25">
      <c r="A15638" s="58"/>
    </row>
    <row r="15639" spans="1:1" x14ac:dyDescent="0.25">
      <c r="A15639" s="58"/>
    </row>
    <row r="15640" spans="1:1" x14ac:dyDescent="0.25">
      <c r="A15640" s="58"/>
    </row>
    <row r="15641" spans="1:1" x14ac:dyDescent="0.25">
      <c r="A15641" s="58"/>
    </row>
    <row r="15642" spans="1:1" x14ac:dyDescent="0.25">
      <c r="A15642" s="58"/>
    </row>
    <row r="15643" spans="1:1" x14ac:dyDescent="0.25">
      <c r="A15643" s="58"/>
    </row>
    <row r="15644" spans="1:1" x14ac:dyDescent="0.25">
      <c r="A15644" s="58"/>
    </row>
    <row r="15645" spans="1:1" x14ac:dyDescent="0.25">
      <c r="A15645" s="58"/>
    </row>
    <row r="15646" spans="1:1" x14ac:dyDescent="0.25">
      <c r="A15646" s="58"/>
    </row>
    <row r="15647" spans="1:1" x14ac:dyDescent="0.25">
      <c r="A15647" s="58"/>
    </row>
    <row r="15648" spans="1:1" x14ac:dyDescent="0.25">
      <c r="A15648" s="58"/>
    </row>
    <row r="15649" spans="1:1" x14ac:dyDescent="0.25">
      <c r="A15649" s="58"/>
    </row>
    <row r="15650" spans="1:1" x14ac:dyDescent="0.25">
      <c r="A15650" s="58"/>
    </row>
    <row r="15651" spans="1:1" x14ac:dyDescent="0.25">
      <c r="A15651" s="58"/>
    </row>
    <row r="15652" spans="1:1" x14ac:dyDescent="0.25">
      <c r="A15652" s="58"/>
    </row>
    <row r="15653" spans="1:1" x14ac:dyDescent="0.25">
      <c r="A15653" s="58"/>
    </row>
    <row r="15654" spans="1:1" x14ac:dyDescent="0.25">
      <c r="A15654" s="58"/>
    </row>
    <row r="15655" spans="1:1" x14ac:dyDescent="0.25">
      <c r="A15655" s="58"/>
    </row>
    <row r="15656" spans="1:1" x14ac:dyDescent="0.25">
      <c r="A15656" s="58"/>
    </row>
    <row r="15657" spans="1:1" x14ac:dyDescent="0.25">
      <c r="A15657" s="58"/>
    </row>
    <row r="15658" spans="1:1" x14ac:dyDescent="0.25">
      <c r="A15658" s="58"/>
    </row>
    <row r="15659" spans="1:1" x14ac:dyDescent="0.25">
      <c r="A15659" s="58"/>
    </row>
    <row r="15660" spans="1:1" x14ac:dyDescent="0.25">
      <c r="A15660" s="58"/>
    </row>
    <row r="15661" spans="1:1" x14ac:dyDescent="0.25">
      <c r="A15661" s="58"/>
    </row>
    <row r="15662" spans="1:1" x14ac:dyDescent="0.25">
      <c r="A15662" s="58"/>
    </row>
    <row r="15663" spans="1:1" x14ac:dyDescent="0.25">
      <c r="A15663" s="58"/>
    </row>
    <row r="15664" spans="1:1" x14ac:dyDescent="0.25">
      <c r="A15664" s="58"/>
    </row>
    <row r="15665" spans="1:1" x14ac:dyDescent="0.25">
      <c r="A15665" s="58"/>
    </row>
    <row r="15666" spans="1:1" x14ac:dyDescent="0.25">
      <c r="A15666" s="58"/>
    </row>
    <row r="15667" spans="1:1" x14ac:dyDescent="0.25">
      <c r="A15667" s="58"/>
    </row>
    <row r="15668" spans="1:1" x14ac:dyDescent="0.25">
      <c r="A15668" s="58"/>
    </row>
    <row r="15669" spans="1:1" x14ac:dyDescent="0.25">
      <c r="A15669" s="58"/>
    </row>
    <row r="15670" spans="1:1" x14ac:dyDescent="0.25">
      <c r="A15670" s="58"/>
    </row>
    <row r="15671" spans="1:1" x14ac:dyDescent="0.25">
      <c r="A15671" s="58"/>
    </row>
    <row r="15672" spans="1:1" x14ac:dyDescent="0.25">
      <c r="A15672" s="58"/>
    </row>
    <row r="15673" spans="1:1" x14ac:dyDescent="0.25">
      <c r="A15673" s="58"/>
    </row>
    <row r="15674" spans="1:1" x14ac:dyDescent="0.25">
      <c r="A15674" s="58"/>
    </row>
    <row r="15675" spans="1:1" x14ac:dyDescent="0.25">
      <c r="A15675" s="58"/>
    </row>
    <row r="15676" spans="1:1" x14ac:dyDescent="0.25">
      <c r="A15676" s="58"/>
    </row>
    <row r="15677" spans="1:1" x14ac:dyDescent="0.25">
      <c r="A15677" s="58"/>
    </row>
    <row r="15678" spans="1:1" x14ac:dyDescent="0.25">
      <c r="A15678" s="58"/>
    </row>
    <row r="15679" spans="1:1" x14ac:dyDescent="0.25">
      <c r="A15679" s="58"/>
    </row>
    <row r="15680" spans="1:1" x14ac:dyDescent="0.25">
      <c r="A15680" s="58"/>
    </row>
    <row r="15681" spans="1:1" x14ac:dyDescent="0.25">
      <c r="A15681" s="58"/>
    </row>
    <row r="15682" spans="1:1" x14ac:dyDescent="0.25">
      <c r="A15682" s="58"/>
    </row>
    <row r="15683" spans="1:1" x14ac:dyDescent="0.25">
      <c r="A15683" s="58"/>
    </row>
    <row r="15684" spans="1:1" x14ac:dyDescent="0.25">
      <c r="A15684" s="58"/>
    </row>
    <row r="15685" spans="1:1" x14ac:dyDescent="0.25">
      <c r="A15685" s="58"/>
    </row>
    <row r="15686" spans="1:1" x14ac:dyDescent="0.25">
      <c r="A15686" s="58"/>
    </row>
    <row r="15687" spans="1:1" x14ac:dyDescent="0.25">
      <c r="A15687" s="58"/>
    </row>
    <row r="15688" spans="1:1" x14ac:dyDescent="0.25">
      <c r="A15688" s="58"/>
    </row>
    <row r="15689" spans="1:1" x14ac:dyDescent="0.25">
      <c r="A15689" s="58"/>
    </row>
    <row r="15690" spans="1:1" x14ac:dyDescent="0.25">
      <c r="A15690" s="58"/>
    </row>
    <row r="15691" spans="1:1" x14ac:dyDescent="0.25">
      <c r="A15691" s="58"/>
    </row>
    <row r="15692" spans="1:1" x14ac:dyDescent="0.25">
      <c r="A15692" s="58"/>
    </row>
    <row r="15693" spans="1:1" x14ac:dyDescent="0.25">
      <c r="A15693" s="58"/>
    </row>
    <row r="15694" spans="1:1" x14ac:dyDescent="0.25">
      <c r="A15694" s="58"/>
    </row>
    <row r="15695" spans="1:1" x14ac:dyDescent="0.25">
      <c r="A15695" s="58"/>
    </row>
    <row r="15696" spans="1:1" x14ac:dyDescent="0.25">
      <c r="A15696" s="58"/>
    </row>
    <row r="15697" spans="1:1" x14ac:dyDescent="0.25">
      <c r="A15697" s="58"/>
    </row>
    <row r="15698" spans="1:1" x14ac:dyDescent="0.25">
      <c r="A15698" s="58"/>
    </row>
    <row r="15699" spans="1:1" x14ac:dyDescent="0.25">
      <c r="A15699" s="58"/>
    </row>
    <row r="15700" spans="1:1" x14ac:dyDescent="0.25">
      <c r="A15700" s="58"/>
    </row>
    <row r="15701" spans="1:1" x14ac:dyDescent="0.25">
      <c r="A15701" s="58"/>
    </row>
    <row r="15702" spans="1:1" x14ac:dyDescent="0.25">
      <c r="A15702" s="58"/>
    </row>
    <row r="15703" spans="1:1" x14ac:dyDescent="0.25">
      <c r="A15703" s="58"/>
    </row>
    <row r="15704" spans="1:1" x14ac:dyDescent="0.25">
      <c r="A15704" s="58"/>
    </row>
    <row r="15705" spans="1:1" x14ac:dyDescent="0.25">
      <c r="A15705" s="58"/>
    </row>
    <row r="15706" spans="1:1" x14ac:dyDescent="0.25">
      <c r="A15706" s="58"/>
    </row>
    <row r="15707" spans="1:1" x14ac:dyDescent="0.25">
      <c r="A15707" s="58"/>
    </row>
    <row r="15708" spans="1:1" x14ac:dyDescent="0.25">
      <c r="A15708" s="58"/>
    </row>
    <row r="15709" spans="1:1" x14ac:dyDescent="0.25">
      <c r="A15709" s="58"/>
    </row>
    <row r="15710" spans="1:1" x14ac:dyDescent="0.25">
      <c r="A15710" s="58"/>
    </row>
    <row r="15711" spans="1:1" x14ac:dyDescent="0.25">
      <c r="A15711" s="58"/>
    </row>
    <row r="15712" spans="1:1" x14ac:dyDescent="0.25">
      <c r="A15712" s="58"/>
    </row>
    <row r="15713" spans="1:1" x14ac:dyDescent="0.25">
      <c r="A15713" s="58"/>
    </row>
    <row r="15714" spans="1:1" x14ac:dyDescent="0.25">
      <c r="A15714" s="58"/>
    </row>
    <row r="15715" spans="1:1" x14ac:dyDescent="0.25">
      <c r="A15715" s="58"/>
    </row>
    <row r="15716" spans="1:1" x14ac:dyDescent="0.25">
      <c r="A15716" s="58"/>
    </row>
    <row r="15717" spans="1:1" x14ac:dyDescent="0.25">
      <c r="A15717" s="58"/>
    </row>
    <row r="15718" spans="1:1" x14ac:dyDescent="0.25">
      <c r="A15718" s="58"/>
    </row>
    <row r="15719" spans="1:1" x14ac:dyDescent="0.25">
      <c r="A15719" s="58"/>
    </row>
    <row r="15720" spans="1:1" x14ac:dyDescent="0.25">
      <c r="A15720" s="58"/>
    </row>
    <row r="15721" spans="1:1" x14ac:dyDescent="0.25">
      <c r="A15721" s="58"/>
    </row>
    <row r="15722" spans="1:1" x14ac:dyDescent="0.25">
      <c r="A15722" s="58"/>
    </row>
    <row r="15723" spans="1:1" x14ac:dyDescent="0.25">
      <c r="A15723" s="58"/>
    </row>
    <row r="15724" spans="1:1" x14ac:dyDescent="0.25">
      <c r="A15724" s="58"/>
    </row>
    <row r="15725" spans="1:1" x14ac:dyDescent="0.25">
      <c r="A15725" s="58"/>
    </row>
    <row r="15726" spans="1:1" x14ac:dyDescent="0.25">
      <c r="A15726" s="58"/>
    </row>
    <row r="15727" spans="1:1" x14ac:dyDescent="0.25">
      <c r="A15727" s="58"/>
    </row>
    <row r="15728" spans="1:1" x14ac:dyDescent="0.25">
      <c r="A15728" s="58"/>
    </row>
    <row r="15729" spans="1:1" x14ac:dyDescent="0.25">
      <c r="A15729" s="58"/>
    </row>
    <row r="15730" spans="1:1" x14ac:dyDescent="0.25">
      <c r="A15730" s="58"/>
    </row>
    <row r="15731" spans="1:1" x14ac:dyDescent="0.25">
      <c r="A15731" s="58"/>
    </row>
    <row r="15732" spans="1:1" x14ac:dyDescent="0.25">
      <c r="A15732" s="58"/>
    </row>
    <row r="15733" spans="1:1" x14ac:dyDescent="0.25">
      <c r="A15733" s="58"/>
    </row>
    <row r="15734" spans="1:1" x14ac:dyDescent="0.25">
      <c r="A15734" s="58"/>
    </row>
    <row r="15735" spans="1:1" x14ac:dyDescent="0.25">
      <c r="A15735" s="58"/>
    </row>
    <row r="15736" spans="1:1" x14ac:dyDescent="0.25">
      <c r="A15736" s="58"/>
    </row>
    <row r="15737" spans="1:1" x14ac:dyDescent="0.25">
      <c r="A15737" s="58"/>
    </row>
    <row r="15738" spans="1:1" x14ac:dyDescent="0.25">
      <c r="A15738" s="58"/>
    </row>
    <row r="15739" spans="1:1" x14ac:dyDescent="0.25">
      <c r="A15739" s="58"/>
    </row>
    <row r="15740" spans="1:1" x14ac:dyDescent="0.25">
      <c r="A15740" s="58"/>
    </row>
    <row r="15741" spans="1:1" x14ac:dyDescent="0.25">
      <c r="A15741" s="58"/>
    </row>
    <row r="15742" spans="1:1" x14ac:dyDescent="0.25">
      <c r="A15742" s="58"/>
    </row>
    <row r="15743" spans="1:1" x14ac:dyDescent="0.25">
      <c r="A15743" s="58"/>
    </row>
    <row r="15744" spans="1:1" x14ac:dyDescent="0.25">
      <c r="A15744" s="58"/>
    </row>
    <row r="15745" spans="1:1" x14ac:dyDescent="0.25">
      <c r="A15745" s="58"/>
    </row>
    <row r="15746" spans="1:1" x14ac:dyDescent="0.25">
      <c r="A15746" s="58"/>
    </row>
    <row r="15747" spans="1:1" x14ac:dyDescent="0.25">
      <c r="A15747" s="58"/>
    </row>
    <row r="15748" spans="1:1" x14ac:dyDescent="0.25">
      <c r="A15748" s="58"/>
    </row>
    <row r="15749" spans="1:1" x14ac:dyDescent="0.25">
      <c r="A15749" s="58"/>
    </row>
    <row r="15750" spans="1:1" x14ac:dyDescent="0.25">
      <c r="A15750" s="58"/>
    </row>
    <row r="15751" spans="1:1" x14ac:dyDescent="0.25">
      <c r="A15751" s="58"/>
    </row>
    <row r="15752" spans="1:1" x14ac:dyDescent="0.25">
      <c r="A15752" s="58"/>
    </row>
    <row r="15753" spans="1:1" x14ac:dyDescent="0.25">
      <c r="A15753" s="58"/>
    </row>
    <row r="15754" spans="1:1" x14ac:dyDescent="0.25">
      <c r="A15754" s="58"/>
    </row>
    <row r="15755" spans="1:1" x14ac:dyDescent="0.25">
      <c r="A15755" s="58"/>
    </row>
    <row r="15756" spans="1:1" x14ac:dyDescent="0.25">
      <c r="A15756" s="58"/>
    </row>
    <row r="15757" spans="1:1" x14ac:dyDescent="0.25">
      <c r="A15757" s="58"/>
    </row>
    <row r="15758" spans="1:1" x14ac:dyDescent="0.25">
      <c r="A15758" s="58"/>
    </row>
    <row r="15759" spans="1:1" x14ac:dyDescent="0.25">
      <c r="A15759" s="58"/>
    </row>
    <row r="15760" spans="1:1" x14ac:dyDescent="0.25">
      <c r="A15760" s="58"/>
    </row>
    <row r="15761" spans="1:1" x14ac:dyDescent="0.25">
      <c r="A15761" s="58"/>
    </row>
    <row r="15762" spans="1:1" x14ac:dyDescent="0.25">
      <c r="A15762" s="58"/>
    </row>
    <row r="15763" spans="1:1" x14ac:dyDescent="0.25">
      <c r="A15763" s="58"/>
    </row>
    <row r="15764" spans="1:1" x14ac:dyDescent="0.25">
      <c r="A15764" s="58"/>
    </row>
    <row r="15765" spans="1:1" x14ac:dyDescent="0.25">
      <c r="A15765" s="58"/>
    </row>
    <row r="15766" spans="1:1" x14ac:dyDescent="0.25">
      <c r="A15766" s="58"/>
    </row>
    <row r="15767" spans="1:1" x14ac:dyDescent="0.25">
      <c r="A15767" s="58"/>
    </row>
    <row r="15768" spans="1:1" x14ac:dyDescent="0.25">
      <c r="A15768" s="58"/>
    </row>
    <row r="15769" spans="1:1" x14ac:dyDescent="0.25">
      <c r="A15769" s="58"/>
    </row>
    <row r="15770" spans="1:1" x14ac:dyDescent="0.25">
      <c r="A15770" s="58"/>
    </row>
    <row r="15771" spans="1:1" x14ac:dyDescent="0.25">
      <c r="A15771" s="58"/>
    </row>
    <row r="15772" spans="1:1" x14ac:dyDescent="0.25">
      <c r="A15772" s="58"/>
    </row>
    <row r="15773" spans="1:1" x14ac:dyDescent="0.25">
      <c r="A15773" s="58"/>
    </row>
    <row r="15774" spans="1:1" x14ac:dyDescent="0.25">
      <c r="A15774" s="58"/>
    </row>
    <row r="15775" spans="1:1" x14ac:dyDescent="0.25">
      <c r="A15775" s="58"/>
    </row>
    <row r="15776" spans="1:1" x14ac:dyDescent="0.25">
      <c r="A15776" s="58"/>
    </row>
    <row r="15777" spans="1:1" x14ac:dyDescent="0.25">
      <c r="A15777" s="58"/>
    </row>
    <row r="15778" spans="1:1" x14ac:dyDescent="0.25">
      <c r="A15778" s="58"/>
    </row>
    <row r="15779" spans="1:1" x14ac:dyDescent="0.25">
      <c r="A15779" s="58"/>
    </row>
    <row r="15780" spans="1:1" x14ac:dyDescent="0.25">
      <c r="A15780" s="58"/>
    </row>
    <row r="15781" spans="1:1" x14ac:dyDescent="0.25">
      <c r="A15781" s="58"/>
    </row>
    <row r="15782" spans="1:1" x14ac:dyDescent="0.25">
      <c r="A15782" s="58"/>
    </row>
    <row r="15783" spans="1:1" x14ac:dyDescent="0.25">
      <c r="A15783" s="58"/>
    </row>
    <row r="15784" spans="1:1" x14ac:dyDescent="0.25">
      <c r="A15784" s="58"/>
    </row>
    <row r="15785" spans="1:1" x14ac:dyDescent="0.25">
      <c r="A15785" s="58"/>
    </row>
    <row r="15786" spans="1:1" x14ac:dyDescent="0.25">
      <c r="A15786" s="58"/>
    </row>
    <row r="15787" spans="1:1" x14ac:dyDescent="0.25">
      <c r="A15787" s="58"/>
    </row>
    <row r="15788" spans="1:1" x14ac:dyDescent="0.25">
      <c r="A15788" s="58"/>
    </row>
    <row r="15789" spans="1:1" x14ac:dyDescent="0.25">
      <c r="A15789" s="58"/>
    </row>
    <row r="15790" spans="1:1" x14ac:dyDescent="0.25">
      <c r="A15790" s="58"/>
    </row>
    <row r="15791" spans="1:1" x14ac:dyDescent="0.25">
      <c r="A15791" s="58"/>
    </row>
    <row r="15792" spans="1:1" x14ac:dyDescent="0.25">
      <c r="A15792" s="58"/>
    </row>
    <row r="15793" spans="1:1" x14ac:dyDescent="0.25">
      <c r="A15793" s="58"/>
    </row>
    <row r="15794" spans="1:1" x14ac:dyDescent="0.25">
      <c r="A15794" s="58"/>
    </row>
    <row r="15795" spans="1:1" x14ac:dyDescent="0.25">
      <c r="A15795" s="58"/>
    </row>
    <row r="15796" spans="1:1" x14ac:dyDescent="0.25">
      <c r="A15796" s="58"/>
    </row>
    <row r="15797" spans="1:1" x14ac:dyDescent="0.25">
      <c r="A15797" s="58"/>
    </row>
    <row r="15798" spans="1:1" x14ac:dyDescent="0.25">
      <c r="A15798" s="58"/>
    </row>
    <row r="15799" spans="1:1" x14ac:dyDescent="0.25">
      <c r="A15799" s="58"/>
    </row>
    <row r="15800" spans="1:1" x14ac:dyDescent="0.25">
      <c r="A15800" s="58"/>
    </row>
    <row r="15801" spans="1:1" x14ac:dyDescent="0.25">
      <c r="A15801" s="58"/>
    </row>
    <row r="15802" spans="1:1" x14ac:dyDescent="0.25">
      <c r="A15802" s="58"/>
    </row>
    <row r="15803" spans="1:1" x14ac:dyDescent="0.25">
      <c r="A15803" s="58"/>
    </row>
    <row r="15804" spans="1:1" x14ac:dyDescent="0.25">
      <c r="A15804" s="58"/>
    </row>
    <row r="15805" spans="1:1" x14ac:dyDescent="0.25">
      <c r="A15805" s="58"/>
    </row>
    <row r="15806" spans="1:1" x14ac:dyDescent="0.25">
      <c r="A15806" s="58"/>
    </row>
    <row r="15807" spans="1:1" x14ac:dyDescent="0.25">
      <c r="A15807" s="58"/>
    </row>
    <row r="15808" spans="1:1" x14ac:dyDescent="0.25">
      <c r="A15808" s="58"/>
    </row>
    <row r="15809" spans="1:1" x14ac:dyDescent="0.25">
      <c r="A15809" s="58"/>
    </row>
    <row r="15810" spans="1:1" x14ac:dyDescent="0.25">
      <c r="A15810" s="58"/>
    </row>
    <row r="15811" spans="1:1" x14ac:dyDescent="0.25">
      <c r="A15811" s="58"/>
    </row>
    <row r="15812" spans="1:1" x14ac:dyDescent="0.25">
      <c r="A15812" s="58"/>
    </row>
    <row r="15813" spans="1:1" x14ac:dyDescent="0.25">
      <c r="A15813" s="58"/>
    </row>
    <row r="15814" spans="1:1" x14ac:dyDescent="0.25">
      <c r="A15814" s="58"/>
    </row>
    <row r="15815" spans="1:1" x14ac:dyDescent="0.25">
      <c r="A15815" s="58"/>
    </row>
    <row r="15816" spans="1:1" x14ac:dyDescent="0.25">
      <c r="A15816" s="58"/>
    </row>
    <row r="15817" spans="1:1" x14ac:dyDescent="0.25">
      <c r="A15817" s="58"/>
    </row>
    <row r="15818" spans="1:1" x14ac:dyDescent="0.25">
      <c r="A15818" s="58"/>
    </row>
    <row r="15819" spans="1:1" x14ac:dyDescent="0.25">
      <c r="A15819" s="58"/>
    </row>
    <row r="15820" spans="1:1" x14ac:dyDescent="0.25">
      <c r="A15820" s="58"/>
    </row>
    <row r="15821" spans="1:1" x14ac:dyDescent="0.25">
      <c r="A15821" s="58"/>
    </row>
    <row r="15822" spans="1:1" x14ac:dyDescent="0.25">
      <c r="A15822" s="58"/>
    </row>
    <row r="15823" spans="1:1" x14ac:dyDescent="0.25">
      <c r="A15823" s="58"/>
    </row>
    <row r="15824" spans="1:1" x14ac:dyDescent="0.25">
      <c r="A15824" s="58"/>
    </row>
    <row r="15825" spans="1:1" x14ac:dyDescent="0.25">
      <c r="A15825" s="58"/>
    </row>
    <row r="15826" spans="1:1" x14ac:dyDescent="0.25">
      <c r="A15826" s="58"/>
    </row>
    <row r="15827" spans="1:1" x14ac:dyDescent="0.25">
      <c r="A15827" s="58"/>
    </row>
    <row r="15828" spans="1:1" x14ac:dyDescent="0.25">
      <c r="A15828" s="58"/>
    </row>
    <row r="15829" spans="1:1" x14ac:dyDescent="0.25">
      <c r="A15829" s="58"/>
    </row>
    <row r="15830" spans="1:1" x14ac:dyDescent="0.25">
      <c r="A15830" s="58"/>
    </row>
    <row r="15831" spans="1:1" x14ac:dyDescent="0.25">
      <c r="A15831" s="58"/>
    </row>
    <row r="15832" spans="1:1" x14ac:dyDescent="0.25">
      <c r="A15832" s="58"/>
    </row>
    <row r="15833" spans="1:1" x14ac:dyDescent="0.25">
      <c r="A15833" s="58"/>
    </row>
    <row r="15834" spans="1:1" x14ac:dyDescent="0.25">
      <c r="A15834" s="58"/>
    </row>
    <row r="15835" spans="1:1" x14ac:dyDescent="0.25">
      <c r="A15835" s="58"/>
    </row>
    <row r="15836" spans="1:1" x14ac:dyDescent="0.25">
      <c r="A15836" s="58"/>
    </row>
    <row r="15837" spans="1:1" x14ac:dyDescent="0.25">
      <c r="A15837" s="58"/>
    </row>
    <row r="15838" spans="1:1" x14ac:dyDescent="0.25">
      <c r="A15838" s="58"/>
    </row>
    <row r="15839" spans="1:1" x14ac:dyDescent="0.25">
      <c r="A15839" s="58"/>
    </row>
    <row r="15840" spans="1:1" x14ac:dyDescent="0.25">
      <c r="A15840" s="58"/>
    </row>
    <row r="15841" spans="1:1" x14ac:dyDescent="0.25">
      <c r="A15841" s="58"/>
    </row>
    <row r="15842" spans="1:1" x14ac:dyDescent="0.25">
      <c r="A15842" s="58"/>
    </row>
    <row r="15843" spans="1:1" x14ac:dyDescent="0.25">
      <c r="A15843" s="58"/>
    </row>
    <row r="15844" spans="1:1" x14ac:dyDescent="0.25">
      <c r="A15844" s="58"/>
    </row>
    <row r="15845" spans="1:1" x14ac:dyDescent="0.25">
      <c r="A15845" s="58"/>
    </row>
    <row r="15846" spans="1:1" x14ac:dyDescent="0.25">
      <c r="A15846" s="58"/>
    </row>
    <row r="15847" spans="1:1" x14ac:dyDescent="0.25">
      <c r="A15847" s="58"/>
    </row>
    <row r="15848" spans="1:1" x14ac:dyDescent="0.25">
      <c r="A15848" s="58"/>
    </row>
    <row r="15849" spans="1:1" x14ac:dyDescent="0.25">
      <c r="A15849" s="58"/>
    </row>
    <row r="15850" spans="1:1" x14ac:dyDescent="0.25">
      <c r="A15850" s="58"/>
    </row>
    <row r="15851" spans="1:1" x14ac:dyDescent="0.25">
      <c r="A15851" s="58"/>
    </row>
    <row r="15852" spans="1:1" x14ac:dyDescent="0.25">
      <c r="A15852" s="58"/>
    </row>
    <row r="15853" spans="1:1" x14ac:dyDescent="0.25">
      <c r="A15853" s="58"/>
    </row>
    <row r="15854" spans="1:1" x14ac:dyDescent="0.25">
      <c r="A15854" s="58"/>
    </row>
    <row r="15855" spans="1:1" x14ac:dyDescent="0.25">
      <c r="A15855" s="58"/>
    </row>
    <row r="15856" spans="1:1" x14ac:dyDescent="0.25">
      <c r="A15856" s="58"/>
    </row>
    <row r="15857" spans="1:1" x14ac:dyDescent="0.25">
      <c r="A15857" s="58"/>
    </row>
    <row r="15858" spans="1:1" x14ac:dyDescent="0.25">
      <c r="A15858" s="58"/>
    </row>
    <row r="15859" spans="1:1" x14ac:dyDescent="0.25">
      <c r="A15859" s="58"/>
    </row>
    <row r="15860" spans="1:1" x14ac:dyDescent="0.25">
      <c r="A15860" s="58"/>
    </row>
    <row r="15861" spans="1:1" x14ac:dyDescent="0.25">
      <c r="A15861" s="58"/>
    </row>
    <row r="15862" spans="1:1" x14ac:dyDescent="0.25">
      <c r="A15862" s="58"/>
    </row>
    <row r="15863" spans="1:1" x14ac:dyDescent="0.25">
      <c r="A15863" s="58"/>
    </row>
    <row r="15864" spans="1:1" x14ac:dyDescent="0.25">
      <c r="A15864" s="58"/>
    </row>
    <row r="15865" spans="1:1" x14ac:dyDescent="0.25">
      <c r="A15865" s="58"/>
    </row>
    <row r="15866" spans="1:1" x14ac:dyDescent="0.25">
      <c r="A15866" s="58"/>
    </row>
    <row r="15867" spans="1:1" x14ac:dyDescent="0.25">
      <c r="A15867" s="58"/>
    </row>
    <row r="15868" spans="1:1" x14ac:dyDescent="0.25">
      <c r="A15868" s="58"/>
    </row>
    <row r="15869" spans="1:1" x14ac:dyDescent="0.25">
      <c r="A15869" s="58"/>
    </row>
    <row r="15870" spans="1:1" x14ac:dyDescent="0.25">
      <c r="A15870" s="58"/>
    </row>
    <row r="15871" spans="1:1" x14ac:dyDescent="0.25">
      <c r="A15871" s="58"/>
    </row>
    <row r="15872" spans="1:1" x14ac:dyDescent="0.25">
      <c r="A15872" s="58"/>
    </row>
    <row r="15873" spans="1:1" x14ac:dyDescent="0.25">
      <c r="A15873" s="58"/>
    </row>
    <row r="15874" spans="1:1" x14ac:dyDescent="0.25">
      <c r="A15874" s="58"/>
    </row>
    <row r="15875" spans="1:1" x14ac:dyDescent="0.25">
      <c r="A15875" s="58"/>
    </row>
    <row r="15876" spans="1:1" x14ac:dyDescent="0.25">
      <c r="A15876" s="58"/>
    </row>
    <row r="15877" spans="1:1" x14ac:dyDescent="0.25">
      <c r="A15877" s="58"/>
    </row>
    <row r="15878" spans="1:1" x14ac:dyDescent="0.25">
      <c r="A15878" s="58"/>
    </row>
    <row r="15879" spans="1:1" x14ac:dyDescent="0.25">
      <c r="A15879" s="58"/>
    </row>
    <row r="15880" spans="1:1" x14ac:dyDescent="0.25">
      <c r="A15880" s="58"/>
    </row>
    <row r="15881" spans="1:1" x14ac:dyDescent="0.25">
      <c r="A15881" s="58"/>
    </row>
    <row r="15882" spans="1:1" x14ac:dyDescent="0.25">
      <c r="A15882" s="58"/>
    </row>
    <row r="15883" spans="1:1" x14ac:dyDescent="0.25">
      <c r="A15883" s="58"/>
    </row>
    <row r="15884" spans="1:1" x14ac:dyDescent="0.25">
      <c r="A15884" s="58"/>
    </row>
    <row r="15885" spans="1:1" x14ac:dyDescent="0.25">
      <c r="A15885" s="58"/>
    </row>
    <row r="15886" spans="1:1" x14ac:dyDescent="0.25">
      <c r="A15886" s="58"/>
    </row>
    <row r="15887" spans="1:1" x14ac:dyDescent="0.25">
      <c r="A15887" s="58"/>
    </row>
    <row r="15888" spans="1:1" x14ac:dyDescent="0.25">
      <c r="A15888" s="58"/>
    </row>
    <row r="15889" spans="1:1" x14ac:dyDescent="0.25">
      <c r="A15889" s="58"/>
    </row>
    <row r="15890" spans="1:1" x14ac:dyDescent="0.25">
      <c r="A15890" s="58"/>
    </row>
    <row r="15891" spans="1:1" x14ac:dyDescent="0.25">
      <c r="A15891" s="58"/>
    </row>
    <row r="15892" spans="1:1" x14ac:dyDescent="0.25">
      <c r="A15892" s="58"/>
    </row>
    <row r="15893" spans="1:1" x14ac:dyDescent="0.25">
      <c r="A15893" s="58"/>
    </row>
    <row r="15894" spans="1:1" x14ac:dyDescent="0.25">
      <c r="A15894" s="58"/>
    </row>
    <row r="15895" spans="1:1" x14ac:dyDescent="0.25">
      <c r="A15895" s="58"/>
    </row>
    <row r="15896" spans="1:1" x14ac:dyDescent="0.25">
      <c r="A15896" s="58"/>
    </row>
    <row r="15897" spans="1:1" x14ac:dyDescent="0.25">
      <c r="A15897" s="58"/>
    </row>
    <row r="15898" spans="1:1" x14ac:dyDescent="0.25">
      <c r="A15898" s="58"/>
    </row>
    <row r="15899" spans="1:1" x14ac:dyDescent="0.25">
      <c r="A15899" s="58"/>
    </row>
    <row r="15900" spans="1:1" x14ac:dyDescent="0.25">
      <c r="A15900" s="58"/>
    </row>
    <row r="15901" spans="1:1" x14ac:dyDescent="0.25">
      <c r="A15901" s="58"/>
    </row>
    <row r="15902" spans="1:1" x14ac:dyDescent="0.25">
      <c r="A15902" s="58"/>
    </row>
    <row r="15903" spans="1:1" x14ac:dyDescent="0.25">
      <c r="A15903" s="58"/>
    </row>
    <row r="15904" spans="1:1" x14ac:dyDescent="0.25">
      <c r="A15904" s="58"/>
    </row>
    <row r="15905" spans="1:1" x14ac:dyDescent="0.25">
      <c r="A15905" s="58"/>
    </row>
    <row r="15906" spans="1:1" x14ac:dyDescent="0.25">
      <c r="A15906" s="58"/>
    </row>
    <row r="15907" spans="1:1" x14ac:dyDescent="0.25">
      <c r="A15907" s="58"/>
    </row>
    <row r="15908" spans="1:1" x14ac:dyDescent="0.25">
      <c r="A15908" s="58"/>
    </row>
    <row r="15909" spans="1:1" x14ac:dyDescent="0.25">
      <c r="A15909" s="58"/>
    </row>
    <row r="15910" spans="1:1" x14ac:dyDescent="0.25">
      <c r="A15910" s="58"/>
    </row>
    <row r="15911" spans="1:1" x14ac:dyDescent="0.25">
      <c r="A15911" s="58"/>
    </row>
    <row r="15912" spans="1:1" x14ac:dyDescent="0.25">
      <c r="A15912" s="58"/>
    </row>
    <row r="15913" spans="1:1" x14ac:dyDescent="0.25">
      <c r="A15913" s="58"/>
    </row>
    <row r="15914" spans="1:1" x14ac:dyDescent="0.25">
      <c r="A15914" s="58"/>
    </row>
    <row r="15915" spans="1:1" x14ac:dyDescent="0.25">
      <c r="A15915" s="58"/>
    </row>
    <row r="15916" spans="1:1" x14ac:dyDescent="0.25">
      <c r="A15916" s="58"/>
    </row>
    <row r="15917" spans="1:1" x14ac:dyDescent="0.25">
      <c r="A15917" s="58"/>
    </row>
    <row r="15918" spans="1:1" x14ac:dyDescent="0.25">
      <c r="A15918" s="58"/>
    </row>
    <row r="15919" spans="1:1" x14ac:dyDescent="0.25">
      <c r="A15919" s="58"/>
    </row>
    <row r="15920" spans="1:1" x14ac:dyDescent="0.25">
      <c r="A15920" s="58"/>
    </row>
    <row r="15921" spans="1:1" x14ac:dyDescent="0.25">
      <c r="A15921" s="58"/>
    </row>
    <row r="15922" spans="1:1" x14ac:dyDescent="0.25">
      <c r="A15922" s="58"/>
    </row>
    <row r="15923" spans="1:1" x14ac:dyDescent="0.25">
      <c r="A15923" s="58"/>
    </row>
    <row r="15924" spans="1:1" x14ac:dyDescent="0.25">
      <c r="A15924" s="58"/>
    </row>
    <row r="15925" spans="1:1" x14ac:dyDescent="0.25">
      <c r="A15925" s="58"/>
    </row>
    <row r="15926" spans="1:1" x14ac:dyDescent="0.25">
      <c r="A15926" s="58"/>
    </row>
    <row r="15927" spans="1:1" x14ac:dyDescent="0.25">
      <c r="A15927" s="58"/>
    </row>
    <row r="15928" spans="1:1" x14ac:dyDescent="0.25">
      <c r="A15928" s="58"/>
    </row>
    <row r="15929" spans="1:1" x14ac:dyDescent="0.25">
      <c r="A15929" s="58"/>
    </row>
    <row r="15930" spans="1:1" x14ac:dyDescent="0.25">
      <c r="A15930" s="58"/>
    </row>
    <row r="15931" spans="1:1" x14ac:dyDescent="0.25">
      <c r="A15931" s="58"/>
    </row>
    <row r="15932" spans="1:1" x14ac:dyDescent="0.25">
      <c r="A15932" s="58"/>
    </row>
    <row r="15933" spans="1:1" x14ac:dyDescent="0.25">
      <c r="A15933" s="58"/>
    </row>
    <row r="15934" spans="1:1" x14ac:dyDescent="0.25">
      <c r="A15934" s="58"/>
    </row>
    <row r="15935" spans="1:1" x14ac:dyDescent="0.25">
      <c r="A15935" s="58"/>
    </row>
    <row r="15936" spans="1:1" x14ac:dyDescent="0.25">
      <c r="A15936" s="58"/>
    </row>
    <row r="15937" spans="1:1" x14ac:dyDescent="0.25">
      <c r="A15937" s="58"/>
    </row>
    <row r="15938" spans="1:1" x14ac:dyDescent="0.25">
      <c r="A15938" s="58"/>
    </row>
    <row r="15939" spans="1:1" x14ac:dyDescent="0.25">
      <c r="A15939" s="58"/>
    </row>
    <row r="15940" spans="1:1" x14ac:dyDescent="0.25">
      <c r="A15940" s="58"/>
    </row>
    <row r="15941" spans="1:1" x14ac:dyDescent="0.25">
      <c r="A15941" s="58"/>
    </row>
    <row r="15942" spans="1:1" x14ac:dyDescent="0.25">
      <c r="A15942" s="58"/>
    </row>
    <row r="15943" spans="1:1" x14ac:dyDescent="0.25">
      <c r="A15943" s="58"/>
    </row>
    <row r="15944" spans="1:1" x14ac:dyDescent="0.25">
      <c r="A15944" s="58"/>
    </row>
    <row r="15945" spans="1:1" x14ac:dyDescent="0.25">
      <c r="A15945" s="58"/>
    </row>
    <row r="15946" spans="1:1" x14ac:dyDescent="0.25">
      <c r="A15946" s="58"/>
    </row>
    <row r="15947" spans="1:1" x14ac:dyDescent="0.25">
      <c r="A15947" s="58"/>
    </row>
    <row r="15948" spans="1:1" x14ac:dyDescent="0.25">
      <c r="A15948" s="58"/>
    </row>
    <row r="15949" spans="1:1" x14ac:dyDescent="0.25">
      <c r="A15949" s="58"/>
    </row>
    <row r="15950" spans="1:1" x14ac:dyDescent="0.25">
      <c r="A15950" s="58"/>
    </row>
    <row r="15951" spans="1:1" x14ac:dyDescent="0.25">
      <c r="A15951" s="58"/>
    </row>
    <row r="15952" spans="1:1" x14ac:dyDescent="0.25">
      <c r="A15952" s="58"/>
    </row>
    <row r="15953" spans="1:1" x14ac:dyDescent="0.25">
      <c r="A15953" s="58"/>
    </row>
    <row r="15954" spans="1:1" x14ac:dyDescent="0.25">
      <c r="A15954" s="58"/>
    </row>
    <row r="15955" spans="1:1" x14ac:dyDescent="0.25">
      <c r="A15955" s="58"/>
    </row>
    <row r="15956" spans="1:1" x14ac:dyDescent="0.25">
      <c r="A15956" s="58"/>
    </row>
    <row r="15957" spans="1:1" x14ac:dyDescent="0.25">
      <c r="A15957" s="58"/>
    </row>
    <row r="15958" spans="1:1" x14ac:dyDescent="0.25">
      <c r="A15958" s="58"/>
    </row>
    <row r="15959" spans="1:1" x14ac:dyDescent="0.25">
      <c r="A15959" s="58"/>
    </row>
    <row r="15960" spans="1:1" x14ac:dyDescent="0.25">
      <c r="A15960" s="58"/>
    </row>
    <row r="15961" spans="1:1" x14ac:dyDescent="0.25">
      <c r="A15961" s="58"/>
    </row>
    <row r="15962" spans="1:1" x14ac:dyDescent="0.25">
      <c r="A15962" s="58"/>
    </row>
    <row r="15963" spans="1:1" x14ac:dyDescent="0.25">
      <c r="A15963" s="58"/>
    </row>
    <row r="15964" spans="1:1" x14ac:dyDescent="0.25">
      <c r="A15964" s="58"/>
    </row>
    <row r="15965" spans="1:1" x14ac:dyDescent="0.25">
      <c r="A15965" s="58"/>
    </row>
    <row r="15966" spans="1:1" x14ac:dyDescent="0.25">
      <c r="A15966" s="58"/>
    </row>
    <row r="15967" spans="1:1" x14ac:dyDescent="0.25">
      <c r="A15967" s="58"/>
    </row>
    <row r="15968" spans="1:1" x14ac:dyDescent="0.25">
      <c r="A15968" s="58"/>
    </row>
    <row r="15969" spans="1:1" x14ac:dyDescent="0.25">
      <c r="A15969" s="58"/>
    </row>
    <row r="15970" spans="1:1" x14ac:dyDescent="0.25">
      <c r="A15970" s="58"/>
    </row>
    <row r="15971" spans="1:1" x14ac:dyDescent="0.25">
      <c r="A15971" s="58"/>
    </row>
    <row r="15972" spans="1:1" x14ac:dyDescent="0.25">
      <c r="A15972" s="58"/>
    </row>
    <row r="15973" spans="1:1" x14ac:dyDescent="0.25">
      <c r="A15973" s="58"/>
    </row>
    <row r="15974" spans="1:1" x14ac:dyDescent="0.25">
      <c r="A15974" s="58"/>
    </row>
    <row r="15975" spans="1:1" x14ac:dyDescent="0.25">
      <c r="A15975" s="58"/>
    </row>
    <row r="15976" spans="1:1" x14ac:dyDescent="0.25">
      <c r="A15976" s="58"/>
    </row>
    <row r="15977" spans="1:1" x14ac:dyDescent="0.25">
      <c r="A15977" s="58"/>
    </row>
    <row r="15978" spans="1:1" x14ac:dyDescent="0.25">
      <c r="A15978" s="58"/>
    </row>
    <row r="15979" spans="1:1" x14ac:dyDescent="0.25">
      <c r="A15979" s="58"/>
    </row>
    <row r="15980" spans="1:1" x14ac:dyDescent="0.25">
      <c r="A15980" s="58"/>
    </row>
    <row r="15981" spans="1:1" x14ac:dyDescent="0.25">
      <c r="A15981" s="58"/>
    </row>
    <row r="15982" spans="1:1" x14ac:dyDescent="0.25">
      <c r="A15982" s="58"/>
    </row>
    <row r="15983" spans="1:1" x14ac:dyDescent="0.25">
      <c r="A15983" s="58"/>
    </row>
    <row r="15984" spans="1:1" x14ac:dyDescent="0.25">
      <c r="A15984" s="58"/>
    </row>
    <row r="15985" spans="1:1" x14ac:dyDescent="0.25">
      <c r="A15985" s="58"/>
    </row>
    <row r="15986" spans="1:1" x14ac:dyDescent="0.25">
      <c r="A15986" s="58"/>
    </row>
    <row r="15987" spans="1:1" x14ac:dyDescent="0.25">
      <c r="A15987" s="58"/>
    </row>
    <row r="15988" spans="1:1" x14ac:dyDescent="0.25">
      <c r="A15988" s="58"/>
    </row>
    <row r="15989" spans="1:1" x14ac:dyDescent="0.25">
      <c r="A15989" s="58"/>
    </row>
    <row r="15990" spans="1:1" x14ac:dyDescent="0.25">
      <c r="A15990" s="58"/>
    </row>
    <row r="15991" spans="1:1" x14ac:dyDescent="0.25">
      <c r="A15991" s="58"/>
    </row>
    <row r="15992" spans="1:1" x14ac:dyDescent="0.25">
      <c r="A15992" s="58"/>
    </row>
    <row r="15993" spans="1:1" x14ac:dyDescent="0.25">
      <c r="A15993" s="58"/>
    </row>
    <row r="15994" spans="1:1" x14ac:dyDescent="0.25">
      <c r="A15994" s="58"/>
    </row>
    <row r="15995" spans="1:1" x14ac:dyDescent="0.25">
      <c r="A15995" s="58"/>
    </row>
    <row r="15996" spans="1:1" x14ac:dyDescent="0.25">
      <c r="A15996" s="58"/>
    </row>
    <row r="15997" spans="1:1" x14ac:dyDescent="0.25">
      <c r="A15997" s="58"/>
    </row>
    <row r="15998" spans="1:1" x14ac:dyDescent="0.25">
      <c r="A15998" s="58"/>
    </row>
    <row r="15999" spans="1:1" x14ac:dyDescent="0.25">
      <c r="A15999" s="58"/>
    </row>
    <row r="16000" spans="1:1" x14ac:dyDescent="0.25">
      <c r="A16000" s="58"/>
    </row>
    <row r="16001" spans="1:1" x14ac:dyDescent="0.25">
      <c r="A16001" s="58"/>
    </row>
    <row r="16002" spans="1:1" x14ac:dyDescent="0.25">
      <c r="A16002" s="58"/>
    </row>
    <row r="16003" spans="1:1" x14ac:dyDescent="0.25">
      <c r="A16003" s="58"/>
    </row>
    <row r="16004" spans="1:1" x14ac:dyDescent="0.25">
      <c r="A16004" s="58"/>
    </row>
    <row r="16005" spans="1:1" x14ac:dyDescent="0.25">
      <c r="A16005" s="58"/>
    </row>
    <row r="16006" spans="1:1" x14ac:dyDescent="0.25">
      <c r="A16006" s="58"/>
    </row>
    <row r="16007" spans="1:1" x14ac:dyDescent="0.25">
      <c r="A16007" s="58"/>
    </row>
    <row r="16008" spans="1:1" x14ac:dyDescent="0.25">
      <c r="A16008" s="58"/>
    </row>
    <row r="16009" spans="1:1" x14ac:dyDescent="0.25">
      <c r="A16009" s="58"/>
    </row>
    <row r="16010" spans="1:1" x14ac:dyDescent="0.25">
      <c r="A16010" s="58"/>
    </row>
    <row r="16011" spans="1:1" x14ac:dyDescent="0.25">
      <c r="A16011" s="58"/>
    </row>
    <row r="16012" spans="1:1" x14ac:dyDescent="0.25">
      <c r="A16012" s="58"/>
    </row>
    <row r="16013" spans="1:1" x14ac:dyDescent="0.25">
      <c r="A16013" s="58"/>
    </row>
    <row r="16014" spans="1:1" x14ac:dyDescent="0.25">
      <c r="A16014" s="58"/>
    </row>
    <row r="16015" spans="1:1" x14ac:dyDescent="0.25">
      <c r="A16015" s="58"/>
    </row>
    <row r="16016" spans="1:1" x14ac:dyDescent="0.25">
      <c r="A16016" s="58"/>
    </row>
    <row r="16017" spans="1:1" x14ac:dyDescent="0.25">
      <c r="A16017" s="58"/>
    </row>
    <row r="16018" spans="1:1" x14ac:dyDescent="0.25">
      <c r="A16018" s="58"/>
    </row>
    <row r="16019" spans="1:1" x14ac:dyDescent="0.25">
      <c r="A16019" s="58"/>
    </row>
    <row r="16020" spans="1:1" x14ac:dyDescent="0.25">
      <c r="A16020" s="58"/>
    </row>
    <row r="16021" spans="1:1" x14ac:dyDescent="0.25">
      <c r="A16021" s="58"/>
    </row>
    <row r="16022" spans="1:1" x14ac:dyDescent="0.25">
      <c r="A16022" s="58"/>
    </row>
    <row r="16023" spans="1:1" x14ac:dyDescent="0.25">
      <c r="A16023" s="58"/>
    </row>
    <row r="16024" spans="1:1" x14ac:dyDescent="0.25">
      <c r="A16024" s="58"/>
    </row>
    <row r="16025" spans="1:1" x14ac:dyDescent="0.25">
      <c r="A16025" s="58"/>
    </row>
    <row r="16026" spans="1:1" x14ac:dyDescent="0.25">
      <c r="A16026" s="58"/>
    </row>
    <row r="16027" spans="1:1" x14ac:dyDescent="0.25">
      <c r="A16027" s="58"/>
    </row>
    <row r="16028" spans="1:1" x14ac:dyDescent="0.25">
      <c r="A16028" s="58"/>
    </row>
    <row r="16029" spans="1:1" x14ac:dyDescent="0.25">
      <c r="A16029" s="58"/>
    </row>
    <row r="16030" spans="1:1" x14ac:dyDescent="0.25">
      <c r="A16030" s="58"/>
    </row>
    <row r="16031" spans="1:1" x14ac:dyDescent="0.25">
      <c r="A16031" s="58"/>
    </row>
    <row r="16032" spans="1:1" x14ac:dyDescent="0.25">
      <c r="A16032" s="58"/>
    </row>
    <row r="16033" spans="1:1" x14ac:dyDescent="0.25">
      <c r="A16033" s="58"/>
    </row>
    <row r="16034" spans="1:1" x14ac:dyDescent="0.25">
      <c r="A16034" s="58"/>
    </row>
    <row r="16035" spans="1:1" x14ac:dyDescent="0.25">
      <c r="A16035" s="58"/>
    </row>
    <row r="16036" spans="1:1" x14ac:dyDescent="0.25">
      <c r="A16036" s="58"/>
    </row>
    <row r="16037" spans="1:1" x14ac:dyDescent="0.25">
      <c r="A16037" s="58"/>
    </row>
    <row r="16038" spans="1:1" x14ac:dyDescent="0.25">
      <c r="A16038" s="58"/>
    </row>
    <row r="16039" spans="1:1" x14ac:dyDescent="0.25">
      <c r="A16039" s="58"/>
    </row>
    <row r="16040" spans="1:1" x14ac:dyDescent="0.25">
      <c r="A16040" s="58"/>
    </row>
    <row r="16041" spans="1:1" x14ac:dyDescent="0.25">
      <c r="A16041" s="58"/>
    </row>
    <row r="16042" spans="1:1" x14ac:dyDescent="0.25">
      <c r="A16042" s="58"/>
    </row>
    <row r="16043" spans="1:1" x14ac:dyDescent="0.25">
      <c r="A16043" s="58"/>
    </row>
    <row r="16044" spans="1:1" x14ac:dyDescent="0.25">
      <c r="A16044" s="58"/>
    </row>
    <row r="16045" spans="1:1" x14ac:dyDescent="0.25">
      <c r="A16045" s="58"/>
    </row>
    <row r="16046" spans="1:1" x14ac:dyDescent="0.25">
      <c r="A16046" s="58"/>
    </row>
    <row r="16047" spans="1:1" x14ac:dyDescent="0.25">
      <c r="A16047" s="58"/>
    </row>
    <row r="16048" spans="1:1" x14ac:dyDescent="0.25">
      <c r="A16048" s="58"/>
    </row>
    <row r="16049" spans="1:1" x14ac:dyDescent="0.25">
      <c r="A16049" s="58"/>
    </row>
    <row r="16050" spans="1:1" x14ac:dyDescent="0.25">
      <c r="A16050" s="58"/>
    </row>
    <row r="16051" spans="1:1" x14ac:dyDescent="0.25">
      <c r="A16051" s="58"/>
    </row>
    <row r="16052" spans="1:1" x14ac:dyDescent="0.25">
      <c r="A16052" s="58"/>
    </row>
    <row r="16053" spans="1:1" x14ac:dyDescent="0.25">
      <c r="A16053" s="58"/>
    </row>
    <row r="16054" spans="1:1" x14ac:dyDescent="0.25">
      <c r="A16054" s="58"/>
    </row>
    <row r="16055" spans="1:1" x14ac:dyDescent="0.25">
      <c r="A16055" s="58"/>
    </row>
    <row r="16056" spans="1:1" x14ac:dyDescent="0.25">
      <c r="A16056" s="58"/>
    </row>
    <row r="16057" spans="1:1" x14ac:dyDescent="0.25">
      <c r="A16057" s="58"/>
    </row>
    <row r="16058" spans="1:1" x14ac:dyDescent="0.25">
      <c r="A16058" s="58"/>
    </row>
    <row r="16059" spans="1:1" x14ac:dyDescent="0.25">
      <c r="A16059" s="58"/>
    </row>
    <row r="16060" spans="1:1" x14ac:dyDescent="0.25">
      <c r="A16060" s="58"/>
    </row>
    <row r="16061" spans="1:1" x14ac:dyDescent="0.25">
      <c r="A16061" s="58"/>
    </row>
    <row r="16062" spans="1:1" x14ac:dyDescent="0.25">
      <c r="A16062" s="58"/>
    </row>
    <row r="16063" spans="1:1" x14ac:dyDescent="0.25">
      <c r="A16063" s="58"/>
    </row>
    <row r="16064" spans="1:1" x14ac:dyDescent="0.25">
      <c r="A16064" s="58"/>
    </row>
    <row r="16065" spans="1:1" x14ac:dyDescent="0.25">
      <c r="A16065" s="58"/>
    </row>
    <row r="16066" spans="1:1" x14ac:dyDescent="0.25">
      <c r="A16066" s="58"/>
    </row>
    <row r="16067" spans="1:1" x14ac:dyDescent="0.25">
      <c r="A16067" s="58"/>
    </row>
    <row r="16068" spans="1:1" x14ac:dyDescent="0.25">
      <c r="A16068" s="58"/>
    </row>
    <row r="16069" spans="1:1" x14ac:dyDescent="0.25">
      <c r="A16069" s="58"/>
    </row>
    <row r="16070" spans="1:1" x14ac:dyDescent="0.25">
      <c r="A16070" s="58"/>
    </row>
    <row r="16071" spans="1:1" x14ac:dyDescent="0.25">
      <c r="A16071" s="58"/>
    </row>
    <row r="16072" spans="1:1" x14ac:dyDescent="0.25">
      <c r="A16072" s="58"/>
    </row>
    <row r="16073" spans="1:1" x14ac:dyDescent="0.25">
      <c r="A16073" s="58"/>
    </row>
    <row r="16074" spans="1:1" x14ac:dyDescent="0.25">
      <c r="A16074" s="58"/>
    </row>
    <row r="16075" spans="1:1" x14ac:dyDescent="0.25">
      <c r="A16075" s="58"/>
    </row>
    <row r="16076" spans="1:1" x14ac:dyDescent="0.25">
      <c r="A16076" s="58"/>
    </row>
    <row r="16077" spans="1:1" x14ac:dyDescent="0.25">
      <c r="A16077" s="58"/>
    </row>
    <row r="16078" spans="1:1" x14ac:dyDescent="0.25">
      <c r="A16078" s="58"/>
    </row>
    <row r="16079" spans="1:1" x14ac:dyDescent="0.25">
      <c r="A16079" s="58"/>
    </row>
    <row r="16080" spans="1:1" x14ac:dyDescent="0.25">
      <c r="A16080" s="58"/>
    </row>
    <row r="16081" spans="1:1" x14ac:dyDescent="0.25">
      <c r="A16081" s="58"/>
    </row>
    <row r="16082" spans="1:1" x14ac:dyDescent="0.25">
      <c r="A16082" s="58"/>
    </row>
    <row r="16083" spans="1:1" x14ac:dyDescent="0.25">
      <c r="A16083" s="58"/>
    </row>
    <row r="16084" spans="1:1" x14ac:dyDescent="0.25">
      <c r="A16084" s="58"/>
    </row>
    <row r="16085" spans="1:1" x14ac:dyDescent="0.25">
      <c r="A16085" s="58"/>
    </row>
    <row r="16086" spans="1:1" x14ac:dyDescent="0.25">
      <c r="A16086" s="58"/>
    </row>
    <row r="16087" spans="1:1" x14ac:dyDescent="0.25">
      <c r="A16087" s="58"/>
    </row>
    <row r="16088" spans="1:1" x14ac:dyDescent="0.25">
      <c r="A16088" s="58"/>
    </row>
    <row r="16089" spans="1:1" x14ac:dyDescent="0.25">
      <c r="A16089" s="58"/>
    </row>
    <row r="16090" spans="1:1" x14ac:dyDescent="0.25">
      <c r="A16090" s="58"/>
    </row>
    <row r="16091" spans="1:1" x14ac:dyDescent="0.25">
      <c r="A16091" s="58"/>
    </row>
    <row r="16092" spans="1:1" x14ac:dyDescent="0.25">
      <c r="A16092" s="58"/>
    </row>
    <row r="16093" spans="1:1" x14ac:dyDescent="0.25">
      <c r="A16093" s="58"/>
    </row>
    <row r="16094" spans="1:1" x14ac:dyDescent="0.25">
      <c r="A16094" s="58"/>
    </row>
    <row r="16095" spans="1:1" x14ac:dyDescent="0.25">
      <c r="A16095" s="58"/>
    </row>
    <row r="16096" spans="1:1" x14ac:dyDescent="0.25">
      <c r="A16096" s="58"/>
    </row>
    <row r="16097" spans="1:1" x14ac:dyDescent="0.25">
      <c r="A16097" s="58"/>
    </row>
    <row r="16098" spans="1:1" x14ac:dyDescent="0.25">
      <c r="A16098" s="58"/>
    </row>
    <row r="16099" spans="1:1" x14ac:dyDescent="0.25">
      <c r="A16099" s="58"/>
    </row>
    <row r="16100" spans="1:1" x14ac:dyDescent="0.25">
      <c r="A16100" s="58"/>
    </row>
    <row r="16101" spans="1:1" x14ac:dyDescent="0.25">
      <c r="A16101" s="58"/>
    </row>
    <row r="16102" spans="1:1" x14ac:dyDescent="0.25">
      <c r="A16102" s="58"/>
    </row>
    <row r="16103" spans="1:1" x14ac:dyDescent="0.25">
      <c r="A16103" s="58"/>
    </row>
    <row r="16104" spans="1:1" x14ac:dyDescent="0.25">
      <c r="A16104" s="58"/>
    </row>
    <row r="16105" spans="1:1" x14ac:dyDescent="0.25">
      <c r="A16105" s="58"/>
    </row>
    <row r="16106" spans="1:1" x14ac:dyDescent="0.25">
      <c r="A16106" s="58"/>
    </row>
    <row r="16107" spans="1:1" x14ac:dyDescent="0.25">
      <c r="A16107" s="58"/>
    </row>
    <row r="16108" spans="1:1" x14ac:dyDescent="0.25">
      <c r="A16108" s="58"/>
    </row>
    <row r="16109" spans="1:1" x14ac:dyDescent="0.25">
      <c r="A16109" s="58"/>
    </row>
    <row r="16110" spans="1:1" x14ac:dyDescent="0.25">
      <c r="A16110" s="58"/>
    </row>
    <row r="16111" spans="1:1" x14ac:dyDescent="0.25">
      <c r="A16111" s="58"/>
    </row>
    <row r="16112" spans="1:1" x14ac:dyDescent="0.25">
      <c r="A16112" s="58"/>
    </row>
    <row r="16113" spans="1:1" x14ac:dyDescent="0.25">
      <c r="A16113" s="58"/>
    </row>
    <row r="16114" spans="1:1" x14ac:dyDescent="0.25">
      <c r="A16114" s="58"/>
    </row>
    <row r="16115" spans="1:1" x14ac:dyDescent="0.25">
      <c r="A16115" s="58"/>
    </row>
    <row r="16116" spans="1:1" x14ac:dyDescent="0.25">
      <c r="A16116" s="58"/>
    </row>
    <row r="16117" spans="1:1" x14ac:dyDescent="0.25">
      <c r="A16117" s="58"/>
    </row>
    <row r="16118" spans="1:1" x14ac:dyDescent="0.25">
      <c r="A16118" s="58"/>
    </row>
    <row r="16119" spans="1:1" x14ac:dyDescent="0.25">
      <c r="A16119" s="58"/>
    </row>
    <row r="16120" spans="1:1" x14ac:dyDescent="0.25">
      <c r="A16120" s="58"/>
    </row>
    <row r="16121" spans="1:1" x14ac:dyDescent="0.25">
      <c r="A16121" s="58"/>
    </row>
    <row r="16122" spans="1:1" x14ac:dyDescent="0.25">
      <c r="A16122" s="58"/>
    </row>
    <row r="16123" spans="1:1" x14ac:dyDescent="0.25">
      <c r="A16123" s="58"/>
    </row>
    <row r="16124" spans="1:1" x14ac:dyDescent="0.25">
      <c r="A16124" s="58"/>
    </row>
    <row r="16125" spans="1:1" x14ac:dyDescent="0.25">
      <c r="A16125" s="58"/>
    </row>
    <row r="16126" spans="1:1" x14ac:dyDescent="0.25">
      <c r="A16126" s="58"/>
    </row>
    <row r="16127" spans="1:1" x14ac:dyDescent="0.25">
      <c r="A16127" s="58"/>
    </row>
    <row r="16128" spans="1:1" x14ac:dyDescent="0.25">
      <c r="A16128" s="58"/>
    </row>
    <row r="16129" spans="1:1" x14ac:dyDescent="0.25">
      <c r="A16129" s="58"/>
    </row>
    <row r="16130" spans="1:1" x14ac:dyDescent="0.25">
      <c r="A16130" s="58"/>
    </row>
    <row r="16131" spans="1:1" x14ac:dyDescent="0.25">
      <c r="A16131" s="58"/>
    </row>
    <row r="16132" spans="1:1" x14ac:dyDescent="0.25">
      <c r="A16132" s="58"/>
    </row>
    <row r="16133" spans="1:1" x14ac:dyDescent="0.25">
      <c r="A16133" s="58"/>
    </row>
    <row r="16134" spans="1:1" x14ac:dyDescent="0.25">
      <c r="A16134" s="58"/>
    </row>
    <row r="16135" spans="1:1" x14ac:dyDescent="0.25">
      <c r="A16135" s="58"/>
    </row>
    <row r="16136" spans="1:1" x14ac:dyDescent="0.25">
      <c r="A16136" s="58"/>
    </row>
    <row r="16137" spans="1:1" x14ac:dyDescent="0.25">
      <c r="A16137" s="58"/>
    </row>
    <row r="16138" spans="1:1" x14ac:dyDescent="0.25">
      <c r="A16138" s="58"/>
    </row>
    <row r="16139" spans="1:1" x14ac:dyDescent="0.25">
      <c r="A16139" s="58"/>
    </row>
    <row r="16140" spans="1:1" x14ac:dyDescent="0.25">
      <c r="A16140" s="58"/>
    </row>
    <row r="16141" spans="1:1" x14ac:dyDescent="0.25">
      <c r="A16141" s="58"/>
    </row>
    <row r="16142" spans="1:1" x14ac:dyDescent="0.25">
      <c r="A16142" s="58"/>
    </row>
    <row r="16143" spans="1:1" x14ac:dyDescent="0.25">
      <c r="A16143" s="58"/>
    </row>
    <row r="16144" spans="1:1" x14ac:dyDescent="0.25">
      <c r="A16144" s="58"/>
    </row>
    <row r="16145" spans="1:1" x14ac:dyDescent="0.25">
      <c r="A16145" s="58"/>
    </row>
    <row r="16146" spans="1:1" x14ac:dyDescent="0.25">
      <c r="A16146" s="58"/>
    </row>
    <row r="16147" spans="1:1" x14ac:dyDescent="0.25">
      <c r="A16147" s="58"/>
    </row>
    <row r="16148" spans="1:1" x14ac:dyDescent="0.25">
      <c r="A16148" s="58"/>
    </row>
    <row r="16149" spans="1:1" x14ac:dyDescent="0.25">
      <c r="A16149" s="58"/>
    </row>
    <row r="16150" spans="1:1" x14ac:dyDescent="0.25">
      <c r="A16150" s="58"/>
    </row>
    <row r="16151" spans="1:1" x14ac:dyDescent="0.25">
      <c r="A16151" s="58"/>
    </row>
    <row r="16152" spans="1:1" x14ac:dyDescent="0.25">
      <c r="A16152" s="58"/>
    </row>
    <row r="16153" spans="1:1" x14ac:dyDescent="0.25">
      <c r="A16153" s="58"/>
    </row>
    <row r="16154" spans="1:1" x14ac:dyDescent="0.25">
      <c r="A16154" s="58"/>
    </row>
    <row r="16155" spans="1:1" x14ac:dyDescent="0.25">
      <c r="A16155" s="58"/>
    </row>
    <row r="16156" spans="1:1" x14ac:dyDescent="0.25">
      <c r="A16156" s="58"/>
    </row>
    <row r="16157" spans="1:1" x14ac:dyDescent="0.25">
      <c r="A16157" s="58"/>
    </row>
    <row r="16158" spans="1:1" x14ac:dyDescent="0.25">
      <c r="A16158" s="58"/>
    </row>
    <row r="16159" spans="1:1" x14ac:dyDescent="0.25">
      <c r="A16159" s="58"/>
    </row>
    <row r="16160" spans="1:1" x14ac:dyDescent="0.25">
      <c r="A16160" s="58"/>
    </row>
    <row r="16161" spans="1:1" x14ac:dyDescent="0.25">
      <c r="A16161" s="58"/>
    </row>
    <row r="16162" spans="1:1" x14ac:dyDescent="0.25">
      <c r="A16162" s="58"/>
    </row>
    <row r="16163" spans="1:1" x14ac:dyDescent="0.25">
      <c r="A16163" s="58"/>
    </row>
    <row r="16164" spans="1:1" x14ac:dyDescent="0.25">
      <c r="A16164" s="58"/>
    </row>
    <row r="16165" spans="1:1" x14ac:dyDescent="0.25">
      <c r="A16165" s="58"/>
    </row>
    <row r="16166" spans="1:1" x14ac:dyDescent="0.25">
      <c r="A16166" s="58"/>
    </row>
    <row r="16167" spans="1:1" x14ac:dyDescent="0.25">
      <c r="A16167" s="58"/>
    </row>
    <row r="16168" spans="1:1" x14ac:dyDescent="0.25">
      <c r="A16168" s="58"/>
    </row>
    <row r="16169" spans="1:1" x14ac:dyDescent="0.25">
      <c r="A16169" s="58"/>
    </row>
    <row r="16170" spans="1:1" x14ac:dyDescent="0.25">
      <c r="A16170" s="58"/>
    </row>
    <row r="16171" spans="1:1" x14ac:dyDescent="0.25">
      <c r="A16171" s="58"/>
    </row>
    <row r="16172" spans="1:1" x14ac:dyDescent="0.25">
      <c r="A16172" s="58"/>
    </row>
    <row r="16173" spans="1:1" x14ac:dyDescent="0.25">
      <c r="A16173" s="58"/>
    </row>
    <row r="16174" spans="1:1" x14ac:dyDescent="0.25">
      <c r="A16174" s="58"/>
    </row>
    <row r="16175" spans="1:1" x14ac:dyDescent="0.25">
      <c r="A16175" s="58"/>
    </row>
    <row r="16176" spans="1:1" x14ac:dyDescent="0.25">
      <c r="A16176" s="58"/>
    </row>
    <row r="16177" spans="1:1" x14ac:dyDescent="0.25">
      <c r="A16177" s="58"/>
    </row>
    <row r="16178" spans="1:1" x14ac:dyDescent="0.25">
      <c r="A16178" s="58"/>
    </row>
    <row r="16179" spans="1:1" x14ac:dyDescent="0.25">
      <c r="A16179" s="58"/>
    </row>
    <row r="16180" spans="1:1" x14ac:dyDescent="0.25">
      <c r="A16180" s="58"/>
    </row>
    <row r="16181" spans="1:1" x14ac:dyDescent="0.25">
      <c r="A16181" s="58"/>
    </row>
    <row r="16182" spans="1:1" x14ac:dyDescent="0.25">
      <c r="A16182" s="58"/>
    </row>
    <row r="16183" spans="1:1" x14ac:dyDescent="0.25">
      <c r="A16183" s="58"/>
    </row>
    <row r="16184" spans="1:1" x14ac:dyDescent="0.25">
      <c r="A16184" s="58"/>
    </row>
    <row r="16185" spans="1:1" x14ac:dyDescent="0.25">
      <c r="A16185" s="58"/>
    </row>
    <row r="16186" spans="1:1" x14ac:dyDescent="0.25">
      <c r="A16186" s="58"/>
    </row>
    <row r="16187" spans="1:1" x14ac:dyDescent="0.25">
      <c r="A16187" s="58"/>
    </row>
    <row r="16188" spans="1:1" x14ac:dyDescent="0.25">
      <c r="A16188" s="58"/>
    </row>
    <row r="16189" spans="1:1" x14ac:dyDescent="0.25">
      <c r="A16189" s="58"/>
    </row>
    <row r="16190" spans="1:1" x14ac:dyDescent="0.25">
      <c r="A16190" s="58"/>
    </row>
    <row r="16191" spans="1:1" x14ac:dyDescent="0.25">
      <c r="A16191" s="58"/>
    </row>
    <row r="16192" spans="1:1" x14ac:dyDescent="0.25">
      <c r="A16192" s="58"/>
    </row>
    <row r="16193" spans="1:1" x14ac:dyDescent="0.25">
      <c r="A16193" s="58"/>
    </row>
    <row r="16194" spans="1:1" x14ac:dyDescent="0.25">
      <c r="A16194" s="58"/>
    </row>
    <row r="16195" spans="1:1" x14ac:dyDescent="0.25">
      <c r="A16195" s="58"/>
    </row>
    <row r="16196" spans="1:1" x14ac:dyDescent="0.25">
      <c r="A16196" s="58"/>
    </row>
    <row r="16197" spans="1:1" x14ac:dyDescent="0.25">
      <c r="A16197" s="58"/>
    </row>
    <row r="16198" spans="1:1" x14ac:dyDescent="0.25">
      <c r="A16198" s="58"/>
    </row>
    <row r="16199" spans="1:1" x14ac:dyDescent="0.25">
      <c r="A16199" s="58"/>
    </row>
    <row r="16200" spans="1:1" x14ac:dyDescent="0.25">
      <c r="A16200" s="58"/>
    </row>
    <row r="16201" spans="1:1" x14ac:dyDescent="0.25">
      <c r="A16201" s="58"/>
    </row>
    <row r="16202" spans="1:1" x14ac:dyDescent="0.25">
      <c r="A16202" s="58"/>
    </row>
    <row r="16203" spans="1:1" x14ac:dyDescent="0.25">
      <c r="A16203" s="58"/>
    </row>
    <row r="16204" spans="1:1" x14ac:dyDescent="0.25">
      <c r="A16204" s="58"/>
    </row>
    <row r="16205" spans="1:1" x14ac:dyDescent="0.25">
      <c r="A16205" s="58"/>
    </row>
    <row r="16206" spans="1:1" x14ac:dyDescent="0.25">
      <c r="A16206" s="58"/>
    </row>
    <row r="16207" spans="1:1" x14ac:dyDescent="0.25">
      <c r="A16207" s="58"/>
    </row>
    <row r="16208" spans="1:1" x14ac:dyDescent="0.25">
      <c r="A16208" s="58"/>
    </row>
    <row r="16209" spans="1:1" x14ac:dyDescent="0.25">
      <c r="A16209" s="58"/>
    </row>
    <row r="16210" spans="1:1" x14ac:dyDescent="0.25">
      <c r="A16210" s="58"/>
    </row>
    <row r="16211" spans="1:1" x14ac:dyDescent="0.25">
      <c r="A16211" s="58"/>
    </row>
    <row r="16212" spans="1:1" x14ac:dyDescent="0.25">
      <c r="A16212" s="58"/>
    </row>
    <row r="16213" spans="1:1" x14ac:dyDescent="0.25">
      <c r="A16213" s="58"/>
    </row>
    <row r="16214" spans="1:1" x14ac:dyDescent="0.25">
      <c r="A16214" s="58"/>
    </row>
    <row r="16215" spans="1:1" x14ac:dyDescent="0.25">
      <c r="A16215" s="58"/>
    </row>
    <row r="16216" spans="1:1" x14ac:dyDescent="0.25">
      <c r="A16216" s="58"/>
    </row>
    <row r="16217" spans="1:1" x14ac:dyDescent="0.25">
      <c r="A16217" s="58"/>
    </row>
    <row r="16218" spans="1:1" x14ac:dyDescent="0.25">
      <c r="A16218" s="58"/>
    </row>
    <row r="16219" spans="1:1" x14ac:dyDescent="0.25">
      <c r="A16219" s="58"/>
    </row>
    <row r="16220" spans="1:1" x14ac:dyDescent="0.25">
      <c r="A16220" s="58"/>
    </row>
    <row r="16221" spans="1:1" x14ac:dyDescent="0.25">
      <c r="A16221" s="58"/>
    </row>
    <row r="16222" spans="1:1" x14ac:dyDescent="0.25">
      <c r="A16222" s="58"/>
    </row>
    <row r="16223" spans="1:1" x14ac:dyDescent="0.25">
      <c r="A16223" s="58"/>
    </row>
    <row r="16224" spans="1:1" x14ac:dyDescent="0.25">
      <c r="A16224" s="58"/>
    </row>
    <row r="16225" spans="1:1" x14ac:dyDescent="0.25">
      <c r="A16225" s="58"/>
    </row>
    <row r="16226" spans="1:1" x14ac:dyDescent="0.25">
      <c r="A16226" s="58"/>
    </row>
    <row r="16227" spans="1:1" x14ac:dyDescent="0.25">
      <c r="A16227" s="58"/>
    </row>
    <row r="16228" spans="1:1" x14ac:dyDescent="0.25">
      <c r="A16228" s="58"/>
    </row>
    <row r="16229" spans="1:1" x14ac:dyDescent="0.25">
      <c r="A16229" s="58"/>
    </row>
    <row r="16230" spans="1:1" x14ac:dyDescent="0.25">
      <c r="A16230" s="58"/>
    </row>
    <row r="16231" spans="1:1" x14ac:dyDescent="0.25">
      <c r="A16231" s="58"/>
    </row>
    <row r="16232" spans="1:1" x14ac:dyDescent="0.25">
      <c r="A16232" s="58"/>
    </row>
    <row r="16233" spans="1:1" x14ac:dyDescent="0.25">
      <c r="A16233" s="58"/>
    </row>
    <row r="16234" spans="1:1" x14ac:dyDescent="0.25">
      <c r="A16234" s="58"/>
    </row>
    <row r="16235" spans="1:1" x14ac:dyDescent="0.25">
      <c r="A16235" s="58"/>
    </row>
    <row r="16236" spans="1:1" x14ac:dyDescent="0.25">
      <c r="A16236" s="58"/>
    </row>
    <row r="16237" spans="1:1" x14ac:dyDescent="0.25">
      <c r="A16237" s="58"/>
    </row>
    <row r="16238" spans="1:1" x14ac:dyDescent="0.25">
      <c r="A16238" s="58"/>
    </row>
    <row r="16239" spans="1:1" x14ac:dyDescent="0.25">
      <c r="A16239" s="58"/>
    </row>
    <row r="16240" spans="1:1" x14ac:dyDescent="0.25">
      <c r="A16240" s="58"/>
    </row>
    <row r="16241" spans="1:1" x14ac:dyDescent="0.25">
      <c r="A16241" s="58"/>
    </row>
    <row r="16242" spans="1:1" x14ac:dyDescent="0.25">
      <c r="A16242" s="58"/>
    </row>
    <row r="16243" spans="1:1" x14ac:dyDescent="0.25">
      <c r="A16243" s="58"/>
    </row>
    <row r="16244" spans="1:1" x14ac:dyDescent="0.25">
      <c r="A16244" s="58"/>
    </row>
    <row r="16245" spans="1:1" x14ac:dyDescent="0.25">
      <c r="A16245" s="58"/>
    </row>
    <row r="16246" spans="1:1" x14ac:dyDescent="0.25">
      <c r="A16246" s="58"/>
    </row>
    <row r="16247" spans="1:1" x14ac:dyDescent="0.25">
      <c r="A16247" s="58"/>
    </row>
    <row r="16248" spans="1:1" x14ac:dyDescent="0.25">
      <c r="A16248" s="58"/>
    </row>
    <row r="16249" spans="1:1" x14ac:dyDescent="0.25">
      <c r="A16249" s="58"/>
    </row>
    <row r="16250" spans="1:1" x14ac:dyDescent="0.25">
      <c r="A16250" s="58"/>
    </row>
    <row r="16251" spans="1:1" x14ac:dyDescent="0.25">
      <c r="A16251" s="58"/>
    </row>
    <row r="16252" spans="1:1" x14ac:dyDescent="0.25">
      <c r="A16252" s="58"/>
    </row>
    <row r="16253" spans="1:1" x14ac:dyDescent="0.25">
      <c r="A16253" s="58"/>
    </row>
    <row r="16254" spans="1:1" x14ac:dyDescent="0.25">
      <c r="A16254" s="58"/>
    </row>
    <row r="16255" spans="1:1" x14ac:dyDescent="0.25">
      <c r="A16255" s="58"/>
    </row>
    <row r="16256" spans="1:1" x14ac:dyDescent="0.25">
      <c r="A16256" s="58"/>
    </row>
    <row r="16257" spans="1:1" x14ac:dyDescent="0.25">
      <c r="A16257" s="58"/>
    </row>
    <row r="16258" spans="1:1" x14ac:dyDescent="0.25">
      <c r="A16258" s="58"/>
    </row>
    <row r="16259" spans="1:1" x14ac:dyDescent="0.25">
      <c r="A16259" s="58"/>
    </row>
    <row r="16260" spans="1:1" x14ac:dyDescent="0.25">
      <c r="A16260" s="58"/>
    </row>
    <row r="16261" spans="1:1" x14ac:dyDescent="0.25">
      <c r="A16261" s="58"/>
    </row>
    <row r="16262" spans="1:1" x14ac:dyDescent="0.25">
      <c r="A16262" s="58"/>
    </row>
    <row r="16263" spans="1:1" x14ac:dyDescent="0.25">
      <c r="A16263" s="58"/>
    </row>
    <row r="16264" spans="1:1" x14ac:dyDescent="0.25">
      <c r="A16264" s="58"/>
    </row>
    <row r="16265" spans="1:1" x14ac:dyDescent="0.25">
      <c r="A16265" s="58"/>
    </row>
    <row r="16266" spans="1:1" x14ac:dyDescent="0.25">
      <c r="A16266" s="58"/>
    </row>
    <row r="16267" spans="1:1" x14ac:dyDescent="0.25">
      <c r="A16267" s="58"/>
    </row>
    <row r="16268" spans="1:1" x14ac:dyDescent="0.25">
      <c r="A16268" s="58"/>
    </row>
    <row r="16269" spans="1:1" x14ac:dyDescent="0.25">
      <c r="A16269" s="58"/>
    </row>
    <row r="16270" spans="1:1" x14ac:dyDescent="0.25">
      <c r="A16270" s="58"/>
    </row>
    <row r="16271" spans="1:1" x14ac:dyDescent="0.25">
      <c r="A16271" s="58"/>
    </row>
    <row r="16272" spans="1:1" x14ac:dyDescent="0.25">
      <c r="A16272" s="58"/>
    </row>
    <row r="16273" spans="1:1" x14ac:dyDescent="0.25">
      <c r="A16273" s="58"/>
    </row>
    <row r="16274" spans="1:1" x14ac:dyDescent="0.25">
      <c r="A16274" s="58"/>
    </row>
    <row r="16275" spans="1:1" x14ac:dyDescent="0.25">
      <c r="A16275" s="58"/>
    </row>
    <row r="16276" spans="1:1" x14ac:dyDescent="0.25">
      <c r="A16276" s="58"/>
    </row>
    <row r="16277" spans="1:1" x14ac:dyDescent="0.25">
      <c r="A16277" s="58"/>
    </row>
    <row r="16278" spans="1:1" x14ac:dyDescent="0.25">
      <c r="A16278" s="58"/>
    </row>
    <row r="16279" spans="1:1" x14ac:dyDescent="0.25">
      <c r="A16279" s="58"/>
    </row>
    <row r="16280" spans="1:1" x14ac:dyDescent="0.25">
      <c r="A16280" s="58"/>
    </row>
    <row r="16281" spans="1:1" x14ac:dyDescent="0.25">
      <c r="A16281" s="58"/>
    </row>
    <row r="16282" spans="1:1" x14ac:dyDescent="0.25">
      <c r="A16282" s="58"/>
    </row>
    <row r="16283" spans="1:1" x14ac:dyDescent="0.25">
      <c r="A16283" s="58"/>
    </row>
    <row r="16284" spans="1:1" x14ac:dyDescent="0.25">
      <c r="A16284" s="58"/>
    </row>
    <row r="16285" spans="1:1" x14ac:dyDescent="0.25">
      <c r="A16285" s="58"/>
    </row>
    <row r="16286" spans="1:1" x14ac:dyDescent="0.25">
      <c r="A16286" s="58"/>
    </row>
    <row r="16287" spans="1:1" x14ac:dyDescent="0.25">
      <c r="A16287" s="58"/>
    </row>
    <row r="16288" spans="1:1" x14ac:dyDescent="0.25">
      <c r="A16288" s="58"/>
    </row>
    <row r="16289" spans="1:1" x14ac:dyDescent="0.25">
      <c r="A16289" s="58"/>
    </row>
    <row r="16290" spans="1:1" x14ac:dyDescent="0.25">
      <c r="A16290" s="58"/>
    </row>
    <row r="16291" spans="1:1" x14ac:dyDescent="0.25">
      <c r="A16291" s="58"/>
    </row>
    <row r="16292" spans="1:1" x14ac:dyDescent="0.25">
      <c r="A16292" s="58"/>
    </row>
    <row r="16293" spans="1:1" x14ac:dyDescent="0.25">
      <c r="A16293" s="58"/>
    </row>
    <row r="16294" spans="1:1" x14ac:dyDescent="0.25">
      <c r="A16294" s="58"/>
    </row>
    <row r="16295" spans="1:1" x14ac:dyDescent="0.25">
      <c r="A16295" s="58"/>
    </row>
    <row r="16296" spans="1:1" x14ac:dyDescent="0.25">
      <c r="A16296" s="58"/>
    </row>
    <row r="16297" spans="1:1" x14ac:dyDescent="0.25">
      <c r="A16297" s="58"/>
    </row>
    <row r="16298" spans="1:1" x14ac:dyDescent="0.25">
      <c r="A16298" s="58"/>
    </row>
    <row r="16299" spans="1:1" x14ac:dyDescent="0.25">
      <c r="A16299" s="58"/>
    </row>
    <row r="16300" spans="1:1" x14ac:dyDescent="0.25">
      <c r="A16300" s="58"/>
    </row>
    <row r="16301" spans="1:1" x14ac:dyDescent="0.25">
      <c r="A16301" s="58"/>
    </row>
    <row r="16302" spans="1:1" x14ac:dyDescent="0.25">
      <c r="A16302" s="58"/>
    </row>
    <row r="16303" spans="1:1" x14ac:dyDescent="0.25">
      <c r="A16303" s="58"/>
    </row>
    <row r="16304" spans="1:1" x14ac:dyDescent="0.25">
      <c r="A16304" s="58"/>
    </row>
    <row r="16305" spans="1:1" x14ac:dyDescent="0.25">
      <c r="A16305" s="58"/>
    </row>
    <row r="16306" spans="1:1" x14ac:dyDescent="0.25">
      <c r="A16306" s="58"/>
    </row>
    <row r="16307" spans="1:1" x14ac:dyDescent="0.25">
      <c r="A16307" s="58"/>
    </row>
    <row r="16308" spans="1:1" x14ac:dyDescent="0.25">
      <c r="A16308" s="58"/>
    </row>
    <row r="16309" spans="1:1" x14ac:dyDescent="0.25">
      <c r="A16309" s="58"/>
    </row>
    <row r="16310" spans="1:1" x14ac:dyDescent="0.25">
      <c r="A16310" s="58"/>
    </row>
    <row r="16311" spans="1:1" x14ac:dyDescent="0.25">
      <c r="A16311" s="58"/>
    </row>
    <row r="16312" spans="1:1" x14ac:dyDescent="0.25">
      <c r="A16312" s="58"/>
    </row>
    <row r="16313" spans="1:1" x14ac:dyDescent="0.25">
      <c r="A16313" s="58"/>
    </row>
    <row r="16314" spans="1:1" x14ac:dyDescent="0.25">
      <c r="A16314" s="58"/>
    </row>
    <row r="16315" spans="1:1" x14ac:dyDescent="0.25">
      <c r="A16315" s="58"/>
    </row>
    <row r="16316" spans="1:1" x14ac:dyDescent="0.25">
      <c r="A16316" s="58"/>
    </row>
    <row r="16317" spans="1:1" x14ac:dyDescent="0.25">
      <c r="A16317" s="58"/>
    </row>
    <row r="16318" spans="1:1" x14ac:dyDescent="0.25">
      <c r="A16318" s="58"/>
    </row>
    <row r="16319" spans="1:1" x14ac:dyDescent="0.25">
      <c r="A16319" s="58"/>
    </row>
    <row r="16320" spans="1:1" x14ac:dyDescent="0.25">
      <c r="A16320" s="58"/>
    </row>
    <row r="16321" spans="1:1" x14ac:dyDescent="0.25">
      <c r="A16321" s="58"/>
    </row>
    <row r="16322" spans="1:1" x14ac:dyDescent="0.25">
      <c r="A16322" s="58"/>
    </row>
    <row r="16323" spans="1:1" x14ac:dyDescent="0.25">
      <c r="A16323" s="58"/>
    </row>
    <row r="16324" spans="1:1" x14ac:dyDescent="0.25">
      <c r="A16324" s="58"/>
    </row>
    <row r="16325" spans="1:1" x14ac:dyDescent="0.25">
      <c r="A16325" s="58"/>
    </row>
    <row r="16326" spans="1:1" x14ac:dyDescent="0.25">
      <c r="A16326" s="58"/>
    </row>
    <row r="16327" spans="1:1" x14ac:dyDescent="0.25">
      <c r="A16327" s="58"/>
    </row>
    <row r="16328" spans="1:1" x14ac:dyDescent="0.25">
      <c r="A16328" s="58"/>
    </row>
    <row r="16329" spans="1:1" x14ac:dyDescent="0.25">
      <c r="A16329" s="58"/>
    </row>
    <row r="16330" spans="1:1" x14ac:dyDescent="0.25">
      <c r="A16330" s="58"/>
    </row>
    <row r="16331" spans="1:1" x14ac:dyDescent="0.25">
      <c r="A16331" s="58"/>
    </row>
    <row r="16332" spans="1:1" x14ac:dyDescent="0.25">
      <c r="A16332" s="58"/>
    </row>
    <row r="16333" spans="1:1" x14ac:dyDescent="0.25">
      <c r="A16333" s="58"/>
    </row>
    <row r="16334" spans="1:1" x14ac:dyDescent="0.25">
      <c r="A16334" s="58"/>
    </row>
    <row r="16335" spans="1:1" x14ac:dyDescent="0.25">
      <c r="A16335" s="58"/>
    </row>
    <row r="16336" spans="1:1" x14ac:dyDescent="0.25">
      <c r="A16336" s="58"/>
    </row>
    <row r="16337" spans="1:1" x14ac:dyDescent="0.25">
      <c r="A16337" s="58"/>
    </row>
    <row r="16338" spans="1:1" x14ac:dyDescent="0.25">
      <c r="A16338" s="58"/>
    </row>
    <row r="16339" spans="1:1" x14ac:dyDescent="0.25">
      <c r="A16339" s="58"/>
    </row>
    <row r="16340" spans="1:1" x14ac:dyDescent="0.25">
      <c r="A16340" s="58"/>
    </row>
    <row r="16341" spans="1:1" x14ac:dyDescent="0.25">
      <c r="A16341" s="58"/>
    </row>
    <row r="16342" spans="1:1" x14ac:dyDescent="0.25">
      <c r="A16342" s="58"/>
    </row>
    <row r="16343" spans="1:1" x14ac:dyDescent="0.25">
      <c r="A16343" s="58"/>
    </row>
    <row r="16344" spans="1:1" x14ac:dyDescent="0.25">
      <c r="A16344" s="58"/>
    </row>
    <row r="16345" spans="1:1" x14ac:dyDescent="0.25">
      <c r="A16345" s="58"/>
    </row>
    <row r="16346" spans="1:1" x14ac:dyDescent="0.25">
      <c r="A16346" s="58"/>
    </row>
    <row r="16347" spans="1:1" x14ac:dyDescent="0.25">
      <c r="A16347" s="58"/>
    </row>
    <row r="16348" spans="1:1" x14ac:dyDescent="0.25">
      <c r="A16348" s="58"/>
    </row>
    <row r="16349" spans="1:1" x14ac:dyDescent="0.25">
      <c r="A16349" s="58"/>
    </row>
    <row r="16350" spans="1:1" x14ac:dyDescent="0.25">
      <c r="A16350" s="58"/>
    </row>
    <row r="16351" spans="1:1" x14ac:dyDescent="0.25">
      <c r="A16351" s="58"/>
    </row>
    <row r="16352" spans="1:1" x14ac:dyDescent="0.25">
      <c r="A16352" s="58"/>
    </row>
    <row r="16353" spans="1:1" x14ac:dyDescent="0.25">
      <c r="A16353" s="58"/>
    </row>
    <row r="16354" spans="1:1" x14ac:dyDescent="0.25">
      <c r="A16354" s="58"/>
    </row>
    <row r="16355" spans="1:1" x14ac:dyDescent="0.25">
      <c r="A16355" s="58"/>
    </row>
    <row r="16356" spans="1:1" x14ac:dyDescent="0.25">
      <c r="A16356" s="58"/>
    </row>
    <row r="16357" spans="1:1" x14ac:dyDescent="0.25">
      <c r="A16357" s="58"/>
    </row>
    <row r="16358" spans="1:1" x14ac:dyDescent="0.25">
      <c r="A16358" s="58"/>
    </row>
    <row r="16359" spans="1:1" x14ac:dyDescent="0.25">
      <c r="A16359" s="58"/>
    </row>
    <row r="16360" spans="1:1" x14ac:dyDescent="0.25">
      <c r="A16360" s="58"/>
    </row>
    <row r="16361" spans="1:1" x14ac:dyDescent="0.25">
      <c r="A16361" s="58"/>
    </row>
    <row r="16362" spans="1:1" x14ac:dyDescent="0.25">
      <c r="A16362" s="58"/>
    </row>
    <row r="16363" spans="1:1" x14ac:dyDescent="0.25">
      <c r="A16363" s="58"/>
    </row>
    <row r="16364" spans="1:1" x14ac:dyDescent="0.25">
      <c r="A16364" s="58"/>
    </row>
    <row r="16365" spans="1:1" x14ac:dyDescent="0.25">
      <c r="A16365" s="58"/>
    </row>
    <row r="16366" spans="1:1" x14ac:dyDescent="0.25">
      <c r="A16366" s="58"/>
    </row>
    <row r="16367" spans="1:1" x14ac:dyDescent="0.25">
      <c r="A16367" s="58"/>
    </row>
    <row r="16368" spans="1:1" x14ac:dyDescent="0.25">
      <c r="A16368" s="58"/>
    </row>
    <row r="16369" spans="1:1" x14ac:dyDescent="0.25">
      <c r="A16369" s="58"/>
    </row>
    <row r="16370" spans="1:1" x14ac:dyDescent="0.25">
      <c r="A16370" s="58"/>
    </row>
    <row r="16371" spans="1:1" x14ac:dyDescent="0.25">
      <c r="A16371" s="58"/>
    </row>
    <row r="16372" spans="1:1" x14ac:dyDescent="0.25">
      <c r="A16372" s="58"/>
    </row>
    <row r="16373" spans="1:1" x14ac:dyDescent="0.25">
      <c r="A16373" s="58"/>
    </row>
    <row r="16374" spans="1:1" x14ac:dyDescent="0.25">
      <c r="A16374" s="58"/>
    </row>
    <row r="16375" spans="1:1" x14ac:dyDescent="0.25">
      <c r="A16375" s="58"/>
    </row>
    <row r="16376" spans="1:1" x14ac:dyDescent="0.25">
      <c r="A16376" s="58"/>
    </row>
    <row r="16377" spans="1:1" x14ac:dyDescent="0.25">
      <c r="A16377" s="58"/>
    </row>
    <row r="16378" spans="1:1" x14ac:dyDescent="0.25">
      <c r="A16378" s="58"/>
    </row>
    <row r="16379" spans="1:1" x14ac:dyDescent="0.25">
      <c r="A16379" s="58"/>
    </row>
  </sheetData>
  <mergeCells count="1">
    <mergeCell ref="A44:B44"/>
  </mergeCells>
  <conditionalFormatting sqref="A41">
    <cfRule type="cellIs" dxfId="0" priority="1" operator="equal">
      <formula>4</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1"/>
  <sheetViews>
    <sheetView workbookViewId="0">
      <selection activeCell="F26" sqref="F26"/>
    </sheetView>
  </sheetViews>
  <sheetFormatPr defaultRowHeight="15" x14ac:dyDescent="0.25"/>
  <cols>
    <col min="1" max="1" width="3.85546875" customWidth="1"/>
    <col min="2" max="2" width="12.42578125" customWidth="1"/>
    <col min="3" max="3" width="11.85546875" customWidth="1"/>
    <col min="4" max="4" width="12.7109375" customWidth="1"/>
    <col min="5" max="5" width="14.7109375" bestFit="1" customWidth="1"/>
    <col min="6" max="6" width="58.42578125" bestFit="1" customWidth="1"/>
    <col min="7" max="7" width="16.42578125" style="7" customWidth="1"/>
    <col min="8" max="8" width="21" style="7" customWidth="1"/>
    <col min="9" max="9" width="89.7109375" customWidth="1"/>
  </cols>
  <sheetData>
    <row r="1" spans="1:9" ht="18.75" x14ac:dyDescent="0.3">
      <c r="A1" s="15" t="s">
        <v>159</v>
      </c>
      <c r="F1" s="7"/>
      <c r="H1"/>
    </row>
    <row r="2" spans="1:9" x14ac:dyDescent="0.25">
      <c r="A2" s="138" t="s">
        <v>157</v>
      </c>
      <c r="B2" s="138"/>
      <c r="C2" s="138"/>
      <c r="D2" s="138"/>
      <c r="E2" s="138"/>
      <c r="F2" s="138"/>
      <c r="G2" s="138"/>
      <c r="H2" s="138"/>
    </row>
    <row r="3" spans="1:9" ht="46.5" customHeight="1" thickBot="1" x14ac:dyDescent="0.3">
      <c r="A3" s="138"/>
      <c r="B3" s="138"/>
      <c r="C3" s="138"/>
      <c r="D3" s="138"/>
      <c r="E3" s="138"/>
      <c r="F3" s="138"/>
      <c r="G3" s="138"/>
      <c r="H3" s="138"/>
    </row>
    <row r="4" spans="1:9" s="2" customFormat="1" x14ac:dyDescent="0.25">
      <c r="B4" s="20" t="s">
        <v>0</v>
      </c>
      <c r="C4" s="21" t="s">
        <v>317</v>
      </c>
      <c r="D4" s="22" t="s">
        <v>319</v>
      </c>
      <c r="E4" s="22" t="s">
        <v>325</v>
      </c>
      <c r="F4" s="22" t="s">
        <v>69</v>
      </c>
      <c r="G4" s="140" t="s">
        <v>168</v>
      </c>
      <c r="H4" s="140" t="s">
        <v>169</v>
      </c>
      <c r="I4" s="23" t="s">
        <v>83</v>
      </c>
    </row>
    <row r="5" spans="1:9" s="2" customFormat="1" x14ac:dyDescent="0.25">
      <c r="B5" s="24" t="s">
        <v>160</v>
      </c>
      <c r="C5" s="25" t="s">
        <v>328</v>
      </c>
      <c r="D5" s="26" t="s">
        <v>326</v>
      </c>
      <c r="E5" s="26" t="s">
        <v>322</v>
      </c>
      <c r="F5" s="26" t="s">
        <v>327</v>
      </c>
      <c r="G5" s="141"/>
      <c r="H5" s="141"/>
      <c r="I5" s="27"/>
    </row>
    <row r="6" spans="1:9" x14ac:dyDescent="0.25">
      <c r="B6" s="100">
        <v>407</v>
      </c>
      <c r="C6" s="29" t="s">
        <v>63</v>
      </c>
      <c r="D6" s="29" t="s">
        <v>74</v>
      </c>
      <c r="E6" s="29" t="s">
        <v>63</v>
      </c>
      <c r="F6" s="29" t="s">
        <v>71</v>
      </c>
      <c r="G6" s="29" t="s">
        <v>323</v>
      </c>
      <c r="H6" s="29" t="s">
        <v>74</v>
      </c>
      <c r="I6" s="17" t="s">
        <v>324</v>
      </c>
    </row>
    <row r="7" spans="1:9" x14ac:dyDescent="0.25">
      <c r="B7" s="100">
        <v>1011</v>
      </c>
      <c r="C7" s="95">
        <v>372.626930245415</v>
      </c>
      <c r="D7" s="29" t="s">
        <v>81</v>
      </c>
      <c r="E7" s="29">
        <v>0</v>
      </c>
      <c r="F7" s="29" t="s">
        <v>71</v>
      </c>
      <c r="G7" s="29" t="s">
        <v>84</v>
      </c>
      <c r="H7" s="29" t="s">
        <v>81</v>
      </c>
      <c r="I7" s="17" t="s">
        <v>330</v>
      </c>
    </row>
    <row r="8" spans="1:9" s="10" customFormat="1" x14ac:dyDescent="0.25">
      <c r="B8" s="96" t="s">
        <v>329</v>
      </c>
      <c r="C8" s="97">
        <v>967</v>
      </c>
      <c r="D8" s="97" t="s">
        <v>81</v>
      </c>
      <c r="E8" s="97">
        <v>1000</v>
      </c>
      <c r="F8" s="97" t="s">
        <v>247</v>
      </c>
      <c r="G8" s="98" t="s">
        <v>121</v>
      </c>
      <c r="H8" s="98" t="s">
        <v>81</v>
      </c>
      <c r="I8" s="99" t="s">
        <v>331</v>
      </c>
    </row>
    <row r="9" spans="1:9" ht="15.75" thickBot="1" x14ac:dyDescent="0.3">
      <c r="B9" s="101">
        <v>134</v>
      </c>
      <c r="C9" s="102">
        <v>16811301.866862062</v>
      </c>
      <c r="D9" s="39"/>
      <c r="E9" s="39">
        <v>16811000</v>
      </c>
      <c r="F9" s="39" t="s">
        <v>71</v>
      </c>
      <c r="G9" s="31"/>
      <c r="H9" s="31"/>
      <c r="I9" s="18"/>
    </row>
    <row r="11" spans="1:9" ht="51.75" customHeight="1" thickBot="1" x14ac:dyDescent="0.3">
      <c r="A11" s="139" t="s">
        <v>158</v>
      </c>
      <c r="B11" s="139"/>
      <c r="C11" s="139"/>
      <c r="D11" s="139"/>
      <c r="E11" s="139"/>
      <c r="F11" s="139"/>
      <c r="G11" s="139"/>
      <c r="H11" s="139"/>
    </row>
    <row r="12" spans="1:9" s="2" customFormat="1" x14ac:dyDescent="0.25">
      <c r="B12" s="32" t="s">
        <v>0</v>
      </c>
      <c r="C12" s="33" t="s">
        <v>162</v>
      </c>
      <c r="D12" s="34" t="s">
        <v>101</v>
      </c>
      <c r="E12" s="34" t="s">
        <v>163</v>
      </c>
      <c r="F12" s="35" t="s">
        <v>69</v>
      </c>
      <c r="G12" s="140" t="s">
        <v>332</v>
      </c>
      <c r="H12" s="140" t="s">
        <v>169</v>
      </c>
      <c r="I12" s="23" t="s">
        <v>83</v>
      </c>
    </row>
    <row r="13" spans="1:9" s="2" customFormat="1" x14ac:dyDescent="0.25">
      <c r="B13" s="36" t="s">
        <v>160</v>
      </c>
      <c r="C13" s="37" t="s">
        <v>164</v>
      </c>
      <c r="D13" s="38" t="s">
        <v>165</v>
      </c>
      <c r="E13" s="38" t="s">
        <v>166</v>
      </c>
      <c r="F13" s="26" t="s">
        <v>327</v>
      </c>
      <c r="G13" s="141"/>
      <c r="H13" s="141"/>
      <c r="I13" s="27"/>
    </row>
    <row r="14" spans="1:9" x14ac:dyDescent="0.25">
      <c r="B14" s="28">
        <v>865</v>
      </c>
      <c r="C14" s="29" t="s">
        <v>74</v>
      </c>
      <c r="D14" s="29" t="s">
        <v>74</v>
      </c>
      <c r="E14" s="103">
        <v>0</v>
      </c>
      <c r="F14" s="29" t="s">
        <v>71</v>
      </c>
      <c r="G14" s="29" t="s">
        <v>86</v>
      </c>
      <c r="H14" s="29" t="s">
        <v>74</v>
      </c>
      <c r="I14" s="17" t="s">
        <v>89</v>
      </c>
    </row>
    <row r="15" spans="1:9" x14ac:dyDescent="0.25">
      <c r="B15" s="28">
        <v>718</v>
      </c>
      <c r="C15" s="105">
        <v>4.3538163044293532E-2</v>
      </c>
      <c r="D15" s="29" t="s">
        <v>80</v>
      </c>
      <c r="E15" s="103">
        <v>0</v>
      </c>
      <c r="F15" s="29" t="s">
        <v>71</v>
      </c>
      <c r="G15" s="29" t="s">
        <v>87</v>
      </c>
      <c r="H15" s="29" t="s">
        <v>80</v>
      </c>
      <c r="I15" s="17" t="s">
        <v>333</v>
      </c>
    </row>
    <row r="16" spans="1:9" x14ac:dyDescent="0.25">
      <c r="B16" s="28">
        <v>388</v>
      </c>
      <c r="C16" s="105">
        <v>0</v>
      </c>
      <c r="D16" s="29"/>
      <c r="E16" s="103">
        <v>0</v>
      </c>
      <c r="F16" s="29" t="s">
        <v>71</v>
      </c>
      <c r="G16" s="29" t="s">
        <v>85</v>
      </c>
      <c r="H16" s="29"/>
      <c r="I16" s="17" t="s">
        <v>90</v>
      </c>
    </row>
    <row r="17" spans="1:9" x14ac:dyDescent="0.25">
      <c r="B17" s="28">
        <v>134</v>
      </c>
      <c r="C17" s="107">
        <v>0.2489981888169899</v>
      </c>
      <c r="D17" s="29"/>
      <c r="E17" s="103">
        <v>0.2</v>
      </c>
      <c r="F17" s="29" t="s">
        <v>71</v>
      </c>
      <c r="G17" s="29" t="s">
        <v>336</v>
      </c>
      <c r="H17" s="29"/>
      <c r="I17" s="17" t="s">
        <v>88</v>
      </c>
    </row>
    <row r="18" spans="1:9" x14ac:dyDescent="0.25">
      <c r="B18" s="28">
        <v>10</v>
      </c>
      <c r="C18" s="105" t="s">
        <v>74</v>
      </c>
      <c r="D18" s="29" t="s">
        <v>74</v>
      </c>
      <c r="E18" s="103">
        <v>0</v>
      </c>
      <c r="F18" s="29" t="s">
        <v>231</v>
      </c>
      <c r="G18" s="29" t="s">
        <v>247</v>
      </c>
      <c r="H18" s="29"/>
      <c r="I18" s="17" t="s">
        <v>334</v>
      </c>
    </row>
    <row r="19" spans="1:9" ht="15.75" thickBot="1" x14ac:dyDescent="0.3">
      <c r="B19" s="30">
        <v>777</v>
      </c>
      <c r="C19" s="106" t="s">
        <v>74</v>
      </c>
      <c r="D19" s="31" t="s">
        <v>74</v>
      </c>
      <c r="E19" s="104">
        <v>0</v>
      </c>
      <c r="F19" s="31" t="s">
        <v>229</v>
      </c>
      <c r="G19" s="39" t="s">
        <v>247</v>
      </c>
      <c r="H19" s="39"/>
      <c r="I19" s="18" t="s">
        <v>335</v>
      </c>
    </row>
    <row r="20" spans="1:9" x14ac:dyDescent="0.25">
      <c r="A20" s="1" t="s">
        <v>161</v>
      </c>
      <c r="F20" s="7"/>
      <c r="H20"/>
    </row>
    <row r="21" spans="1:9" x14ac:dyDescent="0.25">
      <c r="A21" s="1" t="s">
        <v>167</v>
      </c>
      <c r="F21" s="7"/>
    </row>
  </sheetData>
  <mergeCells count="6">
    <mergeCell ref="A2:H3"/>
    <mergeCell ref="A11:H11"/>
    <mergeCell ref="G4:G5"/>
    <mergeCell ref="H4:H5"/>
    <mergeCell ref="G12:G13"/>
    <mergeCell ref="H12:H13"/>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132"/>
  <sheetViews>
    <sheetView workbookViewId="0">
      <selection activeCell="B3" sqref="B3"/>
    </sheetView>
  </sheetViews>
  <sheetFormatPr defaultRowHeight="15" x14ac:dyDescent="0.25"/>
  <cols>
    <col min="2" max="2" width="11" bestFit="1" customWidth="1"/>
    <col min="14" max="19" width="9.140625" style="73"/>
    <col min="22" max="22" width="13.140625" bestFit="1" customWidth="1"/>
    <col min="23" max="23" width="18.28515625" bestFit="1" customWidth="1"/>
    <col min="24" max="36" width="12" bestFit="1" customWidth="1"/>
    <col min="37" max="38" width="11" bestFit="1" customWidth="1"/>
    <col min="39" max="45" width="12" bestFit="1" customWidth="1"/>
    <col min="46" max="46" width="11" bestFit="1" customWidth="1"/>
    <col min="47" max="54" width="12" bestFit="1" customWidth="1"/>
    <col min="55" max="55" width="11" bestFit="1" customWidth="1"/>
    <col min="56" max="61" width="12" bestFit="1" customWidth="1"/>
    <col min="62" max="62" width="11" bestFit="1" customWidth="1"/>
    <col min="63" max="71" width="12" bestFit="1" customWidth="1"/>
    <col min="72" max="72" width="11" bestFit="1" customWidth="1"/>
    <col min="73" max="107" width="12" bestFit="1" customWidth="1"/>
    <col min="108" max="109" width="11" bestFit="1" customWidth="1"/>
    <col min="110" max="117" width="12" bestFit="1" customWidth="1"/>
    <col min="118" max="118" width="11" bestFit="1" customWidth="1"/>
    <col min="119" max="120" width="12" bestFit="1" customWidth="1"/>
    <col min="121" max="121" width="11" bestFit="1" customWidth="1"/>
    <col min="122" max="127" width="12" bestFit="1" customWidth="1"/>
    <col min="128" max="128" width="11" bestFit="1" customWidth="1"/>
    <col min="129" max="160" width="12" bestFit="1" customWidth="1"/>
    <col min="161" max="161" width="11" bestFit="1" customWidth="1"/>
    <col min="162" max="169" width="12" bestFit="1" customWidth="1"/>
    <col min="170" max="170" width="11" bestFit="1" customWidth="1"/>
    <col min="171" max="175" width="12" bestFit="1" customWidth="1"/>
    <col min="176" max="176" width="11" bestFit="1" customWidth="1"/>
    <col min="177" max="182" width="12" bestFit="1" customWidth="1"/>
    <col min="183" max="184" width="11" bestFit="1" customWidth="1"/>
    <col min="185" max="193" width="12" bestFit="1" customWidth="1"/>
    <col min="194" max="194" width="11" bestFit="1" customWidth="1"/>
    <col min="195" max="215" width="12" bestFit="1" customWidth="1"/>
    <col min="216" max="216" width="10" bestFit="1" customWidth="1"/>
    <col min="217" max="217" width="11" bestFit="1" customWidth="1"/>
    <col min="218" max="224" width="12" bestFit="1" customWidth="1"/>
    <col min="225" max="226" width="11" bestFit="1" customWidth="1"/>
    <col min="227" max="259" width="12" bestFit="1" customWidth="1"/>
    <col min="260" max="260" width="11" bestFit="1" customWidth="1"/>
    <col min="261" max="309" width="12" bestFit="1" customWidth="1"/>
    <col min="310" max="310" width="11" bestFit="1" customWidth="1"/>
    <col min="311" max="344" width="12" bestFit="1" customWidth="1"/>
    <col min="345" max="345" width="11" bestFit="1" customWidth="1"/>
    <col min="346" max="386" width="12" bestFit="1" customWidth="1"/>
    <col min="387" max="387" width="11" bestFit="1" customWidth="1"/>
    <col min="388" max="403" width="12" bestFit="1" customWidth="1"/>
    <col min="404" max="404" width="11" bestFit="1" customWidth="1"/>
    <col min="405" max="405" width="12" bestFit="1" customWidth="1"/>
    <col min="406" max="407" width="11" bestFit="1" customWidth="1"/>
    <col min="408" max="419" width="12" bestFit="1" customWidth="1"/>
  </cols>
  <sheetData>
    <row r="1" spans="1:28" s="40" customFormat="1" x14ac:dyDescent="0.25">
      <c r="A1" s="142" t="s">
        <v>0</v>
      </c>
      <c r="B1" s="142" t="s">
        <v>82</v>
      </c>
      <c r="C1" s="142" t="s">
        <v>209</v>
      </c>
      <c r="D1" s="142"/>
      <c r="E1" s="142"/>
      <c r="F1" s="142"/>
      <c r="G1" s="142"/>
      <c r="H1" s="142"/>
      <c r="I1" s="142" t="s">
        <v>210</v>
      </c>
      <c r="J1" s="142"/>
      <c r="K1" s="142"/>
      <c r="L1" s="142"/>
      <c r="M1" s="142"/>
      <c r="N1" s="115" t="s">
        <v>208</v>
      </c>
      <c r="O1" s="142" t="s">
        <v>344</v>
      </c>
      <c r="P1" s="142"/>
      <c r="Q1" s="142"/>
      <c r="R1" s="142"/>
      <c r="S1" s="142"/>
      <c r="W1" s="143" t="s">
        <v>337</v>
      </c>
      <c r="X1" s="143" t="s">
        <v>339</v>
      </c>
      <c r="Y1" s="143" t="s">
        <v>342</v>
      </c>
      <c r="Z1" s="143" t="s">
        <v>343</v>
      </c>
      <c r="AA1" s="143" t="s">
        <v>340</v>
      </c>
      <c r="AB1" s="143" t="s">
        <v>341</v>
      </c>
    </row>
    <row r="2" spans="1:28" s="40" customFormat="1" x14ac:dyDescent="0.25">
      <c r="A2" s="142"/>
      <c r="B2" s="142"/>
      <c r="C2" s="43" t="s">
        <v>47</v>
      </c>
      <c r="D2" s="43" t="s">
        <v>48</v>
      </c>
      <c r="E2" s="43" t="s">
        <v>49</v>
      </c>
      <c r="F2" s="43" t="s">
        <v>207</v>
      </c>
      <c r="G2" s="43" t="s">
        <v>50</v>
      </c>
      <c r="H2" s="54" t="s">
        <v>51</v>
      </c>
      <c r="I2" s="43" t="s">
        <v>47</v>
      </c>
      <c r="J2" s="43" t="s">
        <v>48</v>
      </c>
      <c r="K2" s="43" t="s">
        <v>49</v>
      </c>
      <c r="L2" s="43" t="s">
        <v>207</v>
      </c>
      <c r="M2" s="43" t="s">
        <v>50</v>
      </c>
      <c r="N2" s="115" t="s">
        <v>208</v>
      </c>
      <c r="O2" s="113" t="s">
        <v>47</v>
      </c>
      <c r="P2" s="113" t="s">
        <v>48</v>
      </c>
      <c r="Q2" s="113" t="s">
        <v>49</v>
      </c>
      <c r="R2" s="113" t="s">
        <v>207</v>
      </c>
      <c r="S2" s="113" t="s">
        <v>50</v>
      </c>
      <c r="W2" s="143"/>
      <c r="X2" s="143"/>
      <c r="Y2" s="143"/>
      <c r="Z2" s="143"/>
      <c r="AA2" s="143"/>
      <c r="AB2" s="143"/>
    </row>
    <row r="3" spans="1:28" ht="15" customHeight="1" x14ac:dyDescent="0.25">
      <c r="A3">
        <v>40</v>
      </c>
      <c r="B3">
        <v>6216268.8116199998</v>
      </c>
      <c r="C3">
        <v>0</v>
      </c>
      <c r="D3">
        <v>749619</v>
      </c>
      <c r="E3">
        <v>0</v>
      </c>
      <c r="F3">
        <v>0</v>
      </c>
      <c r="G3">
        <v>0</v>
      </c>
      <c r="H3" s="74">
        <v>749619</v>
      </c>
      <c r="I3" s="42" t="str">
        <f t="shared" ref="I3:I66" si="0">IFERROR(IF(C3/$H3=0,"",C3/$H3),"")</f>
        <v/>
      </c>
      <c r="J3" s="42">
        <f t="shared" ref="J3:J66" si="1">IFERROR(IF(D3/$H3=0,"",D3/$H3),"")</f>
        <v>1</v>
      </c>
      <c r="K3" s="42" t="str">
        <f t="shared" ref="K3:K66" si="2">IFERROR(IF(E3/$H3=0,"",E3/$H3),"")</f>
        <v/>
      </c>
      <c r="L3" s="42" t="str">
        <f t="shared" ref="L3:L66" si="3">IFERROR(IF(F3/$H3=0,"",F3/$H3),"")</f>
        <v/>
      </c>
      <c r="M3" s="42" t="str">
        <f t="shared" ref="M3:M66" si="4">IFERROR(IF(G3/$H3=0,"",G3/$H3),"")</f>
        <v/>
      </c>
      <c r="N3" s="75">
        <f t="shared" ref="N3:N66" si="5">H3/B3</f>
        <v>0.12058986229790221</v>
      </c>
      <c r="O3" s="75">
        <f>C3/$B3</f>
        <v>0</v>
      </c>
      <c r="P3" s="75">
        <f t="shared" ref="P3:S18" si="6">D3/$B3</f>
        <v>0.12058986229790221</v>
      </c>
      <c r="Q3" s="75">
        <f t="shared" si="6"/>
        <v>0</v>
      </c>
      <c r="R3" s="75">
        <f t="shared" si="6"/>
        <v>0</v>
      </c>
      <c r="S3" s="75">
        <f t="shared" si="6"/>
        <v>0</v>
      </c>
      <c r="T3" s="42">
        <f t="shared" ref="T3:T66" si="7">IFERROR(_xlfn.IFS(I3=1,1,J3=1,1,K3=1,1,L3=1,1,M3=1,1),"")</f>
        <v>1</v>
      </c>
      <c r="V3" s="108" t="s">
        <v>47</v>
      </c>
      <c r="W3" s="114">
        <f>SUM(C3:C1132)</f>
        <v>75310140</v>
      </c>
      <c r="X3" s="114">
        <v>83700000</v>
      </c>
      <c r="Y3" s="45">
        <f>W3/X3</f>
        <v>0.89976272401433688</v>
      </c>
      <c r="Z3">
        <v>9</v>
      </c>
      <c r="AA3">
        <v>2.0649999999999999</v>
      </c>
      <c r="AB3" s="116">
        <f>AVERAGE(O3:O1132)</f>
        <v>2.7441681743420206E-2</v>
      </c>
    </row>
    <row r="4" spans="1:28" x14ac:dyDescent="0.25">
      <c r="A4">
        <v>1034</v>
      </c>
      <c r="B4">
        <v>128574452.90800001</v>
      </c>
      <c r="C4">
        <v>0</v>
      </c>
      <c r="D4">
        <v>215794</v>
      </c>
      <c r="E4">
        <v>0</v>
      </c>
      <c r="F4">
        <v>0</v>
      </c>
      <c r="G4">
        <v>0</v>
      </c>
      <c r="H4" s="74">
        <v>215794</v>
      </c>
      <c r="I4" s="42" t="str">
        <f t="shared" si="0"/>
        <v/>
      </c>
      <c r="J4" s="42">
        <f t="shared" si="1"/>
        <v>1</v>
      </c>
      <c r="K4" s="42" t="str">
        <f t="shared" si="2"/>
        <v/>
      </c>
      <c r="L4" s="42" t="str">
        <f t="shared" si="3"/>
        <v/>
      </c>
      <c r="M4" s="42" t="str">
        <f t="shared" si="4"/>
        <v/>
      </c>
      <c r="N4" s="75">
        <f t="shared" si="5"/>
        <v>1.6783582983970304E-3</v>
      </c>
      <c r="O4" s="75">
        <f t="shared" ref="O4:S67" si="8">C4/$B4</f>
        <v>0</v>
      </c>
      <c r="P4" s="75">
        <f t="shared" si="6"/>
        <v>1.6783582983970304E-3</v>
      </c>
      <c r="Q4" s="75">
        <f t="shared" si="6"/>
        <v>0</v>
      </c>
      <c r="R4" s="75">
        <f t="shared" si="6"/>
        <v>0</v>
      </c>
      <c r="S4" s="75">
        <f t="shared" si="6"/>
        <v>0</v>
      </c>
      <c r="T4" s="42">
        <f t="shared" si="7"/>
        <v>1</v>
      </c>
      <c r="V4" s="108" t="s">
        <v>48</v>
      </c>
      <c r="W4" s="114">
        <f>SUM(D3:D1132)</f>
        <v>45709292</v>
      </c>
      <c r="X4" s="114">
        <v>61800000</v>
      </c>
      <c r="Y4" s="45">
        <f>W4/X4</f>
        <v>0.73963255663430416</v>
      </c>
      <c r="Z4">
        <v>328</v>
      </c>
      <c r="AA4">
        <v>8.0000000000000002E-3</v>
      </c>
      <c r="AB4" s="116">
        <f>AVERAGE(P3:P1132)</f>
        <v>4.7609337881105622E-3</v>
      </c>
    </row>
    <row r="5" spans="1:28" x14ac:dyDescent="0.25">
      <c r="A5">
        <v>834</v>
      </c>
      <c r="B5">
        <v>4926452.4253700003</v>
      </c>
      <c r="C5">
        <v>0</v>
      </c>
      <c r="D5">
        <v>200391</v>
      </c>
      <c r="E5">
        <v>0</v>
      </c>
      <c r="F5">
        <v>0</v>
      </c>
      <c r="G5">
        <v>0</v>
      </c>
      <c r="H5" s="74">
        <v>200391</v>
      </c>
      <c r="I5" s="42" t="str">
        <f t="shared" si="0"/>
        <v/>
      </c>
      <c r="J5" s="42">
        <f t="shared" si="1"/>
        <v>1</v>
      </c>
      <c r="K5" s="42" t="str">
        <f t="shared" si="2"/>
        <v/>
      </c>
      <c r="L5" s="42" t="str">
        <f t="shared" si="3"/>
        <v/>
      </c>
      <c r="M5" s="42" t="str">
        <f t="shared" si="4"/>
        <v/>
      </c>
      <c r="N5" s="75">
        <f t="shared" si="5"/>
        <v>4.0676532055406923E-2</v>
      </c>
      <c r="O5" s="75">
        <f t="shared" si="8"/>
        <v>0</v>
      </c>
      <c r="P5" s="75">
        <f t="shared" si="6"/>
        <v>4.0676532055406923E-2</v>
      </c>
      <c r="Q5" s="75">
        <f t="shared" si="6"/>
        <v>0</v>
      </c>
      <c r="R5" s="75">
        <f t="shared" si="6"/>
        <v>0</v>
      </c>
      <c r="S5" s="75">
        <f t="shared" si="6"/>
        <v>0</v>
      </c>
      <c r="T5" s="42">
        <f t="shared" si="7"/>
        <v>1</v>
      </c>
      <c r="V5" s="108" t="s">
        <v>49</v>
      </c>
      <c r="W5" s="114">
        <f>SUM(E3:E1132)</f>
        <v>61734718</v>
      </c>
      <c r="X5" s="114">
        <v>89300000</v>
      </c>
      <c r="Y5" s="45">
        <f t="shared" ref="Y5:Y7" si="9">W5/X5</f>
        <v>0.69131823068309073</v>
      </c>
      <c r="Z5">
        <v>35</v>
      </c>
      <c r="AA5">
        <v>1.2E-2</v>
      </c>
      <c r="AB5" s="116">
        <f>AVERAGE(Q3:Q1132)</f>
        <v>2.7441508017777621E-3</v>
      </c>
    </row>
    <row r="6" spans="1:28" x14ac:dyDescent="0.25">
      <c r="A6">
        <v>93</v>
      </c>
      <c r="B6">
        <v>29689224.285799999</v>
      </c>
      <c r="C6">
        <v>0</v>
      </c>
      <c r="D6">
        <v>183544</v>
      </c>
      <c r="E6">
        <v>0</v>
      </c>
      <c r="F6">
        <v>0</v>
      </c>
      <c r="G6">
        <v>0</v>
      </c>
      <c r="H6" s="74">
        <v>183544</v>
      </c>
      <c r="I6" s="42" t="str">
        <f t="shared" si="0"/>
        <v/>
      </c>
      <c r="J6" s="42">
        <f t="shared" si="1"/>
        <v>1</v>
      </c>
      <c r="K6" s="42" t="str">
        <f t="shared" si="2"/>
        <v/>
      </c>
      <c r="L6" s="42" t="str">
        <f t="shared" si="3"/>
        <v/>
      </c>
      <c r="M6" s="42" t="str">
        <f t="shared" si="4"/>
        <v/>
      </c>
      <c r="N6" s="75">
        <f t="shared" si="5"/>
        <v>6.1821756686242183E-3</v>
      </c>
      <c r="O6" s="75">
        <f t="shared" si="8"/>
        <v>0</v>
      </c>
      <c r="P6" s="75">
        <f t="shared" si="6"/>
        <v>6.1821756686242183E-3</v>
      </c>
      <c r="Q6" s="75">
        <f t="shared" si="6"/>
        <v>0</v>
      </c>
      <c r="R6" s="75">
        <f t="shared" si="6"/>
        <v>0</v>
      </c>
      <c r="S6" s="75">
        <f t="shared" si="6"/>
        <v>0</v>
      </c>
      <c r="T6" s="42">
        <f t="shared" si="7"/>
        <v>1</v>
      </c>
      <c r="V6" s="108" t="s">
        <v>207</v>
      </c>
      <c r="W6" s="114">
        <f>SUM(F3:F1132)</f>
        <v>189941006</v>
      </c>
      <c r="X6" s="114">
        <v>211000000</v>
      </c>
      <c r="Y6" s="45">
        <f t="shared" si="9"/>
        <v>0.90019434123222752</v>
      </c>
      <c r="Z6">
        <v>23</v>
      </c>
      <c r="AA6">
        <v>3.4000000000000002E-2</v>
      </c>
      <c r="AB6" s="116">
        <f>AVERAGE(R3:R1132)</f>
        <v>8.6699099011543299E-3</v>
      </c>
    </row>
    <row r="7" spans="1:28" x14ac:dyDescent="0.25">
      <c r="A7">
        <v>833</v>
      </c>
      <c r="B7">
        <v>2185349.4331700001</v>
      </c>
      <c r="C7">
        <v>0</v>
      </c>
      <c r="D7">
        <v>136985</v>
      </c>
      <c r="E7">
        <v>0</v>
      </c>
      <c r="F7">
        <v>0</v>
      </c>
      <c r="G7">
        <v>0</v>
      </c>
      <c r="H7" s="74">
        <v>136985</v>
      </c>
      <c r="I7" s="42" t="str">
        <f t="shared" si="0"/>
        <v/>
      </c>
      <c r="J7" s="42">
        <f t="shared" si="1"/>
        <v>1</v>
      </c>
      <c r="K7" s="42" t="str">
        <f t="shared" si="2"/>
        <v/>
      </c>
      <c r="L7" s="42" t="str">
        <f t="shared" si="3"/>
        <v/>
      </c>
      <c r="M7" s="42" t="str">
        <f t="shared" si="4"/>
        <v/>
      </c>
      <c r="N7" s="75">
        <f t="shared" si="5"/>
        <v>6.2683339296129778E-2</v>
      </c>
      <c r="O7" s="75">
        <f t="shared" si="8"/>
        <v>0</v>
      </c>
      <c r="P7" s="75">
        <f t="shared" si="6"/>
        <v>6.2683339296129778E-2</v>
      </c>
      <c r="Q7" s="75">
        <f t="shared" si="6"/>
        <v>0</v>
      </c>
      <c r="R7" s="75">
        <f t="shared" si="6"/>
        <v>0</v>
      </c>
      <c r="S7" s="75">
        <f t="shared" si="6"/>
        <v>0</v>
      </c>
      <c r="T7" s="42">
        <f t="shared" si="7"/>
        <v>1</v>
      </c>
      <c r="V7" s="108" t="s">
        <v>50</v>
      </c>
      <c r="W7" s="114">
        <f>SUM(G3:G1132)</f>
        <v>79060144</v>
      </c>
      <c r="X7" s="114">
        <v>116000000</v>
      </c>
      <c r="Y7" s="45">
        <f t="shared" si="9"/>
        <v>0.68155296551724143</v>
      </c>
      <c r="Z7">
        <v>1</v>
      </c>
      <c r="AA7">
        <v>1.38</v>
      </c>
      <c r="AB7" s="116">
        <f>AVERAGE(S3:S1132)</f>
        <v>1.7574487861489237E-2</v>
      </c>
    </row>
    <row r="8" spans="1:28" x14ac:dyDescent="0.25">
      <c r="A8">
        <v>764</v>
      </c>
      <c r="B8">
        <v>3555538.8683500001</v>
      </c>
      <c r="C8">
        <v>0</v>
      </c>
      <c r="D8">
        <v>119688</v>
      </c>
      <c r="E8">
        <v>0</v>
      </c>
      <c r="F8">
        <v>0</v>
      </c>
      <c r="G8">
        <v>0</v>
      </c>
      <c r="H8" s="74">
        <v>119688</v>
      </c>
      <c r="I8" s="42" t="str">
        <f t="shared" si="0"/>
        <v/>
      </c>
      <c r="J8" s="42">
        <f t="shared" si="1"/>
        <v>1</v>
      </c>
      <c r="K8" s="42" t="str">
        <f t="shared" si="2"/>
        <v/>
      </c>
      <c r="L8" s="42" t="str">
        <f t="shared" si="3"/>
        <v/>
      </c>
      <c r="M8" s="42" t="str">
        <f t="shared" si="4"/>
        <v/>
      </c>
      <c r="N8" s="75">
        <f t="shared" si="5"/>
        <v>3.3662407986990439E-2</v>
      </c>
      <c r="O8" s="75">
        <f t="shared" si="8"/>
        <v>0</v>
      </c>
      <c r="P8" s="75">
        <f t="shared" si="6"/>
        <v>3.3662407986990439E-2</v>
      </c>
      <c r="Q8" s="75">
        <f t="shared" si="6"/>
        <v>0</v>
      </c>
      <c r="R8" s="75">
        <f t="shared" si="6"/>
        <v>0</v>
      </c>
      <c r="S8" s="75">
        <f t="shared" si="6"/>
        <v>0</v>
      </c>
      <c r="T8" s="42">
        <f t="shared" si="7"/>
        <v>1</v>
      </c>
    </row>
    <row r="9" spans="1:28" x14ac:dyDescent="0.25">
      <c r="A9">
        <v>365</v>
      </c>
      <c r="B9">
        <v>17131317.084399998</v>
      </c>
      <c r="C9">
        <v>0</v>
      </c>
      <c r="D9">
        <v>103355</v>
      </c>
      <c r="E9">
        <v>0</v>
      </c>
      <c r="F9">
        <v>0</v>
      </c>
      <c r="G9">
        <v>0</v>
      </c>
      <c r="H9" s="74">
        <v>103355</v>
      </c>
      <c r="I9" s="42" t="str">
        <f t="shared" si="0"/>
        <v/>
      </c>
      <c r="J9" s="42">
        <f t="shared" si="1"/>
        <v>1</v>
      </c>
      <c r="K9" s="42" t="str">
        <f t="shared" si="2"/>
        <v/>
      </c>
      <c r="L9" s="42" t="str">
        <f t="shared" si="3"/>
        <v/>
      </c>
      <c r="M9" s="42" t="str">
        <f t="shared" si="4"/>
        <v/>
      </c>
      <c r="N9" s="75">
        <f t="shared" si="5"/>
        <v>6.0331029710562313E-3</v>
      </c>
      <c r="O9" s="75">
        <f t="shared" si="8"/>
        <v>0</v>
      </c>
      <c r="P9" s="75">
        <f t="shared" si="6"/>
        <v>6.0331029710562313E-3</v>
      </c>
      <c r="Q9" s="75">
        <f t="shared" si="6"/>
        <v>0</v>
      </c>
      <c r="R9" s="75">
        <f t="shared" si="6"/>
        <v>0</v>
      </c>
      <c r="S9" s="75">
        <f t="shared" si="6"/>
        <v>0</v>
      </c>
      <c r="T9" s="42">
        <f t="shared" si="7"/>
        <v>1</v>
      </c>
    </row>
    <row r="10" spans="1:28" x14ac:dyDescent="0.25">
      <c r="A10">
        <v>830</v>
      </c>
      <c r="B10">
        <v>2746715.99615</v>
      </c>
      <c r="C10">
        <v>0</v>
      </c>
      <c r="D10">
        <v>91323</v>
      </c>
      <c r="E10">
        <v>0</v>
      </c>
      <c r="F10">
        <v>0</v>
      </c>
      <c r="G10">
        <v>0</v>
      </c>
      <c r="H10" s="74">
        <v>91323</v>
      </c>
      <c r="I10" s="42" t="str">
        <f t="shared" si="0"/>
        <v/>
      </c>
      <c r="J10" s="42">
        <f t="shared" si="1"/>
        <v>1</v>
      </c>
      <c r="K10" s="42" t="str">
        <f t="shared" si="2"/>
        <v/>
      </c>
      <c r="L10" s="42" t="str">
        <f t="shared" si="3"/>
        <v/>
      </c>
      <c r="M10" s="42" t="str">
        <f t="shared" si="4"/>
        <v/>
      </c>
      <c r="N10" s="75">
        <f t="shared" si="5"/>
        <v>3.3248067921111998E-2</v>
      </c>
      <c r="O10" s="75">
        <f t="shared" si="8"/>
        <v>0</v>
      </c>
      <c r="P10" s="75">
        <f t="shared" si="6"/>
        <v>3.3248067921111998E-2</v>
      </c>
      <c r="Q10" s="75">
        <f t="shared" si="6"/>
        <v>0</v>
      </c>
      <c r="R10" s="75">
        <f t="shared" si="6"/>
        <v>0</v>
      </c>
      <c r="S10" s="75">
        <f t="shared" si="6"/>
        <v>0</v>
      </c>
      <c r="T10" s="42">
        <f t="shared" si="7"/>
        <v>1</v>
      </c>
    </row>
    <row r="11" spans="1:28" x14ac:dyDescent="0.25">
      <c r="A11">
        <v>68</v>
      </c>
      <c r="B11">
        <v>1768663.0152499999</v>
      </c>
      <c r="C11">
        <v>0</v>
      </c>
      <c r="D11">
        <v>77040</v>
      </c>
      <c r="E11">
        <v>0</v>
      </c>
      <c r="F11">
        <v>0</v>
      </c>
      <c r="G11">
        <v>0</v>
      </c>
      <c r="H11" s="74">
        <v>77040</v>
      </c>
      <c r="I11" s="42" t="str">
        <f t="shared" si="0"/>
        <v/>
      </c>
      <c r="J11" s="42">
        <f t="shared" si="1"/>
        <v>1</v>
      </c>
      <c r="K11" s="42" t="str">
        <f t="shared" si="2"/>
        <v/>
      </c>
      <c r="L11" s="42" t="str">
        <f t="shared" si="3"/>
        <v/>
      </c>
      <c r="M11" s="42" t="str">
        <f t="shared" si="4"/>
        <v/>
      </c>
      <c r="N11" s="75">
        <f t="shared" si="5"/>
        <v>4.3558325885561883E-2</v>
      </c>
      <c r="O11" s="75">
        <f t="shared" si="8"/>
        <v>0</v>
      </c>
      <c r="P11" s="75">
        <f t="shared" si="6"/>
        <v>4.3558325885561883E-2</v>
      </c>
      <c r="Q11" s="75">
        <f t="shared" si="6"/>
        <v>0</v>
      </c>
      <c r="R11" s="75">
        <f t="shared" si="6"/>
        <v>0</v>
      </c>
      <c r="S11" s="75">
        <f t="shared" si="6"/>
        <v>0</v>
      </c>
      <c r="T11" s="42">
        <f t="shared" si="7"/>
        <v>1</v>
      </c>
    </row>
    <row r="12" spans="1:28" x14ac:dyDescent="0.25">
      <c r="A12">
        <v>84</v>
      </c>
      <c r="B12">
        <v>4875827.48587</v>
      </c>
      <c r="C12">
        <v>0</v>
      </c>
      <c r="D12">
        <v>75778</v>
      </c>
      <c r="E12">
        <v>0</v>
      </c>
      <c r="F12">
        <v>0</v>
      </c>
      <c r="G12">
        <v>0</v>
      </c>
      <c r="H12" s="74">
        <v>75778</v>
      </c>
      <c r="I12" s="42" t="str">
        <f t="shared" si="0"/>
        <v/>
      </c>
      <c r="J12" s="42">
        <f t="shared" si="1"/>
        <v>1</v>
      </c>
      <c r="K12" s="42" t="str">
        <f t="shared" si="2"/>
        <v/>
      </c>
      <c r="L12" s="42" t="str">
        <f t="shared" si="3"/>
        <v/>
      </c>
      <c r="M12" s="42" t="str">
        <f t="shared" si="4"/>
        <v/>
      </c>
      <c r="N12" s="75">
        <f t="shared" si="5"/>
        <v>1.5541567091863349E-2</v>
      </c>
      <c r="O12" s="75">
        <f t="shared" si="8"/>
        <v>0</v>
      </c>
      <c r="P12" s="75">
        <f t="shared" si="6"/>
        <v>1.5541567091863349E-2</v>
      </c>
      <c r="Q12" s="75">
        <f t="shared" si="6"/>
        <v>0</v>
      </c>
      <c r="R12" s="75">
        <f t="shared" si="6"/>
        <v>0</v>
      </c>
      <c r="S12" s="75">
        <f t="shared" si="6"/>
        <v>0</v>
      </c>
      <c r="T12" s="42">
        <f t="shared" si="7"/>
        <v>1</v>
      </c>
    </row>
    <row r="13" spans="1:28" x14ac:dyDescent="0.25">
      <c r="A13">
        <v>178</v>
      </c>
      <c r="B13">
        <v>17892203.8697</v>
      </c>
      <c r="C13">
        <v>0</v>
      </c>
      <c r="D13">
        <v>75355</v>
      </c>
      <c r="E13">
        <v>0</v>
      </c>
      <c r="F13">
        <v>0</v>
      </c>
      <c r="G13">
        <v>0</v>
      </c>
      <c r="H13" s="74">
        <v>75355</v>
      </c>
      <c r="I13" s="42" t="str">
        <f t="shared" si="0"/>
        <v/>
      </c>
      <c r="J13" s="42">
        <f t="shared" si="1"/>
        <v>1</v>
      </c>
      <c r="K13" s="42" t="str">
        <f t="shared" si="2"/>
        <v/>
      </c>
      <c r="L13" s="42" t="str">
        <f t="shared" si="3"/>
        <v/>
      </c>
      <c r="M13" s="42" t="str">
        <f t="shared" si="4"/>
        <v/>
      </c>
      <c r="N13" s="75">
        <f t="shared" si="5"/>
        <v>4.2116108529040297E-3</v>
      </c>
      <c r="O13" s="75">
        <f t="shared" si="8"/>
        <v>0</v>
      </c>
      <c r="P13" s="75">
        <f t="shared" si="6"/>
        <v>4.2116108529040297E-3</v>
      </c>
      <c r="Q13" s="75">
        <f t="shared" si="6"/>
        <v>0</v>
      </c>
      <c r="R13" s="75">
        <f t="shared" si="6"/>
        <v>0</v>
      </c>
      <c r="S13" s="75">
        <f t="shared" si="6"/>
        <v>0</v>
      </c>
      <c r="T13" s="42">
        <f t="shared" si="7"/>
        <v>1</v>
      </c>
    </row>
    <row r="14" spans="1:28" x14ac:dyDescent="0.25">
      <c r="A14">
        <v>1117</v>
      </c>
      <c r="B14">
        <v>1116948.1139100001</v>
      </c>
      <c r="C14">
        <v>0</v>
      </c>
      <c r="D14">
        <v>70566</v>
      </c>
      <c r="E14">
        <v>0</v>
      </c>
      <c r="F14">
        <v>0</v>
      </c>
      <c r="G14">
        <v>0</v>
      </c>
      <c r="H14" s="74">
        <v>70566</v>
      </c>
      <c r="I14" s="42" t="str">
        <f t="shared" si="0"/>
        <v/>
      </c>
      <c r="J14" s="42">
        <f t="shared" si="1"/>
        <v>1</v>
      </c>
      <c r="K14" s="42" t="str">
        <f t="shared" si="2"/>
        <v/>
      </c>
      <c r="L14" s="42" t="str">
        <f t="shared" si="3"/>
        <v/>
      </c>
      <c r="M14" s="42" t="str">
        <f t="shared" si="4"/>
        <v/>
      </c>
      <c r="N14" s="75">
        <f t="shared" si="5"/>
        <v>6.3177509430564271E-2</v>
      </c>
      <c r="O14" s="75">
        <f t="shared" si="8"/>
        <v>0</v>
      </c>
      <c r="P14" s="75">
        <f t="shared" si="6"/>
        <v>6.3177509430564271E-2</v>
      </c>
      <c r="Q14" s="75">
        <f t="shared" si="6"/>
        <v>0</v>
      </c>
      <c r="R14" s="75">
        <f t="shared" si="6"/>
        <v>0</v>
      </c>
      <c r="S14" s="75">
        <f t="shared" si="6"/>
        <v>0</v>
      </c>
      <c r="T14" s="42">
        <f t="shared" si="7"/>
        <v>1</v>
      </c>
    </row>
    <row r="15" spans="1:28" x14ac:dyDescent="0.25">
      <c r="A15">
        <v>731</v>
      </c>
      <c r="B15">
        <v>6759343.9337200001</v>
      </c>
      <c r="C15">
        <v>0</v>
      </c>
      <c r="D15">
        <v>66708</v>
      </c>
      <c r="E15">
        <v>0</v>
      </c>
      <c r="F15">
        <v>0</v>
      </c>
      <c r="G15">
        <v>0</v>
      </c>
      <c r="H15" s="74">
        <v>66708</v>
      </c>
      <c r="I15" s="42" t="str">
        <f t="shared" si="0"/>
        <v/>
      </c>
      <c r="J15" s="42">
        <f t="shared" si="1"/>
        <v>1</v>
      </c>
      <c r="K15" s="42" t="str">
        <f t="shared" si="2"/>
        <v/>
      </c>
      <c r="L15" s="42" t="str">
        <f t="shared" si="3"/>
        <v/>
      </c>
      <c r="M15" s="42" t="str">
        <f t="shared" si="4"/>
        <v/>
      </c>
      <c r="N15" s="75">
        <f t="shared" si="5"/>
        <v>9.8690051363146576E-3</v>
      </c>
      <c r="O15" s="75">
        <f t="shared" si="8"/>
        <v>0</v>
      </c>
      <c r="P15" s="75">
        <f t="shared" si="6"/>
        <v>9.8690051363146576E-3</v>
      </c>
      <c r="Q15" s="75">
        <f t="shared" si="6"/>
        <v>0</v>
      </c>
      <c r="R15" s="75">
        <f t="shared" si="6"/>
        <v>0</v>
      </c>
      <c r="S15" s="75">
        <f t="shared" si="6"/>
        <v>0</v>
      </c>
      <c r="T15" s="42">
        <f t="shared" si="7"/>
        <v>1</v>
      </c>
    </row>
    <row r="16" spans="1:28" x14ac:dyDescent="0.25">
      <c r="A16">
        <v>386</v>
      </c>
      <c r="B16">
        <v>65644919.956699997</v>
      </c>
      <c r="C16">
        <v>0</v>
      </c>
      <c r="D16">
        <v>65583</v>
      </c>
      <c r="E16">
        <v>0</v>
      </c>
      <c r="F16">
        <v>0</v>
      </c>
      <c r="G16">
        <v>0</v>
      </c>
      <c r="H16" s="74">
        <v>65583</v>
      </c>
      <c r="I16" s="42" t="str">
        <f t="shared" si="0"/>
        <v/>
      </c>
      <c r="J16" s="42">
        <f t="shared" si="1"/>
        <v>1</v>
      </c>
      <c r="K16" s="42" t="str">
        <f t="shared" si="2"/>
        <v/>
      </c>
      <c r="L16" s="42" t="str">
        <f t="shared" si="3"/>
        <v/>
      </c>
      <c r="M16" s="42" t="str">
        <f t="shared" si="4"/>
        <v/>
      </c>
      <c r="N16" s="75">
        <f t="shared" si="5"/>
        <v>9.9905674412062895E-4</v>
      </c>
      <c r="O16" s="75">
        <f t="shared" si="8"/>
        <v>0</v>
      </c>
      <c r="P16" s="75">
        <f t="shared" si="6"/>
        <v>9.9905674412062895E-4</v>
      </c>
      <c r="Q16" s="75">
        <f t="shared" si="6"/>
        <v>0</v>
      </c>
      <c r="R16" s="75">
        <f t="shared" si="6"/>
        <v>0</v>
      </c>
      <c r="S16" s="75">
        <f t="shared" si="6"/>
        <v>0</v>
      </c>
      <c r="T16" s="42">
        <f t="shared" si="7"/>
        <v>1</v>
      </c>
    </row>
    <row r="17" spans="1:20" x14ac:dyDescent="0.25">
      <c r="A17">
        <v>913</v>
      </c>
      <c r="B17">
        <v>1564741.7480599999</v>
      </c>
      <c r="C17">
        <v>0</v>
      </c>
      <c r="D17">
        <v>61847</v>
      </c>
      <c r="E17">
        <v>0</v>
      </c>
      <c r="F17">
        <v>0</v>
      </c>
      <c r="G17">
        <v>0</v>
      </c>
      <c r="H17" s="74">
        <v>61847</v>
      </c>
      <c r="I17" s="42" t="str">
        <f t="shared" si="0"/>
        <v/>
      </c>
      <c r="J17" s="42">
        <f t="shared" si="1"/>
        <v>1</v>
      </c>
      <c r="K17" s="42" t="str">
        <f t="shared" si="2"/>
        <v/>
      </c>
      <c r="L17" s="42" t="str">
        <f t="shared" si="3"/>
        <v/>
      </c>
      <c r="M17" s="42" t="str">
        <f t="shared" si="4"/>
        <v/>
      </c>
      <c r="N17" s="75">
        <f t="shared" si="5"/>
        <v>3.9525372207061787E-2</v>
      </c>
      <c r="O17" s="75">
        <f t="shared" si="8"/>
        <v>0</v>
      </c>
      <c r="P17" s="75">
        <f t="shared" si="6"/>
        <v>3.9525372207061787E-2</v>
      </c>
      <c r="Q17" s="75">
        <f t="shared" si="6"/>
        <v>0</v>
      </c>
      <c r="R17" s="75">
        <f t="shared" si="6"/>
        <v>0</v>
      </c>
      <c r="S17" s="75">
        <f t="shared" si="6"/>
        <v>0</v>
      </c>
      <c r="T17" s="42">
        <f t="shared" si="7"/>
        <v>1</v>
      </c>
    </row>
    <row r="18" spans="1:20" x14ac:dyDescent="0.25">
      <c r="A18">
        <v>957</v>
      </c>
      <c r="B18">
        <v>12266171.6766</v>
      </c>
      <c r="C18">
        <v>0</v>
      </c>
      <c r="D18">
        <v>59132</v>
      </c>
      <c r="E18">
        <v>0</v>
      </c>
      <c r="F18">
        <v>0</v>
      </c>
      <c r="G18">
        <v>0</v>
      </c>
      <c r="H18" s="74">
        <v>59132</v>
      </c>
      <c r="I18" s="42" t="str">
        <f t="shared" si="0"/>
        <v/>
      </c>
      <c r="J18" s="42">
        <f t="shared" si="1"/>
        <v>1</v>
      </c>
      <c r="K18" s="42" t="str">
        <f t="shared" si="2"/>
        <v/>
      </c>
      <c r="L18" s="42" t="str">
        <f t="shared" si="3"/>
        <v/>
      </c>
      <c r="M18" s="42" t="str">
        <f t="shared" si="4"/>
        <v/>
      </c>
      <c r="N18" s="75">
        <f t="shared" si="5"/>
        <v>4.8207380068554942E-3</v>
      </c>
      <c r="O18" s="75">
        <f t="shared" si="8"/>
        <v>0</v>
      </c>
      <c r="P18" s="75">
        <f t="shared" si="6"/>
        <v>4.8207380068554942E-3</v>
      </c>
      <c r="Q18" s="75">
        <f t="shared" si="6"/>
        <v>0</v>
      </c>
      <c r="R18" s="75">
        <f t="shared" si="6"/>
        <v>0</v>
      </c>
      <c r="S18" s="75">
        <f t="shared" si="6"/>
        <v>0</v>
      </c>
      <c r="T18" s="42">
        <f t="shared" si="7"/>
        <v>1</v>
      </c>
    </row>
    <row r="19" spans="1:20" x14ac:dyDescent="0.25">
      <c r="A19">
        <v>382</v>
      </c>
      <c r="B19">
        <v>201876809.20699999</v>
      </c>
      <c r="C19">
        <v>0</v>
      </c>
      <c r="D19">
        <v>54791</v>
      </c>
      <c r="E19">
        <v>0</v>
      </c>
      <c r="F19">
        <v>0</v>
      </c>
      <c r="G19">
        <v>0</v>
      </c>
      <c r="H19" s="74">
        <v>54791</v>
      </c>
      <c r="I19" s="42" t="str">
        <f t="shared" si="0"/>
        <v/>
      </c>
      <c r="J19" s="42">
        <f t="shared" si="1"/>
        <v>1</v>
      </c>
      <c r="K19" s="42" t="str">
        <f t="shared" si="2"/>
        <v/>
      </c>
      <c r="L19" s="42" t="str">
        <f t="shared" si="3"/>
        <v/>
      </c>
      <c r="M19" s="42" t="str">
        <f t="shared" si="4"/>
        <v/>
      </c>
      <c r="N19" s="75">
        <f t="shared" si="5"/>
        <v>2.7140809395208206E-4</v>
      </c>
      <c r="O19" s="75">
        <f t="shared" si="8"/>
        <v>0</v>
      </c>
      <c r="P19" s="75">
        <f t="shared" si="8"/>
        <v>2.7140809395208206E-4</v>
      </c>
      <c r="Q19" s="75">
        <f t="shared" si="8"/>
        <v>0</v>
      </c>
      <c r="R19" s="75">
        <f t="shared" si="8"/>
        <v>0</v>
      </c>
      <c r="S19" s="75">
        <f t="shared" si="8"/>
        <v>0</v>
      </c>
      <c r="T19" s="42">
        <f t="shared" si="7"/>
        <v>1</v>
      </c>
    </row>
    <row r="20" spans="1:20" x14ac:dyDescent="0.25">
      <c r="A20">
        <v>944</v>
      </c>
      <c r="B20">
        <v>2617121.47554</v>
      </c>
      <c r="C20">
        <v>0</v>
      </c>
      <c r="D20">
        <v>54688</v>
      </c>
      <c r="E20">
        <v>0</v>
      </c>
      <c r="F20">
        <v>0</v>
      </c>
      <c r="G20">
        <v>0</v>
      </c>
      <c r="H20" s="74">
        <v>54688</v>
      </c>
      <c r="I20" s="42" t="str">
        <f t="shared" si="0"/>
        <v/>
      </c>
      <c r="J20" s="42">
        <f t="shared" si="1"/>
        <v>1</v>
      </c>
      <c r="K20" s="42" t="str">
        <f t="shared" si="2"/>
        <v/>
      </c>
      <c r="L20" s="42" t="str">
        <f t="shared" si="3"/>
        <v/>
      </c>
      <c r="M20" s="42" t="str">
        <f t="shared" si="4"/>
        <v/>
      </c>
      <c r="N20" s="75">
        <f t="shared" si="5"/>
        <v>2.0896240587654047E-2</v>
      </c>
      <c r="O20" s="75">
        <f t="shared" si="8"/>
        <v>0</v>
      </c>
      <c r="P20" s="75">
        <f t="shared" si="8"/>
        <v>2.0896240587654047E-2</v>
      </c>
      <c r="Q20" s="75">
        <f t="shared" si="8"/>
        <v>0</v>
      </c>
      <c r="R20" s="75">
        <f t="shared" si="8"/>
        <v>0</v>
      </c>
      <c r="S20" s="75">
        <f t="shared" si="8"/>
        <v>0</v>
      </c>
      <c r="T20" s="42">
        <f t="shared" si="7"/>
        <v>1</v>
      </c>
    </row>
    <row r="21" spans="1:20" x14ac:dyDescent="0.25">
      <c r="A21">
        <v>1010</v>
      </c>
      <c r="B21">
        <v>936402.53055899998</v>
      </c>
      <c r="C21">
        <v>0</v>
      </c>
      <c r="D21">
        <v>52822</v>
      </c>
      <c r="E21">
        <v>0</v>
      </c>
      <c r="F21">
        <v>0</v>
      </c>
      <c r="G21">
        <v>0</v>
      </c>
      <c r="H21" s="74">
        <v>52822</v>
      </c>
      <c r="I21" s="42" t="str">
        <f t="shared" si="0"/>
        <v/>
      </c>
      <c r="J21" s="42">
        <f t="shared" si="1"/>
        <v>1</v>
      </c>
      <c r="K21" s="42" t="str">
        <f t="shared" si="2"/>
        <v/>
      </c>
      <c r="L21" s="42" t="str">
        <f t="shared" si="3"/>
        <v/>
      </c>
      <c r="M21" s="42" t="str">
        <f t="shared" si="4"/>
        <v/>
      </c>
      <c r="N21" s="75">
        <f t="shared" si="5"/>
        <v>5.6409501551076643E-2</v>
      </c>
      <c r="O21" s="75">
        <f t="shared" si="8"/>
        <v>0</v>
      </c>
      <c r="P21" s="75">
        <f t="shared" si="8"/>
        <v>5.6409501551076643E-2</v>
      </c>
      <c r="Q21" s="75">
        <f t="shared" si="8"/>
        <v>0</v>
      </c>
      <c r="R21" s="75">
        <f t="shared" si="8"/>
        <v>0</v>
      </c>
      <c r="S21" s="75">
        <f t="shared" si="8"/>
        <v>0</v>
      </c>
      <c r="T21" s="42">
        <f t="shared" si="7"/>
        <v>1</v>
      </c>
    </row>
    <row r="22" spans="1:20" x14ac:dyDescent="0.25">
      <c r="A22">
        <v>1025</v>
      </c>
      <c r="B22">
        <v>900840.50344500004</v>
      </c>
      <c r="C22">
        <v>0</v>
      </c>
      <c r="D22">
        <v>51268</v>
      </c>
      <c r="E22">
        <v>0</v>
      </c>
      <c r="F22">
        <v>0</v>
      </c>
      <c r="G22">
        <v>0</v>
      </c>
      <c r="H22" s="74">
        <v>51268</v>
      </c>
      <c r="I22" s="42" t="str">
        <f t="shared" si="0"/>
        <v/>
      </c>
      <c r="J22" s="42">
        <f t="shared" si="1"/>
        <v>1</v>
      </c>
      <c r="K22" s="42" t="str">
        <f t="shared" si="2"/>
        <v/>
      </c>
      <c r="L22" s="42" t="str">
        <f t="shared" si="3"/>
        <v/>
      </c>
      <c r="M22" s="42" t="str">
        <f t="shared" si="4"/>
        <v/>
      </c>
      <c r="N22" s="75">
        <f t="shared" si="5"/>
        <v>5.6911295400174151E-2</v>
      </c>
      <c r="O22" s="75">
        <f t="shared" si="8"/>
        <v>0</v>
      </c>
      <c r="P22" s="75">
        <f t="shared" si="8"/>
        <v>5.6911295400174151E-2</v>
      </c>
      <c r="Q22" s="75">
        <f t="shared" si="8"/>
        <v>0</v>
      </c>
      <c r="R22" s="75">
        <f t="shared" si="8"/>
        <v>0</v>
      </c>
      <c r="S22" s="75">
        <f t="shared" si="8"/>
        <v>0</v>
      </c>
      <c r="T22" s="42">
        <f t="shared" si="7"/>
        <v>1</v>
      </c>
    </row>
    <row r="23" spans="1:20" x14ac:dyDescent="0.25">
      <c r="A23">
        <v>139</v>
      </c>
      <c r="B23">
        <v>2134810.8925000001</v>
      </c>
      <c r="C23">
        <v>0</v>
      </c>
      <c r="D23">
        <v>50640</v>
      </c>
      <c r="E23">
        <v>0</v>
      </c>
      <c r="F23">
        <v>0</v>
      </c>
      <c r="G23">
        <v>0</v>
      </c>
      <c r="H23" s="74">
        <v>50640</v>
      </c>
      <c r="I23" s="42" t="str">
        <f t="shared" si="0"/>
        <v/>
      </c>
      <c r="J23" s="42">
        <f t="shared" si="1"/>
        <v>1</v>
      </c>
      <c r="K23" s="42" t="str">
        <f t="shared" si="2"/>
        <v/>
      </c>
      <c r="L23" s="42" t="str">
        <f t="shared" si="3"/>
        <v/>
      </c>
      <c r="M23" s="42" t="str">
        <f t="shared" si="4"/>
        <v/>
      </c>
      <c r="N23" s="75">
        <f t="shared" si="5"/>
        <v>2.3721070647478908E-2</v>
      </c>
      <c r="O23" s="75">
        <f t="shared" si="8"/>
        <v>0</v>
      </c>
      <c r="P23" s="75">
        <f t="shared" si="8"/>
        <v>2.3721070647478908E-2</v>
      </c>
      <c r="Q23" s="75">
        <f t="shared" si="8"/>
        <v>0</v>
      </c>
      <c r="R23" s="75">
        <f t="shared" si="8"/>
        <v>0</v>
      </c>
      <c r="S23" s="75">
        <f t="shared" si="8"/>
        <v>0</v>
      </c>
      <c r="T23" s="42">
        <f t="shared" si="7"/>
        <v>1</v>
      </c>
    </row>
    <row r="24" spans="1:20" x14ac:dyDescent="0.25">
      <c r="A24">
        <v>730</v>
      </c>
      <c r="B24">
        <v>2658450.2233099998</v>
      </c>
      <c r="C24">
        <v>0</v>
      </c>
      <c r="D24">
        <v>49413</v>
      </c>
      <c r="E24">
        <v>0</v>
      </c>
      <c r="F24">
        <v>0</v>
      </c>
      <c r="G24">
        <v>0</v>
      </c>
      <c r="H24" s="74">
        <v>49413</v>
      </c>
      <c r="I24" s="42" t="str">
        <f t="shared" si="0"/>
        <v/>
      </c>
      <c r="J24" s="42">
        <f t="shared" si="1"/>
        <v>1</v>
      </c>
      <c r="K24" s="42" t="str">
        <f t="shared" si="2"/>
        <v/>
      </c>
      <c r="L24" s="42" t="str">
        <f t="shared" si="3"/>
        <v/>
      </c>
      <c r="M24" s="42" t="str">
        <f t="shared" si="4"/>
        <v/>
      </c>
      <c r="N24" s="75">
        <f t="shared" si="5"/>
        <v>1.8587145084280176E-2</v>
      </c>
      <c r="O24" s="75">
        <f t="shared" si="8"/>
        <v>0</v>
      </c>
      <c r="P24" s="75">
        <f t="shared" si="8"/>
        <v>1.8587145084280176E-2</v>
      </c>
      <c r="Q24" s="75">
        <f t="shared" si="8"/>
        <v>0</v>
      </c>
      <c r="R24" s="75">
        <f t="shared" si="8"/>
        <v>0</v>
      </c>
      <c r="S24" s="75">
        <f t="shared" si="8"/>
        <v>0</v>
      </c>
      <c r="T24" s="42">
        <f t="shared" si="7"/>
        <v>1</v>
      </c>
    </row>
    <row r="25" spans="1:20" x14ac:dyDescent="0.25">
      <c r="A25">
        <v>537</v>
      </c>
      <c r="B25">
        <v>25021356.651700001</v>
      </c>
      <c r="C25">
        <v>0</v>
      </c>
      <c r="D25">
        <v>46612</v>
      </c>
      <c r="E25">
        <v>0</v>
      </c>
      <c r="F25">
        <v>0</v>
      </c>
      <c r="G25">
        <v>0</v>
      </c>
      <c r="H25" s="74">
        <v>46612</v>
      </c>
      <c r="I25" s="42" t="str">
        <f t="shared" si="0"/>
        <v/>
      </c>
      <c r="J25" s="42">
        <f t="shared" si="1"/>
        <v>1</v>
      </c>
      <c r="K25" s="42" t="str">
        <f t="shared" si="2"/>
        <v/>
      </c>
      <c r="L25" s="42" t="str">
        <f t="shared" si="3"/>
        <v/>
      </c>
      <c r="M25" s="42" t="str">
        <f t="shared" si="4"/>
        <v/>
      </c>
      <c r="N25" s="75">
        <f t="shared" si="5"/>
        <v>1.8628885974827064E-3</v>
      </c>
      <c r="O25" s="75">
        <f t="shared" si="8"/>
        <v>0</v>
      </c>
      <c r="P25" s="75">
        <f t="shared" si="8"/>
        <v>1.8628885974827064E-3</v>
      </c>
      <c r="Q25" s="75">
        <f t="shared" si="8"/>
        <v>0</v>
      </c>
      <c r="R25" s="75">
        <f t="shared" si="8"/>
        <v>0</v>
      </c>
      <c r="S25" s="75">
        <f t="shared" si="8"/>
        <v>0</v>
      </c>
      <c r="T25" s="42">
        <f t="shared" si="7"/>
        <v>1</v>
      </c>
    </row>
    <row r="26" spans="1:20" x14ac:dyDescent="0.25">
      <c r="A26">
        <v>339</v>
      </c>
      <c r="B26">
        <v>29028583.341600001</v>
      </c>
      <c r="C26">
        <v>0</v>
      </c>
      <c r="D26">
        <v>45080</v>
      </c>
      <c r="E26">
        <v>0</v>
      </c>
      <c r="F26">
        <v>0</v>
      </c>
      <c r="G26">
        <v>0</v>
      </c>
      <c r="H26" s="74">
        <v>45080</v>
      </c>
      <c r="I26" s="42" t="str">
        <f t="shared" si="0"/>
        <v/>
      </c>
      <c r="J26" s="42">
        <f t="shared" si="1"/>
        <v>1</v>
      </c>
      <c r="K26" s="42" t="str">
        <f t="shared" si="2"/>
        <v/>
      </c>
      <c r="L26" s="42" t="str">
        <f t="shared" si="3"/>
        <v/>
      </c>
      <c r="M26" s="42" t="str">
        <f t="shared" si="4"/>
        <v/>
      </c>
      <c r="N26" s="75">
        <f t="shared" si="5"/>
        <v>1.5529521185898587E-3</v>
      </c>
      <c r="O26" s="75">
        <f t="shared" si="8"/>
        <v>0</v>
      </c>
      <c r="P26" s="75">
        <f t="shared" si="8"/>
        <v>1.5529521185898587E-3</v>
      </c>
      <c r="Q26" s="75">
        <f t="shared" si="8"/>
        <v>0</v>
      </c>
      <c r="R26" s="75">
        <f t="shared" si="8"/>
        <v>0</v>
      </c>
      <c r="S26" s="75">
        <f t="shared" si="8"/>
        <v>0</v>
      </c>
      <c r="T26" s="42">
        <f t="shared" si="7"/>
        <v>1</v>
      </c>
    </row>
    <row r="27" spans="1:20" x14ac:dyDescent="0.25">
      <c r="A27">
        <v>140</v>
      </c>
      <c r="B27">
        <v>2554787.8790600002</v>
      </c>
      <c r="C27">
        <v>0</v>
      </c>
      <c r="D27">
        <v>43238</v>
      </c>
      <c r="E27">
        <v>0</v>
      </c>
      <c r="F27">
        <v>0</v>
      </c>
      <c r="G27">
        <v>0</v>
      </c>
      <c r="H27" s="74">
        <v>43238</v>
      </c>
      <c r="I27" s="42" t="str">
        <f t="shared" si="0"/>
        <v/>
      </c>
      <c r="J27" s="42">
        <f t="shared" si="1"/>
        <v>1</v>
      </c>
      <c r="K27" s="42" t="str">
        <f t="shared" si="2"/>
        <v/>
      </c>
      <c r="L27" s="42" t="str">
        <f t="shared" si="3"/>
        <v/>
      </c>
      <c r="M27" s="42" t="str">
        <f t="shared" si="4"/>
        <v/>
      </c>
      <c r="N27" s="75">
        <f t="shared" si="5"/>
        <v>1.6924301369360198E-2</v>
      </c>
      <c r="O27" s="75">
        <f t="shared" si="8"/>
        <v>0</v>
      </c>
      <c r="P27" s="75">
        <f t="shared" si="8"/>
        <v>1.6924301369360198E-2</v>
      </c>
      <c r="Q27" s="75">
        <f t="shared" si="8"/>
        <v>0</v>
      </c>
      <c r="R27" s="75">
        <f t="shared" si="8"/>
        <v>0</v>
      </c>
      <c r="S27" s="75">
        <f t="shared" si="8"/>
        <v>0</v>
      </c>
      <c r="T27" s="42">
        <f t="shared" si="7"/>
        <v>1</v>
      </c>
    </row>
    <row r="28" spans="1:20" x14ac:dyDescent="0.25">
      <c r="A28">
        <v>1135</v>
      </c>
      <c r="B28">
        <v>1148062.2526799999</v>
      </c>
      <c r="C28">
        <v>0</v>
      </c>
      <c r="D28">
        <v>42814</v>
      </c>
      <c r="E28">
        <v>0</v>
      </c>
      <c r="F28">
        <v>0</v>
      </c>
      <c r="G28">
        <v>0</v>
      </c>
      <c r="H28" s="74">
        <v>42814</v>
      </c>
      <c r="I28" s="42" t="str">
        <f t="shared" si="0"/>
        <v/>
      </c>
      <c r="J28" s="42">
        <f t="shared" si="1"/>
        <v>1</v>
      </c>
      <c r="K28" s="42" t="str">
        <f t="shared" si="2"/>
        <v/>
      </c>
      <c r="L28" s="42" t="str">
        <f t="shared" si="3"/>
        <v/>
      </c>
      <c r="M28" s="42" t="str">
        <f t="shared" si="4"/>
        <v/>
      </c>
      <c r="N28" s="75">
        <f t="shared" si="5"/>
        <v>3.729240282925108E-2</v>
      </c>
      <c r="O28" s="75">
        <f t="shared" si="8"/>
        <v>0</v>
      </c>
      <c r="P28" s="75">
        <f t="shared" si="8"/>
        <v>3.729240282925108E-2</v>
      </c>
      <c r="Q28" s="75">
        <f t="shared" si="8"/>
        <v>0</v>
      </c>
      <c r="R28" s="75">
        <f t="shared" si="8"/>
        <v>0</v>
      </c>
      <c r="S28" s="75">
        <f t="shared" si="8"/>
        <v>0</v>
      </c>
      <c r="T28" s="42">
        <f t="shared" si="7"/>
        <v>1</v>
      </c>
    </row>
    <row r="29" spans="1:20" x14ac:dyDescent="0.25">
      <c r="A29">
        <v>1154</v>
      </c>
      <c r="B29">
        <v>20043143.848499998</v>
      </c>
      <c r="C29">
        <v>0</v>
      </c>
      <c r="D29">
        <v>42783</v>
      </c>
      <c r="E29">
        <v>0</v>
      </c>
      <c r="F29">
        <v>0</v>
      </c>
      <c r="G29">
        <v>0</v>
      </c>
      <c r="H29" s="74">
        <v>42783</v>
      </c>
      <c r="I29" s="42" t="str">
        <f t="shared" si="0"/>
        <v/>
      </c>
      <c r="J29" s="42">
        <f t="shared" si="1"/>
        <v>1</v>
      </c>
      <c r="K29" s="42" t="str">
        <f t="shared" si="2"/>
        <v/>
      </c>
      <c r="L29" s="42" t="str">
        <f t="shared" si="3"/>
        <v/>
      </c>
      <c r="M29" s="42" t="str">
        <f t="shared" si="4"/>
        <v/>
      </c>
      <c r="N29" s="75">
        <f t="shared" si="5"/>
        <v>2.1345453748864763E-3</v>
      </c>
      <c r="O29" s="75">
        <f t="shared" si="8"/>
        <v>0</v>
      </c>
      <c r="P29" s="75">
        <f t="shared" si="8"/>
        <v>2.1345453748864763E-3</v>
      </c>
      <c r="Q29" s="75">
        <f t="shared" si="8"/>
        <v>0</v>
      </c>
      <c r="R29" s="75">
        <f t="shared" si="8"/>
        <v>0</v>
      </c>
      <c r="S29" s="75">
        <f t="shared" si="8"/>
        <v>0</v>
      </c>
      <c r="T29" s="42">
        <f t="shared" si="7"/>
        <v>1</v>
      </c>
    </row>
    <row r="30" spans="1:20" x14ac:dyDescent="0.25">
      <c r="A30">
        <v>228</v>
      </c>
      <c r="B30">
        <v>2900733.0944400001</v>
      </c>
      <c r="C30">
        <v>0</v>
      </c>
      <c r="D30">
        <v>39084</v>
      </c>
      <c r="E30">
        <v>0</v>
      </c>
      <c r="F30">
        <v>0</v>
      </c>
      <c r="G30">
        <v>0</v>
      </c>
      <c r="H30" s="74">
        <v>39084</v>
      </c>
      <c r="I30" s="42" t="str">
        <f t="shared" si="0"/>
        <v/>
      </c>
      <c r="J30" s="42">
        <f t="shared" si="1"/>
        <v>1</v>
      </c>
      <c r="K30" s="42" t="str">
        <f t="shared" si="2"/>
        <v/>
      </c>
      <c r="L30" s="42" t="str">
        <f t="shared" si="3"/>
        <v/>
      </c>
      <c r="M30" s="42" t="str">
        <f t="shared" si="4"/>
        <v/>
      </c>
      <c r="N30" s="75">
        <f t="shared" si="5"/>
        <v>1.3473835312498942E-2</v>
      </c>
      <c r="O30" s="75">
        <f t="shared" si="8"/>
        <v>0</v>
      </c>
      <c r="P30" s="75">
        <f t="shared" si="8"/>
        <v>1.3473835312498942E-2</v>
      </c>
      <c r="Q30" s="75">
        <f t="shared" si="8"/>
        <v>0</v>
      </c>
      <c r="R30" s="75">
        <f t="shared" si="8"/>
        <v>0</v>
      </c>
      <c r="S30" s="75">
        <f t="shared" si="8"/>
        <v>0</v>
      </c>
      <c r="T30" s="42">
        <f t="shared" si="7"/>
        <v>1</v>
      </c>
    </row>
    <row r="31" spans="1:20" x14ac:dyDescent="0.25">
      <c r="A31">
        <v>425</v>
      </c>
      <c r="B31">
        <v>45462893.663900003</v>
      </c>
      <c r="C31">
        <v>0</v>
      </c>
      <c r="D31">
        <v>37772</v>
      </c>
      <c r="E31">
        <v>0</v>
      </c>
      <c r="F31">
        <v>0</v>
      </c>
      <c r="G31">
        <v>0</v>
      </c>
      <c r="H31" s="74">
        <v>37772</v>
      </c>
      <c r="I31" s="42" t="str">
        <f t="shared" si="0"/>
        <v/>
      </c>
      <c r="J31" s="42">
        <f t="shared" si="1"/>
        <v>1</v>
      </c>
      <c r="K31" s="42" t="str">
        <f t="shared" si="2"/>
        <v/>
      </c>
      <c r="L31" s="42" t="str">
        <f t="shared" si="3"/>
        <v/>
      </c>
      <c r="M31" s="42" t="str">
        <f t="shared" si="4"/>
        <v/>
      </c>
      <c r="N31" s="75">
        <f t="shared" si="5"/>
        <v>8.3083140900010535E-4</v>
      </c>
      <c r="O31" s="75">
        <f t="shared" si="8"/>
        <v>0</v>
      </c>
      <c r="P31" s="75">
        <f t="shared" si="8"/>
        <v>8.3083140900010535E-4</v>
      </c>
      <c r="Q31" s="75">
        <f t="shared" si="8"/>
        <v>0</v>
      </c>
      <c r="R31" s="75">
        <f t="shared" si="8"/>
        <v>0</v>
      </c>
      <c r="S31" s="75">
        <f t="shared" si="8"/>
        <v>0</v>
      </c>
      <c r="T31" s="42">
        <f t="shared" si="7"/>
        <v>1</v>
      </c>
    </row>
    <row r="32" spans="1:20" x14ac:dyDescent="0.25">
      <c r="A32">
        <v>321</v>
      </c>
      <c r="B32">
        <v>4601342.6891900003</v>
      </c>
      <c r="C32">
        <v>0</v>
      </c>
      <c r="D32">
        <v>37689</v>
      </c>
      <c r="E32">
        <v>0</v>
      </c>
      <c r="F32">
        <v>0</v>
      </c>
      <c r="G32">
        <v>0</v>
      </c>
      <c r="H32" s="74">
        <v>37689</v>
      </c>
      <c r="I32" s="42" t="str">
        <f t="shared" si="0"/>
        <v/>
      </c>
      <c r="J32" s="42">
        <f t="shared" si="1"/>
        <v>1</v>
      </c>
      <c r="K32" s="42" t="str">
        <f t="shared" si="2"/>
        <v/>
      </c>
      <c r="L32" s="42" t="str">
        <f t="shared" si="3"/>
        <v/>
      </c>
      <c r="M32" s="42" t="str">
        <f t="shared" si="4"/>
        <v/>
      </c>
      <c r="N32" s="75">
        <f t="shared" si="5"/>
        <v>8.1908700450725614E-3</v>
      </c>
      <c r="O32" s="75">
        <f t="shared" si="8"/>
        <v>0</v>
      </c>
      <c r="P32" s="75">
        <f t="shared" si="8"/>
        <v>8.1908700450725614E-3</v>
      </c>
      <c r="Q32" s="75">
        <f t="shared" si="8"/>
        <v>0</v>
      </c>
      <c r="R32" s="75">
        <f t="shared" si="8"/>
        <v>0</v>
      </c>
      <c r="S32" s="75">
        <f t="shared" si="8"/>
        <v>0</v>
      </c>
      <c r="T32" s="42">
        <f t="shared" si="7"/>
        <v>1</v>
      </c>
    </row>
    <row r="33" spans="1:20" x14ac:dyDescent="0.25">
      <c r="A33">
        <v>1028</v>
      </c>
      <c r="B33">
        <v>6985316.4836200001</v>
      </c>
      <c r="C33">
        <v>0</v>
      </c>
      <c r="D33">
        <v>35733</v>
      </c>
      <c r="E33">
        <v>0</v>
      </c>
      <c r="F33">
        <v>0</v>
      </c>
      <c r="G33">
        <v>0</v>
      </c>
      <c r="H33" s="74">
        <v>35733</v>
      </c>
      <c r="I33" s="42" t="str">
        <f t="shared" si="0"/>
        <v/>
      </c>
      <c r="J33" s="42">
        <f t="shared" si="1"/>
        <v>1</v>
      </c>
      <c r="K33" s="42" t="str">
        <f t="shared" si="2"/>
        <v/>
      </c>
      <c r="L33" s="42" t="str">
        <f t="shared" si="3"/>
        <v/>
      </c>
      <c r="M33" s="42" t="str">
        <f t="shared" si="4"/>
        <v/>
      </c>
      <c r="N33" s="75">
        <f t="shared" si="5"/>
        <v>5.1154446736652497E-3</v>
      </c>
      <c r="O33" s="75">
        <f t="shared" si="8"/>
        <v>0</v>
      </c>
      <c r="P33" s="75">
        <f t="shared" si="8"/>
        <v>5.1154446736652497E-3</v>
      </c>
      <c r="Q33" s="75">
        <f t="shared" si="8"/>
        <v>0</v>
      </c>
      <c r="R33" s="75">
        <f t="shared" si="8"/>
        <v>0</v>
      </c>
      <c r="S33" s="75">
        <f t="shared" si="8"/>
        <v>0</v>
      </c>
      <c r="T33" s="42">
        <f t="shared" si="7"/>
        <v>1</v>
      </c>
    </row>
    <row r="34" spans="1:20" x14ac:dyDescent="0.25">
      <c r="A34">
        <v>911</v>
      </c>
      <c r="B34">
        <v>1720073.06006</v>
      </c>
      <c r="C34">
        <v>0</v>
      </c>
      <c r="D34">
        <v>35282</v>
      </c>
      <c r="E34">
        <v>0</v>
      </c>
      <c r="F34">
        <v>0</v>
      </c>
      <c r="G34">
        <v>0</v>
      </c>
      <c r="H34" s="74">
        <v>35282</v>
      </c>
      <c r="I34" s="42" t="str">
        <f t="shared" si="0"/>
        <v/>
      </c>
      <c r="J34" s="42">
        <f t="shared" si="1"/>
        <v>1</v>
      </c>
      <c r="K34" s="42" t="str">
        <f t="shared" si="2"/>
        <v/>
      </c>
      <c r="L34" s="42" t="str">
        <f t="shared" si="3"/>
        <v/>
      </c>
      <c r="M34" s="42" t="str">
        <f t="shared" si="4"/>
        <v/>
      </c>
      <c r="N34" s="75">
        <f t="shared" si="5"/>
        <v>2.0511919417405027E-2</v>
      </c>
      <c r="O34" s="75">
        <f t="shared" si="8"/>
        <v>0</v>
      </c>
      <c r="P34" s="75">
        <f t="shared" si="8"/>
        <v>2.0511919417405027E-2</v>
      </c>
      <c r="Q34" s="75">
        <f t="shared" si="8"/>
        <v>0</v>
      </c>
      <c r="R34" s="75">
        <f t="shared" si="8"/>
        <v>0</v>
      </c>
      <c r="S34" s="75">
        <f t="shared" si="8"/>
        <v>0</v>
      </c>
      <c r="T34" s="42">
        <f t="shared" si="7"/>
        <v>1</v>
      </c>
    </row>
    <row r="35" spans="1:20" x14ac:dyDescent="0.25">
      <c r="A35">
        <v>520</v>
      </c>
      <c r="B35">
        <v>4306623.8869000003</v>
      </c>
      <c r="C35">
        <v>0</v>
      </c>
      <c r="D35">
        <v>34873</v>
      </c>
      <c r="E35">
        <v>0</v>
      </c>
      <c r="F35">
        <v>0</v>
      </c>
      <c r="G35">
        <v>0</v>
      </c>
      <c r="H35" s="74">
        <v>34873</v>
      </c>
      <c r="I35" s="42" t="str">
        <f t="shared" si="0"/>
        <v/>
      </c>
      <c r="J35" s="42">
        <f t="shared" si="1"/>
        <v>1</v>
      </c>
      <c r="K35" s="42" t="str">
        <f t="shared" si="2"/>
        <v/>
      </c>
      <c r="L35" s="42" t="str">
        <f t="shared" si="3"/>
        <v/>
      </c>
      <c r="M35" s="42" t="str">
        <f t="shared" si="4"/>
        <v/>
      </c>
      <c r="N35" s="75">
        <f t="shared" si="5"/>
        <v>8.0975262562578525E-3</v>
      </c>
      <c r="O35" s="75">
        <f t="shared" si="8"/>
        <v>0</v>
      </c>
      <c r="P35" s="75">
        <f t="shared" si="8"/>
        <v>8.0975262562578525E-3</v>
      </c>
      <c r="Q35" s="75">
        <f t="shared" si="8"/>
        <v>0</v>
      </c>
      <c r="R35" s="75">
        <f t="shared" si="8"/>
        <v>0</v>
      </c>
      <c r="S35" s="75">
        <f t="shared" si="8"/>
        <v>0</v>
      </c>
      <c r="T35" s="42">
        <f t="shared" si="7"/>
        <v>1</v>
      </c>
    </row>
    <row r="36" spans="1:20" x14ac:dyDescent="0.25">
      <c r="A36">
        <v>147</v>
      </c>
      <c r="B36">
        <v>426197.186437</v>
      </c>
      <c r="C36">
        <v>0</v>
      </c>
      <c r="D36">
        <v>34867</v>
      </c>
      <c r="E36">
        <v>0</v>
      </c>
      <c r="F36">
        <v>0</v>
      </c>
      <c r="G36">
        <v>0</v>
      </c>
      <c r="H36" s="74">
        <v>34867</v>
      </c>
      <c r="I36" s="42" t="str">
        <f t="shared" si="0"/>
        <v/>
      </c>
      <c r="J36" s="42">
        <f t="shared" si="1"/>
        <v>1</v>
      </c>
      <c r="K36" s="42" t="str">
        <f t="shared" si="2"/>
        <v/>
      </c>
      <c r="L36" s="42" t="str">
        <f t="shared" si="3"/>
        <v/>
      </c>
      <c r="M36" s="42" t="str">
        <f t="shared" si="4"/>
        <v/>
      </c>
      <c r="N36" s="75">
        <f t="shared" si="5"/>
        <v>8.1809549920982411E-2</v>
      </c>
      <c r="O36" s="75">
        <f t="shared" si="8"/>
        <v>0</v>
      </c>
      <c r="P36" s="75">
        <f t="shared" si="8"/>
        <v>8.1809549920982411E-2</v>
      </c>
      <c r="Q36" s="75">
        <f t="shared" si="8"/>
        <v>0</v>
      </c>
      <c r="R36" s="75">
        <f t="shared" si="8"/>
        <v>0</v>
      </c>
      <c r="S36" s="75">
        <f t="shared" si="8"/>
        <v>0</v>
      </c>
      <c r="T36" s="42">
        <f t="shared" si="7"/>
        <v>1</v>
      </c>
    </row>
    <row r="37" spans="1:20" x14ac:dyDescent="0.25">
      <c r="A37">
        <v>828</v>
      </c>
      <c r="B37">
        <v>6535637.68731</v>
      </c>
      <c r="C37">
        <v>0</v>
      </c>
      <c r="D37">
        <v>34153</v>
      </c>
      <c r="E37">
        <v>0</v>
      </c>
      <c r="F37">
        <v>0</v>
      </c>
      <c r="G37">
        <v>0</v>
      </c>
      <c r="H37" s="74">
        <v>34153</v>
      </c>
      <c r="I37" s="42" t="str">
        <f t="shared" si="0"/>
        <v/>
      </c>
      <c r="J37" s="42">
        <f t="shared" si="1"/>
        <v>1</v>
      </c>
      <c r="K37" s="42" t="str">
        <f t="shared" si="2"/>
        <v/>
      </c>
      <c r="L37" s="42" t="str">
        <f t="shared" si="3"/>
        <v/>
      </c>
      <c r="M37" s="42" t="str">
        <f t="shared" si="4"/>
        <v/>
      </c>
      <c r="N37" s="75">
        <f t="shared" si="5"/>
        <v>5.225656872980212E-3</v>
      </c>
      <c r="O37" s="75">
        <f t="shared" si="8"/>
        <v>0</v>
      </c>
      <c r="P37" s="75">
        <f t="shared" si="8"/>
        <v>5.225656872980212E-3</v>
      </c>
      <c r="Q37" s="75">
        <f t="shared" si="8"/>
        <v>0</v>
      </c>
      <c r="R37" s="75">
        <f t="shared" si="8"/>
        <v>0</v>
      </c>
      <c r="S37" s="75">
        <f t="shared" si="8"/>
        <v>0</v>
      </c>
      <c r="T37" s="42">
        <f t="shared" si="7"/>
        <v>1</v>
      </c>
    </row>
    <row r="38" spans="1:20" x14ac:dyDescent="0.25">
      <c r="A38">
        <v>122</v>
      </c>
      <c r="B38">
        <v>20441602.4443</v>
      </c>
      <c r="C38">
        <v>0</v>
      </c>
      <c r="D38">
        <v>34037</v>
      </c>
      <c r="E38">
        <v>0</v>
      </c>
      <c r="F38">
        <v>0</v>
      </c>
      <c r="G38">
        <v>0</v>
      </c>
      <c r="H38" s="74">
        <v>34037</v>
      </c>
      <c r="I38" s="42" t="str">
        <f t="shared" si="0"/>
        <v/>
      </c>
      <c r="J38" s="42">
        <f t="shared" si="1"/>
        <v>1</v>
      </c>
      <c r="K38" s="42" t="str">
        <f t="shared" si="2"/>
        <v/>
      </c>
      <c r="L38" s="42" t="str">
        <f t="shared" si="3"/>
        <v/>
      </c>
      <c r="M38" s="42" t="str">
        <f t="shared" si="4"/>
        <v/>
      </c>
      <c r="N38" s="75">
        <f t="shared" si="5"/>
        <v>1.6650847257569568E-3</v>
      </c>
      <c r="O38" s="75">
        <f t="shared" si="8"/>
        <v>0</v>
      </c>
      <c r="P38" s="75">
        <f t="shared" si="8"/>
        <v>1.6650847257569568E-3</v>
      </c>
      <c r="Q38" s="75">
        <f t="shared" si="8"/>
        <v>0</v>
      </c>
      <c r="R38" s="75">
        <f t="shared" si="8"/>
        <v>0</v>
      </c>
      <c r="S38" s="75">
        <f t="shared" si="8"/>
        <v>0</v>
      </c>
      <c r="T38" s="42">
        <f t="shared" si="7"/>
        <v>1</v>
      </c>
    </row>
    <row r="39" spans="1:20" x14ac:dyDescent="0.25">
      <c r="A39">
        <v>943</v>
      </c>
      <c r="B39">
        <v>16254560.3573</v>
      </c>
      <c r="C39">
        <v>0</v>
      </c>
      <c r="D39">
        <v>33898</v>
      </c>
      <c r="E39">
        <v>0</v>
      </c>
      <c r="F39">
        <v>0</v>
      </c>
      <c r="G39">
        <v>0</v>
      </c>
      <c r="H39" s="74">
        <v>33898</v>
      </c>
      <c r="I39" s="42" t="str">
        <f t="shared" si="0"/>
        <v/>
      </c>
      <c r="J39" s="42">
        <f t="shared" si="1"/>
        <v>1</v>
      </c>
      <c r="K39" s="42" t="str">
        <f t="shared" si="2"/>
        <v/>
      </c>
      <c r="L39" s="42" t="str">
        <f t="shared" si="3"/>
        <v/>
      </c>
      <c r="M39" s="42" t="str">
        <f t="shared" si="4"/>
        <v/>
      </c>
      <c r="N39" s="75">
        <f t="shared" si="5"/>
        <v>2.0854455152812699E-3</v>
      </c>
      <c r="O39" s="75">
        <f t="shared" si="8"/>
        <v>0</v>
      </c>
      <c r="P39" s="75">
        <f t="shared" si="8"/>
        <v>2.0854455152812699E-3</v>
      </c>
      <c r="Q39" s="75">
        <f t="shared" si="8"/>
        <v>0</v>
      </c>
      <c r="R39" s="75">
        <f t="shared" si="8"/>
        <v>0</v>
      </c>
      <c r="S39" s="75">
        <f t="shared" si="8"/>
        <v>0</v>
      </c>
      <c r="T39" s="42">
        <f t="shared" si="7"/>
        <v>1</v>
      </c>
    </row>
    <row r="40" spans="1:20" x14ac:dyDescent="0.25">
      <c r="A40">
        <v>729</v>
      </c>
      <c r="B40">
        <v>643621.27868800005</v>
      </c>
      <c r="C40">
        <v>0</v>
      </c>
      <c r="D40">
        <v>33354</v>
      </c>
      <c r="E40">
        <v>0</v>
      </c>
      <c r="F40">
        <v>0</v>
      </c>
      <c r="G40">
        <v>0</v>
      </c>
      <c r="H40" s="74">
        <v>33354</v>
      </c>
      <c r="I40" s="42" t="str">
        <f t="shared" si="0"/>
        <v/>
      </c>
      <c r="J40" s="42">
        <f t="shared" si="1"/>
        <v>1</v>
      </c>
      <c r="K40" s="42" t="str">
        <f t="shared" si="2"/>
        <v/>
      </c>
      <c r="L40" s="42" t="str">
        <f t="shared" si="3"/>
        <v/>
      </c>
      <c r="M40" s="42" t="str">
        <f t="shared" si="4"/>
        <v/>
      </c>
      <c r="N40" s="75">
        <f t="shared" si="5"/>
        <v>5.1822401005745158E-2</v>
      </c>
      <c r="O40" s="75">
        <f t="shared" si="8"/>
        <v>0</v>
      </c>
      <c r="P40" s="75">
        <f t="shared" si="8"/>
        <v>5.1822401005745158E-2</v>
      </c>
      <c r="Q40" s="75">
        <f t="shared" si="8"/>
        <v>0</v>
      </c>
      <c r="R40" s="75">
        <f t="shared" si="8"/>
        <v>0</v>
      </c>
      <c r="S40" s="75">
        <f t="shared" si="8"/>
        <v>0</v>
      </c>
      <c r="T40" s="42">
        <f t="shared" si="7"/>
        <v>1</v>
      </c>
    </row>
    <row r="41" spans="1:20" x14ac:dyDescent="0.25">
      <c r="A41">
        <v>799</v>
      </c>
      <c r="B41">
        <v>7482130.3864399996</v>
      </c>
      <c r="C41">
        <v>0</v>
      </c>
      <c r="D41">
        <v>32947</v>
      </c>
      <c r="E41">
        <v>0</v>
      </c>
      <c r="F41">
        <v>0</v>
      </c>
      <c r="G41">
        <v>0</v>
      </c>
      <c r="H41" s="74">
        <v>32947</v>
      </c>
      <c r="I41" s="42" t="str">
        <f t="shared" si="0"/>
        <v/>
      </c>
      <c r="J41" s="42">
        <f t="shared" si="1"/>
        <v>1</v>
      </c>
      <c r="K41" s="42" t="str">
        <f t="shared" si="2"/>
        <v/>
      </c>
      <c r="L41" s="42" t="str">
        <f t="shared" si="3"/>
        <v/>
      </c>
      <c r="M41" s="42" t="str">
        <f t="shared" si="4"/>
        <v/>
      </c>
      <c r="N41" s="75">
        <f t="shared" si="5"/>
        <v>4.4034250004130436E-3</v>
      </c>
      <c r="O41" s="75">
        <f t="shared" si="8"/>
        <v>0</v>
      </c>
      <c r="P41" s="75">
        <f t="shared" si="8"/>
        <v>4.4034250004130436E-3</v>
      </c>
      <c r="Q41" s="75">
        <f t="shared" si="8"/>
        <v>0</v>
      </c>
      <c r="R41" s="75">
        <f t="shared" si="8"/>
        <v>0</v>
      </c>
      <c r="S41" s="75">
        <f t="shared" si="8"/>
        <v>0</v>
      </c>
      <c r="T41" s="42">
        <f t="shared" si="7"/>
        <v>1</v>
      </c>
    </row>
    <row r="42" spans="1:20" x14ac:dyDescent="0.25">
      <c r="A42">
        <v>1151</v>
      </c>
      <c r="B42">
        <v>7888929.7015399998</v>
      </c>
      <c r="C42">
        <v>0</v>
      </c>
      <c r="D42">
        <v>32788</v>
      </c>
      <c r="E42">
        <v>0</v>
      </c>
      <c r="F42">
        <v>0</v>
      </c>
      <c r="G42">
        <v>0</v>
      </c>
      <c r="H42" s="74">
        <v>32788</v>
      </c>
      <c r="I42" s="42" t="str">
        <f t="shared" si="0"/>
        <v/>
      </c>
      <c r="J42" s="42">
        <f t="shared" si="1"/>
        <v>1</v>
      </c>
      <c r="K42" s="42" t="str">
        <f t="shared" si="2"/>
        <v/>
      </c>
      <c r="L42" s="42" t="str">
        <f t="shared" si="3"/>
        <v/>
      </c>
      <c r="M42" s="42" t="str">
        <f t="shared" si="4"/>
        <v/>
      </c>
      <c r="N42" s="75">
        <f t="shared" si="5"/>
        <v>4.1562038502636735E-3</v>
      </c>
      <c r="O42" s="75">
        <f t="shared" si="8"/>
        <v>0</v>
      </c>
      <c r="P42" s="75">
        <f t="shared" si="8"/>
        <v>4.1562038502636735E-3</v>
      </c>
      <c r="Q42" s="75">
        <f t="shared" si="8"/>
        <v>0</v>
      </c>
      <c r="R42" s="75">
        <f t="shared" si="8"/>
        <v>0</v>
      </c>
      <c r="S42" s="75">
        <f t="shared" si="8"/>
        <v>0</v>
      </c>
      <c r="T42" s="42">
        <f t="shared" si="7"/>
        <v>1</v>
      </c>
    </row>
    <row r="43" spans="1:20" x14ac:dyDescent="0.25">
      <c r="A43">
        <v>449</v>
      </c>
      <c r="B43">
        <v>28131649.5211</v>
      </c>
      <c r="C43">
        <v>0</v>
      </c>
      <c r="D43">
        <v>31638</v>
      </c>
      <c r="E43">
        <v>0</v>
      </c>
      <c r="F43">
        <v>0</v>
      </c>
      <c r="G43">
        <v>0</v>
      </c>
      <c r="H43" s="74">
        <v>31638</v>
      </c>
      <c r="I43" s="42" t="str">
        <f t="shared" si="0"/>
        <v/>
      </c>
      <c r="J43" s="42">
        <f t="shared" si="1"/>
        <v>1</v>
      </c>
      <c r="K43" s="42" t="str">
        <f t="shared" si="2"/>
        <v/>
      </c>
      <c r="L43" s="42" t="str">
        <f t="shared" si="3"/>
        <v/>
      </c>
      <c r="M43" s="42" t="str">
        <f t="shared" si="4"/>
        <v/>
      </c>
      <c r="N43" s="75">
        <f t="shared" si="5"/>
        <v>1.1246407707543092E-3</v>
      </c>
      <c r="O43" s="75">
        <f t="shared" si="8"/>
        <v>0</v>
      </c>
      <c r="P43" s="75">
        <f t="shared" si="8"/>
        <v>1.1246407707543092E-3</v>
      </c>
      <c r="Q43" s="75">
        <f t="shared" si="8"/>
        <v>0</v>
      </c>
      <c r="R43" s="75">
        <f t="shared" si="8"/>
        <v>0</v>
      </c>
      <c r="S43" s="75">
        <f t="shared" si="8"/>
        <v>0</v>
      </c>
      <c r="T43" s="42">
        <f t="shared" si="7"/>
        <v>1</v>
      </c>
    </row>
    <row r="44" spans="1:20" x14ac:dyDescent="0.25">
      <c r="A44">
        <v>91</v>
      </c>
      <c r="B44">
        <v>4614885.1874399995</v>
      </c>
      <c r="C44">
        <v>0</v>
      </c>
      <c r="D44">
        <v>31300</v>
      </c>
      <c r="E44">
        <v>0</v>
      </c>
      <c r="F44">
        <v>0</v>
      </c>
      <c r="G44">
        <v>0</v>
      </c>
      <c r="H44" s="74">
        <v>31300</v>
      </c>
      <c r="I44" s="42" t="str">
        <f t="shared" si="0"/>
        <v/>
      </c>
      <c r="J44" s="42">
        <f t="shared" si="1"/>
        <v>1</v>
      </c>
      <c r="K44" s="42" t="str">
        <f t="shared" si="2"/>
        <v/>
      </c>
      <c r="L44" s="42" t="str">
        <f t="shared" si="3"/>
        <v/>
      </c>
      <c r="M44" s="42" t="str">
        <f t="shared" si="4"/>
        <v/>
      </c>
      <c r="N44" s="75">
        <f t="shared" si="5"/>
        <v>6.7824005860832584E-3</v>
      </c>
      <c r="O44" s="75">
        <f t="shared" si="8"/>
        <v>0</v>
      </c>
      <c r="P44" s="75">
        <f t="shared" si="8"/>
        <v>6.7824005860832584E-3</v>
      </c>
      <c r="Q44" s="75">
        <f t="shared" si="8"/>
        <v>0</v>
      </c>
      <c r="R44" s="75">
        <f t="shared" si="8"/>
        <v>0</v>
      </c>
      <c r="S44" s="75">
        <f t="shared" si="8"/>
        <v>0</v>
      </c>
      <c r="T44" s="42">
        <f t="shared" si="7"/>
        <v>1</v>
      </c>
    </row>
    <row r="45" spans="1:20" x14ac:dyDescent="0.25">
      <c r="A45">
        <v>1014</v>
      </c>
      <c r="B45">
        <v>2303547.1626599999</v>
      </c>
      <c r="C45">
        <v>0</v>
      </c>
      <c r="D45">
        <v>31134</v>
      </c>
      <c r="E45">
        <v>0</v>
      </c>
      <c r="F45">
        <v>0</v>
      </c>
      <c r="G45">
        <v>0</v>
      </c>
      <c r="H45" s="74">
        <v>31134</v>
      </c>
      <c r="I45" s="42" t="str">
        <f t="shared" si="0"/>
        <v/>
      </c>
      <c r="J45" s="42">
        <f t="shared" si="1"/>
        <v>1</v>
      </c>
      <c r="K45" s="42" t="str">
        <f t="shared" si="2"/>
        <v/>
      </c>
      <c r="L45" s="42" t="str">
        <f t="shared" si="3"/>
        <v/>
      </c>
      <c r="M45" s="42" t="str">
        <f t="shared" si="4"/>
        <v/>
      </c>
      <c r="N45" s="75">
        <f t="shared" si="5"/>
        <v>1.3515677258393225E-2</v>
      </c>
      <c r="O45" s="75">
        <f t="shared" si="8"/>
        <v>0</v>
      </c>
      <c r="P45" s="75">
        <f t="shared" si="8"/>
        <v>1.3515677258393225E-2</v>
      </c>
      <c r="Q45" s="75">
        <f t="shared" si="8"/>
        <v>0</v>
      </c>
      <c r="R45" s="75">
        <f t="shared" si="8"/>
        <v>0</v>
      </c>
      <c r="S45" s="75">
        <f t="shared" si="8"/>
        <v>0</v>
      </c>
      <c r="T45" s="42">
        <f t="shared" si="7"/>
        <v>1</v>
      </c>
    </row>
    <row r="46" spans="1:20" x14ac:dyDescent="0.25">
      <c r="A46">
        <v>914</v>
      </c>
      <c r="B46">
        <v>809405.03231299995</v>
      </c>
      <c r="C46">
        <v>0</v>
      </c>
      <c r="D46">
        <v>30301</v>
      </c>
      <c r="E46">
        <v>0</v>
      </c>
      <c r="F46">
        <v>0</v>
      </c>
      <c r="G46">
        <v>0</v>
      </c>
      <c r="H46" s="74">
        <v>30301</v>
      </c>
      <c r="I46" s="42" t="str">
        <f t="shared" si="0"/>
        <v/>
      </c>
      <c r="J46" s="42">
        <f t="shared" si="1"/>
        <v>1</v>
      </c>
      <c r="K46" s="42" t="str">
        <f t="shared" si="2"/>
        <v/>
      </c>
      <c r="L46" s="42" t="str">
        <f t="shared" si="3"/>
        <v/>
      </c>
      <c r="M46" s="42" t="str">
        <f t="shared" si="4"/>
        <v/>
      </c>
      <c r="N46" s="75">
        <f t="shared" si="5"/>
        <v>3.743613986857755E-2</v>
      </c>
      <c r="O46" s="75">
        <f t="shared" si="8"/>
        <v>0</v>
      </c>
      <c r="P46" s="75">
        <f t="shared" si="8"/>
        <v>3.743613986857755E-2</v>
      </c>
      <c r="Q46" s="75">
        <f t="shared" si="8"/>
        <v>0</v>
      </c>
      <c r="R46" s="75">
        <f t="shared" si="8"/>
        <v>0</v>
      </c>
      <c r="S46" s="75">
        <f t="shared" si="8"/>
        <v>0</v>
      </c>
      <c r="T46" s="42">
        <f t="shared" si="7"/>
        <v>1</v>
      </c>
    </row>
    <row r="47" spans="1:20" x14ac:dyDescent="0.25">
      <c r="A47">
        <v>128</v>
      </c>
      <c r="B47">
        <v>5719915.2931199996</v>
      </c>
      <c r="C47">
        <v>0</v>
      </c>
      <c r="D47">
        <v>30301</v>
      </c>
      <c r="E47">
        <v>0</v>
      </c>
      <c r="F47">
        <v>0</v>
      </c>
      <c r="G47">
        <v>0</v>
      </c>
      <c r="H47" s="74">
        <v>30301</v>
      </c>
      <c r="I47" s="42" t="str">
        <f t="shared" si="0"/>
        <v/>
      </c>
      <c r="J47" s="42">
        <f t="shared" si="1"/>
        <v>1</v>
      </c>
      <c r="K47" s="42" t="str">
        <f t="shared" si="2"/>
        <v/>
      </c>
      <c r="L47" s="42" t="str">
        <f t="shared" si="3"/>
        <v/>
      </c>
      <c r="M47" s="42" t="str">
        <f t="shared" si="4"/>
        <v/>
      </c>
      <c r="N47" s="75">
        <f t="shared" si="5"/>
        <v>5.2974560718489138E-3</v>
      </c>
      <c r="O47" s="75">
        <f t="shared" si="8"/>
        <v>0</v>
      </c>
      <c r="P47" s="75">
        <f t="shared" si="8"/>
        <v>5.2974560718489138E-3</v>
      </c>
      <c r="Q47" s="75">
        <f t="shared" si="8"/>
        <v>0</v>
      </c>
      <c r="R47" s="75">
        <f t="shared" si="8"/>
        <v>0</v>
      </c>
      <c r="S47" s="75">
        <f t="shared" si="8"/>
        <v>0</v>
      </c>
      <c r="T47" s="42">
        <f t="shared" si="7"/>
        <v>1</v>
      </c>
    </row>
    <row r="48" spans="1:20" x14ac:dyDescent="0.25">
      <c r="A48">
        <v>949</v>
      </c>
      <c r="B48">
        <v>2928329.3872799999</v>
      </c>
      <c r="C48">
        <v>0</v>
      </c>
      <c r="D48">
        <v>30266</v>
      </c>
      <c r="E48">
        <v>0</v>
      </c>
      <c r="F48">
        <v>0</v>
      </c>
      <c r="G48">
        <v>0</v>
      </c>
      <c r="H48" s="74">
        <v>30266</v>
      </c>
      <c r="I48" s="42" t="str">
        <f t="shared" si="0"/>
        <v/>
      </c>
      <c r="J48" s="42">
        <f t="shared" si="1"/>
        <v>1</v>
      </c>
      <c r="K48" s="42" t="str">
        <f t="shared" si="2"/>
        <v/>
      </c>
      <c r="L48" s="42" t="str">
        <f t="shared" si="3"/>
        <v/>
      </c>
      <c r="M48" s="42" t="str">
        <f t="shared" si="4"/>
        <v/>
      </c>
      <c r="N48" s="75">
        <f t="shared" si="5"/>
        <v>1.0335585925363674E-2</v>
      </c>
      <c r="O48" s="75">
        <f t="shared" si="8"/>
        <v>0</v>
      </c>
      <c r="P48" s="75">
        <f t="shared" si="8"/>
        <v>1.0335585925363674E-2</v>
      </c>
      <c r="Q48" s="75">
        <f t="shared" si="8"/>
        <v>0</v>
      </c>
      <c r="R48" s="75">
        <f t="shared" si="8"/>
        <v>0</v>
      </c>
      <c r="S48" s="75">
        <f t="shared" si="8"/>
        <v>0</v>
      </c>
      <c r="T48" s="42">
        <f t="shared" si="7"/>
        <v>1</v>
      </c>
    </row>
    <row r="49" spans="1:20" x14ac:dyDescent="0.25">
      <c r="A49">
        <v>732</v>
      </c>
      <c r="B49">
        <v>1241527.7229200001</v>
      </c>
      <c r="C49">
        <v>0</v>
      </c>
      <c r="D49">
        <v>29648</v>
      </c>
      <c r="E49">
        <v>0</v>
      </c>
      <c r="F49">
        <v>0</v>
      </c>
      <c r="G49">
        <v>0</v>
      </c>
      <c r="H49" s="74">
        <v>29648</v>
      </c>
      <c r="I49" s="42" t="str">
        <f t="shared" si="0"/>
        <v/>
      </c>
      <c r="J49" s="42">
        <f t="shared" si="1"/>
        <v>1</v>
      </c>
      <c r="K49" s="42" t="str">
        <f t="shared" si="2"/>
        <v/>
      </c>
      <c r="L49" s="42" t="str">
        <f t="shared" si="3"/>
        <v/>
      </c>
      <c r="M49" s="42" t="str">
        <f t="shared" si="4"/>
        <v/>
      </c>
      <c r="N49" s="75">
        <f t="shared" si="5"/>
        <v>2.3880256117253387E-2</v>
      </c>
      <c r="O49" s="75">
        <f t="shared" si="8"/>
        <v>0</v>
      </c>
      <c r="P49" s="75">
        <f t="shared" si="8"/>
        <v>2.3880256117253387E-2</v>
      </c>
      <c r="Q49" s="75">
        <f t="shared" si="8"/>
        <v>0</v>
      </c>
      <c r="R49" s="75">
        <f t="shared" si="8"/>
        <v>0</v>
      </c>
      <c r="S49" s="75">
        <f t="shared" si="8"/>
        <v>0</v>
      </c>
      <c r="T49" s="42">
        <f t="shared" si="7"/>
        <v>1</v>
      </c>
    </row>
    <row r="50" spans="1:20" x14ac:dyDescent="0.25">
      <c r="A50">
        <v>151</v>
      </c>
      <c r="B50">
        <v>1430319.9604400001</v>
      </c>
      <c r="C50">
        <v>0</v>
      </c>
      <c r="D50">
        <v>29056</v>
      </c>
      <c r="E50">
        <v>0</v>
      </c>
      <c r="F50">
        <v>0</v>
      </c>
      <c r="G50">
        <v>0</v>
      </c>
      <c r="H50" s="74">
        <v>29056</v>
      </c>
      <c r="I50" s="42" t="str">
        <f t="shared" si="0"/>
        <v/>
      </c>
      <c r="J50" s="42">
        <f t="shared" si="1"/>
        <v>1</v>
      </c>
      <c r="K50" s="42" t="str">
        <f t="shared" si="2"/>
        <v/>
      </c>
      <c r="L50" s="42" t="str">
        <f t="shared" si="3"/>
        <v/>
      </c>
      <c r="M50" s="42" t="str">
        <f t="shared" si="4"/>
        <v/>
      </c>
      <c r="N50" s="75">
        <f t="shared" si="5"/>
        <v>2.0314335815506408E-2</v>
      </c>
      <c r="O50" s="75">
        <f t="shared" si="8"/>
        <v>0</v>
      </c>
      <c r="P50" s="75">
        <f t="shared" si="8"/>
        <v>2.0314335815506408E-2</v>
      </c>
      <c r="Q50" s="75">
        <f t="shared" si="8"/>
        <v>0</v>
      </c>
      <c r="R50" s="75">
        <f t="shared" si="8"/>
        <v>0</v>
      </c>
      <c r="S50" s="75">
        <f t="shared" si="8"/>
        <v>0</v>
      </c>
      <c r="T50" s="42">
        <f t="shared" si="7"/>
        <v>1</v>
      </c>
    </row>
    <row r="51" spans="1:20" x14ac:dyDescent="0.25">
      <c r="A51">
        <v>942</v>
      </c>
      <c r="B51">
        <v>5675662.0998400003</v>
      </c>
      <c r="C51">
        <v>0</v>
      </c>
      <c r="D51">
        <v>28926</v>
      </c>
      <c r="E51">
        <v>0</v>
      </c>
      <c r="F51">
        <v>0</v>
      </c>
      <c r="G51">
        <v>0</v>
      </c>
      <c r="H51" s="74">
        <v>28926</v>
      </c>
      <c r="I51" s="42" t="str">
        <f t="shared" si="0"/>
        <v/>
      </c>
      <c r="J51" s="42">
        <f t="shared" si="1"/>
        <v>1</v>
      </c>
      <c r="K51" s="42" t="str">
        <f t="shared" si="2"/>
        <v/>
      </c>
      <c r="L51" s="42" t="str">
        <f t="shared" si="3"/>
        <v/>
      </c>
      <c r="M51" s="42" t="str">
        <f t="shared" si="4"/>
        <v/>
      </c>
      <c r="N51" s="75">
        <f t="shared" si="5"/>
        <v>5.0964979047669941E-3</v>
      </c>
      <c r="O51" s="75">
        <f t="shared" si="8"/>
        <v>0</v>
      </c>
      <c r="P51" s="75">
        <f t="shared" si="8"/>
        <v>5.0964979047669941E-3</v>
      </c>
      <c r="Q51" s="75">
        <f t="shared" si="8"/>
        <v>0</v>
      </c>
      <c r="R51" s="75">
        <f t="shared" si="8"/>
        <v>0</v>
      </c>
      <c r="S51" s="75">
        <f t="shared" si="8"/>
        <v>0</v>
      </c>
      <c r="T51" s="42">
        <f t="shared" si="7"/>
        <v>1</v>
      </c>
    </row>
    <row r="52" spans="1:20" x14ac:dyDescent="0.25">
      <c r="A52">
        <v>859</v>
      </c>
      <c r="B52">
        <v>2731250.108</v>
      </c>
      <c r="C52">
        <v>0</v>
      </c>
      <c r="D52">
        <v>28497</v>
      </c>
      <c r="E52">
        <v>0</v>
      </c>
      <c r="F52">
        <v>0</v>
      </c>
      <c r="G52">
        <v>0</v>
      </c>
      <c r="H52" s="74">
        <v>28497</v>
      </c>
      <c r="I52" s="42" t="str">
        <f t="shared" si="0"/>
        <v/>
      </c>
      <c r="J52" s="42">
        <f t="shared" si="1"/>
        <v>1</v>
      </c>
      <c r="K52" s="42" t="str">
        <f t="shared" si="2"/>
        <v/>
      </c>
      <c r="L52" s="42" t="str">
        <f t="shared" si="3"/>
        <v/>
      </c>
      <c r="M52" s="42" t="str">
        <f t="shared" si="4"/>
        <v/>
      </c>
      <c r="N52" s="75">
        <f t="shared" si="5"/>
        <v>1.0433683797954105E-2</v>
      </c>
      <c r="O52" s="75">
        <f t="shared" si="8"/>
        <v>0</v>
      </c>
      <c r="P52" s="75">
        <f t="shared" si="8"/>
        <v>1.0433683797954105E-2</v>
      </c>
      <c r="Q52" s="75">
        <f t="shared" si="8"/>
        <v>0</v>
      </c>
      <c r="R52" s="75">
        <f t="shared" si="8"/>
        <v>0</v>
      </c>
      <c r="S52" s="75">
        <f t="shared" si="8"/>
        <v>0</v>
      </c>
      <c r="T52" s="42">
        <f t="shared" si="7"/>
        <v>1</v>
      </c>
    </row>
    <row r="53" spans="1:20" x14ac:dyDescent="0.25">
      <c r="A53">
        <v>647</v>
      </c>
      <c r="B53">
        <v>3617968.7865900001</v>
      </c>
      <c r="C53">
        <v>0</v>
      </c>
      <c r="D53">
        <v>28367</v>
      </c>
      <c r="E53">
        <v>0</v>
      </c>
      <c r="F53">
        <v>0</v>
      </c>
      <c r="G53">
        <v>0</v>
      </c>
      <c r="H53" s="74">
        <v>28367</v>
      </c>
      <c r="I53" s="42" t="str">
        <f t="shared" si="0"/>
        <v/>
      </c>
      <c r="J53" s="42">
        <f t="shared" si="1"/>
        <v>1</v>
      </c>
      <c r="K53" s="42" t="str">
        <f t="shared" si="2"/>
        <v/>
      </c>
      <c r="L53" s="42" t="str">
        <f t="shared" si="3"/>
        <v/>
      </c>
      <c r="M53" s="42" t="str">
        <f t="shared" si="4"/>
        <v/>
      </c>
      <c r="N53" s="75">
        <f t="shared" si="5"/>
        <v>7.8405872668504701E-3</v>
      </c>
      <c r="O53" s="75">
        <f t="shared" si="8"/>
        <v>0</v>
      </c>
      <c r="P53" s="75">
        <f t="shared" si="8"/>
        <v>7.8405872668504701E-3</v>
      </c>
      <c r="Q53" s="75">
        <f t="shared" si="8"/>
        <v>0</v>
      </c>
      <c r="R53" s="75">
        <f t="shared" si="8"/>
        <v>0</v>
      </c>
      <c r="S53" s="75">
        <f t="shared" si="8"/>
        <v>0</v>
      </c>
      <c r="T53" s="42">
        <f t="shared" si="7"/>
        <v>1</v>
      </c>
    </row>
    <row r="54" spans="1:20" x14ac:dyDescent="0.25">
      <c r="A54">
        <v>918</v>
      </c>
      <c r="B54">
        <v>4817382.6293799998</v>
      </c>
      <c r="C54">
        <v>0</v>
      </c>
      <c r="D54">
        <v>28226</v>
      </c>
      <c r="E54">
        <v>0</v>
      </c>
      <c r="F54">
        <v>0</v>
      </c>
      <c r="G54">
        <v>0</v>
      </c>
      <c r="H54" s="74">
        <v>28226</v>
      </c>
      <c r="I54" s="42" t="str">
        <f t="shared" si="0"/>
        <v/>
      </c>
      <c r="J54" s="42">
        <f t="shared" si="1"/>
        <v>1</v>
      </c>
      <c r="K54" s="42" t="str">
        <f t="shared" si="2"/>
        <v/>
      </c>
      <c r="L54" s="42" t="str">
        <f t="shared" si="3"/>
        <v/>
      </c>
      <c r="M54" s="42" t="str">
        <f t="shared" si="4"/>
        <v/>
      </c>
      <c r="N54" s="75">
        <f t="shared" si="5"/>
        <v>5.8591982766444074E-3</v>
      </c>
      <c r="O54" s="75">
        <f t="shared" si="8"/>
        <v>0</v>
      </c>
      <c r="P54" s="75">
        <f t="shared" si="8"/>
        <v>5.8591982766444074E-3</v>
      </c>
      <c r="Q54" s="75">
        <f t="shared" si="8"/>
        <v>0</v>
      </c>
      <c r="R54" s="75">
        <f t="shared" si="8"/>
        <v>0</v>
      </c>
      <c r="S54" s="75">
        <f t="shared" si="8"/>
        <v>0</v>
      </c>
      <c r="T54" s="42">
        <f t="shared" si="7"/>
        <v>1</v>
      </c>
    </row>
    <row r="55" spans="1:20" x14ac:dyDescent="0.25">
      <c r="A55">
        <v>372</v>
      </c>
      <c r="B55">
        <v>29778723.177200001</v>
      </c>
      <c r="C55">
        <v>0</v>
      </c>
      <c r="D55">
        <v>28226</v>
      </c>
      <c r="E55">
        <v>0</v>
      </c>
      <c r="F55">
        <v>0</v>
      </c>
      <c r="G55">
        <v>0</v>
      </c>
      <c r="H55" s="74">
        <v>28226</v>
      </c>
      <c r="I55" s="42" t="str">
        <f t="shared" si="0"/>
        <v/>
      </c>
      <c r="J55" s="42">
        <f t="shared" si="1"/>
        <v>1</v>
      </c>
      <c r="K55" s="42" t="str">
        <f t="shared" si="2"/>
        <v/>
      </c>
      <c r="L55" s="42" t="str">
        <f t="shared" si="3"/>
        <v/>
      </c>
      <c r="M55" s="42" t="str">
        <f t="shared" si="4"/>
        <v/>
      </c>
      <c r="N55" s="75">
        <f t="shared" si="5"/>
        <v>9.4785796664415619E-4</v>
      </c>
      <c r="O55" s="75">
        <f t="shared" si="8"/>
        <v>0</v>
      </c>
      <c r="P55" s="75">
        <f t="shared" si="8"/>
        <v>9.4785796664415619E-4</v>
      </c>
      <c r="Q55" s="75">
        <f t="shared" si="8"/>
        <v>0</v>
      </c>
      <c r="R55" s="75">
        <f t="shared" si="8"/>
        <v>0</v>
      </c>
      <c r="S55" s="75">
        <f t="shared" si="8"/>
        <v>0</v>
      </c>
      <c r="T55" s="42">
        <f t="shared" si="7"/>
        <v>1</v>
      </c>
    </row>
    <row r="56" spans="1:20" x14ac:dyDescent="0.25">
      <c r="A56">
        <v>1116</v>
      </c>
      <c r="B56">
        <v>825190.53126900003</v>
      </c>
      <c r="C56">
        <v>0</v>
      </c>
      <c r="D56">
        <v>28019</v>
      </c>
      <c r="E56">
        <v>0</v>
      </c>
      <c r="F56">
        <v>0</v>
      </c>
      <c r="G56">
        <v>0</v>
      </c>
      <c r="H56" s="74">
        <v>28019</v>
      </c>
      <c r="I56" s="42" t="str">
        <f t="shared" si="0"/>
        <v/>
      </c>
      <c r="J56" s="42">
        <f t="shared" si="1"/>
        <v>1</v>
      </c>
      <c r="K56" s="42" t="str">
        <f t="shared" si="2"/>
        <v/>
      </c>
      <c r="L56" s="42" t="str">
        <f t="shared" si="3"/>
        <v/>
      </c>
      <c r="M56" s="42" t="str">
        <f t="shared" si="4"/>
        <v/>
      </c>
      <c r="N56" s="75">
        <f t="shared" si="5"/>
        <v>3.3954582533698777E-2</v>
      </c>
      <c r="O56" s="75">
        <f t="shared" si="8"/>
        <v>0</v>
      </c>
      <c r="P56" s="75">
        <f t="shared" si="8"/>
        <v>3.3954582533698777E-2</v>
      </c>
      <c r="Q56" s="75">
        <f t="shared" si="8"/>
        <v>0</v>
      </c>
      <c r="R56" s="75">
        <f t="shared" si="8"/>
        <v>0</v>
      </c>
      <c r="S56" s="75">
        <f t="shared" si="8"/>
        <v>0</v>
      </c>
      <c r="T56" s="42">
        <f t="shared" si="7"/>
        <v>1</v>
      </c>
    </row>
    <row r="57" spans="1:20" x14ac:dyDescent="0.25">
      <c r="A57">
        <v>1145</v>
      </c>
      <c r="B57">
        <v>21970606.157900002</v>
      </c>
      <c r="C57">
        <v>0</v>
      </c>
      <c r="D57">
        <v>26769</v>
      </c>
      <c r="E57">
        <v>0</v>
      </c>
      <c r="F57">
        <v>0</v>
      </c>
      <c r="G57">
        <v>0</v>
      </c>
      <c r="H57" s="74">
        <v>26769</v>
      </c>
      <c r="I57" s="42" t="str">
        <f t="shared" si="0"/>
        <v/>
      </c>
      <c r="J57" s="42">
        <f t="shared" si="1"/>
        <v>1</v>
      </c>
      <c r="K57" s="42" t="str">
        <f t="shared" si="2"/>
        <v/>
      </c>
      <c r="L57" s="42" t="str">
        <f t="shared" si="3"/>
        <v/>
      </c>
      <c r="M57" s="42" t="str">
        <f t="shared" si="4"/>
        <v/>
      </c>
      <c r="N57" s="75">
        <f t="shared" si="5"/>
        <v>1.2184006125099389E-3</v>
      </c>
      <c r="O57" s="75">
        <f t="shared" si="8"/>
        <v>0</v>
      </c>
      <c r="P57" s="75">
        <f t="shared" si="8"/>
        <v>1.2184006125099389E-3</v>
      </c>
      <c r="Q57" s="75">
        <f t="shared" si="8"/>
        <v>0</v>
      </c>
      <c r="R57" s="75">
        <f t="shared" si="8"/>
        <v>0</v>
      </c>
      <c r="S57" s="75">
        <f t="shared" si="8"/>
        <v>0</v>
      </c>
      <c r="T57" s="42">
        <f t="shared" si="7"/>
        <v>1</v>
      </c>
    </row>
    <row r="58" spans="1:20" x14ac:dyDescent="0.25">
      <c r="A58">
        <v>1106</v>
      </c>
      <c r="B58">
        <v>4699982.5653200001</v>
      </c>
      <c r="C58">
        <v>0</v>
      </c>
      <c r="D58">
        <v>26762</v>
      </c>
      <c r="E58">
        <v>0</v>
      </c>
      <c r="F58">
        <v>0</v>
      </c>
      <c r="G58">
        <v>0</v>
      </c>
      <c r="H58" s="74">
        <v>26762</v>
      </c>
      <c r="I58" s="42" t="str">
        <f t="shared" si="0"/>
        <v/>
      </c>
      <c r="J58" s="42">
        <f t="shared" si="1"/>
        <v>1</v>
      </c>
      <c r="K58" s="42" t="str">
        <f t="shared" si="2"/>
        <v/>
      </c>
      <c r="L58" s="42" t="str">
        <f t="shared" si="3"/>
        <v/>
      </c>
      <c r="M58" s="42" t="str">
        <f t="shared" si="4"/>
        <v/>
      </c>
      <c r="N58" s="75">
        <f t="shared" si="5"/>
        <v>5.6940636753570377E-3</v>
      </c>
      <c r="O58" s="75">
        <f t="shared" si="8"/>
        <v>0</v>
      </c>
      <c r="P58" s="75">
        <f t="shared" si="8"/>
        <v>5.6940636753570377E-3</v>
      </c>
      <c r="Q58" s="75">
        <f t="shared" si="8"/>
        <v>0</v>
      </c>
      <c r="R58" s="75">
        <f t="shared" si="8"/>
        <v>0</v>
      </c>
      <c r="S58" s="75">
        <f t="shared" si="8"/>
        <v>0</v>
      </c>
      <c r="T58" s="42">
        <f t="shared" si="7"/>
        <v>1</v>
      </c>
    </row>
    <row r="59" spans="1:20" x14ac:dyDescent="0.25">
      <c r="A59">
        <v>1029</v>
      </c>
      <c r="B59">
        <v>8180141.8174099997</v>
      </c>
      <c r="C59">
        <v>0</v>
      </c>
      <c r="D59">
        <v>26411</v>
      </c>
      <c r="E59">
        <v>0</v>
      </c>
      <c r="F59">
        <v>0</v>
      </c>
      <c r="G59">
        <v>0</v>
      </c>
      <c r="H59" s="74">
        <v>26411</v>
      </c>
      <c r="I59" s="42" t="str">
        <f t="shared" si="0"/>
        <v/>
      </c>
      <c r="J59" s="42">
        <f t="shared" si="1"/>
        <v>1</v>
      </c>
      <c r="K59" s="42" t="str">
        <f t="shared" si="2"/>
        <v/>
      </c>
      <c r="L59" s="42" t="str">
        <f t="shared" si="3"/>
        <v/>
      </c>
      <c r="M59" s="42" t="str">
        <f t="shared" si="4"/>
        <v/>
      </c>
      <c r="N59" s="75">
        <f t="shared" si="5"/>
        <v>3.2286726305635447E-3</v>
      </c>
      <c r="O59" s="75">
        <f t="shared" si="8"/>
        <v>0</v>
      </c>
      <c r="P59" s="75">
        <f t="shared" si="8"/>
        <v>3.2286726305635447E-3</v>
      </c>
      <c r="Q59" s="75">
        <f t="shared" si="8"/>
        <v>0</v>
      </c>
      <c r="R59" s="75">
        <f t="shared" si="8"/>
        <v>0</v>
      </c>
      <c r="S59" s="75">
        <f t="shared" si="8"/>
        <v>0</v>
      </c>
      <c r="T59" s="42">
        <f t="shared" si="7"/>
        <v>1</v>
      </c>
    </row>
    <row r="60" spans="1:20" x14ac:dyDescent="0.25">
      <c r="A60">
        <v>329</v>
      </c>
      <c r="B60">
        <v>45773429.353399999</v>
      </c>
      <c r="C60">
        <v>0</v>
      </c>
      <c r="D60">
        <v>26358</v>
      </c>
      <c r="E60">
        <v>0</v>
      </c>
      <c r="F60">
        <v>0</v>
      </c>
      <c r="G60">
        <v>0</v>
      </c>
      <c r="H60" s="74">
        <v>26358</v>
      </c>
      <c r="I60" s="42" t="str">
        <f t="shared" si="0"/>
        <v/>
      </c>
      <c r="J60" s="42">
        <f t="shared" si="1"/>
        <v>1</v>
      </c>
      <c r="K60" s="42" t="str">
        <f t="shared" si="2"/>
        <v/>
      </c>
      <c r="L60" s="42" t="str">
        <f t="shared" si="3"/>
        <v/>
      </c>
      <c r="M60" s="42" t="str">
        <f t="shared" si="4"/>
        <v/>
      </c>
      <c r="N60" s="75">
        <f t="shared" si="5"/>
        <v>5.7583625199893738E-4</v>
      </c>
      <c r="O60" s="75">
        <f t="shared" si="8"/>
        <v>0</v>
      </c>
      <c r="P60" s="75">
        <f t="shared" si="8"/>
        <v>5.7583625199893738E-4</v>
      </c>
      <c r="Q60" s="75">
        <f t="shared" si="8"/>
        <v>0</v>
      </c>
      <c r="R60" s="75">
        <f t="shared" si="8"/>
        <v>0</v>
      </c>
      <c r="S60" s="75">
        <f t="shared" si="8"/>
        <v>0</v>
      </c>
      <c r="T60" s="42">
        <f t="shared" si="7"/>
        <v>1</v>
      </c>
    </row>
    <row r="61" spans="1:20" x14ac:dyDescent="0.25">
      <c r="A61">
        <v>83</v>
      </c>
      <c r="B61">
        <v>7733290.5964400005</v>
      </c>
      <c r="C61">
        <v>0</v>
      </c>
      <c r="D61">
        <v>26358</v>
      </c>
      <c r="E61">
        <v>0</v>
      </c>
      <c r="F61">
        <v>0</v>
      </c>
      <c r="G61">
        <v>0</v>
      </c>
      <c r="H61" s="74">
        <v>26358</v>
      </c>
      <c r="I61" s="42" t="str">
        <f t="shared" si="0"/>
        <v/>
      </c>
      <c r="J61" s="42">
        <f t="shared" si="1"/>
        <v>1</v>
      </c>
      <c r="K61" s="42" t="str">
        <f t="shared" si="2"/>
        <v/>
      </c>
      <c r="L61" s="42" t="str">
        <f t="shared" si="3"/>
        <v/>
      </c>
      <c r="M61" s="42" t="str">
        <f t="shared" si="4"/>
        <v/>
      </c>
      <c r="N61" s="75">
        <f t="shared" si="5"/>
        <v>3.4083809047773059E-3</v>
      </c>
      <c r="O61" s="75">
        <f t="shared" si="8"/>
        <v>0</v>
      </c>
      <c r="P61" s="75">
        <f t="shared" si="8"/>
        <v>3.4083809047773059E-3</v>
      </c>
      <c r="Q61" s="75">
        <f t="shared" si="8"/>
        <v>0</v>
      </c>
      <c r="R61" s="75">
        <f t="shared" si="8"/>
        <v>0</v>
      </c>
      <c r="S61" s="75">
        <f t="shared" si="8"/>
        <v>0</v>
      </c>
      <c r="T61" s="42">
        <f t="shared" si="7"/>
        <v>1</v>
      </c>
    </row>
    <row r="62" spans="1:20" x14ac:dyDescent="0.25">
      <c r="A62">
        <v>381</v>
      </c>
      <c r="B62">
        <v>16943109.393599998</v>
      </c>
      <c r="C62">
        <v>0</v>
      </c>
      <c r="D62">
        <v>24905</v>
      </c>
      <c r="E62">
        <v>0</v>
      </c>
      <c r="F62">
        <v>0</v>
      </c>
      <c r="G62">
        <v>0</v>
      </c>
      <c r="H62" s="74">
        <v>24905</v>
      </c>
      <c r="I62" s="42" t="str">
        <f t="shared" si="0"/>
        <v/>
      </c>
      <c r="J62" s="42">
        <f t="shared" si="1"/>
        <v>1</v>
      </c>
      <c r="K62" s="42" t="str">
        <f t="shared" si="2"/>
        <v/>
      </c>
      <c r="L62" s="42" t="str">
        <f t="shared" si="3"/>
        <v/>
      </c>
      <c r="M62" s="42" t="str">
        <f t="shared" si="4"/>
        <v/>
      </c>
      <c r="N62" s="75">
        <f t="shared" si="5"/>
        <v>1.4699190934461821E-3</v>
      </c>
      <c r="O62" s="75">
        <f t="shared" si="8"/>
        <v>0</v>
      </c>
      <c r="P62" s="75">
        <f t="shared" si="8"/>
        <v>1.4699190934461821E-3</v>
      </c>
      <c r="Q62" s="75">
        <f t="shared" si="8"/>
        <v>0</v>
      </c>
      <c r="R62" s="75">
        <f t="shared" si="8"/>
        <v>0</v>
      </c>
      <c r="S62" s="75">
        <f t="shared" si="8"/>
        <v>0</v>
      </c>
      <c r="T62" s="42">
        <f t="shared" si="7"/>
        <v>1</v>
      </c>
    </row>
    <row r="63" spans="1:20" x14ac:dyDescent="0.25">
      <c r="A63">
        <v>963</v>
      </c>
      <c r="B63">
        <v>5110131.7669700002</v>
      </c>
      <c r="C63">
        <v>0</v>
      </c>
      <c r="D63">
        <v>24343</v>
      </c>
      <c r="E63">
        <v>0</v>
      </c>
      <c r="F63">
        <v>0</v>
      </c>
      <c r="G63">
        <v>0</v>
      </c>
      <c r="H63" s="74">
        <v>24343</v>
      </c>
      <c r="I63" s="42" t="str">
        <f t="shared" si="0"/>
        <v/>
      </c>
      <c r="J63" s="42">
        <f t="shared" si="1"/>
        <v>1</v>
      </c>
      <c r="K63" s="42" t="str">
        <f t="shared" si="2"/>
        <v/>
      </c>
      <c r="L63" s="42" t="str">
        <f t="shared" si="3"/>
        <v/>
      </c>
      <c r="M63" s="42" t="str">
        <f t="shared" si="4"/>
        <v/>
      </c>
      <c r="N63" s="75">
        <f t="shared" si="5"/>
        <v>4.763673640931167E-3</v>
      </c>
      <c r="O63" s="75">
        <f t="shared" si="8"/>
        <v>0</v>
      </c>
      <c r="P63" s="75">
        <f t="shared" si="8"/>
        <v>4.763673640931167E-3</v>
      </c>
      <c r="Q63" s="75">
        <f t="shared" si="8"/>
        <v>0</v>
      </c>
      <c r="R63" s="75">
        <f t="shared" si="8"/>
        <v>0</v>
      </c>
      <c r="S63" s="75">
        <f t="shared" ref="S63:S126" si="10">G63/$B63</f>
        <v>0</v>
      </c>
      <c r="T63" s="42">
        <f t="shared" si="7"/>
        <v>1</v>
      </c>
    </row>
    <row r="64" spans="1:20" x14ac:dyDescent="0.25">
      <c r="A64">
        <v>1082</v>
      </c>
      <c r="B64">
        <v>1779003.8766399999</v>
      </c>
      <c r="C64">
        <v>0</v>
      </c>
      <c r="D64">
        <v>23512</v>
      </c>
      <c r="E64">
        <v>0</v>
      </c>
      <c r="F64">
        <v>0</v>
      </c>
      <c r="G64">
        <v>0</v>
      </c>
      <c r="H64" s="74">
        <v>23512</v>
      </c>
      <c r="I64" s="42" t="str">
        <f t="shared" si="0"/>
        <v/>
      </c>
      <c r="J64" s="42">
        <f t="shared" si="1"/>
        <v>1</v>
      </c>
      <c r="K64" s="42" t="str">
        <f t="shared" si="2"/>
        <v/>
      </c>
      <c r="L64" s="42" t="str">
        <f t="shared" si="3"/>
        <v/>
      </c>
      <c r="M64" s="42" t="str">
        <f t="shared" si="4"/>
        <v/>
      </c>
      <c r="N64" s="75">
        <f t="shared" si="5"/>
        <v>1.3216384915589421E-2</v>
      </c>
      <c r="O64" s="75">
        <f t="shared" si="8"/>
        <v>0</v>
      </c>
      <c r="P64" s="75">
        <f t="shared" si="8"/>
        <v>1.3216384915589421E-2</v>
      </c>
      <c r="Q64" s="75">
        <f t="shared" si="8"/>
        <v>0</v>
      </c>
      <c r="R64" s="75">
        <f t="shared" si="8"/>
        <v>0</v>
      </c>
      <c r="S64" s="75">
        <f t="shared" si="10"/>
        <v>0</v>
      </c>
      <c r="T64" s="42">
        <f t="shared" si="7"/>
        <v>1</v>
      </c>
    </row>
    <row r="65" spans="1:20" x14ac:dyDescent="0.25">
      <c r="A65">
        <v>1110</v>
      </c>
      <c r="B65">
        <v>16157590.1121</v>
      </c>
      <c r="C65">
        <v>0</v>
      </c>
      <c r="D65">
        <v>23304</v>
      </c>
      <c r="E65">
        <v>0</v>
      </c>
      <c r="F65">
        <v>0</v>
      </c>
      <c r="G65">
        <v>0</v>
      </c>
      <c r="H65" s="74">
        <v>23304</v>
      </c>
      <c r="I65" s="42" t="str">
        <f t="shared" si="0"/>
        <v/>
      </c>
      <c r="J65" s="42">
        <f t="shared" si="1"/>
        <v>1</v>
      </c>
      <c r="K65" s="42" t="str">
        <f t="shared" si="2"/>
        <v/>
      </c>
      <c r="L65" s="42" t="str">
        <f t="shared" si="3"/>
        <v/>
      </c>
      <c r="M65" s="42" t="str">
        <f t="shared" si="4"/>
        <v/>
      </c>
      <c r="N65" s="75">
        <f t="shared" si="5"/>
        <v>1.4422942925472679E-3</v>
      </c>
      <c r="O65" s="75">
        <f t="shared" si="8"/>
        <v>0</v>
      </c>
      <c r="P65" s="75">
        <f t="shared" si="8"/>
        <v>1.4422942925472679E-3</v>
      </c>
      <c r="Q65" s="75">
        <f t="shared" si="8"/>
        <v>0</v>
      </c>
      <c r="R65" s="75">
        <f t="shared" si="8"/>
        <v>0</v>
      </c>
      <c r="S65" s="75">
        <f t="shared" si="10"/>
        <v>0</v>
      </c>
      <c r="T65" s="42">
        <f t="shared" si="7"/>
        <v>1</v>
      </c>
    </row>
    <row r="66" spans="1:20" x14ac:dyDescent="0.25">
      <c r="A66">
        <v>225</v>
      </c>
      <c r="B66">
        <v>983333.79987500003</v>
      </c>
      <c r="C66">
        <v>0</v>
      </c>
      <c r="D66">
        <v>23161</v>
      </c>
      <c r="E66">
        <v>0</v>
      </c>
      <c r="F66">
        <v>0</v>
      </c>
      <c r="G66">
        <v>0</v>
      </c>
      <c r="H66" s="74">
        <v>23161</v>
      </c>
      <c r="I66" s="42" t="str">
        <f t="shared" si="0"/>
        <v/>
      </c>
      <c r="J66" s="42">
        <f t="shared" si="1"/>
        <v>1</v>
      </c>
      <c r="K66" s="42" t="str">
        <f t="shared" si="2"/>
        <v/>
      </c>
      <c r="L66" s="42" t="str">
        <f t="shared" si="3"/>
        <v/>
      </c>
      <c r="M66" s="42" t="str">
        <f t="shared" si="4"/>
        <v/>
      </c>
      <c r="N66" s="75">
        <f t="shared" si="5"/>
        <v>2.3553548147072941E-2</v>
      </c>
      <c r="O66" s="75">
        <f t="shared" si="8"/>
        <v>0</v>
      </c>
      <c r="P66" s="75">
        <f t="shared" si="8"/>
        <v>2.3553548147072941E-2</v>
      </c>
      <c r="Q66" s="75">
        <f t="shared" si="8"/>
        <v>0</v>
      </c>
      <c r="R66" s="75">
        <f t="shared" si="8"/>
        <v>0</v>
      </c>
      <c r="S66" s="75">
        <f t="shared" si="10"/>
        <v>0</v>
      </c>
      <c r="T66" s="42">
        <f t="shared" si="7"/>
        <v>1</v>
      </c>
    </row>
    <row r="67" spans="1:20" x14ac:dyDescent="0.25">
      <c r="A67">
        <v>645</v>
      </c>
      <c r="B67">
        <v>2970045.0150899999</v>
      </c>
      <c r="C67">
        <v>0</v>
      </c>
      <c r="D67">
        <v>23048</v>
      </c>
      <c r="E67">
        <v>0</v>
      </c>
      <c r="F67">
        <v>0</v>
      </c>
      <c r="G67">
        <v>0</v>
      </c>
      <c r="H67" s="74">
        <v>23048</v>
      </c>
      <c r="I67" s="42" t="str">
        <f t="shared" ref="I67:I130" si="11">IFERROR(IF(C67/$H67=0,"",C67/$H67),"")</f>
        <v/>
      </c>
      <c r="J67" s="42">
        <f t="shared" ref="J67:J130" si="12">IFERROR(IF(D67/$H67=0,"",D67/$H67),"")</f>
        <v>1</v>
      </c>
      <c r="K67" s="42" t="str">
        <f t="shared" ref="K67:K130" si="13">IFERROR(IF(E67/$H67=0,"",E67/$H67),"")</f>
        <v/>
      </c>
      <c r="L67" s="42" t="str">
        <f t="shared" ref="L67:L130" si="14">IFERROR(IF(F67/$H67=0,"",F67/$H67),"")</f>
        <v/>
      </c>
      <c r="M67" s="42" t="str">
        <f t="shared" ref="M67:M130" si="15">IFERROR(IF(G67/$H67=0,"",G67/$H67),"")</f>
        <v/>
      </c>
      <c r="N67" s="75">
        <f t="shared" ref="N67:N130" si="16">H67/B67</f>
        <v>7.7601517427848101E-3</v>
      </c>
      <c r="O67" s="75">
        <f t="shared" si="8"/>
        <v>0</v>
      </c>
      <c r="P67" s="75">
        <f t="shared" si="8"/>
        <v>7.7601517427848101E-3</v>
      </c>
      <c r="Q67" s="75">
        <f t="shared" si="8"/>
        <v>0</v>
      </c>
      <c r="R67" s="75">
        <f t="shared" si="8"/>
        <v>0</v>
      </c>
      <c r="S67" s="75">
        <f t="shared" si="10"/>
        <v>0</v>
      </c>
      <c r="T67" s="42">
        <f t="shared" ref="T67:T130" si="17">IFERROR(_xlfn.IFS(I67=1,1,J67=1,1,K67=1,1,L67=1,1,M67=1,1),"")</f>
        <v>1</v>
      </c>
    </row>
    <row r="68" spans="1:20" x14ac:dyDescent="0.25">
      <c r="A68">
        <v>674</v>
      </c>
      <c r="B68">
        <v>13619418.1888</v>
      </c>
      <c r="C68">
        <v>0</v>
      </c>
      <c r="D68">
        <v>23048</v>
      </c>
      <c r="E68">
        <v>0</v>
      </c>
      <c r="F68">
        <v>0</v>
      </c>
      <c r="G68">
        <v>0</v>
      </c>
      <c r="H68" s="74">
        <v>23048</v>
      </c>
      <c r="I68" s="42" t="str">
        <f t="shared" si="11"/>
        <v/>
      </c>
      <c r="J68" s="42">
        <f t="shared" si="12"/>
        <v>1</v>
      </c>
      <c r="K68" s="42" t="str">
        <f t="shared" si="13"/>
        <v/>
      </c>
      <c r="L68" s="42" t="str">
        <f t="shared" si="14"/>
        <v/>
      </c>
      <c r="M68" s="42" t="str">
        <f t="shared" si="15"/>
        <v/>
      </c>
      <c r="N68" s="75">
        <f t="shared" si="16"/>
        <v>1.6922896176984744E-3</v>
      </c>
      <c r="O68" s="75">
        <f t="shared" ref="O68:R131" si="18">C68/$B68</f>
        <v>0</v>
      </c>
      <c r="P68" s="75">
        <f t="shared" si="18"/>
        <v>1.6922896176984744E-3</v>
      </c>
      <c r="Q68" s="75">
        <f t="shared" si="18"/>
        <v>0</v>
      </c>
      <c r="R68" s="75">
        <f t="shared" si="18"/>
        <v>0</v>
      </c>
      <c r="S68" s="75">
        <f t="shared" si="10"/>
        <v>0</v>
      </c>
      <c r="T68" s="42">
        <f t="shared" si="17"/>
        <v>1</v>
      </c>
    </row>
    <row r="69" spans="1:20" x14ac:dyDescent="0.25">
      <c r="A69">
        <v>832</v>
      </c>
      <c r="B69">
        <v>3522993.6654400001</v>
      </c>
      <c r="C69">
        <v>0</v>
      </c>
      <c r="D69">
        <v>22831</v>
      </c>
      <c r="E69">
        <v>0</v>
      </c>
      <c r="F69">
        <v>0</v>
      </c>
      <c r="G69">
        <v>0</v>
      </c>
      <c r="H69" s="74">
        <v>22831</v>
      </c>
      <c r="I69" s="42" t="str">
        <f t="shared" si="11"/>
        <v/>
      </c>
      <c r="J69" s="42">
        <f t="shared" si="12"/>
        <v>1</v>
      </c>
      <c r="K69" s="42" t="str">
        <f t="shared" si="13"/>
        <v/>
      </c>
      <c r="L69" s="42" t="str">
        <f t="shared" si="14"/>
        <v/>
      </c>
      <c r="M69" s="42" t="str">
        <f t="shared" si="15"/>
        <v/>
      </c>
      <c r="N69" s="75">
        <f t="shared" si="16"/>
        <v>6.4805679964651738E-3</v>
      </c>
      <c r="O69" s="75">
        <f t="shared" si="18"/>
        <v>0</v>
      </c>
      <c r="P69" s="75">
        <f t="shared" si="18"/>
        <v>6.4805679964651738E-3</v>
      </c>
      <c r="Q69" s="75">
        <f t="shared" si="18"/>
        <v>0</v>
      </c>
      <c r="R69" s="75">
        <f t="shared" si="18"/>
        <v>0</v>
      </c>
      <c r="S69" s="75">
        <f t="shared" si="10"/>
        <v>0</v>
      </c>
      <c r="T69" s="42">
        <f t="shared" si="17"/>
        <v>1</v>
      </c>
    </row>
    <row r="70" spans="1:20" x14ac:dyDescent="0.25">
      <c r="A70">
        <v>688</v>
      </c>
      <c r="B70">
        <v>17941403.735199999</v>
      </c>
      <c r="C70">
        <v>0</v>
      </c>
      <c r="D70">
        <v>22650</v>
      </c>
      <c r="E70">
        <v>0</v>
      </c>
      <c r="F70">
        <v>0</v>
      </c>
      <c r="G70">
        <v>0</v>
      </c>
      <c r="H70" s="74">
        <v>22650</v>
      </c>
      <c r="I70" s="42" t="str">
        <f t="shared" si="11"/>
        <v/>
      </c>
      <c r="J70" s="42">
        <f t="shared" si="12"/>
        <v>1</v>
      </c>
      <c r="K70" s="42" t="str">
        <f t="shared" si="13"/>
        <v/>
      </c>
      <c r="L70" s="42" t="str">
        <f t="shared" si="14"/>
        <v/>
      </c>
      <c r="M70" s="42" t="str">
        <f t="shared" si="15"/>
        <v/>
      </c>
      <c r="N70" s="75">
        <f t="shared" si="16"/>
        <v>1.2624430247652255E-3</v>
      </c>
      <c r="O70" s="75">
        <f t="shared" si="18"/>
        <v>0</v>
      </c>
      <c r="P70" s="75">
        <f t="shared" si="18"/>
        <v>1.2624430247652255E-3</v>
      </c>
      <c r="Q70" s="75">
        <f t="shared" si="18"/>
        <v>0</v>
      </c>
      <c r="R70" s="75">
        <f t="shared" si="18"/>
        <v>0</v>
      </c>
      <c r="S70" s="75">
        <f t="shared" si="10"/>
        <v>0</v>
      </c>
      <c r="T70" s="42">
        <f t="shared" si="17"/>
        <v>1</v>
      </c>
    </row>
    <row r="71" spans="1:20" x14ac:dyDescent="0.25">
      <c r="A71">
        <v>292</v>
      </c>
      <c r="B71">
        <v>2261358.7374399998</v>
      </c>
      <c r="C71">
        <v>0</v>
      </c>
      <c r="D71">
        <v>22234</v>
      </c>
      <c r="E71">
        <v>0</v>
      </c>
      <c r="F71">
        <v>0</v>
      </c>
      <c r="G71">
        <v>0</v>
      </c>
      <c r="H71" s="74">
        <v>22234</v>
      </c>
      <c r="I71" s="42" t="str">
        <f t="shared" si="11"/>
        <v/>
      </c>
      <c r="J71" s="42">
        <f t="shared" si="12"/>
        <v>1</v>
      </c>
      <c r="K71" s="42" t="str">
        <f t="shared" si="13"/>
        <v/>
      </c>
      <c r="L71" s="42" t="str">
        <f t="shared" si="14"/>
        <v/>
      </c>
      <c r="M71" s="42" t="str">
        <f t="shared" si="15"/>
        <v/>
      </c>
      <c r="N71" s="75">
        <f t="shared" si="16"/>
        <v>9.8321419029562228E-3</v>
      </c>
      <c r="O71" s="75">
        <f t="shared" si="18"/>
        <v>0</v>
      </c>
      <c r="P71" s="75">
        <f t="shared" si="18"/>
        <v>9.8321419029562228E-3</v>
      </c>
      <c r="Q71" s="75">
        <f t="shared" si="18"/>
        <v>0</v>
      </c>
      <c r="R71" s="75">
        <f t="shared" si="18"/>
        <v>0</v>
      </c>
      <c r="S71" s="75">
        <f t="shared" si="10"/>
        <v>0</v>
      </c>
      <c r="T71" s="42">
        <f t="shared" si="17"/>
        <v>1</v>
      </c>
    </row>
    <row r="72" spans="1:20" x14ac:dyDescent="0.25">
      <c r="A72">
        <v>841</v>
      </c>
      <c r="B72">
        <v>9477264.0776899997</v>
      </c>
      <c r="C72">
        <v>0</v>
      </c>
      <c r="D72">
        <v>22143</v>
      </c>
      <c r="E72">
        <v>0</v>
      </c>
      <c r="F72">
        <v>0</v>
      </c>
      <c r="G72">
        <v>0</v>
      </c>
      <c r="H72" s="74">
        <v>22143</v>
      </c>
      <c r="I72" s="42" t="str">
        <f t="shared" si="11"/>
        <v/>
      </c>
      <c r="J72" s="42">
        <f t="shared" si="12"/>
        <v>1</v>
      </c>
      <c r="K72" s="42" t="str">
        <f t="shared" si="13"/>
        <v/>
      </c>
      <c r="L72" s="42" t="str">
        <f t="shared" si="14"/>
        <v/>
      </c>
      <c r="M72" s="42" t="str">
        <f t="shared" si="15"/>
        <v/>
      </c>
      <c r="N72" s="75">
        <f t="shared" si="16"/>
        <v>2.3364337870594785E-3</v>
      </c>
      <c r="O72" s="75">
        <f t="shared" si="18"/>
        <v>0</v>
      </c>
      <c r="P72" s="75">
        <f t="shared" si="18"/>
        <v>2.3364337870594785E-3</v>
      </c>
      <c r="Q72" s="75">
        <f t="shared" si="18"/>
        <v>0</v>
      </c>
      <c r="R72" s="75">
        <f t="shared" si="18"/>
        <v>0</v>
      </c>
      <c r="S72" s="75">
        <f t="shared" si="10"/>
        <v>0</v>
      </c>
      <c r="T72" s="42">
        <f t="shared" si="17"/>
        <v>1</v>
      </c>
    </row>
    <row r="73" spans="1:20" x14ac:dyDescent="0.25">
      <c r="A73">
        <v>131</v>
      </c>
      <c r="B73">
        <v>9961439.6587499995</v>
      </c>
      <c r="C73">
        <v>0</v>
      </c>
      <c r="D73">
        <v>21584</v>
      </c>
      <c r="E73">
        <v>0</v>
      </c>
      <c r="F73">
        <v>0</v>
      </c>
      <c r="G73">
        <v>0</v>
      </c>
      <c r="H73" s="74">
        <v>21584</v>
      </c>
      <c r="I73" s="42" t="str">
        <f t="shared" si="11"/>
        <v/>
      </c>
      <c r="J73" s="42">
        <f t="shared" si="12"/>
        <v>1</v>
      </c>
      <c r="K73" s="42" t="str">
        <f t="shared" si="13"/>
        <v/>
      </c>
      <c r="L73" s="42" t="str">
        <f t="shared" si="14"/>
        <v/>
      </c>
      <c r="M73" s="42" t="str">
        <f t="shared" si="15"/>
        <v/>
      </c>
      <c r="N73" s="75">
        <f t="shared" si="16"/>
        <v>2.1667550815349158E-3</v>
      </c>
      <c r="O73" s="75">
        <f t="shared" si="18"/>
        <v>0</v>
      </c>
      <c r="P73" s="75">
        <f t="shared" si="18"/>
        <v>2.1667550815349158E-3</v>
      </c>
      <c r="Q73" s="75">
        <f t="shared" si="18"/>
        <v>0</v>
      </c>
      <c r="R73" s="75">
        <f t="shared" si="18"/>
        <v>0</v>
      </c>
      <c r="S73" s="75">
        <f t="shared" si="10"/>
        <v>0</v>
      </c>
      <c r="T73" s="42">
        <f t="shared" si="17"/>
        <v>1</v>
      </c>
    </row>
    <row r="74" spans="1:20" x14ac:dyDescent="0.25">
      <c r="A74">
        <v>445</v>
      </c>
      <c r="B74">
        <v>4718515.0309100002</v>
      </c>
      <c r="C74">
        <v>0</v>
      </c>
      <c r="D74">
        <v>21407</v>
      </c>
      <c r="E74">
        <v>0</v>
      </c>
      <c r="F74">
        <v>0</v>
      </c>
      <c r="G74">
        <v>0</v>
      </c>
      <c r="H74" s="74">
        <v>21407</v>
      </c>
      <c r="I74" s="42" t="str">
        <f t="shared" si="11"/>
        <v/>
      </c>
      <c r="J74" s="42">
        <f t="shared" si="12"/>
        <v>1</v>
      </c>
      <c r="K74" s="42" t="str">
        <f t="shared" si="13"/>
        <v/>
      </c>
      <c r="L74" s="42" t="str">
        <f t="shared" si="14"/>
        <v/>
      </c>
      <c r="M74" s="42" t="str">
        <f t="shared" si="15"/>
        <v/>
      </c>
      <c r="N74" s="75">
        <f t="shared" si="16"/>
        <v>4.5368086908205742E-3</v>
      </c>
      <c r="O74" s="75">
        <f t="shared" si="18"/>
        <v>0</v>
      </c>
      <c r="P74" s="75">
        <f t="shared" si="18"/>
        <v>4.5368086908205742E-3</v>
      </c>
      <c r="Q74" s="75">
        <f t="shared" si="18"/>
        <v>0</v>
      </c>
      <c r="R74" s="75">
        <f t="shared" si="18"/>
        <v>0</v>
      </c>
      <c r="S74" s="75">
        <f t="shared" si="10"/>
        <v>0</v>
      </c>
      <c r="T74" s="42">
        <f t="shared" si="17"/>
        <v>1</v>
      </c>
    </row>
    <row r="75" spans="1:20" x14ac:dyDescent="0.25">
      <c r="A75">
        <v>378</v>
      </c>
      <c r="B75">
        <v>898003.50243800005</v>
      </c>
      <c r="C75">
        <v>0</v>
      </c>
      <c r="D75">
        <v>21275</v>
      </c>
      <c r="E75">
        <v>0</v>
      </c>
      <c r="F75">
        <v>0</v>
      </c>
      <c r="G75">
        <v>0</v>
      </c>
      <c r="H75" s="74">
        <v>21275</v>
      </c>
      <c r="I75" s="42" t="str">
        <f t="shared" si="11"/>
        <v/>
      </c>
      <c r="J75" s="42">
        <f t="shared" si="12"/>
        <v>1</v>
      </c>
      <c r="K75" s="42" t="str">
        <f t="shared" si="13"/>
        <v/>
      </c>
      <c r="L75" s="42" t="str">
        <f t="shared" si="14"/>
        <v/>
      </c>
      <c r="M75" s="42" t="str">
        <f t="shared" si="15"/>
        <v/>
      </c>
      <c r="N75" s="75">
        <f t="shared" si="16"/>
        <v>2.3691444345417648E-2</v>
      </c>
      <c r="O75" s="75">
        <f t="shared" si="18"/>
        <v>0</v>
      </c>
      <c r="P75" s="75">
        <f t="shared" si="18"/>
        <v>2.3691444345417648E-2</v>
      </c>
      <c r="Q75" s="75">
        <f t="shared" si="18"/>
        <v>0</v>
      </c>
      <c r="R75" s="75">
        <f t="shared" si="18"/>
        <v>0</v>
      </c>
      <c r="S75" s="75">
        <f t="shared" si="10"/>
        <v>0</v>
      </c>
      <c r="T75" s="42">
        <f t="shared" si="17"/>
        <v>1</v>
      </c>
    </row>
    <row r="76" spans="1:20" x14ac:dyDescent="0.25">
      <c r="A76">
        <v>1015</v>
      </c>
      <c r="B76">
        <v>4075660.65142</v>
      </c>
      <c r="C76">
        <v>0</v>
      </c>
      <c r="D76">
        <v>20483</v>
      </c>
      <c r="E76">
        <v>0</v>
      </c>
      <c r="F76">
        <v>0</v>
      </c>
      <c r="G76">
        <v>0</v>
      </c>
      <c r="H76" s="74">
        <v>20483</v>
      </c>
      <c r="I76" s="42" t="str">
        <f t="shared" si="11"/>
        <v/>
      </c>
      <c r="J76" s="42">
        <f t="shared" si="12"/>
        <v>1</v>
      </c>
      <c r="K76" s="42" t="str">
        <f t="shared" si="13"/>
        <v/>
      </c>
      <c r="L76" s="42" t="str">
        <f t="shared" si="14"/>
        <v/>
      </c>
      <c r="M76" s="42" t="str">
        <f t="shared" si="15"/>
        <v/>
      </c>
      <c r="N76" s="75">
        <f t="shared" si="16"/>
        <v>5.0256882875819222E-3</v>
      </c>
      <c r="O76" s="75">
        <f t="shared" si="18"/>
        <v>0</v>
      </c>
      <c r="P76" s="75">
        <f t="shared" si="18"/>
        <v>5.0256882875819222E-3</v>
      </c>
      <c r="Q76" s="75">
        <f t="shared" si="18"/>
        <v>0</v>
      </c>
      <c r="R76" s="75">
        <f t="shared" si="18"/>
        <v>0</v>
      </c>
      <c r="S76" s="75">
        <f t="shared" si="10"/>
        <v>0</v>
      </c>
      <c r="T76" s="42">
        <f t="shared" si="17"/>
        <v>1</v>
      </c>
    </row>
    <row r="77" spans="1:20" x14ac:dyDescent="0.25">
      <c r="A77">
        <v>1044</v>
      </c>
      <c r="B77">
        <v>2154268.6268000002</v>
      </c>
      <c r="C77">
        <v>0</v>
      </c>
      <c r="D77">
        <v>20266</v>
      </c>
      <c r="E77">
        <v>0</v>
      </c>
      <c r="F77">
        <v>0</v>
      </c>
      <c r="G77">
        <v>0</v>
      </c>
      <c r="H77" s="74">
        <v>20266</v>
      </c>
      <c r="I77" s="42" t="str">
        <f t="shared" si="11"/>
        <v/>
      </c>
      <c r="J77" s="42">
        <f t="shared" si="12"/>
        <v>1</v>
      </c>
      <c r="K77" s="42" t="str">
        <f t="shared" si="13"/>
        <v/>
      </c>
      <c r="L77" s="42" t="str">
        <f t="shared" si="14"/>
        <v/>
      </c>
      <c r="M77" s="42" t="str">
        <f t="shared" si="15"/>
        <v/>
      </c>
      <c r="N77" s="75">
        <f t="shared" si="16"/>
        <v>9.4073690476120329E-3</v>
      </c>
      <c r="O77" s="75">
        <f t="shared" si="18"/>
        <v>0</v>
      </c>
      <c r="P77" s="75">
        <f t="shared" si="18"/>
        <v>9.4073690476120329E-3</v>
      </c>
      <c r="Q77" s="75">
        <f t="shared" si="18"/>
        <v>0</v>
      </c>
      <c r="R77" s="75">
        <f t="shared" si="18"/>
        <v>0</v>
      </c>
      <c r="S77" s="75">
        <f t="shared" si="10"/>
        <v>0</v>
      </c>
      <c r="T77" s="42">
        <f t="shared" si="17"/>
        <v>1</v>
      </c>
    </row>
    <row r="78" spans="1:20" x14ac:dyDescent="0.25">
      <c r="A78">
        <v>1032</v>
      </c>
      <c r="B78">
        <v>5854300.2111200001</v>
      </c>
      <c r="C78">
        <v>0</v>
      </c>
      <c r="D78">
        <v>20197</v>
      </c>
      <c r="E78">
        <v>0</v>
      </c>
      <c r="F78">
        <v>0</v>
      </c>
      <c r="G78">
        <v>0</v>
      </c>
      <c r="H78" s="74">
        <v>20197</v>
      </c>
      <c r="I78" s="42" t="str">
        <f t="shared" si="11"/>
        <v/>
      </c>
      <c r="J78" s="42">
        <f t="shared" si="12"/>
        <v>1</v>
      </c>
      <c r="K78" s="42" t="str">
        <f t="shared" si="13"/>
        <v/>
      </c>
      <c r="L78" s="42" t="str">
        <f t="shared" si="14"/>
        <v/>
      </c>
      <c r="M78" s="42" t="str">
        <f t="shared" si="15"/>
        <v/>
      </c>
      <c r="N78" s="75">
        <f t="shared" si="16"/>
        <v>3.4499426526908607E-3</v>
      </c>
      <c r="O78" s="75">
        <f t="shared" si="18"/>
        <v>0</v>
      </c>
      <c r="P78" s="75">
        <f t="shared" si="18"/>
        <v>3.4499426526908607E-3</v>
      </c>
      <c r="Q78" s="75">
        <f t="shared" si="18"/>
        <v>0</v>
      </c>
      <c r="R78" s="75">
        <f t="shared" si="18"/>
        <v>0</v>
      </c>
      <c r="S78" s="75">
        <f t="shared" si="10"/>
        <v>0</v>
      </c>
      <c r="T78" s="42">
        <f t="shared" si="17"/>
        <v>1</v>
      </c>
    </row>
    <row r="79" spans="1:20" x14ac:dyDescent="0.25">
      <c r="A79">
        <v>530</v>
      </c>
      <c r="B79">
        <v>277384.73568699998</v>
      </c>
      <c r="C79">
        <v>0</v>
      </c>
      <c r="D79">
        <v>20026</v>
      </c>
      <c r="E79">
        <v>0</v>
      </c>
      <c r="F79">
        <v>0</v>
      </c>
      <c r="G79">
        <v>0</v>
      </c>
      <c r="H79" s="74">
        <v>20026</v>
      </c>
      <c r="I79" s="42" t="str">
        <f t="shared" si="11"/>
        <v/>
      </c>
      <c r="J79" s="42">
        <f t="shared" si="12"/>
        <v>1</v>
      </c>
      <c r="K79" s="42" t="str">
        <f t="shared" si="13"/>
        <v/>
      </c>
      <c r="L79" s="42" t="str">
        <f t="shared" si="14"/>
        <v/>
      </c>
      <c r="M79" s="42" t="str">
        <f t="shared" si="15"/>
        <v/>
      </c>
      <c r="N79" s="75">
        <f t="shared" si="16"/>
        <v>7.2195753491631459E-2</v>
      </c>
      <c r="O79" s="75">
        <f t="shared" si="18"/>
        <v>0</v>
      </c>
      <c r="P79" s="75">
        <f t="shared" si="18"/>
        <v>7.2195753491631459E-2</v>
      </c>
      <c r="Q79" s="75">
        <f t="shared" si="18"/>
        <v>0</v>
      </c>
      <c r="R79" s="75">
        <f t="shared" si="18"/>
        <v>0</v>
      </c>
      <c r="S79" s="75">
        <f t="shared" si="10"/>
        <v>0</v>
      </c>
      <c r="T79" s="42">
        <f t="shared" si="17"/>
        <v>1</v>
      </c>
    </row>
    <row r="80" spans="1:20" x14ac:dyDescent="0.25">
      <c r="A80">
        <v>763</v>
      </c>
      <c r="B80">
        <v>829939.29557900003</v>
      </c>
      <c r="C80">
        <v>0</v>
      </c>
      <c r="D80">
        <v>19948</v>
      </c>
      <c r="E80">
        <v>0</v>
      </c>
      <c r="F80">
        <v>0</v>
      </c>
      <c r="G80">
        <v>0</v>
      </c>
      <c r="H80" s="74">
        <v>19948</v>
      </c>
      <c r="I80" s="42" t="str">
        <f t="shared" si="11"/>
        <v/>
      </c>
      <c r="J80" s="42">
        <f t="shared" si="12"/>
        <v>1</v>
      </c>
      <c r="K80" s="42" t="str">
        <f t="shared" si="13"/>
        <v/>
      </c>
      <c r="L80" s="42" t="str">
        <f t="shared" si="14"/>
        <v/>
      </c>
      <c r="M80" s="42" t="str">
        <f t="shared" si="15"/>
        <v/>
      </c>
      <c r="N80" s="75">
        <f t="shared" si="16"/>
        <v>2.403549284418862E-2</v>
      </c>
      <c r="O80" s="75">
        <f t="shared" si="18"/>
        <v>0</v>
      </c>
      <c r="P80" s="75">
        <f t="shared" si="18"/>
        <v>2.403549284418862E-2</v>
      </c>
      <c r="Q80" s="75">
        <f t="shared" si="18"/>
        <v>0</v>
      </c>
      <c r="R80" s="75">
        <f t="shared" si="18"/>
        <v>0</v>
      </c>
      <c r="S80" s="75">
        <f t="shared" si="10"/>
        <v>0</v>
      </c>
      <c r="T80" s="42">
        <f t="shared" si="17"/>
        <v>1</v>
      </c>
    </row>
    <row r="81" spans="1:20" x14ac:dyDescent="0.25">
      <c r="A81">
        <v>383</v>
      </c>
      <c r="B81">
        <v>14124016.541099999</v>
      </c>
      <c r="C81">
        <v>0</v>
      </c>
      <c r="D81">
        <v>19924</v>
      </c>
      <c r="E81">
        <v>0</v>
      </c>
      <c r="F81">
        <v>0</v>
      </c>
      <c r="G81">
        <v>0</v>
      </c>
      <c r="H81" s="74">
        <v>19924</v>
      </c>
      <c r="I81" s="42" t="str">
        <f t="shared" si="11"/>
        <v/>
      </c>
      <c r="J81" s="42">
        <f t="shared" si="12"/>
        <v>1</v>
      </c>
      <c r="K81" s="42" t="str">
        <f t="shared" si="13"/>
        <v/>
      </c>
      <c r="L81" s="42" t="str">
        <f t="shared" si="14"/>
        <v/>
      </c>
      <c r="M81" s="42" t="str">
        <f t="shared" si="15"/>
        <v/>
      </c>
      <c r="N81" s="75">
        <f t="shared" si="16"/>
        <v>1.4106468894327909E-3</v>
      </c>
      <c r="O81" s="75">
        <f t="shared" si="18"/>
        <v>0</v>
      </c>
      <c r="P81" s="75">
        <f t="shared" si="18"/>
        <v>1.4106468894327909E-3</v>
      </c>
      <c r="Q81" s="75">
        <f t="shared" si="18"/>
        <v>0</v>
      </c>
      <c r="R81" s="75">
        <f t="shared" si="18"/>
        <v>0</v>
      </c>
      <c r="S81" s="75">
        <f t="shared" si="10"/>
        <v>0</v>
      </c>
      <c r="T81" s="42">
        <f t="shared" si="17"/>
        <v>1</v>
      </c>
    </row>
    <row r="82" spans="1:20" x14ac:dyDescent="0.25">
      <c r="A82">
        <v>328</v>
      </c>
      <c r="B82">
        <v>20443164.287900001</v>
      </c>
      <c r="C82">
        <v>0</v>
      </c>
      <c r="D82">
        <v>19768</v>
      </c>
      <c r="E82">
        <v>0</v>
      </c>
      <c r="F82">
        <v>0</v>
      </c>
      <c r="G82">
        <v>0</v>
      </c>
      <c r="H82" s="74">
        <v>19768</v>
      </c>
      <c r="I82" s="42" t="str">
        <f t="shared" si="11"/>
        <v/>
      </c>
      <c r="J82" s="42">
        <f t="shared" si="12"/>
        <v>1</v>
      </c>
      <c r="K82" s="42" t="str">
        <f t="shared" si="13"/>
        <v/>
      </c>
      <c r="L82" s="42" t="str">
        <f t="shared" si="14"/>
        <v/>
      </c>
      <c r="M82" s="42" t="str">
        <f t="shared" si="15"/>
        <v/>
      </c>
      <c r="N82" s="75">
        <f t="shared" si="16"/>
        <v>9.6697359183775576E-4</v>
      </c>
      <c r="O82" s="75">
        <f t="shared" si="18"/>
        <v>0</v>
      </c>
      <c r="P82" s="75">
        <f t="shared" si="18"/>
        <v>9.6697359183775576E-4</v>
      </c>
      <c r="Q82" s="75">
        <f t="shared" si="18"/>
        <v>0</v>
      </c>
      <c r="R82" s="75">
        <f t="shared" si="18"/>
        <v>0</v>
      </c>
      <c r="S82" s="75">
        <f t="shared" si="10"/>
        <v>0</v>
      </c>
      <c r="T82" s="42">
        <f t="shared" si="17"/>
        <v>1</v>
      </c>
    </row>
    <row r="83" spans="1:20" x14ac:dyDescent="0.25">
      <c r="A83">
        <v>458</v>
      </c>
      <c r="B83">
        <v>15438611.485200001</v>
      </c>
      <c r="C83">
        <v>0</v>
      </c>
      <c r="D83">
        <v>19335</v>
      </c>
      <c r="E83">
        <v>0</v>
      </c>
      <c r="F83">
        <v>0</v>
      </c>
      <c r="G83">
        <v>0</v>
      </c>
      <c r="H83" s="74">
        <v>19335</v>
      </c>
      <c r="I83" s="42" t="str">
        <f t="shared" si="11"/>
        <v/>
      </c>
      <c r="J83" s="42">
        <f t="shared" si="12"/>
        <v>1</v>
      </c>
      <c r="K83" s="42" t="str">
        <f t="shared" si="13"/>
        <v/>
      </c>
      <c r="L83" s="42" t="str">
        <f t="shared" si="14"/>
        <v/>
      </c>
      <c r="M83" s="42" t="str">
        <f t="shared" si="15"/>
        <v/>
      </c>
      <c r="N83" s="75">
        <f t="shared" si="16"/>
        <v>1.2523794655066756E-3</v>
      </c>
      <c r="O83" s="75">
        <f t="shared" si="18"/>
        <v>0</v>
      </c>
      <c r="P83" s="75">
        <f t="shared" si="18"/>
        <v>1.2523794655066756E-3</v>
      </c>
      <c r="Q83" s="75">
        <f t="shared" si="18"/>
        <v>0</v>
      </c>
      <c r="R83" s="75">
        <f t="shared" si="18"/>
        <v>0</v>
      </c>
      <c r="S83" s="75">
        <f t="shared" si="10"/>
        <v>0</v>
      </c>
      <c r="T83" s="42">
        <f t="shared" si="17"/>
        <v>1</v>
      </c>
    </row>
    <row r="84" spans="1:20" x14ac:dyDescent="0.25">
      <c r="A84">
        <v>1047</v>
      </c>
      <c r="B84">
        <v>283128.80559200002</v>
      </c>
      <c r="C84">
        <v>0</v>
      </c>
      <c r="D84">
        <v>18818</v>
      </c>
      <c r="E84">
        <v>0</v>
      </c>
      <c r="F84">
        <v>0</v>
      </c>
      <c r="G84">
        <v>0</v>
      </c>
      <c r="H84" s="74">
        <v>18818</v>
      </c>
      <c r="I84" s="42" t="str">
        <f t="shared" si="11"/>
        <v/>
      </c>
      <c r="J84" s="42">
        <f t="shared" si="12"/>
        <v>1</v>
      </c>
      <c r="K84" s="42" t="str">
        <f t="shared" si="13"/>
        <v/>
      </c>
      <c r="L84" s="42" t="str">
        <f t="shared" si="14"/>
        <v/>
      </c>
      <c r="M84" s="42" t="str">
        <f t="shared" si="15"/>
        <v/>
      </c>
      <c r="N84" s="75">
        <f t="shared" si="16"/>
        <v>6.6464448789140498E-2</v>
      </c>
      <c r="O84" s="75">
        <f t="shared" si="18"/>
        <v>0</v>
      </c>
      <c r="P84" s="75">
        <f t="shared" si="18"/>
        <v>6.6464448789140498E-2</v>
      </c>
      <c r="Q84" s="75">
        <f t="shared" si="18"/>
        <v>0</v>
      </c>
      <c r="R84" s="75">
        <f t="shared" si="18"/>
        <v>0</v>
      </c>
      <c r="S84" s="75">
        <f t="shared" si="10"/>
        <v>0</v>
      </c>
      <c r="T84" s="42">
        <f t="shared" si="17"/>
        <v>1</v>
      </c>
    </row>
    <row r="85" spans="1:20" x14ac:dyDescent="0.25">
      <c r="A85">
        <v>1026</v>
      </c>
      <c r="B85">
        <v>22504494.9976</v>
      </c>
      <c r="C85">
        <v>0</v>
      </c>
      <c r="D85">
        <v>18643</v>
      </c>
      <c r="E85">
        <v>0</v>
      </c>
      <c r="F85">
        <v>0</v>
      </c>
      <c r="G85">
        <v>0</v>
      </c>
      <c r="H85" s="74">
        <v>18643</v>
      </c>
      <c r="I85" s="42" t="str">
        <f t="shared" si="11"/>
        <v/>
      </c>
      <c r="J85" s="42">
        <f t="shared" si="12"/>
        <v>1</v>
      </c>
      <c r="K85" s="42" t="str">
        <f t="shared" si="13"/>
        <v/>
      </c>
      <c r="L85" s="42" t="str">
        <f t="shared" si="14"/>
        <v/>
      </c>
      <c r="M85" s="42" t="str">
        <f t="shared" si="15"/>
        <v/>
      </c>
      <c r="N85" s="75">
        <f t="shared" si="16"/>
        <v>8.2841227950185899E-4</v>
      </c>
      <c r="O85" s="75">
        <f t="shared" si="18"/>
        <v>0</v>
      </c>
      <c r="P85" s="75">
        <f t="shared" si="18"/>
        <v>8.2841227950185899E-4</v>
      </c>
      <c r="Q85" s="75">
        <f t="shared" si="18"/>
        <v>0</v>
      </c>
      <c r="R85" s="75">
        <f t="shared" si="18"/>
        <v>0</v>
      </c>
      <c r="S85" s="75">
        <f t="shared" si="10"/>
        <v>0</v>
      </c>
      <c r="T85" s="42">
        <f t="shared" si="17"/>
        <v>1</v>
      </c>
    </row>
    <row r="86" spans="1:20" x14ac:dyDescent="0.25">
      <c r="A86">
        <v>281</v>
      </c>
      <c r="B86">
        <v>1289535.49988</v>
      </c>
      <c r="C86">
        <v>0</v>
      </c>
      <c r="D86">
        <v>18528</v>
      </c>
      <c r="E86">
        <v>0</v>
      </c>
      <c r="F86">
        <v>0</v>
      </c>
      <c r="G86">
        <v>0</v>
      </c>
      <c r="H86" s="74">
        <v>18528</v>
      </c>
      <c r="I86" s="42" t="str">
        <f t="shared" si="11"/>
        <v/>
      </c>
      <c r="J86" s="42">
        <f t="shared" si="12"/>
        <v>1</v>
      </c>
      <c r="K86" s="42" t="str">
        <f t="shared" si="13"/>
        <v/>
      </c>
      <c r="L86" s="42" t="str">
        <f t="shared" si="14"/>
        <v/>
      </c>
      <c r="M86" s="42" t="str">
        <f t="shared" si="15"/>
        <v/>
      </c>
      <c r="N86" s="75">
        <f t="shared" si="16"/>
        <v>1.4367964279947435E-2</v>
      </c>
      <c r="O86" s="75">
        <f t="shared" si="18"/>
        <v>0</v>
      </c>
      <c r="P86" s="75">
        <f t="shared" si="18"/>
        <v>1.4367964279947435E-2</v>
      </c>
      <c r="Q86" s="75">
        <f t="shared" si="18"/>
        <v>0</v>
      </c>
      <c r="R86" s="75">
        <f t="shared" si="18"/>
        <v>0</v>
      </c>
      <c r="S86" s="75">
        <f t="shared" si="10"/>
        <v>0</v>
      </c>
      <c r="T86" s="42">
        <f t="shared" si="17"/>
        <v>1</v>
      </c>
    </row>
    <row r="87" spans="1:20" x14ac:dyDescent="0.25">
      <c r="A87">
        <v>1152</v>
      </c>
      <c r="B87">
        <v>21110762.616599999</v>
      </c>
      <c r="C87">
        <v>0</v>
      </c>
      <c r="D87">
        <v>18441</v>
      </c>
      <c r="E87">
        <v>0</v>
      </c>
      <c r="F87">
        <v>0</v>
      </c>
      <c r="G87">
        <v>0</v>
      </c>
      <c r="H87" s="74">
        <v>18441</v>
      </c>
      <c r="I87" s="42" t="str">
        <f t="shared" si="11"/>
        <v/>
      </c>
      <c r="J87" s="42">
        <f t="shared" si="12"/>
        <v>1</v>
      </c>
      <c r="K87" s="42" t="str">
        <f t="shared" si="13"/>
        <v/>
      </c>
      <c r="L87" s="42" t="str">
        <f t="shared" si="14"/>
        <v/>
      </c>
      <c r="M87" s="42" t="str">
        <f t="shared" si="15"/>
        <v/>
      </c>
      <c r="N87" s="75">
        <f t="shared" si="16"/>
        <v>8.735354726360909E-4</v>
      </c>
      <c r="O87" s="75">
        <f t="shared" si="18"/>
        <v>0</v>
      </c>
      <c r="P87" s="75">
        <f t="shared" si="18"/>
        <v>8.735354726360909E-4</v>
      </c>
      <c r="Q87" s="75">
        <f t="shared" si="18"/>
        <v>0</v>
      </c>
      <c r="R87" s="75">
        <f t="shared" si="18"/>
        <v>0</v>
      </c>
      <c r="S87" s="75">
        <f t="shared" si="10"/>
        <v>0</v>
      </c>
      <c r="T87" s="42">
        <f t="shared" si="17"/>
        <v>1</v>
      </c>
    </row>
    <row r="88" spans="1:20" x14ac:dyDescent="0.25">
      <c r="A88">
        <v>549</v>
      </c>
      <c r="B88">
        <v>4078804.8547499999</v>
      </c>
      <c r="C88">
        <v>0</v>
      </c>
      <c r="D88">
        <v>18180</v>
      </c>
      <c r="E88">
        <v>0</v>
      </c>
      <c r="F88">
        <v>0</v>
      </c>
      <c r="G88">
        <v>0</v>
      </c>
      <c r="H88" s="74">
        <v>18180</v>
      </c>
      <c r="I88" s="42" t="str">
        <f t="shared" si="11"/>
        <v/>
      </c>
      <c r="J88" s="42">
        <f t="shared" si="12"/>
        <v>1</v>
      </c>
      <c r="K88" s="42" t="str">
        <f t="shared" si="13"/>
        <v/>
      </c>
      <c r="L88" s="42" t="str">
        <f t="shared" si="14"/>
        <v/>
      </c>
      <c r="M88" s="42" t="str">
        <f t="shared" si="15"/>
        <v/>
      </c>
      <c r="N88" s="75">
        <f t="shared" si="16"/>
        <v>4.457187987022315E-3</v>
      </c>
      <c r="O88" s="75">
        <f t="shared" si="18"/>
        <v>0</v>
      </c>
      <c r="P88" s="75">
        <f t="shared" si="18"/>
        <v>4.457187987022315E-3</v>
      </c>
      <c r="Q88" s="75">
        <f t="shared" si="18"/>
        <v>0</v>
      </c>
      <c r="R88" s="75">
        <f t="shared" si="18"/>
        <v>0</v>
      </c>
      <c r="S88" s="75">
        <f t="shared" si="10"/>
        <v>0</v>
      </c>
      <c r="T88" s="42">
        <f t="shared" si="17"/>
        <v>1</v>
      </c>
    </row>
    <row r="89" spans="1:20" x14ac:dyDescent="0.25">
      <c r="A89">
        <v>692</v>
      </c>
      <c r="B89">
        <v>1566884.1312500001</v>
      </c>
      <c r="C89">
        <v>0</v>
      </c>
      <c r="D89">
        <v>18163</v>
      </c>
      <c r="E89">
        <v>0</v>
      </c>
      <c r="F89">
        <v>0</v>
      </c>
      <c r="G89">
        <v>0</v>
      </c>
      <c r="H89" s="74">
        <v>18163</v>
      </c>
      <c r="I89" s="42" t="str">
        <f t="shared" si="11"/>
        <v/>
      </c>
      <c r="J89" s="42">
        <f t="shared" si="12"/>
        <v>1</v>
      </c>
      <c r="K89" s="42" t="str">
        <f t="shared" si="13"/>
        <v/>
      </c>
      <c r="L89" s="42" t="str">
        <f t="shared" si="14"/>
        <v/>
      </c>
      <c r="M89" s="42" t="str">
        <f t="shared" si="15"/>
        <v/>
      </c>
      <c r="N89" s="75">
        <f t="shared" si="16"/>
        <v>1.1591795230902143E-2</v>
      </c>
      <c r="O89" s="75">
        <f t="shared" si="18"/>
        <v>0</v>
      </c>
      <c r="P89" s="75">
        <f t="shared" si="18"/>
        <v>1.1591795230902143E-2</v>
      </c>
      <c r="Q89" s="75">
        <f t="shared" si="18"/>
        <v>0</v>
      </c>
      <c r="R89" s="75">
        <f t="shared" si="18"/>
        <v>0</v>
      </c>
      <c r="S89" s="75">
        <f t="shared" si="10"/>
        <v>0</v>
      </c>
      <c r="T89" s="42">
        <f t="shared" si="17"/>
        <v>1</v>
      </c>
    </row>
    <row r="90" spans="1:20" x14ac:dyDescent="0.25">
      <c r="A90">
        <v>331</v>
      </c>
      <c r="B90">
        <v>7676355.3133699996</v>
      </c>
      <c r="C90">
        <v>0</v>
      </c>
      <c r="D90">
        <v>18121</v>
      </c>
      <c r="E90">
        <v>0</v>
      </c>
      <c r="F90">
        <v>0</v>
      </c>
      <c r="G90">
        <v>0</v>
      </c>
      <c r="H90" s="74">
        <v>18121</v>
      </c>
      <c r="I90" s="42" t="str">
        <f t="shared" si="11"/>
        <v/>
      </c>
      <c r="J90" s="42">
        <f t="shared" si="12"/>
        <v>1</v>
      </c>
      <c r="K90" s="42" t="str">
        <f t="shared" si="13"/>
        <v/>
      </c>
      <c r="L90" s="42" t="str">
        <f t="shared" si="14"/>
        <v/>
      </c>
      <c r="M90" s="42" t="str">
        <f t="shared" si="15"/>
        <v/>
      </c>
      <c r="N90" s="75">
        <f t="shared" si="16"/>
        <v>2.3606254869988153E-3</v>
      </c>
      <c r="O90" s="75">
        <f t="shared" si="18"/>
        <v>0</v>
      </c>
      <c r="P90" s="75">
        <f t="shared" si="18"/>
        <v>2.3606254869988153E-3</v>
      </c>
      <c r="Q90" s="75">
        <f t="shared" si="18"/>
        <v>0</v>
      </c>
      <c r="R90" s="75">
        <f t="shared" si="18"/>
        <v>0</v>
      </c>
      <c r="S90" s="75">
        <f t="shared" si="10"/>
        <v>0</v>
      </c>
      <c r="T90" s="42">
        <f t="shared" si="17"/>
        <v>1</v>
      </c>
    </row>
    <row r="91" spans="1:20" x14ac:dyDescent="0.25">
      <c r="A91">
        <v>343</v>
      </c>
      <c r="B91">
        <v>34733473.175399996</v>
      </c>
      <c r="C91">
        <v>0</v>
      </c>
      <c r="D91">
        <v>18121</v>
      </c>
      <c r="E91">
        <v>0</v>
      </c>
      <c r="F91">
        <v>0</v>
      </c>
      <c r="G91">
        <v>0</v>
      </c>
      <c r="H91" s="74">
        <v>18121</v>
      </c>
      <c r="I91" s="42" t="str">
        <f t="shared" si="11"/>
        <v/>
      </c>
      <c r="J91" s="42">
        <f t="shared" si="12"/>
        <v>1</v>
      </c>
      <c r="K91" s="42" t="str">
        <f t="shared" si="13"/>
        <v/>
      </c>
      <c r="L91" s="42" t="str">
        <f t="shared" si="14"/>
        <v/>
      </c>
      <c r="M91" s="42" t="str">
        <f t="shared" si="15"/>
        <v/>
      </c>
      <c r="N91" s="75">
        <f t="shared" si="16"/>
        <v>5.2171574977518255E-4</v>
      </c>
      <c r="O91" s="75">
        <f t="shared" si="18"/>
        <v>0</v>
      </c>
      <c r="P91" s="75">
        <f t="shared" si="18"/>
        <v>5.2171574977518255E-4</v>
      </c>
      <c r="Q91" s="75">
        <f t="shared" si="18"/>
        <v>0</v>
      </c>
      <c r="R91" s="75">
        <f t="shared" si="18"/>
        <v>0</v>
      </c>
      <c r="S91" s="75">
        <f t="shared" si="10"/>
        <v>0</v>
      </c>
      <c r="T91" s="42">
        <f t="shared" si="17"/>
        <v>1</v>
      </c>
    </row>
    <row r="92" spans="1:20" x14ac:dyDescent="0.25">
      <c r="A92">
        <v>736</v>
      </c>
      <c r="B92">
        <v>2610225.6565</v>
      </c>
      <c r="C92">
        <v>0</v>
      </c>
      <c r="D92">
        <v>18079</v>
      </c>
      <c r="E92">
        <v>0</v>
      </c>
      <c r="F92">
        <v>0</v>
      </c>
      <c r="G92">
        <v>0</v>
      </c>
      <c r="H92" s="74">
        <v>18079</v>
      </c>
      <c r="I92" s="42" t="str">
        <f t="shared" si="11"/>
        <v/>
      </c>
      <c r="J92" s="42">
        <f t="shared" si="12"/>
        <v>1</v>
      </c>
      <c r="K92" s="42" t="str">
        <f t="shared" si="13"/>
        <v/>
      </c>
      <c r="L92" s="42" t="str">
        <f t="shared" si="14"/>
        <v/>
      </c>
      <c r="M92" s="42" t="str">
        <f t="shared" si="15"/>
        <v/>
      </c>
      <c r="N92" s="75">
        <f t="shared" si="16"/>
        <v>6.9262210931762018E-3</v>
      </c>
      <c r="O92" s="75">
        <f t="shared" si="18"/>
        <v>0</v>
      </c>
      <c r="P92" s="75">
        <f t="shared" si="18"/>
        <v>6.9262210931762018E-3</v>
      </c>
      <c r="Q92" s="75">
        <f t="shared" si="18"/>
        <v>0</v>
      </c>
      <c r="R92" s="75">
        <f t="shared" si="18"/>
        <v>0</v>
      </c>
      <c r="S92" s="75">
        <f t="shared" si="10"/>
        <v>0</v>
      </c>
      <c r="T92" s="42">
        <f t="shared" si="17"/>
        <v>1</v>
      </c>
    </row>
    <row r="93" spans="1:20" x14ac:dyDescent="0.25">
      <c r="A93">
        <v>648</v>
      </c>
      <c r="B93">
        <v>7124608.0848099999</v>
      </c>
      <c r="C93">
        <v>0</v>
      </c>
      <c r="D93">
        <v>17729</v>
      </c>
      <c r="E93">
        <v>0</v>
      </c>
      <c r="F93">
        <v>0</v>
      </c>
      <c r="G93">
        <v>0</v>
      </c>
      <c r="H93" s="74">
        <v>17729</v>
      </c>
      <c r="I93" s="42" t="str">
        <f t="shared" si="11"/>
        <v/>
      </c>
      <c r="J93" s="42">
        <f t="shared" si="12"/>
        <v>1</v>
      </c>
      <c r="K93" s="42" t="str">
        <f t="shared" si="13"/>
        <v/>
      </c>
      <c r="L93" s="42" t="str">
        <f t="shared" si="14"/>
        <v/>
      </c>
      <c r="M93" s="42" t="str">
        <f t="shared" si="15"/>
        <v/>
      </c>
      <c r="N93" s="75">
        <f t="shared" si="16"/>
        <v>2.4884175787576392E-3</v>
      </c>
      <c r="O93" s="75">
        <f t="shared" si="18"/>
        <v>0</v>
      </c>
      <c r="P93" s="75">
        <f t="shared" si="18"/>
        <v>2.4884175787576392E-3</v>
      </c>
      <c r="Q93" s="75">
        <f t="shared" si="18"/>
        <v>0</v>
      </c>
      <c r="R93" s="75">
        <f t="shared" si="18"/>
        <v>0</v>
      </c>
      <c r="S93" s="75">
        <f t="shared" si="10"/>
        <v>0</v>
      </c>
      <c r="T93" s="42">
        <f t="shared" si="17"/>
        <v>1</v>
      </c>
    </row>
    <row r="94" spans="1:20" x14ac:dyDescent="0.25">
      <c r="A94">
        <v>826</v>
      </c>
      <c r="B94">
        <v>709866.39650000003</v>
      </c>
      <c r="C94">
        <v>0</v>
      </c>
      <c r="D94">
        <v>17293</v>
      </c>
      <c r="E94">
        <v>0</v>
      </c>
      <c r="F94">
        <v>0</v>
      </c>
      <c r="G94">
        <v>0</v>
      </c>
      <c r="H94" s="74">
        <v>17293</v>
      </c>
      <c r="I94" s="42" t="str">
        <f t="shared" si="11"/>
        <v/>
      </c>
      <c r="J94" s="42">
        <f t="shared" si="12"/>
        <v>1</v>
      </c>
      <c r="K94" s="42" t="str">
        <f t="shared" si="13"/>
        <v/>
      </c>
      <c r="L94" s="42" t="str">
        <f t="shared" si="14"/>
        <v/>
      </c>
      <c r="M94" s="42" t="str">
        <f t="shared" si="15"/>
        <v/>
      </c>
      <c r="N94" s="75">
        <f t="shared" si="16"/>
        <v>2.436092211895538E-2</v>
      </c>
      <c r="O94" s="75">
        <f t="shared" si="18"/>
        <v>0</v>
      </c>
      <c r="P94" s="75">
        <f t="shared" si="18"/>
        <v>2.436092211895538E-2</v>
      </c>
      <c r="Q94" s="75">
        <f t="shared" si="18"/>
        <v>0</v>
      </c>
      <c r="R94" s="75">
        <f t="shared" si="18"/>
        <v>0</v>
      </c>
      <c r="S94" s="75">
        <f t="shared" si="10"/>
        <v>0</v>
      </c>
      <c r="T94" s="42">
        <f t="shared" si="17"/>
        <v>1</v>
      </c>
    </row>
    <row r="95" spans="1:20" x14ac:dyDescent="0.25">
      <c r="A95">
        <v>968</v>
      </c>
      <c r="B95">
        <v>1971522.33128</v>
      </c>
      <c r="C95">
        <v>0</v>
      </c>
      <c r="D95">
        <v>17143</v>
      </c>
      <c r="E95">
        <v>0</v>
      </c>
      <c r="F95">
        <v>0</v>
      </c>
      <c r="G95">
        <v>0</v>
      </c>
      <c r="H95" s="74">
        <v>17143</v>
      </c>
      <c r="I95" s="42" t="str">
        <f t="shared" si="11"/>
        <v/>
      </c>
      <c r="J95" s="42">
        <f t="shared" si="12"/>
        <v>1</v>
      </c>
      <c r="K95" s="42" t="str">
        <f t="shared" si="13"/>
        <v/>
      </c>
      <c r="L95" s="42" t="str">
        <f t="shared" si="14"/>
        <v/>
      </c>
      <c r="M95" s="42" t="str">
        <f t="shared" si="15"/>
        <v/>
      </c>
      <c r="N95" s="75">
        <f t="shared" si="16"/>
        <v>8.6953110943815692E-3</v>
      </c>
      <c r="O95" s="75">
        <f t="shared" si="18"/>
        <v>0</v>
      </c>
      <c r="P95" s="75">
        <f t="shared" si="18"/>
        <v>8.6953110943815692E-3</v>
      </c>
      <c r="Q95" s="75">
        <f t="shared" si="18"/>
        <v>0</v>
      </c>
      <c r="R95" s="75">
        <f t="shared" si="18"/>
        <v>0</v>
      </c>
      <c r="S95" s="75">
        <f t="shared" si="10"/>
        <v>0</v>
      </c>
      <c r="T95" s="42">
        <f t="shared" si="17"/>
        <v>1</v>
      </c>
    </row>
    <row r="96" spans="1:20" x14ac:dyDescent="0.25">
      <c r="A96">
        <v>900</v>
      </c>
      <c r="B96">
        <v>3286265.7920200001</v>
      </c>
      <c r="C96">
        <v>0</v>
      </c>
      <c r="D96">
        <v>17098</v>
      </c>
      <c r="E96">
        <v>0</v>
      </c>
      <c r="F96">
        <v>0</v>
      </c>
      <c r="G96">
        <v>0</v>
      </c>
      <c r="H96" s="74">
        <v>17098</v>
      </c>
      <c r="I96" s="42" t="str">
        <f t="shared" si="11"/>
        <v/>
      </c>
      <c r="J96" s="42">
        <f t="shared" si="12"/>
        <v>1</v>
      </c>
      <c r="K96" s="42" t="str">
        <f t="shared" si="13"/>
        <v/>
      </c>
      <c r="L96" s="42" t="str">
        <f t="shared" si="14"/>
        <v/>
      </c>
      <c r="M96" s="42" t="str">
        <f t="shared" si="15"/>
        <v/>
      </c>
      <c r="N96" s="75">
        <f t="shared" si="16"/>
        <v>5.2028658307306944E-3</v>
      </c>
      <c r="O96" s="75">
        <f t="shared" si="18"/>
        <v>0</v>
      </c>
      <c r="P96" s="75">
        <f t="shared" si="18"/>
        <v>5.2028658307306944E-3</v>
      </c>
      <c r="Q96" s="75">
        <f t="shared" si="18"/>
        <v>0</v>
      </c>
      <c r="R96" s="75">
        <f t="shared" si="18"/>
        <v>0</v>
      </c>
      <c r="S96" s="75">
        <f t="shared" si="10"/>
        <v>0</v>
      </c>
      <c r="T96" s="42">
        <f t="shared" si="17"/>
        <v>1</v>
      </c>
    </row>
    <row r="97" spans="1:20" x14ac:dyDescent="0.25">
      <c r="A97">
        <v>363</v>
      </c>
      <c r="B97">
        <v>11065536.4814</v>
      </c>
      <c r="C97">
        <v>0</v>
      </c>
      <c r="D97">
        <v>17018</v>
      </c>
      <c r="E97">
        <v>0</v>
      </c>
      <c r="F97">
        <v>0</v>
      </c>
      <c r="G97">
        <v>0</v>
      </c>
      <c r="H97" s="74">
        <v>17018</v>
      </c>
      <c r="I97" s="42" t="str">
        <f t="shared" si="11"/>
        <v/>
      </c>
      <c r="J97" s="42">
        <f t="shared" si="12"/>
        <v>1</v>
      </c>
      <c r="K97" s="42" t="str">
        <f t="shared" si="13"/>
        <v/>
      </c>
      <c r="L97" s="42" t="str">
        <f t="shared" si="14"/>
        <v/>
      </c>
      <c r="M97" s="42" t="str">
        <f t="shared" si="15"/>
        <v/>
      </c>
      <c r="N97" s="75">
        <f t="shared" si="16"/>
        <v>1.5379281455178847E-3</v>
      </c>
      <c r="O97" s="75">
        <f t="shared" si="18"/>
        <v>0</v>
      </c>
      <c r="P97" s="75">
        <f t="shared" si="18"/>
        <v>1.5379281455178847E-3</v>
      </c>
      <c r="Q97" s="75">
        <f t="shared" si="18"/>
        <v>0</v>
      </c>
      <c r="R97" s="75">
        <f t="shared" si="18"/>
        <v>0</v>
      </c>
      <c r="S97" s="75">
        <f t="shared" si="10"/>
        <v>0</v>
      </c>
      <c r="T97" s="42">
        <f t="shared" si="17"/>
        <v>1</v>
      </c>
    </row>
    <row r="98" spans="1:20" x14ac:dyDescent="0.25">
      <c r="A98">
        <v>993</v>
      </c>
      <c r="B98">
        <v>1346628.2216099999</v>
      </c>
      <c r="C98">
        <v>0</v>
      </c>
      <c r="D98">
        <v>16604</v>
      </c>
      <c r="E98">
        <v>0</v>
      </c>
      <c r="F98">
        <v>0</v>
      </c>
      <c r="G98">
        <v>0</v>
      </c>
      <c r="H98" s="74">
        <v>16604</v>
      </c>
      <c r="I98" s="42" t="str">
        <f t="shared" si="11"/>
        <v/>
      </c>
      <c r="J98" s="42">
        <f t="shared" si="12"/>
        <v>1</v>
      </c>
      <c r="K98" s="42" t="str">
        <f t="shared" si="13"/>
        <v/>
      </c>
      <c r="L98" s="42" t="str">
        <f t="shared" si="14"/>
        <v/>
      </c>
      <c r="M98" s="42" t="str">
        <f t="shared" si="15"/>
        <v/>
      </c>
      <c r="N98" s="75">
        <f t="shared" si="16"/>
        <v>1.2330054972521378E-2</v>
      </c>
      <c r="O98" s="75">
        <f t="shared" si="18"/>
        <v>0</v>
      </c>
      <c r="P98" s="75">
        <f t="shared" si="18"/>
        <v>1.2330054972521378E-2</v>
      </c>
      <c r="Q98" s="75">
        <f t="shared" si="18"/>
        <v>0</v>
      </c>
      <c r="R98" s="75">
        <f t="shared" si="18"/>
        <v>0</v>
      </c>
      <c r="S98" s="75">
        <f t="shared" si="10"/>
        <v>0</v>
      </c>
      <c r="T98" s="42">
        <f t="shared" si="17"/>
        <v>1</v>
      </c>
    </row>
    <row r="99" spans="1:20" x14ac:dyDescent="0.25">
      <c r="A99">
        <v>81</v>
      </c>
      <c r="B99">
        <v>6611272.6558100004</v>
      </c>
      <c r="C99">
        <v>0</v>
      </c>
      <c r="D99">
        <v>16474</v>
      </c>
      <c r="E99">
        <v>0</v>
      </c>
      <c r="F99">
        <v>0</v>
      </c>
      <c r="G99">
        <v>0</v>
      </c>
      <c r="H99" s="74">
        <v>16474</v>
      </c>
      <c r="I99" s="42" t="str">
        <f t="shared" si="11"/>
        <v/>
      </c>
      <c r="J99" s="42">
        <f t="shared" si="12"/>
        <v>1</v>
      </c>
      <c r="K99" s="42" t="str">
        <f t="shared" si="13"/>
        <v/>
      </c>
      <c r="L99" s="42" t="str">
        <f t="shared" si="14"/>
        <v/>
      </c>
      <c r="M99" s="42" t="str">
        <f t="shared" si="15"/>
        <v/>
      </c>
      <c r="N99" s="75">
        <f t="shared" si="16"/>
        <v>2.4918046581428785E-3</v>
      </c>
      <c r="O99" s="75">
        <f t="shared" si="18"/>
        <v>0</v>
      </c>
      <c r="P99" s="75">
        <f t="shared" si="18"/>
        <v>2.4918046581428785E-3</v>
      </c>
      <c r="Q99" s="75">
        <f t="shared" si="18"/>
        <v>0</v>
      </c>
      <c r="R99" s="75">
        <f t="shared" si="18"/>
        <v>0</v>
      </c>
      <c r="S99" s="75">
        <f t="shared" si="10"/>
        <v>0</v>
      </c>
      <c r="T99" s="42">
        <f t="shared" si="17"/>
        <v>1</v>
      </c>
    </row>
    <row r="100" spans="1:20" x14ac:dyDescent="0.25">
      <c r="A100">
        <v>323</v>
      </c>
      <c r="B100">
        <v>1842864.26031</v>
      </c>
      <c r="C100">
        <v>0</v>
      </c>
      <c r="D100">
        <v>16387</v>
      </c>
      <c r="E100">
        <v>0</v>
      </c>
      <c r="F100">
        <v>0</v>
      </c>
      <c r="G100">
        <v>0</v>
      </c>
      <c r="H100" s="74">
        <v>16387</v>
      </c>
      <c r="I100" s="42" t="str">
        <f t="shared" si="11"/>
        <v/>
      </c>
      <c r="J100" s="42">
        <f t="shared" si="12"/>
        <v>1</v>
      </c>
      <c r="K100" s="42" t="str">
        <f t="shared" si="13"/>
        <v/>
      </c>
      <c r="L100" s="42" t="str">
        <f t="shared" si="14"/>
        <v/>
      </c>
      <c r="M100" s="42" t="str">
        <f t="shared" si="15"/>
        <v/>
      </c>
      <c r="N100" s="75">
        <f t="shared" si="16"/>
        <v>8.8921361995719841E-3</v>
      </c>
      <c r="O100" s="75">
        <f t="shared" si="18"/>
        <v>0</v>
      </c>
      <c r="P100" s="75">
        <f t="shared" si="18"/>
        <v>8.8921361995719841E-3</v>
      </c>
      <c r="Q100" s="75">
        <f t="shared" si="18"/>
        <v>0</v>
      </c>
      <c r="R100" s="75">
        <f t="shared" si="18"/>
        <v>0</v>
      </c>
      <c r="S100" s="75">
        <f t="shared" si="10"/>
        <v>0</v>
      </c>
      <c r="T100" s="42">
        <f t="shared" si="17"/>
        <v>1</v>
      </c>
    </row>
    <row r="101" spans="1:20" x14ac:dyDescent="0.25">
      <c r="A101">
        <v>376</v>
      </c>
      <c r="B101">
        <v>2057666.8559399999</v>
      </c>
      <c r="C101">
        <v>0</v>
      </c>
      <c r="D101">
        <v>15956</v>
      </c>
      <c r="E101">
        <v>0</v>
      </c>
      <c r="F101">
        <v>0</v>
      </c>
      <c r="G101">
        <v>0</v>
      </c>
      <c r="H101" s="74">
        <v>15956</v>
      </c>
      <c r="I101" s="42" t="str">
        <f t="shared" si="11"/>
        <v/>
      </c>
      <c r="J101" s="42">
        <f t="shared" si="12"/>
        <v>1</v>
      </c>
      <c r="K101" s="42" t="str">
        <f t="shared" si="13"/>
        <v/>
      </c>
      <c r="L101" s="42" t="str">
        <f t="shared" si="14"/>
        <v/>
      </c>
      <c r="M101" s="42" t="str">
        <f t="shared" si="15"/>
        <v/>
      </c>
      <c r="N101" s="75">
        <f t="shared" si="16"/>
        <v>7.7544136719405205E-3</v>
      </c>
      <c r="O101" s="75">
        <f t="shared" si="18"/>
        <v>0</v>
      </c>
      <c r="P101" s="75">
        <f t="shared" si="18"/>
        <v>7.7544136719405205E-3</v>
      </c>
      <c r="Q101" s="75">
        <f t="shared" si="18"/>
        <v>0</v>
      </c>
      <c r="R101" s="75">
        <f t="shared" si="18"/>
        <v>0</v>
      </c>
      <c r="S101" s="75">
        <f t="shared" si="10"/>
        <v>0</v>
      </c>
      <c r="T101" s="42">
        <f t="shared" si="17"/>
        <v>1</v>
      </c>
    </row>
    <row r="102" spans="1:20" x14ac:dyDescent="0.25">
      <c r="A102">
        <v>802</v>
      </c>
      <c r="B102">
        <v>2169119.29269</v>
      </c>
      <c r="C102">
        <v>0</v>
      </c>
      <c r="D102">
        <v>15923</v>
      </c>
      <c r="E102">
        <v>0</v>
      </c>
      <c r="F102">
        <v>0</v>
      </c>
      <c r="G102">
        <v>0</v>
      </c>
      <c r="H102" s="74">
        <v>15923</v>
      </c>
      <c r="I102" s="42" t="str">
        <f t="shared" si="11"/>
        <v/>
      </c>
      <c r="J102" s="42">
        <f t="shared" si="12"/>
        <v>1</v>
      </c>
      <c r="K102" s="42" t="str">
        <f t="shared" si="13"/>
        <v/>
      </c>
      <c r="L102" s="42" t="str">
        <f t="shared" si="14"/>
        <v/>
      </c>
      <c r="M102" s="42" t="str">
        <f t="shared" si="15"/>
        <v/>
      </c>
      <c r="N102" s="75">
        <f t="shared" si="16"/>
        <v>7.3407673121810351E-3</v>
      </c>
      <c r="O102" s="75">
        <f t="shared" si="18"/>
        <v>0</v>
      </c>
      <c r="P102" s="75">
        <f t="shared" si="18"/>
        <v>7.3407673121810351E-3</v>
      </c>
      <c r="Q102" s="75">
        <f t="shared" si="18"/>
        <v>0</v>
      </c>
      <c r="R102" s="75">
        <f t="shared" si="18"/>
        <v>0</v>
      </c>
      <c r="S102" s="75">
        <f t="shared" si="10"/>
        <v>0</v>
      </c>
      <c r="T102" s="42">
        <f t="shared" si="17"/>
        <v>1</v>
      </c>
    </row>
    <row r="103" spans="1:20" x14ac:dyDescent="0.25">
      <c r="A103">
        <v>1069</v>
      </c>
      <c r="B103">
        <v>2192933.65337</v>
      </c>
      <c r="C103">
        <v>0</v>
      </c>
      <c r="D103">
        <v>15883</v>
      </c>
      <c r="E103">
        <v>0</v>
      </c>
      <c r="F103">
        <v>0</v>
      </c>
      <c r="G103">
        <v>0</v>
      </c>
      <c r="H103" s="74">
        <v>15883</v>
      </c>
      <c r="I103" s="42" t="str">
        <f t="shared" si="11"/>
        <v/>
      </c>
      <c r="J103" s="42">
        <f t="shared" si="12"/>
        <v>1</v>
      </c>
      <c r="K103" s="42" t="str">
        <f t="shared" si="13"/>
        <v/>
      </c>
      <c r="L103" s="42" t="str">
        <f t="shared" si="14"/>
        <v/>
      </c>
      <c r="M103" s="42" t="str">
        <f t="shared" si="15"/>
        <v/>
      </c>
      <c r="N103" s="75">
        <f t="shared" si="16"/>
        <v>7.2428091819338597E-3</v>
      </c>
      <c r="O103" s="75">
        <f t="shared" si="18"/>
        <v>0</v>
      </c>
      <c r="P103" s="75">
        <f t="shared" si="18"/>
        <v>7.2428091819338597E-3</v>
      </c>
      <c r="Q103" s="75">
        <f t="shared" si="18"/>
        <v>0</v>
      </c>
      <c r="R103" s="75">
        <f t="shared" si="18"/>
        <v>0</v>
      </c>
      <c r="S103" s="75">
        <f t="shared" si="10"/>
        <v>0</v>
      </c>
      <c r="T103" s="42">
        <f t="shared" si="17"/>
        <v>1</v>
      </c>
    </row>
    <row r="104" spans="1:20" x14ac:dyDescent="0.25">
      <c r="A104">
        <v>1139</v>
      </c>
      <c r="B104">
        <v>497124.44914699998</v>
      </c>
      <c r="C104">
        <v>0</v>
      </c>
      <c r="D104">
        <v>15883</v>
      </c>
      <c r="E104">
        <v>0</v>
      </c>
      <c r="F104">
        <v>0</v>
      </c>
      <c r="G104">
        <v>0</v>
      </c>
      <c r="H104" s="74">
        <v>15883</v>
      </c>
      <c r="I104" s="42" t="str">
        <f t="shared" si="11"/>
        <v/>
      </c>
      <c r="J104" s="42">
        <f t="shared" si="12"/>
        <v>1</v>
      </c>
      <c r="K104" s="42" t="str">
        <f t="shared" si="13"/>
        <v/>
      </c>
      <c r="L104" s="42" t="str">
        <f t="shared" si="14"/>
        <v/>
      </c>
      <c r="M104" s="42" t="str">
        <f t="shared" si="15"/>
        <v/>
      </c>
      <c r="N104" s="75">
        <f t="shared" si="16"/>
        <v>3.1949746240107754E-2</v>
      </c>
      <c r="O104" s="75">
        <f t="shared" si="18"/>
        <v>0</v>
      </c>
      <c r="P104" s="75">
        <f t="shared" si="18"/>
        <v>3.1949746240107754E-2</v>
      </c>
      <c r="Q104" s="75">
        <f t="shared" si="18"/>
        <v>0</v>
      </c>
      <c r="R104" s="75">
        <f t="shared" si="18"/>
        <v>0</v>
      </c>
      <c r="S104" s="75">
        <f t="shared" si="10"/>
        <v>0</v>
      </c>
      <c r="T104" s="42">
        <f t="shared" si="17"/>
        <v>1</v>
      </c>
    </row>
    <row r="105" spans="1:20" x14ac:dyDescent="0.25">
      <c r="A105">
        <v>912</v>
      </c>
      <c r="B105">
        <v>1016804.17769</v>
      </c>
      <c r="C105">
        <v>0</v>
      </c>
      <c r="D105">
        <v>15773</v>
      </c>
      <c r="E105">
        <v>0</v>
      </c>
      <c r="F105">
        <v>0</v>
      </c>
      <c r="G105">
        <v>0</v>
      </c>
      <c r="H105" s="74">
        <v>15773</v>
      </c>
      <c r="I105" s="42" t="str">
        <f t="shared" si="11"/>
        <v/>
      </c>
      <c r="J105" s="42">
        <f t="shared" si="12"/>
        <v>1</v>
      </c>
      <c r="K105" s="42" t="str">
        <f t="shared" si="13"/>
        <v/>
      </c>
      <c r="L105" s="42" t="str">
        <f t="shared" si="14"/>
        <v/>
      </c>
      <c r="M105" s="42" t="str">
        <f t="shared" si="15"/>
        <v/>
      </c>
      <c r="N105" s="75">
        <f t="shared" si="16"/>
        <v>1.5512328082515826E-2</v>
      </c>
      <c r="O105" s="75">
        <f t="shared" si="18"/>
        <v>0</v>
      </c>
      <c r="P105" s="75">
        <f t="shared" si="18"/>
        <v>1.5512328082515826E-2</v>
      </c>
      <c r="Q105" s="75">
        <f t="shared" si="18"/>
        <v>0</v>
      </c>
      <c r="R105" s="75">
        <f t="shared" si="18"/>
        <v>0</v>
      </c>
      <c r="S105" s="75">
        <f t="shared" si="10"/>
        <v>0</v>
      </c>
      <c r="T105" s="42">
        <f t="shared" si="17"/>
        <v>1</v>
      </c>
    </row>
    <row r="106" spans="1:20" x14ac:dyDescent="0.25">
      <c r="A106">
        <v>149</v>
      </c>
      <c r="B106">
        <v>6794182.3596200002</v>
      </c>
      <c r="C106">
        <v>0</v>
      </c>
      <c r="D106">
        <v>15773</v>
      </c>
      <c r="E106">
        <v>0</v>
      </c>
      <c r="F106">
        <v>0</v>
      </c>
      <c r="G106">
        <v>0</v>
      </c>
      <c r="H106" s="74">
        <v>15773</v>
      </c>
      <c r="I106" s="42" t="str">
        <f t="shared" si="11"/>
        <v/>
      </c>
      <c r="J106" s="42">
        <f t="shared" si="12"/>
        <v>1</v>
      </c>
      <c r="K106" s="42" t="str">
        <f t="shared" si="13"/>
        <v/>
      </c>
      <c r="L106" s="42" t="str">
        <f t="shared" si="14"/>
        <v/>
      </c>
      <c r="M106" s="42" t="str">
        <f t="shared" si="15"/>
        <v/>
      </c>
      <c r="N106" s="75">
        <f t="shared" si="16"/>
        <v>2.32154498733269E-3</v>
      </c>
      <c r="O106" s="75">
        <f t="shared" si="18"/>
        <v>0</v>
      </c>
      <c r="P106" s="75">
        <f t="shared" si="18"/>
        <v>2.32154498733269E-3</v>
      </c>
      <c r="Q106" s="75">
        <f t="shared" si="18"/>
        <v>0</v>
      </c>
      <c r="R106" s="75">
        <f t="shared" si="18"/>
        <v>0</v>
      </c>
      <c r="S106" s="75">
        <f t="shared" si="10"/>
        <v>0</v>
      </c>
      <c r="T106" s="42">
        <f t="shared" si="17"/>
        <v>1</v>
      </c>
    </row>
    <row r="107" spans="1:20" x14ac:dyDescent="0.25">
      <c r="A107">
        <v>805</v>
      </c>
      <c r="B107">
        <v>2324366.62519</v>
      </c>
      <c r="C107">
        <v>0</v>
      </c>
      <c r="D107">
        <v>15496</v>
      </c>
      <c r="E107">
        <v>0</v>
      </c>
      <c r="F107">
        <v>0</v>
      </c>
      <c r="G107">
        <v>0</v>
      </c>
      <c r="H107" s="74">
        <v>15496</v>
      </c>
      <c r="I107" s="42" t="str">
        <f t="shared" si="11"/>
        <v/>
      </c>
      <c r="J107" s="42">
        <f t="shared" si="12"/>
        <v>1</v>
      </c>
      <c r="K107" s="42" t="str">
        <f t="shared" si="13"/>
        <v/>
      </c>
      <c r="L107" s="42" t="str">
        <f t="shared" si="14"/>
        <v/>
      </c>
      <c r="M107" s="42" t="str">
        <f t="shared" si="15"/>
        <v/>
      </c>
      <c r="N107" s="75">
        <f t="shared" si="16"/>
        <v>6.6667623911237815E-3</v>
      </c>
      <c r="O107" s="75">
        <f t="shared" si="18"/>
        <v>0</v>
      </c>
      <c r="P107" s="75">
        <f t="shared" si="18"/>
        <v>6.6667623911237815E-3</v>
      </c>
      <c r="Q107" s="75">
        <f t="shared" si="18"/>
        <v>0</v>
      </c>
      <c r="R107" s="75">
        <f t="shared" si="18"/>
        <v>0</v>
      </c>
      <c r="S107" s="75">
        <f t="shared" si="10"/>
        <v>0</v>
      </c>
      <c r="T107" s="42">
        <f t="shared" si="17"/>
        <v>1</v>
      </c>
    </row>
    <row r="108" spans="1:20" x14ac:dyDescent="0.25">
      <c r="A108">
        <v>806</v>
      </c>
      <c r="B108">
        <v>1661383.65212</v>
      </c>
      <c r="C108">
        <v>0</v>
      </c>
      <c r="D108">
        <v>15496</v>
      </c>
      <c r="E108">
        <v>0</v>
      </c>
      <c r="F108">
        <v>0</v>
      </c>
      <c r="G108">
        <v>0</v>
      </c>
      <c r="H108" s="74">
        <v>15496</v>
      </c>
      <c r="I108" s="42" t="str">
        <f t="shared" si="11"/>
        <v/>
      </c>
      <c r="J108" s="42">
        <f t="shared" si="12"/>
        <v>1</v>
      </c>
      <c r="K108" s="42" t="str">
        <f t="shared" si="13"/>
        <v/>
      </c>
      <c r="L108" s="42" t="str">
        <f t="shared" si="14"/>
        <v/>
      </c>
      <c r="M108" s="42" t="str">
        <f t="shared" si="15"/>
        <v/>
      </c>
      <c r="N108" s="75">
        <f t="shared" si="16"/>
        <v>9.3271653300707573E-3</v>
      </c>
      <c r="O108" s="75">
        <f t="shared" si="18"/>
        <v>0</v>
      </c>
      <c r="P108" s="75">
        <f t="shared" si="18"/>
        <v>9.3271653300707573E-3</v>
      </c>
      <c r="Q108" s="75">
        <f t="shared" si="18"/>
        <v>0</v>
      </c>
      <c r="R108" s="75">
        <f t="shared" si="18"/>
        <v>0</v>
      </c>
      <c r="S108" s="75">
        <f t="shared" si="10"/>
        <v>0</v>
      </c>
      <c r="T108" s="42">
        <f t="shared" si="17"/>
        <v>1</v>
      </c>
    </row>
    <row r="109" spans="1:20" x14ac:dyDescent="0.25">
      <c r="A109">
        <v>788</v>
      </c>
      <c r="B109">
        <v>23122631.866999999</v>
      </c>
      <c r="C109">
        <v>0</v>
      </c>
      <c r="D109">
        <v>14769</v>
      </c>
      <c r="E109">
        <v>0</v>
      </c>
      <c r="F109">
        <v>0</v>
      </c>
      <c r="G109">
        <v>0</v>
      </c>
      <c r="H109" s="74">
        <v>14769</v>
      </c>
      <c r="I109" s="42" t="str">
        <f t="shared" si="11"/>
        <v/>
      </c>
      <c r="J109" s="42">
        <f t="shared" si="12"/>
        <v>1</v>
      </c>
      <c r="K109" s="42" t="str">
        <f t="shared" si="13"/>
        <v/>
      </c>
      <c r="L109" s="42" t="str">
        <f t="shared" si="14"/>
        <v/>
      </c>
      <c r="M109" s="42" t="str">
        <f t="shared" si="15"/>
        <v/>
      </c>
      <c r="N109" s="75">
        <f t="shared" si="16"/>
        <v>6.3872486855953117E-4</v>
      </c>
      <c r="O109" s="75">
        <f t="shared" si="18"/>
        <v>0</v>
      </c>
      <c r="P109" s="75">
        <f t="shared" si="18"/>
        <v>6.3872486855953117E-4</v>
      </c>
      <c r="Q109" s="75">
        <f t="shared" si="18"/>
        <v>0</v>
      </c>
      <c r="R109" s="75">
        <f t="shared" si="18"/>
        <v>0</v>
      </c>
      <c r="S109" s="75">
        <f t="shared" si="10"/>
        <v>0</v>
      </c>
      <c r="T109" s="42">
        <f t="shared" si="17"/>
        <v>1</v>
      </c>
    </row>
    <row r="110" spans="1:20" x14ac:dyDescent="0.25">
      <c r="A110">
        <v>753</v>
      </c>
      <c r="B110">
        <v>3109036.94961</v>
      </c>
      <c r="C110">
        <v>0</v>
      </c>
      <c r="D110">
        <v>14426</v>
      </c>
      <c r="E110">
        <v>0</v>
      </c>
      <c r="F110">
        <v>0</v>
      </c>
      <c r="G110">
        <v>0</v>
      </c>
      <c r="H110" s="74">
        <v>14426</v>
      </c>
      <c r="I110" s="42" t="str">
        <f t="shared" si="11"/>
        <v/>
      </c>
      <c r="J110" s="42">
        <f t="shared" si="12"/>
        <v>1</v>
      </c>
      <c r="K110" s="42" t="str">
        <f t="shared" si="13"/>
        <v/>
      </c>
      <c r="L110" s="42" t="str">
        <f t="shared" si="14"/>
        <v/>
      </c>
      <c r="M110" s="42" t="str">
        <f t="shared" si="15"/>
        <v/>
      </c>
      <c r="N110" s="75">
        <f t="shared" si="16"/>
        <v>4.6400220498536079E-3</v>
      </c>
      <c r="O110" s="75">
        <f t="shared" si="18"/>
        <v>0</v>
      </c>
      <c r="P110" s="75">
        <f t="shared" si="18"/>
        <v>4.6400220498536079E-3</v>
      </c>
      <c r="Q110" s="75">
        <f t="shared" si="18"/>
        <v>0</v>
      </c>
      <c r="R110" s="75">
        <f t="shared" si="18"/>
        <v>0</v>
      </c>
      <c r="S110" s="75">
        <f t="shared" si="10"/>
        <v>0</v>
      </c>
      <c r="T110" s="42">
        <f t="shared" si="17"/>
        <v>1</v>
      </c>
    </row>
    <row r="111" spans="1:20" x14ac:dyDescent="0.25">
      <c r="A111">
        <v>407</v>
      </c>
      <c r="B111">
        <v>1867876.9165000001</v>
      </c>
      <c r="C111">
        <v>0</v>
      </c>
      <c r="D111">
        <v>14405</v>
      </c>
      <c r="E111">
        <v>0</v>
      </c>
      <c r="F111">
        <v>0</v>
      </c>
      <c r="G111">
        <v>0</v>
      </c>
      <c r="H111" s="74">
        <v>14405</v>
      </c>
      <c r="I111" s="42" t="str">
        <f t="shared" si="11"/>
        <v/>
      </c>
      <c r="J111" s="42">
        <f t="shared" si="12"/>
        <v>1</v>
      </c>
      <c r="K111" s="42" t="str">
        <f t="shared" si="13"/>
        <v/>
      </c>
      <c r="L111" s="42" t="str">
        <f t="shared" si="14"/>
        <v/>
      </c>
      <c r="M111" s="42" t="str">
        <f t="shared" si="15"/>
        <v/>
      </c>
      <c r="N111" s="75">
        <f t="shared" si="16"/>
        <v>7.7119642481539279E-3</v>
      </c>
      <c r="O111" s="75">
        <f t="shared" si="18"/>
        <v>0</v>
      </c>
      <c r="P111" s="75">
        <f t="shared" si="18"/>
        <v>7.7119642481539279E-3</v>
      </c>
      <c r="Q111" s="75">
        <f t="shared" si="18"/>
        <v>0</v>
      </c>
      <c r="R111" s="75">
        <f t="shared" si="18"/>
        <v>0</v>
      </c>
      <c r="S111" s="75">
        <f t="shared" si="10"/>
        <v>0</v>
      </c>
      <c r="T111" s="42">
        <f t="shared" si="17"/>
        <v>1</v>
      </c>
    </row>
    <row r="112" spans="1:20" x14ac:dyDescent="0.25">
      <c r="A112">
        <v>762</v>
      </c>
      <c r="B112">
        <v>1591554.5980400001</v>
      </c>
      <c r="C112">
        <v>0</v>
      </c>
      <c r="D112">
        <v>14259</v>
      </c>
      <c r="E112">
        <v>0</v>
      </c>
      <c r="F112">
        <v>0</v>
      </c>
      <c r="G112">
        <v>0</v>
      </c>
      <c r="H112" s="74">
        <v>14259</v>
      </c>
      <c r="I112" s="42" t="str">
        <f t="shared" si="11"/>
        <v/>
      </c>
      <c r="J112" s="42">
        <f t="shared" si="12"/>
        <v>1</v>
      </c>
      <c r="K112" s="42" t="str">
        <f t="shared" si="13"/>
        <v/>
      </c>
      <c r="L112" s="42" t="str">
        <f t="shared" si="14"/>
        <v/>
      </c>
      <c r="M112" s="42" t="str">
        <f t="shared" si="15"/>
        <v/>
      </c>
      <c r="N112" s="75">
        <f t="shared" si="16"/>
        <v>8.9591648427015721E-3</v>
      </c>
      <c r="O112" s="75">
        <f t="shared" si="18"/>
        <v>0</v>
      </c>
      <c r="P112" s="75">
        <f t="shared" si="18"/>
        <v>8.9591648427015721E-3</v>
      </c>
      <c r="Q112" s="75">
        <f t="shared" si="18"/>
        <v>0</v>
      </c>
      <c r="R112" s="75">
        <f t="shared" si="18"/>
        <v>0</v>
      </c>
      <c r="S112" s="75">
        <f t="shared" si="10"/>
        <v>0</v>
      </c>
      <c r="T112" s="42">
        <f t="shared" si="17"/>
        <v>1</v>
      </c>
    </row>
    <row r="113" spans="1:20" x14ac:dyDescent="0.25">
      <c r="A113">
        <v>252</v>
      </c>
      <c r="B113">
        <v>4030961.2799399998</v>
      </c>
      <c r="C113">
        <v>0</v>
      </c>
      <c r="D113">
        <v>14205</v>
      </c>
      <c r="E113">
        <v>0</v>
      </c>
      <c r="F113">
        <v>0</v>
      </c>
      <c r="G113">
        <v>0</v>
      </c>
      <c r="H113" s="74">
        <v>14205</v>
      </c>
      <c r="I113" s="42" t="str">
        <f t="shared" si="11"/>
        <v/>
      </c>
      <c r="J113" s="42">
        <f t="shared" si="12"/>
        <v>1</v>
      </c>
      <c r="K113" s="42" t="str">
        <f t="shared" si="13"/>
        <v/>
      </c>
      <c r="L113" s="42" t="str">
        <f t="shared" si="14"/>
        <v/>
      </c>
      <c r="M113" s="42" t="str">
        <f t="shared" si="15"/>
        <v/>
      </c>
      <c r="N113" s="75">
        <f t="shared" si="16"/>
        <v>3.5239733188931646E-3</v>
      </c>
      <c r="O113" s="75">
        <f t="shared" si="18"/>
        <v>0</v>
      </c>
      <c r="P113" s="75">
        <f t="shared" si="18"/>
        <v>3.5239733188931646E-3</v>
      </c>
      <c r="Q113" s="75">
        <f t="shared" si="18"/>
        <v>0</v>
      </c>
      <c r="R113" s="75">
        <f t="shared" si="18"/>
        <v>0</v>
      </c>
      <c r="S113" s="75">
        <f t="shared" si="10"/>
        <v>0</v>
      </c>
      <c r="T113" s="42">
        <f t="shared" si="17"/>
        <v>1</v>
      </c>
    </row>
    <row r="114" spans="1:20" x14ac:dyDescent="0.25">
      <c r="A114">
        <v>379</v>
      </c>
      <c r="B114">
        <v>6236325.9045000002</v>
      </c>
      <c r="C114">
        <v>0</v>
      </c>
      <c r="D114">
        <v>14113</v>
      </c>
      <c r="E114">
        <v>0</v>
      </c>
      <c r="F114">
        <v>0</v>
      </c>
      <c r="G114">
        <v>0</v>
      </c>
      <c r="H114" s="74">
        <v>14113</v>
      </c>
      <c r="I114" s="42" t="str">
        <f t="shared" si="11"/>
        <v/>
      </c>
      <c r="J114" s="42">
        <f t="shared" si="12"/>
        <v>1</v>
      </c>
      <c r="K114" s="42" t="str">
        <f t="shared" si="13"/>
        <v/>
      </c>
      <c r="L114" s="42" t="str">
        <f t="shared" si="14"/>
        <v/>
      </c>
      <c r="M114" s="42" t="str">
        <f t="shared" si="15"/>
        <v/>
      </c>
      <c r="N114" s="75">
        <f t="shared" si="16"/>
        <v>2.263031184726308E-3</v>
      </c>
      <c r="O114" s="75">
        <f t="shared" si="18"/>
        <v>0</v>
      </c>
      <c r="P114" s="75">
        <f t="shared" si="18"/>
        <v>2.263031184726308E-3</v>
      </c>
      <c r="Q114" s="75">
        <f t="shared" si="18"/>
        <v>0</v>
      </c>
      <c r="R114" s="75">
        <f t="shared" si="18"/>
        <v>0</v>
      </c>
      <c r="S114" s="75">
        <f t="shared" si="10"/>
        <v>0</v>
      </c>
      <c r="T114" s="42">
        <f t="shared" si="17"/>
        <v>1</v>
      </c>
    </row>
    <row r="115" spans="1:20" x14ac:dyDescent="0.25">
      <c r="A115">
        <v>1033</v>
      </c>
      <c r="B115">
        <v>360924.38414400001</v>
      </c>
      <c r="C115">
        <v>0</v>
      </c>
      <c r="D115">
        <v>13982</v>
      </c>
      <c r="E115">
        <v>0</v>
      </c>
      <c r="F115">
        <v>0</v>
      </c>
      <c r="G115">
        <v>0</v>
      </c>
      <c r="H115" s="74">
        <v>13982</v>
      </c>
      <c r="I115" s="42" t="str">
        <f t="shared" si="11"/>
        <v/>
      </c>
      <c r="J115" s="42">
        <f t="shared" si="12"/>
        <v>1</v>
      </c>
      <c r="K115" s="42" t="str">
        <f t="shared" si="13"/>
        <v/>
      </c>
      <c r="L115" s="42" t="str">
        <f t="shared" si="14"/>
        <v/>
      </c>
      <c r="M115" s="42" t="str">
        <f t="shared" si="15"/>
        <v/>
      </c>
      <c r="N115" s="75">
        <f t="shared" si="16"/>
        <v>3.8739416382633556E-2</v>
      </c>
      <c r="O115" s="75">
        <f t="shared" si="18"/>
        <v>0</v>
      </c>
      <c r="P115" s="75">
        <f t="shared" si="18"/>
        <v>3.8739416382633556E-2</v>
      </c>
      <c r="Q115" s="75">
        <f t="shared" si="18"/>
        <v>0</v>
      </c>
      <c r="R115" s="75">
        <f t="shared" si="18"/>
        <v>0</v>
      </c>
      <c r="S115" s="75">
        <f t="shared" si="10"/>
        <v>0</v>
      </c>
      <c r="T115" s="42">
        <f t="shared" si="17"/>
        <v>1</v>
      </c>
    </row>
    <row r="116" spans="1:20" x14ac:dyDescent="0.25">
      <c r="A116">
        <v>1109</v>
      </c>
      <c r="B116">
        <v>12036342.5704</v>
      </c>
      <c r="C116">
        <v>0</v>
      </c>
      <c r="D116">
        <v>13982</v>
      </c>
      <c r="E116">
        <v>0</v>
      </c>
      <c r="F116">
        <v>0</v>
      </c>
      <c r="G116">
        <v>0</v>
      </c>
      <c r="H116" s="74">
        <v>13982</v>
      </c>
      <c r="I116" s="42" t="str">
        <f t="shared" si="11"/>
        <v/>
      </c>
      <c r="J116" s="42">
        <f t="shared" si="12"/>
        <v>1</v>
      </c>
      <c r="K116" s="42" t="str">
        <f t="shared" si="13"/>
        <v/>
      </c>
      <c r="L116" s="42" t="str">
        <f t="shared" si="14"/>
        <v/>
      </c>
      <c r="M116" s="42" t="str">
        <f t="shared" si="15"/>
        <v/>
      </c>
      <c r="N116" s="75">
        <f t="shared" si="16"/>
        <v>1.161648558789345E-3</v>
      </c>
      <c r="O116" s="75">
        <f t="shared" si="18"/>
        <v>0</v>
      </c>
      <c r="P116" s="75">
        <f t="shared" si="18"/>
        <v>1.161648558789345E-3</v>
      </c>
      <c r="Q116" s="75">
        <f t="shared" si="18"/>
        <v>0</v>
      </c>
      <c r="R116" s="75">
        <f t="shared" si="18"/>
        <v>0</v>
      </c>
      <c r="S116" s="75">
        <f t="shared" si="10"/>
        <v>0</v>
      </c>
      <c r="T116" s="42">
        <f t="shared" si="17"/>
        <v>1</v>
      </c>
    </row>
    <row r="117" spans="1:20" x14ac:dyDescent="0.25">
      <c r="A117">
        <v>962</v>
      </c>
      <c r="B117">
        <v>601598.64098799997</v>
      </c>
      <c r="C117">
        <v>0</v>
      </c>
      <c r="D117">
        <v>13589</v>
      </c>
      <c r="E117">
        <v>0</v>
      </c>
      <c r="F117">
        <v>0</v>
      </c>
      <c r="G117">
        <v>0</v>
      </c>
      <c r="H117" s="74">
        <v>13589</v>
      </c>
      <c r="I117" s="42" t="str">
        <f t="shared" si="11"/>
        <v/>
      </c>
      <c r="J117" s="42">
        <f t="shared" si="12"/>
        <v>1</v>
      </c>
      <c r="K117" s="42" t="str">
        <f t="shared" si="13"/>
        <v/>
      </c>
      <c r="L117" s="42" t="str">
        <f t="shared" si="14"/>
        <v/>
      </c>
      <c r="M117" s="42" t="str">
        <f t="shared" si="15"/>
        <v/>
      </c>
      <c r="N117" s="75">
        <f t="shared" si="16"/>
        <v>2.2588149430794773E-2</v>
      </c>
      <c r="O117" s="75">
        <f t="shared" si="18"/>
        <v>0</v>
      </c>
      <c r="P117" s="75">
        <f t="shared" si="18"/>
        <v>2.2588149430794773E-2</v>
      </c>
      <c r="Q117" s="75">
        <f t="shared" si="18"/>
        <v>0</v>
      </c>
      <c r="R117" s="75">
        <f t="shared" si="18"/>
        <v>0</v>
      </c>
      <c r="S117" s="75">
        <f t="shared" si="10"/>
        <v>0</v>
      </c>
      <c r="T117" s="42">
        <f t="shared" si="17"/>
        <v>1</v>
      </c>
    </row>
    <row r="118" spans="1:20" x14ac:dyDescent="0.25">
      <c r="A118">
        <v>967</v>
      </c>
      <c r="B118">
        <v>970960.48652300006</v>
      </c>
      <c r="C118">
        <v>0</v>
      </c>
      <c r="D118">
        <v>13589</v>
      </c>
      <c r="E118">
        <v>0</v>
      </c>
      <c r="F118">
        <v>0</v>
      </c>
      <c r="G118">
        <v>0</v>
      </c>
      <c r="H118" s="74">
        <v>13589</v>
      </c>
      <c r="I118" s="42" t="str">
        <f t="shared" si="11"/>
        <v/>
      </c>
      <c r="J118" s="42">
        <f t="shared" si="12"/>
        <v>1</v>
      </c>
      <c r="K118" s="42" t="str">
        <f t="shared" si="13"/>
        <v/>
      </c>
      <c r="L118" s="42" t="str">
        <f t="shared" si="14"/>
        <v/>
      </c>
      <c r="M118" s="42" t="str">
        <f t="shared" si="15"/>
        <v/>
      </c>
      <c r="N118" s="75">
        <f t="shared" si="16"/>
        <v>1.39954201933202E-2</v>
      </c>
      <c r="O118" s="75">
        <f t="shared" si="18"/>
        <v>0</v>
      </c>
      <c r="P118" s="75">
        <f t="shared" si="18"/>
        <v>1.39954201933202E-2</v>
      </c>
      <c r="Q118" s="75">
        <f t="shared" si="18"/>
        <v>0</v>
      </c>
      <c r="R118" s="75">
        <f t="shared" si="18"/>
        <v>0</v>
      </c>
      <c r="S118" s="75">
        <f t="shared" si="10"/>
        <v>0</v>
      </c>
      <c r="T118" s="42">
        <f t="shared" si="17"/>
        <v>1</v>
      </c>
    </row>
    <row r="119" spans="1:20" x14ac:dyDescent="0.25">
      <c r="A119">
        <v>516</v>
      </c>
      <c r="B119">
        <v>826786.04531199997</v>
      </c>
      <c r="C119">
        <v>0</v>
      </c>
      <c r="D119">
        <v>13491</v>
      </c>
      <c r="E119">
        <v>0</v>
      </c>
      <c r="F119">
        <v>0</v>
      </c>
      <c r="G119">
        <v>0</v>
      </c>
      <c r="H119" s="74">
        <v>13491</v>
      </c>
      <c r="I119" s="42" t="str">
        <f t="shared" si="11"/>
        <v/>
      </c>
      <c r="J119" s="42">
        <f t="shared" si="12"/>
        <v>1</v>
      </c>
      <c r="K119" s="42" t="str">
        <f t="shared" si="13"/>
        <v/>
      </c>
      <c r="L119" s="42" t="str">
        <f t="shared" si="14"/>
        <v/>
      </c>
      <c r="M119" s="42" t="str">
        <f t="shared" si="15"/>
        <v/>
      </c>
      <c r="N119" s="75">
        <f t="shared" si="16"/>
        <v>1.6317401674225126E-2</v>
      </c>
      <c r="O119" s="75">
        <f t="shared" si="18"/>
        <v>0</v>
      </c>
      <c r="P119" s="75">
        <f t="shared" si="18"/>
        <v>1.6317401674225126E-2</v>
      </c>
      <c r="Q119" s="75">
        <f t="shared" si="18"/>
        <v>0</v>
      </c>
      <c r="R119" s="75">
        <f t="shared" si="18"/>
        <v>0</v>
      </c>
      <c r="S119" s="75">
        <f t="shared" si="10"/>
        <v>0</v>
      </c>
      <c r="T119" s="42">
        <f t="shared" si="17"/>
        <v>1</v>
      </c>
    </row>
    <row r="120" spans="1:20" x14ac:dyDescent="0.25">
      <c r="A120">
        <v>338</v>
      </c>
      <c r="B120">
        <v>5542214.2734399997</v>
      </c>
      <c r="C120">
        <v>0</v>
      </c>
      <c r="D120">
        <v>13179</v>
      </c>
      <c r="E120">
        <v>0</v>
      </c>
      <c r="F120">
        <v>0</v>
      </c>
      <c r="G120">
        <v>0</v>
      </c>
      <c r="H120" s="74">
        <v>13179</v>
      </c>
      <c r="I120" s="42" t="str">
        <f t="shared" si="11"/>
        <v/>
      </c>
      <c r="J120" s="42">
        <f t="shared" si="12"/>
        <v>1</v>
      </c>
      <c r="K120" s="42" t="str">
        <f t="shared" si="13"/>
        <v/>
      </c>
      <c r="L120" s="42" t="str">
        <f t="shared" si="14"/>
        <v/>
      </c>
      <c r="M120" s="42" t="str">
        <f t="shared" si="15"/>
        <v/>
      </c>
      <c r="N120" s="75">
        <f t="shared" si="16"/>
        <v>2.3779304353420318E-3</v>
      </c>
      <c r="O120" s="75">
        <f t="shared" si="18"/>
        <v>0</v>
      </c>
      <c r="P120" s="75">
        <f t="shared" si="18"/>
        <v>2.3779304353420318E-3</v>
      </c>
      <c r="Q120" s="75">
        <f t="shared" si="18"/>
        <v>0</v>
      </c>
      <c r="R120" s="75">
        <f t="shared" si="18"/>
        <v>0</v>
      </c>
      <c r="S120" s="75">
        <f t="shared" si="10"/>
        <v>0</v>
      </c>
      <c r="T120" s="42">
        <f t="shared" si="17"/>
        <v>1</v>
      </c>
    </row>
    <row r="121" spans="1:20" x14ac:dyDescent="0.25">
      <c r="A121">
        <v>960</v>
      </c>
      <c r="B121">
        <v>3313703.2468099999</v>
      </c>
      <c r="C121">
        <v>0</v>
      </c>
      <c r="D121">
        <v>13140</v>
      </c>
      <c r="E121">
        <v>0</v>
      </c>
      <c r="F121">
        <v>0</v>
      </c>
      <c r="G121">
        <v>0</v>
      </c>
      <c r="H121" s="74">
        <v>13140</v>
      </c>
      <c r="I121" s="42" t="str">
        <f t="shared" si="11"/>
        <v/>
      </c>
      <c r="J121" s="42">
        <f t="shared" si="12"/>
        <v>1</v>
      </c>
      <c r="K121" s="42" t="str">
        <f t="shared" si="13"/>
        <v/>
      </c>
      <c r="L121" s="42" t="str">
        <f t="shared" si="14"/>
        <v/>
      </c>
      <c r="M121" s="42" t="str">
        <f t="shared" si="15"/>
        <v/>
      </c>
      <c r="N121" s="75">
        <f t="shared" si="16"/>
        <v>3.9653520612171513E-3</v>
      </c>
      <c r="O121" s="75">
        <f t="shared" si="18"/>
        <v>0</v>
      </c>
      <c r="P121" s="75">
        <f t="shared" si="18"/>
        <v>3.9653520612171513E-3</v>
      </c>
      <c r="Q121" s="75">
        <f t="shared" si="18"/>
        <v>0</v>
      </c>
      <c r="R121" s="75">
        <f t="shared" si="18"/>
        <v>0</v>
      </c>
      <c r="S121" s="75">
        <f t="shared" si="10"/>
        <v>0</v>
      </c>
      <c r="T121" s="42">
        <f t="shared" si="17"/>
        <v>1</v>
      </c>
    </row>
    <row r="122" spans="1:20" x14ac:dyDescent="0.25">
      <c r="A122">
        <v>1036</v>
      </c>
      <c r="B122">
        <v>3062790.219</v>
      </c>
      <c r="C122">
        <v>0</v>
      </c>
      <c r="D122">
        <v>13120</v>
      </c>
      <c r="E122">
        <v>0</v>
      </c>
      <c r="F122">
        <v>0</v>
      </c>
      <c r="G122">
        <v>0</v>
      </c>
      <c r="H122" s="74">
        <v>13120</v>
      </c>
      <c r="I122" s="42" t="str">
        <f t="shared" si="11"/>
        <v/>
      </c>
      <c r="J122" s="42">
        <f t="shared" si="12"/>
        <v>1</v>
      </c>
      <c r="K122" s="42" t="str">
        <f t="shared" si="13"/>
        <v/>
      </c>
      <c r="L122" s="42" t="str">
        <f t="shared" si="14"/>
        <v/>
      </c>
      <c r="M122" s="42" t="str">
        <f t="shared" si="15"/>
        <v/>
      </c>
      <c r="N122" s="75">
        <f t="shared" si="16"/>
        <v>4.2836756884654268E-3</v>
      </c>
      <c r="O122" s="75">
        <f t="shared" si="18"/>
        <v>0</v>
      </c>
      <c r="P122" s="75">
        <f t="shared" si="18"/>
        <v>4.2836756884654268E-3</v>
      </c>
      <c r="Q122" s="75">
        <f t="shared" si="18"/>
        <v>0</v>
      </c>
      <c r="R122" s="75">
        <f t="shared" si="18"/>
        <v>0</v>
      </c>
      <c r="S122" s="75">
        <f t="shared" si="10"/>
        <v>0</v>
      </c>
      <c r="T122" s="42">
        <f t="shared" si="17"/>
        <v>1</v>
      </c>
    </row>
    <row r="123" spans="1:20" x14ac:dyDescent="0.25">
      <c r="A123">
        <v>541</v>
      </c>
      <c r="B123">
        <v>2995642.8476900002</v>
      </c>
      <c r="C123">
        <v>0</v>
      </c>
      <c r="D123">
        <v>13120</v>
      </c>
      <c r="E123">
        <v>0</v>
      </c>
      <c r="F123">
        <v>0</v>
      </c>
      <c r="G123">
        <v>0</v>
      </c>
      <c r="H123" s="74">
        <v>13120</v>
      </c>
      <c r="I123" s="42" t="str">
        <f t="shared" si="11"/>
        <v/>
      </c>
      <c r="J123" s="42">
        <f t="shared" si="12"/>
        <v>1</v>
      </c>
      <c r="K123" s="42" t="str">
        <f t="shared" si="13"/>
        <v/>
      </c>
      <c r="L123" s="42" t="str">
        <f t="shared" si="14"/>
        <v/>
      </c>
      <c r="M123" s="42" t="str">
        <f t="shared" si="15"/>
        <v/>
      </c>
      <c r="N123" s="75">
        <f t="shared" si="16"/>
        <v>4.379694331758238E-3</v>
      </c>
      <c r="O123" s="75">
        <f t="shared" si="18"/>
        <v>0</v>
      </c>
      <c r="P123" s="75">
        <f t="shared" si="18"/>
        <v>4.379694331758238E-3</v>
      </c>
      <c r="Q123" s="75">
        <f t="shared" si="18"/>
        <v>0</v>
      </c>
      <c r="R123" s="75">
        <f t="shared" si="18"/>
        <v>0</v>
      </c>
      <c r="S123" s="75">
        <f t="shared" si="10"/>
        <v>0</v>
      </c>
      <c r="T123" s="42">
        <f t="shared" si="17"/>
        <v>1</v>
      </c>
    </row>
    <row r="124" spans="1:20" x14ac:dyDescent="0.25">
      <c r="A124">
        <v>981</v>
      </c>
      <c r="B124">
        <v>2783282.8095800001</v>
      </c>
      <c r="C124">
        <v>0</v>
      </c>
      <c r="D124">
        <v>12868</v>
      </c>
      <c r="E124">
        <v>0</v>
      </c>
      <c r="F124">
        <v>0</v>
      </c>
      <c r="G124">
        <v>0</v>
      </c>
      <c r="H124" s="74">
        <v>12868</v>
      </c>
      <c r="I124" s="42" t="str">
        <f t="shared" si="11"/>
        <v/>
      </c>
      <c r="J124" s="42">
        <f t="shared" si="12"/>
        <v>1</v>
      </c>
      <c r="K124" s="42" t="str">
        <f t="shared" si="13"/>
        <v/>
      </c>
      <c r="L124" s="42" t="str">
        <f t="shared" si="14"/>
        <v/>
      </c>
      <c r="M124" s="42" t="str">
        <f t="shared" si="15"/>
        <v/>
      </c>
      <c r="N124" s="75">
        <f t="shared" si="16"/>
        <v>4.6233174565332054E-3</v>
      </c>
      <c r="O124" s="75">
        <f t="shared" si="18"/>
        <v>0</v>
      </c>
      <c r="P124" s="75">
        <f t="shared" si="18"/>
        <v>4.6233174565332054E-3</v>
      </c>
      <c r="Q124" s="75">
        <f t="shared" si="18"/>
        <v>0</v>
      </c>
      <c r="R124" s="75">
        <f t="shared" si="18"/>
        <v>0</v>
      </c>
      <c r="S124" s="75">
        <f t="shared" si="10"/>
        <v>0</v>
      </c>
      <c r="T124" s="42">
        <f t="shared" si="17"/>
        <v>1</v>
      </c>
    </row>
    <row r="125" spans="1:20" x14ac:dyDescent="0.25">
      <c r="A125">
        <v>1123</v>
      </c>
      <c r="B125">
        <v>615257.09964100004</v>
      </c>
      <c r="C125">
        <v>0</v>
      </c>
      <c r="D125">
        <v>12453</v>
      </c>
      <c r="E125">
        <v>0</v>
      </c>
      <c r="F125">
        <v>0</v>
      </c>
      <c r="G125">
        <v>0</v>
      </c>
      <c r="H125" s="74">
        <v>12453</v>
      </c>
      <c r="I125" s="42" t="str">
        <f t="shared" si="11"/>
        <v/>
      </c>
      <c r="J125" s="42">
        <f t="shared" si="12"/>
        <v>1</v>
      </c>
      <c r="K125" s="42" t="str">
        <f t="shared" si="13"/>
        <v/>
      </c>
      <c r="L125" s="42" t="str">
        <f t="shared" si="14"/>
        <v/>
      </c>
      <c r="M125" s="42" t="str">
        <f t="shared" si="15"/>
        <v/>
      </c>
      <c r="N125" s="75">
        <f t="shared" si="16"/>
        <v>2.0240319058920691E-2</v>
      </c>
      <c r="O125" s="75">
        <f t="shared" si="18"/>
        <v>0</v>
      </c>
      <c r="P125" s="75">
        <f t="shared" si="18"/>
        <v>2.0240319058920691E-2</v>
      </c>
      <c r="Q125" s="75">
        <f t="shared" si="18"/>
        <v>0</v>
      </c>
      <c r="R125" s="75">
        <f t="shared" si="18"/>
        <v>0</v>
      </c>
      <c r="S125" s="75">
        <f t="shared" si="10"/>
        <v>0</v>
      </c>
      <c r="T125" s="42">
        <f t="shared" si="17"/>
        <v>1</v>
      </c>
    </row>
    <row r="126" spans="1:20" x14ac:dyDescent="0.25">
      <c r="A126">
        <v>654</v>
      </c>
      <c r="B126">
        <v>15270365.2667</v>
      </c>
      <c r="C126">
        <v>0</v>
      </c>
      <c r="D126">
        <v>12410</v>
      </c>
      <c r="E126">
        <v>0</v>
      </c>
      <c r="F126">
        <v>0</v>
      </c>
      <c r="G126">
        <v>0</v>
      </c>
      <c r="H126" s="74">
        <v>12410</v>
      </c>
      <c r="I126" s="42" t="str">
        <f t="shared" si="11"/>
        <v/>
      </c>
      <c r="J126" s="42">
        <f t="shared" si="12"/>
        <v>1</v>
      </c>
      <c r="K126" s="42" t="str">
        <f t="shared" si="13"/>
        <v/>
      </c>
      <c r="L126" s="42" t="str">
        <f t="shared" si="14"/>
        <v/>
      </c>
      <c r="M126" s="42" t="str">
        <f t="shared" si="15"/>
        <v/>
      </c>
      <c r="N126" s="75">
        <f t="shared" si="16"/>
        <v>8.1268520976786438E-4</v>
      </c>
      <c r="O126" s="75">
        <f t="shared" si="18"/>
        <v>0</v>
      </c>
      <c r="P126" s="75">
        <f t="shared" si="18"/>
        <v>8.1268520976786438E-4</v>
      </c>
      <c r="Q126" s="75">
        <f t="shared" si="18"/>
        <v>0</v>
      </c>
      <c r="R126" s="75">
        <f t="shared" si="18"/>
        <v>0</v>
      </c>
      <c r="S126" s="75">
        <f t="shared" si="10"/>
        <v>0</v>
      </c>
      <c r="T126" s="42">
        <f t="shared" si="17"/>
        <v>1</v>
      </c>
    </row>
    <row r="127" spans="1:20" x14ac:dyDescent="0.25">
      <c r="A127">
        <v>439</v>
      </c>
      <c r="B127">
        <v>701891.06331200001</v>
      </c>
      <c r="C127">
        <v>0</v>
      </c>
      <c r="D127">
        <v>12085</v>
      </c>
      <c r="E127">
        <v>0</v>
      </c>
      <c r="F127">
        <v>0</v>
      </c>
      <c r="G127">
        <v>0</v>
      </c>
      <c r="H127" s="74">
        <v>12085</v>
      </c>
      <c r="I127" s="42" t="str">
        <f t="shared" si="11"/>
        <v/>
      </c>
      <c r="J127" s="42">
        <f t="shared" si="12"/>
        <v>1</v>
      </c>
      <c r="K127" s="42" t="str">
        <f t="shared" si="13"/>
        <v/>
      </c>
      <c r="L127" s="42" t="str">
        <f t="shared" si="14"/>
        <v/>
      </c>
      <c r="M127" s="42" t="str">
        <f t="shared" si="15"/>
        <v/>
      </c>
      <c r="N127" s="75">
        <f t="shared" si="16"/>
        <v>1.7217771576937796E-2</v>
      </c>
      <c r="O127" s="75">
        <f t="shared" si="18"/>
        <v>0</v>
      </c>
      <c r="P127" s="75">
        <f t="shared" si="18"/>
        <v>1.7217771576937796E-2</v>
      </c>
      <c r="Q127" s="75">
        <f t="shared" si="18"/>
        <v>0</v>
      </c>
      <c r="R127" s="75">
        <f t="shared" si="18"/>
        <v>0</v>
      </c>
      <c r="S127" s="75">
        <f t="shared" ref="S127:S190" si="19">G127/$B127</f>
        <v>0</v>
      </c>
      <c r="T127" s="42">
        <f t="shared" si="17"/>
        <v>1</v>
      </c>
    </row>
    <row r="128" spans="1:20" x14ac:dyDescent="0.25">
      <c r="A128">
        <v>793</v>
      </c>
      <c r="B128">
        <v>6322988.0738300001</v>
      </c>
      <c r="C128">
        <v>0</v>
      </c>
      <c r="D128">
        <v>12000</v>
      </c>
      <c r="E128">
        <v>0</v>
      </c>
      <c r="F128">
        <v>0</v>
      </c>
      <c r="G128">
        <v>0</v>
      </c>
      <c r="H128" s="74">
        <v>12000</v>
      </c>
      <c r="I128" s="42" t="str">
        <f t="shared" si="11"/>
        <v/>
      </c>
      <c r="J128" s="42">
        <f t="shared" si="12"/>
        <v>1</v>
      </c>
      <c r="K128" s="42" t="str">
        <f t="shared" si="13"/>
        <v/>
      </c>
      <c r="L128" s="42" t="str">
        <f t="shared" si="14"/>
        <v/>
      </c>
      <c r="M128" s="42" t="str">
        <f t="shared" si="15"/>
        <v/>
      </c>
      <c r="N128" s="75">
        <f t="shared" si="16"/>
        <v>1.8978368865926526E-3</v>
      </c>
      <c r="O128" s="75">
        <f t="shared" si="18"/>
        <v>0</v>
      </c>
      <c r="P128" s="75">
        <f t="shared" si="18"/>
        <v>1.8978368865926526E-3</v>
      </c>
      <c r="Q128" s="75">
        <f t="shared" si="18"/>
        <v>0</v>
      </c>
      <c r="R128" s="75">
        <f t="shared" si="18"/>
        <v>0</v>
      </c>
      <c r="S128" s="75">
        <f t="shared" si="19"/>
        <v>0</v>
      </c>
      <c r="T128" s="42">
        <f t="shared" si="17"/>
        <v>1</v>
      </c>
    </row>
    <row r="129" spans="1:20" x14ac:dyDescent="0.25">
      <c r="A129">
        <v>1115</v>
      </c>
      <c r="B129">
        <v>6167713.5615900001</v>
      </c>
      <c r="C129">
        <v>0</v>
      </c>
      <c r="D129">
        <v>11992</v>
      </c>
      <c r="E129">
        <v>0</v>
      </c>
      <c r="F129">
        <v>0</v>
      </c>
      <c r="G129">
        <v>0</v>
      </c>
      <c r="H129" s="74">
        <v>11992</v>
      </c>
      <c r="I129" s="42" t="str">
        <f t="shared" si="11"/>
        <v/>
      </c>
      <c r="J129" s="42">
        <f t="shared" si="12"/>
        <v>1</v>
      </c>
      <c r="K129" s="42" t="str">
        <f t="shared" si="13"/>
        <v/>
      </c>
      <c r="L129" s="42" t="str">
        <f t="shared" si="14"/>
        <v/>
      </c>
      <c r="M129" s="42" t="str">
        <f t="shared" si="15"/>
        <v/>
      </c>
      <c r="N129" s="75">
        <f t="shared" si="16"/>
        <v>1.9443185680154272E-3</v>
      </c>
      <c r="O129" s="75">
        <f t="shared" si="18"/>
        <v>0</v>
      </c>
      <c r="P129" s="75">
        <f t="shared" si="18"/>
        <v>1.9443185680154272E-3</v>
      </c>
      <c r="Q129" s="75">
        <f t="shared" si="18"/>
        <v>0</v>
      </c>
      <c r="R129" s="75">
        <f t="shared" si="18"/>
        <v>0</v>
      </c>
      <c r="S129" s="75">
        <f t="shared" si="19"/>
        <v>0</v>
      </c>
      <c r="T129" s="42">
        <f t="shared" si="17"/>
        <v>1</v>
      </c>
    </row>
    <row r="130" spans="1:20" x14ac:dyDescent="0.25">
      <c r="A130">
        <v>812</v>
      </c>
      <c r="B130">
        <v>1664066.95863</v>
      </c>
      <c r="C130">
        <v>0</v>
      </c>
      <c r="D130">
        <v>11762</v>
      </c>
      <c r="E130">
        <v>0</v>
      </c>
      <c r="F130">
        <v>0</v>
      </c>
      <c r="G130">
        <v>0</v>
      </c>
      <c r="H130" s="74">
        <v>11762</v>
      </c>
      <c r="I130" s="42" t="str">
        <f t="shared" si="11"/>
        <v/>
      </c>
      <c r="J130" s="42">
        <f t="shared" si="12"/>
        <v>1</v>
      </c>
      <c r="K130" s="42" t="str">
        <f t="shared" si="13"/>
        <v/>
      </c>
      <c r="L130" s="42" t="str">
        <f t="shared" si="14"/>
        <v/>
      </c>
      <c r="M130" s="42" t="str">
        <f t="shared" si="15"/>
        <v/>
      </c>
      <c r="N130" s="75">
        <f t="shared" si="16"/>
        <v>7.0682251931036885E-3</v>
      </c>
      <c r="O130" s="75">
        <f t="shared" si="18"/>
        <v>0</v>
      </c>
      <c r="P130" s="75">
        <f t="shared" si="18"/>
        <v>7.0682251931036885E-3</v>
      </c>
      <c r="Q130" s="75">
        <f t="shared" si="18"/>
        <v>0</v>
      </c>
      <c r="R130" s="75">
        <f t="shared" si="18"/>
        <v>0</v>
      </c>
      <c r="S130" s="75">
        <f t="shared" si="19"/>
        <v>0</v>
      </c>
      <c r="T130" s="42">
        <f t="shared" si="17"/>
        <v>1</v>
      </c>
    </row>
    <row r="131" spans="1:20" x14ac:dyDescent="0.25">
      <c r="A131">
        <v>1140</v>
      </c>
      <c r="B131">
        <v>2577847.5768599999</v>
      </c>
      <c r="C131">
        <v>0</v>
      </c>
      <c r="D131">
        <v>11739</v>
      </c>
      <c r="E131">
        <v>0</v>
      </c>
      <c r="F131">
        <v>0</v>
      </c>
      <c r="G131">
        <v>0</v>
      </c>
      <c r="H131" s="74">
        <v>11739</v>
      </c>
      <c r="I131" s="42" t="str">
        <f t="shared" ref="I131:I194" si="20">IFERROR(IF(C131/$H131=0,"",C131/$H131),"")</f>
        <v/>
      </c>
      <c r="J131" s="42">
        <f t="shared" ref="J131:J194" si="21">IFERROR(IF(D131/$H131=0,"",D131/$H131),"")</f>
        <v>1</v>
      </c>
      <c r="K131" s="42" t="str">
        <f t="shared" ref="K131:K194" si="22">IFERROR(IF(E131/$H131=0,"",E131/$H131),"")</f>
        <v/>
      </c>
      <c r="L131" s="42" t="str">
        <f t="shared" ref="L131:L194" si="23">IFERROR(IF(F131/$H131=0,"",F131/$H131),"")</f>
        <v/>
      </c>
      <c r="M131" s="42" t="str">
        <f t="shared" ref="M131:M194" si="24">IFERROR(IF(G131/$H131=0,"",G131/$H131),"")</f>
        <v/>
      </c>
      <c r="N131" s="75">
        <f t="shared" ref="N131:N194" si="25">H131/B131</f>
        <v>4.5537991095264563E-3</v>
      </c>
      <c r="O131" s="75">
        <f t="shared" si="18"/>
        <v>0</v>
      </c>
      <c r="P131" s="75">
        <f t="shared" si="18"/>
        <v>4.5537991095264563E-3</v>
      </c>
      <c r="Q131" s="75">
        <f t="shared" si="18"/>
        <v>0</v>
      </c>
      <c r="R131" s="75">
        <f t="shared" ref="R131:S194" si="26">F131/$B131</f>
        <v>0</v>
      </c>
      <c r="S131" s="75">
        <f t="shared" si="19"/>
        <v>0</v>
      </c>
      <c r="T131" s="42">
        <f t="shared" ref="T131:T194" si="27">IFERROR(_xlfn.IFS(I131=1,1,J131=1,1,K131=1,1,L131=1,1,M131=1,1),"")</f>
        <v>1</v>
      </c>
    </row>
    <row r="132" spans="1:20" x14ac:dyDescent="0.25">
      <c r="A132">
        <v>522</v>
      </c>
      <c r="B132">
        <v>256721.854375</v>
      </c>
      <c r="C132">
        <v>0</v>
      </c>
      <c r="D132">
        <v>11739</v>
      </c>
      <c r="E132">
        <v>0</v>
      </c>
      <c r="F132">
        <v>0</v>
      </c>
      <c r="G132">
        <v>0</v>
      </c>
      <c r="H132" s="74">
        <v>11739</v>
      </c>
      <c r="I132" s="42" t="str">
        <f t="shared" si="20"/>
        <v/>
      </c>
      <c r="J132" s="42">
        <f t="shared" si="21"/>
        <v>1</v>
      </c>
      <c r="K132" s="42" t="str">
        <f t="shared" si="22"/>
        <v/>
      </c>
      <c r="L132" s="42" t="str">
        <f t="shared" si="23"/>
        <v/>
      </c>
      <c r="M132" s="42" t="str">
        <f t="shared" si="24"/>
        <v/>
      </c>
      <c r="N132" s="75">
        <f t="shared" si="25"/>
        <v>4.5726531652628806E-2</v>
      </c>
      <c r="O132" s="75">
        <f t="shared" ref="O132:S195" si="28">C132/$B132</f>
        <v>0</v>
      </c>
      <c r="P132" s="75">
        <f t="shared" si="28"/>
        <v>4.5726531652628806E-2</v>
      </c>
      <c r="Q132" s="75">
        <f t="shared" si="28"/>
        <v>0</v>
      </c>
      <c r="R132" s="75">
        <f t="shared" si="26"/>
        <v>0</v>
      </c>
      <c r="S132" s="75">
        <f t="shared" si="19"/>
        <v>0</v>
      </c>
      <c r="T132" s="42">
        <f t="shared" si="27"/>
        <v>1</v>
      </c>
    </row>
    <row r="133" spans="1:20" x14ac:dyDescent="0.25">
      <c r="A133">
        <v>427</v>
      </c>
      <c r="B133">
        <v>15677189.806299999</v>
      </c>
      <c r="C133">
        <v>0</v>
      </c>
      <c r="D133">
        <v>11622</v>
      </c>
      <c r="E133">
        <v>0</v>
      </c>
      <c r="F133">
        <v>0</v>
      </c>
      <c r="G133">
        <v>0</v>
      </c>
      <c r="H133" s="74">
        <v>11622</v>
      </c>
      <c r="I133" s="42" t="str">
        <f t="shared" si="20"/>
        <v/>
      </c>
      <c r="J133" s="42">
        <f t="shared" si="21"/>
        <v>1</v>
      </c>
      <c r="K133" s="42" t="str">
        <f t="shared" si="22"/>
        <v/>
      </c>
      <c r="L133" s="42" t="str">
        <f t="shared" si="23"/>
        <v/>
      </c>
      <c r="M133" s="42" t="str">
        <f t="shared" si="24"/>
        <v/>
      </c>
      <c r="N133" s="75">
        <f t="shared" si="25"/>
        <v>7.4133184222401961E-4</v>
      </c>
      <c r="O133" s="75">
        <f t="shared" si="28"/>
        <v>0</v>
      </c>
      <c r="P133" s="75">
        <f t="shared" si="28"/>
        <v>7.4133184222401961E-4</v>
      </c>
      <c r="Q133" s="75">
        <f t="shared" si="28"/>
        <v>0</v>
      </c>
      <c r="R133" s="75">
        <f t="shared" si="26"/>
        <v>0</v>
      </c>
      <c r="S133" s="75">
        <f t="shared" si="19"/>
        <v>0</v>
      </c>
      <c r="T133" s="42">
        <f t="shared" si="27"/>
        <v>1</v>
      </c>
    </row>
    <row r="134" spans="1:20" x14ac:dyDescent="0.25">
      <c r="A134">
        <v>337</v>
      </c>
      <c r="B134">
        <v>1660831.16019</v>
      </c>
      <c r="C134">
        <v>0</v>
      </c>
      <c r="D134">
        <v>11622</v>
      </c>
      <c r="E134">
        <v>0</v>
      </c>
      <c r="F134">
        <v>0</v>
      </c>
      <c r="G134">
        <v>0</v>
      </c>
      <c r="H134" s="74">
        <v>11622</v>
      </c>
      <c r="I134" s="42" t="str">
        <f t="shared" si="20"/>
        <v/>
      </c>
      <c r="J134" s="42">
        <f t="shared" si="21"/>
        <v>1</v>
      </c>
      <c r="K134" s="42" t="str">
        <f t="shared" si="22"/>
        <v/>
      </c>
      <c r="L134" s="42" t="str">
        <f t="shared" si="23"/>
        <v/>
      </c>
      <c r="M134" s="42" t="str">
        <f t="shared" si="24"/>
        <v/>
      </c>
      <c r="N134" s="75">
        <f t="shared" si="25"/>
        <v>6.9977010779773887E-3</v>
      </c>
      <c r="O134" s="75">
        <f t="shared" si="28"/>
        <v>0</v>
      </c>
      <c r="P134" s="75">
        <f t="shared" si="28"/>
        <v>6.9977010779773887E-3</v>
      </c>
      <c r="Q134" s="75">
        <f t="shared" si="28"/>
        <v>0</v>
      </c>
      <c r="R134" s="75">
        <f t="shared" si="26"/>
        <v>0</v>
      </c>
      <c r="S134" s="75">
        <f t="shared" si="19"/>
        <v>0</v>
      </c>
      <c r="T134" s="42">
        <f t="shared" si="27"/>
        <v>1</v>
      </c>
    </row>
    <row r="135" spans="1:20" x14ac:dyDescent="0.25">
      <c r="A135">
        <v>901</v>
      </c>
      <c r="B135">
        <v>302282.18718800001</v>
      </c>
      <c r="C135">
        <v>0</v>
      </c>
      <c r="D135">
        <v>11399</v>
      </c>
      <c r="E135">
        <v>0</v>
      </c>
      <c r="F135">
        <v>0</v>
      </c>
      <c r="G135">
        <v>0</v>
      </c>
      <c r="H135" s="74">
        <v>11399</v>
      </c>
      <c r="I135" s="42" t="str">
        <f t="shared" si="20"/>
        <v/>
      </c>
      <c r="J135" s="42">
        <f t="shared" si="21"/>
        <v>1</v>
      </c>
      <c r="K135" s="42" t="str">
        <f t="shared" si="22"/>
        <v/>
      </c>
      <c r="L135" s="42" t="str">
        <f t="shared" si="23"/>
        <v/>
      </c>
      <c r="M135" s="42" t="str">
        <f t="shared" si="24"/>
        <v/>
      </c>
      <c r="N135" s="75">
        <f t="shared" si="25"/>
        <v>3.770979727929042E-2</v>
      </c>
      <c r="O135" s="75">
        <f t="shared" si="28"/>
        <v>0</v>
      </c>
      <c r="P135" s="75">
        <f t="shared" si="28"/>
        <v>3.770979727929042E-2</v>
      </c>
      <c r="Q135" s="75">
        <f t="shared" si="28"/>
        <v>0</v>
      </c>
      <c r="R135" s="75">
        <f t="shared" si="26"/>
        <v>0</v>
      </c>
      <c r="S135" s="75">
        <f t="shared" si="19"/>
        <v>0</v>
      </c>
      <c r="T135" s="42">
        <f t="shared" si="27"/>
        <v>1</v>
      </c>
    </row>
    <row r="136" spans="1:20" x14ac:dyDescent="0.25">
      <c r="A136">
        <v>295</v>
      </c>
      <c r="B136">
        <v>5188192.58519</v>
      </c>
      <c r="C136">
        <v>0</v>
      </c>
      <c r="D136">
        <v>11117</v>
      </c>
      <c r="E136">
        <v>0</v>
      </c>
      <c r="F136">
        <v>0</v>
      </c>
      <c r="G136">
        <v>0</v>
      </c>
      <c r="H136" s="74">
        <v>11117</v>
      </c>
      <c r="I136" s="42" t="str">
        <f t="shared" si="20"/>
        <v/>
      </c>
      <c r="J136" s="42">
        <f t="shared" si="21"/>
        <v>1</v>
      </c>
      <c r="K136" s="42" t="str">
        <f t="shared" si="22"/>
        <v/>
      </c>
      <c r="L136" s="42" t="str">
        <f t="shared" si="23"/>
        <v/>
      </c>
      <c r="M136" s="42" t="str">
        <f t="shared" si="24"/>
        <v/>
      </c>
      <c r="N136" s="75">
        <f t="shared" si="25"/>
        <v>2.1427500651641437E-3</v>
      </c>
      <c r="O136" s="75">
        <f t="shared" si="28"/>
        <v>0</v>
      </c>
      <c r="P136" s="75">
        <f t="shared" si="28"/>
        <v>2.1427500651641437E-3</v>
      </c>
      <c r="Q136" s="75">
        <f t="shared" si="28"/>
        <v>0</v>
      </c>
      <c r="R136" s="75">
        <f t="shared" si="26"/>
        <v>0</v>
      </c>
      <c r="S136" s="75">
        <f t="shared" si="19"/>
        <v>0</v>
      </c>
      <c r="T136" s="42">
        <f t="shared" si="27"/>
        <v>1</v>
      </c>
    </row>
    <row r="137" spans="1:20" x14ac:dyDescent="0.25">
      <c r="A137">
        <v>823</v>
      </c>
      <c r="B137">
        <v>821488.07250000001</v>
      </c>
      <c r="C137">
        <v>0</v>
      </c>
      <c r="D137">
        <v>11117</v>
      </c>
      <c r="E137">
        <v>0</v>
      </c>
      <c r="F137">
        <v>0</v>
      </c>
      <c r="G137">
        <v>0</v>
      </c>
      <c r="H137" s="74">
        <v>11117</v>
      </c>
      <c r="I137" s="42" t="str">
        <f t="shared" si="20"/>
        <v/>
      </c>
      <c r="J137" s="42">
        <f t="shared" si="21"/>
        <v>1</v>
      </c>
      <c r="K137" s="42" t="str">
        <f t="shared" si="22"/>
        <v/>
      </c>
      <c r="L137" s="42" t="str">
        <f t="shared" si="23"/>
        <v/>
      </c>
      <c r="M137" s="42" t="str">
        <f t="shared" si="24"/>
        <v/>
      </c>
      <c r="N137" s="75">
        <f t="shared" si="25"/>
        <v>1.3532758870336489E-2</v>
      </c>
      <c r="O137" s="75">
        <f t="shared" si="28"/>
        <v>0</v>
      </c>
      <c r="P137" s="75">
        <f t="shared" si="28"/>
        <v>1.3532758870336489E-2</v>
      </c>
      <c r="Q137" s="75">
        <f t="shared" si="28"/>
        <v>0</v>
      </c>
      <c r="R137" s="75">
        <f t="shared" si="26"/>
        <v>0</v>
      </c>
      <c r="S137" s="75">
        <f t="shared" si="19"/>
        <v>0</v>
      </c>
      <c r="T137" s="42">
        <f t="shared" si="27"/>
        <v>1</v>
      </c>
    </row>
    <row r="138" spans="1:20" x14ac:dyDescent="0.25">
      <c r="A138">
        <v>446</v>
      </c>
      <c r="B138">
        <v>2790661.8232300002</v>
      </c>
      <c r="C138">
        <v>0</v>
      </c>
      <c r="D138">
        <v>11049</v>
      </c>
      <c r="E138">
        <v>0</v>
      </c>
      <c r="F138">
        <v>0</v>
      </c>
      <c r="G138">
        <v>0</v>
      </c>
      <c r="H138" s="74">
        <v>11049</v>
      </c>
      <c r="I138" s="42" t="str">
        <f t="shared" si="20"/>
        <v/>
      </c>
      <c r="J138" s="42">
        <f t="shared" si="21"/>
        <v>1</v>
      </c>
      <c r="K138" s="42" t="str">
        <f t="shared" si="22"/>
        <v/>
      </c>
      <c r="L138" s="42" t="str">
        <f t="shared" si="23"/>
        <v/>
      </c>
      <c r="M138" s="42" t="str">
        <f t="shared" si="24"/>
        <v/>
      </c>
      <c r="N138" s="75">
        <f t="shared" si="25"/>
        <v>3.9592758635338832E-3</v>
      </c>
      <c r="O138" s="75">
        <f t="shared" si="28"/>
        <v>0</v>
      </c>
      <c r="P138" s="75">
        <f t="shared" si="28"/>
        <v>3.9592758635338832E-3</v>
      </c>
      <c r="Q138" s="75">
        <f t="shared" si="28"/>
        <v>0</v>
      </c>
      <c r="R138" s="75">
        <f t="shared" si="26"/>
        <v>0</v>
      </c>
      <c r="S138" s="75">
        <f t="shared" si="19"/>
        <v>0</v>
      </c>
      <c r="T138" s="42">
        <f t="shared" si="27"/>
        <v>1</v>
      </c>
    </row>
    <row r="139" spans="1:20" x14ac:dyDescent="0.25">
      <c r="A139">
        <v>1011</v>
      </c>
      <c r="B139">
        <v>943359.31707700004</v>
      </c>
      <c r="C139">
        <v>0</v>
      </c>
      <c r="D139">
        <v>10875</v>
      </c>
      <c r="E139">
        <v>0</v>
      </c>
      <c r="F139">
        <v>0</v>
      </c>
      <c r="G139">
        <v>0</v>
      </c>
      <c r="H139" s="74">
        <v>10875</v>
      </c>
      <c r="I139" s="42" t="str">
        <f t="shared" si="20"/>
        <v/>
      </c>
      <c r="J139" s="42">
        <f t="shared" si="21"/>
        <v>1</v>
      </c>
      <c r="K139" s="42" t="str">
        <f t="shared" si="22"/>
        <v/>
      </c>
      <c r="L139" s="42" t="str">
        <f t="shared" si="23"/>
        <v/>
      </c>
      <c r="M139" s="42" t="str">
        <f t="shared" si="24"/>
        <v/>
      </c>
      <c r="N139" s="75">
        <f t="shared" si="25"/>
        <v>1.1527951018384172E-2</v>
      </c>
      <c r="O139" s="75">
        <f t="shared" si="28"/>
        <v>0</v>
      </c>
      <c r="P139" s="75">
        <f t="shared" si="28"/>
        <v>1.1527951018384172E-2</v>
      </c>
      <c r="Q139" s="75">
        <f t="shared" si="28"/>
        <v>0</v>
      </c>
      <c r="R139" s="75">
        <f t="shared" si="26"/>
        <v>0</v>
      </c>
      <c r="S139" s="75">
        <f t="shared" si="19"/>
        <v>0</v>
      </c>
      <c r="T139" s="42">
        <f t="shared" si="27"/>
        <v>1</v>
      </c>
    </row>
    <row r="140" spans="1:20" x14ac:dyDescent="0.25">
      <c r="A140">
        <v>787</v>
      </c>
      <c r="B140">
        <v>4132888.7693699999</v>
      </c>
      <c r="C140">
        <v>0</v>
      </c>
      <c r="D140">
        <v>10847</v>
      </c>
      <c r="E140">
        <v>0</v>
      </c>
      <c r="F140">
        <v>0</v>
      </c>
      <c r="G140">
        <v>0</v>
      </c>
      <c r="H140" s="74">
        <v>10847</v>
      </c>
      <c r="I140" s="42" t="str">
        <f t="shared" si="20"/>
        <v/>
      </c>
      <c r="J140" s="42">
        <f t="shared" si="21"/>
        <v>1</v>
      </c>
      <c r="K140" s="42" t="str">
        <f t="shared" si="22"/>
        <v/>
      </c>
      <c r="L140" s="42" t="str">
        <f t="shared" si="23"/>
        <v/>
      </c>
      <c r="M140" s="42" t="str">
        <f t="shared" si="24"/>
        <v/>
      </c>
      <c r="N140" s="75">
        <f t="shared" si="25"/>
        <v>2.6245564798138689E-3</v>
      </c>
      <c r="O140" s="75">
        <f t="shared" si="28"/>
        <v>0</v>
      </c>
      <c r="P140" s="75">
        <f t="shared" si="28"/>
        <v>2.6245564798138689E-3</v>
      </c>
      <c r="Q140" s="75">
        <f t="shared" si="28"/>
        <v>0</v>
      </c>
      <c r="R140" s="75">
        <f t="shared" si="26"/>
        <v>0</v>
      </c>
      <c r="S140" s="75">
        <f t="shared" si="19"/>
        <v>0</v>
      </c>
      <c r="T140" s="42">
        <f t="shared" si="27"/>
        <v>1</v>
      </c>
    </row>
    <row r="141" spans="1:20" x14ac:dyDescent="0.25">
      <c r="A141">
        <v>150</v>
      </c>
      <c r="B141">
        <v>1011986.66062</v>
      </c>
      <c r="C141">
        <v>0</v>
      </c>
      <c r="D141">
        <v>10792</v>
      </c>
      <c r="E141">
        <v>0</v>
      </c>
      <c r="F141">
        <v>0</v>
      </c>
      <c r="G141">
        <v>0</v>
      </c>
      <c r="H141" s="74">
        <v>10792</v>
      </c>
      <c r="I141" s="42" t="str">
        <f t="shared" si="20"/>
        <v/>
      </c>
      <c r="J141" s="42">
        <f t="shared" si="21"/>
        <v>1</v>
      </c>
      <c r="K141" s="42" t="str">
        <f t="shared" si="22"/>
        <v/>
      </c>
      <c r="L141" s="42" t="str">
        <f t="shared" si="23"/>
        <v/>
      </c>
      <c r="M141" s="42" t="str">
        <f t="shared" si="24"/>
        <v/>
      </c>
      <c r="N141" s="75">
        <f t="shared" si="25"/>
        <v>1.0664172187198805E-2</v>
      </c>
      <c r="O141" s="75">
        <f t="shared" si="28"/>
        <v>0</v>
      </c>
      <c r="P141" s="75">
        <f t="shared" si="28"/>
        <v>1.0664172187198805E-2</v>
      </c>
      <c r="Q141" s="75">
        <f t="shared" si="28"/>
        <v>0</v>
      </c>
      <c r="R141" s="75">
        <f t="shared" si="26"/>
        <v>0</v>
      </c>
      <c r="S141" s="75">
        <f t="shared" si="19"/>
        <v>0</v>
      </c>
      <c r="T141" s="42">
        <f t="shared" si="27"/>
        <v>1</v>
      </c>
    </row>
    <row r="142" spans="1:20" x14ac:dyDescent="0.25">
      <c r="A142">
        <v>999</v>
      </c>
      <c r="B142">
        <v>3830515.92276</v>
      </c>
      <c r="C142">
        <v>0</v>
      </c>
      <c r="D142">
        <v>10757</v>
      </c>
      <c r="E142">
        <v>0</v>
      </c>
      <c r="F142">
        <v>0</v>
      </c>
      <c r="G142">
        <v>0</v>
      </c>
      <c r="H142" s="74">
        <v>10757</v>
      </c>
      <c r="I142" s="42" t="str">
        <f t="shared" si="20"/>
        <v/>
      </c>
      <c r="J142" s="42">
        <f t="shared" si="21"/>
        <v>1</v>
      </c>
      <c r="K142" s="42" t="str">
        <f t="shared" si="22"/>
        <v/>
      </c>
      <c r="L142" s="42" t="str">
        <f t="shared" si="23"/>
        <v/>
      </c>
      <c r="M142" s="42" t="str">
        <f t="shared" si="24"/>
        <v/>
      </c>
      <c r="N142" s="75">
        <f t="shared" si="25"/>
        <v>2.8082379023892071E-3</v>
      </c>
      <c r="O142" s="75">
        <f t="shared" si="28"/>
        <v>0</v>
      </c>
      <c r="P142" s="75">
        <f t="shared" si="28"/>
        <v>2.8082379023892071E-3</v>
      </c>
      <c r="Q142" s="75">
        <f t="shared" si="28"/>
        <v>0</v>
      </c>
      <c r="R142" s="75">
        <f t="shared" si="26"/>
        <v>0</v>
      </c>
      <c r="S142" s="75">
        <f t="shared" si="19"/>
        <v>0</v>
      </c>
      <c r="T142" s="42">
        <f t="shared" si="27"/>
        <v>1</v>
      </c>
    </row>
    <row r="143" spans="1:20" x14ac:dyDescent="0.25">
      <c r="A143">
        <v>604</v>
      </c>
      <c r="B143">
        <v>2031874.7719399999</v>
      </c>
      <c r="C143">
        <v>0</v>
      </c>
      <c r="D143">
        <v>10697</v>
      </c>
      <c r="E143">
        <v>0</v>
      </c>
      <c r="F143">
        <v>0</v>
      </c>
      <c r="G143">
        <v>0</v>
      </c>
      <c r="H143" s="74">
        <v>10697</v>
      </c>
      <c r="I143" s="42" t="str">
        <f t="shared" si="20"/>
        <v/>
      </c>
      <c r="J143" s="42">
        <f t="shared" si="21"/>
        <v>1</v>
      </c>
      <c r="K143" s="42" t="str">
        <f t="shared" si="22"/>
        <v/>
      </c>
      <c r="L143" s="42" t="str">
        <f t="shared" si="23"/>
        <v/>
      </c>
      <c r="M143" s="42" t="str">
        <f t="shared" si="24"/>
        <v/>
      </c>
      <c r="N143" s="75">
        <f t="shared" si="25"/>
        <v>5.2645960999784863E-3</v>
      </c>
      <c r="O143" s="75">
        <f t="shared" si="28"/>
        <v>0</v>
      </c>
      <c r="P143" s="75">
        <f t="shared" si="28"/>
        <v>5.2645960999784863E-3</v>
      </c>
      <c r="Q143" s="75">
        <f t="shared" si="28"/>
        <v>0</v>
      </c>
      <c r="R143" s="75">
        <f t="shared" si="26"/>
        <v>0</v>
      </c>
      <c r="S143" s="75">
        <f t="shared" si="19"/>
        <v>0</v>
      </c>
      <c r="T143" s="42">
        <f t="shared" si="27"/>
        <v>1</v>
      </c>
    </row>
    <row r="144" spans="1:20" x14ac:dyDescent="0.25">
      <c r="A144">
        <v>980</v>
      </c>
      <c r="B144">
        <v>2536660.1708800001</v>
      </c>
      <c r="C144">
        <v>0</v>
      </c>
      <c r="D144">
        <v>10654</v>
      </c>
      <c r="E144">
        <v>0</v>
      </c>
      <c r="F144">
        <v>0</v>
      </c>
      <c r="G144">
        <v>0</v>
      </c>
      <c r="H144" s="74">
        <v>10654</v>
      </c>
      <c r="I144" s="42" t="str">
        <f t="shared" si="20"/>
        <v/>
      </c>
      <c r="J144" s="42">
        <f t="shared" si="21"/>
        <v>1</v>
      </c>
      <c r="K144" s="42" t="str">
        <f t="shared" si="22"/>
        <v/>
      </c>
      <c r="L144" s="42" t="str">
        <f t="shared" si="23"/>
        <v/>
      </c>
      <c r="M144" s="42" t="str">
        <f t="shared" si="24"/>
        <v/>
      </c>
      <c r="N144" s="75">
        <f t="shared" si="25"/>
        <v>4.2000107552065159E-3</v>
      </c>
      <c r="O144" s="75">
        <f t="shared" si="28"/>
        <v>0</v>
      </c>
      <c r="P144" s="75">
        <f t="shared" si="28"/>
        <v>4.2000107552065159E-3</v>
      </c>
      <c r="Q144" s="75">
        <f t="shared" si="28"/>
        <v>0</v>
      </c>
      <c r="R144" s="75">
        <f t="shared" si="26"/>
        <v>0</v>
      </c>
      <c r="S144" s="75">
        <f t="shared" si="19"/>
        <v>0</v>
      </c>
      <c r="T144" s="42">
        <f t="shared" si="27"/>
        <v>1</v>
      </c>
    </row>
    <row r="145" spans="1:20" x14ac:dyDescent="0.25">
      <c r="A145">
        <v>651</v>
      </c>
      <c r="B145">
        <v>3073922.6980900001</v>
      </c>
      <c r="C145">
        <v>0</v>
      </c>
      <c r="D145">
        <v>10637</v>
      </c>
      <c r="E145">
        <v>0</v>
      </c>
      <c r="F145">
        <v>0</v>
      </c>
      <c r="G145">
        <v>0</v>
      </c>
      <c r="H145" s="74">
        <v>10637</v>
      </c>
      <c r="I145" s="42" t="str">
        <f t="shared" si="20"/>
        <v/>
      </c>
      <c r="J145" s="42">
        <f t="shared" si="21"/>
        <v>1</v>
      </c>
      <c r="K145" s="42" t="str">
        <f t="shared" si="22"/>
        <v/>
      </c>
      <c r="L145" s="42" t="str">
        <f t="shared" si="23"/>
        <v/>
      </c>
      <c r="M145" s="42" t="str">
        <f t="shared" si="24"/>
        <v/>
      </c>
      <c r="N145" s="75">
        <f t="shared" si="25"/>
        <v>3.4603993153794537E-3</v>
      </c>
      <c r="O145" s="75">
        <f t="shared" si="28"/>
        <v>0</v>
      </c>
      <c r="P145" s="75">
        <f t="shared" si="28"/>
        <v>3.4603993153794537E-3</v>
      </c>
      <c r="Q145" s="75">
        <f t="shared" si="28"/>
        <v>0</v>
      </c>
      <c r="R145" s="75">
        <f t="shared" si="26"/>
        <v>0</v>
      </c>
      <c r="S145" s="75">
        <f t="shared" si="19"/>
        <v>0</v>
      </c>
      <c r="T145" s="42">
        <f t="shared" si="27"/>
        <v>1</v>
      </c>
    </row>
    <row r="146" spans="1:20" x14ac:dyDescent="0.25">
      <c r="A146">
        <v>672</v>
      </c>
      <c r="B146">
        <v>15156393.3949</v>
      </c>
      <c r="C146">
        <v>0</v>
      </c>
      <c r="D146">
        <v>10637</v>
      </c>
      <c r="E146">
        <v>0</v>
      </c>
      <c r="F146">
        <v>0</v>
      </c>
      <c r="G146">
        <v>0</v>
      </c>
      <c r="H146" s="74">
        <v>10637</v>
      </c>
      <c r="I146" s="42" t="str">
        <f t="shared" si="20"/>
        <v/>
      </c>
      <c r="J146" s="42">
        <f t="shared" si="21"/>
        <v>1</v>
      </c>
      <c r="K146" s="42" t="str">
        <f t="shared" si="22"/>
        <v/>
      </c>
      <c r="L146" s="42" t="str">
        <f t="shared" si="23"/>
        <v/>
      </c>
      <c r="M146" s="42" t="str">
        <f t="shared" si="24"/>
        <v/>
      </c>
      <c r="N146" s="75">
        <f t="shared" si="25"/>
        <v>7.0181604045585553E-4</v>
      </c>
      <c r="O146" s="75">
        <f t="shared" si="28"/>
        <v>0</v>
      </c>
      <c r="P146" s="75">
        <f t="shared" si="28"/>
        <v>7.0181604045585553E-4</v>
      </c>
      <c r="Q146" s="75">
        <f t="shared" si="28"/>
        <v>0</v>
      </c>
      <c r="R146" s="75">
        <f t="shared" si="26"/>
        <v>0</v>
      </c>
      <c r="S146" s="75">
        <f t="shared" si="19"/>
        <v>0</v>
      </c>
      <c r="T146" s="42">
        <f t="shared" si="27"/>
        <v>1</v>
      </c>
    </row>
    <row r="147" spans="1:20" x14ac:dyDescent="0.25">
      <c r="A147">
        <v>129</v>
      </c>
      <c r="B147">
        <v>1175256.92175</v>
      </c>
      <c r="C147">
        <v>0</v>
      </c>
      <c r="D147">
        <v>10377</v>
      </c>
      <c r="E147">
        <v>0</v>
      </c>
      <c r="F147">
        <v>0</v>
      </c>
      <c r="G147">
        <v>0</v>
      </c>
      <c r="H147" s="74">
        <v>10377</v>
      </c>
      <c r="I147" s="42" t="str">
        <f t="shared" si="20"/>
        <v/>
      </c>
      <c r="J147" s="42">
        <f t="shared" si="21"/>
        <v>1</v>
      </c>
      <c r="K147" s="42" t="str">
        <f t="shared" si="22"/>
        <v/>
      </c>
      <c r="L147" s="42" t="str">
        <f t="shared" si="23"/>
        <v/>
      </c>
      <c r="M147" s="42" t="str">
        <f t="shared" si="24"/>
        <v/>
      </c>
      <c r="N147" s="75">
        <f t="shared" si="25"/>
        <v>8.8295587185721683E-3</v>
      </c>
      <c r="O147" s="75">
        <f t="shared" si="28"/>
        <v>0</v>
      </c>
      <c r="P147" s="75">
        <f t="shared" si="28"/>
        <v>8.8295587185721683E-3</v>
      </c>
      <c r="Q147" s="75">
        <f t="shared" si="28"/>
        <v>0</v>
      </c>
      <c r="R147" s="75">
        <f t="shared" si="26"/>
        <v>0</v>
      </c>
      <c r="S147" s="75">
        <f t="shared" si="19"/>
        <v>0</v>
      </c>
      <c r="T147" s="42">
        <f t="shared" si="27"/>
        <v>1</v>
      </c>
    </row>
    <row r="148" spans="1:20" x14ac:dyDescent="0.25">
      <c r="A148">
        <v>1065</v>
      </c>
      <c r="B148">
        <v>2249597.7888099998</v>
      </c>
      <c r="C148">
        <v>0</v>
      </c>
      <c r="D148">
        <v>10358</v>
      </c>
      <c r="E148">
        <v>0</v>
      </c>
      <c r="F148">
        <v>0</v>
      </c>
      <c r="G148">
        <v>0</v>
      </c>
      <c r="H148" s="74">
        <v>10358</v>
      </c>
      <c r="I148" s="42" t="str">
        <f t="shared" si="20"/>
        <v/>
      </c>
      <c r="J148" s="42">
        <f t="shared" si="21"/>
        <v>1</v>
      </c>
      <c r="K148" s="42" t="str">
        <f t="shared" si="22"/>
        <v/>
      </c>
      <c r="L148" s="42" t="str">
        <f t="shared" si="23"/>
        <v/>
      </c>
      <c r="M148" s="42" t="str">
        <f t="shared" si="24"/>
        <v/>
      </c>
      <c r="N148" s="75">
        <f t="shared" si="25"/>
        <v>4.6043786367158598E-3</v>
      </c>
      <c r="O148" s="75">
        <f t="shared" si="28"/>
        <v>0</v>
      </c>
      <c r="P148" s="75">
        <f t="shared" si="28"/>
        <v>4.6043786367158598E-3</v>
      </c>
      <c r="Q148" s="75">
        <f t="shared" si="28"/>
        <v>0</v>
      </c>
      <c r="R148" s="75">
        <f t="shared" si="26"/>
        <v>0</v>
      </c>
      <c r="S148" s="75">
        <f t="shared" si="19"/>
        <v>0</v>
      </c>
      <c r="T148" s="42">
        <f t="shared" si="27"/>
        <v>1</v>
      </c>
    </row>
    <row r="149" spans="1:20" x14ac:dyDescent="0.25">
      <c r="A149">
        <v>791</v>
      </c>
      <c r="B149">
        <v>8286979.9137800001</v>
      </c>
      <c r="C149">
        <v>0</v>
      </c>
      <c r="D149">
        <v>10154</v>
      </c>
      <c r="E149">
        <v>0</v>
      </c>
      <c r="F149">
        <v>0</v>
      </c>
      <c r="G149">
        <v>0</v>
      </c>
      <c r="H149" s="74">
        <v>10154</v>
      </c>
      <c r="I149" s="42" t="str">
        <f t="shared" si="20"/>
        <v/>
      </c>
      <c r="J149" s="42">
        <f t="shared" si="21"/>
        <v>1</v>
      </c>
      <c r="K149" s="42" t="str">
        <f t="shared" si="22"/>
        <v/>
      </c>
      <c r="L149" s="42" t="str">
        <f t="shared" si="23"/>
        <v/>
      </c>
      <c r="M149" s="42" t="str">
        <f t="shared" si="24"/>
        <v/>
      </c>
      <c r="N149" s="75">
        <f t="shared" si="25"/>
        <v>1.2252955969056262E-3</v>
      </c>
      <c r="O149" s="75">
        <f t="shared" si="28"/>
        <v>0</v>
      </c>
      <c r="P149" s="75">
        <f t="shared" si="28"/>
        <v>1.2252955969056262E-3</v>
      </c>
      <c r="Q149" s="75">
        <f t="shared" si="28"/>
        <v>0</v>
      </c>
      <c r="R149" s="75">
        <f t="shared" si="26"/>
        <v>0</v>
      </c>
      <c r="S149" s="75">
        <f t="shared" si="19"/>
        <v>0</v>
      </c>
      <c r="T149" s="42">
        <f t="shared" si="27"/>
        <v>1</v>
      </c>
    </row>
    <row r="150" spans="1:20" x14ac:dyDescent="0.25">
      <c r="A150">
        <v>574</v>
      </c>
      <c r="B150">
        <v>4696380.8677500002</v>
      </c>
      <c r="C150">
        <v>0</v>
      </c>
      <c r="D150">
        <v>10154</v>
      </c>
      <c r="E150">
        <v>0</v>
      </c>
      <c r="F150">
        <v>0</v>
      </c>
      <c r="G150">
        <v>0</v>
      </c>
      <c r="H150" s="74">
        <v>10154</v>
      </c>
      <c r="I150" s="42" t="str">
        <f t="shared" si="20"/>
        <v/>
      </c>
      <c r="J150" s="42">
        <f t="shared" si="21"/>
        <v>1</v>
      </c>
      <c r="K150" s="42" t="str">
        <f t="shared" si="22"/>
        <v/>
      </c>
      <c r="L150" s="42" t="str">
        <f t="shared" si="23"/>
        <v/>
      </c>
      <c r="M150" s="42" t="str">
        <f t="shared" si="24"/>
        <v/>
      </c>
      <c r="N150" s="75">
        <f t="shared" si="25"/>
        <v>2.1620904023622561E-3</v>
      </c>
      <c r="O150" s="75">
        <f t="shared" si="28"/>
        <v>0</v>
      </c>
      <c r="P150" s="75">
        <f t="shared" si="28"/>
        <v>2.1620904023622561E-3</v>
      </c>
      <c r="Q150" s="75">
        <f t="shared" si="28"/>
        <v>0</v>
      </c>
      <c r="R150" s="75">
        <f t="shared" si="26"/>
        <v>0</v>
      </c>
      <c r="S150" s="75">
        <f t="shared" si="19"/>
        <v>0</v>
      </c>
      <c r="T150" s="42">
        <f t="shared" si="27"/>
        <v>1</v>
      </c>
    </row>
    <row r="151" spans="1:20" x14ac:dyDescent="0.25">
      <c r="A151">
        <v>426</v>
      </c>
      <c r="B151">
        <v>5768498.5162500003</v>
      </c>
      <c r="C151">
        <v>0</v>
      </c>
      <c r="D151">
        <v>9962</v>
      </c>
      <c r="E151">
        <v>0</v>
      </c>
      <c r="F151">
        <v>0</v>
      </c>
      <c r="G151">
        <v>0</v>
      </c>
      <c r="H151" s="74">
        <v>9962</v>
      </c>
      <c r="I151" s="42" t="str">
        <f t="shared" si="20"/>
        <v/>
      </c>
      <c r="J151" s="42">
        <f t="shared" si="21"/>
        <v>1</v>
      </c>
      <c r="K151" s="42" t="str">
        <f t="shared" si="22"/>
        <v/>
      </c>
      <c r="L151" s="42" t="str">
        <f t="shared" si="23"/>
        <v/>
      </c>
      <c r="M151" s="42" t="str">
        <f t="shared" si="24"/>
        <v/>
      </c>
      <c r="N151" s="75">
        <f t="shared" si="25"/>
        <v>1.7269658598224138E-3</v>
      </c>
      <c r="O151" s="75">
        <f t="shared" si="28"/>
        <v>0</v>
      </c>
      <c r="P151" s="75">
        <f t="shared" si="28"/>
        <v>1.7269658598224138E-3</v>
      </c>
      <c r="Q151" s="75">
        <f t="shared" si="28"/>
        <v>0</v>
      </c>
      <c r="R151" s="75">
        <f t="shared" si="26"/>
        <v>0</v>
      </c>
      <c r="S151" s="75">
        <f t="shared" si="19"/>
        <v>0</v>
      </c>
      <c r="T151" s="42">
        <f t="shared" si="27"/>
        <v>1</v>
      </c>
    </row>
    <row r="152" spans="1:20" x14ac:dyDescent="0.25">
      <c r="A152">
        <v>367</v>
      </c>
      <c r="B152">
        <v>1561112.8646199999</v>
      </c>
      <c r="C152">
        <v>0</v>
      </c>
      <c r="D152">
        <v>9962</v>
      </c>
      <c r="E152">
        <v>0</v>
      </c>
      <c r="F152">
        <v>0</v>
      </c>
      <c r="G152">
        <v>0</v>
      </c>
      <c r="H152" s="74">
        <v>9962</v>
      </c>
      <c r="I152" s="42" t="str">
        <f t="shared" si="20"/>
        <v/>
      </c>
      <c r="J152" s="42">
        <f t="shared" si="21"/>
        <v>1</v>
      </c>
      <c r="K152" s="42" t="str">
        <f t="shared" si="22"/>
        <v/>
      </c>
      <c r="L152" s="42" t="str">
        <f t="shared" si="23"/>
        <v/>
      </c>
      <c r="M152" s="42" t="str">
        <f t="shared" si="24"/>
        <v/>
      </c>
      <c r="N152" s="75">
        <f t="shared" si="25"/>
        <v>6.3813451453587963E-3</v>
      </c>
      <c r="O152" s="75">
        <f t="shared" si="28"/>
        <v>0</v>
      </c>
      <c r="P152" s="75">
        <f t="shared" si="28"/>
        <v>6.3813451453587963E-3</v>
      </c>
      <c r="Q152" s="75">
        <f t="shared" si="28"/>
        <v>0</v>
      </c>
      <c r="R152" s="75">
        <f t="shared" si="26"/>
        <v>0</v>
      </c>
      <c r="S152" s="75">
        <f t="shared" si="19"/>
        <v>0</v>
      </c>
      <c r="T152" s="42">
        <f t="shared" si="27"/>
        <v>1</v>
      </c>
    </row>
    <row r="153" spans="1:20" x14ac:dyDescent="0.25">
      <c r="A153">
        <v>958</v>
      </c>
      <c r="B153">
        <v>3154465.3032900002</v>
      </c>
      <c r="C153">
        <v>0</v>
      </c>
      <c r="D153">
        <v>9855</v>
      </c>
      <c r="E153">
        <v>0</v>
      </c>
      <c r="F153">
        <v>0</v>
      </c>
      <c r="G153">
        <v>0</v>
      </c>
      <c r="H153" s="74">
        <v>9855</v>
      </c>
      <c r="I153" s="42" t="str">
        <f t="shared" si="20"/>
        <v/>
      </c>
      <c r="J153" s="42">
        <f t="shared" si="21"/>
        <v>1</v>
      </c>
      <c r="K153" s="42" t="str">
        <f t="shared" si="22"/>
        <v/>
      </c>
      <c r="L153" s="42" t="str">
        <f t="shared" si="23"/>
        <v/>
      </c>
      <c r="M153" s="42" t="str">
        <f t="shared" si="24"/>
        <v/>
      </c>
      <c r="N153" s="75">
        <f t="shared" si="25"/>
        <v>3.1241427793552109E-3</v>
      </c>
      <c r="O153" s="75">
        <f t="shared" si="28"/>
        <v>0</v>
      </c>
      <c r="P153" s="75">
        <f t="shared" si="28"/>
        <v>3.1241427793552109E-3</v>
      </c>
      <c r="Q153" s="75">
        <f t="shared" si="28"/>
        <v>0</v>
      </c>
      <c r="R153" s="75">
        <f t="shared" si="26"/>
        <v>0</v>
      </c>
      <c r="S153" s="75">
        <f t="shared" si="19"/>
        <v>0</v>
      </c>
      <c r="T153" s="42">
        <f t="shared" si="27"/>
        <v>1</v>
      </c>
    </row>
    <row r="154" spans="1:20" x14ac:dyDescent="0.25">
      <c r="A154">
        <v>630</v>
      </c>
      <c r="B154">
        <v>8437007.1953100003</v>
      </c>
      <c r="C154">
        <v>0</v>
      </c>
      <c r="D154">
        <v>9707</v>
      </c>
      <c r="E154">
        <v>0</v>
      </c>
      <c r="F154">
        <v>0</v>
      </c>
      <c r="G154">
        <v>0</v>
      </c>
      <c r="H154" s="74">
        <v>9707</v>
      </c>
      <c r="I154" s="42" t="str">
        <f t="shared" si="20"/>
        <v/>
      </c>
      <c r="J154" s="42">
        <f t="shared" si="21"/>
        <v>1</v>
      </c>
      <c r="K154" s="42" t="str">
        <f t="shared" si="22"/>
        <v/>
      </c>
      <c r="L154" s="42" t="str">
        <f t="shared" si="23"/>
        <v/>
      </c>
      <c r="M154" s="42" t="str">
        <f t="shared" si="24"/>
        <v/>
      </c>
      <c r="N154" s="75">
        <f t="shared" si="25"/>
        <v>1.1505264574618319E-3</v>
      </c>
      <c r="O154" s="75">
        <f t="shared" si="28"/>
        <v>0</v>
      </c>
      <c r="P154" s="75">
        <f t="shared" si="28"/>
        <v>1.1505264574618319E-3</v>
      </c>
      <c r="Q154" s="75">
        <f t="shared" si="28"/>
        <v>0</v>
      </c>
      <c r="R154" s="75">
        <f t="shared" si="26"/>
        <v>0</v>
      </c>
      <c r="S154" s="75">
        <f t="shared" si="19"/>
        <v>0</v>
      </c>
      <c r="T154" s="42">
        <f t="shared" si="27"/>
        <v>1</v>
      </c>
    </row>
    <row r="155" spans="1:20" x14ac:dyDescent="0.25">
      <c r="A155">
        <v>551</v>
      </c>
      <c r="B155">
        <v>5767486.9381299997</v>
      </c>
      <c r="C155">
        <v>0</v>
      </c>
      <c r="D155">
        <v>9440</v>
      </c>
      <c r="E155">
        <v>0</v>
      </c>
      <c r="F155">
        <v>0</v>
      </c>
      <c r="G155">
        <v>0</v>
      </c>
      <c r="H155" s="74">
        <v>9440</v>
      </c>
      <c r="I155" s="42" t="str">
        <f t="shared" si="20"/>
        <v/>
      </c>
      <c r="J155" s="42">
        <f t="shared" si="21"/>
        <v>1</v>
      </c>
      <c r="K155" s="42" t="str">
        <f t="shared" si="22"/>
        <v/>
      </c>
      <c r="L155" s="42" t="str">
        <f t="shared" si="23"/>
        <v/>
      </c>
      <c r="M155" s="42" t="str">
        <f t="shared" si="24"/>
        <v/>
      </c>
      <c r="N155" s="75">
        <f t="shared" si="25"/>
        <v>1.6367614008087801E-3</v>
      </c>
      <c r="O155" s="75">
        <f t="shared" si="28"/>
        <v>0</v>
      </c>
      <c r="P155" s="75">
        <f t="shared" si="28"/>
        <v>1.6367614008087801E-3</v>
      </c>
      <c r="Q155" s="75">
        <f t="shared" si="28"/>
        <v>0</v>
      </c>
      <c r="R155" s="75">
        <f t="shared" si="26"/>
        <v>0</v>
      </c>
      <c r="S155" s="75">
        <f t="shared" si="19"/>
        <v>0</v>
      </c>
      <c r="T155" s="42">
        <f t="shared" si="27"/>
        <v>1</v>
      </c>
    </row>
    <row r="156" spans="1:20" x14ac:dyDescent="0.25">
      <c r="A156">
        <v>1120</v>
      </c>
      <c r="B156">
        <v>2796072.3341999999</v>
      </c>
      <c r="C156">
        <v>0</v>
      </c>
      <c r="D156">
        <v>9340</v>
      </c>
      <c r="E156">
        <v>0</v>
      </c>
      <c r="F156">
        <v>0</v>
      </c>
      <c r="G156">
        <v>0</v>
      </c>
      <c r="H156" s="74">
        <v>9340</v>
      </c>
      <c r="I156" s="42" t="str">
        <f t="shared" si="20"/>
        <v/>
      </c>
      <c r="J156" s="42">
        <f t="shared" si="21"/>
        <v>1</v>
      </c>
      <c r="K156" s="42" t="str">
        <f t="shared" si="22"/>
        <v/>
      </c>
      <c r="L156" s="42" t="str">
        <f t="shared" si="23"/>
        <v/>
      </c>
      <c r="M156" s="42" t="str">
        <f t="shared" si="24"/>
        <v/>
      </c>
      <c r="N156" s="75">
        <f t="shared" si="25"/>
        <v>3.3403999910010629E-3</v>
      </c>
      <c r="O156" s="75">
        <f t="shared" si="28"/>
        <v>0</v>
      </c>
      <c r="P156" s="75">
        <f t="shared" si="28"/>
        <v>3.3403999910010629E-3</v>
      </c>
      <c r="Q156" s="75">
        <f t="shared" si="28"/>
        <v>0</v>
      </c>
      <c r="R156" s="75">
        <f t="shared" si="26"/>
        <v>0</v>
      </c>
      <c r="S156" s="75">
        <f t="shared" si="19"/>
        <v>0</v>
      </c>
      <c r="T156" s="42">
        <f t="shared" si="27"/>
        <v>1</v>
      </c>
    </row>
    <row r="157" spans="1:20" x14ac:dyDescent="0.25">
      <c r="A157">
        <v>152</v>
      </c>
      <c r="B157">
        <v>323125.62943700003</v>
      </c>
      <c r="C157">
        <v>0</v>
      </c>
      <c r="D157">
        <v>9132</v>
      </c>
      <c r="E157">
        <v>0</v>
      </c>
      <c r="F157">
        <v>0</v>
      </c>
      <c r="G157">
        <v>0</v>
      </c>
      <c r="H157" s="74">
        <v>9132</v>
      </c>
      <c r="I157" s="42" t="str">
        <f t="shared" si="20"/>
        <v/>
      </c>
      <c r="J157" s="42">
        <f t="shared" si="21"/>
        <v>1</v>
      </c>
      <c r="K157" s="42" t="str">
        <f t="shared" si="22"/>
        <v/>
      </c>
      <c r="L157" s="42" t="str">
        <f t="shared" si="23"/>
        <v/>
      </c>
      <c r="M157" s="42" t="str">
        <f t="shared" si="24"/>
        <v/>
      </c>
      <c r="N157" s="75">
        <f t="shared" si="25"/>
        <v>2.8261453651668541E-2</v>
      </c>
      <c r="O157" s="75">
        <f t="shared" si="28"/>
        <v>0</v>
      </c>
      <c r="P157" s="75">
        <f t="shared" si="28"/>
        <v>2.8261453651668541E-2</v>
      </c>
      <c r="Q157" s="75">
        <f t="shared" si="28"/>
        <v>0</v>
      </c>
      <c r="R157" s="75">
        <f t="shared" si="26"/>
        <v>0</v>
      </c>
      <c r="S157" s="75">
        <f t="shared" si="19"/>
        <v>0</v>
      </c>
      <c r="T157" s="42">
        <f t="shared" si="27"/>
        <v>1</v>
      </c>
    </row>
    <row r="158" spans="1:20" x14ac:dyDescent="0.25">
      <c r="A158">
        <v>700</v>
      </c>
      <c r="B158">
        <v>382575.13831200002</v>
      </c>
      <c r="C158">
        <v>0</v>
      </c>
      <c r="D158">
        <v>9082</v>
      </c>
      <c r="E158">
        <v>0</v>
      </c>
      <c r="F158">
        <v>0</v>
      </c>
      <c r="G158">
        <v>0</v>
      </c>
      <c r="H158" s="74">
        <v>9082</v>
      </c>
      <c r="I158" s="42" t="str">
        <f t="shared" si="20"/>
        <v/>
      </c>
      <c r="J158" s="42">
        <f t="shared" si="21"/>
        <v>1</v>
      </c>
      <c r="K158" s="42" t="str">
        <f t="shared" si="22"/>
        <v/>
      </c>
      <c r="L158" s="42" t="str">
        <f t="shared" si="23"/>
        <v/>
      </c>
      <c r="M158" s="42" t="str">
        <f t="shared" si="24"/>
        <v/>
      </c>
      <c r="N158" s="75">
        <f t="shared" si="25"/>
        <v>2.3739127534715524E-2</v>
      </c>
      <c r="O158" s="75">
        <f t="shared" si="28"/>
        <v>0</v>
      </c>
      <c r="P158" s="75">
        <f t="shared" si="28"/>
        <v>2.3739127534715524E-2</v>
      </c>
      <c r="Q158" s="75">
        <f t="shared" si="28"/>
        <v>0</v>
      </c>
      <c r="R158" s="75">
        <f t="shared" si="26"/>
        <v>0</v>
      </c>
      <c r="S158" s="75">
        <f t="shared" si="19"/>
        <v>0</v>
      </c>
      <c r="T158" s="42">
        <f t="shared" si="27"/>
        <v>1</v>
      </c>
    </row>
    <row r="159" spans="1:20" x14ac:dyDescent="0.25">
      <c r="A159">
        <v>1073</v>
      </c>
      <c r="B159">
        <v>5029105.8385500005</v>
      </c>
      <c r="C159">
        <v>0</v>
      </c>
      <c r="D159">
        <v>8977</v>
      </c>
      <c r="E159">
        <v>0</v>
      </c>
      <c r="F159">
        <v>0</v>
      </c>
      <c r="G159">
        <v>0</v>
      </c>
      <c r="H159" s="74">
        <v>8977</v>
      </c>
      <c r="I159" s="42" t="str">
        <f t="shared" si="20"/>
        <v/>
      </c>
      <c r="J159" s="42">
        <f t="shared" si="21"/>
        <v>1</v>
      </c>
      <c r="K159" s="42" t="str">
        <f t="shared" si="22"/>
        <v/>
      </c>
      <c r="L159" s="42" t="str">
        <f t="shared" si="23"/>
        <v/>
      </c>
      <c r="M159" s="42" t="str">
        <f t="shared" si="24"/>
        <v/>
      </c>
      <c r="N159" s="75">
        <f t="shared" si="25"/>
        <v>1.7850091623023512E-3</v>
      </c>
      <c r="O159" s="75">
        <f t="shared" si="28"/>
        <v>0</v>
      </c>
      <c r="P159" s="75">
        <f t="shared" si="28"/>
        <v>1.7850091623023512E-3</v>
      </c>
      <c r="Q159" s="75">
        <f t="shared" si="28"/>
        <v>0</v>
      </c>
      <c r="R159" s="75">
        <f t="shared" si="26"/>
        <v>0</v>
      </c>
      <c r="S159" s="75">
        <f t="shared" si="19"/>
        <v>0</v>
      </c>
      <c r="T159" s="42">
        <f t="shared" si="27"/>
        <v>1</v>
      </c>
    </row>
    <row r="160" spans="1:20" x14ac:dyDescent="0.25">
      <c r="A160">
        <v>1132</v>
      </c>
      <c r="B160">
        <v>4128174.6972099999</v>
      </c>
      <c r="C160">
        <v>0</v>
      </c>
      <c r="D160">
        <v>8977</v>
      </c>
      <c r="E160">
        <v>0</v>
      </c>
      <c r="F160">
        <v>0</v>
      </c>
      <c r="G160">
        <v>0</v>
      </c>
      <c r="H160" s="74">
        <v>8977</v>
      </c>
      <c r="I160" s="42" t="str">
        <f t="shared" si="20"/>
        <v/>
      </c>
      <c r="J160" s="42">
        <f t="shared" si="21"/>
        <v>1</v>
      </c>
      <c r="K160" s="42" t="str">
        <f t="shared" si="22"/>
        <v/>
      </c>
      <c r="L160" s="42" t="str">
        <f t="shared" si="23"/>
        <v/>
      </c>
      <c r="M160" s="42" t="str">
        <f t="shared" si="24"/>
        <v/>
      </c>
      <c r="N160" s="75">
        <f t="shared" si="25"/>
        <v>2.1745688248288155E-3</v>
      </c>
      <c r="O160" s="75">
        <f t="shared" si="28"/>
        <v>0</v>
      </c>
      <c r="P160" s="75">
        <f t="shared" si="28"/>
        <v>2.1745688248288155E-3</v>
      </c>
      <c r="Q160" s="75">
        <f t="shared" si="28"/>
        <v>0</v>
      </c>
      <c r="R160" s="75">
        <f t="shared" si="26"/>
        <v>0</v>
      </c>
      <c r="S160" s="75">
        <f t="shared" si="19"/>
        <v>0</v>
      </c>
      <c r="T160" s="42">
        <f t="shared" si="27"/>
        <v>1</v>
      </c>
    </row>
    <row r="161" spans="1:20" x14ac:dyDescent="0.25">
      <c r="A161">
        <v>582</v>
      </c>
      <c r="B161">
        <v>829142.95668800001</v>
      </c>
      <c r="C161">
        <v>0</v>
      </c>
      <c r="D161">
        <v>8865</v>
      </c>
      <c r="E161">
        <v>0</v>
      </c>
      <c r="F161">
        <v>0</v>
      </c>
      <c r="G161">
        <v>0</v>
      </c>
      <c r="H161" s="74">
        <v>8865</v>
      </c>
      <c r="I161" s="42" t="str">
        <f t="shared" si="20"/>
        <v/>
      </c>
      <c r="J161" s="42">
        <f t="shared" si="21"/>
        <v>1</v>
      </c>
      <c r="K161" s="42" t="str">
        <f t="shared" si="22"/>
        <v/>
      </c>
      <c r="L161" s="42" t="str">
        <f t="shared" si="23"/>
        <v/>
      </c>
      <c r="M161" s="42" t="str">
        <f t="shared" si="24"/>
        <v/>
      </c>
      <c r="N161" s="75">
        <f t="shared" si="25"/>
        <v>1.0691763016851905E-2</v>
      </c>
      <c r="O161" s="75">
        <f t="shared" si="28"/>
        <v>0</v>
      </c>
      <c r="P161" s="75">
        <f t="shared" si="28"/>
        <v>1.0691763016851905E-2</v>
      </c>
      <c r="Q161" s="75">
        <f t="shared" si="28"/>
        <v>0</v>
      </c>
      <c r="R161" s="75">
        <f t="shared" si="26"/>
        <v>0</v>
      </c>
      <c r="S161" s="75">
        <f t="shared" si="19"/>
        <v>0</v>
      </c>
      <c r="T161" s="42">
        <f t="shared" si="27"/>
        <v>1</v>
      </c>
    </row>
    <row r="162" spans="1:20" x14ac:dyDescent="0.25">
      <c r="A162">
        <v>375</v>
      </c>
      <c r="B162">
        <v>3559459.9880599999</v>
      </c>
      <c r="C162">
        <v>0</v>
      </c>
      <c r="D162">
        <v>8865</v>
      </c>
      <c r="E162">
        <v>0</v>
      </c>
      <c r="F162">
        <v>0</v>
      </c>
      <c r="G162">
        <v>0</v>
      </c>
      <c r="H162" s="74">
        <v>8865</v>
      </c>
      <c r="I162" s="42" t="str">
        <f t="shared" si="20"/>
        <v/>
      </c>
      <c r="J162" s="42">
        <f t="shared" si="21"/>
        <v>1</v>
      </c>
      <c r="K162" s="42" t="str">
        <f t="shared" si="22"/>
        <v/>
      </c>
      <c r="L162" s="42" t="str">
        <f t="shared" si="23"/>
        <v/>
      </c>
      <c r="M162" s="42" t="str">
        <f t="shared" si="24"/>
        <v/>
      </c>
      <c r="N162" s="75">
        <f t="shared" si="25"/>
        <v>2.4905463271780335E-3</v>
      </c>
      <c r="O162" s="75">
        <f t="shared" si="28"/>
        <v>0</v>
      </c>
      <c r="P162" s="75">
        <f t="shared" si="28"/>
        <v>2.4905463271780335E-3</v>
      </c>
      <c r="Q162" s="75">
        <f t="shared" si="28"/>
        <v>0</v>
      </c>
      <c r="R162" s="75">
        <f t="shared" si="26"/>
        <v>0</v>
      </c>
      <c r="S162" s="75">
        <f t="shared" si="19"/>
        <v>0</v>
      </c>
      <c r="T162" s="42">
        <f t="shared" si="27"/>
        <v>1</v>
      </c>
    </row>
    <row r="163" spans="1:20" x14ac:dyDescent="0.25">
      <c r="A163">
        <v>754</v>
      </c>
      <c r="B163">
        <v>2269891.8165799999</v>
      </c>
      <c r="C163">
        <v>0</v>
      </c>
      <c r="D163">
        <v>8723</v>
      </c>
      <c r="E163">
        <v>0</v>
      </c>
      <c r="F163">
        <v>0</v>
      </c>
      <c r="G163">
        <v>0</v>
      </c>
      <c r="H163" s="74">
        <v>8723</v>
      </c>
      <c r="I163" s="42" t="str">
        <f t="shared" si="20"/>
        <v/>
      </c>
      <c r="J163" s="42">
        <f t="shared" si="21"/>
        <v>1</v>
      </c>
      <c r="K163" s="42" t="str">
        <f t="shared" si="22"/>
        <v/>
      </c>
      <c r="L163" s="42" t="str">
        <f t="shared" si="23"/>
        <v/>
      </c>
      <c r="M163" s="42" t="str">
        <f t="shared" si="24"/>
        <v/>
      </c>
      <c r="N163" s="75">
        <f t="shared" si="25"/>
        <v>3.8429144227422997E-3</v>
      </c>
      <c r="O163" s="75">
        <f t="shared" si="28"/>
        <v>0</v>
      </c>
      <c r="P163" s="75">
        <f t="shared" si="28"/>
        <v>3.8429144227422997E-3</v>
      </c>
      <c r="Q163" s="75">
        <f t="shared" si="28"/>
        <v>0</v>
      </c>
      <c r="R163" s="75">
        <f t="shared" si="26"/>
        <v>0</v>
      </c>
      <c r="S163" s="75">
        <f t="shared" si="19"/>
        <v>0</v>
      </c>
      <c r="T163" s="42">
        <f t="shared" si="27"/>
        <v>1</v>
      </c>
    </row>
    <row r="164" spans="1:20" x14ac:dyDescent="0.25">
      <c r="A164">
        <v>947</v>
      </c>
      <c r="B164">
        <v>1159614.6351600001</v>
      </c>
      <c r="C164">
        <v>0</v>
      </c>
      <c r="D164">
        <v>8647</v>
      </c>
      <c r="E164">
        <v>0</v>
      </c>
      <c r="F164">
        <v>0</v>
      </c>
      <c r="G164">
        <v>0</v>
      </c>
      <c r="H164" s="74">
        <v>8647</v>
      </c>
      <c r="I164" s="42" t="str">
        <f t="shared" si="20"/>
        <v/>
      </c>
      <c r="J164" s="42">
        <f t="shared" si="21"/>
        <v>1</v>
      </c>
      <c r="K164" s="42" t="str">
        <f t="shared" si="22"/>
        <v/>
      </c>
      <c r="L164" s="42" t="str">
        <f t="shared" si="23"/>
        <v/>
      </c>
      <c r="M164" s="42" t="str">
        <f t="shared" si="24"/>
        <v/>
      </c>
      <c r="N164" s="75">
        <f t="shared" si="25"/>
        <v>7.4567875721979942E-3</v>
      </c>
      <c r="O164" s="75">
        <f t="shared" si="28"/>
        <v>0</v>
      </c>
      <c r="P164" s="75">
        <f t="shared" si="28"/>
        <v>7.4567875721979942E-3</v>
      </c>
      <c r="Q164" s="75">
        <f t="shared" si="28"/>
        <v>0</v>
      </c>
      <c r="R164" s="75">
        <f t="shared" si="26"/>
        <v>0</v>
      </c>
      <c r="S164" s="75">
        <f t="shared" si="19"/>
        <v>0</v>
      </c>
      <c r="T164" s="42">
        <f t="shared" si="27"/>
        <v>1</v>
      </c>
    </row>
    <row r="165" spans="1:20" x14ac:dyDescent="0.25">
      <c r="A165">
        <v>278</v>
      </c>
      <c r="B165">
        <v>2209065.3343799999</v>
      </c>
      <c r="C165">
        <v>0</v>
      </c>
      <c r="D165">
        <v>8646</v>
      </c>
      <c r="E165">
        <v>0</v>
      </c>
      <c r="F165">
        <v>0</v>
      </c>
      <c r="G165">
        <v>0</v>
      </c>
      <c r="H165" s="74">
        <v>8646</v>
      </c>
      <c r="I165" s="42" t="str">
        <f t="shared" si="20"/>
        <v/>
      </c>
      <c r="J165" s="42">
        <f t="shared" si="21"/>
        <v>1</v>
      </c>
      <c r="K165" s="42" t="str">
        <f t="shared" si="22"/>
        <v/>
      </c>
      <c r="L165" s="42" t="str">
        <f t="shared" si="23"/>
        <v/>
      </c>
      <c r="M165" s="42" t="str">
        <f t="shared" si="24"/>
        <v/>
      </c>
      <c r="N165" s="75">
        <f t="shared" si="25"/>
        <v>3.9138724715113964E-3</v>
      </c>
      <c r="O165" s="75">
        <f t="shared" si="28"/>
        <v>0</v>
      </c>
      <c r="P165" s="75">
        <f t="shared" si="28"/>
        <v>3.9138724715113964E-3</v>
      </c>
      <c r="Q165" s="75">
        <f t="shared" si="28"/>
        <v>0</v>
      </c>
      <c r="R165" s="75">
        <f t="shared" si="26"/>
        <v>0</v>
      </c>
      <c r="S165" s="75">
        <f t="shared" si="19"/>
        <v>0</v>
      </c>
      <c r="T165" s="42">
        <f t="shared" si="27"/>
        <v>1</v>
      </c>
    </row>
    <row r="166" spans="1:20" x14ac:dyDescent="0.25">
      <c r="A166">
        <v>908</v>
      </c>
      <c r="B166">
        <v>22926902.4375</v>
      </c>
      <c r="C166">
        <v>0</v>
      </c>
      <c r="D166">
        <v>8629</v>
      </c>
      <c r="E166">
        <v>0</v>
      </c>
      <c r="F166">
        <v>0</v>
      </c>
      <c r="G166">
        <v>0</v>
      </c>
      <c r="H166" s="74">
        <v>8629</v>
      </c>
      <c r="I166" s="42" t="str">
        <f t="shared" si="20"/>
        <v/>
      </c>
      <c r="J166" s="42">
        <f t="shared" si="21"/>
        <v>1</v>
      </c>
      <c r="K166" s="42" t="str">
        <f t="shared" si="22"/>
        <v/>
      </c>
      <c r="L166" s="42" t="str">
        <f t="shared" si="23"/>
        <v/>
      </c>
      <c r="M166" s="42" t="str">
        <f t="shared" si="24"/>
        <v/>
      </c>
      <c r="N166" s="75">
        <f t="shared" si="25"/>
        <v>3.7637007543967746E-4</v>
      </c>
      <c r="O166" s="75">
        <f t="shared" si="28"/>
        <v>0</v>
      </c>
      <c r="P166" s="75">
        <f t="shared" si="28"/>
        <v>3.7637007543967746E-4</v>
      </c>
      <c r="Q166" s="75">
        <f t="shared" si="28"/>
        <v>0</v>
      </c>
      <c r="R166" s="75">
        <f t="shared" si="26"/>
        <v>0</v>
      </c>
      <c r="S166" s="75">
        <f t="shared" si="19"/>
        <v>0</v>
      </c>
      <c r="T166" s="42">
        <f t="shared" si="27"/>
        <v>1</v>
      </c>
    </row>
    <row r="167" spans="1:20" x14ac:dyDescent="0.25">
      <c r="A167">
        <v>756</v>
      </c>
      <c r="B167">
        <v>5740192.3948999997</v>
      </c>
      <c r="C167">
        <v>0</v>
      </c>
      <c r="D167">
        <v>8387</v>
      </c>
      <c r="E167">
        <v>0</v>
      </c>
      <c r="F167">
        <v>0</v>
      </c>
      <c r="G167">
        <v>0</v>
      </c>
      <c r="H167" s="74">
        <v>8387</v>
      </c>
      <c r="I167" s="42" t="str">
        <f t="shared" si="20"/>
        <v/>
      </c>
      <c r="J167" s="42">
        <f t="shared" si="21"/>
        <v>1</v>
      </c>
      <c r="K167" s="42" t="str">
        <f t="shared" si="22"/>
        <v/>
      </c>
      <c r="L167" s="42" t="str">
        <f t="shared" si="23"/>
        <v/>
      </c>
      <c r="M167" s="42" t="str">
        <f t="shared" si="24"/>
        <v/>
      </c>
      <c r="N167" s="75">
        <f t="shared" si="25"/>
        <v>1.4611008522034234E-3</v>
      </c>
      <c r="O167" s="75">
        <f t="shared" si="28"/>
        <v>0</v>
      </c>
      <c r="P167" s="75">
        <f t="shared" si="28"/>
        <v>1.4611008522034234E-3</v>
      </c>
      <c r="Q167" s="75">
        <f t="shared" si="28"/>
        <v>0</v>
      </c>
      <c r="R167" s="75">
        <f t="shared" si="26"/>
        <v>0</v>
      </c>
      <c r="S167" s="75">
        <f t="shared" si="19"/>
        <v>0</v>
      </c>
      <c r="T167" s="42">
        <f t="shared" si="27"/>
        <v>1</v>
      </c>
    </row>
    <row r="168" spans="1:20" x14ac:dyDescent="0.25">
      <c r="A168">
        <v>362</v>
      </c>
      <c r="B168">
        <v>5067743.6023700004</v>
      </c>
      <c r="C168">
        <v>0</v>
      </c>
      <c r="D168">
        <v>8302</v>
      </c>
      <c r="E168">
        <v>0</v>
      </c>
      <c r="F168">
        <v>0</v>
      </c>
      <c r="G168">
        <v>0</v>
      </c>
      <c r="H168" s="74">
        <v>8302</v>
      </c>
      <c r="I168" s="42" t="str">
        <f t="shared" si="20"/>
        <v/>
      </c>
      <c r="J168" s="42">
        <f t="shared" si="21"/>
        <v>1</v>
      </c>
      <c r="K168" s="42" t="str">
        <f t="shared" si="22"/>
        <v/>
      </c>
      <c r="L168" s="42" t="str">
        <f t="shared" si="23"/>
        <v/>
      </c>
      <c r="M168" s="42" t="str">
        <f t="shared" si="24"/>
        <v/>
      </c>
      <c r="N168" s="75">
        <f t="shared" si="25"/>
        <v>1.6382044261508129E-3</v>
      </c>
      <c r="O168" s="75">
        <f t="shared" si="28"/>
        <v>0</v>
      </c>
      <c r="P168" s="75">
        <f t="shared" si="28"/>
        <v>1.6382044261508129E-3</v>
      </c>
      <c r="Q168" s="75">
        <f t="shared" si="28"/>
        <v>0</v>
      </c>
      <c r="R168" s="75">
        <f t="shared" si="26"/>
        <v>0</v>
      </c>
      <c r="S168" s="75">
        <f t="shared" si="19"/>
        <v>0</v>
      </c>
      <c r="T168" s="42">
        <f t="shared" si="27"/>
        <v>1</v>
      </c>
    </row>
    <row r="169" spans="1:20" x14ac:dyDescent="0.25">
      <c r="A169">
        <v>341</v>
      </c>
      <c r="B169">
        <v>3614422.3870600001</v>
      </c>
      <c r="C169">
        <v>0</v>
      </c>
      <c r="D169">
        <v>8237</v>
      </c>
      <c r="E169">
        <v>0</v>
      </c>
      <c r="F169">
        <v>0</v>
      </c>
      <c r="G169">
        <v>0</v>
      </c>
      <c r="H169" s="74">
        <v>8237</v>
      </c>
      <c r="I169" s="42" t="str">
        <f t="shared" si="20"/>
        <v/>
      </c>
      <c r="J169" s="42">
        <f t="shared" si="21"/>
        <v>1</v>
      </c>
      <c r="K169" s="42" t="str">
        <f t="shared" si="22"/>
        <v/>
      </c>
      <c r="L169" s="42" t="str">
        <f t="shared" si="23"/>
        <v/>
      </c>
      <c r="M169" s="42" t="str">
        <f t="shared" si="24"/>
        <v/>
      </c>
      <c r="N169" s="75">
        <f t="shared" si="25"/>
        <v>2.2789256810408485E-3</v>
      </c>
      <c r="O169" s="75">
        <f t="shared" si="28"/>
        <v>0</v>
      </c>
      <c r="P169" s="75">
        <f t="shared" si="28"/>
        <v>2.2789256810408485E-3</v>
      </c>
      <c r="Q169" s="75">
        <f t="shared" si="28"/>
        <v>0</v>
      </c>
      <c r="R169" s="75">
        <f t="shared" si="26"/>
        <v>0</v>
      </c>
      <c r="S169" s="75">
        <f t="shared" si="19"/>
        <v>0</v>
      </c>
      <c r="T169" s="42">
        <f t="shared" si="27"/>
        <v>1</v>
      </c>
    </row>
    <row r="170" spans="1:20" x14ac:dyDescent="0.25">
      <c r="A170">
        <v>82</v>
      </c>
      <c r="B170">
        <v>1972629.7961899999</v>
      </c>
      <c r="C170">
        <v>0</v>
      </c>
      <c r="D170">
        <v>8237</v>
      </c>
      <c r="E170">
        <v>0</v>
      </c>
      <c r="F170">
        <v>0</v>
      </c>
      <c r="G170">
        <v>0</v>
      </c>
      <c r="H170" s="74">
        <v>8237</v>
      </c>
      <c r="I170" s="42" t="str">
        <f t="shared" si="20"/>
        <v/>
      </c>
      <c r="J170" s="42">
        <f t="shared" si="21"/>
        <v>1</v>
      </c>
      <c r="K170" s="42" t="str">
        <f t="shared" si="22"/>
        <v/>
      </c>
      <c r="L170" s="42" t="str">
        <f t="shared" si="23"/>
        <v/>
      </c>
      <c r="M170" s="42" t="str">
        <f t="shared" si="24"/>
        <v/>
      </c>
      <c r="N170" s="75">
        <f t="shared" si="25"/>
        <v>4.1756441152360187E-3</v>
      </c>
      <c r="O170" s="75">
        <f t="shared" si="28"/>
        <v>0</v>
      </c>
      <c r="P170" s="75">
        <f t="shared" si="28"/>
        <v>4.1756441152360187E-3</v>
      </c>
      <c r="Q170" s="75">
        <f t="shared" si="28"/>
        <v>0</v>
      </c>
      <c r="R170" s="75">
        <f t="shared" si="26"/>
        <v>0</v>
      </c>
      <c r="S170" s="75">
        <f t="shared" si="19"/>
        <v>0</v>
      </c>
      <c r="T170" s="42">
        <f t="shared" si="27"/>
        <v>1</v>
      </c>
    </row>
    <row r="171" spans="1:20" x14ac:dyDescent="0.25">
      <c r="A171">
        <v>618</v>
      </c>
      <c r="B171">
        <v>5843507.9080600003</v>
      </c>
      <c r="C171">
        <v>0</v>
      </c>
      <c r="D171">
        <v>8135</v>
      </c>
      <c r="E171">
        <v>0</v>
      </c>
      <c r="F171">
        <v>0</v>
      </c>
      <c r="G171">
        <v>0</v>
      </c>
      <c r="H171" s="74">
        <v>8135</v>
      </c>
      <c r="I171" s="42" t="str">
        <f t="shared" si="20"/>
        <v/>
      </c>
      <c r="J171" s="42">
        <f t="shared" si="21"/>
        <v>1</v>
      </c>
      <c r="K171" s="42" t="str">
        <f t="shared" si="22"/>
        <v/>
      </c>
      <c r="L171" s="42" t="str">
        <f t="shared" si="23"/>
        <v/>
      </c>
      <c r="M171" s="42" t="str">
        <f t="shared" si="24"/>
        <v/>
      </c>
      <c r="N171" s="75">
        <f t="shared" si="25"/>
        <v>1.3921432345080471E-3</v>
      </c>
      <c r="O171" s="75">
        <f t="shared" si="28"/>
        <v>0</v>
      </c>
      <c r="P171" s="75">
        <f t="shared" si="28"/>
        <v>1.3921432345080471E-3</v>
      </c>
      <c r="Q171" s="75">
        <f t="shared" si="28"/>
        <v>0</v>
      </c>
      <c r="R171" s="75">
        <f t="shared" si="26"/>
        <v>0</v>
      </c>
      <c r="S171" s="75">
        <f t="shared" si="19"/>
        <v>0</v>
      </c>
      <c r="T171" s="42">
        <f t="shared" si="27"/>
        <v>1</v>
      </c>
    </row>
    <row r="172" spans="1:20" x14ac:dyDescent="0.25">
      <c r="A172">
        <v>813</v>
      </c>
      <c r="B172">
        <v>1492067.5090600001</v>
      </c>
      <c r="C172">
        <v>0</v>
      </c>
      <c r="D172">
        <v>7841</v>
      </c>
      <c r="E172">
        <v>0</v>
      </c>
      <c r="F172">
        <v>0</v>
      </c>
      <c r="G172">
        <v>0</v>
      </c>
      <c r="H172" s="74">
        <v>7841</v>
      </c>
      <c r="I172" s="42" t="str">
        <f t="shared" si="20"/>
        <v/>
      </c>
      <c r="J172" s="42">
        <f t="shared" si="21"/>
        <v>1</v>
      </c>
      <c r="K172" s="42" t="str">
        <f t="shared" si="22"/>
        <v/>
      </c>
      <c r="L172" s="42" t="str">
        <f t="shared" si="23"/>
        <v/>
      </c>
      <c r="M172" s="42" t="str">
        <f t="shared" si="24"/>
        <v/>
      </c>
      <c r="N172" s="75">
        <f t="shared" si="25"/>
        <v>5.2551241498046001E-3</v>
      </c>
      <c r="O172" s="75">
        <f t="shared" si="28"/>
        <v>0</v>
      </c>
      <c r="P172" s="75">
        <f t="shared" si="28"/>
        <v>5.2551241498046001E-3</v>
      </c>
      <c r="Q172" s="75">
        <f t="shared" si="28"/>
        <v>0</v>
      </c>
      <c r="R172" s="75">
        <f t="shared" si="26"/>
        <v>0</v>
      </c>
      <c r="S172" s="75">
        <f t="shared" si="19"/>
        <v>0</v>
      </c>
      <c r="T172" s="42">
        <f t="shared" si="27"/>
        <v>1</v>
      </c>
    </row>
    <row r="173" spans="1:20" x14ac:dyDescent="0.25">
      <c r="A173">
        <v>1031</v>
      </c>
      <c r="B173">
        <v>14286038.171599999</v>
      </c>
      <c r="C173">
        <v>0</v>
      </c>
      <c r="D173">
        <v>7768</v>
      </c>
      <c r="E173">
        <v>0</v>
      </c>
      <c r="F173">
        <v>0</v>
      </c>
      <c r="G173">
        <v>0</v>
      </c>
      <c r="H173" s="74">
        <v>7768</v>
      </c>
      <c r="I173" s="42" t="str">
        <f t="shared" si="20"/>
        <v/>
      </c>
      <c r="J173" s="42">
        <f t="shared" si="21"/>
        <v>1</v>
      </c>
      <c r="K173" s="42" t="str">
        <f t="shared" si="22"/>
        <v/>
      </c>
      <c r="L173" s="42" t="str">
        <f t="shared" si="23"/>
        <v/>
      </c>
      <c r="M173" s="42" t="str">
        <f t="shared" si="24"/>
        <v/>
      </c>
      <c r="N173" s="75">
        <f t="shared" si="25"/>
        <v>5.437476721462522E-4</v>
      </c>
      <c r="O173" s="75">
        <f t="shared" si="28"/>
        <v>0</v>
      </c>
      <c r="P173" s="75">
        <f t="shared" si="28"/>
        <v>5.437476721462522E-4</v>
      </c>
      <c r="Q173" s="75">
        <f t="shared" si="28"/>
        <v>0</v>
      </c>
      <c r="R173" s="75">
        <f t="shared" si="26"/>
        <v>0</v>
      </c>
      <c r="S173" s="75">
        <f t="shared" si="19"/>
        <v>0</v>
      </c>
      <c r="T173" s="42">
        <f t="shared" si="27"/>
        <v>1</v>
      </c>
    </row>
    <row r="174" spans="1:20" x14ac:dyDescent="0.25">
      <c r="A174">
        <v>380</v>
      </c>
      <c r="B174">
        <v>6708107.9456900004</v>
      </c>
      <c r="C174">
        <v>0</v>
      </c>
      <c r="D174">
        <v>7471</v>
      </c>
      <c r="E174">
        <v>0</v>
      </c>
      <c r="F174">
        <v>0</v>
      </c>
      <c r="G174">
        <v>0</v>
      </c>
      <c r="H174" s="74">
        <v>7471</v>
      </c>
      <c r="I174" s="42" t="str">
        <f t="shared" si="20"/>
        <v/>
      </c>
      <c r="J174" s="42">
        <f t="shared" si="21"/>
        <v>1</v>
      </c>
      <c r="K174" s="42" t="str">
        <f t="shared" si="22"/>
        <v/>
      </c>
      <c r="L174" s="42" t="str">
        <f t="shared" si="23"/>
        <v/>
      </c>
      <c r="M174" s="42" t="str">
        <f t="shared" si="24"/>
        <v/>
      </c>
      <c r="N174" s="75">
        <f t="shared" si="25"/>
        <v>1.1137268601648191E-3</v>
      </c>
      <c r="O174" s="75">
        <f t="shared" si="28"/>
        <v>0</v>
      </c>
      <c r="P174" s="75">
        <f t="shared" si="28"/>
        <v>1.1137268601648191E-3</v>
      </c>
      <c r="Q174" s="75">
        <f t="shared" si="28"/>
        <v>0</v>
      </c>
      <c r="R174" s="75">
        <f t="shared" si="26"/>
        <v>0</v>
      </c>
      <c r="S174" s="75">
        <f t="shared" si="19"/>
        <v>0</v>
      </c>
      <c r="T174" s="42">
        <f t="shared" si="27"/>
        <v>1</v>
      </c>
    </row>
    <row r="175" spans="1:20" x14ac:dyDescent="0.25">
      <c r="A175">
        <v>795</v>
      </c>
      <c r="B175">
        <v>625222.57968800003</v>
      </c>
      <c r="C175">
        <v>0</v>
      </c>
      <c r="D175">
        <v>7384</v>
      </c>
      <c r="E175">
        <v>0</v>
      </c>
      <c r="F175">
        <v>0</v>
      </c>
      <c r="G175">
        <v>0</v>
      </c>
      <c r="H175" s="74">
        <v>7384</v>
      </c>
      <c r="I175" s="42" t="str">
        <f t="shared" si="20"/>
        <v/>
      </c>
      <c r="J175" s="42">
        <f t="shared" si="21"/>
        <v>1</v>
      </c>
      <c r="K175" s="42" t="str">
        <f t="shared" si="22"/>
        <v/>
      </c>
      <c r="L175" s="42" t="str">
        <f t="shared" si="23"/>
        <v/>
      </c>
      <c r="M175" s="42" t="str">
        <f t="shared" si="24"/>
        <v/>
      </c>
      <c r="N175" s="75">
        <f t="shared" si="25"/>
        <v>1.181019406510363E-2</v>
      </c>
      <c r="O175" s="75">
        <f t="shared" si="28"/>
        <v>0</v>
      </c>
      <c r="P175" s="75">
        <f t="shared" si="28"/>
        <v>1.181019406510363E-2</v>
      </c>
      <c r="Q175" s="75">
        <f t="shared" si="28"/>
        <v>0</v>
      </c>
      <c r="R175" s="75">
        <f t="shared" si="26"/>
        <v>0</v>
      </c>
      <c r="S175" s="75">
        <f t="shared" si="19"/>
        <v>0</v>
      </c>
      <c r="T175" s="42">
        <f t="shared" si="27"/>
        <v>1</v>
      </c>
    </row>
    <row r="176" spans="1:20" x14ac:dyDescent="0.25">
      <c r="A176">
        <v>1122</v>
      </c>
      <c r="B176">
        <v>2410931.0566400001</v>
      </c>
      <c r="C176">
        <v>0</v>
      </c>
      <c r="D176">
        <v>7264</v>
      </c>
      <c r="E176">
        <v>0</v>
      </c>
      <c r="F176">
        <v>0</v>
      </c>
      <c r="G176">
        <v>0</v>
      </c>
      <c r="H176" s="74">
        <v>7264</v>
      </c>
      <c r="I176" s="42" t="str">
        <f t="shared" si="20"/>
        <v/>
      </c>
      <c r="J176" s="42">
        <f t="shared" si="21"/>
        <v>1</v>
      </c>
      <c r="K176" s="42" t="str">
        <f t="shared" si="22"/>
        <v/>
      </c>
      <c r="L176" s="42" t="str">
        <f t="shared" si="23"/>
        <v/>
      </c>
      <c r="M176" s="42" t="str">
        <f t="shared" si="24"/>
        <v/>
      </c>
      <c r="N176" s="75">
        <f t="shared" si="25"/>
        <v>3.0129438915285664E-3</v>
      </c>
      <c r="O176" s="75">
        <f t="shared" si="28"/>
        <v>0</v>
      </c>
      <c r="P176" s="75">
        <f t="shared" si="28"/>
        <v>3.0129438915285664E-3</v>
      </c>
      <c r="Q176" s="75">
        <f t="shared" si="28"/>
        <v>0</v>
      </c>
      <c r="R176" s="75">
        <f t="shared" si="26"/>
        <v>0</v>
      </c>
      <c r="S176" s="75">
        <f t="shared" si="19"/>
        <v>0</v>
      </c>
      <c r="T176" s="42">
        <f t="shared" si="27"/>
        <v>1</v>
      </c>
    </row>
    <row r="177" spans="1:20" x14ac:dyDescent="0.25">
      <c r="A177">
        <v>1049</v>
      </c>
      <c r="B177">
        <v>1182456.68888</v>
      </c>
      <c r="C177">
        <v>0</v>
      </c>
      <c r="D177">
        <v>7238</v>
      </c>
      <c r="E177">
        <v>0</v>
      </c>
      <c r="F177">
        <v>0</v>
      </c>
      <c r="G177">
        <v>0</v>
      </c>
      <c r="H177" s="74">
        <v>7238</v>
      </c>
      <c r="I177" s="42" t="str">
        <f t="shared" si="20"/>
        <v/>
      </c>
      <c r="J177" s="42">
        <f t="shared" si="21"/>
        <v>1</v>
      </c>
      <c r="K177" s="42" t="str">
        <f t="shared" si="22"/>
        <v/>
      </c>
      <c r="L177" s="42" t="str">
        <f t="shared" si="23"/>
        <v/>
      </c>
      <c r="M177" s="42" t="str">
        <f t="shared" si="24"/>
        <v/>
      </c>
      <c r="N177" s="75">
        <f t="shared" si="25"/>
        <v>6.1211544304897057E-3</v>
      </c>
      <c r="O177" s="75">
        <f t="shared" si="28"/>
        <v>0</v>
      </c>
      <c r="P177" s="75">
        <f t="shared" si="28"/>
        <v>6.1211544304897057E-3</v>
      </c>
      <c r="Q177" s="75">
        <f t="shared" si="28"/>
        <v>0</v>
      </c>
      <c r="R177" s="75">
        <f t="shared" si="26"/>
        <v>0</v>
      </c>
      <c r="S177" s="75">
        <f t="shared" si="19"/>
        <v>0</v>
      </c>
      <c r="T177" s="42">
        <f t="shared" si="27"/>
        <v>1</v>
      </c>
    </row>
    <row r="178" spans="1:20" x14ac:dyDescent="0.25">
      <c r="A178">
        <v>583</v>
      </c>
      <c r="B178">
        <v>2469829.0327499998</v>
      </c>
      <c r="C178">
        <v>0</v>
      </c>
      <c r="D178">
        <v>7092</v>
      </c>
      <c r="E178">
        <v>0</v>
      </c>
      <c r="F178">
        <v>0</v>
      </c>
      <c r="G178">
        <v>0</v>
      </c>
      <c r="H178" s="74">
        <v>7092</v>
      </c>
      <c r="I178" s="42" t="str">
        <f t="shared" si="20"/>
        <v/>
      </c>
      <c r="J178" s="42">
        <f t="shared" si="21"/>
        <v>1</v>
      </c>
      <c r="K178" s="42" t="str">
        <f t="shared" si="22"/>
        <v/>
      </c>
      <c r="L178" s="42" t="str">
        <f t="shared" si="23"/>
        <v/>
      </c>
      <c r="M178" s="42" t="str">
        <f t="shared" si="24"/>
        <v/>
      </c>
      <c r="N178" s="75">
        <f t="shared" si="25"/>
        <v>2.8714538156122908E-3</v>
      </c>
      <c r="O178" s="75">
        <f t="shared" si="28"/>
        <v>0</v>
      </c>
      <c r="P178" s="75">
        <f t="shared" si="28"/>
        <v>2.8714538156122908E-3</v>
      </c>
      <c r="Q178" s="75">
        <f t="shared" si="28"/>
        <v>0</v>
      </c>
      <c r="R178" s="75">
        <f t="shared" si="26"/>
        <v>0</v>
      </c>
      <c r="S178" s="75">
        <f t="shared" si="19"/>
        <v>0</v>
      </c>
      <c r="T178" s="42">
        <f t="shared" si="27"/>
        <v>1</v>
      </c>
    </row>
    <row r="179" spans="1:20" x14ac:dyDescent="0.25">
      <c r="A179">
        <v>586</v>
      </c>
      <c r="B179">
        <v>582065.43449999997</v>
      </c>
      <c r="C179">
        <v>0</v>
      </c>
      <c r="D179">
        <v>7092</v>
      </c>
      <c r="E179">
        <v>0</v>
      </c>
      <c r="F179">
        <v>0</v>
      </c>
      <c r="G179">
        <v>0</v>
      </c>
      <c r="H179" s="74">
        <v>7092</v>
      </c>
      <c r="I179" s="42" t="str">
        <f t="shared" si="20"/>
        <v/>
      </c>
      <c r="J179" s="42">
        <f t="shared" si="21"/>
        <v>1</v>
      </c>
      <c r="K179" s="42" t="str">
        <f t="shared" si="22"/>
        <v/>
      </c>
      <c r="L179" s="42" t="str">
        <f t="shared" si="23"/>
        <v/>
      </c>
      <c r="M179" s="42" t="str">
        <f t="shared" si="24"/>
        <v/>
      </c>
      <c r="N179" s="75">
        <f t="shared" si="25"/>
        <v>1.2184197136000868E-2</v>
      </c>
      <c r="O179" s="75">
        <f t="shared" si="28"/>
        <v>0</v>
      </c>
      <c r="P179" s="75">
        <f t="shared" si="28"/>
        <v>1.2184197136000868E-2</v>
      </c>
      <c r="Q179" s="75">
        <f t="shared" si="28"/>
        <v>0</v>
      </c>
      <c r="R179" s="75">
        <f t="shared" si="26"/>
        <v>0</v>
      </c>
      <c r="S179" s="75">
        <f t="shared" si="19"/>
        <v>0</v>
      </c>
      <c r="T179" s="42">
        <f t="shared" si="27"/>
        <v>1</v>
      </c>
    </row>
    <row r="180" spans="1:20" x14ac:dyDescent="0.25">
      <c r="A180">
        <v>641</v>
      </c>
      <c r="B180">
        <v>15771008.7149</v>
      </c>
      <c r="C180">
        <v>0</v>
      </c>
      <c r="D180">
        <v>7092</v>
      </c>
      <c r="E180">
        <v>0</v>
      </c>
      <c r="F180">
        <v>0</v>
      </c>
      <c r="G180">
        <v>0</v>
      </c>
      <c r="H180" s="74">
        <v>7092</v>
      </c>
      <c r="I180" s="42" t="str">
        <f t="shared" si="20"/>
        <v/>
      </c>
      <c r="J180" s="42">
        <f t="shared" si="21"/>
        <v>1</v>
      </c>
      <c r="K180" s="42" t="str">
        <f t="shared" si="22"/>
        <v/>
      </c>
      <c r="L180" s="42" t="str">
        <f t="shared" si="23"/>
        <v/>
      </c>
      <c r="M180" s="42" t="str">
        <f t="shared" si="24"/>
        <v/>
      </c>
      <c r="N180" s="75">
        <f t="shared" si="25"/>
        <v>4.496858842833357E-4</v>
      </c>
      <c r="O180" s="75">
        <f t="shared" si="28"/>
        <v>0</v>
      </c>
      <c r="P180" s="75">
        <f t="shared" si="28"/>
        <v>4.496858842833357E-4</v>
      </c>
      <c r="Q180" s="75">
        <f t="shared" si="28"/>
        <v>0</v>
      </c>
      <c r="R180" s="75">
        <f t="shared" si="26"/>
        <v>0</v>
      </c>
      <c r="S180" s="75">
        <f t="shared" si="19"/>
        <v>0</v>
      </c>
      <c r="T180" s="42">
        <f t="shared" si="27"/>
        <v>1</v>
      </c>
    </row>
    <row r="181" spans="1:20" x14ac:dyDescent="0.25">
      <c r="A181">
        <v>642</v>
      </c>
      <c r="B181">
        <v>41439414.153200001</v>
      </c>
      <c r="C181">
        <v>0</v>
      </c>
      <c r="D181">
        <v>7092</v>
      </c>
      <c r="E181">
        <v>0</v>
      </c>
      <c r="F181">
        <v>0</v>
      </c>
      <c r="G181">
        <v>0</v>
      </c>
      <c r="H181" s="74">
        <v>7092</v>
      </c>
      <c r="I181" s="42" t="str">
        <f t="shared" si="20"/>
        <v/>
      </c>
      <c r="J181" s="42">
        <f t="shared" si="21"/>
        <v>1</v>
      </c>
      <c r="K181" s="42" t="str">
        <f t="shared" si="22"/>
        <v/>
      </c>
      <c r="L181" s="42" t="str">
        <f t="shared" si="23"/>
        <v/>
      </c>
      <c r="M181" s="42" t="str">
        <f t="shared" si="24"/>
        <v/>
      </c>
      <c r="N181" s="75">
        <f t="shared" si="25"/>
        <v>1.7114141560450481E-4</v>
      </c>
      <c r="O181" s="75">
        <f t="shared" si="28"/>
        <v>0</v>
      </c>
      <c r="P181" s="75">
        <f t="shared" si="28"/>
        <v>1.7114141560450481E-4</v>
      </c>
      <c r="Q181" s="75">
        <f t="shared" si="28"/>
        <v>0</v>
      </c>
      <c r="R181" s="75">
        <f t="shared" si="26"/>
        <v>0</v>
      </c>
      <c r="S181" s="75">
        <f t="shared" si="19"/>
        <v>0</v>
      </c>
      <c r="T181" s="42">
        <f t="shared" si="27"/>
        <v>1</v>
      </c>
    </row>
    <row r="182" spans="1:20" x14ac:dyDescent="0.25">
      <c r="A182">
        <v>646</v>
      </c>
      <c r="B182">
        <v>9423851.3081700001</v>
      </c>
      <c r="C182">
        <v>0</v>
      </c>
      <c r="D182">
        <v>7092</v>
      </c>
      <c r="E182">
        <v>0</v>
      </c>
      <c r="F182">
        <v>0</v>
      </c>
      <c r="G182">
        <v>0</v>
      </c>
      <c r="H182" s="74">
        <v>7092</v>
      </c>
      <c r="I182" s="42" t="str">
        <f t="shared" si="20"/>
        <v/>
      </c>
      <c r="J182" s="42">
        <f t="shared" si="21"/>
        <v>1</v>
      </c>
      <c r="K182" s="42" t="str">
        <f t="shared" si="22"/>
        <v/>
      </c>
      <c r="L182" s="42" t="str">
        <f t="shared" si="23"/>
        <v/>
      </c>
      <c r="M182" s="42" t="str">
        <f t="shared" si="24"/>
        <v/>
      </c>
      <c r="N182" s="75">
        <f t="shared" si="25"/>
        <v>7.5255856316956064E-4</v>
      </c>
      <c r="O182" s="75">
        <f t="shared" si="28"/>
        <v>0</v>
      </c>
      <c r="P182" s="75">
        <f t="shared" si="28"/>
        <v>7.5255856316956064E-4</v>
      </c>
      <c r="Q182" s="75">
        <f t="shared" si="28"/>
        <v>0</v>
      </c>
      <c r="R182" s="75">
        <f t="shared" si="26"/>
        <v>0</v>
      </c>
      <c r="S182" s="75">
        <f t="shared" si="19"/>
        <v>0</v>
      </c>
      <c r="T182" s="42">
        <f t="shared" si="27"/>
        <v>1</v>
      </c>
    </row>
    <row r="183" spans="1:20" x14ac:dyDescent="0.25">
      <c r="A183">
        <v>675</v>
      </c>
      <c r="B183">
        <v>10657042.0111</v>
      </c>
      <c r="C183">
        <v>0</v>
      </c>
      <c r="D183">
        <v>7092</v>
      </c>
      <c r="E183">
        <v>0</v>
      </c>
      <c r="F183">
        <v>0</v>
      </c>
      <c r="G183">
        <v>0</v>
      </c>
      <c r="H183" s="74">
        <v>7092</v>
      </c>
      <c r="I183" s="42" t="str">
        <f t="shared" si="20"/>
        <v/>
      </c>
      <c r="J183" s="42">
        <f t="shared" si="21"/>
        <v>1</v>
      </c>
      <c r="K183" s="42" t="str">
        <f t="shared" si="22"/>
        <v/>
      </c>
      <c r="L183" s="42" t="str">
        <f t="shared" si="23"/>
        <v/>
      </c>
      <c r="M183" s="42" t="str">
        <f t="shared" si="24"/>
        <v/>
      </c>
      <c r="N183" s="75">
        <f t="shared" si="25"/>
        <v>6.6547546613903016E-4</v>
      </c>
      <c r="O183" s="75">
        <f t="shared" si="28"/>
        <v>0</v>
      </c>
      <c r="P183" s="75">
        <f t="shared" si="28"/>
        <v>6.6547546613903016E-4</v>
      </c>
      <c r="Q183" s="75">
        <f t="shared" si="28"/>
        <v>0</v>
      </c>
      <c r="R183" s="75">
        <f t="shared" si="26"/>
        <v>0</v>
      </c>
      <c r="S183" s="75">
        <f t="shared" si="19"/>
        <v>0</v>
      </c>
      <c r="T183" s="42">
        <f t="shared" si="27"/>
        <v>1</v>
      </c>
    </row>
    <row r="184" spans="1:20" x14ac:dyDescent="0.25">
      <c r="A184">
        <v>406</v>
      </c>
      <c r="B184">
        <v>1172226.42169</v>
      </c>
      <c r="C184">
        <v>0</v>
      </c>
      <c r="D184">
        <v>6641</v>
      </c>
      <c r="E184">
        <v>0</v>
      </c>
      <c r="F184">
        <v>0</v>
      </c>
      <c r="G184">
        <v>0</v>
      </c>
      <c r="H184" s="74">
        <v>6641</v>
      </c>
      <c r="I184" s="42" t="str">
        <f t="shared" si="20"/>
        <v/>
      </c>
      <c r="J184" s="42">
        <f t="shared" si="21"/>
        <v>1</v>
      </c>
      <c r="K184" s="42" t="str">
        <f t="shared" si="22"/>
        <v/>
      </c>
      <c r="L184" s="42" t="str">
        <f t="shared" si="23"/>
        <v/>
      </c>
      <c r="M184" s="42" t="str">
        <f t="shared" si="24"/>
        <v/>
      </c>
      <c r="N184" s="75">
        <f t="shared" si="25"/>
        <v>5.6652877610672376E-3</v>
      </c>
      <c r="O184" s="75">
        <f t="shared" si="28"/>
        <v>0</v>
      </c>
      <c r="P184" s="75">
        <f t="shared" si="28"/>
        <v>5.6652877610672376E-3</v>
      </c>
      <c r="Q184" s="75">
        <f t="shared" si="28"/>
        <v>0</v>
      </c>
      <c r="R184" s="75">
        <f t="shared" si="26"/>
        <v>0</v>
      </c>
      <c r="S184" s="75">
        <f t="shared" si="19"/>
        <v>0</v>
      </c>
      <c r="T184" s="42">
        <f t="shared" si="27"/>
        <v>1</v>
      </c>
    </row>
    <row r="185" spans="1:20" x14ac:dyDescent="0.25">
      <c r="A185">
        <v>366</v>
      </c>
      <c r="B185">
        <v>2274376.6183099998</v>
      </c>
      <c r="C185">
        <v>0</v>
      </c>
      <c r="D185">
        <v>6641</v>
      </c>
      <c r="E185">
        <v>0</v>
      </c>
      <c r="F185">
        <v>0</v>
      </c>
      <c r="G185">
        <v>0</v>
      </c>
      <c r="H185" s="74">
        <v>6641</v>
      </c>
      <c r="I185" s="42" t="str">
        <f t="shared" si="20"/>
        <v/>
      </c>
      <c r="J185" s="42">
        <f t="shared" si="21"/>
        <v>1</v>
      </c>
      <c r="K185" s="42" t="str">
        <f t="shared" si="22"/>
        <v/>
      </c>
      <c r="L185" s="42" t="str">
        <f t="shared" si="23"/>
        <v/>
      </c>
      <c r="M185" s="42" t="str">
        <f t="shared" si="24"/>
        <v/>
      </c>
      <c r="N185" s="75">
        <f t="shared" si="25"/>
        <v>2.9199209781424272E-3</v>
      </c>
      <c r="O185" s="75">
        <f t="shared" si="28"/>
        <v>0</v>
      </c>
      <c r="P185" s="75">
        <f t="shared" si="28"/>
        <v>2.9199209781424272E-3</v>
      </c>
      <c r="Q185" s="75">
        <f t="shared" si="28"/>
        <v>0</v>
      </c>
      <c r="R185" s="75">
        <f t="shared" si="26"/>
        <v>0</v>
      </c>
      <c r="S185" s="75">
        <f t="shared" si="19"/>
        <v>0</v>
      </c>
      <c r="T185" s="42">
        <f t="shared" si="27"/>
        <v>1</v>
      </c>
    </row>
    <row r="186" spans="1:20" x14ac:dyDescent="0.25">
      <c r="A186">
        <v>145</v>
      </c>
      <c r="B186">
        <v>1056100.62319</v>
      </c>
      <c r="C186">
        <v>0</v>
      </c>
      <c r="D186">
        <v>6641</v>
      </c>
      <c r="E186">
        <v>0</v>
      </c>
      <c r="F186">
        <v>0</v>
      </c>
      <c r="G186">
        <v>0</v>
      </c>
      <c r="H186" s="74">
        <v>6641</v>
      </c>
      <c r="I186" s="42" t="str">
        <f t="shared" si="20"/>
        <v/>
      </c>
      <c r="J186" s="42">
        <f t="shared" si="21"/>
        <v>1</v>
      </c>
      <c r="K186" s="42" t="str">
        <f t="shared" si="22"/>
        <v/>
      </c>
      <c r="L186" s="42" t="str">
        <f t="shared" si="23"/>
        <v/>
      </c>
      <c r="M186" s="42" t="str">
        <f t="shared" si="24"/>
        <v/>
      </c>
      <c r="N186" s="75">
        <f t="shared" si="25"/>
        <v>6.288226570627861E-3</v>
      </c>
      <c r="O186" s="75">
        <f t="shared" si="28"/>
        <v>0</v>
      </c>
      <c r="P186" s="75">
        <f t="shared" si="28"/>
        <v>6.288226570627861E-3</v>
      </c>
      <c r="Q186" s="75">
        <f t="shared" si="28"/>
        <v>0</v>
      </c>
      <c r="R186" s="75">
        <f t="shared" si="26"/>
        <v>0</v>
      </c>
      <c r="S186" s="75">
        <f t="shared" si="19"/>
        <v>0</v>
      </c>
      <c r="T186" s="42">
        <f t="shared" si="27"/>
        <v>1</v>
      </c>
    </row>
    <row r="187" spans="1:20" x14ac:dyDescent="0.25">
      <c r="A187">
        <v>433</v>
      </c>
      <c r="B187">
        <v>10257108.4844</v>
      </c>
      <c r="C187">
        <v>0</v>
      </c>
      <c r="D187">
        <v>6589</v>
      </c>
      <c r="E187">
        <v>0</v>
      </c>
      <c r="F187">
        <v>0</v>
      </c>
      <c r="G187">
        <v>0</v>
      </c>
      <c r="H187" s="74">
        <v>6589</v>
      </c>
      <c r="I187" s="42" t="str">
        <f t="shared" si="20"/>
        <v/>
      </c>
      <c r="J187" s="42">
        <f t="shared" si="21"/>
        <v>1</v>
      </c>
      <c r="K187" s="42" t="str">
        <f t="shared" si="22"/>
        <v/>
      </c>
      <c r="L187" s="42" t="str">
        <f t="shared" si="23"/>
        <v/>
      </c>
      <c r="M187" s="42" t="str">
        <f t="shared" si="24"/>
        <v/>
      </c>
      <c r="N187" s="75">
        <f t="shared" si="25"/>
        <v>6.4238376829309999E-4</v>
      </c>
      <c r="O187" s="75">
        <f t="shared" si="28"/>
        <v>0</v>
      </c>
      <c r="P187" s="75">
        <f t="shared" si="28"/>
        <v>6.4238376829309999E-4</v>
      </c>
      <c r="Q187" s="75">
        <f t="shared" si="28"/>
        <v>0</v>
      </c>
      <c r="R187" s="75">
        <f t="shared" si="26"/>
        <v>0</v>
      </c>
      <c r="S187" s="75">
        <f t="shared" si="19"/>
        <v>0</v>
      </c>
      <c r="T187" s="42">
        <f t="shared" si="27"/>
        <v>1</v>
      </c>
    </row>
    <row r="188" spans="1:20" x14ac:dyDescent="0.25">
      <c r="A188">
        <v>330</v>
      </c>
      <c r="B188">
        <v>5939611.0398800001</v>
      </c>
      <c r="C188">
        <v>0</v>
      </c>
      <c r="D188">
        <v>6589</v>
      </c>
      <c r="E188">
        <v>0</v>
      </c>
      <c r="F188">
        <v>0</v>
      </c>
      <c r="G188">
        <v>0</v>
      </c>
      <c r="H188" s="74">
        <v>6589</v>
      </c>
      <c r="I188" s="42" t="str">
        <f t="shared" si="20"/>
        <v/>
      </c>
      <c r="J188" s="42">
        <f t="shared" si="21"/>
        <v>1</v>
      </c>
      <c r="K188" s="42" t="str">
        <f t="shared" si="22"/>
        <v/>
      </c>
      <c r="L188" s="42" t="str">
        <f t="shared" si="23"/>
        <v/>
      </c>
      <c r="M188" s="42" t="str">
        <f t="shared" si="24"/>
        <v/>
      </c>
      <c r="N188" s="75">
        <f t="shared" si="25"/>
        <v>1.1093318999779351E-3</v>
      </c>
      <c r="O188" s="75">
        <f t="shared" si="28"/>
        <v>0</v>
      </c>
      <c r="P188" s="75">
        <f t="shared" si="28"/>
        <v>1.1093318999779351E-3</v>
      </c>
      <c r="Q188" s="75">
        <f t="shared" si="28"/>
        <v>0</v>
      </c>
      <c r="R188" s="75">
        <f t="shared" si="26"/>
        <v>0</v>
      </c>
      <c r="S188" s="75">
        <f t="shared" si="19"/>
        <v>0</v>
      </c>
      <c r="T188" s="42">
        <f t="shared" si="27"/>
        <v>1</v>
      </c>
    </row>
    <row r="189" spans="1:20" x14ac:dyDescent="0.25">
      <c r="A189">
        <v>624</v>
      </c>
      <c r="B189">
        <v>1068828.32813</v>
      </c>
      <c r="C189">
        <v>0</v>
      </c>
      <c r="D189">
        <v>6472</v>
      </c>
      <c r="E189">
        <v>0</v>
      </c>
      <c r="F189">
        <v>0</v>
      </c>
      <c r="G189">
        <v>0</v>
      </c>
      <c r="H189" s="74">
        <v>6472</v>
      </c>
      <c r="I189" s="42" t="str">
        <f t="shared" si="20"/>
        <v/>
      </c>
      <c r="J189" s="42">
        <f t="shared" si="21"/>
        <v>1</v>
      </c>
      <c r="K189" s="42" t="str">
        <f t="shared" si="22"/>
        <v/>
      </c>
      <c r="L189" s="42" t="str">
        <f t="shared" si="23"/>
        <v/>
      </c>
      <c r="M189" s="42" t="str">
        <f t="shared" si="24"/>
        <v/>
      </c>
      <c r="N189" s="75">
        <f t="shared" si="25"/>
        <v>6.0552287300648907E-3</v>
      </c>
      <c r="O189" s="75">
        <f t="shared" si="28"/>
        <v>0</v>
      </c>
      <c r="P189" s="75">
        <f t="shared" si="28"/>
        <v>6.0552287300648907E-3</v>
      </c>
      <c r="Q189" s="75">
        <f t="shared" si="28"/>
        <v>0</v>
      </c>
      <c r="R189" s="75">
        <f t="shared" si="26"/>
        <v>0</v>
      </c>
      <c r="S189" s="75">
        <f t="shared" si="19"/>
        <v>0</v>
      </c>
      <c r="T189" s="42">
        <f t="shared" si="27"/>
        <v>1</v>
      </c>
    </row>
    <row r="190" spans="1:20" x14ac:dyDescent="0.25">
      <c r="A190">
        <v>424</v>
      </c>
      <c r="B190">
        <v>6639564.4703099998</v>
      </c>
      <c r="C190">
        <v>0</v>
      </c>
      <c r="D190">
        <v>6226</v>
      </c>
      <c r="E190">
        <v>0</v>
      </c>
      <c r="F190">
        <v>0</v>
      </c>
      <c r="G190">
        <v>0</v>
      </c>
      <c r="H190" s="74">
        <v>6226</v>
      </c>
      <c r="I190" s="42" t="str">
        <f t="shared" si="20"/>
        <v/>
      </c>
      <c r="J190" s="42">
        <f t="shared" si="21"/>
        <v>1</v>
      </c>
      <c r="K190" s="42" t="str">
        <f t="shared" si="22"/>
        <v/>
      </c>
      <c r="L190" s="42" t="str">
        <f t="shared" si="23"/>
        <v/>
      </c>
      <c r="M190" s="42" t="str">
        <f t="shared" si="24"/>
        <v/>
      </c>
      <c r="N190" s="75">
        <f t="shared" si="25"/>
        <v>9.3771210865421556E-4</v>
      </c>
      <c r="O190" s="75">
        <f t="shared" si="28"/>
        <v>0</v>
      </c>
      <c r="P190" s="75">
        <f t="shared" si="28"/>
        <v>9.3771210865421556E-4</v>
      </c>
      <c r="Q190" s="75">
        <f t="shared" si="28"/>
        <v>0</v>
      </c>
      <c r="R190" s="75">
        <f t="shared" si="26"/>
        <v>0</v>
      </c>
      <c r="S190" s="75">
        <f t="shared" si="19"/>
        <v>0</v>
      </c>
      <c r="T190" s="42">
        <f t="shared" si="27"/>
        <v>1</v>
      </c>
    </row>
    <row r="191" spans="1:20" x14ac:dyDescent="0.25">
      <c r="A191">
        <v>538</v>
      </c>
      <c r="B191">
        <v>10697410.18</v>
      </c>
      <c r="C191">
        <v>0</v>
      </c>
      <c r="D191">
        <v>6215</v>
      </c>
      <c r="E191">
        <v>0</v>
      </c>
      <c r="F191">
        <v>0</v>
      </c>
      <c r="G191">
        <v>0</v>
      </c>
      <c r="H191" s="74">
        <v>6215</v>
      </c>
      <c r="I191" s="42" t="str">
        <f t="shared" si="20"/>
        <v/>
      </c>
      <c r="J191" s="42">
        <f t="shared" si="21"/>
        <v>1</v>
      </c>
      <c r="K191" s="42" t="str">
        <f t="shared" si="22"/>
        <v/>
      </c>
      <c r="L191" s="42" t="str">
        <f t="shared" si="23"/>
        <v/>
      </c>
      <c r="M191" s="42" t="str">
        <f t="shared" si="24"/>
        <v/>
      </c>
      <c r="N191" s="75">
        <f t="shared" si="25"/>
        <v>5.8098174188175335E-4</v>
      </c>
      <c r="O191" s="75">
        <f t="shared" si="28"/>
        <v>0</v>
      </c>
      <c r="P191" s="75">
        <f t="shared" si="28"/>
        <v>5.8098174188175335E-4</v>
      </c>
      <c r="Q191" s="75">
        <f t="shared" si="28"/>
        <v>0</v>
      </c>
      <c r="R191" s="75">
        <f t="shared" si="26"/>
        <v>0</v>
      </c>
      <c r="S191" s="75">
        <f t="shared" si="26"/>
        <v>0</v>
      </c>
      <c r="T191" s="42">
        <f t="shared" si="27"/>
        <v>1</v>
      </c>
    </row>
    <row r="192" spans="1:20" x14ac:dyDescent="0.25">
      <c r="A192">
        <v>1030</v>
      </c>
      <c r="B192">
        <v>808830.60416400002</v>
      </c>
      <c r="C192">
        <v>0</v>
      </c>
      <c r="D192">
        <v>6214</v>
      </c>
      <c r="E192">
        <v>0</v>
      </c>
      <c r="F192">
        <v>0</v>
      </c>
      <c r="G192">
        <v>0</v>
      </c>
      <c r="H192" s="74">
        <v>6214</v>
      </c>
      <c r="I192" s="42" t="str">
        <f t="shared" si="20"/>
        <v/>
      </c>
      <c r="J192" s="42">
        <f t="shared" si="21"/>
        <v>1</v>
      </c>
      <c r="K192" s="42" t="str">
        <f t="shared" si="22"/>
        <v/>
      </c>
      <c r="L192" s="42" t="str">
        <f t="shared" si="23"/>
        <v/>
      </c>
      <c r="M192" s="42" t="str">
        <f t="shared" si="24"/>
        <v/>
      </c>
      <c r="N192" s="75">
        <f t="shared" si="25"/>
        <v>7.6826964360760487E-3</v>
      </c>
      <c r="O192" s="75">
        <f t="shared" si="28"/>
        <v>0</v>
      </c>
      <c r="P192" s="75">
        <f t="shared" si="28"/>
        <v>7.6826964360760487E-3</v>
      </c>
      <c r="Q192" s="75">
        <f t="shared" si="28"/>
        <v>0</v>
      </c>
      <c r="R192" s="75">
        <f t="shared" si="26"/>
        <v>0</v>
      </c>
      <c r="S192" s="75">
        <f t="shared" si="26"/>
        <v>0</v>
      </c>
      <c r="T192" s="42">
        <f t="shared" si="27"/>
        <v>1</v>
      </c>
    </row>
    <row r="193" spans="1:20" x14ac:dyDescent="0.25">
      <c r="A193">
        <v>1012</v>
      </c>
      <c r="B193">
        <v>1194624.5763900001</v>
      </c>
      <c r="C193">
        <v>0</v>
      </c>
      <c r="D193">
        <v>6214</v>
      </c>
      <c r="E193">
        <v>0</v>
      </c>
      <c r="F193">
        <v>0</v>
      </c>
      <c r="G193">
        <v>0</v>
      </c>
      <c r="H193" s="74">
        <v>6214</v>
      </c>
      <c r="I193" s="42" t="str">
        <f t="shared" si="20"/>
        <v/>
      </c>
      <c r="J193" s="42">
        <f t="shared" si="21"/>
        <v>1</v>
      </c>
      <c r="K193" s="42" t="str">
        <f t="shared" si="22"/>
        <v/>
      </c>
      <c r="L193" s="42" t="str">
        <f t="shared" si="23"/>
        <v/>
      </c>
      <c r="M193" s="42" t="str">
        <f t="shared" si="24"/>
        <v/>
      </c>
      <c r="N193" s="75">
        <f t="shared" si="25"/>
        <v>5.2016341558767352E-3</v>
      </c>
      <c r="O193" s="75">
        <f t="shared" si="28"/>
        <v>0</v>
      </c>
      <c r="P193" s="75">
        <f t="shared" si="28"/>
        <v>5.2016341558767352E-3</v>
      </c>
      <c r="Q193" s="75">
        <f t="shared" si="28"/>
        <v>0</v>
      </c>
      <c r="R193" s="75">
        <f t="shared" si="26"/>
        <v>0</v>
      </c>
      <c r="S193" s="75">
        <f t="shared" si="26"/>
        <v>0</v>
      </c>
      <c r="T193" s="42">
        <f t="shared" si="27"/>
        <v>1</v>
      </c>
    </row>
    <row r="194" spans="1:20" x14ac:dyDescent="0.25">
      <c r="A194">
        <v>804</v>
      </c>
      <c r="B194">
        <v>5652770.81513</v>
      </c>
      <c r="C194">
        <v>0</v>
      </c>
      <c r="D194">
        <v>6198</v>
      </c>
      <c r="E194">
        <v>0</v>
      </c>
      <c r="F194">
        <v>0</v>
      </c>
      <c r="G194">
        <v>0</v>
      </c>
      <c r="H194" s="74">
        <v>6198</v>
      </c>
      <c r="I194" s="42" t="str">
        <f t="shared" si="20"/>
        <v/>
      </c>
      <c r="J194" s="42">
        <f t="shared" si="21"/>
        <v>1</v>
      </c>
      <c r="K194" s="42" t="str">
        <f t="shared" si="22"/>
        <v/>
      </c>
      <c r="L194" s="42" t="str">
        <f t="shared" si="23"/>
        <v/>
      </c>
      <c r="M194" s="42" t="str">
        <f t="shared" si="24"/>
        <v/>
      </c>
      <c r="N194" s="75">
        <f t="shared" si="25"/>
        <v>1.0964534389773348E-3</v>
      </c>
      <c r="O194" s="75">
        <f t="shared" si="28"/>
        <v>0</v>
      </c>
      <c r="P194" s="75">
        <f t="shared" si="28"/>
        <v>1.0964534389773348E-3</v>
      </c>
      <c r="Q194" s="75">
        <f t="shared" si="28"/>
        <v>0</v>
      </c>
      <c r="R194" s="75">
        <f t="shared" si="26"/>
        <v>0</v>
      </c>
      <c r="S194" s="75">
        <f t="shared" si="26"/>
        <v>0</v>
      </c>
      <c r="T194" s="42">
        <f t="shared" si="27"/>
        <v>1</v>
      </c>
    </row>
    <row r="195" spans="1:20" x14ac:dyDescent="0.25">
      <c r="A195">
        <v>237</v>
      </c>
      <c r="B195">
        <v>7056479.4576899996</v>
      </c>
      <c r="C195">
        <v>0</v>
      </c>
      <c r="D195">
        <v>6176</v>
      </c>
      <c r="E195">
        <v>0</v>
      </c>
      <c r="F195">
        <v>0</v>
      </c>
      <c r="G195">
        <v>0</v>
      </c>
      <c r="H195" s="74">
        <v>6176</v>
      </c>
      <c r="I195" s="42" t="str">
        <f t="shared" ref="I195:I258" si="29">IFERROR(IF(C195/$H195=0,"",C195/$H195),"")</f>
        <v/>
      </c>
      <c r="J195" s="42">
        <f t="shared" ref="J195:J258" si="30">IFERROR(IF(D195/$H195=0,"",D195/$H195),"")</f>
        <v>1</v>
      </c>
      <c r="K195" s="42" t="str">
        <f t="shared" ref="K195:K258" si="31">IFERROR(IF(E195/$H195=0,"",E195/$H195),"")</f>
        <v/>
      </c>
      <c r="L195" s="42" t="str">
        <f t="shared" ref="L195:L258" si="32">IFERROR(IF(F195/$H195=0,"",F195/$H195),"")</f>
        <v/>
      </c>
      <c r="M195" s="42" t="str">
        <f t="shared" ref="M195:M258" si="33">IFERROR(IF(G195/$H195=0,"",G195/$H195),"")</f>
        <v/>
      </c>
      <c r="N195" s="75">
        <f t="shared" ref="N195:N258" si="34">H195/B195</f>
        <v>8.7522397493406258E-4</v>
      </c>
      <c r="O195" s="75">
        <f t="shared" si="28"/>
        <v>0</v>
      </c>
      <c r="P195" s="75">
        <f t="shared" si="28"/>
        <v>8.7522397493406258E-4</v>
      </c>
      <c r="Q195" s="75">
        <f t="shared" si="28"/>
        <v>0</v>
      </c>
      <c r="R195" s="75">
        <f t="shared" si="28"/>
        <v>0</v>
      </c>
      <c r="S195" s="75">
        <f t="shared" si="28"/>
        <v>0</v>
      </c>
      <c r="T195" s="42">
        <f t="shared" ref="T195:T258" si="35">IFERROR(_xlfn.IFS(I195=1,1,J195=1,1,K195=1,1,L195=1,1,M195=1,1),"")</f>
        <v>1</v>
      </c>
    </row>
    <row r="196" spans="1:20" x14ac:dyDescent="0.25">
      <c r="A196">
        <v>153</v>
      </c>
      <c r="B196">
        <v>3754682.6768100001</v>
      </c>
      <c r="C196">
        <v>0</v>
      </c>
      <c r="D196">
        <v>5811</v>
      </c>
      <c r="E196">
        <v>0</v>
      </c>
      <c r="F196">
        <v>0</v>
      </c>
      <c r="G196">
        <v>0</v>
      </c>
      <c r="H196" s="74">
        <v>5811</v>
      </c>
      <c r="I196" s="42" t="str">
        <f t="shared" si="29"/>
        <v/>
      </c>
      <c r="J196" s="42">
        <f t="shared" si="30"/>
        <v>1</v>
      </c>
      <c r="K196" s="42" t="str">
        <f t="shared" si="31"/>
        <v/>
      </c>
      <c r="L196" s="42" t="str">
        <f t="shared" si="32"/>
        <v/>
      </c>
      <c r="M196" s="42" t="str">
        <f t="shared" si="33"/>
        <v/>
      </c>
      <c r="N196" s="75">
        <f t="shared" si="34"/>
        <v>1.5476674063271464E-3</v>
      </c>
      <c r="O196" s="75">
        <f t="shared" ref="O196:R259" si="36">C196/$B196</f>
        <v>0</v>
      </c>
      <c r="P196" s="75">
        <f t="shared" si="36"/>
        <v>1.5476674063271464E-3</v>
      </c>
      <c r="Q196" s="75">
        <f t="shared" si="36"/>
        <v>0</v>
      </c>
      <c r="R196" s="75">
        <f t="shared" si="36"/>
        <v>0</v>
      </c>
      <c r="S196" s="75">
        <f t="shared" ref="S196:S259" si="37">G196/$B196</f>
        <v>0</v>
      </c>
      <c r="T196" s="42">
        <f t="shared" si="35"/>
        <v>1</v>
      </c>
    </row>
    <row r="197" spans="1:20" x14ac:dyDescent="0.25">
      <c r="A197">
        <v>1048</v>
      </c>
      <c r="B197">
        <v>618010.30573999998</v>
      </c>
      <c r="C197">
        <v>0</v>
      </c>
      <c r="D197">
        <v>5790</v>
      </c>
      <c r="E197">
        <v>0</v>
      </c>
      <c r="F197">
        <v>0</v>
      </c>
      <c r="G197">
        <v>0</v>
      </c>
      <c r="H197" s="74">
        <v>5790</v>
      </c>
      <c r="I197" s="42" t="str">
        <f t="shared" si="29"/>
        <v/>
      </c>
      <c r="J197" s="42">
        <f t="shared" si="30"/>
        <v>1</v>
      </c>
      <c r="K197" s="42" t="str">
        <f t="shared" si="31"/>
        <v/>
      </c>
      <c r="L197" s="42" t="str">
        <f t="shared" si="32"/>
        <v/>
      </c>
      <c r="M197" s="42" t="str">
        <f t="shared" si="33"/>
        <v/>
      </c>
      <c r="N197" s="75">
        <f t="shared" si="34"/>
        <v>9.3687758055540932E-3</v>
      </c>
      <c r="O197" s="75">
        <f t="shared" si="36"/>
        <v>0</v>
      </c>
      <c r="P197" s="75">
        <f t="shared" si="36"/>
        <v>9.3687758055540932E-3</v>
      </c>
      <c r="Q197" s="75">
        <f t="shared" si="36"/>
        <v>0</v>
      </c>
      <c r="R197" s="75">
        <f t="shared" si="36"/>
        <v>0</v>
      </c>
      <c r="S197" s="75">
        <f t="shared" si="37"/>
        <v>0</v>
      </c>
      <c r="T197" s="42">
        <f t="shared" si="35"/>
        <v>1</v>
      </c>
    </row>
    <row r="198" spans="1:20" x14ac:dyDescent="0.25">
      <c r="A198">
        <v>143</v>
      </c>
      <c r="B198">
        <v>846316.99912499997</v>
      </c>
      <c r="C198">
        <v>0</v>
      </c>
      <c r="D198">
        <v>5664</v>
      </c>
      <c r="E198">
        <v>0</v>
      </c>
      <c r="F198">
        <v>0</v>
      </c>
      <c r="G198">
        <v>0</v>
      </c>
      <c r="H198" s="74">
        <v>5664</v>
      </c>
      <c r="I198" s="42" t="str">
        <f t="shared" si="29"/>
        <v/>
      </c>
      <c r="J198" s="42">
        <f t="shared" si="30"/>
        <v>1</v>
      </c>
      <c r="K198" s="42" t="str">
        <f t="shared" si="31"/>
        <v/>
      </c>
      <c r="L198" s="42" t="str">
        <f t="shared" si="32"/>
        <v/>
      </c>
      <c r="M198" s="42" t="str">
        <f t="shared" si="33"/>
        <v/>
      </c>
      <c r="N198" s="75">
        <f t="shared" si="34"/>
        <v>6.6925277477067838E-3</v>
      </c>
      <c r="O198" s="75">
        <f t="shared" si="36"/>
        <v>0</v>
      </c>
      <c r="P198" s="75">
        <f t="shared" si="36"/>
        <v>6.6925277477067838E-3</v>
      </c>
      <c r="Q198" s="75">
        <f t="shared" si="36"/>
        <v>0</v>
      </c>
      <c r="R198" s="75">
        <f t="shared" si="36"/>
        <v>0</v>
      </c>
      <c r="S198" s="75">
        <f t="shared" si="37"/>
        <v>0</v>
      </c>
      <c r="T198" s="42">
        <f t="shared" si="35"/>
        <v>1</v>
      </c>
    </row>
    <row r="199" spans="1:20" x14ac:dyDescent="0.25">
      <c r="A199">
        <v>626</v>
      </c>
      <c r="B199">
        <v>2877129.1328099999</v>
      </c>
      <c r="C199">
        <v>0</v>
      </c>
      <c r="D199">
        <v>5647</v>
      </c>
      <c r="E199">
        <v>0</v>
      </c>
      <c r="F199">
        <v>0</v>
      </c>
      <c r="G199">
        <v>0</v>
      </c>
      <c r="H199" s="74">
        <v>5647</v>
      </c>
      <c r="I199" s="42" t="str">
        <f t="shared" si="29"/>
        <v/>
      </c>
      <c r="J199" s="42">
        <f t="shared" si="30"/>
        <v>1</v>
      </c>
      <c r="K199" s="42" t="str">
        <f t="shared" si="31"/>
        <v/>
      </c>
      <c r="L199" s="42" t="str">
        <f t="shared" si="32"/>
        <v/>
      </c>
      <c r="M199" s="42" t="str">
        <f t="shared" si="33"/>
        <v/>
      </c>
      <c r="N199" s="75">
        <f t="shared" si="34"/>
        <v>1.9627203852629151E-3</v>
      </c>
      <c r="O199" s="75">
        <f t="shared" si="36"/>
        <v>0</v>
      </c>
      <c r="P199" s="75">
        <f t="shared" si="36"/>
        <v>1.9627203852629151E-3</v>
      </c>
      <c r="Q199" s="75">
        <f t="shared" si="36"/>
        <v>0</v>
      </c>
      <c r="R199" s="75">
        <f t="shared" si="36"/>
        <v>0</v>
      </c>
      <c r="S199" s="75">
        <f t="shared" si="37"/>
        <v>0</v>
      </c>
      <c r="T199" s="42">
        <f t="shared" si="35"/>
        <v>1</v>
      </c>
    </row>
    <row r="200" spans="1:20" x14ac:dyDescent="0.25">
      <c r="A200">
        <v>972</v>
      </c>
      <c r="B200">
        <v>3790289.5089500002</v>
      </c>
      <c r="C200">
        <v>0</v>
      </c>
      <c r="D200">
        <v>5594</v>
      </c>
      <c r="E200">
        <v>0</v>
      </c>
      <c r="F200">
        <v>0</v>
      </c>
      <c r="G200">
        <v>0</v>
      </c>
      <c r="H200" s="74">
        <v>5594</v>
      </c>
      <c r="I200" s="42" t="str">
        <f t="shared" si="29"/>
        <v/>
      </c>
      <c r="J200" s="42">
        <f t="shared" si="30"/>
        <v>1</v>
      </c>
      <c r="K200" s="42" t="str">
        <f t="shared" si="31"/>
        <v/>
      </c>
      <c r="L200" s="42" t="str">
        <f t="shared" si="32"/>
        <v/>
      </c>
      <c r="M200" s="42" t="str">
        <f t="shared" si="33"/>
        <v/>
      </c>
      <c r="N200" s="75">
        <f t="shared" si="34"/>
        <v>1.4758767072517557E-3</v>
      </c>
      <c r="O200" s="75">
        <f t="shared" si="36"/>
        <v>0</v>
      </c>
      <c r="P200" s="75">
        <f t="shared" si="36"/>
        <v>1.4758767072517557E-3</v>
      </c>
      <c r="Q200" s="75">
        <f t="shared" si="36"/>
        <v>0</v>
      </c>
      <c r="R200" s="75">
        <f t="shared" si="36"/>
        <v>0</v>
      </c>
      <c r="S200" s="75">
        <f t="shared" si="37"/>
        <v>0</v>
      </c>
      <c r="T200" s="42">
        <f t="shared" si="35"/>
        <v>1</v>
      </c>
    </row>
    <row r="201" spans="1:20" x14ac:dyDescent="0.25">
      <c r="A201">
        <v>792</v>
      </c>
      <c r="B201">
        <v>1135282.62283</v>
      </c>
      <c r="C201">
        <v>0</v>
      </c>
      <c r="D201">
        <v>5538</v>
      </c>
      <c r="E201">
        <v>0</v>
      </c>
      <c r="F201">
        <v>0</v>
      </c>
      <c r="G201">
        <v>0</v>
      </c>
      <c r="H201" s="74">
        <v>5538</v>
      </c>
      <c r="I201" s="42" t="str">
        <f t="shared" si="29"/>
        <v/>
      </c>
      <c r="J201" s="42">
        <f t="shared" si="30"/>
        <v>1</v>
      </c>
      <c r="K201" s="42" t="str">
        <f t="shared" si="31"/>
        <v/>
      </c>
      <c r="L201" s="42" t="str">
        <f t="shared" si="32"/>
        <v/>
      </c>
      <c r="M201" s="42" t="str">
        <f t="shared" si="33"/>
        <v/>
      </c>
      <c r="N201" s="75">
        <f t="shared" si="34"/>
        <v>4.8780804784935685E-3</v>
      </c>
      <c r="O201" s="75">
        <f t="shared" si="36"/>
        <v>0</v>
      </c>
      <c r="P201" s="75">
        <f t="shared" si="36"/>
        <v>4.8780804784935685E-3</v>
      </c>
      <c r="Q201" s="75">
        <f t="shared" si="36"/>
        <v>0</v>
      </c>
      <c r="R201" s="75">
        <f t="shared" si="36"/>
        <v>0</v>
      </c>
      <c r="S201" s="75">
        <f t="shared" si="37"/>
        <v>0</v>
      </c>
      <c r="T201" s="42">
        <f t="shared" si="35"/>
        <v>1</v>
      </c>
    </row>
    <row r="202" spans="1:20" x14ac:dyDescent="0.25">
      <c r="A202">
        <v>1063</v>
      </c>
      <c r="B202">
        <v>4516827.04507</v>
      </c>
      <c r="C202">
        <v>0</v>
      </c>
      <c r="D202">
        <v>5524</v>
      </c>
      <c r="E202">
        <v>0</v>
      </c>
      <c r="F202">
        <v>0</v>
      </c>
      <c r="G202">
        <v>0</v>
      </c>
      <c r="H202" s="74">
        <v>5524</v>
      </c>
      <c r="I202" s="42" t="str">
        <f t="shared" si="29"/>
        <v/>
      </c>
      <c r="J202" s="42">
        <f t="shared" si="30"/>
        <v>1</v>
      </c>
      <c r="K202" s="42" t="str">
        <f t="shared" si="31"/>
        <v/>
      </c>
      <c r="L202" s="42" t="str">
        <f t="shared" si="32"/>
        <v/>
      </c>
      <c r="M202" s="42" t="str">
        <f t="shared" si="33"/>
        <v/>
      </c>
      <c r="N202" s="75">
        <f t="shared" si="34"/>
        <v>1.2229824044357207E-3</v>
      </c>
      <c r="O202" s="75">
        <f t="shared" si="36"/>
        <v>0</v>
      </c>
      <c r="P202" s="75">
        <f t="shared" si="36"/>
        <v>1.2229824044357207E-3</v>
      </c>
      <c r="Q202" s="75">
        <f t="shared" si="36"/>
        <v>0</v>
      </c>
      <c r="R202" s="75">
        <f t="shared" si="36"/>
        <v>0</v>
      </c>
      <c r="S202" s="75">
        <f t="shared" si="37"/>
        <v>0</v>
      </c>
      <c r="T202" s="42">
        <f t="shared" si="35"/>
        <v>1</v>
      </c>
    </row>
    <row r="203" spans="1:20" x14ac:dyDescent="0.25">
      <c r="A203">
        <v>1053</v>
      </c>
      <c r="B203">
        <v>7786849.4071199996</v>
      </c>
      <c r="C203">
        <v>0</v>
      </c>
      <c r="D203">
        <v>5524</v>
      </c>
      <c r="E203">
        <v>0</v>
      </c>
      <c r="F203">
        <v>0</v>
      </c>
      <c r="G203">
        <v>0</v>
      </c>
      <c r="H203" s="74">
        <v>5524</v>
      </c>
      <c r="I203" s="42" t="str">
        <f t="shared" si="29"/>
        <v/>
      </c>
      <c r="J203" s="42">
        <f t="shared" si="30"/>
        <v>1</v>
      </c>
      <c r="K203" s="42" t="str">
        <f t="shared" si="31"/>
        <v/>
      </c>
      <c r="L203" s="42" t="str">
        <f t="shared" si="32"/>
        <v/>
      </c>
      <c r="M203" s="42" t="str">
        <f t="shared" si="33"/>
        <v/>
      </c>
      <c r="N203" s="75">
        <f t="shared" si="34"/>
        <v>7.0940115972309209E-4</v>
      </c>
      <c r="O203" s="75">
        <f t="shared" si="36"/>
        <v>0</v>
      </c>
      <c r="P203" s="75">
        <f t="shared" si="36"/>
        <v>7.0940115972309209E-4</v>
      </c>
      <c r="Q203" s="75">
        <f t="shared" si="36"/>
        <v>0</v>
      </c>
      <c r="R203" s="75">
        <f t="shared" si="36"/>
        <v>0</v>
      </c>
      <c r="S203" s="75">
        <f t="shared" si="37"/>
        <v>0</v>
      </c>
      <c r="T203" s="42">
        <f t="shared" si="35"/>
        <v>1</v>
      </c>
    </row>
    <row r="204" spans="1:20" x14ac:dyDescent="0.25">
      <c r="A204">
        <v>1059</v>
      </c>
      <c r="B204">
        <v>1485617.0019400001</v>
      </c>
      <c r="C204">
        <v>0</v>
      </c>
      <c r="D204">
        <v>5524</v>
      </c>
      <c r="E204">
        <v>0</v>
      </c>
      <c r="F204">
        <v>0</v>
      </c>
      <c r="G204">
        <v>0</v>
      </c>
      <c r="H204" s="74">
        <v>5524</v>
      </c>
      <c r="I204" s="42" t="str">
        <f t="shared" si="29"/>
        <v/>
      </c>
      <c r="J204" s="42">
        <f t="shared" si="30"/>
        <v>1</v>
      </c>
      <c r="K204" s="42" t="str">
        <f t="shared" si="31"/>
        <v/>
      </c>
      <c r="L204" s="42" t="str">
        <f t="shared" si="32"/>
        <v/>
      </c>
      <c r="M204" s="42" t="str">
        <f t="shared" si="33"/>
        <v/>
      </c>
      <c r="N204" s="75">
        <f t="shared" si="34"/>
        <v>3.718320396701477E-3</v>
      </c>
      <c r="O204" s="75">
        <f t="shared" si="36"/>
        <v>0</v>
      </c>
      <c r="P204" s="75">
        <f t="shared" si="36"/>
        <v>3.718320396701477E-3</v>
      </c>
      <c r="Q204" s="75">
        <f t="shared" si="36"/>
        <v>0</v>
      </c>
      <c r="R204" s="75">
        <f t="shared" si="36"/>
        <v>0</v>
      </c>
      <c r="S204" s="75">
        <f t="shared" si="37"/>
        <v>0</v>
      </c>
      <c r="T204" s="42">
        <f t="shared" si="35"/>
        <v>1</v>
      </c>
    </row>
    <row r="205" spans="1:20" x14ac:dyDescent="0.25">
      <c r="A205">
        <v>685</v>
      </c>
      <c r="B205">
        <v>41184965.294299997</v>
      </c>
      <c r="C205">
        <v>0</v>
      </c>
      <c r="D205">
        <v>5424</v>
      </c>
      <c r="E205">
        <v>0</v>
      </c>
      <c r="F205">
        <v>0</v>
      </c>
      <c r="G205">
        <v>0</v>
      </c>
      <c r="H205" s="74">
        <v>5424</v>
      </c>
      <c r="I205" s="42" t="str">
        <f t="shared" si="29"/>
        <v/>
      </c>
      <c r="J205" s="42">
        <f t="shared" si="30"/>
        <v>1</v>
      </c>
      <c r="K205" s="42" t="str">
        <f t="shared" si="31"/>
        <v/>
      </c>
      <c r="L205" s="42" t="str">
        <f t="shared" si="32"/>
        <v/>
      </c>
      <c r="M205" s="42" t="str">
        <f t="shared" si="33"/>
        <v/>
      </c>
      <c r="N205" s="75">
        <f t="shared" si="34"/>
        <v>1.3169854487532327E-4</v>
      </c>
      <c r="O205" s="75">
        <f t="shared" si="36"/>
        <v>0</v>
      </c>
      <c r="P205" s="75">
        <f t="shared" si="36"/>
        <v>1.3169854487532327E-4</v>
      </c>
      <c r="Q205" s="75">
        <f t="shared" si="36"/>
        <v>0</v>
      </c>
      <c r="R205" s="75">
        <f t="shared" si="36"/>
        <v>0</v>
      </c>
      <c r="S205" s="75">
        <f t="shared" si="37"/>
        <v>0</v>
      </c>
      <c r="T205" s="42">
        <f t="shared" si="35"/>
        <v>1</v>
      </c>
    </row>
    <row r="206" spans="1:20" x14ac:dyDescent="0.25">
      <c r="A206">
        <v>643</v>
      </c>
      <c r="B206">
        <v>2689511.6184399999</v>
      </c>
      <c r="C206">
        <v>0</v>
      </c>
      <c r="D206">
        <v>5319</v>
      </c>
      <c r="E206">
        <v>0</v>
      </c>
      <c r="F206">
        <v>0</v>
      </c>
      <c r="G206">
        <v>0</v>
      </c>
      <c r="H206" s="74">
        <v>5319</v>
      </c>
      <c r="I206" s="42" t="str">
        <f t="shared" si="29"/>
        <v/>
      </c>
      <c r="J206" s="42">
        <f t="shared" si="30"/>
        <v>1</v>
      </c>
      <c r="K206" s="42" t="str">
        <f t="shared" si="31"/>
        <v/>
      </c>
      <c r="L206" s="42" t="str">
        <f t="shared" si="32"/>
        <v/>
      </c>
      <c r="M206" s="42" t="str">
        <f t="shared" si="33"/>
        <v/>
      </c>
      <c r="N206" s="75">
        <f t="shared" si="34"/>
        <v>1.9776824771945713E-3</v>
      </c>
      <c r="O206" s="75">
        <f t="shared" si="36"/>
        <v>0</v>
      </c>
      <c r="P206" s="75">
        <f t="shared" si="36"/>
        <v>1.9776824771945713E-3</v>
      </c>
      <c r="Q206" s="75">
        <f t="shared" si="36"/>
        <v>0</v>
      </c>
      <c r="R206" s="75">
        <f t="shared" si="36"/>
        <v>0</v>
      </c>
      <c r="S206" s="75">
        <f t="shared" si="37"/>
        <v>0</v>
      </c>
      <c r="T206" s="42">
        <f t="shared" si="35"/>
        <v>1</v>
      </c>
    </row>
    <row r="207" spans="1:20" x14ac:dyDescent="0.25">
      <c r="A207">
        <v>649</v>
      </c>
      <c r="B207">
        <v>3760695.3777200002</v>
      </c>
      <c r="C207">
        <v>0</v>
      </c>
      <c r="D207">
        <v>5319</v>
      </c>
      <c r="E207">
        <v>0</v>
      </c>
      <c r="F207">
        <v>0</v>
      </c>
      <c r="G207">
        <v>0</v>
      </c>
      <c r="H207" s="74">
        <v>5319</v>
      </c>
      <c r="I207" s="42" t="str">
        <f t="shared" si="29"/>
        <v/>
      </c>
      <c r="J207" s="42">
        <f t="shared" si="30"/>
        <v>1</v>
      </c>
      <c r="K207" s="42" t="str">
        <f t="shared" si="31"/>
        <v/>
      </c>
      <c r="L207" s="42" t="str">
        <f t="shared" si="32"/>
        <v/>
      </c>
      <c r="M207" s="42" t="str">
        <f t="shared" si="33"/>
        <v/>
      </c>
      <c r="N207" s="75">
        <f t="shared" si="34"/>
        <v>1.4143660854617675E-3</v>
      </c>
      <c r="O207" s="75">
        <f t="shared" si="36"/>
        <v>0</v>
      </c>
      <c r="P207" s="75">
        <f t="shared" si="36"/>
        <v>1.4143660854617675E-3</v>
      </c>
      <c r="Q207" s="75">
        <f t="shared" si="36"/>
        <v>0</v>
      </c>
      <c r="R207" s="75">
        <f t="shared" si="36"/>
        <v>0</v>
      </c>
      <c r="S207" s="75">
        <f t="shared" si="37"/>
        <v>0</v>
      </c>
      <c r="T207" s="42">
        <f t="shared" si="35"/>
        <v>1</v>
      </c>
    </row>
    <row r="208" spans="1:20" x14ac:dyDescent="0.25">
      <c r="A208">
        <v>669</v>
      </c>
      <c r="B208">
        <v>4538551.8726899996</v>
      </c>
      <c r="C208">
        <v>0</v>
      </c>
      <c r="D208">
        <v>5319</v>
      </c>
      <c r="E208">
        <v>0</v>
      </c>
      <c r="F208">
        <v>0</v>
      </c>
      <c r="G208">
        <v>0</v>
      </c>
      <c r="H208" s="74">
        <v>5319</v>
      </c>
      <c r="I208" s="42" t="str">
        <f t="shared" si="29"/>
        <v/>
      </c>
      <c r="J208" s="42">
        <f t="shared" si="30"/>
        <v>1</v>
      </c>
      <c r="K208" s="42" t="str">
        <f t="shared" si="31"/>
        <v/>
      </c>
      <c r="L208" s="42" t="str">
        <f t="shared" si="32"/>
        <v/>
      </c>
      <c r="M208" s="42" t="str">
        <f t="shared" si="33"/>
        <v/>
      </c>
      <c r="N208" s="75">
        <f t="shared" si="34"/>
        <v>1.1719597239829339E-3</v>
      </c>
      <c r="O208" s="75">
        <f t="shared" si="36"/>
        <v>0</v>
      </c>
      <c r="P208" s="75">
        <f t="shared" si="36"/>
        <v>1.1719597239829339E-3</v>
      </c>
      <c r="Q208" s="75">
        <f t="shared" si="36"/>
        <v>0</v>
      </c>
      <c r="R208" s="75">
        <f t="shared" si="36"/>
        <v>0</v>
      </c>
      <c r="S208" s="75">
        <f t="shared" si="37"/>
        <v>0</v>
      </c>
      <c r="T208" s="42">
        <f t="shared" si="35"/>
        <v>1</v>
      </c>
    </row>
    <row r="209" spans="1:20" x14ac:dyDescent="0.25">
      <c r="A209">
        <v>671</v>
      </c>
      <c r="B209">
        <v>202213.263875</v>
      </c>
      <c r="C209">
        <v>0</v>
      </c>
      <c r="D209">
        <v>5319</v>
      </c>
      <c r="E209">
        <v>0</v>
      </c>
      <c r="F209">
        <v>0</v>
      </c>
      <c r="G209">
        <v>0</v>
      </c>
      <c r="H209" s="74">
        <v>5319</v>
      </c>
      <c r="I209" s="42" t="str">
        <f t="shared" si="29"/>
        <v/>
      </c>
      <c r="J209" s="42">
        <f t="shared" si="30"/>
        <v>1</v>
      </c>
      <c r="K209" s="42" t="str">
        <f t="shared" si="31"/>
        <v/>
      </c>
      <c r="L209" s="42" t="str">
        <f t="shared" si="32"/>
        <v/>
      </c>
      <c r="M209" s="42" t="str">
        <f t="shared" si="33"/>
        <v/>
      </c>
      <c r="N209" s="75">
        <f t="shared" si="34"/>
        <v>2.6303912503425043E-2</v>
      </c>
      <c r="O209" s="75">
        <f t="shared" si="36"/>
        <v>0</v>
      </c>
      <c r="P209" s="75">
        <f t="shared" si="36"/>
        <v>2.6303912503425043E-2</v>
      </c>
      <c r="Q209" s="75">
        <f t="shared" si="36"/>
        <v>0</v>
      </c>
      <c r="R209" s="75">
        <f t="shared" si="36"/>
        <v>0</v>
      </c>
      <c r="S209" s="75">
        <f t="shared" si="37"/>
        <v>0</v>
      </c>
      <c r="T209" s="42">
        <f t="shared" si="35"/>
        <v>1</v>
      </c>
    </row>
    <row r="210" spans="1:20" x14ac:dyDescent="0.25">
      <c r="A210">
        <v>994</v>
      </c>
      <c r="B210">
        <v>1178349.7904099999</v>
      </c>
      <c r="C210">
        <v>0</v>
      </c>
      <c r="D210">
        <v>5189</v>
      </c>
      <c r="E210">
        <v>0</v>
      </c>
      <c r="F210">
        <v>0</v>
      </c>
      <c r="G210">
        <v>0</v>
      </c>
      <c r="H210" s="74">
        <v>5189</v>
      </c>
      <c r="I210" s="42" t="str">
        <f t="shared" si="29"/>
        <v/>
      </c>
      <c r="J210" s="42">
        <f t="shared" si="30"/>
        <v>1</v>
      </c>
      <c r="K210" s="42" t="str">
        <f t="shared" si="31"/>
        <v/>
      </c>
      <c r="L210" s="42" t="str">
        <f t="shared" si="32"/>
        <v/>
      </c>
      <c r="M210" s="42" t="str">
        <f t="shared" si="33"/>
        <v/>
      </c>
      <c r="N210" s="75">
        <f t="shared" si="34"/>
        <v>4.4036160079381163E-3</v>
      </c>
      <c r="O210" s="75">
        <f t="shared" si="36"/>
        <v>0</v>
      </c>
      <c r="P210" s="75">
        <f t="shared" si="36"/>
        <v>4.4036160079381163E-3</v>
      </c>
      <c r="Q210" s="75">
        <f t="shared" si="36"/>
        <v>0</v>
      </c>
      <c r="R210" s="75">
        <f t="shared" si="36"/>
        <v>0</v>
      </c>
      <c r="S210" s="75">
        <f t="shared" si="37"/>
        <v>0</v>
      </c>
      <c r="T210" s="42">
        <f t="shared" si="35"/>
        <v>1</v>
      </c>
    </row>
    <row r="211" spans="1:20" x14ac:dyDescent="0.25">
      <c r="A211">
        <v>1114</v>
      </c>
      <c r="B211">
        <v>2798693.2069999999</v>
      </c>
      <c r="C211">
        <v>0</v>
      </c>
      <c r="D211">
        <v>5189</v>
      </c>
      <c r="E211">
        <v>0</v>
      </c>
      <c r="F211">
        <v>0</v>
      </c>
      <c r="G211">
        <v>0</v>
      </c>
      <c r="H211" s="74">
        <v>5189</v>
      </c>
      <c r="I211" s="42" t="str">
        <f t="shared" si="29"/>
        <v/>
      </c>
      <c r="J211" s="42">
        <f t="shared" si="30"/>
        <v>1</v>
      </c>
      <c r="K211" s="42" t="str">
        <f t="shared" si="31"/>
        <v/>
      </c>
      <c r="L211" s="42" t="str">
        <f t="shared" si="32"/>
        <v/>
      </c>
      <c r="M211" s="42" t="str">
        <f t="shared" si="33"/>
        <v/>
      </c>
      <c r="N211" s="75">
        <f t="shared" si="34"/>
        <v>1.8540796065183004E-3</v>
      </c>
      <c r="O211" s="75">
        <f t="shared" si="36"/>
        <v>0</v>
      </c>
      <c r="P211" s="75">
        <f t="shared" si="36"/>
        <v>1.8540796065183004E-3</v>
      </c>
      <c r="Q211" s="75">
        <f t="shared" si="36"/>
        <v>0</v>
      </c>
      <c r="R211" s="75">
        <f t="shared" si="36"/>
        <v>0</v>
      </c>
      <c r="S211" s="75">
        <f t="shared" si="37"/>
        <v>0</v>
      </c>
      <c r="T211" s="42">
        <f t="shared" si="35"/>
        <v>1</v>
      </c>
    </row>
    <row r="212" spans="1:20" x14ac:dyDescent="0.25">
      <c r="A212">
        <v>1121</v>
      </c>
      <c r="B212">
        <v>12847163.276000001</v>
      </c>
      <c r="C212">
        <v>0</v>
      </c>
      <c r="D212">
        <v>5189</v>
      </c>
      <c r="E212">
        <v>0</v>
      </c>
      <c r="F212">
        <v>0</v>
      </c>
      <c r="G212">
        <v>0</v>
      </c>
      <c r="H212" s="74">
        <v>5189</v>
      </c>
      <c r="I212" s="42" t="str">
        <f t="shared" si="29"/>
        <v/>
      </c>
      <c r="J212" s="42">
        <f t="shared" si="30"/>
        <v>1</v>
      </c>
      <c r="K212" s="42" t="str">
        <f t="shared" si="31"/>
        <v/>
      </c>
      <c r="L212" s="42" t="str">
        <f t="shared" si="32"/>
        <v/>
      </c>
      <c r="M212" s="42" t="str">
        <f t="shared" si="33"/>
        <v/>
      </c>
      <c r="N212" s="75">
        <f t="shared" si="34"/>
        <v>4.0390239374427951E-4</v>
      </c>
      <c r="O212" s="75">
        <f t="shared" si="36"/>
        <v>0</v>
      </c>
      <c r="P212" s="75">
        <f t="shared" si="36"/>
        <v>4.0390239374427951E-4</v>
      </c>
      <c r="Q212" s="75">
        <f t="shared" si="36"/>
        <v>0</v>
      </c>
      <c r="R212" s="75">
        <f t="shared" si="36"/>
        <v>0</v>
      </c>
      <c r="S212" s="75">
        <f t="shared" si="37"/>
        <v>0</v>
      </c>
      <c r="T212" s="42">
        <f t="shared" si="35"/>
        <v>1</v>
      </c>
    </row>
    <row r="213" spans="1:20" x14ac:dyDescent="0.25">
      <c r="A213">
        <v>1150</v>
      </c>
      <c r="B213">
        <v>17586116.472600002</v>
      </c>
      <c r="C213">
        <v>0</v>
      </c>
      <c r="D213">
        <v>5066</v>
      </c>
      <c r="E213">
        <v>0</v>
      </c>
      <c r="F213">
        <v>0</v>
      </c>
      <c r="G213">
        <v>0</v>
      </c>
      <c r="H213" s="74">
        <v>5066</v>
      </c>
      <c r="I213" s="42" t="str">
        <f t="shared" si="29"/>
        <v/>
      </c>
      <c r="J213" s="42">
        <f t="shared" si="30"/>
        <v>1</v>
      </c>
      <c r="K213" s="42" t="str">
        <f t="shared" si="31"/>
        <v/>
      </c>
      <c r="L213" s="42" t="str">
        <f t="shared" si="32"/>
        <v/>
      </c>
      <c r="M213" s="42" t="str">
        <f t="shared" si="33"/>
        <v/>
      </c>
      <c r="N213" s="75">
        <f t="shared" si="34"/>
        <v>2.8806814784225194E-4</v>
      </c>
      <c r="O213" s="75">
        <f t="shared" si="36"/>
        <v>0</v>
      </c>
      <c r="P213" s="75">
        <f t="shared" si="36"/>
        <v>2.8806814784225194E-4</v>
      </c>
      <c r="Q213" s="75">
        <f t="shared" si="36"/>
        <v>0</v>
      </c>
      <c r="R213" s="75">
        <f t="shared" si="36"/>
        <v>0</v>
      </c>
      <c r="S213" s="75">
        <f t="shared" si="37"/>
        <v>0</v>
      </c>
      <c r="T213" s="42">
        <f t="shared" si="35"/>
        <v>1</v>
      </c>
    </row>
    <row r="214" spans="1:20" x14ac:dyDescent="0.25">
      <c r="A214">
        <v>755</v>
      </c>
      <c r="B214">
        <v>2145689.1525599998</v>
      </c>
      <c r="C214">
        <v>0</v>
      </c>
      <c r="D214">
        <v>5032</v>
      </c>
      <c r="E214">
        <v>0</v>
      </c>
      <c r="F214">
        <v>0</v>
      </c>
      <c r="G214">
        <v>0</v>
      </c>
      <c r="H214" s="74">
        <v>5032</v>
      </c>
      <c r="I214" s="42" t="str">
        <f t="shared" si="29"/>
        <v/>
      </c>
      <c r="J214" s="42">
        <f t="shared" si="30"/>
        <v>1</v>
      </c>
      <c r="K214" s="42" t="str">
        <f t="shared" si="31"/>
        <v/>
      </c>
      <c r="L214" s="42" t="str">
        <f t="shared" si="32"/>
        <v/>
      </c>
      <c r="M214" s="42" t="str">
        <f t="shared" si="33"/>
        <v/>
      </c>
      <c r="N214" s="75">
        <f t="shared" si="34"/>
        <v>2.3451672829665807E-3</v>
      </c>
      <c r="O214" s="75">
        <f t="shared" si="36"/>
        <v>0</v>
      </c>
      <c r="P214" s="75">
        <f t="shared" si="36"/>
        <v>2.3451672829665807E-3</v>
      </c>
      <c r="Q214" s="75">
        <f t="shared" si="36"/>
        <v>0</v>
      </c>
      <c r="R214" s="75">
        <f t="shared" si="36"/>
        <v>0</v>
      </c>
      <c r="S214" s="75">
        <f t="shared" si="37"/>
        <v>0</v>
      </c>
      <c r="T214" s="42">
        <f t="shared" si="35"/>
        <v>1</v>
      </c>
    </row>
    <row r="215" spans="1:20" x14ac:dyDescent="0.25">
      <c r="A215">
        <v>915</v>
      </c>
      <c r="B215">
        <v>1183720.66062</v>
      </c>
      <c r="C215">
        <v>0</v>
      </c>
      <c r="D215">
        <v>4981</v>
      </c>
      <c r="E215">
        <v>0</v>
      </c>
      <c r="F215">
        <v>0</v>
      </c>
      <c r="G215">
        <v>0</v>
      </c>
      <c r="H215" s="74">
        <v>4981</v>
      </c>
      <c r="I215" s="42" t="str">
        <f t="shared" si="29"/>
        <v/>
      </c>
      <c r="J215" s="42">
        <f t="shared" si="30"/>
        <v>1</v>
      </c>
      <c r="K215" s="42" t="str">
        <f t="shared" si="31"/>
        <v/>
      </c>
      <c r="L215" s="42" t="str">
        <f t="shared" si="32"/>
        <v/>
      </c>
      <c r="M215" s="42" t="str">
        <f t="shared" si="33"/>
        <v/>
      </c>
      <c r="N215" s="75">
        <f t="shared" si="34"/>
        <v>4.2079184436901616E-3</v>
      </c>
      <c r="O215" s="75">
        <f t="shared" si="36"/>
        <v>0</v>
      </c>
      <c r="P215" s="75">
        <f t="shared" si="36"/>
        <v>4.2079184436901616E-3</v>
      </c>
      <c r="Q215" s="75">
        <f t="shared" si="36"/>
        <v>0</v>
      </c>
      <c r="R215" s="75">
        <f t="shared" si="36"/>
        <v>0</v>
      </c>
      <c r="S215" s="75">
        <f t="shared" si="37"/>
        <v>0</v>
      </c>
      <c r="T215" s="42">
        <f t="shared" si="35"/>
        <v>1</v>
      </c>
    </row>
    <row r="216" spans="1:20" x14ac:dyDescent="0.25">
      <c r="A216">
        <v>766</v>
      </c>
      <c r="B216">
        <v>2501211.5841899998</v>
      </c>
      <c r="C216">
        <v>0</v>
      </c>
      <c r="D216">
        <v>4981</v>
      </c>
      <c r="E216">
        <v>0</v>
      </c>
      <c r="F216">
        <v>0</v>
      </c>
      <c r="G216">
        <v>0</v>
      </c>
      <c r="H216" s="74">
        <v>4981</v>
      </c>
      <c r="I216" s="42" t="str">
        <f t="shared" si="29"/>
        <v/>
      </c>
      <c r="J216" s="42">
        <f t="shared" si="30"/>
        <v>1</v>
      </c>
      <c r="K216" s="42" t="str">
        <f t="shared" si="31"/>
        <v/>
      </c>
      <c r="L216" s="42" t="str">
        <f t="shared" si="32"/>
        <v/>
      </c>
      <c r="M216" s="42" t="str">
        <f t="shared" si="33"/>
        <v/>
      </c>
      <c r="N216" s="75">
        <f t="shared" si="34"/>
        <v>1.9914348835918506E-3</v>
      </c>
      <c r="O216" s="75">
        <f t="shared" si="36"/>
        <v>0</v>
      </c>
      <c r="P216" s="75">
        <f t="shared" si="36"/>
        <v>1.9914348835918506E-3</v>
      </c>
      <c r="Q216" s="75">
        <f t="shared" si="36"/>
        <v>0</v>
      </c>
      <c r="R216" s="75">
        <f t="shared" si="36"/>
        <v>0</v>
      </c>
      <c r="S216" s="75">
        <f t="shared" si="37"/>
        <v>0</v>
      </c>
      <c r="T216" s="42">
        <f t="shared" si="35"/>
        <v>1</v>
      </c>
    </row>
    <row r="217" spans="1:20" x14ac:dyDescent="0.25">
      <c r="A217">
        <v>1038</v>
      </c>
      <c r="B217">
        <v>571593.06463299994</v>
      </c>
      <c r="C217">
        <v>0</v>
      </c>
      <c r="D217">
        <v>4834</v>
      </c>
      <c r="E217">
        <v>0</v>
      </c>
      <c r="F217">
        <v>0</v>
      </c>
      <c r="G217">
        <v>0</v>
      </c>
      <c r="H217" s="74">
        <v>4834</v>
      </c>
      <c r="I217" s="42" t="str">
        <f t="shared" si="29"/>
        <v/>
      </c>
      <c r="J217" s="42">
        <f t="shared" si="30"/>
        <v>1</v>
      </c>
      <c r="K217" s="42" t="str">
        <f t="shared" si="31"/>
        <v/>
      </c>
      <c r="L217" s="42" t="str">
        <f t="shared" si="32"/>
        <v/>
      </c>
      <c r="M217" s="42" t="str">
        <f t="shared" si="33"/>
        <v/>
      </c>
      <c r="N217" s="75">
        <f t="shared" si="34"/>
        <v>8.4570655228361526E-3</v>
      </c>
      <c r="O217" s="75">
        <f t="shared" si="36"/>
        <v>0</v>
      </c>
      <c r="P217" s="75">
        <f t="shared" si="36"/>
        <v>8.4570655228361526E-3</v>
      </c>
      <c r="Q217" s="75">
        <f t="shared" si="36"/>
        <v>0</v>
      </c>
      <c r="R217" s="75">
        <f t="shared" si="36"/>
        <v>0</v>
      </c>
      <c r="S217" s="75">
        <f t="shared" si="37"/>
        <v>0</v>
      </c>
      <c r="T217" s="42">
        <f t="shared" si="35"/>
        <v>1</v>
      </c>
    </row>
    <row r="218" spans="1:20" x14ac:dyDescent="0.25">
      <c r="A218">
        <v>1076</v>
      </c>
      <c r="B218">
        <v>3675961.1519200001</v>
      </c>
      <c r="C218">
        <v>0</v>
      </c>
      <c r="D218">
        <v>4834</v>
      </c>
      <c r="E218">
        <v>0</v>
      </c>
      <c r="F218">
        <v>0</v>
      </c>
      <c r="G218">
        <v>0</v>
      </c>
      <c r="H218" s="74">
        <v>4834</v>
      </c>
      <c r="I218" s="42" t="str">
        <f t="shared" si="29"/>
        <v/>
      </c>
      <c r="J218" s="42">
        <f t="shared" si="30"/>
        <v>1</v>
      </c>
      <c r="K218" s="42" t="str">
        <f t="shared" si="31"/>
        <v/>
      </c>
      <c r="L218" s="42" t="str">
        <f t="shared" si="32"/>
        <v/>
      </c>
      <c r="M218" s="42" t="str">
        <f t="shared" si="33"/>
        <v/>
      </c>
      <c r="N218" s="75">
        <f t="shared" si="34"/>
        <v>1.315030219368652E-3</v>
      </c>
      <c r="O218" s="75">
        <f t="shared" si="36"/>
        <v>0</v>
      </c>
      <c r="P218" s="75">
        <f t="shared" si="36"/>
        <v>1.315030219368652E-3</v>
      </c>
      <c r="Q218" s="75">
        <f t="shared" si="36"/>
        <v>0</v>
      </c>
      <c r="R218" s="75">
        <f t="shared" si="36"/>
        <v>0</v>
      </c>
      <c r="S218" s="75">
        <f t="shared" si="37"/>
        <v>0</v>
      </c>
      <c r="T218" s="42">
        <f t="shared" si="35"/>
        <v>1</v>
      </c>
    </row>
    <row r="219" spans="1:20" x14ac:dyDescent="0.25">
      <c r="A219">
        <v>1074</v>
      </c>
      <c r="B219">
        <v>757866.52661900001</v>
      </c>
      <c r="C219">
        <v>0</v>
      </c>
      <c r="D219">
        <v>4834</v>
      </c>
      <c r="E219">
        <v>0</v>
      </c>
      <c r="F219">
        <v>0</v>
      </c>
      <c r="G219">
        <v>0</v>
      </c>
      <c r="H219" s="74">
        <v>4834</v>
      </c>
      <c r="I219" s="42" t="str">
        <f t="shared" si="29"/>
        <v/>
      </c>
      <c r="J219" s="42">
        <f t="shared" si="30"/>
        <v>1</v>
      </c>
      <c r="K219" s="42" t="str">
        <f t="shared" si="31"/>
        <v/>
      </c>
      <c r="L219" s="42" t="str">
        <f t="shared" si="32"/>
        <v/>
      </c>
      <c r="M219" s="42" t="str">
        <f t="shared" si="33"/>
        <v/>
      </c>
      <c r="N219" s="75">
        <f t="shared" si="34"/>
        <v>6.3784318613007993E-3</v>
      </c>
      <c r="O219" s="75">
        <f t="shared" si="36"/>
        <v>0</v>
      </c>
      <c r="P219" s="75">
        <f t="shared" si="36"/>
        <v>6.3784318613007993E-3</v>
      </c>
      <c r="Q219" s="75">
        <f t="shared" si="36"/>
        <v>0</v>
      </c>
      <c r="R219" s="75">
        <f t="shared" si="36"/>
        <v>0</v>
      </c>
      <c r="S219" s="75">
        <f t="shared" si="37"/>
        <v>0</v>
      </c>
      <c r="T219" s="42">
        <f t="shared" si="35"/>
        <v>1</v>
      </c>
    </row>
    <row r="220" spans="1:20" x14ac:dyDescent="0.25">
      <c r="A220">
        <v>1070</v>
      </c>
      <c r="B220">
        <v>5127136.5001400001</v>
      </c>
      <c r="C220">
        <v>0</v>
      </c>
      <c r="D220">
        <v>4834</v>
      </c>
      <c r="E220">
        <v>0</v>
      </c>
      <c r="F220">
        <v>0</v>
      </c>
      <c r="G220">
        <v>0</v>
      </c>
      <c r="H220" s="74">
        <v>4834</v>
      </c>
      <c r="I220" s="42" t="str">
        <f t="shared" si="29"/>
        <v/>
      </c>
      <c r="J220" s="42">
        <f t="shared" si="30"/>
        <v>1</v>
      </c>
      <c r="K220" s="42" t="str">
        <f t="shared" si="31"/>
        <v/>
      </c>
      <c r="L220" s="42" t="str">
        <f t="shared" si="32"/>
        <v/>
      </c>
      <c r="M220" s="42" t="str">
        <f t="shared" si="33"/>
        <v/>
      </c>
      <c r="N220" s="75">
        <f t="shared" si="34"/>
        <v>9.4282646851083529E-4</v>
      </c>
      <c r="O220" s="75">
        <f t="shared" si="36"/>
        <v>0</v>
      </c>
      <c r="P220" s="75">
        <f t="shared" si="36"/>
        <v>9.4282646851083529E-4</v>
      </c>
      <c r="Q220" s="75">
        <f t="shared" si="36"/>
        <v>0</v>
      </c>
      <c r="R220" s="75">
        <f t="shared" si="36"/>
        <v>0</v>
      </c>
      <c r="S220" s="75">
        <f t="shared" si="37"/>
        <v>0</v>
      </c>
      <c r="T220" s="42">
        <f t="shared" si="35"/>
        <v>1</v>
      </c>
    </row>
    <row r="221" spans="1:20" x14ac:dyDescent="0.25">
      <c r="A221">
        <v>676</v>
      </c>
      <c r="B221">
        <v>1132835.6449</v>
      </c>
      <c r="C221">
        <v>0</v>
      </c>
      <c r="D221">
        <v>4799</v>
      </c>
      <c r="E221">
        <v>0</v>
      </c>
      <c r="F221">
        <v>0</v>
      </c>
      <c r="G221">
        <v>0</v>
      </c>
      <c r="H221" s="74">
        <v>4799</v>
      </c>
      <c r="I221" s="42" t="str">
        <f t="shared" si="29"/>
        <v/>
      </c>
      <c r="J221" s="42">
        <f t="shared" si="30"/>
        <v>1</v>
      </c>
      <c r="K221" s="42" t="str">
        <f t="shared" si="31"/>
        <v/>
      </c>
      <c r="L221" s="42" t="str">
        <f t="shared" si="32"/>
        <v/>
      </c>
      <c r="M221" s="42" t="str">
        <f t="shared" si="33"/>
        <v/>
      </c>
      <c r="N221" s="75">
        <f t="shared" si="34"/>
        <v>4.2362720678899785E-3</v>
      </c>
      <c r="O221" s="75">
        <f t="shared" si="36"/>
        <v>0</v>
      </c>
      <c r="P221" s="75">
        <f t="shared" si="36"/>
        <v>4.2362720678899785E-3</v>
      </c>
      <c r="Q221" s="75">
        <f t="shared" si="36"/>
        <v>0</v>
      </c>
      <c r="R221" s="75">
        <f t="shared" si="36"/>
        <v>0</v>
      </c>
      <c r="S221" s="75">
        <f t="shared" si="37"/>
        <v>0</v>
      </c>
      <c r="T221" s="42">
        <f t="shared" si="35"/>
        <v>1</v>
      </c>
    </row>
    <row r="222" spans="1:20" x14ac:dyDescent="0.25">
      <c r="A222">
        <v>752</v>
      </c>
      <c r="B222">
        <v>1141960.3613100001</v>
      </c>
      <c r="C222">
        <v>0</v>
      </c>
      <c r="D222">
        <v>4697</v>
      </c>
      <c r="E222">
        <v>0</v>
      </c>
      <c r="F222">
        <v>0</v>
      </c>
      <c r="G222">
        <v>0</v>
      </c>
      <c r="H222" s="74">
        <v>4697</v>
      </c>
      <c r="I222" s="42" t="str">
        <f t="shared" si="29"/>
        <v/>
      </c>
      <c r="J222" s="42">
        <f t="shared" si="30"/>
        <v>1</v>
      </c>
      <c r="K222" s="42" t="str">
        <f t="shared" si="31"/>
        <v/>
      </c>
      <c r="L222" s="42" t="str">
        <f t="shared" si="32"/>
        <v/>
      </c>
      <c r="M222" s="42" t="str">
        <f t="shared" si="33"/>
        <v/>
      </c>
      <c r="N222" s="75">
        <f t="shared" si="34"/>
        <v>4.113102485108884E-3</v>
      </c>
      <c r="O222" s="75">
        <f t="shared" si="36"/>
        <v>0</v>
      </c>
      <c r="P222" s="75">
        <f t="shared" si="36"/>
        <v>4.113102485108884E-3</v>
      </c>
      <c r="Q222" s="75">
        <f t="shared" si="36"/>
        <v>0</v>
      </c>
      <c r="R222" s="75">
        <f t="shared" si="36"/>
        <v>0</v>
      </c>
      <c r="S222" s="75">
        <f t="shared" si="37"/>
        <v>0</v>
      </c>
      <c r="T222" s="42">
        <f t="shared" si="35"/>
        <v>1</v>
      </c>
    </row>
    <row r="223" spans="1:20" x14ac:dyDescent="0.25">
      <c r="A223">
        <v>1055</v>
      </c>
      <c r="B223">
        <v>5840629.3169200001</v>
      </c>
      <c r="C223">
        <v>0</v>
      </c>
      <c r="D223">
        <v>4697</v>
      </c>
      <c r="E223">
        <v>0</v>
      </c>
      <c r="F223">
        <v>0</v>
      </c>
      <c r="G223">
        <v>0</v>
      </c>
      <c r="H223" s="74">
        <v>4697</v>
      </c>
      <c r="I223" s="42" t="str">
        <f t="shared" si="29"/>
        <v/>
      </c>
      <c r="J223" s="42">
        <f t="shared" si="30"/>
        <v>1</v>
      </c>
      <c r="K223" s="42" t="str">
        <f t="shared" si="31"/>
        <v/>
      </c>
      <c r="L223" s="42" t="str">
        <f t="shared" si="32"/>
        <v/>
      </c>
      <c r="M223" s="42" t="str">
        <f t="shared" si="33"/>
        <v/>
      </c>
      <c r="N223" s="75">
        <f t="shared" si="34"/>
        <v>8.0419416215869656E-4</v>
      </c>
      <c r="O223" s="75">
        <f t="shared" si="36"/>
        <v>0</v>
      </c>
      <c r="P223" s="75">
        <f t="shared" si="36"/>
        <v>8.0419416215869656E-4</v>
      </c>
      <c r="Q223" s="75">
        <f t="shared" si="36"/>
        <v>0</v>
      </c>
      <c r="R223" s="75">
        <f t="shared" si="36"/>
        <v>0</v>
      </c>
      <c r="S223" s="75">
        <f t="shared" si="37"/>
        <v>0</v>
      </c>
      <c r="T223" s="42">
        <f t="shared" si="35"/>
        <v>1</v>
      </c>
    </row>
    <row r="224" spans="1:20" x14ac:dyDescent="0.25">
      <c r="A224">
        <v>1027</v>
      </c>
      <c r="B224">
        <v>1841876.4704799999</v>
      </c>
      <c r="C224">
        <v>0</v>
      </c>
      <c r="D224">
        <v>4661</v>
      </c>
      <c r="E224">
        <v>0</v>
      </c>
      <c r="F224">
        <v>0</v>
      </c>
      <c r="G224">
        <v>0</v>
      </c>
      <c r="H224" s="74">
        <v>4661</v>
      </c>
      <c r="I224" s="42" t="str">
        <f t="shared" si="29"/>
        <v/>
      </c>
      <c r="J224" s="42">
        <f t="shared" si="30"/>
        <v>1</v>
      </c>
      <c r="K224" s="42" t="str">
        <f t="shared" si="31"/>
        <v/>
      </c>
      <c r="L224" s="42" t="str">
        <f t="shared" si="32"/>
        <v/>
      </c>
      <c r="M224" s="42" t="str">
        <f t="shared" si="33"/>
        <v/>
      </c>
      <c r="N224" s="75">
        <f t="shared" si="34"/>
        <v>2.5305714442322648E-3</v>
      </c>
      <c r="O224" s="75">
        <f t="shared" si="36"/>
        <v>0</v>
      </c>
      <c r="P224" s="75">
        <f t="shared" si="36"/>
        <v>2.5305714442322648E-3</v>
      </c>
      <c r="Q224" s="75">
        <f t="shared" si="36"/>
        <v>0</v>
      </c>
      <c r="R224" s="75">
        <f t="shared" si="36"/>
        <v>0</v>
      </c>
      <c r="S224" s="75">
        <f t="shared" si="37"/>
        <v>0</v>
      </c>
      <c r="T224" s="42">
        <f t="shared" si="35"/>
        <v>1</v>
      </c>
    </row>
    <row r="225" spans="1:20" x14ac:dyDescent="0.25">
      <c r="A225">
        <v>1107</v>
      </c>
      <c r="B225">
        <v>630851.29717300006</v>
      </c>
      <c r="C225">
        <v>0</v>
      </c>
      <c r="D225">
        <v>4661</v>
      </c>
      <c r="E225">
        <v>0</v>
      </c>
      <c r="F225">
        <v>0</v>
      </c>
      <c r="G225">
        <v>0</v>
      </c>
      <c r="H225" s="74">
        <v>4661</v>
      </c>
      <c r="I225" s="42" t="str">
        <f t="shared" si="29"/>
        <v/>
      </c>
      <c r="J225" s="42">
        <f t="shared" si="30"/>
        <v>1</v>
      </c>
      <c r="K225" s="42" t="str">
        <f t="shared" si="31"/>
        <v/>
      </c>
      <c r="L225" s="42" t="str">
        <f t="shared" si="32"/>
        <v/>
      </c>
      <c r="M225" s="42" t="str">
        <f t="shared" si="33"/>
        <v/>
      </c>
      <c r="N225" s="75">
        <f t="shared" si="34"/>
        <v>7.388428970324842E-3</v>
      </c>
      <c r="O225" s="75">
        <f t="shared" si="36"/>
        <v>0</v>
      </c>
      <c r="P225" s="75">
        <f t="shared" si="36"/>
        <v>7.388428970324842E-3</v>
      </c>
      <c r="Q225" s="75">
        <f t="shared" si="36"/>
        <v>0</v>
      </c>
      <c r="R225" s="75">
        <f t="shared" si="36"/>
        <v>0</v>
      </c>
      <c r="S225" s="75">
        <f t="shared" si="37"/>
        <v>0</v>
      </c>
      <c r="T225" s="42">
        <f t="shared" si="35"/>
        <v>1</v>
      </c>
    </row>
    <row r="226" spans="1:20" x14ac:dyDescent="0.25">
      <c r="A226">
        <v>159</v>
      </c>
      <c r="B226">
        <v>12394465.942299999</v>
      </c>
      <c r="C226">
        <v>0</v>
      </c>
      <c r="D226">
        <v>4541</v>
      </c>
      <c r="E226">
        <v>0</v>
      </c>
      <c r="F226">
        <v>0</v>
      </c>
      <c r="G226">
        <v>0</v>
      </c>
      <c r="H226" s="74">
        <v>4541</v>
      </c>
      <c r="I226" s="42" t="str">
        <f t="shared" si="29"/>
        <v/>
      </c>
      <c r="J226" s="42">
        <f t="shared" si="30"/>
        <v>1</v>
      </c>
      <c r="K226" s="42" t="str">
        <f t="shared" si="31"/>
        <v/>
      </c>
      <c r="L226" s="42" t="str">
        <f t="shared" si="32"/>
        <v/>
      </c>
      <c r="M226" s="42" t="str">
        <f t="shared" si="33"/>
        <v/>
      </c>
      <c r="N226" s="75">
        <f t="shared" si="34"/>
        <v>3.6637318793239927E-4</v>
      </c>
      <c r="O226" s="75">
        <f t="shared" si="36"/>
        <v>0</v>
      </c>
      <c r="P226" s="75">
        <f t="shared" si="36"/>
        <v>3.6637318793239927E-4</v>
      </c>
      <c r="Q226" s="75">
        <f t="shared" si="36"/>
        <v>0</v>
      </c>
      <c r="R226" s="75">
        <f t="shared" si="36"/>
        <v>0</v>
      </c>
      <c r="S226" s="75">
        <f t="shared" si="37"/>
        <v>0</v>
      </c>
      <c r="T226" s="42">
        <f t="shared" si="35"/>
        <v>1</v>
      </c>
    </row>
    <row r="227" spans="1:20" x14ac:dyDescent="0.25">
      <c r="A227">
        <v>409</v>
      </c>
      <c r="B227">
        <v>1291122.0080599999</v>
      </c>
      <c r="C227">
        <v>0</v>
      </c>
      <c r="D227">
        <v>4477</v>
      </c>
      <c r="E227">
        <v>0</v>
      </c>
      <c r="F227">
        <v>0</v>
      </c>
      <c r="G227">
        <v>0</v>
      </c>
      <c r="H227" s="74">
        <v>4477</v>
      </c>
      <c r="I227" s="42" t="str">
        <f t="shared" si="29"/>
        <v/>
      </c>
      <c r="J227" s="42">
        <f t="shared" si="30"/>
        <v>1</v>
      </c>
      <c r="K227" s="42" t="str">
        <f t="shared" si="31"/>
        <v/>
      </c>
      <c r="L227" s="42" t="str">
        <f t="shared" si="32"/>
        <v/>
      </c>
      <c r="M227" s="42" t="str">
        <f t="shared" si="33"/>
        <v/>
      </c>
      <c r="N227" s="75">
        <f t="shared" si="34"/>
        <v>3.4675266721903393E-3</v>
      </c>
      <c r="O227" s="75">
        <f t="shared" si="36"/>
        <v>0</v>
      </c>
      <c r="P227" s="75">
        <f t="shared" si="36"/>
        <v>3.4675266721903393E-3</v>
      </c>
      <c r="Q227" s="75">
        <f t="shared" si="36"/>
        <v>0</v>
      </c>
      <c r="R227" s="75">
        <f t="shared" si="36"/>
        <v>0</v>
      </c>
      <c r="S227" s="75">
        <f t="shared" si="37"/>
        <v>0</v>
      </c>
      <c r="T227" s="42">
        <f t="shared" si="35"/>
        <v>1</v>
      </c>
    </row>
    <row r="228" spans="1:20" x14ac:dyDescent="0.25">
      <c r="A228">
        <v>667</v>
      </c>
      <c r="B228">
        <v>820035.06074999995</v>
      </c>
      <c r="C228">
        <v>0</v>
      </c>
      <c r="D228">
        <v>4432</v>
      </c>
      <c r="E228">
        <v>0</v>
      </c>
      <c r="F228">
        <v>0</v>
      </c>
      <c r="G228">
        <v>0</v>
      </c>
      <c r="H228" s="74">
        <v>4432</v>
      </c>
      <c r="I228" s="42" t="str">
        <f t="shared" si="29"/>
        <v/>
      </c>
      <c r="J228" s="42">
        <f t="shared" si="30"/>
        <v>1</v>
      </c>
      <c r="K228" s="42" t="str">
        <f t="shared" si="31"/>
        <v/>
      </c>
      <c r="L228" s="42" t="str">
        <f t="shared" si="32"/>
        <v/>
      </c>
      <c r="M228" s="42" t="str">
        <f t="shared" si="33"/>
        <v/>
      </c>
      <c r="N228" s="75">
        <f t="shared" si="34"/>
        <v>5.4046469622244138E-3</v>
      </c>
      <c r="O228" s="75">
        <f t="shared" si="36"/>
        <v>0</v>
      </c>
      <c r="P228" s="75">
        <f t="shared" si="36"/>
        <v>5.4046469622244138E-3</v>
      </c>
      <c r="Q228" s="75">
        <f t="shared" si="36"/>
        <v>0</v>
      </c>
      <c r="R228" s="75">
        <f t="shared" si="36"/>
        <v>0</v>
      </c>
      <c r="S228" s="75">
        <f t="shared" si="37"/>
        <v>0</v>
      </c>
      <c r="T228" s="42">
        <f t="shared" si="35"/>
        <v>1</v>
      </c>
    </row>
    <row r="229" spans="1:20" x14ac:dyDescent="0.25">
      <c r="A229">
        <v>842</v>
      </c>
      <c r="B229">
        <v>2603530.4685</v>
      </c>
      <c r="C229">
        <v>0</v>
      </c>
      <c r="D229">
        <v>4361</v>
      </c>
      <c r="E229">
        <v>0</v>
      </c>
      <c r="F229">
        <v>0</v>
      </c>
      <c r="G229">
        <v>0</v>
      </c>
      <c r="H229" s="74">
        <v>4361</v>
      </c>
      <c r="I229" s="42" t="str">
        <f t="shared" si="29"/>
        <v/>
      </c>
      <c r="J229" s="42">
        <f t="shared" si="30"/>
        <v>1</v>
      </c>
      <c r="K229" s="42" t="str">
        <f t="shared" si="31"/>
        <v/>
      </c>
      <c r="L229" s="42" t="str">
        <f t="shared" si="32"/>
        <v/>
      </c>
      <c r="M229" s="42" t="str">
        <f t="shared" si="33"/>
        <v/>
      </c>
      <c r="N229" s="75">
        <f t="shared" si="34"/>
        <v>1.6750332107741954E-3</v>
      </c>
      <c r="O229" s="75">
        <f t="shared" si="36"/>
        <v>0</v>
      </c>
      <c r="P229" s="75">
        <f t="shared" si="36"/>
        <v>1.6750332107741954E-3</v>
      </c>
      <c r="Q229" s="75">
        <f t="shared" si="36"/>
        <v>0</v>
      </c>
      <c r="R229" s="75">
        <f t="shared" si="36"/>
        <v>0</v>
      </c>
      <c r="S229" s="75">
        <f t="shared" si="37"/>
        <v>0</v>
      </c>
      <c r="T229" s="42">
        <f t="shared" si="35"/>
        <v>1</v>
      </c>
    </row>
    <row r="230" spans="1:20" x14ac:dyDescent="0.25">
      <c r="A230">
        <v>934</v>
      </c>
      <c r="B230">
        <v>58327589.585900001</v>
      </c>
      <c r="C230">
        <v>0</v>
      </c>
      <c r="D230">
        <v>4314</v>
      </c>
      <c r="E230">
        <v>0</v>
      </c>
      <c r="F230">
        <v>0</v>
      </c>
      <c r="G230">
        <v>0</v>
      </c>
      <c r="H230" s="74">
        <v>4314</v>
      </c>
      <c r="I230" s="42" t="str">
        <f t="shared" si="29"/>
        <v/>
      </c>
      <c r="J230" s="42">
        <f t="shared" si="30"/>
        <v>1</v>
      </c>
      <c r="K230" s="42" t="str">
        <f t="shared" si="31"/>
        <v/>
      </c>
      <c r="L230" s="42" t="str">
        <f t="shared" si="32"/>
        <v/>
      </c>
      <c r="M230" s="42" t="str">
        <f t="shared" si="33"/>
        <v/>
      </c>
      <c r="N230" s="75">
        <f t="shared" si="34"/>
        <v>7.3961568284022805E-5</v>
      </c>
      <c r="O230" s="75">
        <f t="shared" si="36"/>
        <v>0</v>
      </c>
      <c r="P230" s="75">
        <f t="shared" si="36"/>
        <v>7.3961568284022805E-5</v>
      </c>
      <c r="Q230" s="75">
        <f t="shared" si="36"/>
        <v>0</v>
      </c>
      <c r="R230" s="75">
        <f t="shared" si="36"/>
        <v>0</v>
      </c>
      <c r="S230" s="75">
        <f t="shared" si="37"/>
        <v>0</v>
      </c>
      <c r="T230" s="42">
        <f t="shared" si="35"/>
        <v>1</v>
      </c>
    </row>
    <row r="231" spans="1:20" x14ac:dyDescent="0.25">
      <c r="A231">
        <v>625</v>
      </c>
      <c r="B231">
        <v>915256.578125</v>
      </c>
      <c r="C231">
        <v>0</v>
      </c>
      <c r="D231">
        <v>4314</v>
      </c>
      <c r="E231">
        <v>0</v>
      </c>
      <c r="F231">
        <v>0</v>
      </c>
      <c r="G231">
        <v>0</v>
      </c>
      <c r="H231" s="74">
        <v>4314</v>
      </c>
      <c r="I231" s="42" t="str">
        <f t="shared" si="29"/>
        <v/>
      </c>
      <c r="J231" s="42">
        <f t="shared" si="30"/>
        <v>1</v>
      </c>
      <c r="K231" s="42" t="str">
        <f t="shared" si="31"/>
        <v/>
      </c>
      <c r="L231" s="42" t="str">
        <f t="shared" si="32"/>
        <v/>
      </c>
      <c r="M231" s="42" t="str">
        <f t="shared" si="33"/>
        <v/>
      </c>
      <c r="N231" s="75">
        <f t="shared" si="34"/>
        <v>4.7134323894592331E-3</v>
      </c>
      <c r="O231" s="75">
        <f t="shared" si="36"/>
        <v>0</v>
      </c>
      <c r="P231" s="75">
        <f t="shared" si="36"/>
        <v>4.7134323894592331E-3</v>
      </c>
      <c r="Q231" s="75">
        <f t="shared" si="36"/>
        <v>0</v>
      </c>
      <c r="R231" s="75">
        <f t="shared" si="36"/>
        <v>0</v>
      </c>
      <c r="S231" s="75">
        <f t="shared" si="37"/>
        <v>0</v>
      </c>
      <c r="T231" s="42">
        <f t="shared" si="35"/>
        <v>1</v>
      </c>
    </row>
    <row r="232" spans="1:20" x14ac:dyDescent="0.25">
      <c r="A232">
        <v>923</v>
      </c>
      <c r="B232">
        <v>61816911.359399997</v>
      </c>
      <c r="C232">
        <v>0</v>
      </c>
      <c r="D232">
        <v>4314</v>
      </c>
      <c r="E232">
        <v>0</v>
      </c>
      <c r="F232">
        <v>0</v>
      </c>
      <c r="G232">
        <v>0</v>
      </c>
      <c r="H232" s="74">
        <v>4314</v>
      </c>
      <c r="I232" s="42" t="str">
        <f t="shared" si="29"/>
        <v/>
      </c>
      <c r="J232" s="42">
        <f t="shared" si="30"/>
        <v>1</v>
      </c>
      <c r="K232" s="42" t="str">
        <f t="shared" si="31"/>
        <v/>
      </c>
      <c r="L232" s="42" t="str">
        <f t="shared" si="32"/>
        <v/>
      </c>
      <c r="M232" s="42" t="str">
        <f t="shared" si="33"/>
        <v/>
      </c>
      <c r="N232" s="75">
        <f t="shared" si="34"/>
        <v>6.978672834232448E-5</v>
      </c>
      <c r="O232" s="75">
        <f t="shared" si="36"/>
        <v>0</v>
      </c>
      <c r="P232" s="75">
        <f t="shared" si="36"/>
        <v>6.978672834232448E-5</v>
      </c>
      <c r="Q232" s="75">
        <f t="shared" si="36"/>
        <v>0</v>
      </c>
      <c r="R232" s="75">
        <f t="shared" si="36"/>
        <v>0</v>
      </c>
      <c r="S232" s="75">
        <f t="shared" si="37"/>
        <v>0</v>
      </c>
      <c r="T232" s="42">
        <f t="shared" si="35"/>
        <v>1</v>
      </c>
    </row>
    <row r="233" spans="1:20" x14ac:dyDescent="0.25">
      <c r="A233">
        <v>928</v>
      </c>
      <c r="B233">
        <v>37353827.601599999</v>
      </c>
      <c r="C233">
        <v>0</v>
      </c>
      <c r="D233">
        <v>4314</v>
      </c>
      <c r="E233">
        <v>0</v>
      </c>
      <c r="F233">
        <v>0</v>
      </c>
      <c r="G233">
        <v>0</v>
      </c>
      <c r="H233" s="74">
        <v>4314</v>
      </c>
      <c r="I233" s="42" t="str">
        <f t="shared" si="29"/>
        <v/>
      </c>
      <c r="J233" s="42">
        <f t="shared" si="30"/>
        <v>1</v>
      </c>
      <c r="K233" s="42" t="str">
        <f t="shared" si="31"/>
        <v/>
      </c>
      <c r="L233" s="42" t="str">
        <f t="shared" si="32"/>
        <v/>
      </c>
      <c r="M233" s="42" t="str">
        <f t="shared" si="33"/>
        <v/>
      </c>
      <c r="N233" s="75">
        <f t="shared" si="34"/>
        <v>1.154901726808638E-4</v>
      </c>
      <c r="O233" s="75">
        <f t="shared" si="36"/>
        <v>0</v>
      </c>
      <c r="P233" s="75">
        <f t="shared" si="36"/>
        <v>1.154901726808638E-4</v>
      </c>
      <c r="Q233" s="75">
        <f t="shared" si="36"/>
        <v>0</v>
      </c>
      <c r="R233" s="75">
        <f t="shared" si="36"/>
        <v>0</v>
      </c>
      <c r="S233" s="75">
        <f t="shared" si="37"/>
        <v>0</v>
      </c>
      <c r="T233" s="42">
        <f t="shared" si="35"/>
        <v>1</v>
      </c>
    </row>
    <row r="234" spans="1:20" x14ac:dyDescent="0.25">
      <c r="A234">
        <v>429</v>
      </c>
      <c r="B234">
        <v>4340998.4588099997</v>
      </c>
      <c r="C234">
        <v>0</v>
      </c>
      <c r="D234">
        <v>4151</v>
      </c>
      <c r="E234">
        <v>0</v>
      </c>
      <c r="F234">
        <v>0</v>
      </c>
      <c r="G234">
        <v>0</v>
      </c>
      <c r="H234" s="74">
        <v>4151</v>
      </c>
      <c r="I234" s="42" t="str">
        <f t="shared" si="29"/>
        <v/>
      </c>
      <c r="J234" s="42">
        <f t="shared" si="30"/>
        <v>1</v>
      </c>
      <c r="K234" s="42" t="str">
        <f t="shared" si="31"/>
        <v/>
      </c>
      <c r="L234" s="42" t="str">
        <f t="shared" si="32"/>
        <v/>
      </c>
      <c r="M234" s="42" t="str">
        <f t="shared" si="33"/>
        <v/>
      </c>
      <c r="N234" s="75">
        <f t="shared" si="34"/>
        <v>9.5623162260645347E-4</v>
      </c>
      <c r="O234" s="75">
        <f t="shared" si="36"/>
        <v>0</v>
      </c>
      <c r="P234" s="75">
        <f t="shared" si="36"/>
        <v>9.5623162260645347E-4</v>
      </c>
      <c r="Q234" s="75">
        <f t="shared" si="36"/>
        <v>0</v>
      </c>
      <c r="R234" s="75">
        <f t="shared" si="36"/>
        <v>0</v>
      </c>
      <c r="S234" s="75">
        <f t="shared" si="37"/>
        <v>0</v>
      </c>
      <c r="T234" s="42">
        <f t="shared" si="35"/>
        <v>1</v>
      </c>
    </row>
    <row r="235" spans="1:20" x14ac:dyDescent="0.25">
      <c r="A235">
        <v>1131</v>
      </c>
      <c r="B235">
        <v>5574726.4479400003</v>
      </c>
      <c r="C235">
        <v>0</v>
      </c>
      <c r="D235">
        <v>4143</v>
      </c>
      <c r="E235">
        <v>0</v>
      </c>
      <c r="F235">
        <v>0</v>
      </c>
      <c r="G235">
        <v>0</v>
      </c>
      <c r="H235" s="74">
        <v>4143</v>
      </c>
      <c r="I235" s="42" t="str">
        <f t="shared" si="29"/>
        <v/>
      </c>
      <c r="J235" s="42">
        <f t="shared" si="30"/>
        <v>1</v>
      </c>
      <c r="K235" s="42" t="str">
        <f t="shared" si="31"/>
        <v/>
      </c>
      <c r="L235" s="42" t="str">
        <f t="shared" si="32"/>
        <v/>
      </c>
      <c r="M235" s="42" t="str">
        <f t="shared" si="33"/>
        <v/>
      </c>
      <c r="N235" s="75">
        <f t="shared" si="34"/>
        <v>7.4317547931539152E-4</v>
      </c>
      <c r="O235" s="75">
        <f t="shared" si="36"/>
        <v>0</v>
      </c>
      <c r="P235" s="75">
        <f t="shared" si="36"/>
        <v>7.4317547931539152E-4</v>
      </c>
      <c r="Q235" s="75">
        <f t="shared" si="36"/>
        <v>0</v>
      </c>
      <c r="R235" s="75">
        <f t="shared" si="36"/>
        <v>0</v>
      </c>
      <c r="S235" s="75">
        <f t="shared" si="37"/>
        <v>0</v>
      </c>
      <c r="T235" s="42">
        <f t="shared" si="35"/>
        <v>1</v>
      </c>
    </row>
    <row r="236" spans="1:20" x14ac:dyDescent="0.25">
      <c r="A236">
        <v>531</v>
      </c>
      <c r="B236">
        <v>244092.75456299999</v>
      </c>
      <c r="C236">
        <v>0</v>
      </c>
      <c r="D236">
        <v>4143</v>
      </c>
      <c r="E236">
        <v>0</v>
      </c>
      <c r="F236">
        <v>0</v>
      </c>
      <c r="G236">
        <v>0</v>
      </c>
      <c r="H236" s="74">
        <v>4143</v>
      </c>
      <c r="I236" s="42" t="str">
        <f t="shared" si="29"/>
        <v/>
      </c>
      <c r="J236" s="42">
        <f t="shared" si="30"/>
        <v>1</v>
      </c>
      <c r="K236" s="42" t="str">
        <f t="shared" si="31"/>
        <v/>
      </c>
      <c r="L236" s="42" t="str">
        <f t="shared" si="32"/>
        <v/>
      </c>
      <c r="M236" s="42" t="str">
        <f t="shared" si="33"/>
        <v/>
      </c>
      <c r="N236" s="75">
        <f t="shared" si="34"/>
        <v>1.6973056031168256E-2</v>
      </c>
      <c r="O236" s="75">
        <f t="shared" si="36"/>
        <v>0</v>
      </c>
      <c r="P236" s="75">
        <f t="shared" si="36"/>
        <v>1.6973056031168256E-2</v>
      </c>
      <c r="Q236" s="75">
        <f t="shared" si="36"/>
        <v>0</v>
      </c>
      <c r="R236" s="75">
        <f t="shared" si="36"/>
        <v>0</v>
      </c>
      <c r="S236" s="75">
        <f t="shared" si="37"/>
        <v>0</v>
      </c>
      <c r="T236" s="42">
        <f t="shared" si="35"/>
        <v>1</v>
      </c>
    </row>
    <row r="237" spans="1:20" x14ac:dyDescent="0.25">
      <c r="A237">
        <v>844</v>
      </c>
      <c r="B237">
        <v>2388988.5147500001</v>
      </c>
      <c r="C237">
        <v>0</v>
      </c>
      <c r="D237">
        <v>4026</v>
      </c>
      <c r="E237">
        <v>0</v>
      </c>
      <c r="F237">
        <v>0</v>
      </c>
      <c r="G237">
        <v>0</v>
      </c>
      <c r="H237" s="74">
        <v>4026</v>
      </c>
      <c r="I237" s="42" t="str">
        <f t="shared" si="29"/>
        <v/>
      </c>
      <c r="J237" s="42">
        <f t="shared" si="30"/>
        <v>1</v>
      </c>
      <c r="K237" s="42" t="str">
        <f t="shared" si="31"/>
        <v/>
      </c>
      <c r="L237" s="42" t="str">
        <f t="shared" si="32"/>
        <v/>
      </c>
      <c r="M237" s="42" t="str">
        <f t="shared" si="33"/>
        <v/>
      </c>
      <c r="N237" s="75">
        <f t="shared" si="34"/>
        <v>1.6852320449189384E-3</v>
      </c>
      <c r="O237" s="75">
        <f t="shared" si="36"/>
        <v>0</v>
      </c>
      <c r="P237" s="75">
        <f t="shared" si="36"/>
        <v>1.6852320449189384E-3</v>
      </c>
      <c r="Q237" s="75">
        <f t="shared" si="36"/>
        <v>0</v>
      </c>
      <c r="R237" s="75">
        <f t="shared" si="36"/>
        <v>0</v>
      </c>
      <c r="S237" s="75">
        <f t="shared" si="37"/>
        <v>0</v>
      </c>
      <c r="T237" s="42">
        <f t="shared" si="35"/>
        <v>1</v>
      </c>
    </row>
    <row r="238" spans="1:20" x14ac:dyDescent="0.25">
      <c r="A238">
        <v>142</v>
      </c>
      <c r="B238">
        <v>1582093.4963100001</v>
      </c>
      <c r="C238">
        <v>0</v>
      </c>
      <c r="D238">
        <v>3986</v>
      </c>
      <c r="E238">
        <v>0</v>
      </c>
      <c r="F238">
        <v>0</v>
      </c>
      <c r="G238">
        <v>0</v>
      </c>
      <c r="H238" s="74">
        <v>3986</v>
      </c>
      <c r="I238" s="42" t="str">
        <f t="shared" si="29"/>
        <v/>
      </c>
      <c r="J238" s="42">
        <f t="shared" si="30"/>
        <v>1</v>
      </c>
      <c r="K238" s="42" t="str">
        <f t="shared" si="31"/>
        <v/>
      </c>
      <c r="L238" s="42" t="str">
        <f t="shared" si="32"/>
        <v/>
      </c>
      <c r="M238" s="42" t="str">
        <f t="shared" si="33"/>
        <v/>
      </c>
      <c r="N238" s="75">
        <f t="shared" si="34"/>
        <v>2.5194465493327402E-3</v>
      </c>
      <c r="O238" s="75">
        <f t="shared" si="36"/>
        <v>0</v>
      </c>
      <c r="P238" s="75">
        <f t="shared" si="36"/>
        <v>2.5194465493327402E-3</v>
      </c>
      <c r="Q238" s="75">
        <f t="shared" si="36"/>
        <v>0</v>
      </c>
      <c r="R238" s="75">
        <f t="shared" si="36"/>
        <v>0</v>
      </c>
      <c r="S238" s="75">
        <f t="shared" si="37"/>
        <v>0</v>
      </c>
      <c r="T238" s="42">
        <f t="shared" si="35"/>
        <v>1</v>
      </c>
    </row>
    <row r="239" spans="1:20" x14ac:dyDescent="0.25">
      <c r="A239">
        <v>974</v>
      </c>
      <c r="B239">
        <v>694912.85784499999</v>
      </c>
      <c r="C239">
        <v>0</v>
      </c>
      <c r="D239">
        <v>3858</v>
      </c>
      <c r="E239">
        <v>0</v>
      </c>
      <c r="F239">
        <v>0</v>
      </c>
      <c r="G239">
        <v>0</v>
      </c>
      <c r="H239" s="74">
        <v>3858</v>
      </c>
      <c r="I239" s="42" t="str">
        <f t="shared" si="29"/>
        <v/>
      </c>
      <c r="J239" s="42">
        <f t="shared" si="30"/>
        <v>1</v>
      </c>
      <c r="K239" s="42" t="str">
        <f t="shared" si="31"/>
        <v/>
      </c>
      <c r="L239" s="42" t="str">
        <f t="shared" si="32"/>
        <v/>
      </c>
      <c r="M239" s="42" t="str">
        <f t="shared" si="33"/>
        <v/>
      </c>
      <c r="N239" s="75">
        <f t="shared" si="34"/>
        <v>5.5517752426744206E-3</v>
      </c>
      <c r="O239" s="75">
        <f t="shared" si="36"/>
        <v>0</v>
      </c>
      <c r="P239" s="75">
        <f t="shared" si="36"/>
        <v>5.5517752426744206E-3</v>
      </c>
      <c r="Q239" s="75">
        <f t="shared" si="36"/>
        <v>0</v>
      </c>
      <c r="R239" s="75">
        <f t="shared" si="36"/>
        <v>0</v>
      </c>
      <c r="S239" s="75">
        <f t="shared" si="37"/>
        <v>0</v>
      </c>
      <c r="T239" s="42">
        <f t="shared" si="35"/>
        <v>1</v>
      </c>
    </row>
    <row r="240" spans="1:20" x14ac:dyDescent="0.25">
      <c r="A240">
        <v>550</v>
      </c>
      <c r="B240">
        <v>2764611.1880600001</v>
      </c>
      <c r="C240">
        <v>0</v>
      </c>
      <c r="D240">
        <v>3846</v>
      </c>
      <c r="E240">
        <v>0</v>
      </c>
      <c r="F240">
        <v>0</v>
      </c>
      <c r="G240">
        <v>0</v>
      </c>
      <c r="H240" s="74">
        <v>3846</v>
      </c>
      <c r="I240" s="42" t="str">
        <f t="shared" si="29"/>
        <v/>
      </c>
      <c r="J240" s="42">
        <f t="shared" si="30"/>
        <v>1</v>
      </c>
      <c r="K240" s="42" t="str">
        <f t="shared" si="31"/>
        <v/>
      </c>
      <c r="L240" s="42" t="str">
        <f t="shared" si="32"/>
        <v/>
      </c>
      <c r="M240" s="42" t="str">
        <f t="shared" si="33"/>
        <v/>
      </c>
      <c r="N240" s="75">
        <f t="shared" si="34"/>
        <v>1.3911540315724609E-3</v>
      </c>
      <c r="O240" s="75">
        <f t="shared" si="36"/>
        <v>0</v>
      </c>
      <c r="P240" s="75">
        <f t="shared" si="36"/>
        <v>1.3911540315724609E-3</v>
      </c>
      <c r="Q240" s="75">
        <f t="shared" si="36"/>
        <v>0</v>
      </c>
      <c r="R240" s="75">
        <f t="shared" si="36"/>
        <v>0</v>
      </c>
      <c r="S240" s="75">
        <f t="shared" si="37"/>
        <v>0</v>
      </c>
      <c r="T240" s="42">
        <f t="shared" si="35"/>
        <v>1</v>
      </c>
    </row>
    <row r="241" spans="1:20" x14ac:dyDescent="0.25">
      <c r="A241">
        <v>1104</v>
      </c>
      <c r="B241">
        <v>273407.98273799999</v>
      </c>
      <c r="C241">
        <v>0</v>
      </c>
      <c r="D241">
        <v>3834</v>
      </c>
      <c r="E241">
        <v>0</v>
      </c>
      <c r="F241">
        <v>0</v>
      </c>
      <c r="G241">
        <v>0</v>
      </c>
      <c r="H241" s="74">
        <v>3834</v>
      </c>
      <c r="I241" s="42" t="str">
        <f t="shared" si="29"/>
        <v/>
      </c>
      <c r="J241" s="42">
        <f t="shared" si="30"/>
        <v>1</v>
      </c>
      <c r="K241" s="42" t="str">
        <f t="shared" si="31"/>
        <v/>
      </c>
      <c r="L241" s="42" t="str">
        <f t="shared" si="32"/>
        <v/>
      </c>
      <c r="M241" s="42" t="str">
        <f t="shared" si="33"/>
        <v/>
      </c>
      <c r="N241" s="75">
        <f t="shared" si="34"/>
        <v>1.4022999480867484E-2</v>
      </c>
      <c r="O241" s="75">
        <f t="shared" si="36"/>
        <v>0</v>
      </c>
      <c r="P241" s="75">
        <f t="shared" si="36"/>
        <v>1.4022999480867484E-2</v>
      </c>
      <c r="Q241" s="75">
        <f t="shared" si="36"/>
        <v>0</v>
      </c>
      <c r="R241" s="75">
        <f t="shared" si="36"/>
        <v>0</v>
      </c>
      <c r="S241" s="75">
        <f t="shared" si="37"/>
        <v>0</v>
      </c>
      <c r="T241" s="42">
        <f t="shared" si="35"/>
        <v>1</v>
      </c>
    </row>
    <row r="242" spans="1:20" x14ac:dyDescent="0.25">
      <c r="A242">
        <v>966</v>
      </c>
      <c r="B242">
        <v>24524852.3928</v>
      </c>
      <c r="C242">
        <v>0</v>
      </c>
      <c r="D242">
        <v>3706</v>
      </c>
      <c r="E242">
        <v>0</v>
      </c>
      <c r="F242">
        <v>0</v>
      </c>
      <c r="G242">
        <v>0</v>
      </c>
      <c r="H242" s="74">
        <v>3706</v>
      </c>
      <c r="I242" s="42" t="str">
        <f t="shared" si="29"/>
        <v/>
      </c>
      <c r="J242" s="42">
        <f t="shared" si="30"/>
        <v>1</v>
      </c>
      <c r="K242" s="42" t="str">
        <f t="shared" si="31"/>
        <v/>
      </c>
      <c r="L242" s="42" t="str">
        <f t="shared" si="32"/>
        <v/>
      </c>
      <c r="M242" s="42" t="str">
        <f t="shared" si="33"/>
        <v/>
      </c>
      <c r="N242" s="75">
        <f t="shared" si="34"/>
        <v>1.5111202060029552E-4</v>
      </c>
      <c r="O242" s="75">
        <f t="shared" si="36"/>
        <v>0</v>
      </c>
      <c r="P242" s="75">
        <f t="shared" si="36"/>
        <v>1.5111202060029552E-4</v>
      </c>
      <c r="Q242" s="75">
        <f t="shared" si="36"/>
        <v>0</v>
      </c>
      <c r="R242" s="75">
        <f t="shared" si="36"/>
        <v>0</v>
      </c>
      <c r="S242" s="75">
        <f t="shared" si="37"/>
        <v>0</v>
      </c>
      <c r="T242" s="42">
        <f t="shared" si="35"/>
        <v>1</v>
      </c>
    </row>
    <row r="243" spans="1:20" x14ac:dyDescent="0.25">
      <c r="A243">
        <v>786</v>
      </c>
      <c r="B243">
        <v>2289084.3613100001</v>
      </c>
      <c r="C243">
        <v>0</v>
      </c>
      <c r="D243">
        <v>3616</v>
      </c>
      <c r="E243">
        <v>0</v>
      </c>
      <c r="F243">
        <v>0</v>
      </c>
      <c r="G243">
        <v>0</v>
      </c>
      <c r="H243" s="74">
        <v>3616</v>
      </c>
      <c r="I243" s="42" t="str">
        <f t="shared" si="29"/>
        <v/>
      </c>
      <c r="J243" s="42">
        <f t="shared" si="30"/>
        <v>1</v>
      </c>
      <c r="K243" s="42" t="str">
        <f t="shared" si="31"/>
        <v/>
      </c>
      <c r="L243" s="42" t="str">
        <f t="shared" si="32"/>
        <v/>
      </c>
      <c r="M243" s="42" t="str">
        <f t="shared" si="33"/>
        <v/>
      </c>
      <c r="N243" s="75">
        <f t="shared" si="34"/>
        <v>1.5796709204420195E-3</v>
      </c>
      <c r="O243" s="75">
        <f t="shared" si="36"/>
        <v>0</v>
      </c>
      <c r="P243" s="75">
        <f t="shared" si="36"/>
        <v>1.5796709204420195E-3</v>
      </c>
      <c r="Q243" s="75">
        <f t="shared" si="36"/>
        <v>0</v>
      </c>
      <c r="R243" s="75">
        <f t="shared" si="36"/>
        <v>0</v>
      </c>
      <c r="S243" s="75">
        <f t="shared" si="37"/>
        <v>0</v>
      </c>
      <c r="T243" s="42">
        <f t="shared" si="35"/>
        <v>1</v>
      </c>
    </row>
    <row r="244" spans="1:20" x14ac:dyDescent="0.25">
      <c r="A244">
        <v>652</v>
      </c>
      <c r="B244">
        <v>4125239.01461</v>
      </c>
      <c r="C244">
        <v>0</v>
      </c>
      <c r="D244">
        <v>3546</v>
      </c>
      <c r="E244">
        <v>0</v>
      </c>
      <c r="F244">
        <v>0</v>
      </c>
      <c r="G244">
        <v>0</v>
      </c>
      <c r="H244" s="74">
        <v>3546</v>
      </c>
      <c r="I244" s="42" t="str">
        <f t="shared" si="29"/>
        <v/>
      </c>
      <c r="J244" s="42">
        <f t="shared" si="30"/>
        <v>1</v>
      </c>
      <c r="K244" s="42" t="str">
        <f t="shared" si="31"/>
        <v/>
      </c>
      <c r="L244" s="42" t="str">
        <f t="shared" si="32"/>
        <v/>
      </c>
      <c r="M244" s="42" t="str">
        <f t="shared" si="33"/>
        <v/>
      </c>
      <c r="N244" s="75">
        <f t="shared" si="34"/>
        <v>8.595865566677326E-4</v>
      </c>
      <c r="O244" s="75">
        <f t="shared" si="36"/>
        <v>0</v>
      </c>
      <c r="P244" s="75">
        <f t="shared" si="36"/>
        <v>8.595865566677326E-4</v>
      </c>
      <c r="Q244" s="75">
        <f t="shared" si="36"/>
        <v>0</v>
      </c>
      <c r="R244" s="75">
        <f t="shared" si="36"/>
        <v>0</v>
      </c>
      <c r="S244" s="75">
        <f t="shared" si="37"/>
        <v>0</v>
      </c>
      <c r="T244" s="42">
        <f t="shared" si="35"/>
        <v>1</v>
      </c>
    </row>
    <row r="245" spans="1:20" x14ac:dyDescent="0.25">
      <c r="A245">
        <v>656</v>
      </c>
      <c r="B245">
        <v>867633.90075000003</v>
      </c>
      <c r="C245">
        <v>0</v>
      </c>
      <c r="D245">
        <v>3546</v>
      </c>
      <c r="E245">
        <v>0</v>
      </c>
      <c r="F245">
        <v>0</v>
      </c>
      <c r="G245">
        <v>0</v>
      </c>
      <c r="H245" s="74">
        <v>3546</v>
      </c>
      <c r="I245" s="42" t="str">
        <f t="shared" si="29"/>
        <v/>
      </c>
      <c r="J245" s="42">
        <f t="shared" si="30"/>
        <v>1</v>
      </c>
      <c r="K245" s="42" t="str">
        <f t="shared" si="31"/>
        <v/>
      </c>
      <c r="L245" s="42" t="str">
        <f t="shared" si="32"/>
        <v/>
      </c>
      <c r="M245" s="42" t="str">
        <f t="shared" si="33"/>
        <v/>
      </c>
      <c r="N245" s="75">
        <f t="shared" si="34"/>
        <v>4.0869772342168363E-3</v>
      </c>
      <c r="O245" s="75">
        <f t="shared" si="36"/>
        <v>0</v>
      </c>
      <c r="P245" s="75">
        <f t="shared" si="36"/>
        <v>4.0869772342168363E-3</v>
      </c>
      <c r="Q245" s="75">
        <f t="shared" si="36"/>
        <v>0</v>
      </c>
      <c r="R245" s="75">
        <f t="shared" si="36"/>
        <v>0</v>
      </c>
      <c r="S245" s="75">
        <f t="shared" si="37"/>
        <v>0</v>
      </c>
      <c r="T245" s="42">
        <f t="shared" si="35"/>
        <v>1</v>
      </c>
    </row>
    <row r="246" spans="1:20" x14ac:dyDescent="0.25">
      <c r="A246">
        <v>679</v>
      </c>
      <c r="B246">
        <v>19636809.517499998</v>
      </c>
      <c r="C246">
        <v>0</v>
      </c>
      <c r="D246">
        <v>3546</v>
      </c>
      <c r="E246">
        <v>0</v>
      </c>
      <c r="F246">
        <v>0</v>
      </c>
      <c r="G246">
        <v>0</v>
      </c>
      <c r="H246" s="74">
        <v>3546</v>
      </c>
      <c r="I246" s="42" t="str">
        <f t="shared" si="29"/>
        <v/>
      </c>
      <c r="J246" s="42">
        <f t="shared" si="30"/>
        <v>1</v>
      </c>
      <c r="K246" s="42" t="str">
        <f t="shared" si="31"/>
        <v/>
      </c>
      <c r="L246" s="42" t="str">
        <f t="shared" si="32"/>
        <v/>
      </c>
      <c r="M246" s="42" t="str">
        <f t="shared" si="33"/>
        <v/>
      </c>
      <c r="N246" s="75">
        <f t="shared" si="34"/>
        <v>1.8057923293699334E-4</v>
      </c>
      <c r="O246" s="75">
        <f t="shared" si="36"/>
        <v>0</v>
      </c>
      <c r="P246" s="75">
        <f t="shared" si="36"/>
        <v>1.8057923293699334E-4</v>
      </c>
      <c r="Q246" s="75">
        <f t="shared" si="36"/>
        <v>0</v>
      </c>
      <c r="R246" s="75">
        <f t="shared" si="36"/>
        <v>0</v>
      </c>
      <c r="S246" s="75">
        <f t="shared" si="37"/>
        <v>0</v>
      </c>
      <c r="T246" s="42">
        <f t="shared" si="35"/>
        <v>1</v>
      </c>
    </row>
    <row r="247" spans="1:20" x14ac:dyDescent="0.25">
      <c r="A247">
        <v>653</v>
      </c>
      <c r="B247">
        <v>1719069.88641</v>
      </c>
      <c r="C247">
        <v>0</v>
      </c>
      <c r="D247">
        <v>3546</v>
      </c>
      <c r="E247">
        <v>0</v>
      </c>
      <c r="F247">
        <v>0</v>
      </c>
      <c r="G247">
        <v>0</v>
      </c>
      <c r="H247" s="74">
        <v>3546</v>
      </c>
      <c r="I247" s="42" t="str">
        <f t="shared" si="29"/>
        <v/>
      </c>
      <c r="J247" s="42">
        <f t="shared" si="30"/>
        <v>1</v>
      </c>
      <c r="K247" s="42" t="str">
        <f t="shared" si="31"/>
        <v/>
      </c>
      <c r="L247" s="42" t="str">
        <f t="shared" si="32"/>
        <v/>
      </c>
      <c r="M247" s="42" t="str">
        <f t="shared" si="33"/>
        <v/>
      </c>
      <c r="N247" s="75">
        <f t="shared" si="34"/>
        <v>2.0627433637414525E-3</v>
      </c>
      <c r="O247" s="75">
        <f t="shared" si="36"/>
        <v>0</v>
      </c>
      <c r="P247" s="75">
        <f t="shared" si="36"/>
        <v>2.0627433637414525E-3</v>
      </c>
      <c r="Q247" s="75">
        <f t="shared" si="36"/>
        <v>0</v>
      </c>
      <c r="R247" s="75">
        <f t="shared" si="36"/>
        <v>0</v>
      </c>
      <c r="S247" s="75">
        <f t="shared" si="37"/>
        <v>0</v>
      </c>
      <c r="T247" s="42">
        <f t="shared" si="35"/>
        <v>1</v>
      </c>
    </row>
    <row r="248" spans="1:20" x14ac:dyDescent="0.25">
      <c r="A248">
        <v>1050</v>
      </c>
      <c r="B248">
        <v>857300.60763900005</v>
      </c>
      <c r="C248">
        <v>0</v>
      </c>
      <c r="D248">
        <v>3453</v>
      </c>
      <c r="E248">
        <v>0</v>
      </c>
      <c r="F248">
        <v>0</v>
      </c>
      <c r="G248">
        <v>0</v>
      </c>
      <c r="H248" s="74">
        <v>3453</v>
      </c>
      <c r="I248" s="42" t="str">
        <f t="shared" si="29"/>
        <v/>
      </c>
      <c r="J248" s="42">
        <f t="shared" si="30"/>
        <v>1</v>
      </c>
      <c r="K248" s="42" t="str">
        <f t="shared" si="31"/>
        <v/>
      </c>
      <c r="L248" s="42" t="str">
        <f t="shared" si="32"/>
        <v/>
      </c>
      <c r="M248" s="42" t="str">
        <f t="shared" si="33"/>
        <v/>
      </c>
      <c r="N248" s="75">
        <f t="shared" si="34"/>
        <v>4.0277587222404265E-3</v>
      </c>
      <c r="O248" s="75">
        <f t="shared" si="36"/>
        <v>0</v>
      </c>
      <c r="P248" s="75">
        <f t="shared" si="36"/>
        <v>4.0277587222404265E-3</v>
      </c>
      <c r="Q248" s="75">
        <f t="shared" si="36"/>
        <v>0</v>
      </c>
      <c r="R248" s="75">
        <f t="shared" si="36"/>
        <v>0</v>
      </c>
      <c r="S248" s="75">
        <f t="shared" si="37"/>
        <v>0</v>
      </c>
      <c r="T248" s="42">
        <f t="shared" si="35"/>
        <v>1</v>
      </c>
    </row>
    <row r="249" spans="1:20" x14ac:dyDescent="0.25">
      <c r="A249">
        <v>1061</v>
      </c>
      <c r="B249">
        <v>3365626.8399700001</v>
      </c>
      <c r="C249">
        <v>0</v>
      </c>
      <c r="D249">
        <v>3453</v>
      </c>
      <c r="E249">
        <v>0</v>
      </c>
      <c r="F249">
        <v>0</v>
      </c>
      <c r="G249">
        <v>0</v>
      </c>
      <c r="H249" s="74">
        <v>3453</v>
      </c>
      <c r="I249" s="42" t="str">
        <f t="shared" si="29"/>
        <v/>
      </c>
      <c r="J249" s="42">
        <f t="shared" si="30"/>
        <v>1</v>
      </c>
      <c r="K249" s="42" t="str">
        <f t="shared" si="31"/>
        <v/>
      </c>
      <c r="L249" s="42" t="str">
        <f t="shared" si="32"/>
        <v/>
      </c>
      <c r="M249" s="42" t="str">
        <f t="shared" si="33"/>
        <v/>
      </c>
      <c r="N249" s="75">
        <f t="shared" si="34"/>
        <v>1.025960441898181E-3</v>
      </c>
      <c r="O249" s="75">
        <f t="shared" si="36"/>
        <v>0</v>
      </c>
      <c r="P249" s="75">
        <f t="shared" si="36"/>
        <v>1.025960441898181E-3</v>
      </c>
      <c r="Q249" s="75">
        <f t="shared" si="36"/>
        <v>0</v>
      </c>
      <c r="R249" s="75">
        <f t="shared" si="36"/>
        <v>0</v>
      </c>
      <c r="S249" s="75">
        <f t="shared" si="37"/>
        <v>0</v>
      </c>
      <c r="T249" s="42">
        <f t="shared" si="35"/>
        <v>1</v>
      </c>
    </row>
    <row r="250" spans="1:20" x14ac:dyDescent="0.25">
      <c r="A250">
        <v>539</v>
      </c>
      <c r="B250">
        <v>4025663.21006</v>
      </c>
      <c r="C250">
        <v>0</v>
      </c>
      <c r="D250">
        <v>3453</v>
      </c>
      <c r="E250">
        <v>0</v>
      </c>
      <c r="F250">
        <v>0</v>
      </c>
      <c r="G250">
        <v>0</v>
      </c>
      <c r="H250" s="74">
        <v>3453</v>
      </c>
      <c r="I250" s="42" t="str">
        <f t="shared" si="29"/>
        <v/>
      </c>
      <c r="J250" s="42">
        <f t="shared" si="30"/>
        <v>1</v>
      </c>
      <c r="K250" s="42" t="str">
        <f t="shared" si="31"/>
        <v/>
      </c>
      <c r="L250" s="42" t="str">
        <f t="shared" si="32"/>
        <v/>
      </c>
      <c r="M250" s="42" t="str">
        <f t="shared" si="33"/>
        <v/>
      </c>
      <c r="N250" s="75">
        <f t="shared" si="34"/>
        <v>8.5774686550307204E-4</v>
      </c>
      <c r="O250" s="75">
        <f t="shared" si="36"/>
        <v>0</v>
      </c>
      <c r="P250" s="75">
        <f t="shared" si="36"/>
        <v>8.5774686550307204E-4</v>
      </c>
      <c r="Q250" s="75">
        <f t="shared" si="36"/>
        <v>0</v>
      </c>
      <c r="R250" s="75">
        <f t="shared" si="36"/>
        <v>0</v>
      </c>
      <c r="S250" s="75">
        <f t="shared" si="37"/>
        <v>0</v>
      </c>
      <c r="T250" s="42">
        <f t="shared" si="35"/>
        <v>1</v>
      </c>
    </row>
    <row r="251" spans="1:20" x14ac:dyDescent="0.25">
      <c r="A251">
        <v>428</v>
      </c>
      <c r="B251">
        <v>1367291.6811200001</v>
      </c>
      <c r="C251">
        <v>0</v>
      </c>
      <c r="D251">
        <v>3321</v>
      </c>
      <c r="E251">
        <v>0</v>
      </c>
      <c r="F251">
        <v>0</v>
      </c>
      <c r="G251">
        <v>0</v>
      </c>
      <c r="H251" s="74">
        <v>3321</v>
      </c>
      <c r="I251" s="42" t="str">
        <f t="shared" si="29"/>
        <v/>
      </c>
      <c r="J251" s="42">
        <f t="shared" si="30"/>
        <v>1</v>
      </c>
      <c r="K251" s="42" t="str">
        <f t="shared" si="31"/>
        <v/>
      </c>
      <c r="L251" s="42" t="str">
        <f t="shared" si="32"/>
        <v/>
      </c>
      <c r="M251" s="42" t="str">
        <f t="shared" si="33"/>
        <v/>
      </c>
      <c r="N251" s="75">
        <f t="shared" si="34"/>
        <v>2.4288892018121868E-3</v>
      </c>
      <c r="O251" s="75">
        <f t="shared" si="36"/>
        <v>0</v>
      </c>
      <c r="P251" s="75">
        <f t="shared" si="36"/>
        <v>2.4288892018121868E-3</v>
      </c>
      <c r="Q251" s="75">
        <f t="shared" si="36"/>
        <v>0</v>
      </c>
      <c r="R251" s="75">
        <f t="shared" si="36"/>
        <v>0</v>
      </c>
      <c r="S251" s="75">
        <f t="shared" si="37"/>
        <v>0</v>
      </c>
      <c r="T251" s="42">
        <f t="shared" si="35"/>
        <v>1</v>
      </c>
    </row>
    <row r="252" spans="1:20" x14ac:dyDescent="0.25">
      <c r="A252">
        <v>916</v>
      </c>
      <c r="B252">
        <v>357855.11643699999</v>
      </c>
      <c r="C252">
        <v>0</v>
      </c>
      <c r="D252">
        <v>3321</v>
      </c>
      <c r="E252">
        <v>0</v>
      </c>
      <c r="F252">
        <v>0</v>
      </c>
      <c r="G252">
        <v>0</v>
      </c>
      <c r="H252" s="74">
        <v>3321</v>
      </c>
      <c r="I252" s="42" t="str">
        <f t="shared" si="29"/>
        <v/>
      </c>
      <c r="J252" s="42">
        <f t="shared" si="30"/>
        <v>1</v>
      </c>
      <c r="K252" s="42" t="str">
        <f t="shared" si="31"/>
        <v/>
      </c>
      <c r="L252" s="42" t="str">
        <f t="shared" si="32"/>
        <v/>
      </c>
      <c r="M252" s="42" t="str">
        <f t="shared" si="33"/>
        <v/>
      </c>
      <c r="N252" s="75">
        <f t="shared" si="34"/>
        <v>9.2802920720141732E-3</v>
      </c>
      <c r="O252" s="75">
        <f t="shared" si="36"/>
        <v>0</v>
      </c>
      <c r="P252" s="75">
        <f t="shared" si="36"/>
        <v>9.2802920720141732E-3</v>
      </c>
      <c r="Q252" s="75">
        <f t="shared" si="36"/>
        <v>0</v>
      </c>
      <c r="R252" s="75">
        <f t="shared" si="36"/>
        <v>0</v>
      </c>
      <c r="S252" s="75">
        <f t="shared" si="37"/>
        <v>0</v>
      </c>
      <c r="T252" s="42">
        <f t="shared" si="35"/>
        <v>1</v>
      </c>
    </row>
    <row r="253" spans="1:20" x14ac:dyDescent="0.25">
      <c r="A253">
        <v>919</v>
      </c>
      <c r="B253">
        <v>772594.92406200001</v>
      </c>
      <c r="C253">
        <v>0</v>
      </c>
      <c r="D253">
        <v>3321</v>
      </c>
      <c r="E253">
        <v>0</v>
      </c>
      <c r="F253">
        <v>0</v>
      </c>
      <c r="G253">
        <v>0</v>
      </c>
      <c r="H253" s="74">
        <v>3321</v>
      </c>
      <c r="I253" s="42" t="str">
        <f t="shared" si="29"/>
        <v/>
      </c>
      <c r="J253" s="42">
        <f t="shared" si="30"/>
        <v>1</v>
      </c>
      <c r="K253" s="42" t="str">
        <f t="shared" si="31"/>
        <v/>
      </c>
      <c r="L253" s="42" t="str">
        <f t="shared" si="32"/>
        <v/>
      </c>
      <c r="M253" s="42" t="str">
        <f t="shared" si="33"/>
        <v/>
      </c>
      <c r="N253" s="75">
        <f t="shared" si="34"/>
        <v>4.2985009305257782E-3</v>
      </c>
      <c r="O253" s="75">
        <f t="shared" si="36"/>
        <v>0</v>
      </c>
      <c r="P253" s="75">
        <f t="shared" si="36"/>
        <v>4.2985009305257782E-3</v>
      </c>
      <c r="Q253" s="75">
        <f t="shared" si="36"/>
        <v>0</v>
      </c>
      <c r="R253" s="75">
        <f t="shared" si="36"/>
        <v>0</v>
      </c>
      <c r="S253" s="75">
        <f t="shared" si="37"/>
        <v>0</v>
      </c>
      <c r="T253" s="42">
        <f t="shared" si="35"/>
        <v>1</v>
      </c>
    </row>
    <row r="254" spans="1:20" x14ac:dyDescent="0.25">
      <c r="A254">
        <v>127</v>
      </c>
      <c r="B254">
        <v>17120462.969799999</v>
      </c>
      <c r="C254">
        <v>0</v>
      </c>
      <c r="D254">
        <v>3321</v>
      </c>
      <c r="E254">
        <v>0</v>
      </c>
      <c r="F254">
        <v>0</v>
      </c>
      <c r="G254">
        <v>0</v>
      </c>
      <c r="H254" s="74">
        <v>3321</v>
      </c>
      <c r="I254" s="42" t="str">
        <f t="shared" si="29"/>
        <v/>
      </c>
      <c r="J254" s="42">
        <f t="shared" si="30"/>
        <v>1</v>
      </c>
      <c r="K254" s="42" t="str">
        <f t="shared" si="31"/>
        <v/>
      </c>
      <c r="L254" s="42" t="str">
        <f t="shared" si="32"/>
        <v/>
      </c>
      <c r="M254" s="42" t="str">
        <f t="shared" si="33"/>
        <v/>
      </c>
      <c r="N254" s="75">
        <f t="shared" si="34"/>
        <v>1.939783991740263E-4</v>
      </c>
      <c r="O254" s="75">
        <f t="shared" si="36"/>
        <v>0</v>
      </c>
      <c r="P254" s="75">
        <f t="shared" si="36"/>
        <v>1.939783991740263E-4</v>
      </c>
      <c r="Q254" s="75">
        <f t="shared" si="36"/>
        <v>0</v>
      </c>
      <c r="R254" s="75">
        <f t="shared" si="36"/>
        <v>0</v>
      </c>
      <c r="S254" s="75">
        <f t="shared" si="37"/>
        <v>0</v>
      </c>
      <c r="T254" s="42">
        <f t="shared" si="35"/>
        <v>1</v>
      </c>
    </row>
    <row r="255" spans="1:20" x14ac:dyDescent="0.25">
      <c r="A255">
        <v>961</v>
      </c>
      <c r="B255">
        <v>130022.360266</v>
      </c>
      <c r="C255">
        <v>0</v>
      </c>
      <c r="D255">
        <v>3285</v>
      </c>
      <c r="E255">
        <v>0</v>
      </c>
      <c r="F255">
        <v>0</v>
      </c>
      <c r="G255">
        <v>0</v>
      </c>
      <c r="H255" s="74">
        <v>3285</v>
      </c>
      <c r="I255" s="42" t="str">
        <f t="shared" si="29"/>
        <v/>
      </c>
      <c r="J255" s="42">
        <f t="shared" si="30"/>
        <v>1</v>
      </c>
      <c r="K255" s="42" t="str">
        <f t="shared" si="31"/>
        <v/>
      </c>
      <c r="L255" s="42" t="str">
        <f t="shared" si="32"/>
        <v/>
      </c>
      <c r="M255" s="42" t="str">
        <f t="shared" si="33"/>
        <v/>
      </c>
      <c r="N255" s="75">
        <f t="shared" si="34"/>
        <v>2.5264885157287875E-2</v>
      </c>
      <c r="O255" s="75">
        <f t="shared" si="36"/>
        <v>0</v>
      </c>
      <c r="P255" s="75">
        <f t="shared" si="36"/>
        <v>2.5264885157287875E-2</v>
      </c>
      <c r="Q255" s="75">
        <f t="shared" si="36"/>
        <v>0</v>
      </c>
      <c r="R255" s="75">
        <f t="shared" si="36"/>
        <v>0</v>
      </c>
      <c r="S255" s="75">
        <f t="shared" si="37"/>
        <v>0</v>
      </c>
      <c r="T255" s="42">
        <f t="shared" si="35"/>
        <v>1</v>
      </c>
    </row>
    <row r="256" spans="1:20" x14ac:dyDescent="0.25">
      <c r="A256">
        <v>835</v>
      </c>
      <c r="B256">
        <v>2155530.6455600001</v>
      </c>
      <c r="C256">
        <v>0</v>
      </c>
      <c r="D256">
        <v>3285</v>
      </c>
      <c r="E256">
        <v>0</v>
      </c>
      <c r="F256">
        <v>0</v>
      </c>
      <c r="G256">
        <v>0</v>
      </c>
      <c r="H256" s="74">
        <v>3285</v>
      </c>
      <c r="I256" s="42" t="str">
        <f t="shared" si="29"/>
        <v/>
      </c>
      <c r="J256" s="42">
        <f t="shared" si="30"/>
        <v>1</v>
      </c>
      <c r="K256" s="42" t="str">
        <f t="shared" si="31"/>
        <v/>
      </c>
      <c r="L256" s="42" t="str">
        <f t="shared" si="32"/>
        <v/>
      </c>
      <c r="M256" s="42" t="str">
        <f t="shared" si="33"/>
        <v/>
      </c>
      <c r="N256" s="75">
        <f t="shared" si="34"/>
        <v>1.5239866836347239E-3</v>
      </c>
      <c r="O256" s="75">
        <f t="shared" si="36"/>
        <v>0</v>
      </c>
      <c r="P256" s="75">
        <f t="shared" si="36"/>
        <v>1.5239866836347239E-3</v>
      </c>
      <c r="Q256" s="75">
        <f t="shared" si="36"/>
        <v>0</v>
      </c>
      <c r="R256" s="75">
        <f t="shared" si="36"/>
        <v>0</v>
      </c>
      <c r="S256" s="75">
        <f t="shared" si="37"/>
        <v>0</v>
      </c>
      <c r="T256" s="42">
        <f t="shared" si="35"/>
        <v>1</v>
      </c>
    </row>
    <row r="257" spans="1:20" x14ac:dyDescent="0.25">
      <c r="A257">
        <v>404</v>
      </c>
      <c r="B257">
        <v>522695.80287499999</v>
      </c>
      <c r="C257">
        <v>0</v>
      </c>
      <c r="D257">
        <v>3277</v>
      </c>
      <c r="E257">
        <v>0</v>
      </c>
      <c r="F257">
        <v>0</v>
      </c>
      <c r="G257">
        <v>0</v>
      </c>
      <c r="H257" s="74">
        <v>3277</v>
      </c>
      <c r="I257" s="42" t="str">
        <f t="shared" si="29"/>
        <v/>
      </c>
      <c r="J257" s="42">
        <f t="shared" si="30"/>
        <v>1</v>
      </c>
      <c r="K257" s="42" t="str">
        <f t="shared" si="31"/>
        <v/>
      </c>
      <c r="L257" s="42" t="str">
        <f t="shared" si="32"/>
        <v/>
      </c>
      <c r="M257" s="42" t="str">
        <f t="shared" si="33"/>
        <v/>
      </c>
      <c r="N257" s="75">
        <f t="shared" si="34"/>
        <v>6.2694209174349877E-3</v>
      </c>
      <c r="O257" s="75">
        <f t="shared" si="36"/>
        <v>0</v>
      </c>
      <c r="P257" s="75">
        <f t="shared" si="36"/>
        <v>6.2694209174349877E-3</v>
      </c>
      <c r="Q257" s="75">
        <f t="shared" si="36"/>
        <v>0</v>
      </c>
      <c r="R257" s="75">
        <f t="shared" si="36"/>
        <v>0</v>
      </c>
      <c r="S257" s="75">
        <f t="shared" si="37"/>
        <v>0</v>
      </c>
      <c r="T257" s="42">
        <f t="shared" si="35"/>
        <v>1</v>
      </c>
    </row>
    <row r="258" spans="1:20" x14ac:dyDescent="0.25">
      <c r="A258">
        <v>1064</v>
      </c>
      <c r="B258">
        <v>2992786.2620700002</v>
      </c>
      <c r="C258">
        <v>0</v>
      </c>
      <c r="D258">
        <v>3107</v>
      </c>
      <c r="E258">
        <v>0</v>
      </c>
      <c r="F258">
        <v>0</v>
      </c>
      <c r="G258">
        <v>0</v>
      </c>
      <c r="H258" s="74">
        <v>3107</v>
      </c>
      <c r="I258" s="42" t="str">
        <f t="shared" si="29"/>
        <v/>
      </c>
      <c r="J258" s="42">
        <f t="shared" si="30"/>
        <v>1</v>
      </c>
      <c r="K258" s="42" t="str">
        <f t="shared" si="31"/>
        <v/>
      </c>
      <c r="L258" s="42" t="str">
        <f t="shared" si="32"/>
        <v/>
      </c>
      <c r="M258" s="42" t="str">
        <f t="shared" si="33"/>
        <v/>
      </c>
      <c r="N258" s="75">
        <f t="shared" si="34"/>
        <v>1.0381630119656465E-3</v>
      </c>
      <c r="O258" s="75">
        <f t="shared" si="36"/>
        <v>0</v>
      </c>
      <c r="P258" s="75">
        <f t="shared" si="36"/>
        <v>1.0381630119656465E-3</v>
      </c>
      <c r="Q258" s="75">
        <f t="shared" si="36"/>
        <v>0</v>
      </c>
      <c r="R258" s="75">
        <f t="shared" si="36"/>
        <v>0</v>
      </c>
      <c r="S258" s="75">
        <f t="shared" si="37"/>
        <v>0</v>
      </c>
      <c r="T258" s="42">
        <f t="shared" si="35"/>
        <v>1</v>
      </c>
    </row>
    <row r="259" spans="1:20" x14ac:dyDescent="0.25">
      <c r="A259">
        <v>1112</v>
      </c>
      <c r="B259">
        <v>154181.01492700001</v>
      </c>
      <c r="C259">
        <v>0</v>
      </c>
      <c r="D259">
        <v>3107</v>
      </c>
      <c r="E259">
        <v>0</v>
      </c>
      <c r="F259">
        <v>0</v>
      </c>
      <c r="G259">
        <v>0</v>
      </c>
      <c r="H259" s="74">
        <v>3107</v>
      </c>
      <c r="I259" s="42" t="str">
        <f t="shared" ref="I259:I322" si="38">IFERROR(IF(C259/$H259=0,"",C259/$H259),"")</f>
        <v/>
      </c>
      <c r="J259" s="42">
        <f t="shared" ref="J259:J322" si="39">IFERROR(IF(D259/$H259=0,"",D259/$H259),"")</f>
        <v>1</v>
      </c>
      <c r="K259" s="42" t="str">
        <f t="shared" ref="K259:K322" si="40">IFERROR(IF(E259/$H259=0,"",E259/$H259),"")</f>
        <v/>
      </c>
      <c r="L259" s="42" t="str">
        <f t="shared" ref="L259:L322" si="41">IFERROR(IF(F259/$H259=0,"",F259/$H259),"")</f>
        <v/>
      </c>
      <c r="M259" s="42" t="str">
        <f t="shared" ref="M259:M322" si="42">IFERROR(IF(G259/$H259=0,"",G259/$H259),"")</f>
        <v/>
      </c>
      <c r="N259" s="75">
        <f t="shared" ref="N259:N322" si="43">H259/B259</f>
        <v>2.0151638004660102E-2</v>
      </c>
      <c r="O259" s="75">
        <f t="shared" si="36"/>
        <v>0</v>
      </c>
      <c r="P259" s="75">
        <f t="shared" si="36"/>
        <v>2.0151638004660102E-2</v>
      </c>
      <c r="Q259" s="75">
        <f t="shared" si="36"/>
        <v>0</v>
      </c>
      <c r="R259" s="75">
        <f t="shared" ref="R259:S322" si="44">F259/$B259</f>
        <v>0</v>
      </c>
      <c r="S259" s="75">
        <f t="shared" si="37"/>
        <v>0</v>
      </c>
      <c r="T259" s="42">
        <f t="shared" ref="T259:T322" si="45">IFERROR(_xlfn.IFS(I259=1,1,J259=1,1,K259=1,1,L259=1,1,M259=1,1),"")</f>
        <v>1</v>
      </c>
    </row>
    <row r="260" spans="1:20" x14ac:dyDescent="0.25">
      <c r="A260">
        <v>357</v>
      </c>
      <c r="B260">
        <v>2179443.7082600002</v>
      </c>
      <c r="C260">
        <v>0</v>
      </c>
      <c r="D260">
        <v>3099</v>
      </c>
      <c r="E260">
        <v>0</v>
      </c>
      <c r="F260">
        <v>0</v>
      </c>
      <c r="G260">
        <v>0</v>
      </c>
      <c r="H260" s="74">
        <v>3099</v>
      </c>
      <c r="I260" s="42" t="str">
        <f t="shared" si="38"/>
        <v/>
      </c>
      <c r="J260" s="42">
        <f t="shared" si="39"/>
        <v>1</v>
      </c>
      <c r="K260" s="42" t="str">
        <f t="shared" si="40"/>
        <v/>
      </c>
      <c r="L260" s="42" t="str">
        <f t="shared" si="41"/>
        <v/>
      </c>
      <c r="M260" s="42" t="str">
        <f t="shared" si="42"/>
        <v/>
      </c>
      <c r="N260" s="75">
        <f t="shared" si="43"/>
        <v>1.4219224787751664E-3</v>
      </c>
      <c r="O260" s="75">
        <f t="shared" ref="O260:S323" si="46">C260/$B260</f>
        <v>0</v>
      </c>
      <c r="P260" s="75">
        <f t="shared" si="46"/>
        <v>1.4219224787751664E-3</v>
      </c>
      <c r="Q260" s="75">
        <f t="shared" si="46"/>
        <v>0</v>
      </c>
      <c r="R260" s="75">
        <f t="shared" si="44"/>
        <v>0</v>
      </c>
      <c r="S260" s="75">
        <f t="shared" si="44"/>
        <v>0</v>
      </c>
      <c r="T260" s="42">
        <f t="shared" si="45"/>
        <v>1</v>
      </c>
    </row>
    <row r="261" spans="1:20" x14ac:dyDescent="0.25">
      <c r="A261">
        <v>751</v>
      </c>
      <c r="B261">
        <v>1126593.12225</v>
      </c>
      <c r="C261">
        <v>0</v>
      </c>
      <c r="D261">
        <v>3019</v>
      </c>
      <c r="E261">
        <v>0</v>
      </c>
      <c r="F261">
        <v>0</v>
      </c>
      <c r="G261">
        <v>0</v>
      </c>
      <c r="H261" s="74">
        <v>3019</v>
      </c>
      <c r="I261" s="42" t="str">
        <f t="shared" si="38"/>
        <v/>
      </c>
      <c r="J261" s="42">
        <f t="shared" si="39"/>
        <v>1</v>
      </c>
      <c r="K261" s="42" t="str">
        <f t="shared" si="40"/>
        <v/>
      </c>
      <c r="L261" s="42" t="str">
        <f t="shared" si="41"/>
        <v/>
      </c>
      <c r="M261" s="42" t="str">
        <f t="shared" si="42"/>
        <v/>
      </c>
      <c r="N261" s="75">
        <f t="shared" si="43"/>
        <v>2.6797607231708802E-3</v>
      </c>
      <c r="O261" s="75">
        <f t="shared" si="46"/>
        <v>0</v>
      </c>
      <c r="P261" s="75">
        <f t="shared" si="46"/>
        <v>2.6797607231708802E-3</v>
      </c>
      <c r="Q261" s="75">
        <f t="shared" si="46"/>
        <v>0</v>
      </c>
      <c r="R261" s="75">
        <f t="shared" si="44"/>
        <v>0</v>
      </c>
      <c r="S261" s="75">
        <f t="shared" si="44"/>
        <v>0</v>
      </c>
      <c r="T261" s="42">
        <f t="shared" si="45"/>
        <v>1</v>
      </c>
    </row>
    <row r="262" spans="1:20" x14ac:dyDescent="0.25">
      <c r="A262">
        <v>869</v>
      </c>
      <c r="B262">
        <v>485813.06806199998</v>
      </c>
      <c r="C262">
        <v>0</v>
      </c>
      <c r="D262">
        <v>2895</v>
      </c>
      <c r="E262">
        <v>0</v>
      </c>
      <c r="F262">
        <v>0</v>
      </c>
      <c r="G262">
        <v>0</v>
      </c>
      <c r="H262" s="74">
        <v>2895</v>
      </c>
      <c r="I262" s="42" t="str">
        <f t="shared" si="38"/>
        <v/>
      </c>
      <c r="J262" s="42">
        <f t="shared" si="39"/>
        <v>1</v>
      </c>
      <c r="K262" s="42" t="str">
        <f t="shared" si="40"/>
        <v/>
      </c>
      <c r="L262" s="42" t="str">
        <f t="shared" si="41"/>
        <v/>
      </c>
      <c r="M262" s="42" t="str">
        <f t="shared" si="42"/>
        <v/>
      </c>
      <c r="N262" s="75">
        <f t="shared" si="43"/>
        <v>5.9590821867939892E-3</v>
      </c>
      <c r="O262" s="75">
        <f t="shared" si="46"/>
        <v>0</v>
      </c>
      <c r="P262" s="75">
        <f t="shared" si="46"/>
        <v>5.9590821867939892E-3</v>
      </c>
      <c r="Q262" s="75">
        <f t="shared" si="46"/>
        <v>0</v>
      </c>
      <c r="R262" s="75">
        <f t="shared" si="44"/>
        <v>0</v>
      </c>
      <c r="S262" s="75">
        <f t="shared" si="44"/>
        <v>0</v>
      </c>
      <c r="T262" s="42">
        <f t="shared" si="45"/>
        <v>1</v>
      </c>
    </row>
    <row r="263" spans="1:20" x14ac:dyDescent="0.25">
      <c r="A263">
        <v>953</v>
      </c>
      <c r="B263">
        <v>130712.981144</v>
      </c>
      <c r="C263">
        <v>0</v>
      </c>
      <c r="D263">
        <v>2797</v>
      </c>
      <c r="E263">
        <v>0</v>
      </c>
      <c r="F263">
        <v>0</v>
      </c>
      <c r="G263">
        <v>0</v>
      </c>
      <c r="H263" s="74">
        <v>2797</v>
      </c>
      <c r="I263" s="42" t="str">
        <f t="shared" si="38"/>
        <v/>
      </c>
      <c r="J263" s="42">
        <f t="shared" si="39"/>
        <v>1</v>
      </c>
      <c r="K263" s="42" t="str">
        <f t="shared" si="40"/>
        <v/>
      </c>
      <c r="L263" s="42" t="str">
        <f t="shared" si="41"/>
        <v/>
      </c>
      <c r="M263" s="42" t="str">
        <f t="shared" si="42"/>
        <v/>
      </c>
      <c r="N263" s="75">
        <f t="shared" si="43"/>
        <v>2.1398027766796047E-2</v>
      </c>
      <c r="O263" s="75">
        <f t="shared" si="46"/>
        <v>0</v>
      </c>
      <c r="P263" s="75">
        <f t="shared" si="46"/>
        <v>2.1398027766796047E-2</v>
      </c>
      <c r="Q263" s="75">
        <f t="shared" si="46"/>
        <v>0</v>
      </c>
      <c r="R263" s="75">
        <f t="shared" si="44"/>
        <v>0</v>
      </c>
      <c r="S263" s="75">
        <f t="shared" si="44"/>
        <v>0</v>
      </c>
      <c r="T263" s="42">
        <f t="shared" si="45"/>
        <v>1</v>
      </c>
    </row>
    <row r="264" spans="1:20" x14ac:dyDescent="0.25">
      <c r="A264">
        <v>1067</v>
      </c>
      <c r="B264">
        <v>1549184.22796</v>
      </c>
      <c r="C264">
        <v>0</v>
      </c>
      <c r="D264">
        <v>2762</v>
      </c>
      <c r="E264">
        <v>0</v>
      </c>
      <c r="F264">
        <v>0</v>
      </c>
      <c r="G264">
        <v>0</v>
      </c>
      <c r="H264" s="74">
        <v>2762</v>
      </c>
      <c r="I264" s="42" t="str">
        <f t="shared" si="38"/>
        <v/>
      </c>
      <c r="J264" s="42">
        <f t="shared" si="39"/>
        <v>1</v>
      </c>
      <c r="K264" s="42" t="str">
        <f t="shared" si="40"/>
        <v/>
      </c>
      <c r="L264" s="42" t="str">
        <f t="shared" si="41"/>
        <v/>
      </c>
      <c r="M264" s="42" t="str">
        <f t="shared" si="42"/>
        <v/>
      </c>
      <c r="N264" s="75">
        <f t="shared" si="43"/>
        <v>1.7828738184593206E-3</v>
      </c>
      <c r="O264" s="75">
        <f t="shared" si="46"/>
        <v>0</v>
      </c>
      <c r="P264" s="75">
        <f t="shared" si="46"/>
        <v>1.7828738184593206E-3</v>
      </c>
      <c r="Q264" s="75">
        <f t="shared" si="46"/>
        <v>0</v>
      </c>
      <c r="R264" s="75">
        <f t="shared" si="44"/>
        <v>0</v>
      </c>
      <c r="S264" s="75">
        <f t="shared" si="44"/>
        <v>0</v>
      </c>
      <c r="T264" s="42">
        <f t="shared" si="45"/>
        <v>1</v>
      </c>
    </row>
    <row r="265" spans="1:20" x14ac:dyDescent="0.25">
      <c r="A265">
        <v>997</v>
      </c>
      <c r="B265">
        <v>4350769.0614299998</v>
      </c>
      <c r="C265">
        <v>0</v>
      </c>
      <c r="D265">
        <v>2762</v>
      </c>
      <c r="E265">
        <v>0</v>
      </c>
      <c r="F265">
        <v>0</v>
      </c>
      <c r="G265">
        <v>0</v>
      </c>
      <c r="H265" s="74">
        <v>2762</v>
      </c>
      <c r="I265" s="42" t="str">
        <f t="shared" si="38"/>
        <v/>
      </c>
      <c r="J265" s="42">
        <f t="shared" si="39"/>
        <v>1</v>
      </c>
      <c r="K265" s="42" t="str">
        <f t="shared" si="40"/>
        <v/>
      </c>
      <c r="L265" s="42" t="str">
        <f t="shared" si="41"/>
        <v/>
      </c>
      <c r="M265" s="42" t="str">
        <f t="shared" si="42"/>
        <v/>
      </c>
      <c r="N265" s="75">
        <f t="shared" si="43"/>
        <v>6.3483029344981888E-4</v>
      </c>
      <c r="O265" s="75">
        <f t="shared" si="46"/>
        <v>0</v>
      </c>
      <c r="P265" s="75">
        <f t="shared" si="46"/>
        <v>6.3483029344981888E-4</v>
      </c>
      <c r="Q265" s="75">
        <f t="shared" si="46"/>
        <v>0</v>
      </c>
      <c r="R265" s="75">
        <f t="shared" si="44"/>
        <v>0</v>
      </c>
      <c r="S265" s="75">
        <f t="shared" si="44"/>
        <v>0</v>
      </c>
      <c r="T265" s="42">
        <f t="shared" si="45"/>
        <v>1</v>
      </c>
    </row>
    <row r="266" spans="1:20" x14ac:dyDescent="0.25">
      <c r="A266">
        <v>779</v>
      </c>
      <c r="B266">
        <v>147214.71049999999</v>
      </c>
      <c r="C266">
        <v>0</v>
      </c>
      <c r="D266">
        <v>2712</v>
      </c>
      <c r="E266">
        <v>0</v>
      </c>
      <c r="F266">
        <v>0</v>
      </c>
      <c r="G266">
        <v>0</v>
      </c>
      <c r="H266" s="74">
        <v>2712</v>
      </c>
      <c r="I266" s="42" t="str">
        <f t="shared" si="38"/>
        <v/>
      </c>
      <c r="J266" s="42">
        <f t="shared" si="39"/>
        <v>1</v>
      </c>
      <c r="K266" s="42" t="str">
        <f t="shared" si="40"/>
        <v/>
      </c>
      <c r="L266" s="42" t="str">
        <f t="shared" si="41"/>
        <v/>
      </c>
      <c r="M266" s="42" t="str">
        <f t="shared" si="42"/>
        <v/>
      </c>
      <c r="N266" s="75">
        <f t="shared" si="43"/>
        <v>1.8422072025200228E-2</v>
      </c>
      <c r="O266" s="75">
        <f t="shared" si="46"/>
        <v>0</v>
      </c>
      <c r="P266" s="75">
        <f t="shared" si="46"/>
        <v>1.8422072025200228E-2</v>
      </c>
      <c r="Q266" s="75">
        <f t="shared" si="46"/>
        <v>0</v>
      </c>
      <c r="R266" s="75">
        <f t="shared" si="44"/>
        <v>0</v>
      </c>
      <c r="S266" s="75">
        <f t="shared" si="44"/>
        <v>0</v>
      </c>
      <c r="T266" s="42">
        <f t="shared" si="45"/>
        <v>1</v>
      </c>
    </row>
    <row r="267" spans="1:20" x14ac:dyDescent="0.25">
      <c r="A267">
        <v>843</v>
      </c>
      <c r="B267">
        <v>1556828.9885</v>
      </c>
      <c r="C267">
        <v>0</v>
      </c>
      <c r="D267">
        <v>2684</v>
      </c>
      <c r="E267">
        <v>0</v>
      </c>
      <c r="F267">
        <v>0</v>
      </c>
      <c r="G267">
        <v>0</v>
      </c>
      <c r="H267" s="74">
        <v>2684</v>
      </c>
      <c r="I267" s="42" t="str">
        <f t="shared" si="38"/>
        <v/>
      </c>
      <c r="J267" s="42">
        <f t="shared" si="39"/>
        <v>1</v>
      </c>
      <c r="K267" s="42" t="str">
        <f t="shared" si="40"/>
        <v/>
      </c>
      <c r="L267" s="42" t="str">
        <f t="shared" si="41"/>
        <v/>
      </c>
      <c r="M267" s="42" t="str">
        <f t="shared" si="42"/>
        <v/>
      </c>
      <c r="N267" s="75">
        <f t="shared" si="43"/>
        <v>1.7240172297832313E-3</v>
      </c>
      <c r="O267" s="75">
        <f t="shared" si="46"/>
        <v>0</v>
      </c>
      <c r="P267" s="75">
        <f t="shared" si="46"/>
        <v>1.7240172297832313E-3</v>
      </c>
      <c r="Q267" s="75">
        <f t="shared" si="46"/>
        <v>0</v>
      </c>
      <c r="R267" s="75">
        <f t="shared" si="44"/>
        <v>0</v>
      </c>
      <c r="S267" s="75">
        <f t="shared" si="44"/>
        <v>0</v>
      </c>
      <c r="T267" s="42">
        <f t="shared" si="45"/>
        <v>1</v>
      </c>
    </row>
    <row r="268" spans="1:20" x14ac:dyDescent="0.25">
      <c r="A268">
        <v>668</v>
      </c>
      <c r="B268">
        <v>2004059.72481</v>
      </c>
      <c r="C268">
        <v>0</v>
      </c>
      <c r="D268">
        <v>2659</v>
      </c>
      <c r="E268">
        <v>0</v>
      </c>
      <c r="F268">
        <v>0</v>
      </c>
      <c r="G268">
        <v>0</v>
      </c>
      <c r="H268" s="74">
        <v>2659</v>
      </c>
      <c r="I268" s="42" t="str">
        <f t="shared" si="38"/>
        <v/>
      </c>
      <c r="J268" s="42">
        <f t="shared" si="39"/>
        <v>1</v>
      </c>
      <c r="K268" s="42" t="str">
        <f t="shared" si="40"/>
        <v/>
      </c>
      <c r="L268" s="42" t="str">
        <f t="shared" si="41"/>
        <v/>
      </c>
      <c r="M268" s="42" t="str">
        <f t="shared" si="42"/>
        <v/>
      </c>
      <c r="N268" s="75">
        <f t="shared" si="43"/>
        <v>1.326806764829373E-3</v>
      </c>
      <c r="O268" s="75">
        <f t="shared" si="46"/>
        <v>0</v>
      </c>
      <c r="P268" s="75">
        <f t="shared" si="46"/>
        <v>1.326806764829373E-3</v>
      </c>
      <c r="Q268" s="75">
        <f t="shared" si="46"/>
        <v>0</v>
      </c>
      <c r="R268" s="75">
        <f t="shared" si="44"/>
        <v>0</v>
      </c>
      <c r="S268" s="75">
        <f t="shared" si="44"/>
        <v>0</v>
      </c>
      <c r="T268" s="42">
        <f t="shared" si="45"/>
        <v>1</v>
      </c>
    </row>
    <row r="269" spans="1:20" x14ac:dyDescent="0.25">
      <c r="A269">
        <v>874</v>
      </c>
      <c r="B269">
        <v>1786951.62794</v>
      </c>
      <c r="C269">
        <v>0</v>
      </c>
      <c r="D269">
        <v>2594</v>
      </c>
      <c r="E269">
        <v>0</v>
      </c>
      <c r="F269">
        <v>0</v>
      </c>
      <c r="G269">
        <v>0</v>
      </c>
      <c r="H269" s="74">
        <v>2594</v>
      </c>
      <c r="I269" s="42" t="str">
        <f t="shared" si="38"/>
        <v/>
      </c>
      <c r="J269" s="42">
        <f t="shared" si="39"/>
        <v>1</v>
      </c>
      <c r="K269" s="42" t="str">
        <f t="shared" si="40"/>
        <v/>
      </c>
      <c r="L269" s="42" t="str">
        <f t="shared" si="41"/>
        <v/>
      </c>
      <c r="M269" s="42" t="str">
        <f t="shared" si="42"/>
        <v/>
      </c>
      <c r="N269" s="75">
        <f t="shared" si="43"/>
        <v>1.4516341457940674E-3</v>
      </c>
      <c r="O269" s="75">
        <f t="shared" si="46"/>
        <v>0</v>
      </c>
      <c r="P269" s="75">
        <f t="shared" si="46"/>
        <v>1.4516341457940674E-3</v>
      </c>
      <c r="Q269" s="75">
        <f t="shared" si="46"/>
        <v>0</v>
      </c>
      <c r="R269" s="75">
        <f t="shared" si="44"/>
        <v>0</v>
      </c>
      <c r="S269" s="75">
        <f t="shared" si="44"/>
        <v>0</v>
      </c>
      <c r="T269" s="42">
        <f t="shared" si="45"/>
        <v>1</v>
      </c>
    </row>
    <row r="270" spans="1:20" x14ac:dyDescent="0.25">
      <c r="A270">
        <v>1155</v>
      </c>
      <c r="B270">
        <v>77021439.232199997</v>
      </c>
      <c r="C270">
        <v>0</v>
      </c>
      <c r="D270">
        <v>2583</v>
      </c>
      <c r="E270">
        <v>0</v>
      </c>
      <c r="F270">
        <v>0</v>
      </c>
      <c r="G270">
        <v>0</v>
      </c>
      <c r="H270" s="74">
        <v>2583</v>
      </c>
      <c r="I270" s="42" t="str">
        <f t="shared" si="38"/>
        <v/>
      </c>
      <c r="J270" s="42">
        <f t="shared" si="39"/>
        <v>1</v>
      </c>
      <c r="K270" s="42" t="str">
        <f t="shared" si="40"/>
        <v/>
      </c>
      <c r="L270" s="42" t="str">
        <f t="shared" si="41"/>
        <v/>
      </c>
      <c r="M270" s="42" t="str">
        <f t="shared" si="42"/>
        <v/>
      </c>
      <c r="N270" s="75">
        <f t="shared" si="43"/>
        <v>3.3536117031167308E-5</v>
      </c>
      <c r="O270" s="75">
        <f t="shared" si="46"/>
        <v>0</v>
      </c>
      <c r="P270" s="75">
        <f t="shared" si="46"/>
        <v>3.3536117031167308E-5</v>
      </c>
      <c r="Q270" s="75">
        <f t="shared" si="46"/>
        <v>0</v>
      </c>
      <c r="R270" s="75">
        <f t="shared" si="44"/>
        <v>0</v>
      </c>
      <c r="S270" s="75">
        <f t="shared" si="44"/>
        <v>0</v>
      </c>
      <c r="T270" s="42">
        <f t="shared" si="45"/>
        <v>1</v>
      </c>
    </row>
    <row r="271" spans="1:20" x14ac:dyDescent="0.25">
      <c r="A271">
        <v>364</v>
      </c>
      <c r="B271">
        <v>3788517.9159400002</v>
      </c>
      <c r="C271">
        <v>0</v>
      </c>
      <c r="D271">
        <v>2490</v>
      </c>
      <c r="E271">
        <v>0</v>
      </c>
      <c r="F271">
        <v>0</v>
      </c>
      <c r="G271">
        <v>0</v>
      </c>
      <c r="H271" s="74">
        <v>2490</v>
      </c>
      <c r="I271" s="42" t="str">
        <f t="shared" si="38"/>
        <v/>
      </c>
      <c r="J271" s="42">
        <f t="shared" si="39"/>
        <v>1</v>
      </c>
      <c r="K271" s="42" t="str">
        <f t="shared" si="40"/>
        <v/>
      </c>
      <c r="L271" s="42" t="str">
        <f t="shared" si="41"/>
        <v/>
      </c>
      <c r="M271" s="42" t="str">
        <f t="shared" si="42"/>
        <v/>
      </c>
      <c r="N271" s="75">
        <f t="shared" si="43"/>
        <v>6.5724910248502431E-4</v>
      </c>
      <c r="O271" s="75">
        <f t="shared" si="46"/>
        <v>0</v>
      </c>
      <c r="P271" s="75">
        <f t="shared" si="46"/>
        <v>6.5724910248502431E-4</v>
      </c>
      <c r="Q271" s="75">
        <f t="shared" si="46"/>
        <v>0</v>
      </c>
      <c r="R271" s="75">
        <f t="shared" si="44"/>
        <v>0</v>
      </c>
      <c r="S271" s="75">
        <f t="shared" si="44"/>
        <v>0</v>
      </c>
      <c r="T271" s="42">
        <f t="shared" si="45"/>
        <v>1</v>
      </c>
    </row>
    <row r="272" spans="1:20" x14ac:dyDescent="0.25">
      <c r="A272">
        <v>137</v>
      </c>
      <c r="B272">
        <v>1093004.37081</v>
      </c>
      <c r="C272">
        <v>0</v>
      </c>
      <c r="D272">
        <v>2490</v>
      </c>
      <c r="E272">
        <v>0</v>
      </c>
      <c r="F272">
        <v>0</v>
      </c>
      <c r="G272">
        <v>0</v>
      </c>
      <c r="H272" s="74">
        <v>2490</v>
      </c>
      <c r="I272" s="42" t="str">
        <f t="shared" si="38"/>
        <v/>
      </c>
      <c r="J272" s="42">
        <f t="shared" si="39"/>
        <v>1</v>
      </c>
      <c r="K272" s="42" t="str">
        <f t="shared" si="40"/>
        <v/>
      </c>
      <c r="L272" s="42" t="str">
        <f t="shared" si="41"/>
        <v/>
      </c>
      <c r="M272" s="42" t="str">
        <f t="shared" si="42"/>
        <v/>
      </c>
      <c r="N272" s="75">
        <f t="shared" si="43"/>
        <v>2.2781244672925864E-3</v>
      </c>
      <c r="O272" s="75">
        <f t="shared" si="46"/>
        <v>0</v>
      </c>
      <c r="P272" s="75">
        <f t="shared" si="46"/>
        <v>2.2781244672925864E-3</v>
      </c>
      <c r="Q272" s="75">
        <f t="shared" si="46"/>
        <v>0</v>
      </c>
      <c r="R272" s="75">
        <f t="shared" si="44"/>
        <v>0</v>
      </c>
      <c r="S272" s="75">
        <f t="shared" si="44"/>
        <v>0</v>
      </c>
      <c r="T272" s="42">
        <f t="shared" si="45"/>
        <v>1</v>
      </c>
    </row>
    <row r="273" spans="1:20" x14ac:dyDescent="0.25">
      <c r="A273">
        <v>741</v>
      </c>
      <c r="B273">
        <v>150041.71506300001</v>
      </c>
      <c r="C273">
        <v>0</v>
      </c>
      <c r="D273">
        <v>2471</v>
      </c>
      <c r="E273">
        <v>0</v>
      </c>
      <c r="F273">
        <v>0</v>
      </c>
      <c r="G273">
        <v>0</v>
      </c>
      <c r="H273" s="74">
        <v>2471</v>
      </c>
      <c r="I273" s="42" t="str">
        <f t="shared" si="38"/>
        <v/>
      </c>
      <c r="J273" s="42">
        <f t="shared" si="39"/>
        <v>1</v>
      </c>
      <c r="K273" s="42" t="str">
        <f t="shared" si="40"/>
        <v/>
      </c>
      <c r="L273" s="42" t="str">
        <f t="shared" si="41"/>
        <v/>
      </c>
      <c r="M273" s="42" t="str">
        <f t="shared" si="42"/>
        <v/>
      </c>
      <c r="N273" s="75">
        <f t="shared" si="43"/>
        <v>1.6468753366105343E-2</v>
      </c>
      <c r="O273" s="75">
        <f t="shared" si="46"/>
        <v>0</v>
      </c>
      <c r="P273" s="75">
        <f t="shared" si="46"/>
        <v>1.6468753366105343E-2</v>
      </c>
      <c r="Q273" s="75">
        <f t="shared" si="46"/>
        <v>0</v>
      </c>
      <c r="R273" s="75">
        <f t="shared" si="44"/>
        <v>0</v>
      </c>
      <c r="S273" s="75">
        <f t="shared" si="44"/>
        <v>0</v>
      </c>
      <c r="T273" s="42">
        <f t="shared" si="45"/>
        <v>1</v>
      </c>
    </row>
    <row r="274" spans="1:20" x14ac:dyDescent="0.25">
      <c r="A274">
        <v>922</v>
      </c>
      <c r="B274">
        <v>576523.02362500003</v>
      </c>
      <c r="C274">
        <v>0</v>
      </c>
      <c r="D274">
        <v>2470</v>
      </c>
      <c r="E274">
        <v>0</v>
      </c>
      <c r="F274">
        <v>0</v>
      </c>
      <c r="G274">
        <v>0</v>
      </c>
      <c r="H274" s="74">
        <v>2470</v>
      </c>
      <c r="I274" s="42" t="str">
        <f t="shared" si="38"/>
        <v/>
      </c>
      <c r="J274" s="42">
        <f t="shared" si="39"/>
        <v>1</v>
      </c>
      <c r="K274" s="42" t="str">
        <f t="shared" si="40"/>
        <v/>
      </c>
      <c r="L274" s="42" t="str">
        <f t="shared" si="41"/>
        <v/>
      </c>
      <c r="M274" s="42" t="str">
        <f t="shared" si="42"/>
        <v/>
      </c>
      <c r="N274" s="75">
        <f t="shared" si="43"/>
        <v>4.284304180029788E-3</v>
      </c>
      <c r="O274" s="75">
        <f t="shared" si="46"/>
        <v>0</v>
      </c>
      <c r="P274" s="75">
        <f t="shared" si="46"/>
        <v>4.284304180029788E-3</v>
      </c>
      <c r="Q274" s="75">
        <f t="shared" si="46"/>
        <v>0</v>
      </c>
      <c r="R274" s="75">
        <f t="shared" si="44"/>
        <v>0</v>
      </c>
      <c r="S274" s="75">
        <f t="shared" si="44"/>
        <v>0</v>
      </c>
      <c r="T274" s="42">
        <f t="shared" si="45"/>
        <v>1</v>
      </c>
    </row>
    <row r="275" spans="1:20" x14ac:dyDescent="0.25">
      <c r="A275">
        <v>827</v>
      </c>
      <c r="B275">
        <v>2135168.3628699998</v>
      </c>
      <c r="C275">
        <v>0</v>
      </c>
      <c r="D275">
        <v>2470</v>
      </c>
      <c r="E275">
        <v>0</v>
      </c>
      <c r="F275">
        <v>0</v>
      </c>
      <c r="G275">
        <v>0</v>
      </c>
      <c r="H275" s="74">
        <v>2470</v>
      </c>
      <c r="I275" s="42" t="str">
        <f t="shared" si="38"/>
        <v/>
      </c>
      <c r="J275" s="42">
        <f t="shared" si="39"/>
        <v>1</v>
      </c>
      <c r="K275" s="42" t="str">
        <f t="shared" si="40"/>
        <v/>
      </c>
      <c r="L275" s="42" t="str">
        <f t="shared" si="41"/>
        <v/>
      </c>
      <c r="M275" s="42" t="str">
        <f t="shared" si="42"/>
        <v/>
      </c>
      <c r="N275" s="75">
        <f t="shared" si="43"/>
        <v>1.1568174402321763E-3</v>
      </c>
      <c r="O275" s="75">
        <f t="shared" si="46"/>
        <v>0</v>
      </c>
      <c r="P275" s="75">
        <f t="shared" si="46"/>
        <v>1.1568174402321763E-3</v>
      </c>
      <c r="Q275" s="75">
        <f t="shared" si="46"/>
        <v>0</v>
      </c>
      <c r="R275" s="75">
        <f t="shared" si="44"/>
        <v>0</v>
      </c>
      <c r="S275" s="75">
        <f t="shared" si="44"/>
        <v>0</v>
      </c>
      <c r="T275" s="42">
        <f t="shared" si="45"/>
        <v>1</v>
      </c>
    </row>
    <row r="276" spans="1:20" x14ac:dyDescent="0.25">
      <c r="A276">
        <v>1066</v>
      </c>
      <c r="B276">
        <v>699062.72294000001</v>
      </c>
      <c r="C276">
        <v>0</v>
      </c>
      <c r="D276">
        <v>2417</v>
      </c>
      <c r="E276">
        <v>0</v>
      </c>
      <c r="F276">
        <v>0</v>
      </c>
      <c r="G276">
        <v>0</v>
      </c>
      <c r="H276" s="74">
        <v>2417</v>
      </c>
      <c r="I276" s="42" t="str">
        <f t="shared" si="38"/>
        <v/>
      </c>
      <c r="J276" s="42">
        <f t="shared" si="39"/>
        <v>1</v>
      </c>
      <c r="K276" s="42" t="str">
        <f t="shared" si="40"/>
        <v/>
      </c>
      <c r="L276" s="42" t="str">
        <f t="shared" si="41"/>
        <v/>
      </c>
      <c r="M276" s="42" t="str">
        <f t="shared" si="42"/>
        <v/>
      </c>
      <c r="N276" s="75">
        <f t="shared" si="43"/>
        <v>3.4574866041132751E-3</v>
      </c>
      <c r="O276" s="75">
        <f t="shared" si="46"/>
        <v>0</v>
      </c>
      <c r="P276" s="75">
        <f t="shared" si="46"/>
        <v>3.4574866041132751E-3</v>
      </c>
      <c r="Q276" s="75">
        <f t="shared" si="46"/>
        <v>0</v>
      </c>
      <c r="R276" s="75">
        <f t="shared" si="44"/>
        <v>0</v>
      </c>
      <c r="S276" s="75">
        <f t="shared" si="44"/>
        <v>0</v>
      </c>
      <c r="T276" s="42">
        <f t="shared" si="45"/>
        <v>1</v>
      </c>
    </row>
    <row r="277" spans="1:20" x14ac:dyDescent="0.25">
      <c r="A277">
        <v>846</v>
      </c>
      <c r="B277">
        <v>2947385.9299400002</v>
      </c>
      <c r="C277">
        <v>0</v>
      </c>
      <c r="D277">
        <v>2348</v>
      </c>
      <c r="E277">
        <v>0</v>
      </c>
      <c r="F277">
        <v>0</v>
      </c>
      <c r="G277">
        <v>0</v>
      </c>
      <c r="H277" s="74">
        <v>2348</v>
      </c>
      <c r="I277" s="42" t="str">
        <f t="shared" si="38"/>
        <v/>
      </c>
      <c r="J277" s="42">
        <f t="shared" si="39"/>
        <v>1</v>
      </c>
      <c r="K277" s="42" t="str">
        <f t="shared" si="40"/>
        <v/>
      </c>
      <c r="L277" s="42" t="str">
        <f t="shared" si="41"/>
        <v/>
      </c>
      <c r="M277" s="42" t="str">
        <f t="shared" si="42"/>
        <v/>
      </c>
      <c r="N277" s="75">
        <f t="shared" si="43"/>
        <v>7.9663812470184326E-4</v>
      </c>
      <c r="O277" s="75">
        <f t="shared" si="46"/>
        <v>0</v>
      </c>
      <c r="P277" s="75">
        <f t="shared" si="46"/>
        <v>7.9663812470184326E-4</v>
      </c>
      <c r="Q277" s="75">
        <f t="shared" si="46"/>
        <v>0</v>
      </c>
      <c r="R277" s="75">
        <f t="shared" si="44"/>
        <v>0</v>
      </c>
      <c r="S277" s="75">
        <f t="shared" si="44"/>
        <v>0</v>
      </c>
      <c r="T277" s="42">
        <f t="shared" si="45"/>
        <v>1</v>
      </c>
    </row>
    <row r="278" spans="1:20" x14ac:dyDescent="0.25">
      <c r="A278">
        <v>1009</v>
      </c>
      <c r="B278">
        <v>3016049.06476</v>
      </c>
      <c r="C278">
        <v>0</v>
      </c>
      <c r="D278">
        <v>2318</v>
      </c>
      <c r="E278">
        <v>0</v>
      </c>
      <c r="F278">
        <v>0</v>
      </c>
      <c r="G278">
        <v>0</v>
      </c>
      <c r="H278" s="74">
        <v>2318</v>
      </c>
      <c r="I278" s="42" t="str">
        <f t="shared" si="38"/>
        <v/>
      </c>
      <c r="J278" s="42">
        <f t="shared" si="39"/>
        <v>1</v>
      </c>
      <c r="K278" s="42" t="str">
        <f t="shared" si="40"/>
        <v/>
      </c>
      <c r="L278" s="42" t="str">
        <f t="shared" si="41"/>
        <v/>
      </c>
      <c r="M278" s="42" t="str">
        <f t="shared" si="42"/>
        <v/>
      </c>
      <c r="N278" s="75">
        <f t="shared" si="43"/>
        <v>7.6855513628205951E-4</v>
      </c>
      <c r="O278" s="75">
        <f t="shared" si="46"/>
        <v>0</v>
      </c>
      <c r="P278" s="75">
        <f t="shared" si="46"/>
        <v>7.6855513628205951E-4</v>
      </c>
      <c r="Q278" s="75">
        <f t="shared" si="46"/>
        <v>0</v>
      </c>
      <c r="R278" s="75">
        <f t="shared" si="44"/>
        <v>0</v>
      </c>
      <c r="S278" s="75">
        <f t="shared" si="44"/>
        <v>0</v>
      </c>
      <c r="T278" s="42">
        <f t="shared" si="45"/>
        <v>1</v>
      </c>
    </row>
    <row r="279" spans="1:20" x14ac:dyDescent="0.25">
      <c r="A279">
        <v>621</v>
      </c>
      <c r="B279">
        <v>27503551.507800002</v>
      </c>
      <c r="C279">
        <v>0</v>
      </c>
      <c r="D279">
        <v>2157</v>
      </c>
      <c r="E279">
        <v>0</v>
      </c>
      <c r="F279">
        <v>0</v>
      </c>
      <c r="G279">
        <v>0</v>
      </c>
      <c r="H279" s="74">
        <v>2157</v>
      </c>
      <c r="I279" s="42" t="str">
        <f t="shared" si="38"/>
        <v/>
      </c>
      <c r="J279" s="42">
        <f t="shared" si="39"/>
        <v>1</v>
      </c>
      <c r="K279" s="42" t="str">
        <f t="shared" si="40"/>
        <v/>
      </c>
      <c r="L279" s="42" t="str">
        <f t="shared" si="41"/>
        <v/>
      </c>
      <c r="M279" s="42" t="str">
        <f t="shared" si="42"/>
        <v/>
      </c>
      <c r="N279" s="75">
        <f t="shared" si="43"/>
        <v>7.8426235222323022E-5</v>
      </c>
      <c r="O279" s="75">
        <f t="shared" si="46"/>
        <v>0</v>
      </c>
      <c r="P279" s="75">
        <f t="shared" si="46"/>
        <v>7.8426235222323022E-5</v>
      </c>
      <c r="Q279" s="75">
        <f t="shared" si="46"/>
        <v>0</v>
      </c>
      <c r="R279" s="75">
        <f t="shared" si="44"/>
        <v>0</v>
      </c>
      <c r="S279" s="75">
        <f t="shared" si="44"/>
        <v>0</v>
      </c>
      <c r="T279" s="42">
        <f t="shared" si="45"/>
        <v>1</v>
      </c>
    </row>
    <row r="280" spans="1:20" x14ac:dyDescent="0.25">
      <c r="A280">
        <v>767</v>
      </c>
      <c r="B280">
        <v>737094.21634499996</v>
      </c>
      <c r="C280">
        <v>0</v>
      </c>
      <c r="D280">
        <v>2075</v>
      </c>
      <c r="E280">
        <v>0</v>
      </c>
      <c r="F280">
        <v>0</v>
      </c>
      <c r="G280">
        <v>0</v>
      </c>
      <c r="H280" s="74">
        <v>2075</v>
      </c>
      <c r="I280" s="42" t="str">
        <f t="shared" si="38"/>
        <v/>
      </c>
      <c r="J280" s="42">
        <f t="shared" si="39"/>
        <v>1</v>
      </c>
      <c r="K280" s="42" t="str">
        <f t="shared" si="40"/>
        <v/>
      </c>
      <c r="L280" s="42" t="str">
        <f t="shared" si="41"/>
        <v/>
      </c>
      <c r="M280" s="42" t="str">
        <f t="shared" si="42"/>
        <v/>
      </c>
      <c r="N280" s="75">
        <f t="shared" si="43"/>
        <v>2.8151082371656918E-3</v>
      </c>
      <c r="O280" s="75">
        <f t="shared" si="46"/>
        <v>0</v>
      </c>
      <c r="P280" s="75">
        <f t="shared" si="46"/>
        <v>2.8151082371656918E-3</v>
      </c>
      <c r="Q280" s="75">
        <f t="shared" si="46"/>
        <v>0</v>
      </c>
      <c r="R280" s="75">
        <f t="shared" si="44"/>
        <v>0</v>
      </c>
      <c r="S280" s="75">
        <f t="shared" si="44"/>
        <v>0</v>
      </c>
      <c r="T280" s="42">
        <f t="shared" si="45"/>
        <v>1</v>
      </c>
    </row>
    <row r="281" spans="1:20" x14ac:dyDescent="0.25">
      <c r="A281">
        <v>1037</v>
      </c>
      <c r="B281">
        <v>412071.54600500001</v>
      </c>
      <c r="C281">
        <v>0</v>
      </c>
      <c r="D281">
        <v>2072</v>
      </c>
      <c r="E281">
        <v>0</v>
      </c>
      <c r="F281">
        <v>0</v>
      </c>
      <c r="G281">
        <v>0</v>
      </c>
      <c r="H281" s="74">
        <v>2072</v>
      </c>
      <c r="I281" s="42" t="str">
        <f t="shared" si="38"/>
        <v/>
      </c>
      <c r="J281" s="42">
        <f t="shared" si="39"/>
        <v>1</v>
      </c>
      <c r="K281" s="42" t="str">
        <f t="shared" si="40"/>
        <v/>
      </c>
      <c r="L281" s="42" t="str">
        <f t="shared" si="41"/>
        <v/>
      </c>
      <c r="M281" s="42" t="str">
        <f t="shared" si="42"/>
        <v/>
      </c>
      <c r="N281" s="75">
        <f t="shared" si="43"/>
        <v>5.0282530305425614E-3</v>
      </c>
      <c r="O281" s="75">
        <f t="shared" si="46"/>
        <v>0</v>
      </c>
      <c r="P281" s="75">
        <f t="shared" si="46"/>
        <v>5.0282530305425614E-3</v>
      </c>
      <c r="Q281" s="75">
        <f t="shared" si="46"/>
        <v>0</v>
      </c>
      <c r="R281" s="75">
        <f t="shared" si="44"/>
        <v>0</v>
      </c>
      <c r="S281" s="75">
        <f t="shared" si="44"/>
        <v>0</v>
      </c>
      <c r="T281" s="42">
        <f t="shared" si="45"/>
        <v>1</v>
      </c>
    </row>
    <row r="282" spans="1:20" x14ac:dyDescent="0.25">
      <c r="A282">
        <v>1039</v>
      </c>
      <c r="B282">
        <v>250597.798274</v>
      </c>
      <c r="C282">
        <v>0</v>
      </c>
      <c r="D282">
        <v>2072</v>
      </c>
      <c r="E282">
        <v>0</v>
      </c>
      <c r="F282">
        <v>0</v>
      </c>
      <c r="G282">
        <v>0</v>
      </c>
      <c r="H282" s="74">
        <v>2072</v>
      </c>
      <c r="I282" s="42" t="str">
        <f t="shared" si="38"/>
        <v/>
      </c>
      <c r="J282" s="42">
        <f t="shared" si="39"/>
        <v>1</v>
      </c>
      <c r="K282" s="42" t="str">
        <f t="shared" si="40"/>
        <v/>
      </c>
      <c r="L282" s="42" t="str">
        <f t="shared" si="41"/>
        <v/>
      </c>
      <c r="M282" s="42" t="str">
        <f t="shared" si="42"/>
        <v/>
      </c>
      <c r="N282" s="75">
        <f t="shared" si="43"/>
        <v>8.26822906773708E-3</v>
      </c>
      <c r="O282" s="75">
        <f t="shared" si="46"/>
        <v>0</v>
      </c>
      <c r="P282" s="75">
        <f t="shared" si="46"/>
        <v>8.26822906773708E-3</v>
      </c>
      <c r="Q282" s="75">
        <f t="shared" si="46"/>
        <v>0</v>
      </c>
      <c r="R282" s="75">
        <f t="shared" si="44"/>
        <v>0</v>
      </c>
      <c r="S282" s="75">
        <f t="shared" si="44"/>
        <v>0</v>
      </c>
      <c r="T282" s="42">
        <f t="shared" si="45"/>
        <v>1</v>
      </c>
    </row>
    <row r="283" spans="1:20" x14ac:dyDescent="0.25">
      <c r="A283">
        <v>1042</v>
      </c>
      <c r="B283">
        <v>5791240.9448300004</v>
      </c>
      <c r="C283">
        <v>0</v>
      </c>
      <c r="D283">
        <v>2072</v>
      </c>
      <c r="E283">
        <v>0</v>
      </c>
      <c r="F283">
        <v>0</v>
      </c>
      <c r="G283">
        <v>0</v>
      </c>
      <c r="H283" s="74">
        <v>2072</v>
      </c>
      <c r="I283" s="42" t="str">
        <f t="shared" si="38"/>
        <v/>
      </c>
      <c r="J283" s="42">
        <f t="shared" si="39"/>
        <v>1</v>
      </c>
      <c r="K283" s="42" t="str">
        <f t="shared" si="40"/>
        <v/>
      </c>
      <c r="L283" s="42" t="str">
        <f t="shared" si="41"/>
        <v/>
      </c>
      <c r="M283" s="42" t="str">
        <f t="shared" si="42"/>
        <v/>
      </c>
      <c r="N283" s="75">
        <f t="shared" si="43"/>
        <v>3.5778169475917439E-4</v>
      </c>
      <c r="O283" s="75">
        <f t="shared" si="46"/>
        <v>0</v>
      </c>
      <c r="P283" s="75">
        <f t="shared" si="46"/>
        <v>3.5778169475917439E-4</v>
      </c>
      <c r="Q283" s="75">
        <f t="shared" si="46"/>
        <v>0</v>
      </c>
      <c r="R283" s="75">
        <f t="shared" si="44"/>
        <v>0</v>
      </c>
      <c r="S283" s="75">
        <f t="shared" si="44"/>
        <v>0</v>
      </c>
      <c r="T283" s="42">
        <f t="shared" si="45"/>
        <v>1</v>
      </c>
    </row>
    <row r="284" spans="1:20" x14ac:dyDescent="0.25">
      <c r="A284">
        <v>1046</v>
      </c>
      <c r="B284">
        <v>1766700.0105600001</v>
      </c>
      <c r="C284">
        <v>0</v>
      </c>
      <c r="D284">
        <v>2072</v>
      </c>
      <c r="E284">
        <v>0</v>
      </c>
      <c r="F284">
        <v>0</v>
      </c>
      <c r="G284">
        <v>0</v>
      </c>
      <c r="H284" s="74">
        <v>2072</v>
      </c>
      <c r="I284" s="42" t="str">
        <f t="shared" si="38"/>
        <v/>
      </c>
      <c r="J284" s="42">
        <f t="shared" si="39"/>
        <v>1</v>
      </c>
      <c r="K284" s="42" t="str">
        <f t="shared" si="40"/>
        <v/>
      </c>
      <c r="L284" s="42" t="str">
        <f t="shared" si="41"/>
        <v/>
      </c>
      <c r="M284" s="42" t="str">
        <f t="shared" si="42"/>
        <v/>
      </c>
      <c r="N284" s="75">
        <f t="shared" si="43"/>
        <v>1.1728080532151168E-3</v>
      </c>
      <c r="O284" s="75">
        <f t="shared" si="46"/>
        <v>0</v>
      </c>
      <c r="P284" s="75">
        <f t="shared" si="46"/>
        <v>1.1728080532151168E-3</v>
      </c>
      <c r="Q284" s="75">
        <f t="shared" si="46"/>
        <v>0</v>
      </c>
      <c r="R284" s="75">
        <f t="shared" si="44"/>
        <v>0</v>
      </c>
      <c r="S284" s="75">
        <f t="shared" si="44"/>
        <v>0</v>
      </c>
      <c r="T284" s="42">
        <f t="shared" si="45"/>
        <v>1</v>
      </c>
    </row>
    <row r="285" spans="1:20" x14ac:dyDescent="0.25">
      <c r="A285">
        <v>1068</v>
      </c>
      <c r="B285">
        <v>1506515.3274000001</v>
      </c>
      <c r="C285">
        <v>0</v>
      </c>
      <c r="D285">
        <v>2072</v>
      </c>
      <c r="E285">
        <v>0</v>
      </c>
      <c r="F285">
        <v>0</v>
      </c>
      <c r="G285">
        <v>0</v>
      </c>
      <c r="H285" s="74">
        <v>2072</v>
      </c>
      <c r="I285" s="42" t="str">
        <f t="shared" si="38"/>
        <v/>
      </c>
      <c r="J285" s="42">
        <f t="shared" si="39"/>
        <v>1</v>
      </c>
      <c r="K285" s="42" t="str">
        <f t="shared" si="40"/>
        <v/>
      </c>
      <c r="L285" s="42" t="str">
        <f t="shared" si="41"/>
        <v/>
      </c>
      <c r="M285" s="42" t="str">
        <f t="shared" si="42"/>
        <v/>
      </c>
      <c r="N285" s="75">
        <f t="shared" si="43"/>
        <v>1.3753593888592786E-3</v>
      </c>
      <c r="O285" s="75">
        <f t="shared" si="46"/>
        <v>0</v>
      </c>
      <c r="P285" s="75">
        <f t="shared" si="46"/>
        <v>1.3753593888592786E-3</v>
      </c>
      <c r="Q285" s="75">
        <f t="shared" si="46"/>
        <v>0</v>
      </c>
      <c r="R285" s="75">
        <f t="shared" si="44"/>
        <v>0</v>
      </c>
      <c r="S285" s="75">
        <f t="shared" si="44"/>
        <v>0</v>
      </c>
      <c r="T285" s="42">
        <f t="shared" si="45"/>
        <v>1</v>
      </c>
    </row>
    <row r="286" spans="1:20" x14ac:dyDescent="0.25">
      <c r="A286">
        <v>1072</v>
      </c>
      <c r="B286">
        <v>3533740.7141499999</v>
      </c>
      <c r="C286">
        <v>0</v>
      </c>
      <c r="D286">
        <v>2072</v>
      </c>
      <c r="E286">
        <v>0</v>
      </c>
      <c r="F286">
        <v>0</v>
      </c>
      <c r="G286">
        <v>0</v>
      </c>
      <c r="H286" s="74">
        <v>2072</v>
      </c>
      <c r="I286" s="42" t="str">
        <f t="shared" si="38"/>
        <v/>
      </c>
      <c r="J286" s="42">
        <f t="shared" si="39"/>
        <v>1</v>
      </c>
      <c r="K286" s="42" t="str">
        <f t="shared" si="40"/>
        <v/>
      </c>
      <c r="L286" s="42" t="str">
        <f t="shared" si="41"/>
        <v/>
      </c>
      <c r="M286" s="42" t="str">
        <f t="shared" si="42"/>
        <v/>
      </c>
      <c r="N286" s="75">
        <f t="shared" si="43"/>
        <v>5.8634749055107044E-4</v>
      </c>
      <c r="O286" s="75">
        <f t="shared" si="46"/>
        <v>0</v>
      </c>
      <c r="P286" s="75">
        <f t="shared" si="46"/>
        <v>5.8634749055107044E-4</v>
      </c>
      <c r="Q286" s="75">
        <f t="shared" si="46"/>
        <v>0</v>
      </c>
      <c r="R286" s="75">
        <f t="shared" si="44"/>
        <v>0</v>
      </c>
      <c r="S286" s="75">
        <f t="shared" si="44"/>
        <v>0</v>
      </c>
      <c r="T286" s="42">
        <f t="shared" si="45"/>
        <v>1</v>
      </c>
    </row>
    <row r="287" spans="1:20" x14ac:dyDescent="0.25">
      <c r="A287">
        <v>1129</v>
      </c>
      <c r="B287">
        <v>682224.59063700004</v>
      </c>
      <c r="C287">
        <v>0</v>
      </c>
      <c r="D287">
        <v>2072</v>
      </c>
      <c r="E287">
        <v>0</v>
      </c>
      <c r="F287">
        <v>0</v>
      </c>
      <c r="G287">
        <v>0</v>
      </c>
      <c r="H287" s="74">
        <v>2072</v>
      </c>
      <c r="I287" s="42" t="str">
        <f t="shared" si="38"/>
        <v/>
      </c>
      <c r="J287" s="42">
        <f t="shared" si="39"/>
        <v>1</v>
      </c>
      <c r="K287" s="42" t="str">
        <f t="shared" si="40"/>
        <v/>
      </c>
      <c r="L287" s="42" t="str">
        <f t="shared" si="41"/>
        <v/>
      </c>
      <c r="M287" s="42" t="str">
        <f t="shared" si="42"/>
        <v/>
      </c>
      <c r="N287" s="75">
        <f t="shared" si="43"/>
        <v>3.0371230067584524E-3</v>
      </c>
      <c r="O287" s="75">
        <f t="shared" si="46"/>
        <v>0</v>
      </c>
      <c r="P287" s="75">
        <f t="shared" si="46"/>
        <v>3.0371230067584524E-3</v>
      </c>
      <c r="Q287" s="75">
        <f t="shared" si="46"/>
        <v>0</v>
      </c>
      <c r="R287" s="75">
        <f t="shared" si="44"/>
        <v>0</v>
      </c>
      <c r="S287" s="75">
        <f t="shared" si="44"/>
        <v>0</v>
      </c>
      <c r="T287" s="42">
        <f t="shared" si="45"/>
        <v>1</v>
      </c>
    </row>
    <row r="288" spans="1:20" x14ac:dyDescent="0.25">
      <c r="A288">
        <v>1138</v>
      </c>
      <c r="B288">
        <v>1169232.1312599999</v>
      </c>
      <c r="C288">
        <v>0</v>
      </c>
      <c r="D288">
        <v>2072</v>
      </c>
      <c r="E288">
        <v>0</v>
      </c>
      <c r="F288">
        <v>0</v>
      </c>
      <c r="G288">
        <v>0</v>
      </c>
      <c r="H288" s="74">
        <v>2072</v>
      </c>
      <c r="I288" s="42" t="str">
        <f t="shared" si="38"/>
        <v/>
      </c>
      <c r="J288" s="42">
        <f t="shared" si="39"/>
        <v>1</v>
      </c>
      <c r="K288" s="42" t="str">
        <f t="shared" si="40"/>
        <v/>
      </c>
      <c r="L288" s="42" t="str">
        <f t="shared" si="41"/>
        <v/>
      </c>
      <c r="M288" s="42" t="str">
        <f t="shared" si="42"/>
        <v/>
      </c>
      <c r="N288" s="75">
        <f t="shared" si="43"/>
        <v>1.772103198846537E-3</v>
      </c>
      <c r="O288" s="75">
        <f t="shared" si="46"/>
        <v>0</v>
      </c>
      <c r="P288" s="75">
        <f t="shared" si="46"/>
        <v>1.772103198846537E-3</v>
      </c>
      <c r="Q288" s="75">
        <f t="shared" si="46"/>
        <v>0</v>
      </c>
      <c r="R288" s="75">
        <f t="shared" si="44"/>
        <v>0</v>
      </c>
      <c r="S288" s="75">
        <f t="shared" si="44"/>
        <v>0</v>
      </c>
      <c r="T288" s="42">
        <f t="shared" si="45"/>
        <v>1</v>
      </c>
    </row>
    <row r="289" spans="1:20" x14ac:dyDescent="0.25">
      <c r="A289">
        <v>1051</v>
      </c>
      <c r="B289">
        <v>9674391.7985699996</v>
      </c>
      <c r="C289">
        <v>0</v>
      </c>
      <c r="D289">
        <v>2013</v>
      </c>
      <c r="E289">
        <v>0</v>
      </c>
      <c r="F289">
        <v>0</v>
      </c>
      <c r="G289">
        <v>0</v>
      </c>
      <c r="H289" s="74">
        <v>2013</v>
      </c>
      <c r="I289" s="42" t="str">
        <f t="shared" si="38"/>
        <v/>
      </c>
      <c r="J289" s="42">
        <f t="shared" si="39"/>
        <v>1</v>
      </c>
      <c r="K289" s="42" t="str">
        <f t="shared" si="40"/>
        <v/>
      </c>
      <c r="L289" s="42" t="str">
        <f t="shared" si="41"/>
        <v/>
      </c>
      <c r="M289" s="42" t="str">
        <f t="shared" si="42"/>
        <v/>
      </c>
      <c r="N289" s="75">
        <f t="shared" si="43"/>
        <v>2.0807509576959115E-4</v>
      </c>
      <c r="O289" s="75">
        <f t="shared" si="46"/>
        <v>0</v>
      </c>
      <c r="P289" s="75">
        <f t="shared" si="46"/>
        <v>2.0807509576959115E-4</v>
      </c>
      <c r="Q289" s="75">
        <f t="shared" si="46"/>
        <v>0</v>
      </c>
      <c r="R289" s="75">
        <f t="shared" si="44"/>
        <v>0</v>
      </c>
      <c r="S289" s="75">
        <f t="shared" si="44"/>
        <v>0</v>
      </c>
      <c r="T289" s="42">
        <f t="shared" si="45"/>
        <v>1</v>
      </c>
    </row>
    <row r="290" spans="1:20" x14ac:dyDescent="0.25">
      <c r="A290">
        <v>437</v>
      </c>
      <c r="B290">
        <v>2202311.7468099999</v>
      </c>
      <c r="C290">
        <v>0</v>
      </c>
      <c r="D290">
        <v>1947</v>
      </c>
      <c r="E290">
        <v>0</v>
      </c>
      <c r="F290">
        <v>0</v>
      </c>
      <c r="G290">
        <v>0</v>
      </c>
      <c r="H290" s="74">
        <v>1947</v>
      </c>
      <c r="I290" s="42" t="str">
        <f t="shared" si="38"/>
        <v/>
      </c>
      <c r="J290" s="42">
        <f t="shared" si="39"/>
        <v>1</v>
      </c>
      <c r="K290" s="42" t="str">
        <f t="shared" si="40"/>
        <v/>
      </c>
      <c r="L290" s="42" t="str">
        <f t="shared" si="41"/>
        <v/>
      </c>
      <c r="M290" s="42" t="str">
        <f t="shared" si="42"/>
        <v/>
      </c>
      <c r="N290" s="75">
        <f t="shared" si="43"/>
        <v>8.8407102346894646E-4</v>
      </c>
      <c r="O290" s="75">
        <f t="shared" si="46"/>
        <v>0</v>
      </c>
      <c r="P290" s="75">
        <f t="shared" si="46"/>
        <v>8.8407102346894646E-4</v>
      </c>
      <c r="Q290" s="75">
        <f t="shared" si="46"/>
        <v>0</v>
      </c>
      <c r="R290" s="75">
        <f t="shared" si="44"/>
        <v>0</v>
      </c>
      <c r="S290" s="75">
        <f t="shared" si="44"/>
        <v>0</v>
      </c>
      <c r="T290" s="42">
        <f t="shared" si="45"/>
        <v>1</v>
      </c>
    </row>
    <row r="291" spans="1:20" x14ac:dyDescent="0.25">
      <c r="A291">
        <v>798</v>
      </c>
      <c r="B291">
        <v>372645.99774999998</v>
      </c>
      <c r="C291">
        <v>0</v>
      </c>
      <c r="D291">
        <v>1846</v>
      </c>
      <c r="E291">
        <v>0</v>
      </c>
      <c r="F291">
        <v>0</v>
      </c>
      <c r="G291">
        <v>0</v>
      </c>
      <c r="H291" s="74">
        <v>1846</v>
      </c>
      <c r="I291" s="42" t="str">
        <f t="shared" si="38"/>
        <v/>
      </c>
      <c r="J291" s="42">
        <f t="shared" si="39"/>
        <v>1</v>
      </c>
      <c r="K291" s="42" t="str">
        <f t="shared" si="40"/>
        <v/>
      </c>
      <c r="L291" s="42" t="str">
        <f t="shared" si="41"/>
        <v/>
      </c>
      <c r="M291" s="42" t="str">
        <f t="shared" si="42"/>
        <v/>
      </c>
      <c r="N291" s="75">
        <f t="shared" si="43"/>
        <v>4.9537631187399492E-3</v>
      </c>
      <c r="O291" s="75">
        <f t="shared" si="46"/>
        <v>0</v>
      </c>
      <c r="P291" s="75">
        <f t="shared" si="46"/>
        <v>4.9537631187399492E-3</v>
      </c>
      <c r="Q291" s="75">
        <f t="shared" si="46"/>
        <v>0</v>
      </c>
      <c r="R291" s="75">
        <f t="shared" si="44"/>
        <v>0</v>
      </c>
      <c r="S291" s="75">
        <f t="shared" si="44"/>
        <v>0</v>
      </c>
      <c r="T291" s="42">
        <f t="shared" si="45"/>
        <v>1</v>
      </c>
    </row>
    <row r="292" spans="1:20" x14ac:dyDescent="0.25">
      <c r="A292">
        <v>650</v>
      </c>
      <c r="B292">
        <v>3114392.9554400002</v>
      </c>
      <c r="C292">
        <v>0</v>
      </c>
      <c r="D292">
        <v>1773</v>
      </c>
      <c r="E292">
        <v>0</v>
      </c>
      <c r="F292">
        <v>0</v>
      </c>
      <c r="G292">
        <v>0</v>
      </c>
      <c r="H292" s="74">
        <v>1773</v>
      </c>
      <c r="I292" s="42" t="str">
        <f t="shared" si="38"/>
        <v/>
      </c>
      <c r="J292" s="42">
        <f t="shared" si="39"/>
        <v>1</v>
      </c>
      <c r="K292" s="42" t="str">
        <f t="shared" si="40"/>
        <v/>
      </c>
      <c r="L292" s="42" t="str">
        <f t="shared" si="41"/>
        <v/>
      </c>
      <c r="M292" s="42" t="str">
        <f t="shared" si="42"/>
        <v/>
      </c>
      <c r="N292" s="75">
        <f t="shared" si="43"/>
        <v>5.6929232289170502E-4</v>
      </c>
      <c r="O292" s="75">
        <f t="shared" si="46"/>
        <v>0</v>
      </c>
      <c r="P292" s="75">
        <f t="shared" si="46"/>
        <v>5.6929232289170502E-4</v>
      </c>
      <c r="Q292" s="75">
        <f t="shared" si="46"/>
        <v>0</v>
      </c>
      <c r="R292" s="75">
        <f t="shared" si="44"/>
        <v>0</v>
      </c>
      <c r="S292" s="75">
        <f t="shared" si="44"/>
        <v>0</v>
      </c>
      <c r="T292" s="42">
        <f t="shared" si="45"/>
        <v>1</v>
      </c>
    </row>
    <row r="293" spans="1:20" x14ac:dyDescent="0.25">
      <c r="A293">
        <v>776</v>
      </c>
      <c r="B293">
        <v>1299561.2108799999</v>
      </c>
      <c r="C293">
        <v>0</v>
      </c>
      <c r="D293">
        <v>1748</v>
      </c>
      <c r="E293">
        <v>0</v>
      </c>
      <c r="F293">
        <v>0</v>
      </c>
      <c r="G293">
        <v>0</v>
      </c>
      <c r="H293" s="74">
        <v>1748</v>
      </c>
      <c r="I293" s="42" t="str">
        <f t="shared" si="38"/>
        <v/>
      </c>
      <c r="J293" s="42">
        <f t="shared" si="39"/>
        <v>1</v>
      </c>
      <c r="K293" s="42" t="str">
        <f t="shared" si="40"/>
        <v/>
      </c>
      <c r="L293" s="42" t="str">
        <f t="shared" si="41"/>
        <v/>
      </c>
      <c r="M293" s="42" t="str">
        <f t="shared" si="42"/>
        <v/>
      </c>
      <c r="N293" s="75">
        <f t="shared" si="43"/>
        <v>1.3450693860094047E-3</v>
      </c>
      <c r="O293" s="75">
        <f t="shared" si="46"/>
        <v>0</v>
      </c>
      <c r="P293" s="75">
        <f t="shared" si="46"/>
        <v>1.3450693860094047E-3</v>
      </c>
      <c r="Q293" s="75">
        <f t="shared" si="46"/>
        <v>0</v>
      </c>
      <c r="R293" s="75">
        <f t="shared" si="44"/>
        <v>0</v>
      </c>
      <c r="S293" s="75">
        <f t="shared" si="44"/>
        <v>0</v>
      </c>
      <c r="T293" s="42">
        <f t="shared" si="45"/>
        <v>1</v>
      </c>
    </row>
    <row r="294" spans="1:20" x14ac:dyDescent="0.25">
      <c r="A294">
        <v>430</v>
      </c>
      <c r="B294">
        <v>895866.75818700006</v>
      </c>
      <c r="C294">
        <v>0</v>
      </c>
      <c r="D294">
        <v>1660</v>
      </c>
      <c r="E294">
        <v>0</v>
      </c>
      <c r="F294">
        <v>0</v>
      </c>
      <c r="G294">
        <v>0</v>
      </c>
      <c r="H294" s="74">
        <v>1660</v>
      </c>
      <c r="I294" s="42" t="str">
        <f t="shared" si="38"/>
        <v/>
      </c>
      <c r="J294" s="42">
        <f t="shared" si="39"/>
        <v>1</v>
      </c>
      <c r="K294" s="42" t="str">
        <f t="shared" si="40"/>
        <v/>
      </c>
      <c r="L294" s="42" t="str">
        <f t="shared" si="41"/>
        <v/>
      </c>
      <c r="M294" s="42" t="str">
        <f t="shared" si="42"/>
        <v/>
      </c>
      <c r="N294" s="75">
        <f t="shared" si="43"/>
        <v>1.8529541193820001E-3</v>
      </c>
      <c r="O294" s="75">
        <f t="shared" si="46"/>
        <v>0</v>
      </c>
      <c r="P294" s="75">
        <f t="shared" si="46"/>
        <v>1.8529541193820001E-3</v>
      </c>
      <c r="Q294" s="75">
        <f t="shared" si="46"/>
        <v>0</v>
      </c>
      <c r="R294" s="75">
        <f t="shared" si="44"/>
        <v>0</v>
      </c>
      <c r="S294" s="75">
        <f t="shared" si="44"/>
        <v>0</v>
      </c>
      <c r="T294" s="42">
        <f t="shared" si="45"/>
        <v>1</v>
      </c>
    </row>
    <row r="295" spans="1:20" x14ac:dyDescent="0.25">
      <c r="A295">
        <v>434</v>
      </c>
      <c r="B295">
        <v>15204537.0547</v>
      </c>
      <c r="C295">
        <v>0</v>
      </c>
      <c r="D295">
        <v>1647</v>
      </c>
      <c r="E295">
        <v>0</v>
      </c>
      <c r="F295">
        <v>0</v>
      </c>
      <c r="G295">
        <v>0</v>
      </c>
      <c r="H295" s="74">
        <v>1647</v>
      </c>
      <c r="I295" s="42" t="str">
        <f t="shared" si="38"/>
        <v/>
      </c>
      <c r="J295" s="42">
        <f t="shared" si="39"/>
        <v>1</v>
      </c>
      <c r="K295" s="42" t="str">
        <f t="shared" si="40"/>
        <v/>
      </c>
      <c r="L295" s="42" t="str">
        <f t="shared" si="41"/>
        <v/>
      </c>
      <c r="M295" s="42" t="str">
        <f t="shared" si="42"/>
        <v/>
      </c>
      <c r="N295" s="75">
        <f t="shared" si="43"/>
        <v>1.0832292979883147E-4</v>
      </c>
      <c r="O295" s="75">
        <f t="shared" si="46"/>
        <v>0</v>
      </c>
      <c r="P295" s="75">
        <f t="shared" si="46"/>
        <v>1.0832292979883147E-4</v>
      </c>
      <c r="Q295" s="75">
        <f t="shared" si="46"/>
        <v>0</v>
      </c>
      <c r="R295" s="75">
        <f t="shared" si="44"/>
        <v>0</v>
      </c>
      <c r="S295" s="75">
        <f t="shared" si="44"/>
        <v>0</v>
      </c>
      <c r="T295" s="42">
        <f t="shared" si="45"/>
        <v>1</v>
      </c>
    </row>
    <row r="296" spans="1:20" x14ac:dyDescent="0.25">
      <c r="A296">
        <v>334</v>
      </c>
      <c r="B296">
        <v>610005.01800000004</v>
      </c>
      <c r="C296">
        <v>0</v>
      </c>
      <c r="D296">
        <v>1647</v>
      </c>
      <c r="E296">
        <v>0</v>
      </c>
      <c r="F296">
        <v>0</v>
      </c>
      <c r="G296">
        <v>0</v>
      </c>
      <c r="H296" s="74">
        <v>1647</v>
      </c>
      <c r="I296" s="42" t="str">
        <f t="shared" si="38"/>
        <v/>
      </c>
      <c r="J296" s="42">
        <f t="shared" si="39"/>
        <v>1</v>
      </c>
      <c r="K296" s="42" t="str">
        <f t="shared" si="40"/>
        <v/>
      </c>
      <c r="L296" s="42" t="str">
        <f t="shared" si="41"/>
        <v/>
      </c>
      <c r="M296" s="42" t="str">
        <f t="shared" si="42"/>
        <v/>
      </c>
      <c r="N296" s="75">
        <f t="shared" si="43"/>
        <v>2.6999777893630373E-3</v>
      </c>
      <c r="O296" s="75">
        <f t="shared" si="46"/>
        <v>0</v>
      </c>
      <c r="P296" s="75">
        <f t="shared" si="46"/>
        <v>2.6999777893630373E-3</v>
      </c>
      <c r="Q296" s="75">
        <f t="shared" si="46"/>
        <v>0</v>
      </c>
      <c r="R296" s="75">
        <f t="shared" si="44"/>
        <v>0</v>
      </c>
      <c r="S296" s="75">
        <f t="shared" si="44"/>
        <v>0</v>
      </c>
      <c r="T296" s="42">
        <f t="shared" si="45"/>
        <v>1</v>
      </c>
    </row>
    <row r="297" spans="1:20" x14ac:dyDescent="0.25">
      <c r="A297">
        <v>342</v>
      </c>
      <c r="B297">
        <v>2654488.3246900002</v>
      </c>
      <c r="C297">
        <v>0</v>
      </c>
      <c r="D297">
        <v>1647</v>
      </c>
      <c r="E297">
        <v>0</v>
      </c>
      <c r="F297">
        <v>0</v>
      </c>
      <c r="G297">
        <v>0</v>
      </c>
      <c r="H297" s="74">
        <v>1647</v>
      </c>
      <c r="I297" s="42" t="str">
        <f t="shared" si="38"/>
        <v/>
      </c>
      <c r="J297" s="42">
        <f t="shared" si="39"/>
        <v>1</v>
      </c>
      <c r="K297" s="42" t="str">
        <f t="shared" si="40"/>
        <v/>
      </c>
      <c r="L297" s="42" t="str">
        <f t="shared" si="41"/>
        <v/>
      </c>
      <c r="M297" s="42" t="str">
        <f t="shared" si="42"/>
        <v/>
      </c>
      <c r="N297" s="75">
        <f t="shared" si="43"/>
        <v>6.2045855869128448E-4</v>
      </c>
      <c r="O297" s="75">
        <f t="shared" si="46"/>
        <v>0</v>
      </c>
      <c r="P297" s="75">
        <f t="shared" si="46"/>
        <v>6.2045855869128448E-4</v>
      </c>
      <c r="Q297" s="75">
        <f t="shared" si="46"/>
        <v>0</v>
      </c>
      <c r="R297" s="75">
        <f t="shared" si="44"/>
        <v>0</v>
      </c>
      <c r="S297" s="75">
        <f t="shared" si="44"/>
        <v>0</v>
      </c>
      <c r="T297" s="42">
        <f t="shared" si="45"/>
        <v>1</v>
      </c>
    </row>
    <row r="298" spans="1:20" x14ac:dyDescent="0.25">
      <c r="A298">
        <v>1111</v>
      </c>
      <c r="B298">
        <v>3060925.9109499999</v>
      </c>
      <c r="C298">
        <v>0</v>
      </c>
      <c r="D298">
        <v>1554</v>
      </c>
      <c r="E298">
        <v>0</v>
      </c>
      <c r="F298">
        <v>0</v>
      </c>
      <c r="G298">
        <v>0</v>
      </c>
      <c r="H298" s="74">
        <v>1554</v>
      </c>
      <c r="I298" s="42" t="str">
        <f t="shared" si="38"/>
        <v/>
      </c>
      <c r="J298" s="42">
        <f t="shared" si="39"/>
        <v>1</v>
      </c>
      <c r="K298" s="42" t="str">
        <f t="shared" si="40"/>
        <v/>
      </c>
      <c r="L298" s="42" t="str">
        <f t="shared" si="41"/>
        <v/>
      </c>
      <c r="M298" s="42" t="str">
        <f t="shared" si="42"/>
        <v/>
      </c>
      <c r="N298" s="75">
        <f t="shared" si="43"/>
        <v>5.0768951788110906E-4</v>
      </c>
      <c r="O298" s="75">
        <f t="shared" si="46"/>
        <v>0</v>
      </c>
      <c r="P298" s="75">
        <f t="shared" si="46"/>
        <v>5.0768951788110906E-4</v>
      </c>
      <c r="Q298" s="75">
        <f t="shared" si="46"/>
        <v>0</v>
      </c>
      <c r="R298" s="75">
        <f t="shared" si="44"/>
        <v>0</v>
      </c>
      <c r="S298" s="75">
        <f t="shared" si="44"/>
        <v>0</v>
      </c>
      <c r="T298" s="42">
        <f t="shared" si="45"/>
        <v>1</v>
      </c>
    </row>
    <row r="299" spans="1:20" x14ac:dyDescent="0.25">
      <c r="A299">
        <v>868</v>
      </c>
      <c r="B299">
        <v>159841.95818700001</v>
      </c>
      <c r="C299">
        <v>0</v>
      </c>
      <c r="D299">
        <v>1448</v>
      </c>
      <c r="E299">
        <v>0</v>
      </c>
      <c r="F299">
        <v>0</v>
      </c>
      <c r="G299">
        <v>0</v>
      </c>
      <c r="H299" s="74">
        <v>1448</v>
      </c>
      <c r="I299" s="42" t="str">
        <f t="shared" si="38"/>
        <v/>
      </c>
      <c r="J299" s="42">
        <f t="shared" si="39"/>
        <v>1</v>
      </c>
      <c r="K299" s="42" t="str">
        <f t="shared" si="40"/>
        <v/>
      </c>
      <c r="L299" s="42" t="str">
        <f t="shared" si="41"/>
        <v/>
      </c>
      <c r="M299" s="42" t="str">
        <f t="shared" si="42"/>
        <v/>
      </c>
      <c r="N299" s="75">
        <f t="shared" si="43"/>
        <v>9.0589480786138557E-3</v>
      </c>
      <c r="O299" s="75">
        <f t="shared" si="46"/>
        <v>0</v>
      </c>
      <c r="P299" s="75">
        <f t="shared" si="46"/>
        <v>9.0589480786138557E-3</v>
      </c>
      <c r="Q299" s="75">
        <f t="shared" si="46"/>
        <v>0</v>
      </c>
      <c r="R299" s="75">
        <f t="shared" si="44"/>
        <v>0</v>
      </c>
      <c r="S299" s="75">
        <f t="shared" si="44"/>
        <v>0</v>
      </c>
      <c r="T299" s="42">
        <f t="shared" si="45"/>
        <v>1</v>
      </c>
    </row>
    <row r="300" spans="1:20" x14ac:dyDescent="0.25">
      <c r="A300">
        <v>870</v>
      </c>
      <c r="B300">
        <v>226871.93581299999</v>
      </c>
      <c r="C300">
        <v>0</v>
      </c>
      <c r="D300">
        <v>1448</v>
      </c>
      <c r="E300">
        <v>0</v>
      </c>
      <c r="F300">
        <v>0</v>
      </c>
      <c r="G300">
        <v>0</v>
      </c>
      <c r="H300" s="74">
        <v>1448</v>
      </c>
      <c r="I300" s="42" t="str">
        <f t="shared" si="38"/>
        <v/>
      </c>
      <c r="J300" s="42">
        <f t="shared" si="39"/>
        <v>1</v>
      </c>
      <c r="K300" s="42" t="str">
        <f t="shared" si="40"/>
        <v/>
      </c>
      <c r="L300" s="42" t="str">
        <f t="shared" si="41"/>
        <v/>
      </c>
      <c r="M300" s="42" t="str">
        <f t="shared" si="42"/>
        <v/>
      </c>
      <c r="N300" s="75">
        <f t="shared" si="43"/>
        <v>6.3824553478201871E-3</v>
      </c>
      <c r="O300" s="75">
        <f t="shared" si="46"/>
        <v>0</v>
      </c>
      <c r="P300" s="75">
        <f t="shared" si="46"/>
        <v>6.3824553478201871E-3</v>
      </c>
      <c r="Q300" s="75">
        <f t="shared" si="46"/>
        <v>0</v>
      </c>
      <c r="R300" s="75">
        <f t="shared" si="44"/>
        <v>0</v>
      </c>
      <c r="S300" s="75">
        <f t="shared" si="44"/>
        <v>0</v>
      </c>
      <c r="T300" s="42">
        <f t="shared" si="45"/>
        <v>1</v>
      </c>
    </row>
    <row r="301" spans="1:20" x14ac:dyDescent="0.25">
      <c r="A301">
        <v>96</v>
      </c>
      <c r="B301">
        <v>1063297.24756</v>
      </c>
      <c r="C301">
        <v>0</v>
      </c>
      <c r="D301">
        <v>1448</v>
      </c>
      <c r="E301">
        <v>0</v>
      </c>
      <c r="F301">
        <v>0</v>
      </c>
      <c r="G301">
        <v>0</v>
      </c>
      <c r="H301" s="74">
        <v>1448</v>
      </c>
      <c r="I301" s="42" t="str">
        <f t="shared" si="38"/>
        <v/>
      </c>
      <c r="J301" s="42">
        <f t="shared" si="39"/>
        <v>1</v>
      </c>
      <c r="K301" s="42" t="str">
        <f t="shared" si="40"/>
        <v/>
      </c>
      <c r="L301" s="42" t="str">
        <f t="shared" si="41"/>
        <v/>
      </c>
      <c r="M301" s="42" t="str">
        <f t="shared" si="42"/>
        <v/>
      </c>
      <c r="N301" s="75">
        <f t="shared" si="43"/>
        <v>1.361801700627737E-3</v>
      </c>
      <c r="O301" s="75">
        <f t="shared" si="46"/>
        <v>0</v>
      </c>
      <c r="P301" s="75">
        <f t="shared" si="46"/>
        <v>1.361801700627737E-3</v>
      </c>
      <c r="Q301" s="75">
        <f t="shared" si="46"/>
        <v>0</v>
      </c>
      <c r="R301" s="75">
        <f t="shared" si="44"/>
        <v>0</v>
      </c>
      <c r="S301" s="75">
        <f t="shared" si="44"/>
        <v>0</v>
      </c>
      <c r="T301" s="42">
        <f t="shared" si="45"/>
        <v>1</v>
      </c>
    </row>
    <row r="302" spans="1:20" x14ac:dyDescent="0.25">
      <c r="A302">
        <v>866</v>
      </c>
      <c r="B302">
        <v>1869166.9094400001</v>
      </c>
      <c r="C302">
        <v>0</v>
      </c>
      <c r="D302">
        <v>1448</v>
      </c>
      <c r="E302">
        <v>0</v>
      </c>
      <c r="F302">
        <v>0</v>
      </c>
      <c r="G302">
        <v>0</v>
      </c>
      <c r="H302" s="74">
        <v>1448</v>
      </c>
      <c r="I302" s="42" t="str">
        <f t="shared" si="38"/>
        <v/>
      </c>
      <c r="J302" s="42">
        <f t="shared" si="39"/>
        <v>1</v>
      </c>
      <c r="K302" s="42" t="str">
        <f t="shared" si="40"/>
        <v/>
      </c>
      <c r="L302" s="42" t="str">
        <f t="shared" si="41"/>
        <v/>
      </c>
      <c r="M302" s="42" t="str">
        <f t="shared" si="42"/>
        <v/>
      </c>
      <c r="N302" s="75">
        <f t="shared" si="43"/>
        <v>7.7467667156263685E-4</v>
      </c>
      <c r="O302" s="75">
        <f t="shared" si="46"/>
        <v>0</v>
      </c>
      <c r="P302" s="75">
        <f t="shared" si="46"/>
        <v>7.7467667156263685E-4</v>
      </c>
      <c r="Q302" s="75">
        <f t="shared" si="46"/>
        <v>0</v>
      </c>
      <c r="R302" s="75">
        <f t="shared" si="44"/>
        <v>0</v>
      </c>
      <c r="S302" s="75">
        <f t="shared" si="44"/>
        <v>0</v>
      </c>
      <c r="T302" s="42">
        <f t="shared" si="45"/>
        <v>1</v>
      </c>
    </row>
    <row r="303" spans="1:20" x14ac:dyDescent="0.25">
      <c r="A303">
        <v>1045</v>
      </c>
      <c r="B303">
        <v>1151060.8905499999</v>
      </c>
      <c r="C303">
        <v>0</v>
      </c>
      <c r="D303">
        <v>1381</v>
      </c>
      <c r="E303">
        <v>0</v>
      </c>
      <c r="F303">
        <v>0</v>
      </c>
      <c r="G303">
        <v>0</v>
      </c>
      <c r="H303" s="74">
        <v>1381</v>
      </c>
      <c r="I303" s="42" t="str">
        <f t="shared" si="38"/>
        <v/>
      </c>
      <c r="J303" s="42">
        <f t="shared" si="39"/>
        <v>1</v>
      </c>
      <c r="K303" s="42" t="str">
        <f t="shared" si="40"/>
        <v/>
      </c>
      <c r="L303" s="42" t="str">
        <f t="shared" si="41"/>
        <v/>
      </c>
      <c r="M303" s="42" t="str">
        <f t="shared" si="42"/>
        <v/>
      </c>
      <c r="N303" s="75">
        <f t="shared" si="43"/>
        <v>1.1997627678411787E-3</v>
      </c>
      <c r="O303" s="75">
        <f t="shared" si="46"/>
        <v>0</v>
      </c>
      <c r="P303" s="75">
        <f t="shared" si="46"/>
        <v>1.1997627678411787E-3</v>
      </c>
      <c r="Q303" s="75">
        <f t="shared" si="46"/>
        <v>0</v>
      </c>
      <c r="R303" s="75">
        <f t="shared" si="44"/>
        <v>0</v>
      </c>
      <c r="S303" s="75">
        <f t="shared" si="44"/>
        <v>0</v>
      </c>
      <c r="T303" s="42">
        <f t="shared" si="45"/>
        <v>1</v>
      </c>
    </row>
    <row r="304" spans="1:20" x14ac:dyDescent="0.25">
      <c r="A304">
        <v>975</v>
      </c>
      <c r="B304">
        <v>3465207.37512</v>
      </c>
      <c r="C304">
        <v>0</v>
      </c>
      <c r="D304">
        <v>1381</v>
      </c>
      <c r="E304">
        <v>0</v>
      </c>
      <c r="F304">
        <v>0</v>
      </c>
      <c r="G304">
        <v>0</v>
      </c>
      <c r="H304" s="74">
        <v>1381</v>
      </c>
      <c r="I304" s="42" t="str">
        <f t="shared" si="38"/>
        <v/>
      </c>
      <c r="J304" s="42">
        <f t="shared" si="39"/>
        <v>1</v>
      </c>
      <c r="K304" s="42" t="str">
        <f t="shared" si="40"/>
        <v/>
      </c>
      <c r="L304" s="42" t="str">
        <f t="shared" si="41"/>
        <v/>
      </c>
      <c r="M304" s="42" t="str">
        <f t="shared" si="42"/>
        <v/>
      </c>
      <c r="N304" s="75">
        <f t="shared" si="43"/>
        <v>3.9853314693819042E-4</v>
      </c>
      <c r="O304" s="75">
        <f t="shared" si="46"/>
        <v>0</v>
      </c>
      <c r="P304" s="75">
        <f t="shared" si="46"/>
        <v>3.9853314693819042E-4</v>
      </c>
      <c r="Q304" s="75">
        <f t="shared" si="46"/>
        <v>0</v>
      </c>
      <c r="R304" s="75">
        <f t="shared" si="44"/>
        <v>0</v>
      </c>
      <c r="S304" s="75">
        <f t="shared" si="44"/>
        <v>0</v>
      </c>
      <c r="T304" s="42">
        <f t="shared" si="45"/>
        <v>1</v>
      </c>
    </row>
    <row r="305" spans="1:20" x14ac:dyDescent="0.25">
      <c r="A305">
        <v>410</v>
      </c>
      <c r="B305">
        <v>1691358.73869</v>
      </c>
      <c r="C305">
        <v>0</v>
      </c>
      <c r="D305">
        <v>1363</v>
      </c>
      <c r="E305">
        <v>0</v>
      </c>
      <c r="F305">
        <v>0</v>
      </c>
      <c r="G305">
        <v>0</v>
      </c>
      <c r="H305" s="74">
        <v>1363</v>
      </c>
      <c r="I305" s="42" t="str">
        <f t="shared" si="38"/>
        <v/>
      </c>
      <c r="J305" s="42">
        <f t="shared" si="39"/>
        <v>1</v>
      </c>
      <c r="K305" s="42" t="str">
        <f t="shared" si="40"/>
        <v/>
      </c>
      <c r="L305" s="42" t="str">
        <f t="shared" si="41"/>
        <v/>
      </c>
      <c r="M305" s="42" t="str">
        <f t="shared" si="42"/>
        <v/>
      </c>
      <c r="N305" s="75">
        <f t="shared" si="43"/>
        <v>8.0586097367828539E-4</v>
      </c>
      <c r="O305" s="75">
        <f t="shared" si="46"/>
        <v>0</v>
      </c>
      <c r="P305" s="75">
        <f t="shared" si="46"/>
        <v>8.0586097367828539E-4</v>
      </c>
      <c r="Q305" s="75">
        <f t="shared" si="46"/>
        <v>0</v>
      </c>
      <c r="R305" s="75">
        <f t="shared" si="44"/>
        <v>0</v>
      </c>
      <c r="S305" s="75">
        <f t="shared" si="44"/>
        <v>0</v>
      </c>
      <c r="T305" s="42">
        <f t="shared" si="45"/>
        <v>1</v>
      </c>
    </row>
    <row r="306" spans="1:20" x14ac:dyDescent="0.25">
      <c r="A306">
        <v>814</v>
      </c>
      <c r="B306">
        <v>796535.34381200001</v>
      </c>
      <c r="C306">
        <v>0</v>
      </c>
      <c r="D306">
        <v>1307</v>
      </c>
      <c r="E306">
        <v>0</v>
      </c>
      <c r="F306">
        <v>0</v>
      </c>
      <c r="G306">
        <v>0</v>
      </c>
      <c r="H306" s="74">
        <v>1307</v>
      </c>
      <c r="I306" s="42" t="str">
        <f t="shared" si="38"/>
        <v/>
      </c>
      <c r="J306" s="42">
        <f t="shared" si="39"/>
        <v>1</v>
      </c>
      <c r="K306" s="42" t="str">
        <f t="shared" si="40"/>
        <v/>
      </c>
      <c r="L306" s="42" t="str">
        <f t="shared" si="41"/>
        <v/>
      </c>
      <c r="M306" s="42" t="str">
        <f t="shared" si="42"/>
        <v/>
      </c>
      <c r="N306" s="75">
        <f t="shared" si="43"/>
        <v>1.6408562534652336E-3</v>
      </c>
      <c r="O306" s="75">
        <f t="shared" si="46"/>
        <v>0</v>
      </c>
      <c r="P306" s="75">
        <f t="shared" si="46"/>
        <v>1.6408562534652336E-3</v>
      </c>
      <c r="Q306" s="75">
        <f t="shared" si="46"/>
        <v>0</v>
      </c>
      <c r="R306" s="75">
        <f t="shared" si="44"/>
        <v>0</v>
      </c>
      <c r="S306" s="75">
        <f t="shared" si="44"/>
        <v>0</v>
      </c>
      <c r="T306" s="42">
        <f t="shared" si="45"/>
        <v>1</v>
      </c>
    </row>
    <row r="307" spans="1:20" x14ac:dyDescent="0.25">
      <c r="A307">
        <v>1005</v>
      </c>
      <c r="B307">
        <v>1530958.37237</v>
      </c>
      <c r="C307">
        <v>0</v>
      </c>
      <c r="D307">
        <v>1288</v>
      </c>
      <c r="E307">
        <v>0</v>
      </c>
      <c r="F307">
        <v>0</v>
      </c>
      <c r="G307">
        <v>0</v>
      </c>
      <c r="H307" s="74">
        <v>1288</v>
      </c>
      <c r="I307" s="42" t="str">
        <f t="shared" si="38"/>
        <v/>
      </c>
      <c r="J307" s="42">
        <f t="shared" si="39"/>
        <v>1</v>
      </c>
      <c r="K307" s="42" t="str">
        <f t="shared" si="40"/>
        <v/>
      </c>
      <c r="L307" s="42" t="str">
        <f t="shared" si="41"/>
        <v/>
      </c>
      <c r="M307" s="42" t="str">
        <f t="shared" si="42"/>
        <v/>
      </c>
      <c r="N307" s="75">
        <f t="shared" si="43"/>
        <v>8.4130308390169468E-4</v>
      </c>
      <c r="O307" s="75">
        <f t="shared" si="46"/>
        <v>0</v>
      </c>
      <c r="P307" s="75">
        <f t="shared" si="46"/>
        <v>8.4130308390169468E-4</v>
      </c>
      <c r="Q307" s="75">
        <f t="shared" si="46"/>
        <v>0</v>
      </c>
      <c r="R307" s="75">
        <f t="shared" si="44"/>
        <v>0</v>
      </c>
      <c r="S307" s="75">
        <f t="shared" si="44"/>
        <v>0</v>
      </c>
      <c r="T307" s="42">
        <f t="shared" si="45"/>
        <v>1</v>
      </c>
    </row>
    <row r="308" spans="1:20" x14ac:dyDescent="0.25">
      <c r="A308">
        <v>768</v>
      </c>
      <c r="B308">
        <v>649196.48146899999</v>
      </c>
      <c r="C308">
        <v>0</v>
      </c>
      <c r="D308">
        <v>1245</v>
      </c>
      <c r="E308">
        <v>0</v>
      </c>
      <c r="F308">
        <v>0</v>
      </c>
      <c r="G308">
        <v>0</v>
      </c>
      <c r="H308" s="74">
        <v>1245</v>
      </c>
      <c r="I308" s="42" t="str">
        <f t="shared" si="38"/>
        <v/>
      </c>
      <c r="J308" s="42">
        <f t="shared" si="39"/>
        <v>1</v>
      </c>
      <c r="K308" s="42" t="str">
        <f t="shared" si="40"/>
        <v/>
      </c>
      <c r="L308" s="42" t="str">
        <f t="shared" si="41"/>
        <v/>
      </c>
      <c r="M308" s="42" t="str">
        <f t="shared" si="42"/>
        <v/>
      </c>
      <c r="N308" s="75">
        <f t="shared" si="43"/>
        <v>1.9177553106616003E-3</v>
      </c>
      <c r="O308" s="75">
        <f t="shared" si="46"/>
        <v>0</v>
      </c>
      <c r="P308" s="75">
        <f t="shared" si="46"/>
        <v>1.9177553106616003E-3</v>
      </c>
      <c r="Q308" s="75">
        <f t="shared" si="46"/>
        <v>0</v>
      </c>
      <c r="R308" s="75">
        <f t="shared" si="44"/>
        <v>0</v>
      </c>
      <c r="S308" s="75">
        <f t="shared" si="44"/>
        <v>0</v>
      </c>
      <c r="T308" s="42">
        <f t="shared" si="45"/>
        <v>1</v>
      </c>
    </row>
    <row r="309" spans="1:20" x14ac:dyDescent="0.25">
      <c r="A309">
        <v>948</v>
      </c>
      <c r="B309">
        <v>321690.82754000003</v>
      </c>
      <c r="C309">
        <v>0</v>
      </c>
      <c r="D309">
        <v>1235</v>
      </c>
      <c r="E309">
        <v>0</v>
      </c>
      <c r="F309">
        <v>0</v>
      </c>
      <c r="G309">
        <v>0</v>
      </c>
      <c r="H309" s="74">
        <v>1235</v>
      </c>
      <c r="I309" s="42" t="str">
        <f t="shared" si="38"/>
        <v/>
      </c>
      <c r="J309" s="42">
        <f t="shared" si="39"/>
        <v>1</v>
      </c>
      <c r="K309" s="42" t="str">
        <f t="shared" si="40"/>
        <v/>
      </c>
      <c r="L309" s="42" t="str">
        <f t="shared" si="41"/>
        <v/>
      </c>
      <c r="M309" s="42" t="str">
        <f t="shared" si="42"/>
        <v/>
      </c>
      <c r="N309" s="75">
        <f t="shared" si="43"/>
        <v>3.8390898784530507E-3</v>
      </c>
      <c r="O309" s="75">
        <f t="shared" si="46"/>
        <v>0</v>
      </c>
      <c r="P309" s="75">
        <f t="shared" si="46"/>
        <v>3.8390898784530507E-3</v>
      </c>
      <c r="Q309" s="75">
        <f t="shared" si="46"/>
        <v>0</v>
      </c>
      <c r="R309" s="75">
        <f t="shared" si="44"/>
        <v>0</v>
      </c>
      <c r="S309" s="75">
        <f t="shared" si="44"/>
        <v>0</v>
      </c>
      <c r="T309" s="42">
        <f t="shared" si="45"/>
        <v>1</v>
      </c>
    </row>
    <row r="310" spans="1:20" x14ac:dyDescent="0.25">
      <c r="A310">
        <v>742</v>
      </c>
      <c r="B310">
        <v>73673.817811999994</v>
      </c>
      <c r="C310">
        <v>0</v>
      </c>
      <c r="D310">
        <v>1235</v>
      </c>
      <c r="E310">
        <v>0</v>
      </c>
      <c r="F310">
        <v>0</v>
      </c>
      <c r="G310">
        <v>0</v>
      </c>
      <c r="H310" s="74">
        <v>1235</v>
      </c>
      <c r="I310" s="42" t="str">
        <f t="shared" si="38"/>
        <v/>
      </c>
      <c r="J310" s="42">
        <f t="shared" si="39"/>
        <v>1</v>
      </c>
      <c r="K310" s="42" t="str">
        <f t="shared" si="40"/>
        <v/>
      </c>
      <c r="L310" s="42" t="str">
        <f t="shared" si="41"/>
        <v/>
      </c>
      <c r="M310" s="42" t="str">
        <f t="shared" si="42"/>
        <v/>
      </c>
      <c r="N310" s="75">
        <f t="shared" si="43"/>
        <v>1.6763078617039486E-2</v>
      </c>
      <c r="O310" s="75">
        <f t="shared" si="46"/>
        <v>0</v>
      </c>
      <c r="P310" s="75">
        <f t="shared" si="46"/>
        <v>1.6763078617039486E-2</v>
      </c>
      <c r="Q310" s="75">
        <f t="shared" si="46"/>
        <v>0</v>
      </c>
      <c r="R310" s="75">
        <f t="shared" si="44"/>
        <v>0</v>
      </c>
      <c r="S310" s="75">
        <f t="shared" si="44"/>
        <v>0</v>
      </c>
      <c r="T310" s="42">
        <f t="shared" si="45"/>
        <v>1</v>
      </c>
    </row>
    <row r="311" spans="1:20" x14ac:dyDescent="0.25">
      <c r="A311">
        <v>930</v>
      </c>
      <c r="B311">
        <v>16742295.4844</v>
      </c>
      <c r="C311">
        <v>0</v>
      </c>
      <c r="D311">
        <v>1079</v>
      </c>
      <c r="E311">
        <v>0</v>
      </c>
      <c r="F311">
        <v>0</v>
      </c>
      <c r="G311">
        <v>0</v>
      </c>
      <c r="H311" s="74">
        <v>1079</v>
      </c>
      <c r="I311" s="42" t="str">
        <f t="shared" si="38"/>
        <v/>
      </c>
      <c r="J311" s="42">
        <f t="shared" si="39"/>
        <v>1</v>
      </c>
      <c r="K311" s="42" t="str">
        <f t="shared" si="40"/>
        <v/>
      </c>
      <c r="L311" s="42" t="str">
        <f t="shared" si="41"/>
        <v/>
      </c>
      <c r="M311" s="42" t="str">
        <f t="shared" si="42"/>
        <v/>
      </c>
      <c r="N311" s="75">
        <f t="shared" si="43"/>
        <v>6.4447554459027548E-5</v>
      </c>
      <c r="O311" s="75">
        <f t="shared" si="46"/>
        <v>0</v>
      </c>
      <c r="P311" s="75">
        <f t="shared" si="46"/>
        <v>6.4447554459027548E-5</v>
      </c>
      <c r="Q311" s="75">
        <f t="shared" si="46"/>
        <v>0</v>
      </c>
      <c r="R311" s="75">
        <f t="shared" si="44"/>
        <v>0</v>
      </c>
      <c r="S311" s="75">
        <f t="shared" si="44"/>
        <v>0</v>
      </c>
      <c r="T311" s="42">
        <f t="shared" si="45"/>
        <v>1</v>
      </c>
    </row>
    <row r="312" spans="1:20" x14ac:dyDescent="0.25">
      <c r="A312">
        <v>1006</v>
      </c>
      <c r="B312">
        <v>651099.76066100004</v>
      </c>
      <c r="C312">
        <v>0</v>
      </c>
      <c r="D312">
        <v>1030</v>
      </c>
      <c r="E312">
        <v>0</v>
      </c>
      <c r="F312">
        <v>0</v>
      </c>
      <c r="G312">
        <v>0</v>
      </c>
      <c r="H312" s="74">
        <v>1030</v>
      </c>
      <c r="I312" s="42" t="str">
        <f t="shared" si="38"/>
        <v/>
      </c>
      <c r="J312" s="42">
        <f t="shared" si="39"/>
        <v>1</v>
      </c>
      <c r="K312" s="42" t="str">
        <f t="shared" si="40"/>
        <v/>
      </c>
      <c r="L312" s="42" t="str">
        <f t="shared" si="41"/>
        <v/>
      </c>
      <c r="M312" s="42" t="str">
        <f t="shared" si="42"/>
        <v/>
      </c>
      <c r="N312" s="75">
        <f t="shared" si="43"/>
        <v>1.5819388398397481E-3</v>
      </c>
      <c r="O312" s="75">
        <f t="shared" si="46"/>
        <v>0</v>
      </c>
      <c r="P312" s="75">
        <f t="shared" si="46"/>
        <v>1.5819388398397481E-3</v>
      </c>
      <c r="Q312" s="75">
        <f t="shared" si="46"/>
        <v>0</v>
      </c>
      <c r="R312" s="75">
        <f t="shared" si="44"/>
        <v>0</v>
      </c>
      <c r="S312" s="75">
        <f t="shared" si="44"/>
        <v>0</v>
      </c>
      <c r="T312" s="42">
        <f t="shared" si="45"/>
        <v>1</v>
      </c>
    </row>
    <row r="313" spans="1:20" x14ac:dyDescent="0.25">
      <c r="A313">
        <v>845</v>
      </c>
      <c r="B313">
        <v>255237.839687</v>
      </c>
      <c r="C313">
        <v>0</v>
      </c>
      <c r="D313">
        <v>1006</v>
      </c>
      <c r="E313">
        <v>0</v>
      </c>
      <c r="F313">
        <v>0</v>
      </c>
      <c r="G313">
        <v>0</v>
      </c>
      <c r="H313" s="74">
        <v>1006</v>
      </c>
      <c r="I313" s="42" t="str">
        <f t="shared" si="38"/>
        <v/>
      </c>
      <c r="J313" s="42">
        <f t="shared" si="39"/>
        <v>1</v>
      </c>
      <c r="K313" s="42" t="str">
        <f t="shared" si="40"/>
        <v/>
      </c>
      <c r="L313" s="42" t="str">
        <f t="shared" si="41"/>
        <v/>
      </c>
      <c r="M313" s="42" t="str">
        <f t="shared" si="42"/>
        <v/>
      </c>
      <c r="N313" s="75">
        <f t="shared" si="43"/>
        <v>3.9414218567030068E-3</v>
      </c>
      <c r="O313" s="75">
        <f t="shared" si="46"/>
        <v>0</v>
      </c>
      <c r="P313" s="75">
        <f t="shared" si="46"/>
        <v>3.9414218567030068E-3</v>
      </c>
      <c r="Q313" s="75">
        <f t="shared" si="46"/>
        <v>0</v>
      </c>
      <c r="R313" s="75">
        <f t="shared" si="44"/>
        <v>0</v>
      </c>
      <c r="S313" s="75">
        <f t="shared" si="44"/>
        <v>0</v>
      </c>
      <c r="T313" s="42">
        <f t="shared" si="45"/>
        <v>1</v>
      </c>
    </row>
    <row r="314" spans="1:20" x14ac:dyDescent="0.25">
      <c r="A314">
        <v>976</v>
      </c>
      <c r="B314">
        <v>893056.54992100003</v>
      </c>
      <c r="C314">
        <v>0</v>
      </c>
      <c r="D314">
        <v>920</v>
      </c>
      <c r="E314">
        <v>0</v>
      </c>
      <c r="F314">
        <v>0</v>
      </c>
      <c r="G314">
        <v>0</v>
      </c>
      <c r="H314" s="74">
        <v>920</v>
      </c>
      <c r="I314" s="42" t="str">
        <f t="shared" si="38"/>
        <v/>
      </c>
      <c r="J314" s="42">
        <f t="shared" si="39"/>
        <v>1</v>
      </c>
      <c r="K314" s="42" t="str">
        <f t="shared" si="40"/>
        <v/>
      </c>
      <c r="L314" s="42" t="str">
        <f t="shared" si="41"/>
        <v/>
      </c>
      <c r="M314" s="42" t="str">
        <f t="shared" si="42"/>
        <v/>
      </c>
      <c r="N314" s="75">
        <f t="shared" si="43"/>
        <v>1.0301699260605428E-3</v>
      </c>
      <c r="O314" s="75">
        <f t="shared" si="46"/>
        <v>0</v>
      </c>
      <c r="P314" s="75">
        <f t="shared" si="46"/>
        <v>1.0301699260605428E-3</v>
      </c>
      <c r="Q314" s="75">
        <f t="shared" si="46"/>
        <v>0</v>
      </c>
      <c r="R314" s="75">
        <f t="shared" si="44"/>
        <v>0</v>
      </c>
      <c r="S314" s="75">
        <f t="shared" si="44"/>
        <v>0</v>
      </c>
      <c r="T314" s="42">
        <f t="shared" si="45"/>
        <v>1</v>
      </c>
    </row>
    <row r="315" spans="1:20" x14ac:dyDescent="0.25">
      <c r="A315">
        <v>733</v>
      </c>
      <c r="B315">
        <v>135484.97662500001</v>
      </c>
      <c r="C315">
        <v>0</v>
      </c>
      <c r="D315">
        <v>904</v>
      </c>
      <c r="E315">
        <v>0</v>
      </c>
      <c r="F315">
        <v>0</v>
      </c>
      <c r="G315">
        <v>0</v>
      </c>
      <c r="H315" s="74">
        <v>904</v>
      </c>
      <c r="I315" s="42" t="str">
        <f t="shared" si="38"/>
        <v/>
      </c>
      <c r="J315" s="42">
        <f t="shared" si="39"/>
        <v>1</v>
      </c>
      <c r="K315" s="42" t="str">
        <f t="shared" si="40"/>
        <v/>
      </c>
      <c r="L315" s="42" t="str">
        <f t="shared" si="41"/>
        <v/>
      </c>
      <c r="M315" s="42" t="str">
        <f t="shared" si="42"/>
        <v/>
      </c>
      <c r="N315" s="75">
        <f t="shared" si="43"/>
        <v>6.6723265008350142E-3</v>
      </c>
      <c r="O315" s="75">
        <f t="shared" si="46"/>
        <v>0</v>
      </c>
      <c r="P315" s="75">
        <f t="shared" si="46"/>
        <v>6.6723265008350142E-3</v>
      </c>
      <c r="Q315" s="75">
        <f t="shared" si="46"/>
        <v>0</v>
      </c>
      <c r="R315" s="75">
        <f t="shared" si="44"/>
        <v>0</v>
      </c>
      <c r="S315" s="75">
        <f t="shared" si="44"/>
        <v>0</v>
      </c>
      <c r="T315" s="42">
        <f t="shared" si="45"/>
        <v>1</v>
      </c>
    </row>
    <row r="316" spans="1:20" x14ac:dyDescent="0.25">
      <c r="A316">
        <v>738</v>
      </c>
      <c r="B316">
        <v>274988.04824999999</v>
      </c>
      <c r="C316">
        <v>0</v>
      </c>
      <c r="D316">
        <v>904</v>
      </c>
      <c r="E316">
        <v>0</v>
      </c>
      <c r="F316">
        <v>0</v>
      </c>
      <c r="G316">
        <v>0</v>
      </c>
      <c r="H316" s="74">
        <v>904</v>
      </c>
      <c r="I316" s="42" t="str">
        <f t="shared" si="38"/>
        <v/>
      </c>
      <c r="J316" s="42">
        <f t="shared" si="39"/>
        <v>1</v>
      </c>
      <c r="K316" s="42" t="str">
        <f t="shared" si="40"/>
        <v/>
      </c>
      <c r="L316" s="42" t="str">
        <f t="shared" si="41"/>
        <v/>
      </c>
      <c r="M316" s="42" t="str">
        <f t="shared" si="42"/>
        <v/>
      </c>
      <c r="N316" s="75">
        <f t="shared" si="43"/>
        <v>3.2874156013433212E-3</v>
      </c>
      <c r="O316" s="75">
        <f t="shared" si="46"/>
        <v>0</v>
      </c>
      <c r="P316" s="75">
        <f t="shared" si="46"/>
        <v>3.2874156013433212E-3</v>
      </c>
      <c r="Q316" s="75">
        <f t="shared" si="46"/>
        <v>0</v>
      </c>
      <c r="R316" s="75">
        <f t="shared" si="44"/>
        <v>0</v>
      </c>
      <c r="S316" s="75">
        <f t="shared" si="44"/>
        <v>0</v>
      </c>
      <c r="T316" s="42">
        <f t="shared" si="45"/>
        <v>1</v>
      </c>
    </row>
    <row r="317" spans="1:20" x14ac:dyDescent="0.25">
      <c r="A317">
        <v>778</v>
      </c>
      <c r="B317">
        <v>28316.016812999998</v>
      </c>
      <c r="C317">
        <v>0</v>
      </c>
      <c r="D317">
        <v>904</v>
      </c>
      <c r="E317">
        <v>0</v>
      </c>
      <c r="F317">
        <v>0</v>
      </c>
      <c r="G317">
        <v>0</v>
      </c>
      <c r="H317" s="74">
        <v>904</v>
      </c>
      <c r="I317" s="42" t="str">
        <f t="shared" si="38"/>
        <v/>
      </c>
      <c r="J317" s="42">
        <f t="shared" si="39"/>
        <v>1</v>
      </c>
      <c r="K317" s="42" t="str">
        <f t="shared" si="40"/>
        <v/>
      </c>
      <c r="L317" s="42" t="str">
        <f t="shared" si="41"/>
        <v/>
      </c>
      <c r="M317" s="42" t="str">
        <f t="shared" si="42"/>
        <v/>
      </c>
      <c r="N317" s="75">
        <f t="shared" si="43"/>
        <v>3.1925394237828322E-2</v>
      </c>
      <c r="O317" s="75">
        <f t="shared" si="46"/>
        <v>0</v>
      </c>
      <c r="P317" s="75">
        <f t="shared" si="46"/>
        <v>3.1925394237828322E-2</v>
      </c>
      <c r="Q317" s="75">
        <f t="shared" si="46"/>
        <v>0</v>
      </c>
      <c r="R317" s="75">
        <f t="shared" si="44"/>
        <v>0</v>
      </c>
      <c r="S317" s="75">
        <f t="shared" si="44"/>
        <v>0</v>
      </c>
      <c r="T317" s="42">
        <f t="shared" si="45"/>
        <v>1</v>
      </c>
    </row>
    <row r="318" spans="1:20" x14ac:dyDescent="0.25">
      <c r="A318">
        <v>629</v>
      </c>
      <c r="B318">
        <v>525326.992188</v>
      </c>
      <c r="C318">
        <v>0</v>
      </c>
      <c r="D318">
        <v>889</v>
      </c>
      <c r="E318">
        <v>0</v>
      </c>
      <c r="F318">
        <v>0</v>
      </c>
      <c r="G318">
        <v>0</v>
      </c>
      <c r="H318" s="74">
        <v>889</v>
      </c>
      <c r="I318" s="42" t="str">
        <f t="shared" si="38"/>
        <v/>
      </c>
      <c r="J318" s="42">
        <f t="shared" si="39"/>
        <v>1</v>
      </c>
      <c r="K318" s="42" t="str">
        <f t="shared" si="40"/>
        <v/>
      </c>
      <c r="L318" s="42" t="str">
        <f t="shared" si="41"/>
        <v/>
      </c>
      <c r="M318" s="42" t="str">
        <f t="shared" si="42"/>
        <v/>
      </c>
      <c r="N318" s="75">
        <f t="shared" si="43"/>
        <v>1.6922793102583456E-3</v>
      </c>
      <c r="O318" s="75">
        <f t="shared" si="46"/>
        <v>0</v>
      </c>
      <c r="P318" s="75">
        <f t="shared" si="46"/>
        <v>1.6922793102583456E-3</v>
      </c>
      <c r="Q318" s="75">
        <f t="shared" si="46"/>
        <v>0</v>
      </c>
      <c r="R318" s="75">
        <f t="shared" si="44"/>
        <v>0</v>
      </c>
      <c r="S318" s="75">
        <f t="shared" si="44"/>
        <v>0</v>
      </c>
      <c r="T318" s="42">
        <f t="shared" si="45"/>
        <v>1</v>
      </c>
    </row>
    <row r="319" spans="1:20" x14ac:dyDescent="0.25">
      <c r="A319">
        <v>758</v>
      </c>
      <c r="B319">
        <v>162883.30624999999</v>
      </c>
      <c r="C319">
        <v>0</v>
      </c>
      <c r="D319">
        <v>839</v>
      </c>
      <c r="E319">
        <v>0</v>
      </c>
      <c r="F319">
        <v>0</v>
      </c>
      <c r="G319">
        <v>0</v>
      </c>
      <c r="H319" s="74">
        <v>839</v>
      </c>
      <c r="I319" s="42" t="str">
        <f t="shared" si="38"/>
        <v/>
      </c>
      <c r="J319" s="42">
        <f t="shared" si="39"/>
        <v>1</v>
      </c>
      <c r="K319" s="42" t="str">
        <f t="shared" si="40"/>
        <v/>
      </c>
      <c r="L319" s="42" t="str">
        <f t="shared" si="41"/>
        <v/>
      </c>
      <c r="M319" s="42" t="str">
        <f t="shared" si="42"/>
        <v/>
      </c>
      <c r="N319" s="75">
        <f t="shared" si="43"/>
        <v>5.1509268771366187E-3</v>
      </c>
      <c r="O319" s="75">
        <f t="shared" si="46"/>
        <v>0</v>
      </c>
      <c r="P319" s="75">
        <f t="shared" si="46"/>
        <v>5.1509268771366187E-3</v>
      </c>
      <c r="Q319" s="75">
        <f t="shared" si="46"/>
        <v>0</v>
      </c>
      <c r="R319" s="75">
        <f t="shared" si="44"/>
        <v>0</v>
      </c>
      <c r="S319" s="75">
        <f t="shared" si="44"/>
        <v>0</v>
      </c>
      <c r="T319" s="42">
        <f t="shared" si="45"/>
        <v>1</v>
      </c>
    </row>
    <row r="320" spans="1:20" x14ac:dyDescent="0.25">
      <c r="A320">
        <v>420</v>
      </c>
      <c r="B320">
        <v>378979.76931200002</v>
      </c>
      <c r="C320">
        <v>0</v>
      </c>
      <c r="D320">
        <v>779</v>
      </c>
      <c r="E320">
        <v>0</v>
      </c>
      <c r="F320">
        <v>0</v>
      </c>
      <c r="G320">
        <v>0</v>
      </c>
      <c r="H320" s="74">
        <v>779</v>
      </c>
      <c r="I320" s="42" t="str">
        <f t="shared" si="38"/>
        <v/>
      </c>
      <c r="J320" s="42">
        <f t="shared" si="39"/>
        <v>1</v>
      </c>
      <c r="K320" s="42" t="str">
        <f t="shared" si="40"/>
        <v/>
      </c>
      <c r="L320" s="42" t="str">
        <f t="shared" si="41"/>
        <v/>
      </c>
      <c r="M320" s="42" t="str">
        <f t="shared" si="42"/>
        <v/>
      </c>
      <c r="N320" s="75">
        <f t="shared" si="43"/>
        <v>2.0555186927634604E-3</v>
      </c>
      <c r="O320" s="75">
        <f t="shared" si="46"/>
        <v>0</v>
      </c>
      <c r="P320" s="75">
        <f t="shared" si="46"/>
        <v>2.0555186927634604E-3</v>
      </c>
      <c r="Q320" s="75">
        <f t="shared" si="46"/>
        <v>0</v>
      </c>
      <c r="R320" s="75">
        <f t="shared" si="44"/>
        <v>0</v>
      </c>
      <c r="S320" s="75">
        <f t="shared" si="44"/>
        <v>0</v>
      </c>
      <c r="T320" s="42">
        <f t="shared" si="45"/>
        <v>1</v>
      </c>
    </row>
    <row r="321" spans="1:20" x14ac:dyDescent="0.25">
      <c r="A321">
        <v>466</v>
      </c>
      <c r="B321">
        <v>231104.87887499999</v>
      </c>
      <c r="C321">
        <v>0</v>
      </c>
      <c r="D321">
        <v>777</v>
      </c>
      <c r="E321">
        <v>0</v>
      </c>
      <c r="F321">
        <v>0</v>
      </c>
      <c r="G321">
        <v>0</v>
      </c>
      <c r="H321" s="74">
        <v>777</v>
      </c>
      <c r="I321" s="42" t="str">
        <f t="shared" si="38"/>
        <v/>
      </c>
      <c r="J321" s="42">
        <f t="shared" si="39"/>
        <v>1</v>
      </c>
      <c r="K321" s="42" t="str">
        <f t="shared" si="40"/>
        <v/>
      </c>
      <c r="L321" s="42" t="str">
        <f t="shared" si="41"/>
        <v/>
      </c>
      <c r="M321" s="42" t="str">
        <f t="shared" si="42"/>
        <v/>
      </c>
      <c r="N321" s="75">
        <f t="shared" si="43"/>
        <v>3.3621098947905111E-3</v>
      </c>
      <c r="O321" s="75">
        <f t="shared" si="46"/>
        <v>0</v>
      </c>
      <c r="P321" s="75">
        <f t="shared" si="46"/>
        <v>3.3621098947905111E-3</v>
      </c>
      <c r="Q321" s="75">
        <f t="shared" si="46"/>
        <v>0</v>
      </c>
      <c r="R321" s="75">
        <f t="shared" si="44"/>
        <v>0</v>
      </c>
      <c r="S321" s="75">
        <f t="shared" si="44"/>
        <v>0</v>
      </c>
      <c r="T321" s="42">
        <f t="shared" si="45"/>
        <v>1</v>
      </c>
    </row>
    <row r="322" spans="1:20" x14ac:dyDescent="0.25">
      <c r="A322">
        <v>955</v>
      </c>
      <c r="B322">
        <v>564459.27793099999</v>
      </c>
      <c r="C322">
        <v>0</v>
      </c>
      <c r="D322">
        <v>699</v>
      </c>
      <c r="E322">
        <v>0</v>
      </c>
      <c r="F322">
        <v>0</v>
      </c>
      <c r="G322">
        <v>0</v>
      </c>
      <c r="H322" s="74">
        <v>699</v>
      </c>
      <c r="I322" s="42" t="str">
        <f t="shared" si="38"/>
        <v/>
      </c>
      <c r="J322" s="42">
        <f t="shared" si="39"/>
        <v>1</v>
      </c>
      <c r="K322" s="42" t="str">
        <f t="shared" si="40"/>
        <v/>
      </c>
      <c r="L322" s="42" t="str">
        <f t="shared" si="41"/>
        <v/>
      </c>
      <c r="M322" s="42" t="str">
        <f t="shared" si="42"/>
        <v/>
      </c>
      <c r="N322" s="75">
        <f t="shared" si="43"/>
        <v>1.2383532830962632E-3</v>
      </c>
      <c r="O322" s="75">
        <f t="shared" si="46"/>
        <v>0</v>
      </c>
      <c r="P322" s="75">
        <f t="shared" si="46"/>
        <v>1.2383532830962632E-3</v>
      </c>
      <c r="Q322" s="75">
        <f t="shared" si="46"/>
        <v>0</v>
      </c>
      <c r="R322" s="75">
        <f t="shared" si="44"/>
        <v>0</v>
      </c>
      <c r="S322" s="75">
        <f t="shared" si="44"/>
        <v>0</v>
      </c>
      <c r="T322" s="42">
        <f t="shared" si="45"/>
        <v>1</v>
      </c>
    </row>
    <row r="323" spans="1:20" x14ac:dyDescent="0.25">
      <c r="A323">
        <v>973</v>
      </c>
      <c r="B323">
        <v>1615300.20854</v>
      </c>
      <c r="C323">
        <v>0</v>
      </c>
      <c r="D323">
        <v>699</v>
      </c>
      <c r="E323">
        <v>0</v>
      </c>
      <c r="F323">
        <v>0</v>
      </c>
      <c r="G323">
        <v>0</v>
      </c>
      <c r="H323" s="74">
        <v>699</v>
      </c>
      <c r="I323" s="42" t="str">
        <f t="shared" ref="I323:I386" si="47">IFERROR(IF(C323/$H323=0,"",C323/$H323),"")</f>
        <v/>
      </c>
      <c r="J323" s="42">
        <f t="shared" ref="J323:J386" si="48">IFERROR(IF(D323/$H323=0,"",D323/$H323),"")</f>
        <v>1</v>
      </c>
      <c r="K323" s="42" t="str">
        <f t="shared" ref="K323:K386" si="49">IFERROR(IF(E323/$H323=0,"",E323/$H323),"")</f>
        <v/>
      </c>
      <c r="L323" s="42" t="str">
        <f t="shared" ref="L323:L386" si="50">IFERROR(IF(F323/$H323=0,"",F323/$H323),"")</f>
        <v/>
      </c>
      <c r="M323" s="42" t="str">
        <f t="shared" ref="M323:M386" si="51">IFERROR(IF(G323/$H323=0,"",G323/$H323),"")</f>
        <v/>
      </c>
      <c r="N323" s="75">
        <f t="shared" ref="N323:N386" si="52">H323/B323</f>
        <v>4.3273689702039711E-4</v>
      </c>
      <c r="O323" s="75">
        <f t="shared" si="46"/>
        <v>0</v>
      </c>
      <c r="P323" s="75">
        <f t="shared" si="46"/>
        <v>4.3273689702039711E-4</v>
      </c>
      <c r="Q323" s="75">
        <f t="shared" si="46"/>
        <v>0</v>
      </c>
      <c r="R323" s="75">
        <f t="shared" si="46"/>
        <v>0</v>
      </c>
      <c r="S323" s="75">
        <f t="shared" si="46"/>
        <v>0</v>
      </c>
      <c r="T323" s="42">
        <f t="shared" ref="T323:T386" si="53">IFERROR(_xlfn.IFS(I323=1,1,J323=1,1,K323=1,1,L323=1,1,M323=1,1),"")</f>
        <v>1</v>
      </c>
    </row>
    <row r="324" spans="1:20" x14ac:dyDescent="0.25">
      <c r="A324">
        <v>547</v>
      </c>
      <c r="B324">
        <v>718268.375</v>
      </c>
      <c r="C324">
        <v>0</v>
      </c>
      <c r="D324">
        <v>699</v>
      </c>
      <c r="E324">
        <v>0</v>
      </c>
      <c r="F324">
        <v>0</v>
      </c>
      <c r="G324">
        <v>0</v>
      </c>
      <c r="H324" s="74">
        <v>699</v>
      </c>
      <c r="I324" s="42" t="str">
        <f t="shared" si="47"/>
        <v/>
      </c>
      <c r="J324" s="42">
        <f t="shared" si="48"/>
        <v>1</v>
      </c>
      <c r="K324" s="42" t="str">
        <f t="shared" si="49"/>
        <v/>
      </c>
      <c r="L324" s="42" t="str">
        <f t="shared" si="50"/>
        <v/>
      </c>
      <c r="M324" s="42" t="str">
        <f t="shared" si="51"/>
        <v/>
      </c>
      <c r="N324" s="75">
        <f t="shared" si="52"/>
        <v>9.7317385023390458E-4</v>
      </c>
      <c r="O324" s="75">
        <f t="shared" ref="O324:R387" si="54">C324/$B324</f>
        <v>0</v>
      </c>
      <c r="P324" s="75">
        <f t="shared" si="54"/>
        <v>9.7317385023390458E-4</v>
      </c>
      <c r="Q324" s="75">
        <f t="shared" si="54"/>
        <v>0</v>
      </c>
      <c r="R324" s="75">
        <f t="shared" si="54"/>
        <v>0</v>
      </c>
      <c r="S324" s="75">
        <f t="shared" ref="S324:S387" si="55">G324/$B324</f>
        <v>0</v>
      </c>
      <c r="T324" s="42">
        <f t="shared" si="53"/>
        <v>1</v>
      </c>
    </row>
    <row r="325" spans="1:20" x14ac:dyDescent="0.25">
      <c r="A325">
        <v>1071</v>
      </c>
      <c r="B325">
        <v>936787.40225100005</v>
      </c>
      <c r="C325">
        <v>0</v>
      </c>
      <c r="D325">
        <v>691</v>
      </c>
      <c r="E325">
        <v>0</v>
      </c>
      <c r="F325">
        <v>0</v>
      </c>
      <c r="G325">
        <v>0</v>
      </c>
      <c r="H325" s="74">
        <v>691</v>
      </c>
      <c r="I325" s="42" t="str">
        <f t="shared" si="47"/>
        <v/>
      </c>
      <c r="J325" s="42">
        <f t="shared" si="48"/>
        <v>1</v>
      </c>
      <c r="K325" s="42" t="str">
        <f t="shared" si="49"/>
        <v/>
      </c>
      <c r="L325" s="42" t="str">
        <f t="shared" si="50"/>
        <v/>
      </c>
      <c r="M325" s="42" t="str">
        <f t="shared" si="51"/>
        <v/>
      </c>
      <c r="N325" s="75">
        <f t="shared" si="52"/>
        <v>7.3762734035449321E-4</v>
      </c>
      <c r="O325" s="75">
        <f t="shared" si="54"/>
        <v>0</v>
      </c>
      <c r="P325" s="75">
        <f t="shared" si="54"/>
        <v>7.3762734035449321E-4</v>
      </c>
      <c r="Q325" s="75">
        <f t="shared" si="54"/>
        <v>0</v>
      </c>
      <c r="R325" s="75">
        <f t="shared" si="54"/>
        <v>0</v>
      </c>
      <c r="S325" s="75">
        <f t="shared" si="55"/>
        <v>0</v>
      </c>
      <c r="T325" s="42">
        <f t="shared" si="53"/>
        <v>1</v>
      </c>
    </row>
    <row r="326" spans="1:20" x14ac:dyDescent="0.25">
      <c r="A326">
        <v>1077</v>
      </c>
      <c r="B326">
        <v>3249412.3014500001</v>
      </c>
      <c r="C326">
        <v>0</v>
      </c>
      <c r="D326">
        <v>464</v>
      </c>
      <c r="E326">
        <v>0</v>
      </c>
      <c r="F326">
        <v>0</v>
      </c>
      <c r="G326">
        <v>0</v>
      </c>
      <c r="H326" s="74">
        <v>464</v>
      </c>
      <c r="I326" s="42" t="str">
        <f t="shared" si="47"/>
        <v/>
      </c>
      <c r="J326" s="42">
        <f t="shared" si="48"/>
        <v>1</v>
      </c>
      <c r="K326" s="42" t="str">
        <f t="shared" si="49"/>
        <v/>
      </c>
      <c r="L326" s="42" t="str">
        <f t="shared" si="50"/>
        <v/>
      </c>
      <c r="M326" s="42" t="str">
        <f t="shared" si="51"/>
        <v/>
      </c>
      <c r="N326" s="75">
        <f t="shared" si="52"/>
        <v>1.4279505244469811E-4</v>
      </c>
      <c r="O326" s="75">
        <f t="shared" si="54"/>
        <v>0</v>
      </c>
      <c r="P326" s="75">
        <f t="shared" si="54"/>
        <v>1.4279505244469811E-4</v>
      </c>
      <c r="Q326" s="75">
        <f t="shared" si="54"/>
        <v>0</v>
      </c>
      <c r="R326" s="75">
        <f t="shared" si="54"/>
        <v>0</v>
      </c>
      <c r="S326" s="75">
        <f t="shared" si="55"/>
        <v>0</v>
      </c>
      <c r="T326" s="42">
        <f t="shared" si="53"/>
        <v>1</v>
      </c>
    </row>
    <row r="327" spans="1:20" x14ac:dyDescent="0.25">
      <c r="A327">
        <v>954</v>
      </c>
      <c r="B327">
        <v>1458596.4847599999</v>
      </c>
      <c r="C327">
        <v>0</v>
      </c>
      <c r="D327">
        <v>350</v>
      </c>
      <c r="E327">
        <v>0</v>
      </c>
      <c r="F327">
        <v>0</v>
      </c>
      <c r="G327">
        <v>0</v>
      </c>
      <c r="H327" s="74">
        <v>350</v>
      </c>
      <c r="I327" s="42" t="str">
        <f t="shared" si="47"/>
        <v/>
      </c>
      <c r="J327" s="42">
        <f t="shared" si="48"/>
        <v>1</v>
      </c>
      <c r="K327" s="42" t="str">
        <f t="shared" si="49"/>
        <v/>
      </c>
      <c r="L327" s="42" t="str">
        <f t="shared" si="50"/>
        <v/>
      </c>
      <c r="M327" s="42" t="str">
        <f t="shared" si="51"/>
        <v/>
      </c>
      <c r="N327" s="75">
        <f t="shared" si="52"/>
        <v>2.3995670060701513E-4</v>
      </c>
      <c r="O327" s="75">
        <f t="shared" si="54"/>
        <v>0</v>
      </c>
      <c r="P327" s="75">
        <f t="shared" si="54"/>
        <v>2.3995670060701513E-4</v>
      </c>
      <c r="Q327" s="75">
        <f t="shared" si="54"/>
        <v>0</v>
      </c>
      <c r="R327" s="75">
        <f t="shared" si="54"/>
        <v>0</v>
      </c>
      <c r="S327" s="75">
        <f t="shared" si="55"/>
        <v>0</v>
      </c>
      <c r="T327" s="42">
        <f t="shared" si="53"/>
        <v>1</v>
      </c>
    </row>
    <row r="328" spans="1:20" x14ac:dyDescent="0.25">
      <c r="A328">
        <v>1001</v>
      </c>
      <c r="B328">
        <v>8858749.2881400008</v>
      </c>
      <c r="C328">
        <v>0</v>
      </c>
      <c r="D328">
        <v>345</v>
      </c>
      <c r="E328">
        <v>0</v>
      </c>
      <c r="F328">
        <v>0</v>
      </c>
      <c r="G328">
        <v>0</v>
      </c>
      <c r="H328" s="74">
        <v>345</v>
      </c>
      <c r="I328" s="42" t="str">
        <f t="shared" si="47"/>
        <v/>
      </c>
      <c r="J328" s="42">
        <f t="shared" si="48"/>
        <v>1</v>
      </c>
      <c r="K328" s="42" t="str">
        <f t="shared" si="49"/>
        <v/>
      </c>
      <c r="L328" s="42" t="str">
        <f t="shared" si="50"/>
        <v/>
      </c>
      <c r="M328" s="42" t="str">
        <f t="shared" si="51"/>
        <v/>
      </c>
      <c r="N328" s="75">
        <f t="shared" si="52"/>
        <v>3.894454948193221E-5</v>
      </c>
      <c r="O328" s="75">
        <f t="shared" si="54"/>
        <v>0</v>
      </c>
      <c r="P328" s="75">
        <f t="shared" si="54"/>
        <v>3.894454948193221E-5</v>
      </c>
      <c r="Q328" s="75">
        <f t="shared" si="54"/>
        <v>0</v>
      </c>
      <c r="R328" s="75">
        <f t="shared" si="54"/>
        <v>0</v>
      </c>
      <c r="S328" s="75">
        <f t="shared" si="55"/>
        <v>0</v>
      </c>
      <c r="T328" s="42">
        <f t="shared" si="53"/>
        <v>1</v>
      </c>
    </row>
    <row r="329" spans="1:20" x14ac:dyDescent="0.25">
      <c r="A329">
        <v>422</v>
      </c>
      <c r="B329">
        <v>138519.391875</v>
      </c>
      <c r="C329">
        <v>0</v>
      </c>
      <c r="D329">
        <v>195</v>
      </c>
      <c r="E329">
        <v>0</v>
      </c>
      <c r="F329">
        <v>0</v>
      </c>
      <c r="G329">
        <v>0</v>
      </c>
      <c r="H329" s="74">
        <v>195</v>
      </c>
      <c r="I329" s="42" t="str">
        <f t="shared" si="47"/>
        <v/>
      </c>
      <c r="J329" s="42">
        <f t="shared" si="48"/>
        <v>1</v>
      </c>
      <c r="K329" s="42" t="str">
        <f t="shared" si="49"/>
        <v/>
      </c>
      <c r="L329" s="42" t="str">
        <f t="shared" si="50"/>
        <v/>
      </c>
      <c r="M329" s="42" t="str">
        <f t="shared" si="51"/>
        <v/>
      </c>
      <c r="N329" s="75">
        <f t="shared" si="52"/>
        <v>1.4077451348903419E-3</v>
      </c>
      <c r="O329" s="75">
        <f t="shared" si="54"/>
        <v>0</v>
      </c>
      <c r="P329" s="75">
        <f t="shared" si="54"/>
        <v>1.4077451348903419E-3</v>
      </c>
      <c r="Q329" s="75">
        <f t="shared" si="54"/>
        <v>0</v>
      </c>
      <c r="R329" s="75">
        <f t="shared" si="54"/>
        <v>0</v>
      </c>
      <c r="S329" s="75">
        <f t="shared" si="55"/>
        <v>0</v>
      </c>
      <c r="T329" s="42">
        <f t="shared" si="53"/>
        <v>1</v>
      </c>
    </row>
    <row r="330" spans="1:20" x14ac:dyDescent="0.25">
      <c r="A330">
        <v>757</v>
      </c>
      <c r="B330">
        <v>350059.836687</v>
      </c>
      <c r="C330">
        <v>0</v>
      </c>
      <c r="D330">
        <v>168</v>
      </c>
      <c r="E330">
        <v>0</v>
      </c>
      <c r="F330">
        <v>0</v>
      </c>
      <c r="G330">
        <v>0</v>
      </c>
      <c r="H330" s="74">
        <v>168</v>
      </c>
      <c r="I330" s="42" t="str">
        <f t="shared" si="47"/>
        <v/>
      </c>
      <c r="J330" s="42">
        <f t="shared" si="48"/>
        <v>1</v>
      </c>
      <c r="K330" s="42" t="str">
        <f t="shared" si="49"/>
        <v/>
      </c>
      <c r="L330" s="42" t="str">
        <f t="shared" si="50"/>
        <v/>
      </c>
      <c r="M330" s="42" t="str">
        <f t="shared" si="51"/>
        <v/>
      </c>
      <c r="N330" s="75">
        <f t="shared" si="52"/>
        <v>4.7991795228486702E-4</v>
      </c>
      <c r="O330" s="75">
        <f t="shared" si="54"/>
        <v>0</v>
      </c>
      <c r="P330" s="75">
        <f t="shared" si="54"/>
        <v>4.7991795228486702E-4</v>
      </c>
      <c r="Q330" s="75">
        <f t="shared" si="54"/>
        <v>0</v>
      </c>
      <c r="R330" s="75">
        <f t="shared" si="54"/>
        <v>0</v>
      </c>
      <c r="S330" s="75">
        <f t="shared" si="55"/>
        <v>0</v>
      </c>
      <c r="T330" s="42">
        <f t="shared" si="53"/>
        <v>1</v>
      </c>
    </row>
    <row r="331" spans="1:20" x14ac:dyDescent="0.25">
      <c r="A331">
        <v>397</v>
      </c>
      <c r="B331">
        <v>176547.57449999999</v>
      </c>
      <c r="C331">
        <v>2710843</v>
      </c>
      <c r="D331">
        <v>0</v>
      </c>
      <c r="E331">
        <v>0</v>
      </c>
      <c r="F331">
        <v>0</v>
      </c>
      <c r="G331">
        <v>0</v>
      </c>
      <c r="H331" s="74">
        <v>2710843</v>
      </c>
      <c r="I331" s="42">
        <f t="shared" si="47"/>
        <v>1</v>
      </c>
      <c r="J331" s="42" t="str">
        <f t="shared" si="48"/>
        <v/>
      </c>
      <c r="K331" s="42" t="str">
        <f t="shared" si="49"/>
        <v/>
      </c>
      <c r="L331" s="42" t="str">
        <f t="shared" si="50"/>
        <v/>
      </c>
      <c r="M331" s="42" t="str">
        <f t="shared" si="51"/>
        <v/>
      </c>
      <c r="N331" s="75">
        <f t="shared" si="52"/>
        <v>15.354745074676742</v>
      </c>
      <c r="O331" s="75">
        <f t="shared" si="54"/>
        <v>15.354745074676742</v>
      </c>
      <c r="P331" s="75">
        <f t="shared" si="54"/>
        <v>0</v>
      </c>
      <c r="Q331" s="75">
        <f t="shared" si="54"/>
        <v>0</v>
      </c>
      <c r="R331" s="75">
        <f t="shared" si="54"/>
        <v>0</v>
      </c>
      <c r="S331" s="75">
        <f t="shared" si="55"/>
        <v>0</v>
      </c>
      <c r="T331" s="42">
        <f t="shared" si="53"/>
        <v>1</v>
      </c>
    </row>
    <row r="332" spans="1:20" x14ac:dyDescent="0.25">
      <c r="A332">
        <v>431</v>
      </c>
      <c r="B332">
        <v>1453768.35938</v>
      </c>
      <c r="C332">
        <v>739451</v>
      </c>
      <c r="D332">
        <v>0</v>
      </c>
      <c r="E332">
        <v>0</v>
      </c>
      <c r="F332">
        <v>0</v>
      </c>
      <c r="G332">
        <v>0</v>
      </c>
      <c r="H332" s="74">
        <v>739451</v>
      </c>
      <c r="I332" s="42">
        <f t="shared" si="47"/>
        <v>1</v>
      </c>
      <c r="J332" s="42" t="str">
        <f t="shared" si="48"/>
        <v/>
      </c>
      <c r="K332" s="42" t="str">
        <f t="shared" si="49"/>
        <v/>
      </c>
      <c r="L332" s="42" t="str">
        <f t="shared" si="50"/>
        <v/>
      </c>
      <c r="M332" s="42" t="str">
        <f t="shared" si="51"/>
        <v/>
      </c>
      <c r="N332" s="75">
        <f t="shared" si="52"/>
        <v>0.50864430720954712</v>
      </c>
      <c r="O332" s="75">
        <f t="shared" si="54"/>
        <v>0.50864430720954712</v>
      </c>
      <c r="P332" s="75">
        <f t="shared" si="54"/>
        <v>0</v>
      </c>
      <c r="Q332" s="75">
        <f t="shared" si="54"/>
        <v>0</v>
      </c>
      <c r="R332" s="75">
        <f t="shared" si="54"/>
        <v>0</v>
      </c>
      <c r="S332" s="75">
        <f t="shared" si="55"/>
        <v>0</v>
      </c>
      <c r="T332" s="42">
        <f t="shared" si="53"/>
        <v>1</v>
      </c>
    </row>
    <row r="333" spans="1:20" x14ac:dyDescent="0.25">
      <c r="A333">
        <v>1060</v>
      </c>
      <c r="B333">
        <v>2200170.2980499999</v>
      </c>
      <c r="C333">
        <v>536048</v>
      </c>
      <c r="D333">
        <v>0</v>
      </c>
      <c r="E333">
        <v>0</v>
      </c>
      <c r="F333">
        <v>0</v>
      </c>
      <c r="G333">
        <v>0</v>
      </c>
      <c r="H333" s="74">
        <v>536048</v>
      </c>
      <c r="I333" s="42">
        <f t="shared" si="47"/>
        <v>1</v>
      </c>
      <c r="J333" s="42" t="str">
        <f t="shared" si="48"/>
        <v/>
      </c>
      <c r="K333" s="42" t="str">
        <f t="shared" si="49"/>
        <v/>
      </c>
      <c r="L333" s="42" t="str">
        <f t="shared" si="50"/>
        <v/>
      </c>
      <c r="M333" s="42" t="str">
        <f t="shared" si="51"/>
        <v/>
      </c>
      <c r="N333" s="75">
        <f t="shared" si="52"/>
        <v>0.24363932213569864</v>
      </c>
      <c r="O333" s="75">
        <f t="shared" si="54"/>
        <v>0.24363932213569864</v>
      </c>
      <c r="P333" s="75">
        <f t="shared" si="54"/>
        <v>0</v>
      </c>
      <c r="Q333" s="75">
        <f t="shared" si="54"/>
        <v>0</v>
      </c>
      <c r="R333" s="75">
        <f t="shared" si="54"/>
        <v>0</v>
      </c>
      <c r="S333" s="75">
        <f t="shared" si="55"/>
        <v>0</v>
      </c>
      <c r="T333" s="42">
        <f t="shared" si="53"/>
        <v>1</v>
      </c>
    </row>
    <row r="334" spans="1:20" x14ac:dyDescent="0.25">
      <c r="A334">
        <v>309</v>
      </c>
      <c r="B334">
        <v>305997.74768799997</v>
      </c>
      <c r="C334">
        <v>477337</v>
      </c>
      <c r="D334">
        <v>0</v>
      </c>
      <c r="E334">
        <v>0</v>
      </c>
      <c r="F334">
        <v>0</v>
      </c>
      <c r="G334">
        <v>0</v>
      </c>
      <c r="H334" s="74">
        <v>477337</v>
      </c>
      <c r="I334" s="42">
        <f t="shared" si="47"/>
        <v>1</v>
      </c>
      <c r="J334" s="42" t="str">
        <f t="shared" si="48"/>
        <v/>
      </c>
      <c r="K334" s="42" t="str">
        <f t="shared" si="49"/>
        <v/>
      </c>
      <c r="L334" s="42" t="str">
        <f t="shared" si="50"/>
        <v/>
      </c>
      <c r="M334" s="42" t="str">
        <f t="shared" si="51"/>
        <v/>
      </c>
      <c r="N334" s="75">
        <f t="shared" si="52"/>
        <v>1.5599363185074819</v>
      </c>
      <c r="O334" s="75">
        <f t="shared" si="54"/>
        <v>1.5599363185074819</v>
      </c>
      <c r="P334" s="75">
        <f t="shared" si="54"/>
        <v>0</v>
      </c>
      <c r="Q334" s="75">
        <f t="shared" si="54"/>
        <v>0</v>
      </c>
      <c r="R334" s="75">
        <f t="shared" si="54"/>
        <v>0</v>
      </c>
      <c r="S334" s="75">
        <f t="shared" si="55"/>
        <v>0</v>
      </c>
      <c r="T334" s="42">
        <f t="shared" si="53"/>
        <v>1</v>
      </c>
    </row>
    <row r="335" spans="1:20" x14ac:dyDescent="0.25">
      <c r="A335">
        <v>749</v>
      </c>
      <c r="B335">
        <v>4086261.1826900002</v>
      </c>
      <c r="C335">
        <v>308149</v>
      </c>
      <c r="D335">
        <v>0</v>
      </c>
      <c r="E335">
        <v>0</v>
      </c>
      <c r="F335">
        <v>0</v>
      </c>
      <c r="G335">
        <v>0</v>
      </c>
      <c r="H335" s="74">
        <v>308149</v>
      </c>
      <c r="I335" s="42">
        <f t="shared" si="47"/>
        <v>1</v>
      </c>
      <c r="J335" s="42" t="str">
        <f t="shared" si="48"/>
        <v/>
      </c>
      <c r="K335" s="42" t="str">
        <f t="shared" si="49"/>
        <v/>
      </c>
      <c r="L335" s="42" t="str">
        <f t="shared" si="50"/>
        <v/>
      </c>
      <c r="M335" s="42" t="str">
        <f t="shared" si="51"/>
        <v/>
      </c>
      <c r="N335" s="75">
        <f t="shared" si="52"/>
        <v>7.5410989709949083E-2</v>
      </c>
      <c r="O335" s="75">
        <f t="shared" si="54"/>
        <v>7.5410989709949083E-2</v>
      </c>
      <c r="P335" s="75">
        <f t="shared" si="54"/>
        <v>0</v>
      </c>
      <c r="Q335" s="75">
        <f t="shared" si="54"/>
        <v>0</v>
      </c>
      <c r="R335" s="75">
        <f t="shared" si="54"/>
        <v>0</v>
      </c>
      <c r="S335" s="75">
        <f t="shared" si="55"/>
        <v>0</v>
      </c>
      <c r="T335" s="42">
        <f t="shared" si="53"/>
        <v>1</v>
      </c>
    </row>
    <row r="336" spans="1:20" x14ac:dyDescent="0.25">
      <c r="A336">
        <v>635</v>
      </c>
      <c r="B336">
        <v>867498.875</v>
      </c>
      <c r="C336">
        <v>199014</v>
      </c>
      <c r="D336">
        <v>0</v>
      </c>
      <c r="E336">
        <v>0</v>
      </c>
      <c r="F336">
        <v>0</v>
      </c>
      <c r="G336">
        <v>0</v>
      </c>
      <c r="H336" s="74">
        <v>199014</v>
      </c>
      <c r="I336" s="42">
        <f t="shared" si="47"/>
        <v>1</v>
      </c>
      <c r="J336" s="42" t="str">
        <f t="shared" si="48"/>
        <v/>
      </c>
      <c r="K336" s="42" t="str">
        <f t="shared" si="49"/>
        <v/>
      </c>
      <c r="L336" s="42" t="str">
        <f t="shared" si="50"/>
        <v/>
      </c>
      <c r="M336" s="42" t="str">
        <f t="shared" si="51"/>
        <v/>
      </c>
      <c r="N336" s="75">
        <f t="shared" si="52"/>
        <v>0.22941124851602834</v>
      </c>
      <c r="O336" s="75">
        <f t="shared" si="54"/>
        <v>0.22941124851602834</v>
      </c>
      <c r="P336" s="75">
        <f t="shared" si="54"/>
        <v>0</v>
      </c>
      <c r="Q336" s="75">
        <f t="shared" si="54"/>
        <v>0</v>
      </c>
      <c r="R336" s="75">
        <f t="shared" si="54"/>
        <v>0</v>
      </c>
      <c r="S336" s="75">
        <f t="shared" si="55"/>
        <v>0</v>
      </c>
      <c r="T336" s="42">
        <f t="shared" si="53"/>
        <v>1</v>
      </c>
    </row>
    <row r="337" spans="1:20" x14ac:dyDescent="0.25">
      <c r="A337">
        <v>640</v>
      </c>
      <c r="B337">
        <v>2545067.7968799998</v>
      </c>
      <c r="C337">
        <v>199014</v>
      </c>
      <c r="D337">
        <v>0</v>
      </c>
      <c r="E337">
        <v>0</v>
      </c>
      <c r="F337">
        <v>0</v>
      </c>
      <c r="G337">
        <v>0</v>
      </c>
      <c r="H337" s="74">
        <v>199014</v>
      </c>
      <c r="I337" s="42">
        <f t="shared" si="47"/>
        <v>1</v>
      </c>
      <c r="J337" s="42" t="str">
        <f t="shared" si="48"/>
        <v/>
      </c>
      <c r="K337" s="42" t="str">
        <f t="shared" si="49"/>
        <v/>
      </c>
      <c r="L337" s="42" t="str">
        <f t="shared" si="50"/>
        <v/>
      </c>
      <c r="M337" s="42" t="str">
        <f t="shared" si="51"/>
        <v/>
      </c>
      <c r="N337" s="75">
        <f t="shared" si="52"/>
        <v>7.8195952282281586E-2</v>
      </c>
      <c r="O337" s="75">
        <f t="shared" si="54"/>
        <v>7.8195952282281586E-2</v>
      </c>
      <c r="P337" s="75">
        <f t="shared" si="54"/>
        <v>0</v>
      </c>
      <c r="Q337" s="75">
        <f t="shared" si="54"/>
        <v>0</v>
      </c>
      <c r="R337" s="75">
        <f t="shared" si="54"/>
        <v>0</v>
      </c>
      <c r="S337" s="75">
        <f t="shared" si="55"/>
        <v>0</v>
      </c>
      <c r="T337" s="42">
        <f t="shared" si="53"/>
        <v>1</v>
      </c>
    </row>
    <row r="338" spans="1:20" x14ac:dyDescent="0.25">
      <c r="A338">
        <v>865</v>
      </c>
      <c r="B338">
        <v>292044.430528</v>
      </c>
      <c r="C338">
        <v>146232</v>
      </c>
      <c r="D338">
        <v>0</v>
      </c>
      <c r="E338">
        <v>0</v>
      </c>
      <c r="F338">
        <v>0</v>
      </c>
      <c r="G338">
        <v>0</v>
      </c>
      <c r="H338" s="74">
        <v>146232</v>
      </c>
      <c r="I338" s="42">
        <f t="shared" si="47"/>
        <v>1</v>
      </c>
      <c r="J338" s="42" t="str">
        <f t="shared" si="48"/>
        <v/>
      </c>
      <c r="K338" s="42" t="str">
        <f t="shared" si="49"/>
        <v/>
      </c>
      <c r="L338" s="42" t="str">
        <f t="shared" si="50"/>
        <v/>
      </c>
      <c r="M338" s="42" t="str">
        <f t="shared" si="51"/>
        <v/>
      </c>
      <c r="N338" s="75">
        <f t="shared" si="52"/>
        <v>0.5007183315758521</v>
      </c>
      <c r="O338" s="75">
        <f t="shared" si="54"/>
        <v>0.5007183315758521</v>
      </c>
      <c r="P338" s="75">
        <f t="shared" si="54"/>
        <v>0</v>
      </c>
      <c r="Q338" s="75">
        <f t="shared" si="54"/>
        <v>0</v>
      </c>
      <c r="R338" s="75">
        <f t="shared" si="54"/>
        <v>0</v>
      </c>
      <c r="S338" s="75">
        <f t="shared" si="55"/>
        <v>0</v>
      </c>
      <c r="T338" s="42">
        <f t="shared" si="53"/>
        <v>1</v>
      </c>
    </row>
    <row r="339" spans="1:20" x14ac:dyDescent="0.25">
      <c r="A339">
        <v>829</v>
      </c>
      <c r="B339">
        <v>927611.58893800003</v>
      </c>
      <c r="C339">
        <v>39644</v>
      </c>
      <c r="D339">
        <v>0</v>
      </c>
      <c r="E339">
        <v>0</v>
      </c>
      <c r="F339">
        <v>0</v>
      </c>
      <c r="G339">
        <v>0</v>
      </c>
      <c r="H339" s="74">
        <v>39644</v>
      </c>
      <c r="I339" s="42">
        <f t="shared" si="47"/>
        <v>1</v>
      </c>
      <c r="J339" s="42" t="str">
        <f t="shared" si="48"/>
        <v/>
      </c>
      <c r="K339" s="42" t="str">
        <f t="shared" si="49"/>
        <v/>
      </c>
      <c r="L339" s="42" t="str">
        <f t="shared" si="50"/>
        <v/>
      </c>
      <c r="M339" s="42" t="str">
        <f t="shared" si="51"/>
        <v/>
      </c>
      <c r="N339" s="75">
        <f t="shared" si="52"/>
        <v>4.2737715303220236E-2</v>
      </c>
      <c r="O339" s="75">
        <f t="shared" si="54"/>
        <v>4.2737715303220236E-2</v>
      </c>
      <c r="P339" s="75">
        <f t="shared" si="54"/>
        <v>0</v>
      </c>
      <c r="Q339" s="75">
        <f t="shared" si="54"/>
        <v>0</v>
      </c>
      <c r="R339" s="75">
        <f t="shared" si="54"/>
        <v>0</v>
      </c>
      <c r="S339" s="75">
        <f t="shared" si="55"/>
        <v>0</v>
      </c>
      <c r="T339" s="42">
        <f t="shared" si="53"/>
        <v>1</v>
      </c>
    </row>
    <row r="340" spans="1:20" x14ac:dyDescent="0.25">
      <c r="A340">
        <v>589</v>
      </c>
      <c r="B340">
        <v>19120213.4844</v>
      </c>
      <c r="C340">
        <v>0</v>
      </c>
      <c r="D340">
        <v>0</v>
      </c>
      <c r="E340">
        <v>0</v>
      </c>
      <c r="F340">
        <v>28</v>
      </c>
      <c r="G340">
        <v>0</v>
      </c>
      <c r="H340" s="74">
        <v>28</v>
      </c>
      <c r="I340" s="42" t="str">
        <f t="shared" si="47"/>
        <v/>
      </c>
      <c r="J340" s="42" t="str">
        <f t="shared" si="48"/>
        <v/>
      </c>
      <c r="K340" s="42" t="str">
        <f t="shared" si="49"/>
        <v/>
      </c>
      <c r="L340" s="42">
        <f t="shared" si="50"/>
        <v>1</v>
      </c>
      <c r="M340" s="42" t="str">
        <f t="shared" si="51"/>
        <v/>
      </c>
      <c r="N340" s="75">
        <f t="shared" si="52"/>
        <v>1.4644187954723901E-6</v>
      </c>
      <c r="O340" s="75">
        <f t="shared" si="54"/>
        <v>0</v>
      </c>
      <c r="P340" s="75">
        <f t="shared" si="54"/>
        <v>0</v>
      </c>
      <c r="Q340" s="75">
        <f t="shared" si="54"/>
        <v>0</v>
      </c>
      <c r="R340" s="75">
        <f t="shared" si="54"/>
        <v>1.4644187954723901E-6</v>
      </c>
      <c r="S340" s="75">
        <f t="shared" si="55"/>
        <v>0</v>
      </c>
      <c r="T340" s="42">
        <f t="shared" si="53"/>
        <v>1</v>
      </c>
    </row>
    <row r="341" spans="1:20" x14ac:dyDescent="0.25">
      <c r="A341">
        <v>402</v>
      </c>
      <c r="B341">
        <v>2268658.2678100001</v>
      </c>
      <c r="C341">
        <v>0</v>
      </c>
      <c r="D341">
        <v>0</v>
      </c>
      <c r="E341">
        <v>7905</v>
      </c>
      <c r="F341">
        <v>0</v>
      </c>
      <c r="G341">
        <v>0</v>
      </c>
      <c r="H341" s="74">
        <v>7905</v>
      </c>
      <c r="I341" s="42" t="str">
        <f t="shared" si="47"/>
        <v/>
      </c>
      <c r="J341" s="42" t="str">
        <f t="shared" si="48"/>
        <v/>
      </c>
      <c r="K341" s="42">
        <f t="shared" si="49"/>
        <v>1</v>
      </c>
      <c r="L341" s="42" t="str">
        <f t="shared" si="50"/>
        <v/>
      </c>
      <c r="M341" s="42" t="str">
        <f t="shared" si="51"/>
        <v/>
      </c>
      <c r="N341" s="75">
        <f t="shared" si="52"/>
        <v>3.4844384066847226E-3</v>
      </c>
      <c r="O341" s="75">
        <f t="shared" si="54"/>
        <v>0</v>
      </c>
      <c r="P341" s="75">
        <f t="shared" si="54"/>
        <v>0</v>
      </c>
      <c r="Q341" s="75">
        <f t="shared" si="54"/>
        <v>3.4844384066847226E-3</v>
      </c>
      <c r="R341" s="75">
        <f t="shared" si="54"/>
        <v>0</v>
      </c>
      <c r="S341" s="75">
        <f t="shared" si="55"/>
        <v>0</v>
      </c>
      <c r="T341" s="42">
        <f t="shared" si="53"/>
        <v>1</v>
      </c>
    </row>
    <row r="342" spans="1:20" x14ac:dyDescent="0.25">
      <c r="A342">
        <v>405</v>
      </c>
      <c r="B342">
        <v>998016.03331199999</v>
      </c>
      <c r="C342">
        <v>0</v>
      </c>
      <c r="D342">
        <v>0</v>
      </c>
      <c r="E342">
        <v>338</v>
      </c>
      <c r="F342">
        <v>0</v>
      </c>
      <c r="G342">
        <v>0</v>
      </c>
      <c r="H342" s="74">
        <v>338</v>
      </c>
      <c r="I342" s="42" t="str">
        <f t="shared" si="47"/>
        <v/>
      </c>
      <c r="J342" s="42" t="str">
        <f t="shared" si="48"/>
        <v/>
      </c>
      <c r="K342" s="42">
        <f t="shared" si="49"/>
        <v>1</v>
      </c>
      <c r="L342" s="42" t="str">
        <f t="shared" si="50"/>
        <v/>
      </c>
      <c r="M342" s="42" t="str">
        <f t="shared" si="51"/>
        <v/>
      </c>
      <c r="N342" s="75">
        <f t="shared" si="52"/>
        <v>3.3867191379513073E-4</v>
      </c>
      <c r="O342" s="75">
        <f t="shared" si="54"/>
        <v>0</v>
      </c>
      <c r="P342" s="75">
        <f t="shared" si="54"/>
        <v>0</v>
      </c>
      <c r="Q342" s="75">
        <f t="shared" si="54"/>
        <v>3.3867191379513073E-4</v>
      </c>
      <c r="R342" s="75">
        <f t="shared" si="54"/>
        <v>0</v>
      </c>
      <c r="S342" s="75">
        <f t="shared" si="55"/>
        <v>0</v>
      </c>
      <c r="T342" s="42">
        <f t="shared" si="53"/>
        <v>1</v>
      </c>
    </row>
    <row r="343" spans="1:20" x14ac:dyDescent="0.25">
      <c r="A343">
        <v>452</v>
      </c>
      <c r="B343">
        <v>1001270.53194</v>
      </c>
      <c r="C343">
        <v>0</v>
      </c>
      <c r="D343">
        <v>0</v>
      </c>
      <c r="E343">
        <v>4372</v>
      </c>
      <c r="F343">
        <v>0</v>
      </c>
      <c r="G343">
        <v>0</v>
      </c>
      <c r="H343" s="74">
        <v>4372</v>
      </c>
      <c r="I343" s="42" t="str">
        <f t="shared" si="47"/>
        <v/>
      </c>
      <c r="J343" s="42" t="str">
        <f t="shared" si="48"/>
        <v/>
      </c>
      <c r="K343" s="42">
        <f t="shared" si="49"/>
        <v>1</v>
      </c>
      <c r="L343" s="42" t="str">
        <f t="shared" si="50"/>
        <v/>
      </c>
      <c r="M343" s="42" t="str">
        <f t="shared" si="51"/>
        <v/>
      </c>
      <c r="N343" s="75">
        <f t="shared" si="52"/>
        <v>4.3664522829100771E-3</v>
      </c>
      <c r="O343" s="75">
        <f t="shared" si="54"/>
        <v>0</v>
      </c>
      <c r="P343" s="75">
        <f t="shared" si="54"/>
        <v>0</v>
      </c>
      <c r="Q343" s="75">
        <f t="shared" si="54"/>
        <v>4.3664522829100771E-3</v>
      </c>
      <c r="R343" s="75">
        <f t="shared" si="54"/>
        <v>0</v>
      </c>
      <c r="S343" s="75">
        <f t="shared" si="55"/>
        <v>0</v>
      </c>
      <c r="T343" s="42">
        <f t="shared" si="53"/>
        <v>1</v>
      </c>
    </row>
    <row r="344" spans="1:20" x14ac:dyDescent="0.25">
      <c r="A344">
        <v>465</v>
      </c>
      <c r="B344">
        <v>321207.76537500002</v>
      </c>
      <c r="C344">
        <v>0</v>
      </c>
      <c r="D344">
        <v>0</v>
      </c>
      <c r="E344">
        <v>1402</v>
      </c>
      <c r="F344">
        <v>0</v>
      </c>
      <c r="G344">
        <v>0</v>
      </c>
      <c r="H344" s="74">
        <v>1402</v>
      </c>
      <c r="I344" s="42" t="str">
        <f t="shared" si="47"/>
        <v/>
      </c>
      <c r="J344" s="42" t="str">
        <f t="shared" si="48"/>
        <v/>
      </c>
      <c r="K344" s="42">
        <f t="shared" si="49"/>
        <v>1</v>
      </c>
      <c r="L344" s="42" t="str">
        <f t="shared" si="50"/>
        <v/>
      </c>
      <c r="M344" s="42" t="str">
        <f t="shared" si="51"/>
        <v/>
      </c>
      <c r="N344" s="75">
        <f t="shared" si="52"/>
        <v>4.3647761702249287E-3</v>
      </c>
      <c r="O344" s="75">
        <f t="shared" si="54"/>
        <v>0</v>
      </c>
      <c r="P344" s="75">
        <f t="shared" si="54"/>
        <v>0</v>
      </c>
      <c r="Q344" s="75">
        <f t="shared" si="54"/>
        <v>4.3647761702249287E-3</v>
      </c>
      <c r="R344" s="75">
        <f t="shared" si="54"/>
        <v>0</v>
      </c>
      <c r="S344" s="75">
        <f t="shared" si="55"/>
        <v>0</v>
      </c>
      <c r="T344" s="42">
        <f t="shared" si="53"/>
        <v>1</v>
      </c>
    </row>
    <row r="345" spans="1:20" x14ac:dyDescent="0.25">
      <c r="A345">
        <v>483</v>
      </c>
      <c r="B345">
        <v>1261234.8304399999</v>
      </c>
      <c r="C345">
        <v>0</v>
      </c>
      <c r="D345">
        <v>0</v>
      </c>
      <c r="E345">
        <v>10203</v>
      </c>
      <c r="F345">
        <v>0</v>
      </c>
      <c r="G345">
        <v>0</v>
      </c>
      <c r="H345" s="74">
        <v>10203</v>
      </c>
      <c r="I345" s="42" t="str">
        <f t="shared" si="47"/>
        <v/>
      </c>
      <c r="J345" s="42" t="str">
        <f t="shared" si="48"/>
        <v/>
      </c>
      <c r="K345" s="42">
        <f t="shared" si="49"/>
        <v>1</v>
      </c>
      <c r="L345" s="42" t="str">
        <f t="shared" si="50"/>
        <v/>
      </c>
      <c r="M345" s="42" t="str">
        <f t="shared" si="51"/>
        <v/>
      </c>
      <c r="N345" s="75">
        <f t="shared" si="52"/>
        <v>8.0896909550464413E-3</v>
      </c>
      <c r="O345" s="75">
        <f t="shared" si="54"/>
        <v>0</v>
      </c>
      <c r="P345" s="75">
        <f t="shared" si="54"/>
        <v>0</v>
      </c>
      <c r="Q345" s="75">
        <f t="shared" si="54"/>
        <v>8.0896909550464413E-3</v>
      </c>
      <c r="R345" s="75">
        <f t="shared" si="54"/>
        <v>0</v>
      </c>
      <c r="S345" s="75">
        <f t="shared" si="55"/>
        <v>0</v>
      </c>
      <c r="T345" s="42">
        <f t="shared" si="53"/>
        <v>1</v>
      </c>
    </row>
    <row r="346" spans="1:20" x14ac:dyDescent="0.25">
      <c r="A346">
        <v>613</v>
      </c>
      <c r="B346">
        <v>540239.67718100001</v>
      </c>
      <c r="C346">
        <v>0</v>
      </c>
      <c r="D346">
        <v>0</v>
      </c>
      <c r="E346">
        <v>0</v>
      </c>
      <c r="F346">
        <v>945</v>
      </c>
      <c r="G346">
        <v>0</v>
      </c>
      <c r="H346" s="74">
        <v>945</v>
      </c>
      <c r="I346" s="42" t="str">
        <f t="shared" si="47"/>
        <v/>
      </c>
      <c r="J346" s="42" t="str">
        <f t="shared" si="48"/>
        <v/>
      </c>
      <c r="K346" s="42" t="str">
        <f t="shared" si="49"/>
        <v/>
      </c>
      <c r="L346" s="42">
        <f t="shared" si="50"/>
        <v>1</v>
      </c>
      <c r="M346" s="42" t="str">
        <f t="shared" si="51"/>
        <v/>
      </c>
      <c r="N346" s="75">
        <f t="shared" si="52"/>
        <v>1.7492236129916657E-3</v>
      </c>
      <c r="O346" s="75">
        <f t="shared" si="54"/>
        <v>0</v>
      </c>
      <c r="P346" s="75">
        <f t="shared" si="54"/>
        <v>0</v>
      </c>
      <c r="Q346" s="75">
        <f t="shared" si="54"/>
        <v>0</v>
      </c>
      <c r="R346" s="75">
        <f t="shared" si="54"/>
        <v>1.7492236129916657E-3</v>
      </c>
      <c r="S346" s="75">
        <f t="shared" si="55"/>
        <v>0</v>
      </c>
      <c r="T346" s="42">
        <f t="shared" si="53"/>
        <v>1</v>
      </c>
    </row>
    <row r="347" spans="1:20" x14ac:dyDescent="0.25">
      <c r="A347">
        <v>631</v>
      </c>
      <c r="B347">
        <v>43723675.726599999</v>
      </c>
      <c r="C347">
        <v>0</v>
      </c>
      <c r="D347">
        <v>0</v>
      </c>
      <c r="E347">
        <v>0</v>
      </c>
      <c r="F347">
        <v>2019</v>
      </c>
      <c r="G347">
        <v>0</v>
      </c>
      <c r="H347" s="74">
        <v>2019</v>
      </c>
      <c r="I347" s="42" t="str">
        <f t="shared" si="47"/>
        <v/>
      </c>
      <c r="J347" s="42" t="str">
        <f t="shared" si="48"/>
        <v/>
      </c>
      <c r="K347" s="42" t="str">
        <f t="shared" si="49"/>
        <v/>
      </c>
      <c r="L347" s="42">
        <f t="shared" si="50"/>
        <v>1</v>
      </c>
      <c r="M347" s="42" t="str">
        <f t="shared" si="51"/>
        <v/>
      </c>
      <c r="N347" s="75">
        <f t="shared" si="52"/>
        <v>4.6176355634522028E-5</v>
      </c>
      <c r="O347" s="75">
        <f t="shared" si="54"/>
        <v>0</v>
      </c>
      <c r="P347" s="75">
        <f t="shared" si="54"/>
        <v>0</v>
      </c>
      <c r="Q347" s="75">
        <f t="shared" si="54"/>
        <v>0</v>
      </c>
      <c r="R347" s="75">
        <f t="shared" si="54"/>
        <v>4.6176355634522028E-5</v>
      </c>
      <c r="S347" s="75">
        <f t="shared" si="55"/>
        <v>0</v>
      </c>
      <c r="T347" s="42">
        <f t="shared" si="53"/>
        <v>1</v>
      </c>
    </row>
    <row r="348" spans="1:20" x14ac:dyDescent="0.25">
      <c r="A348">
        <v>666</v>
      </c>
      <c r="B348">
        <v>2661301.71875</v>
      </c>
      <c r="C348">
        <v>0</v>
      </c>
      <c r="D348">
        <v>0</v>
      </c>
      <c r="E348">
        <v>8050</v>
      </c>
      <c r="F348">
        <v>0</v>
      </c>
      <c r="G348">
        <v>0</v>
      </c>
      <c r="H348" s="74">
        <v>8050</v>
      </c>
      <c r="I348" s="42" t="str">
        <f t="shared" si="47"/>
        <v/>
      </c>
      <c r="J348" s="42" t="str">
        <f t="shared" si="48"/>
        <v/>
      </c>
      <c r="K348" s="42">
        <f t="shared" si="49"/>
        <v>1</v>
      </c>
      <c r="L348" s="42" t="str">
        <f t="shared" si="50"/>
        <v/>
      </c>
      <c r="M348" s="42" t="str">
        <f t="shared" si="51"/>
        <v/>
      </c>
      <c r="N348" s="75">
        <f t="shared" si="52"/>
        <v>3.0248355319069365E-3</v>
      </c>
      <c r="O348" s="75">
        <f t="shared" si="54"/>
        <v>0</v>
      </c>
      <c r="P348" s="75">
        <f t="shared" si="54"/>
        <v>0</v>
      </c>
      <c r="Q348" s="75">
        <f t="shared" si="54"/>
        <v>3.0248355319069365E-3</v>
      </c>
      <c r="R348" s="75">
        <f t="shared" si="54"/>
        <v>0</v>
      </c>
      <c r="S348" s="75">
        <f t="shared" si="55"/>
        <v>0</v>
      </c>
      <c r="T348" s="42">
        <f t="shared" si="53"/>
        <v>1</v>
      </c>
    </row>
    <row r="349" spans="1:20" x14ac:dyDescent="0.25">
      <c r="A349">
        <v>682</v>
      </c>
      <c r="B349">
        <v>24084279.590599999</v>
      </c>
      <c r="C349">
        <v>0</v>
      </c>
      <c r="D349">
        <v>0</v>
      </c>
      <c r="E349">
        <v>97924</v>
      </c>
      <c r="F349">
        <v>0</v>
      </c>
      <c r="G349">
        <v>0</v>
      </c>
      <c r="H349" s="74">
        <v>97924</v>
      </c>
      <c r="I349" s="42" t="str">
        <f t="shared" si="47"/>
        <v/>
      </c>
      <c r="J349" s="42" t="str">
        <f t="shared" si="48"/>
        <v/>
      </c>
      <c r="K349" s="42">
        <f t="shared" si="49"/>
        <v>1</v>
      </c>
      <c r="L349" s="42" t="str">
        <f t="shared" si="50"/>
        <v/>
      </c>
      <c r="M349" s="42" t="str">
        <f t="shared" si="51"/>
        <v/>
      </c>
      <c r="N349" s="75">
        <f t="shared" si="52"/>
        <v>4.0658886902400588E-3</v>
      </c>
      <c r="O349" s="75">
        <f t="shared" si="54"/>
        <v>0</v>
      </c>
      <c r="P349" s="75">
        <f t="shared" si="54"/>
        <v>0</v>
      </c>
      <c r="Q349" s="75">
        <f t="shared" si="54"/>
        <v>4.0658886902400588E-3</v>
      </c>
      <c r="R349" s="75">
        <f t="shared" si="54"/>
        <v>0</v>
      </c>
      <c r="S349" s="75">
        <f t="shared" si="55"/>
        <v>0</v>
      </c>
      <c r="T349" s="42">
        <f t="shared" si="53"/>
        <v>1</v>
      </c>
    </row>
    <row r="350" spans="1:20" x14ac:dyDescent="0.25">
      <c r="A350">
        <v>683</v>
      </c>
      <c r="B350">
        <v>8962023.0365600009</v>
      </c>
      <c r="C350">
        <v>0</v>
      </c>
      <c r="D350">
        <v>0</v>
      </c>
      <c r="E350">
        <v>104009</v>
      </c>
      <c r="F350">
        <v>0</v>
      </c>
      <c r="G350">
        <v>0</v>
      </c>
      <c r="H350" s="74">
        <v>104009</v>
      </c>
      <c r="I350" s="42" t="str">
        <f t="shared" si="47"/>
        <v/>
      </c>
      <c r="J350" s="42" t="str">
        <f t="shared" si="48"/>
        <v/>
      </c>
      <c r="K350" s="42">
        <f t="shared" si="49"/>
        <v>1</v>
      </c>
      <c r="L350" s="42" t="str">
        <f t="shared" si="50"/>
        <v/>
      </c>
      <c r="M350" s="42" t="str">
        <f t="shared" si="51"/>
        <v/>
      </c>
      <c r="N350" s="75">
        <f t="shared" si="52"/>
        <v>1.1605526963689106E-2</v>
      </c>
      <c r="O350" s="75">
        <f t="shared" si="54"/>
        <v>0</v>
      </c>
      <c r="P350" s="75">
        <f t="shared" si="54"/>
        <v>0</v>
      </c>
      <c r="Q350" s="75">
        <f t="shared" si="54"/>
        <v>1.1605526963689106E-2</v>
      </c>
      <c r="R350" s="75">
        <f t="shared" si="54"/>
        <v>0</v>
      </c>
      <c r="S350" s="75">
        <f t="shared" si="55"/>
        <v>0</v>
      </c>
      <c r="T350" s="42">
        <f t="shared" si="53"/>
        <v>1</v>
      </c>
    </row>
    <row r="351" spans="1:20" x14ac:dyDescent="0.25">
      <c r="A351">
        <v>686</v>
      </c>
      <c r="B351">
        <v>7288424.5256899996</v>
      </c>
      <c r="C351">
        <v>0</v>
      </c>
      <c r="D351">
        <v>0</v>
      </c>
      <c r="E351">
        <v>12659</v>
      </c>
      <c r="F351">
        <v>0</v>
      </c>
      <c r="G351">
        <v>0</v>
      </c>
      <c r="H351" s="74">
        <v>12659</v>
      </c>
      <c r="I351" s="42" t="str">
        <f t="shared" si="47"/>
        <v/>
      </c>
      <c r="J351" s="42" t="str">
        <f t="shared" si="48"/>
        <v/>
      </c>
      <c r="K351" s="42">
        <f t="shared" si="49"/>
        <v>1</v>
      </c>
      <c r="L351" s="42" t="str">
        <f t="shared" si="50"/>
        <v/>
      </c>
      <c r="M351" s="42" t="str">
        <f t="shared" si="51"/>
        <v/>
      </c>
      <c r="N351" s="75">
        <f t="shared" si="52"/>
        <v>1.7368637015283581E-3</v>
      </c>
      <c r="O351" s="75">
        <f t="shared" si="54"/>
        <v>0</v>
      </c>
      <c r="P351" s="75">
        <f t="shared" si="54"/>
        <v>0</v>
      </c>
      <c r="Q351" s="75">
        <f t="shared" si="54"/>
        <v>1.7368637015283581E-3</v>
      </c>
      <c r="R351" s="75">
        <f t="shared" si="54"/>
        <v>0</v>
      </c>
      <c r="S351" s="75">
        <f t="shared" si="55"/>
        <v>0</v>
      </c>
      <c r="T351" s="42">
        <f t="shared" si="53"/>
        <v>1</v>
      </c>
    </row>
    <row r="352" spans="1:20" x14ac:dyDescent="0.25">
      <c r="A352">
        <v>695</v>
      </c>
      <c r="B352">
        <v>1225345.20181</v>
      </c>
      <c r="C352">
        <v>0</v>
      </c>
      <c r="D352">
        <v>0</v>
      </c>
      <c r="E352">
        <v>0</v>
      </c>
      <c r="F352">
        <v>697</v>
      </c>
      <c r="G352">
        <v>0</v>
      </c>
      <c r="H352" s="74">
        <v>697</v>
      </c>
      <c r="I352" s="42" t="str">
        <f t="shared" si="47"/>
        <v/>
      </c>
      <c r="J352" s="42" t="str">
        <f t="shared" si="48"/>
        <v/>
      </c>
      <c r="K352" s="42" t="str">
        <f t="shared" si="49"/>
        <v/>
      </c>
      <c r="L352" s="42">
        <f t="shared" si="50"/>
        <v>1</v>
      </c>
      <c r="M352" s="42" t="str">
        <f t="shared" si="51"/>
        <v/>
      </c>
      <c r="N352" s="75">
        <f t="shared" si="52"/>
        <v>5.6881930003923557E-4</v>
      </c>
      <c r="O352" s="75">
        <f t="shared" si="54"/>
        <v>0</v>
      </c>
      <c r="P352" s="75">
        <f t="shared" si="54"/>
        <v>0</v>
      </c>
      <c r="Q352" s="75">
        <f t="shared" si="54"/>
        <v>0</v>
      </c>
      <c r="R352" s="75">
        <f t="shared" si="54"/>
        <v>5.6881930003923557E-4</v>
      </c>
      <c r="S352" s="75">
        <f t="shared" si="55"/>
        <v>0</v>
      </c>
      <c r="T352" s="42">
        <f t="shared" si="53"/>
        <v>1</v>
      </c>
    </row>
    <row r="353" spans="1:20" x14ac:dyDescent="0.25">
      <c r="A353">
        <v>717</v>
      </c>
      <c r="B353">
        <v>594374.57518699998</v>
      </c>
      <c r="C353">
        <v>0</v>
      </c>
      <c r="D353">
        <v>0</v>
      </c>
      <c r="E353">
        <v>0</v>
      </c>
      <c r="F353">
        <v>1607</v>
      </c>
      <c r="G353">
        <v>0</v>
      </c>
      <c r="H353" s="74">
        <v>1607</v>
      </c>
      <c r="I353" s="42" t="str">
        <f t="shared" si="47"/>
        <v/>
      </c>
      <c r="J353" s="42" t="str">
        <f t="shared" si="48"/>
        <v/>
      </c>
      <c r="K353" s="42" t="str">
        <f t="shared" si="49"/>
        <v/>
      </c>
      <c r="L353" s="42">
        <f t="shared" si="50"/>
        <v>1</v>
      </c>
      <c r="M353" s="42" t="str">
        <f t="shared" si="51"/>
        <v/>
      </c>
      <c r="N353" s="75">
        <f t="shared" si="52"/>
        <v>2.7036822688696121E-3</v>
      </c>
      <c r="O353" s="75">
        <f t="shared" si="54"/>
        <v>0</v>
      </c>
      <c r="P353" s="75">
        <f t="shared" si="54"/>
        <v>0</v>
      </c>
      <c r="Q353" s="75">
        <f t="shared" si="54"/>
        <v>0</v>
      </c>
      <c r="R353" s="75">
        <f t="shared" si="54"/>
        <v>2.7036822688696121E-3</v>
      </c>
      <c r="S353" s="75">
        <f t="shared" si="55"/>
        <v>0</v>
      </c>
      <c r="T353" s="42">
        <f t="shared" si="53"/>
        <v>1</v>
      </c>
    </row>
    <row r="354" spans="1:20" x14ac:dyDescent="0.25">
      <c r="A354">
        <v>718</v>
      </c>
      <c r="B354">
        <v>3589825.49719</v>
      </c>
      <c r="C354">
        <v>0</v>
      </c>
      <c r="D354">
        <v>0</v>
      </c>
      <c r="E354">
        <v>0</v>
      </c>
      <c r="F354">
        <v>4807</v>
      </c>
      <c r="G354">
        <v>0</v>
      </c>
      <c r="H354" s="74">
        <v>4807</v>
      </c>
      <c r="I354" s="42" t="str">
        <f t="shared" si="47"/>
        <v/>
      </c>
      <c r="J354" s="42" t="str">
        <f t="shared" si="48"/>
        <v/>
      </c>
      <c r="K354" s="42" t="str">
        <f t="shared" si="49"/>
        <v/>
      </c>
      <c r="L354" s="42">
        <f t="shared" si="50"/>
        <v>1</v>
      </c>
      <c r="M354" s="42" t="str">
        <f t="shared" si="51"/>
        <v/>
      </c>
      <c r="N354" s="75">
        <f t="shared" si="52"/>
        <v>1.3390623036587056E-3</v>
      </c>
      <c r="O354" s="75">
        <f t="shared" si="54"/>
        <v>0</v>
      </c>
      <c r="P354" s="75">
        <f t="shared" si="54"/>
        <v>0</v>
      </c>
      <c r="Q354" s="75">
        <f t="shared" si="54"/>
        <v>0</v>
      </c>
      <c r="R354" s="75">
        <f t="shared" si="54"/>
        <v>1.3390623036587056E-3</v>
      </c>
      <c r="S354" s="75">
        <f t="shared" si="55"/>
        <v>0</v>
      </c>
      <c r="T354" s="42">
        <f t="shared" si="53"/>
        <v>1</v>
      </c>
    </row>
    <row r="355" spans="1:20" x14ac:dyDescent="0.25">
      <c r="A355">
        <v>719</v>
      </c>
      <c r="B355">
        <v>7458189.1115600001</v>
      </c>
      <c r="C355">
        <v>0</v>
      </c>
      <c r="D355">
        <v>0</v>
      </c>
      <c r="E355">
        <v>0</v>
      </c>
      <c r="F355">
        <v>77286</v>
      </c>
      <c r="G355">
        <v>0</v>
      </c>
      <c r="H355" s="74">
        <v>77286</v>
      </c>
      <c r="I355" s="42" t="str">
        <f t="shared" si="47"/>
        <v/>
      </c>
      <c r="J355" s="42" t="str">
        <f t="shared" si="48"/>
        <v/>
      </c>
      <c r="K355" s="42" t="str">
        <f t="shared" si="49"/>
        <v/>
      </c>
      <c r="L355" s="42">
        <f t="shared" si="50"/>
        <v>1</v>
      </c>
      <c r="M355" s="42" t="str">
        <f t="shared" si="51"/>
        <v/>
      </c>
      <c r="N355" s="75">
        <f t="shared" si="52"/>
        <v>1.0362569096056937E-2</v>
      </c>
      <c r="O355" s="75">
        <f t="shared" si="54"/>
        <v>0</v>
      </c>
      <c r="P355" s="75">
        <f t="shared" si="54"/>
        <v>0</v>
      </c>
      <c r="Q355" s="75">
        <f t="shared" si="54"/>
        <v>0</v>
      </c>
      <c r="R355" s="75">
        <f t="shared" si="54"/>
        <v>1.0362569096056937E-2</v>
      </c>
      <c r="S355" s="75">
        <f t="shared" si="55"/>
        <v>0</v>
      </c>
      <c r="T355" s="42">
        <f t="shared" si="53"/>
        <v>1</v>
      </c>
    </row>
    <row r="356" spans="1:20" x14ac:dyDescent="0.25">
      <c r="A356">
        <v>746</v>
      </c>
      <c r="B356">
        <v>14938577.294399999</v>
      </c>
      <c r="C356">
        <v>0</v>
      </c>
      <c r="D356">
        <v>0</v>
      </c>
      <c r="E356">
        <v>8098</v>
      </c>
      <c r="F356">
        <v>0</v>
      </c>
      <c r="G356">
        <v>0</v>
      </c>
      <c r="H356" s="74">
        <v>8098</v>
      </c>
      <c r="I356" s="42" t="str">
        <f t="shared" si="47"/>
        <v/>
      </c>
      <c r="J356" s="42" t="str">
        <f t="shared" si="48"/>
        <v/>
      </c>
      <c r="K356" s="42">
        <f t="shared" si="49"/>
        <v>1</v>
      </c>
      <c r="L356" s="42" t="str">
        <f t="shared" si="50"/>
        <v/>
      </c>
      <c r="M356" s="42" t="str">
        <f t="shared" si="51"/>
        <v/>
      </c>
      <c r="N356" s="75">
        <f t="shared" si="52"/>
        <v>5.4208642767043715E-4</v>
      </c>
      <c r="O356" s="75">
        <f t="shared" si="54"/>
        <v>0</v>
      </c>
      <c r="P356" s="75">
        <f t="shared" si="54"/>
        <v>0</v>
      </c>
      <c r="Q356" s="75">
        <f t="shared" si="54"/>
        <v>5.4208642767043715E-4</v>
      </c>
      <c r="R356" s="75">
        <f t="shared" si="54"/>
        <v>0</v>
      </c>
      <c r="S356" s="75">
        <f t="shared" si="55"/>
        <v>0</v>
      </c>
      <c r="T356" s="42">
        <f t="shared" si="53"/>
        <v>1</v>
      </c>
    </row>
    <row r="357" spans="1:20" x14ac:dyDescent="0.25">
      <c r="A357">
        <v>1096</v>
      </c>
      <c r="B357">
        <v>2157353.0334399999</v>
      </c>
      <c r="C357">
        <v>0</v>
      </c>
      <c r="D357">
        <v>0</v>
      </c>
      <c r="E357">
        <v>0</v>
      </c>
      <c r="F357">
        <v>0</v>
      </c>
      <c r="G357">
        <v>2976662</v>
      </c>
      <c r="H357" s="74">
        <v>2976662</v>
      </c>
      <c r="I357" s="42" t="str">
        <f t="shared" si="47"/>
        <v/>
      </c>
      <c r="J357" s="42" t="str">
        <f t="shared" si="48"/>
        <v/>
      </c>
      <c r="K357" s="42" t="str">
        <f t="shared" si="49"/>
        <v/>
      </c>
      <c r="L357" s="42" t="str">
        <f t="shared" si="50"/>
        <v/>
      </c>
      <c r="M357" s="42">
        <f t="shared" si="51"/>
        <v>1</v>
      </c>
      <c r="N357" s="75">
        <f t="shared" si="52"/>
        <v>1.3797751011820136</v>
      </c>
      <c r="O357" s="75">
        <f t="shared" si="54"/>
        <v>0</v>
      </c>
      <c r="P357" s="75">
        <f t="shared" si="54"/>
        <v>0</v>
      </c>
      <c r="Q357" s="75">
        <f t="shared" si="54"/>
        <v>0</v>
      </c>
      <c r="R357" s="75">
        <f t="shared" si="54"/>
        <v>0</v>
      </c>
      <c r="S357" s="75">
        <f t="shared" si="55"/>
        <v>1.3797751011820136</v>
      </c>
      <c r="T357" s="42">
        <f t="shared" si="53"/>
        <v>1</v>
      </c>
    </row>
    <row r="358" spans="1:20" x14ac:dyDescent="0.25">
      <c r="A358">
        <v>924</v>
      </c>
      <c r="B358">
        <v>3989222.9169399999</v>
      </c>
      <c r="C358">
        <v>0</v>
      </c>
      <c r="D358">
        <v>0</v>
      </c>
      <c r="E358">
        <v>1438</v>
      </c>
      <c r="F358">
        <v>0</v>
      </c>
      <c r="G358">
        <v>0</v>
      </c>
      <c r="H358" s="74">
        <v>1438</v>
      </c>
      <c r="I358" s="42" t="str">
        <f t="shared" si="47"/>
        <v/>
      </c>
      <c r="J358" s="42" t="str">
        <f t="shared" si="48"/>
        <v/>
      </c>
      <c r="K358" s="42">
        <f t="shared" si="49"/>
        <v>1</v>
      </c>
      <c r="L358" s="42" t="str">
        <f t="shared" si="50"/>
        <v/>
      </c>
      <c r="M358" s="42" t="str">
        <f t="shared" si="51"/>
        <v/>
      </c>
      <c r="N358" s="75">
        <f t="shared" si="52"/>
        <v>3.6047120703473794E-4</v>
      </c>
      <c r="O358" s="75">
        <f t="shared" si="54"/>
        <v>0</v>
      </c>
      <c r="P358" s="75">
        <f t="shared" si="54"/>
        <v>0</v>
      </c>
      <c r="Q358" s="75">
        <f t="shared" si="54"/>
        <v>3.6047120703473794E-4</v>
      </c>
      <c r="R358" s="75">
        <f t="shared" si="54"/>
        <v>0</v>
      </c>
      <c r="S358" s="75">
        <f t="shared" si="55"/>
        <v>0</v>
      </c>
      <c r="T358" s="42">
        <f t="shared" si="53"/>
        <v>1</v>
      </c>
    </row>
    <row r="359" spans="1:20" x14ac:dyDescent="0.25">
      <c r="A359">
        <v>925</v>
      </c>
      <c r="B359">
        <v>5416128.1061199997</v>
      </c>
      <c r="C359">
        <v>0</v>
      </c>
      <c r="D359">
        <v>0</v>
      </c>
      <c r="E359">
        <v>0</v>
      </c>
      <c r="F359">
        <v>4632</v>
      </c>
      <c r="G359">
        <v>0</v>
      </c>
      <c r="H359" s="74">
        <v>4632</v>
      </c>
      <c r="I359" s="42" t="str">
        <f t="shared" si="47"/>
        <v/>
      </c>
      <c r="J359" s="42" t="str">
        <f t="shared" si="48"/>
        <v/>
      </c>
      <c r="K359" s="42" t="str">
        <f t="shared" si="49"/>
        <v/>
      </c>
      <c r="L359" s="42">
        <f t="shared" si="50"/>
        <v>1</v>
      </c>
      <c r="M359" s="42" t="str">
        <f t="shared" si="51"/>
        <v/>
      </c>
      <c r="N359" s="75">
        <f t="shared" si="52"/>
        <v>8.5522349347055371E-4</v>
      </c>
      <c r="O359" s="75">
        <f t="shared" si="54"/>
        <v>0</v>
      </c>
      <c r="P359" s="75">
        <f t="shared" si="54"/>
        <v>0</v>
      </c>
      <c r="Q359" s="75">
        <f t="shared" si="54"/>
        <v>0</v>
      </c>
      <c r="R359" s="75">
        <f t="shared" si="54"/>
        <v>8.5522349347055371E-4</v>
      </c>
      <c r="S359" s="75">
        <f t="shared" si="55"/>
        <v>0</v>
      </c>
      <c r="T359" s="42">
        <f t="shared" si="53"/>
        <v>1</v>
      </c>
    </row>
    <row r="360" spans="1:20" x14ac:dyDescent="0.25">
      <c r="A360">
        <v>796</v>
      </c>
      <c r="B360">
        <v>572496.96356199996</v>
      </c>
      <c r="C360">
        <v>0</v>
      </c>
      <c r="D360">
        <v>0</v>
      </c>
      <c r="E360">
        <v>766</v>
      </c>
      <c r="F360">
        <v>0</v>
      </c>
      <c r="G360">
        <v>0</v>
      </c>
      <c r="H360" s="74">
        <v>766</v>
      </c>
      <c r="I360" s="42" t="str">
        <f t="shared" si="47"/>
        <v/>
      </c>
      <c r="J360" s="42" t="str">
        <f t="shared" si="48"/>
        <v/>
      </c>
      <c r="K360" s="42">
        <f t="shared" si="49"/>
        <v>1</v>
      </c>
      <c r="L360" s="42" t="str">
        <f t="shared" si="50"/>
        <v/>
      </c>
      <c r="M360" s="42" t="str">
        <f t="shared" si="51"/>
        <v/>
      </c>
      <c r="N360" s="75">
        <f t="shared" si="52"/>
        <v>1.3379983628804769E-3</v>
      </c>
      <c r="O360" s="75">
        <f t="shared" si="54"/>
        <v>0</v>
      </c>
      <c r="P360" s="75">
        <f t="shared" si="54"/>
        <v>0</v>
      </c>
      <c r="Q360" s="75">
        <f t="shared" si="54"/>
        <v>1.3379983628804769E-3</v>
      </c>
      <c r="R360" s="75">
        <f t="shared" si="54"/>
        <v>0</v>
      </c>
      <c r="S360" s="75">
        <f t="shared" si="55"/>
        <v>0</v>
      </c>
      <c r="T360" s="42">
        <f t="shared" si="53"/>
        <v>1</v>
      </c>
    </row>
    <row r="361" spans="1:20" x14ac:dyDescent="0.25">
      <c r="A361">
        <v>801</v>
      </c>
      <c r="B361">
        <v>799460.65293800004</v>
      </c>
      <c r="C361">
        <v>0</v>
      </c>
      <c r="D361">
        <v>0</v>
      </c>
      <c r="E361">
        <v>0</v>
      </c>
      <c r="F361">
        <v>139</v>
      </c>
      <c r="G361">
        <v>0</v>
      </c>
      <c r="H361" s="74">
        <v>139</v>
      </c>
      <c r="I361" s="42" t="str">
        <f t="shared" si="47"/>
        <v/>
      </c>
      <c r="J361" s="42" t="str">
        <f t="shared" si="48"/>
        <v/>
      </c>
      <c r="K361" s="42" t="str">
        <f t="shared" si="49"/>
        <v/>
      </c>
      <c r="L361" s="42">
        <f t="shared" si="50"/>
        <v>1</v>
      </c>
      <c r="M361" s="42" t="str">
        <f t="shared" si="51"/>
        <v/>
      </c>
      <c r="N361" s="75">
        <f t="shared" si="52"/>
        <v>1.7386721846682272E-4</v>
      </c>
      <c r="O361" s="75">
        <f t="shared" si="54"/>
        <v>0</v>
      </c>
      <c r="P361" s="75">
        <f t="shared" si="54"/>
        <v>0</v>
      </c>
      <c r="Q361" s="75">
        <f t="shared" si="54"/>
        <v>0</v>
      </c>
      <c r="R361" s="75">
        <f t="shared" si="54"/>
        <v>1.7386721846682272E-4</v>
      </c>
      <c r="S361" s="75">
        <f t="shared" si="55"/>
        <v>0</v>
      </c>
      <c r="T361" s="42">
        <f t="shared" si="53"/>
        <v>1</v>
      </c>
    </row>
    <row r="362" spans="1:20" x14ac:dyDescent="0.25">
      <c r="A362">
        <v>809</v>
      </c>
      <c r="B362">
        <v>2944162.14487</v>
      </c>
      <c r="C362">
        <v>0</v>
      </c>
      <c r="D362">
        <v>0</v>
      </c>
      <c r="E362">
        <v>0</v>
      </c>
      <c r="F362">
        <v>548832</v>
      </c>
      <c r="G362">
        <v>0</v>
      </c>
      <c r="H362" s="74">
        <v>548832</v>
      </c>
      <c r="I362" s="42" t="str">
        <f t="shared" si="47"/>
        <v/>
      </c>
      <c r="J362" s="42" t="str">
        <f t="shared" si="48"/>
        <v/>
      </c>
      <c r="K362" s="42" t="str">
        <f t="shared" si="49"/>
        <v/>
      </c>
      <c r="L362" s="42">
        <f t="shared" si="50"/>
        <v>1</v>
      </c>
      <c r="M362" s="42" t="str">
        <f t="shared" si="51"/>
        <v/>
      </c>
      <c r="N362" s="75">
        <f t="shared" si="52"/>
        <v>0.18641364605421004</v>
      </c>
      <c r="O362" s="75">
        <f t="shared" si="54"/>
        <v>0</v>
      </c>
      <c r="P362" s="75">
        <f t="shared" si="54"/>
        <v>0</v>
      </c>
      <c r="Q362" s="75">
        <f t="shared" si="54"/>
        <v>0</v>
      </c>
      <c r="R362" s="75">
        <f t="shared" si="54"/>
        <v>0.18641364605421004</v>
      </c>
      <c r="S362" s="75">
        <f t="shared" si="55"/>
        <v>0</v>
      </c>
      <c r="T362" s="42">
        <f t="shared" si="53"/>
        <v>1</v>
      </c>
    </row>
    <row r="363" spans="1:20" x14ac:dyDescent="0.25">
      <c r="A363">
        <v>871</v>
      </c>
      <c r="B363">
        <v>2067071.63081</v>
      </c>
      <c r="C363">
        <v>0</v>
      </c>
      <c r="D363">
        <v>0</v>
      </c>
      <c r="E363">
        <v>0</v>
      </c>
      <c r="F363">
        <v>1561</v>
      </c>
      <c r="G363">
        <v>0</v>
      </c>
      <c r="H363" s="74">
        <v>1561</v>
      </c>
      <c r="I363" s="42" t="str">
        <f t="shared" si="47"/>
        <v/>
      </c>
      <c r="J363" s="42" t="str">
        <f t="shared" si="48"/>
        <v/>
      </c>
      <c r="K363" s="42" t="str">
        <f t="shared" si="49"/>
        <v/>
      </c>
      <c r="L363" s="42">
        <f t="shared" si="50"/>
        <v>1</v>
      </c>
      <c r="M363" s="42" t="str">
        <f t="shared" si="51"/>
        <v/>
      </c>
      <c r="N363" s="75">
        <f t="shared" si="52"/>
        <v>7.5517460388555024E-4</v>
      </c>
      <c r="O363" s="75">
        <f t="shared" si="54"/>
        <v>0</v>
      </c>
      <c r="P363" s="75">
        <f t="shared" si="54"/>
        <v>0</v>
      </c>
      <c r="Q363" s="75">
        <f t="shared" si="54"/>
        <v>0</v>
      </c>
      <c r="R363" s="75">
        <f t="shared" si="54"/>
        <v>7.5517460388555024E-4</v>
      </c>
      <c r="S363" s="75">
        <f t="shared" si="55"/>
        <v>0</v>
      </c>
      <c r="T363" s="42">
        <f t="shared" si="53"/>
        <v>1</v>
      </c>
    </row>
    <row r="364" spans="1:20" x14ac:dyDescent="0.25">
      <c r="A364">
        <v>280</v>
      </c>
      <c r="B364">
        <v>1411615.81962</v>
      </c>
      <c r="C364">
        <v>0</v>
      </c>
      <c r="D364">
        <v>0</v>
      </c>
      <c r="E364">
        <v>0</v>
      </c>
      <c r="F364">
        <v>40823</v>
      </c>
      <c r="G364">
        <v>0</v>
      </c>
      <c r="H364" s="74">
        <v>40823</v>
      </c>
      <c r="I364" s="42" t="str">
        <f t="shared" si="47"/>
        <v/>
      </c>
      <c r="J364" s="42" t="str">
        <f t="shared" si="48"/>
        <v/>
      </c>
      <c r="K364" s="42" t="str">
        <f t="shared" si="49"/>
        <v/>
      </c>
      <c r="L364" s="42">
        <f t="shared" si="50"/>
        <v>1</v>
      </c>
      <c r="M364" s="42" t="str">
        <f t="shared" si="51"/>
        <v/>
      </c>
      <c r="N364" s="75">
        <f t="shared" si="52"/>
        <v>2.891934153230824E-2</v>
      </c>
      <c r="O364" s="75">
        <f t="shared" si="54"/>
        <v>0</v>
      </c>
      <c r="P364" s="75">
        <f t="shared" si="54"/>
        <v>0</v>
      </c>
      <c r="Q364" s="75">
        <f t="shared" si="54"/>
        <v>0</v>
      </c>
      <c r="R364" s="75">
        <f t="shared" si="54"/>
        <v>2.891934153230824E-2</v>
      </c>
      <c r="S364" s="75">
        <f t="shared" si="55"/>
        <v>0</v>
      </c>
      <c r="T364" s="42">
        <f t="shared" si="53"/>
        <v>1</v>
      </c>
    </row>
    <row r="365" spans="1:20" x14ac:dyDescent="0.25">
      <c r="A365">
        <v>100</v>
      </c>
      <c r="B365">
        <v>6303525.7525599999</v>
      </c>
      <c r="C365">
        <v>0</v>
      </c>
      <c r="D365">
        <v>0</v>
      </c>
      <c r="E365">
        <v>0</v>
      </c>
      <c r="F365">
        <v>59605</v>
      </c>
      <c r="G365">
        <v>0</v>
      </c>
      <c r="H365" s="74">
        <v>59605</v>
      </c>
      <c r="I365" s="42" t="str">
        <f t="shared" si="47"/>
        <v/>
      </c>
      <c r="J365" s="42" t="str">
        <f t="shared" si="48"/>
        <v/>
      </c>
      <c r="K365" s="42" t="str">
        <f t="shared" si="49"/>
        <v/>
      </c>
      <c r="L365" s="42">
        <f t="shared" si="50"/>
        <v>1</v>
      </c>
      <c r="M365" s="42" t="str">
        <f t="shared" si="51"/>
        <v/>
      </c>
      <c r="N365" s="75">
        <f t="shared" si="52"/>
        <v>9.4558192255807163E-3</v>
      </c>
      <c r="O365" s="75">
        <f t="shared" si="54"/>
        <v>0</v>
      </c>
      <c r="P365" s="75">
        <f t="shared" si="54"/>
        <v>0</v>
      </c>
      <c r="Q365" s="75">
        <f t="shared" si="54"/>
        <v>0</v>
      </c>
      <c r="R365" s="75">
        <f t="shared" si="54"/>
        <v>9.4558192255807163E-3</v>
      </c>
      <c r="S365" s="75">
        <f t="shared" si="55"/>
        <v>0</v>
      </c>
      <c r="T365" s="42">
        <f t="shared" si="53"/>
        <v>1</v>
      </c>
    </row>
    <row r="366" spans="1:20" x14ac:dyDescent="0.25">
      <c r="A366">
        <v>102</v>
      </c>
      <c r="B366">
        <v>15148741.345899999</v>
      </c>
      <c r="C366">
        <v>0</v>
      </c>
      <c r="D366">
        <v>0</v>
      </c>
      <c r="E366">
        <v>0</v>
      </c>
      <c r="F366">
        <v>550063</v>
      </c>
      <c r="G366">
        <v>0</v>
      </c>
      <c r="H366" s="74">
        <v>550063</v>
      </c>
      <c r="I366" s="42" t="str">
        <f t="shared" si="47"/>
        <v/>
      </c>
      <c r="J366" s="42" t="str">
        <f t="shared" si="48"/>
        <v/>
      </c>
      <c r="K366" s="42" t="str">
        <f t="shared" si="49"/>
        <v/>
      </c>
      <c r="L366" s="42">
        <f t="shared" si="50"/>
        <v>1</v>
      </c>
      <c r="M366" s="42" t="str">
        <f t="shared" si="51"/>
        <v/>
      </c>
      <c r="N366" s="75">
        <f t="shared" si="52"/>
        <v>3.6310805461661294E-2</v>
      </c>
      <c r="O366" s="75">
        <f t="shared" si="54"/>
        <v>0</v>
      </c>
      <c r="P366" s="75">
        <f t="shared" si="54"/>
        <v>0</v>
      </c>
      <c r="Q366" s="75">
        <f t="shared" si="54"/>
        <v>0</v>
      </c>
      <c r="R366" s="75">
        <f t="shared" si="54"/>
        <v>3.6310805461661294E-2</v>
      </c>
      <c r="S366" s="75">
        <f t="shared" si="55"/>
        <v>0</v>
      </c>
      <c r="T366" s="42">
        <f t="shared" si="53"/>
        <v>1</v>
      </c>
    </row>
    <row r="367" spans="1:20" x14ac:dyDescent="0.25">
      <c r="A367">
        <v>270</v>
      </c>
      <c r="B367">
        <v>4664377.4221299998</v>
      </c>
      <c r="C367">
        <v>0</v>
      </c>
      <c r="D367">
        <v>0</v>
      </c>
      <c r="E367">
        <v>256282</v>
      </c>
      <c r="F367">
        <v>0</v>
      </c>
      <c r="G367">
        <v>0</v>
      </c>
      <c r="H367" s="74">
        <v>256282</v>
      </c>
      <c r="I367" s="42" t="str">
        <f t="shared" si="47"/>
        <v/>
      </c>
      <c r="J367" s="42" t="str">
        <f t="shared" si="48"/>
        <v/>
      </c>
      <c r="K367" s="42">
        <f t="shared" si="49"/>
        <v>1</v>
      </c>
      <c r="L367" s="42" t="str">
        <f t="shared" si="50"/>
        <v/>
      </c>
      <c r="M367" s="42" t="str">
        <f t="shared" si="51"/>
        <v/>
      </c>
      <c r="N367" s="75">
        <f t="shared" si="52"/>
        <v>5.4944524597018603E-2</v>
      </c>
      <c r="O367" s="75">
        <f t="shared" si="54"/>
        <v>0</v>
      </c>
      <c r="P367" s="75">
        <f t="shared" si="54"/>
        <v>0</v>
      </c>
      <c r="Q367" s="75">
        <f t="shared" si="54"/>
        <v>5.4944524597018603E-2</v>
      </c>
      <c r="R367" s="75">
        <f t="shared" si="54"/>
        <v>0</v>
      </c>
      <c r="S367" s="75">
        <f t="shared" si="55"/>
        <v>0</v>
      </c>
      <c r="T367" s="42">
        <f t="shared" si="53"/>
        <v>1</v>
      </c>
    </row>
    <row r="368" spans="1:20" x14ac:dyDescent="0.25">
      <c r="A368">
        <v>387</v>
      </c>
      <c r="B368">
        <v>2557276.1918100002</v>
      </c>
      <c r="C368">
        <v>0</v>
      </c>
      <c r="D368">
        <v>0</v>
      </c>
      <c r="E368">
        <v>32901</v>
      </c>
      <c r="F368">
        <v>0</v>
      </c>
      <c r="G368">
        <v>0</v>
      </c>
      <c r="H368" s="74">
        <v>32901</v>
      </c>
      <c r="I368" s="42" t="str">
        <f t="shared" si="47"/>
        <v/>
      </c>
      <c r="J368" s="42" t="str">
        <f t="shared" si="48"/>
        <v/>
      </c>
      <c r="K368" s="42">
        <f t="shared" si="49"/>
        <v>1</v>
      </c>
      <c r="L368" s="42" t="str">
        <f t="shared" si="50"/>
        <v/>
      </c>
      <c r="M368" s="42" t="str">
        <f t="shared" si="51"/>
        <v/>
      </c>
      <c r="N368" s="75">
        <f t="shared" si="52"/>
        <v>1.2865642008231103E-2</v>
      </c>
      <c r="O368" s="75">
        <f t="shared" si="54"/>
        <v>0</v>
      </c>
      <c r="P368" s="75">
        <f t="shared" si="54"/>
        <v>0</v>
      </c>
      <c r="Q368" s="75">
        <f t="shared" si="54"/>
        <v>1.2865642008231103E-2</v>
      </c>
      <c r="R368" s="75">
        <f t="shared" si="54"/>
        <v>0</v>
      </c>
      <c r="S368" s="75">
        <f t="shared" si="55"/>
        <v>0</v>
      </c>
      <c r="T368" s="42">
        <f t="shared" si="53"/>
        <v>1</v>
      </c>
    </row>
    <row r="369" spans="1:20" x14ac:dyDescent="0.25">
      <c r="A369">
        <v>389</v>
      </c>
      <c r="B369">
        <v>3209169.9340599999</v>
      </c>
      <c r="C369">
        <v>0</v>
      </c>
      <c r="D369">
        <v>0</v>
      </c>
      <c r="E369">
        <v>21755</v>
      </c>
      <c r="F369">
        <v>0</v>
      </c>
      <c r="G369">
        <v>0</v>
      </c>
      <c r="H369" s="74">
        <v>21755</v>
      </c>
      <c r="I369" s="42" t="str">
        <f t="shared" si="47"/>
        <v/>
      </c>
      <c r="J369" s="42" t="str">
        <f t="shared" si="48"/>
        <v/>
      </c>
      <c r="K369" s="42">
        <f t="shared" si="49"/>
        <v>1</v>
      </c>
      <c r="L369" s="42" t="str">
        <f t="shared" si="50"/>
        <v/>
      </c>
      <c r="M369" s="42" t="str">
        <f t="shared" si="51"/>
        <v/>
      </c>
      <c r="N369" s="75">
        <f t="shared" si="52"/>
        <v>6.7790115347607077E-3</v>
      </c>
      <c r="O369" s="75">
        <f t="shared" si="54"/>
        <v>0</v>
      </c>
      <c r="P369" s="75">
        <f t="shared" si="54"/>
        <v>0</v>
      </c>
      <c r="Q369" s="75">
        <f t="shared" si="54"/>
        <v>6.7790115347607077E-3</v>
      </c>
      <c r="R369" s="75">
        <f t="shared" si="54"/>
        <v>0</v>
      </c>
      <c r="S369" s="75">
        <f t="shared" si="55"/>
        <v>0</v>
      </c>
      <c r="T369" s="42">
        <f t="shared" si="53"/>
        <v>1</v>
      </c>
    </row>
    <row r="370" spans="1:20" x14ac:dyDescent="0.25">
      <c r="A370">
        <v>391</v>
      </c>
      <c r="B370">
        <v>45636571.851400003</v>
      </c>
      <c r="C370">
        <v>0</v>
      </c>
      <c r="D370">
        <v>0</v>
      </c>
      <c r="E370">
        <v>9188</v>
      </c>
      <c r="F370">
        <v>0</v>
      </c>
      <c r="G370">
        <v>0</v>
      </c>
      <c r="H370" s="74">
        <v>9188</v>
      </c>
      <c r="I370" s="42" t="str">
        <f t="shared" si="47"/>
        <v/>
      </c>
      <c r="J370" s="42" t="str">
        <f t="shared" si="48"/>
        <v/>
      </c>
      <c r="K370" s="42">
        <f t="shared" si="49"/>
        <v>1</v>
      </c>
      <c r="L370" s="42" t="str">
        <f t="shared" si="50"/>
        <v/>
      </c>
      <c r="M370" s="42" t="str">
        <f t="shared" si="51"/>
        <v/>
      </c>
      <c r="N370" s="75">
        <f t="shared" si="52"/>
        <v>2.0132975872766258E-4</v>
      </c>
      <c r="O370" s="75">
        <f t="shared" si="54"/>
        <v>0</v>
      </c>
      <c r="P370" s="75">
        <f t="shared" si="54"/>
        <v>0</v>
      </c>
      <c r="Q370" s="75">
        <f t="shared" si="54"/>
        <v>2.0132975872766258E-4</v>
      </c>
      <c r="R370" s="75">
        <f t="shared" si="54"/>
        <v>0</v>
      </c>
      <c r="S370" s="75">
        <f t="shared" si="55"/>
        <v>0</v>
      </c>
      <c r="T370" s="42">
        <f t="shared" si="53"/>
        <v>1</v>
      </c>
    </row>
    <row r="371" spans="1:20" x14ac:dyDescent="0.25">
      <c r="A371">
        <v>392</v>
      </c>
      <c r="B371">
        <v>74009104.188299999</v>
      </c>
      <c r="C371">
        <v>0</v>
      </c>
      <c r="D371">
        <v>0</v>
      </c>
      <c r="E371">
        <v>867</v>
      </c>
      <c r="F371">
        <v>0</v>
      </c>
      <c r="G371">
        <v>0</v>
      </c>
      <c r="H371" s="74">
        <v>867</v>
      </c>
      <c r="I371" s="42" t="str">
        <f t="shared" si="47"/>
        <v/>
      </c>
      <c r="J371" s="42" t="str">
        <f t="shared" si="48"/>
        <v/>
      </c>
      <c r="K371" s="42">
        <f t="shared" si="49"/>
        <v>1</v>
      </c>
      <c r="L371" s="42" t="str">
        <f t="shared" si="50"/>
        <v/>
      </c>
      <c r="M371" s="42" t="str">
        <f t="shared" si="51"/>
        <v/>
      </c>
      <c r="N371" s="75">
        <f t="shared" si="52"/>
        <v>1.171477495247217E-5</v>
      </c>
      <c r="O371" s="75">
        <f t="shared" si="54"/>
        <v>0</v>
      </c>
      <c r="P371" s="75">
        <f t="shared" si="54"/>
        <v>0</v>
      </c>
      <c r="Q371" s="75">
        <f t="shared" si="54"/>
        <v>1.171477495247217E-5</v>
      </c>
      <c r="R371" s="75">
        <f t="shared" si="54"/>
        <v>0</v>
      </c>
      <c r="S371" s="75">
        <f t="shared" si="55"/>
        <v>0</v>
      </c>
      <c r="T371" s="42">
        <f t="shared" si="53"/>
        <v>1</v>
      </c>
    </row>
    <row r="372" spans="1:20" x14ac:dyDescent="0.25">
      <c r="A372">
        <v>393</v>
      </c>
      <c r="B372">
        <v>394654.63793700002</v>
      </c>
      <c r="C372">
        <v>0</v>
      </c>
      <c r="D372">
        <v>0</v>
      </c>
      <c r="E372">
        <v>4025</v>
      </c>
      <c r="F372">
        <v>0</v>
      </c>
      <c r="G372">
        <v>0</v>
      </c>
      <c r="H372" s="74">
        <v>4025</v>
      </c>
      <c r="I372" s="42" t="str">
        <f t="shared" si="47"/>
        <v/>
      </c>
      <c r="J372" s="42" t="str">
        <f t="shared" si="48"/>
        <v/>
      </c>
      <c r="K372" s="42">
        <f t="shared" si="49"/>
        <v>1</v>
      </c>
      <c r="L372" s="42" t="str">
        <f t="shared" si="50"/>
        <v/>
      </c>
      <c r="M372" s="42" t="str">
        <f t="shared" si="51"/>
        <v/>
      </c>
      <c r="N372" s="75">
        <f t="shared" si="52"/>
        <v>1.0198790570510218E-2</v>
      </c>
      <c r="O372" s="75">
        <f t="shared" si="54"/>
        <v>0</v>
      </c>
      <c r="P372" s="75">
        <f t="shared" si="54"/>
        <v>0</v>
      </c>
      <c r="Q372" s="75">
        <f t="shared" si="54"/>
        <v>1.0198790570510218E-2</v>
      </c>
      <c r="R372" s="75">
        <f t="shared" si="54"/>
        <v>0</v>
      </c>
      <c r="S372" s="75">
        <f t="shared" si="55"/>
        <v>0</v>
      </c>
      <c r="T372" s="42">
        <f t="shared" si="53"/>
        <v>1</v>
      </c>
    </row>
    <row r="373" spans="1:20" x14ac:dyDescent="0.25">
      <c r="A373">
        <v>395</v>
      </c>
      <c r="B373">
        <v>1150153.7708099999</v>
      </c>
      <c r="C373">
        <v>0</v>
      </c>
      <c r="D373">
        <v>0</v>
      </c>
      <c r="E373">
        <v>9551</v>
      </c>
      <c r="F373">
        <v>0</v>
      </c>
      <c r="G373">
        <v>0</v>
      </c>
      <c r="H373" s="74">
        <v>9551</v>
      </c>
      <c r="I373" s="42" t="str">
        <f t="shared" si="47"/>
        <v/>
      </c>
      <c r="J373" s="42" t="str">
        <f t="shared" si="48"/>
        <v/>
      </c>
      <c r="K373" s="42">
        <f t="shared" si="49"/>
        <v>1</v>
      </c>
      <c r="L373" s="42" t="str">
        <f t="shared" si="50"/>
        <v/>
      </c>
      <c r="M373" s="42" t="str">
        <f t="shared" si="51"/>
        <v/>
      </c>
      <c r="N373" s="75">
        <f t="shared" si="52"/>
        <v>8.3041070180326186E-3</v>
      </c>
      <c r="O373" s="75">
        <f t="shared" si="54"/>
        <v>0</v>
      </c>
      <c r="P373" s="75">
        <f t="shared" si="54"/>
        <v>0</v>
      </c>
      <c r="Q373" s="75">
        <f t="shared" si="54"/>
        <v>8.3041070180326186E-3</v>
      </c>
      <c r="R373" s="75">
        <f t="shared" si="54"/>
        <v>0</v>
      </c>
      <c r="S373" s="75">
        <f t="shared" si="55"/>
        <v>0</v>
      </c>
      <c r="T373" s="42">
        <f t="shared" si="53"/>
        <v>1</v>
      </c>
    </row>
    <row r="374" spans="1:20" x14ac:dyDescent="0.25">
      <c r="A374">
        <v>355</v>
      </c>
      <c r="B374">
        <v>15059570.217700001</v>
      </c>
      <c r="C374">
        <v>0</v>
      </c>
      <c r="D374">
        <v>0</v>
      </c>
      <c r="E374">
        <v>0</v>
      </c>
      <c r="F374">
        <v>6478100</v>
      </c>
      <c r="G374">
        <v>0</v>
      </c>
      <c r="H374" s="74">
        <v>6478100</v>
      </c>
      <c r="I374" s="42" t="str">
        <f t="shared" si="47"/>
        <v/>
      </c>
      <c r="J374" s="42" t="str">
        <f t="shared" si="48"/>
        <v/>
      </c>
      <c r="K374" s="42" t="str">
        <f t="shared" si="49"/>
        <v/>
      </c>
      <c r="L374" s="42">
        <f t="shared" si="50"/>
        <v>1</v>
      </c>
      <c r="M374" s="42" t="str">
        <f t="shared" si="51"/>
        <v/>
      </c>
      <c r="N374" s="75">
        <f t="shared" si="52"/>
        <v>0.43016499849285733</v>
      </c>
      <c r="O374" s="75">
        <f t="shared" si="54"/>
        <v>0</v>
      </c>
      <c r="P374" s="75">
        <f t="shared" si="54"/>
        <v>0</v>
      </c>
      <c r="Q374" s="75">
        <f t="shared" si="54"/>
        <v>0</v>
      </c>
      <c r="R374" s="75">
        <f t="shared" si="54"/>
        <v>0.43016499849285733</v>
      </c>
      <c r="S374" s="75">
        <f t="shared" si="55"/>
        <v>0</v>
      </c>
      <c r="T374" s="42">
        <f t="shared" si="53"/>
        <v>1</v>
      </c>
    </row>
    <row r="375" spans="1:20" x14ac:dyDescent="0.25">
      <c r="A375">
        <v>385</v>
      </c>
      <c r="B375">
        <v>20354554.820300002</v>
      </c>
      <c r="C375">
        <v>0</v>
      </c>
      <c r="D375">
        <v>0</v>
      </c>
      <c r="E375">
        <v>8786</v>
      </c>
      <c r="F375">
        <v>0</v>
      </c>
      <c r="G375">
        <v>0</v>
      </c>
      <c r="H375" s="74">
        <v>8786</v>
      </c>
      <c r="I375" s="42" t="str">
        <f t="shared" si="47"/>
        <v/>
      </c>
      <c r="J375" s="42" t="str">
        <f t="shared" si="48"/>
        <v/>
      </c>
      <c r="K375" s="42">
        <f t="shared" si="49"/>
        <v>1</v>
      </c>
      <c r="L375" s="42" t="str">
        <f t="shared" si="50"/>
        <v/>
      </c>
      <c r="M375" s="42" t="str">
        <f t="shared" si="51"/>
        <v/>
      </c>
      <c r="N375" s="75">
        <f t="shared" si="52"/>
        <v>4.3164785855387747E-4</v>
      </c>
      <c r="O375" s="75">
        <f t="shared" si="54"/>
        <v>0</v>
      </c>
      <c r="P375" s="75">
        <f t="shared" si="54"/>
        <v>0</v>
      </c>
      <c r="Q375" s="75">
        <f t="shared" si="54"/>
        <v>4.3164785855387747E-4</v>
      </c>
      <c r="R375" s="75">
        <f t="shared" si="54"/>
        <v>0</v>
      </c>
      <c r="S375" s="75">
        <f t="shared" si="55"/>
        <v>0</v>
      </c>
      <c r="T375" s="42">
        <f t="shared" si="53"/>
        <v>1</v>
      </c>
    </row>
    <row r="376" spans="1:20" x14ac:dyDescent="0.25">
      <c r="A376">
        <v>135</v>
      </c>
      <c r="B376">
        <v>9995192.3509400003</v>
      </c>
      <c r="C376">
        <v>0</v>
      </c>
      <c r="D376">
        <v>0</v>
      </c>
      <c r="E376">
        <v>0</v>
      </c>
      <c r="F376">
        <v>478289</v>
      </c>
      <c r="G376">
        <v>0</v>
      </c>
      <c r="H376" s="74">
        <v>478289</v>
      </c>
      <c r="I376" s="42" t="str">
        <f t="shared" si="47"/>
        <v/>
      </c>
      <c r="J376" s="42" t="str">
        <f t="shared" si="48"/>
        <v/>
      </c>
      <c r="K376" s="42" t="str">
        <f t="shared" si="49"/>
        <v/>
      </c>
      <c r="L376" s="42">
        <f t="shared" si="50"/>
        <v>1</v>
      </c>
      <c r="M376" s="42" t="str">
        <f t="shared" si="51"/>
        <v/>
      </c>
      <c r="N376" s="75">
        <f t="shared" si="52"/>
        <v>4.785190551685773E-2</v>
      </c>
      <c r="O376" s="75">
        <f t="shared" si="54"/>
        <v>0</v>
      </c>
      <c r="P376" s="75">
        <f t="shared" si="54"/>
        <v>0</v>
      </c>
      <c r="Q376" s="75">
        <f t="shared" si="54"/>
        <v>0</v>
      </c>
      <c r="R376" s="75">
        <f t="shared" si="54"/>
        <v>4.785190551685773E-2</v>
      </c>
      <c r="S376" s="75">
        <f t="shared" si="55"/>
        <v>0</v>
      </c>
      <c r="T376" s="42">
        <f t="shared" si="53"/>
        <v>1</v>
      </c>
    </row>
    <row r="377" spans="1:20" x14ac:dyDescent="0.25">
      <c r="A377">
        <v>136</v>
      </c>
      <c r="B377">
        <v>3640051.9188100002</v>
      </c>
      <c r="C377">
        <v>0</v>
      </c>
      <c r="D377">
        <v>0</v>
      </c>
      <c r="E377">
        <v>0</v>
      </c>
      <c r="F377">
        <v>25239</v>
      </c>
      <c r="G377">
        <v>0</v>
      </c>
      <c r="H377" s="74">
        <v>25239</v>
      </c>
      <c r="I377" s="42" t="str">
        <f t="shared" si="47"/>
        <v/>
      </c>
      <c r="J377" s="42" t="str">
        <f t="shared" si="48"/>
        <v/>
      </c>
      <c r="K377" s="42" t="str">
        <f t="shared" si="49"/>
        <v/>
      </c>
      <c r="L377" s="42">
        <f t="shared" si="50"/>
        <v>1</v>
      </c>
      <c r="M377" s="42" t="str">
        <f t="shared" si="51"/>
        <v/>
      </c>
      <c r="N377" s="75">
        <f t="shared" si="52"/>
        <v>6.933692310699539E-3</v>
      </c>
      <c r="O377" s="75">
        <f t="shared" si="54"/>
        <v>0</v>
      </c>
      <c r="P377" s="75">
        <f t="shared" si="54"/>
        <v>0</v>
      </c>
      <c r="Q377" s="75">
        <f t="shared" si="54"/>
        <v>0</v>
      </c>
      <c r="R377" s="75">
        <f t="shared" si="54"/>
        <v>6.933692310699539E-3</v>
      </c>
      <c r="S377" s="75">
        <f t="shared" si="55"/>
        <v>0</v>
      </c>
      <c r="T377" s="42">
        <f t="shared" si="53"/>
        <v>1</v>
      </c>
    </row>
    <row r="378" spans="1:20" x14ac:dyDescent="0.25">
      <c r="A378">
        <v>771</v>
      </c>
      <c r="B378">
        <v>11331354.782400001</v>
      </c>
      <c r="C378">
        <v>0</v>
      </c>
      <c r="D378">
        <v>0</v>
      </c>
      <c r="E378">
        <v>0</v>
      </c>
      <c r="F378">
        <v>1458</v>
      </c>
      <c r="G378">
        <v>0</v>
      </c>
      <c r="H378" s="74">
        <v>1458</v>
      </c>
      <c r="I378" s="42" t="str">
        <f t="shared" si="47"/>
        <v/>
      </c>
      <c r="J378" s="42" t="str">
        <f t="shared" si="48"/>
        <v/>
      </c>
      <c r="K378" s="42" t="str">
        <f t="shared" si="49"/>
        <v/>
      </c>
      <c r="L378" s="42">
        <f t="shared" si="50"/>
        <v>1</v>
      </c>
      <c r="M378" s="42" t="str">
        <f t="shared" si="51"/>
        <v/>
      </c>
      <c r="N378" s="75">
        <f t="shared" si="52"/>
        <v>1.2866952169431528E-4</v>
      </c>
      <c r="O378" s="75">
        <f t="shared" si="54"/>
        <v>0</v>
      </c>
      <c r="P378" s="75">
        <f t="shared" si="54"/>
        <v>0</v>
      </c>
      <c r="Q378" s="75">
        <f t="shared" si="54"/>
        <v>0</v>
      </c>
      <c r="R378" s="75">
        <f t="shared" si="54"/>
        <v>1.2866952169431528E-4</v>
      </c>
      <c r="S378" s="75">
        <f t="shared" si="55"/>
        <v>0</v>
      </c>
      <c r="T378" s="42">
        <f t="shared" si="53"/>
        <v>1</v>
      </c>
    </row>
    <row r="379" spans="1:20" x14ac:dyDescent="0.25">
      <c r="A379">
        <v>872</v>
      </c>
      <c r="B379">
        <v>757357.05012499995</v>
      </c>
      <c r="C379">
        <v>0</v>
      </c>
      <c r="D379">
        <v>0</v>
      </c>
      <c r="E379">
        <v>0</v>
      </c>
      <c r="F379">
        <v>919</v>
      </c>
      <c r="G379">
        <v>0</v>
      </c>
      <c r="H379" s="74">
        <v>919</v>
      </c>
      <c r="I379" s="42" t="str">
        <f t="shared" si="47"/>
        <v/>
      </c>
      <c r="J379" s="42" t="str">
        <f t="shared" si="48"/>
        <v/>
      </c>
      <c r="K379" s="42" t="str">
        <f t="shared" si="49"/>
        <v/>
      </c>
      <c r="L379" s="42">
        <f t="shared" si="50"/>
        <v>1</v>
      </c>
      <c r="M379" s="42" t="str">
        <f t="shared" si="51"/>
        <v/>
      </c>
      <c r="N379" s="75">
        <f t="shared" si="52"/>
        <v>1.2134303098496558E-3</v>
      </c>
      <c r="O379" s="75">
        <f t="shared" si="54"/>
        <v>0</v>
      </c>
      <c r="P379" s="75">
        <f t="shared" si="54"/>
        <v>0</v>
      </c>
      <c r="Q379" s="75">
        <f t="shared" si="54"/>
        <v>0</v>
      </c>
      <c r="R379" s="75">
        <f t="shared" si="54"/>
        <v>1.2134303098496558E-3</v>
      </c>
      <c r="S379" s="75">
        <f t="shared" si="55"/>
        <v>0</v>
      </c>
      <c r="T379" s="42">
        <f t="shared" si="53"/>
        <v>1</v>
      </c>
    </row>
    <row r="380" spans="1:20" x14ac:dyDescent="0.25">
      <c r="A380">
        <v>905</v>
      </c>
      <c r="B380">
        <v>4821035.5948299998</v>
      </c>
      <c r="C380">
        <v>0</v>
      </c>
      <c r="D380">
        <v>0</v>
      </c>
      <c r="E380">
        <v>24</v>
      </c>
      <c r="F380">
        <v>0</v>
      </c>
      <c r="G380">
        <v>0</v>
      </c>
      <c r="H380" s="74">
        <v>24</v>
      </c>
      <c r="I380" s="42" t="str">
        <f t="shared" si="47"/>
        <v/>
      </c>
      <c r="J380" s="42" t="str">
        <f t="shared" si="48"/>
        <v/>
      </c>
      <c r="K380" s="42">
        <f t="shared" si="49"/>
        <v>1</v>
      </c>
      <c r="L380" s="42" t="str">
        <f t="shared" si="50"/>
        <v/>
      </c>
      <c r="M380" s="42" t="str">
        <f t="shared" si="51"/>
        <v/>
      </c>
      <c r="N380" s="75">
        <f t="shared" si="52"/>
        <v>4.9781835308864363E-6</v>
      </c>
      <c r="O380" s="75">
        <f t="shared" si="54"/>
        <v>0</v>
      </c>
      <c r="P380" s="75">
        <f t="shared" si="54"/>
        <v>0</v>
      </c>
      <c r="Q380" s="75">
        <f t="shared" si="54"/>
        <v>4.9781835308864363E-6</v>
      </c>
      <c r="R380" s="75">
        <f t="shared" si="54"/>
        <v>0</v>
      </c>
      <c r="S380" s="75">
        <f t="shared" si="55"/>
        <v>0</v>
      </c>
      <c r="T380" s="42">
        <f t="shared" si="53"/>
        <v>1</v>
      </c>
    </row>
    <row r="381" spans="1:20" x14ac:dyDescent="0.25">
      <c r="A381">
        <v>822</v>
      </c>
      <c r="B381">
        <v>601690.91625000001</v>
      </c>
      <c r="C381">
        <v>0</v>
      </c>
      <c r="D381">
        <v>0</v>
      </c>
      <c r="E381">
        <v>0</v>
      </c>
      <c r="F381">
        <v>609</v>
      </c>
      <c r="G381">
        <v>0</v>
      </c>
      <c r="H381" s="74">
        <v>609</v>
      </c>
      <c r="I381" s="42" t="str">
        <f t="shared" si="47"/>
        <v/>
      </c>
      <c r="J381" s="42" t="str">
        <f t="shared" si="48"/>
        <v/>
      </c>
      <c r="K381" s="42" t="str">
        <f t="shared" si="49"/>
        <v/>
      </c>
      <c r="L381" s="42">
        <f t="shared" si="50"/>
        <v>1</v>
      </c>
      <c r="M381" s="42" t="str">
        <f t="shared" si="51"/>
        <v/>
      </c>
      <c r="N381" s="75">
        <f t="shared" si="52"/>
        <v>1.0121475720384038E-3</v>
      </c>
      <c r="O381" s="75">
        <f t="shared" si="54"/>
        <v>0</v>
      </c>
      <c r="P381" s="75">
        <f t="shared" si="54"/>
        <v>0</v>
      </c>
      <c r="Q381" s="75">
        <f t="shared" si="54"/>
        <v>0</v>
      </c>
      <c r="R381" s="75">
        <f t="shared" si="54"/>
        <v>1.0121475720384038E-3</v>
      </c>
      <c r="S381" s="75">
        <f t="shared" si="55"/>
        <v>0</v>
      </c>
      <c r="T381" s="42">
        <f t="shared" si="53"/>
        <v>1</v>
      </c>
    </row>
    <row r="382" spans="1:20" x14ac:dyDescent="0.25">
      <c r="A382">
        <v>857</v>
      </c>
      <c r="B382">
        <v>2403007.6633100002</v>
      </c>
      <c r="C382">
        <v>0</v>
      </c>
      <c r="D382">
        <v>0</v>
      </c>
      <c r="E382">
        <v>7742</v>
      </c>
      <c r="F382">
        <v>0</v>
      </c>
      <c r="G382">
        <v>0</v>
      </c>
      <c r="H382" s="74">
        <v>7742</v>
      </c>
      <c r="I382" s="42" t="str">
        <f t="shared" si="47"/>
        <v/>
      </c>
      <c r="J382" s="42" t="str">
        <f t="shared" si="48"/>
        <v/>
      </c>
      <c r="K382" s="42">
        <f t="shared" si="49"/>
        <v>1</v>
      </c>
      <c r="L382" s="42" t="str">
        <f t="shared" si="50"/>
        <v/>
      </c>
      <c r="M382" s="42" t="str">
        <f t="shared" si="51"/>
        <v/>
      </c>
      <c r="N382" s="75">
        <f t="shared" si="52"/>
        <v>3.2217958012401241E-3</v>
      </c>
      <c r="O382" s="75">
        <f t="shared" si="54"/>
        <v>0</v>
      </c>
      <c r="P382" s="75">
        <f t="shared" si="54"/>
        <v>0</v>
      </c>
      <c r="Q382" s="75">
        <f t="shared" si="54"/>
        <v>3.2217958012401241E-3</v>
      </c>
      <c r="R382" s="75">
        <f t="shared" si="54"/>
        <v>0</v>
      </c>
      <c r="S382" s="75">
        <f t="shared" si="55"/>
        <v>0</v>
      </c>
      <c r="T382" s="42">
        <f t="shared" si="53"/>
        <v>1</v>
      </c>
    </row>
    <row r="383" spans="1:20" x14ac:dyDescent="0.25">
      <c r="A383">
        <v>556</v>
      </c>
      <c r="B383">
        <v>857560.17231299996</v>
      </c>
      <c r="C383">
        <v>0</v>
      </c>
      <c r="D383">
        <v>0</v>
      </c>
      <c r="E383">
        <v>3436</v>
      </c>
      <c r="F383">
        <v>0</v>
      </c>
      <c r="G383">
        <v>0</v>
      </c>
      <c r="H383" s="74">
        <v>3436</v>
      </c>
      <c r="I383" s="42" t="str">
        <f t="shared" si="47"/>
        <v/>
      </c>
      <c r="J383" s="42" t="str">
        <f t="shared" si="48"/>
        <v/>
      </c>
      <c r="K383" s="42">
        <f t="shared" si="49"/>
        <v>1</v>
      </c>
      <c r="L383" s="42" t="str">
        <f t="shared" si="50"/>
        <v/>
      </c>
      <c r="M383" s="42" t="str">
        <f t="shared" si="51"/>
        <v/>
      </c>
      <c r="N383" s="75">
        <f t="shared" si="52"/>
        <v>4.0067159261051805E-3</v>
      </c>
      <c r="O383" s="75">
        <f t="shared" si="54"/>
        <v>0</v>
      </c>
      <c r="P383" s="75">
        <f t="shared" si="54"/>
        <v>0</v>
      </c>
      <c r="Q383" s="75">
        <f t="shared" si="54"/>
        <v>4.0067159261051805E-3</v>
      </c>
      <c r="R383" s="75">
        <f t="shared" si="54"/>
        <v>0</v>
      </c>
      <c r="S383" s="75">
        <f t="shared" si="55"/>
        <v>0</v>
      </c>
      <c r="T383" s="42">
        <f t="shared" si="53"/>
        <v>1</v>
      </c>
    </row>
    <row r="384" spans="1:20" x14ac:dyDescent="0.25">
      <c r="A384">
        <v>562</v>
      </c>
      <c r="B384">
        <v>9590475.2844200004</v>
      </c>
      <c r="C384">
        <v>0</v>
      </c>
      <c r="D384">
        <v>0</v>
      </c>
      <c r="E384">
        <v>82030</v>
      </c>
      <c r="F384">
        <v>0</v>
      </c>
      <c r="G384">
        <v>0</v>
      </c>
      <c r="H384" s="74">
        <v>82030</v>
      </c>
      <c r="I384" s="42" t="str">
        <f t="shared" si="47"/>
        <v/>
      </c>
      <c r="J384" s="42" t="str">
        <f t="shared" si="48"/>
        <v/>
      </c>
      <c r="K384" s="42">
        <f t="shared" si="49"/>
        <v>1</v>
      </c>
      <c r="L384" s="42" t="str">
        <f t="shared" si="50"/>
        <v/>
      </c>
      <c r="M384" s="42" t="str">
        <f t="shared" si="51"/>
        <v/>
      </c>
      <c r="N384" s="75">
        <f t="shared" si="52"/>
        <v>8.5532778686432838E-3</v>
      </c>
      <c r="O384" s="75">
        <f t="shared" si="54"/>
        <v>0</v>
      </c>
      <c r="P384" s="75">
        <f t="shared" si="54"/>
        <v>0</v>
      </c>
      <c r="Q384" s="75">
        <f t="shared" si="54"/>
        <v>8.5532778686432838E-3</v>
      </c>
      <c r="R384" s="75">
        <f t="shared" si="54"/>
        <v>0</v>
      </c>
      <c r="S384" s="75">
        <f t="shared" si="55"/>
        <v>0</v>
      </c>
      <c r="T384" s="42">
        <f t="shared" si="53"/>
        <v>1</v>
      </c>
    </row>
    <row r="385" spans="1:20" x14ac:dyDescent="0.25">
      <c r="A385">
        <v>563</v>
      </c>
      <c r="B385">
        <v>664334.44204800006</v>
      </c>
      <c r="C385">
        <v>0</v>
      </c>
      <c r="D385">
        <v>0</v>
      </c>
      <c r="E385">
        <v>12</v>
      </c>
      <c r="F385">
        <v>0</v>
      </c>
      <c r="G385">
        <v>0</v>
      </c>
      <c r="H385" s="74">
        <v>12</v>
      </c>
      <c r="I385" s="42" t="str">
        <f t="shared" si="47"/>
        <v/>
      </c>
      <c r="J385" s="42" t="str">
        <f t="shared" si="48"/>
        <v/>
      </c>
      <c r="K385" s="42">
        <f t="shared" si="49"/>
        <v>1</v>
      </c>
      <c r="L385" s="42" t="str">
        <f t="shared" si="50"/>
        <v/>
      </c>
      <c r="M385" s="42" t="str">
        <f t="shared" si="51"/>
        <v/>
      </c>
      <c r="N385" s="75">
        <f t="shared" si="52"/>
        <v>1.8063191128562571E-5</v>
      </c>
      <c r="O385" s="75">
        <f t="shared" si="54"/>
        <v>0</v>
      </c>
      <c r="P385" s="75">
        <f t="shared" si="54"/>
        <v>0</v>
      </c>
      <c r="Q385" s="75">
        <f t="shared" si="54"/>
        <v>1.8063191128562571E-5</v>
      </c>
      <c r="R385" s="75">
        <f t="shared" si="54"/>
        <v>0</v>
      </c>
      <c r="S385" s="75">
        <f t="shared" si="55"/>
        <v>0</v>
      </c>
      <c r="T385" s="42">
        <f t="shared" si="53"/>
        <v>1</v>
      </c>
    </row>
    <row r="386" spans="1:20" x14ac:dyDescent="0.25">
      <c r="A386">
        <v>565</v>
      </c>
      <c r="B386">
        <v>3708154.2367500002</v>
      </c>
      <c r="C386">
        <v>0</v>
      </c>
      <c r="D386">
        <v>0</v>
      </c>
      <c r="E386">
        <v>48</v>
      </c>
      <c r="F386">
        <v>0</v>
      </c>
      <c r="G386">
        <v>0</v>
      </c>
      <c r="H386" s="74">
        <v>48</v>
      </c>
      <c r="I386" s="42" t="str">
        <f t="shared" si="47"/>
        <v/>
      </c>
      <c r="J386" s="42" t="str">
        <f t="shared" si="48"/>
        <v/>
      </c>
      <c r="K386" s="42">
        <f t="shared" si="49"/>
        <v>1</v>
      </c>
      <c r="L386" s="42" t="str">
        <f t="shared" si="50"/>
        <v/>
      </c>
      <c r="M386" s="42" t="str">
        <f t="shared" si="51"/>
        <v/>
      </c>
      <c r="N386" s="75">
        <f t="shared" si="52"/>
        <v>1.2944445385871933E-5</v>
      </c>
      <c r="O386" s="75">
        <f t="shared" si="54"/>
        <v>0</v>
      </c>
      <c r="P386" s="75">
        <f t="shared" si="54"/>
        <v>0</v>
      </c>
      <c r="Q386" s="75">
        <f t="shared" si="54"/>
        <v>1.2944445385871933E-5</v>
      </c>
      <c r="R386" s="75">
        <f t="shared" si="54"/>
        <v>0</v>
      </c>
      <c r="S386" s="75">
        <f t="shared" si="55"/>
        <v>0</v>
      </c>
      <c r="T386" s="42">
        <f t="shared" si="53"/>
        <v>1</v>
      </c>
    </row>
    <row r="387" spans="1:20" x14ac:dyDescent="0.25">
      <c r="A387">
        <v>566</v>
      </c>
      <c r="B387">
        <v>1257399.21156</v>
      </c>
      <c r="C387">
        <v>0</v>
      </c>
      <c r="D387">
        <v>0</v>
      </c>
      <c r="E387">
        <v>21057</v>
      </c>
      <c r="F387">
        <v>0</v>
      </c>
      <c r="G387">
        <v>0</v>
      </c>
      <c r="H387" s="74">
        <v>21057</v>
      </c>
      <c r="I387" s="42" t="str">
        <f t="shared" ref="I387:I450" si="56">IFERROR(IF(C387/$H387=0,"",C387/$H387),"")</f>
        <v/>
      </c>
      <c r="J387" s="42" t="str">
        <f t="shared" ref="J387:J450" si="57">IFERROR(IF(D387/$H387=0,"",D387/$H387),"")</f>
        <v/>
      </c>
      <c r="K387" s="42">
        <f t="shared" ref="K387:K450" si="58">IFERROR(IF(E387/$H387=0,"",E387/$H387),"")</f>
        <v>1</v>
      </c>
      <c r="L387" s="42" t="str">
        <f t="shared" ref="L387:L450" si="59">IFERROR(IF(F387/$H387=0,"",F387/$H387),"")</f>
        <v/>
      </c>
      <c r="M387" s="42" t="str">
        <f t="shared" ref="M387:M450" si="60">IFERROR(IF(G387/$H387=0,"",G387/$H387),"")</f>
        <v/>
      </c>
      <c r="N387" s="75">
        <f t="shared" ref="N387:N450" si="61">H387/B387</f>
        <v>1.6746471451875262E-2</v>
      </c>
      <c r="O387" s="75">
        <f t="shared" si="54"/>
        <v>0</v>
      </c>
      <c r="P387" s="75">
        <f t="shared" si="54"/>
        <v>0</v>
      </c>
      <c r="Q387" s="75">
        <f t="shared" si="54"/>
        <v>1.6746471451875262E-2</v>
      </c>
      <c r="R387" s="75">
        <f t="shared" ref="R387:S450" si="62">F387/$B387</f>
        <v>0</v>
      </c>
      <c r="S387" s="75">
        <f t="shared" si="55"/>
        <v>0</v>
      </c>
      <c r="T387" s="42">
        <f t="shared" ref="T387:T450" si="63">IFERROR(_xlfn.IFS(I387=1,1,J387=1,1,K387=1,1,L387=1,1,M387=1,1),"")</f>
        <v>1</v>
      </c>
    </row>
    <row r="388" spans="1:20" x14ac:dyDescent="0.25">
      <c r="A388">
        <v>36</v>
      </c>
      <c r="B388">
        <v>1257046.41781</v>
      </c>
      <c r="C388">
        <v>0</v>
      </c>
      <c r="D388">
        <v>0</v>
      </c>
      <c r="E388">
        <v>14671</v>
      </c>
      <c r="F388">
        <v>0</v>
      </c>
      <c r="G388">
        <v>0</v>
      </c>
      <c r="H388" s="74">
        <v>14671</v>
      </c>
      <c r="I388" s="42" t="str">
        <f t="shared" si="56"/>
        <v/>
      </c>
      <c r="J388" s="42" t="str">
        <f t="shared" si="57"/>
        <v/>
      </c>
      <c r="K388" s="42">
        <f t="shared" si="58"/>
        <v>1</v>
      </c>
      <c r="L388" s="42" t="str">
        <f t="shared" si="59"/>
        <v/>
      </c>
      <c r="M388" s="42" t="str">
        <f t="shared" si="60"/>
        <v/>
      </c>
      <c r="N388" s="75">
        <f t="shared" si="61"/>
        <v>1.1671008955707069E-2</v>
      </c>
      <c r="O388" s="75">
        <f t="shared" ref="O388:S451" si="64">C388/$B388</f>
        <v>0</v>
      </c>
      <c r="P388" s="75">
        <f t="shared" si="64"/>
        <v>0</v>
      </c>
      <c r="Q388" s="75">
        <f t="shared" si="64"/>
        <v>1.1671008955707069E-2</v>
      </c>
      <c r="R388" s="75">
        <f t="shared" si="62"/>
        <v>0</v>
      </c>
      <c r="S388" s="75">
        <f t="shared" si="62"/>
        <v>0</v>
      </c>
      <c r="T388" s="42">
        <f t="shared" si="63"/>
        <v>1</v>
      </c>
    </row>
    <row r="389" spans="1:20" x14ac:dyDescent="0.25">
      <c r="A389">
        <v>46</v>
      </c>
      <c r="B389">
        <v>9889768.6967500001</v>
      </c>
      <c r="C389">
        <v>0</v>
      </c>
      <c r="D389">
        <v>0</v>
      </c>
      <c r="E389">
        <v>958874</v>
      </c>
      <c r="F389">
        <v>0</v>
      </c>
      <c r="G389">
        <v>0</v>
      </c>
      <c r="H389" s="74">
        <v>958874</v>
      </c>
      <c r="I389" s="42" t="str">
        <f t="shared" si="56"/>
        <v/>
      </c>
      <c r="J389" s="42" t="str">
        <f t="shared" si="57"/>
        <v/>
      </c>
      <c r="K389" s="42">
        <f t="shared" si="58"/>
        <v>1</v>
      </c>
      <c r="L389" s="42" t="str">
        <f t="shared" si="59"/>
        <v/>
      </c>
      <c r="M389" s="42" t="str">
        <f t="shared" si="60"/>
        <v/>
      </c>
      <c r="N389" s="75">
        <f t="shared" si="61"/>
        <v>9.6956160391810528E-2</v>
      </c>
      <c r="O389" s="75">
        <f t="shared" si="64"/>
        <v>0</v>
      </c>
      <c r="P389" s="75">
        <f t="shared" si="64"/>
        <v>0</v>
      </c>
      <c r="Q389" s="75">
        <f t="shared" si="64"/>
        <v>9.6956160391810528E-2</v>
      </c>
      <c r="R389" s="75">
        <f t="shared" si="62"/>
        <v>0</v>
      </c>
      <c r="S389" s="75">
        <f t="shared" si="62"/>
        <v>0</v>
      </c>
      <c r="T389" s="42">
        <f t="shared" si="63"/>
        <v>1</v>
      </c>
    </row>
    <row r="390" spans="1:20" x14ac:dyDescent="0.25">
      <c r="A390">
        <v>63</v>
      </c>
      <c r="B390">
        <v>10434544.832800001</v>
      </c>
      <c r="C390">
        <v>0</v>
      </c>
      <c r="D390">
        <v>0</v>
      </c>
      <c r="E390">
        <v>6757</v>
      </c>
      <c r="F390">
        <v>0</v>
      </c>
      <c r="G390">
        <v>0</v>
      </c>
      <c r="H390" s="74">
        <v>6757</v>
      </c>
      <c r="I390" s="42" t="str">
        <f t="shared" si="56"/>
        <v/>
      </c>
      <c r="J390" s="42" t="str">
        <f t="shared" si="57"/>
        <v/>
      </c>
      <c r="K390" s="42">
        <f t="shared" si="58"/>
        <v>1</v>
      </c>
      <c r="L390" s="42" t="str">
        <f t="shared" si="59"/>
        <v/>
      </c>
      <c r="M390" s="42" t="str">
        <f t="shared" si="60"/>
        <v/>
      </c>
      <c r="N390" s="75">
        <f t="shared" si="61"/>
        <v>6.4756058920366246E-4</v>
      </c>
      <c r="O390" s="75">
        <f t="shared" si="64"/>
        <v>0</v>
      </c>
      <c r="P390" s="75">
        <f t="shared" si="64"/>
        <v>0</v>
      </c>
      <c r="Q390" s="75">
        <f t="shared" si="64"/>
        <v>6.4756058920366246E-4</v>
      </c>
      <c r="R390" s="75">
        <f t="shared" si="62"/>
        <v>0</v>
      </c>
      <c r="S390" s="75">
        <f t="shared" si="62"/>
        <v>0</v>
      </c>
      <c r="T390" s="42">
        <f t="shared" si="63"/>
        <v>1</v>
      </c>
    </row>
    <row r="391" spans="1:20" x14ac:dyDescent="0.25">
      <c r="A391">
        <v>65</v>
      </c>
      <c r="B391">
        <v>15428268.5616</v>
      </c>
      <c r="C391">
        <v>0</v>
      </c>
      <c r="D391">
        <v>0</v>
      </c>
      <c r="E391">
        <v>29707</v>
      </c>
      <c r="F391">
        <v>0</v>
      </c>
      <c r="G391">
        <v>0</v>
      </c>
      <c r="H391" s="74">
        <v>29707</v>
      </c>
      <c r="I391" s="42" t="str">
        <f t="shared" si="56"/>
        <v/>
      </c>
      <c r="J391" s="42" t="str">
        <f t="shared" si="57"/>
        <v/>
      </c>
      <c r="K391" s="42">
        <f t="shared" si="58"/>
        <v>1</v>
      </c>
      <c r="L391" s="42" t="str">
        <f t="shared" si="59"/>
        <v/>
      </c>
      <c r="M391" s="42" t="str">
        <f t="shared" si="60"/>
        <v/>
      </c>
      <c r="N391" s="75">
        <f t="shared" si="61"/>
        <v>1.9254915016153448E-3</v>
      </c>
      <c r="O391" s="75">
        <f t="shared" si="64"/>
        <v>0</v>
      </c>
      <c r="P391" s="75">
        <f t="shared" si="64"/>
        <v>0</v>
      </c>
      <c r="Q391" s="75">
        <f t="shared" si="64"/>
        <v>1.9254915016153448E-3</v>
      </c>
      <c r="R391" s="75">
        <f t="shared" si="62"/>
        <v>0</v>
      </c>
      <c r="S391" s="75">
        <f t="shared" si="62"/>
        <v>0</v>
      </c>
      <c r="T391" s="42">
        <f t="shared" si="63"/>
        <v>1</v>
      </c>
    </row>
    <row r="392" spans="1:20" x14ac:dyDescent="0.25">
      <c r="A392">
        <v>66</v>
      </c>
      <c r="B392">
        <v>5400075.6518099997</v>
      </c>
      <c r="C392">
        <v>0</v>
      </c>
      <c r="D392">
        <v>0</v>
      </c>
      <c r="E392">
        <v>632815</v>
      </c>
      <c r="F392">
        <v>0</v>
      </c>
      <c r="G392">
        <v>0</v>
      </c>
      <c r="H392" s="74">
        <v>632815</v>
      </c>
      <c r="I392" s="42" t="str">
        <f t="shared" si="56"/>
        <v/>
      </c>
      <c r="J392" s="42" t="str">
        <f t="shared" si="57"/>
        <v/>
      </c>
      <c r="K392" s="42">
        <f t="shared" si="58"/>
        <v>1</v>
      </c>
      <c r="L392" s="42" t="str">
        <f t="shared" si="59"/>
        <v/>
      </c>
      <c r="M392" s="42" t="str">
        <f t="shared" si="60"/>
        <v/>
      </c>
      <c r="N392" s="75">
        <f t="shared" si="61"/>
        <v>0.11718632123012809</v>
      </c>
      <c r="O392" s="75">
        <f t="shared" si="64"/>
        <v>0</v>
      </c>
      <c r="P392" s="75">
        <f t="shared" si="64"/>
        <v>0</v>
      </c>
      <c r="Q392" s="75">
        <f t="shared" si="64"/>
        <v>0.11718632123012809</v>
      </c>
      <c r="R392" s="75">
        <f t="shared" si="62"/>
        <v>0</v>
      </c>
      <c r="S392" s="75">
        <f t="shared" si="62"/>
        <v>0</v>
      </c>
      <c r="T392" s="42">
        <f t="shared" si="63"/>
        <v>1</v>
      </c>
    </row>
    <row r="393" spans="1:20" x14ac:dyDescent="0.25">
      <c r="A393">
        <v>72</v>
      </c>
      <c r="B393">
        <v>2481427.97756</v>
      </c>
      <c r="C393">
        <v>0</v>
      </c>
      <c r="D393">
        <v>0</v>
      </c>
      <c r="E393">
        <v>0</v>
      </c>
      <c r="F393">
        <v>3359</v>
      </c>
      <c r="G393">
        <v>0</v>
      </c>
      <c r="H393" s="74">
        <v>3359</v>
      </c>
      <c r="I393" s="42" t="str">
        <f t="shared" si="56"/>
        <v/>
      </c>
      <c r="J393" s="42" t="str">
        <f t="shared" si="57"/>
        <v/>
      </c>
      <c r="K393" s="42" t="str">
        <f t="shared" si="58"/>
        <v/>
      </c>
      <c r="L393" s="42">
        <f t="shared" si="59"/>
        <v>1</v>
      </c>
      <c r="M393" s="42" t="str">
        <f t="shared" si="60"/>
        <v/>
      </c>
      <c r="N393" s="75">
        <f t="shared" si="61"/>
        <v>1.3536560522312321E-3</v>
      </c>
      <c r="O393" s="75">
        <f t="shared" si="64"/>
        <v>0</v>
      </c>
      <c r="P393" s="75">
        <f t="shared" si="64"/>
        <v>0</v>
      </c>
      <c r="Q393" s="75">
        <f t="shared" si="64"/>
        <v>0</v>
      </c>
      <c r="R393" s="75">
        <f t="shared" si="62"/>
        <v>1.3536560522312321E-3</v>
      </c>
      <c r="S393" s="75">
        <f t="shared" si="62"/>
        <v>0</v>
      </c>
      <c r="T393" s="42">
        <f t="shared" si="63"/>
        <v>1</v>
      </c>
    </row>
    <row r="394" spans="1:20" x14ac:dyDescent="0.25">
      <c r="A394">
        <v>73</v>
      </c>
      <c r="B394">
        <v>3730295.1639999999</v>
      </c>
      <c r="C394">
        <v>0</v>
      </c>
      <c r="D394">
        <v>0</v>
      </c>
      <c r="E394">
        <v>0</v>
      </c>
      <c r="F394">
        <v>27715</v>
      </c>
      <c r="G394">
        <v>0</v>
      </c>
      <c r="H394" s="74">
        <v>27715</v>
      </c>
      <c r="I394" s="42" t="str">
        <f t="shared" si="56"/>
        <v/>
      </c>
      <c r="J394" s="42" t="str">
        <f t="shared" si="57"/>
        <v/>
      </c>
      <c r="K394" s="42" t="str">
        <f t="shared" si="58"/>
        <v/>
      </c>
      <c r="L394" s="42">
        <f t="shared" si="59"/>
        <v>1</v>
      </c>
      <c r="M394" s="42" t="str">
        <f t="shared" si="60"/>
        <v/>
      </c>
      <c r="N394" s="75">
        <f t="shared" si="61"/>
        <v>7.4297069753271675E-3</v>
      </c>
      <c r="O394" s="75">
        <f t="shared" si="64"/>
        <v>0</v>
      </c>
      <c r="P394" s="75">
        <f t="shared" si="64"/>
        <v>0</v>
      </c>
      <c r="Q394" s="75">
        <f t="shared" si="64"/>
        <v>0</v>
      </c>
      <c r="R394" s="75">
        <f t="shared" si="62"/>
        <v>7.4297069753271675E-3</v>
      </c>
      <c r="S394" s="75">
        <f t="shared" si="62"/>
        <v>0</v>
      </c>
      <c r="T394" s="42">
        <f t="shared" si="63"/>
        <v>1</v>
      </c>
    </row>
    <row r="395" spans="1:20" x14ac:dyDescent="0.25">
      <c r="A395">
        <v>503</v>
      </c>
      <c r="B395">
        <v>293132.73193800001</v>
      </c>
      <c r="C395">
        <v>0</v>
      </c>
      <c r="D395">
        <v>0</v>
      </c>
      <c r="E395">
        <v>24</v>
      </c>
      <c r="F395">
        <v>0</v>
      </c>
      <c r="G395">
        <v>0</v>
      </c>
      <c r="H395" s="74">
        <v>24</v>
      </c>
      <c r="I395" s="42" t="str">
        <f t="shared" si="56"/>
        <v/>
      </c>
      <c r="J395" s="42" t="str">
        <f t="shared" si="57"/>
        <v/>
      </c>
      <c r="K395" s="42">
        <f t="shared" si="58"/>
        <v>1</v>
      </c>
      <c r="L395" s="42" t="str">
        <f t="shared" si="59"/>
        <v/>
      </c>
      <c r="M395" s="42" t="str">
        <f t="shared" si="60"/>
        <v/>
      </c>
      <c r="N395" s="75">
        <f t="shared" si="61"/>
        <v>8.1874172977298889E-5</v>
      </c>
      <c r="O395" s="75">
        <f t="shared" si="64"/>
        <v>0</v>
      </c>
      <c r="P395" s="75">
        <f t="shared" si="64"/>
        <v>0</v>
      </c>
      <c r="Q395" s="75">
        <f t="shared" si="64"/>
        <v>8.1874172977298889E-5</v>
      </c>
      <c r="R395" s="75">
        <f t="shared" si="62"/>
        <v>0</v>
      </c>
      <c r="S395" s="75">
        <f t="shared" si="62"/>
        <v>0</v>
      </c>
      <c r="T395" s="42">
        <f t="shared" si="63"/>
        <v>1</v>
      </c>
    </row>
    <row r="396" spans="1:20" x14ac:dyDescent="0.25">
      <c r="A396">
        <v>505</v>
      </c>
      <c r="B396">
        <v>1869890.41445</v>
      </c>
      <c r="C396">
        <v>0</v>
      </c>
      <c r="D396">
        <v>0</v>
      </c>
      <c r="E396">
        <v>63399</v>
      </c>
      <c r="F396">
        <v>0</v>
      </c>
      <c r="G396">
        <v>0</v>
      </c>
      <c r="H396" s="74">
        <v>63399</v>
      </c>
      <c r="I396" s="42" t="str">
        <f t="shared" si="56"/>
        <v/>
      </c>
      <c r="J396" s="42" t="str">
        <f t="shared" si="57"/>
        <v/>
      </c>
      <c r="K396" s="42">
        <f t="shared" si="58"/>
        <v>1</v>
      </c>
      <c r="L396" s="42" t="str">
        <f t="shared" si="59"/>
        <v/>
      </c>
      <c r="M396" s="42" t="str">
        <f t="shared" si="60"/>
        <v/>
      </c>
      <c r="N396" s="75">
        <f t="shared" si="61"/>
        <v>3.3905195464969458E-2</v>
      </c>
      <c r="O396" s="75">
        <f t="shared" si="64"/>
        <v>0</v>
      </c>
      <c r="P396" s="75">
        <f t="shared" si="64"/>
        <v>0</v>
      </c>
      <c r="Q396" s="75">
        <f t="shared" si="64"/>
        <v>3.3905195464969458E-2</v>
      </c>
      <c r="R396" s="75">
        <f t="shared" si="62"/>
        <v>0</v>
      </c>
      <c r="S396" s="75">
        <f t="shared" si="62"/>
        <v>0</v>
      </c>
      <c r="T396" s="42">
        <f t="shared" si="63"/>
        <v>1</v>
      </c>
    </row>
    <row r="397" spans="1:20" x14ac:dyDescent="0.25">
      <c r="A397">
        <v>509</v>
      </c>
      <c r="B397">
        <v>2079762.3389999999</v>
      </c>
      <c r="C397">
        <v>0</v>
      </c>
      <c r="D397">
        <v>0</v>
      </c>
      <c r="E397">
        <v>37443</v>
      </c>
      <c r="F397">
        <v>0</v>
      </c>
      <c r="G397">
        <v>0</v>
      </c>
      <c r="H397" s="74">
        <v>37443</v>
      </c>
      <c r="I397" s="42" t="str">
        <f t="shared" si="56"/>
        <v/>
      </c>
      <c r="J397" s="42" t="str">
        <f t="shared" si="57"/>
        <v/>
      </c>
      <c r="K397" s="42">
        <f t="shared" si="58"/>
        <v>1</v>
      </c>
      <c r="L397" s="42" t="str">
        <f t="shared" si="59"/>
        <v/>
      </c>
      <c r="M397" s="42" t="str">
        <f t="shared" si="60"/>
        <v/>
      </c>
      <c r="N397" s="75">
        <f t="shared" si="61"/>
        <v>1.8003499389263631E-2</v>
      </c>
      <c r="O397" s="75">
        <f t="shared" si="64"/>
        <v>0</v>
      </c>
      <c r="P397" s="75">
        <f t="shared" si="64"/>
        <v>0</v>
      </c>
      <c r="Q397" s="75">
        <f t="shared" si="64"/>
        <v>1.8003499389263631E-2</v>
      </c>
      <c r="R397" s="75">
        <f t="shared" si="62"/>
        <v>0</v>
      </c>
      <c r="S397" s="75">
        <f t="shared" si="62"/>
        <v>0</v>
      </c>
      <c r="T397" s="42">
        <f t="shared" si="63"/>
        <v>1</v>
      </c>
    </row>
    <row r="398" spans="1:20" x14ac:dyDescent="0.25">
      <c r="A398">
        <v>780</v>
      </c>
      <c r="B398">
        <v>152582.122562</v>
      </c>
      <c r="C398">
        <v>0</v>
      </c>
      <c r="D398">
        <v>0</v>
      </c>
      <c r="E398">
        <v>0</v>
      </c>
      <c r="F398">
        <v>2172</v>
      </c>
      <c r="G398">
        <v>0</v>
      </c>
      <c r="H398" s="74">
        <v>2172</v>
      </c>
      <c r="I398" s="42" t="str">
        <f t="shared" si="56"/>
        <v/>
      </c>
      <c r="J398" s="42" t="str">
        <f t="shared" si="57"/>
        <v/>
      </c>
      <c r="K398" s="42" t="str">
        <f t="shared" si="58"/>
        <v/>
      </c>
      <c r="L398" s="42">
        <f t="shared" si="59"/>
        <v>1</v>
      </c>
      <c r="M398" s="42" t="str">
        <f t="shared" si="60"/>
        <v/>
      </c>
      <c r="N398" s="75">
        <f t="shared" si="61"/>
        <v>1.4234957303844246E-2</v>
      </c>
      <c r="O398" s="75">
        <f t="shared" si="64"/>
        <v>0</v>
      </c>
      <c r="P398" s="75">
        <f t="shared" si="64"/>
        <v>0</v>
      </c>
      <c r="Q398" s="75">
        <f t="shared" si="64"/>
        <v>0</v>
      </c>
      <c r="R398" s="75">
        <f t="shared" si="62"/>
        <v>1.4234957303844246E-2</v>
      </c>
      <c r="S398" s="75">
        <f t="shared" si="62"/>
        <v>0</v>
      </c>
      <c r="T398" s="42">
        <f t="shared" si="63"/>
        <v>1</v>
      </c>
    </row>
    <row r="399" spans="1:20" x14ac:dyDescent="0.25">
      <c r="A399">
        <v>15</v>
      </c>
      <c r="B399">
        <v>94868195.796299994</v>
      </c>
      <c r="C399">
        <v>816060</v>
      </c>
      <c r="D399">
        <v>1282324</v>
      </c>
      <c r="E399">
        <v>614540</v>
      </c>
      <c r="F399">
        <v>3876795</v>
      </c>
      <c r="G399">
        <v>2976662</v>
      </c>
      <c r="H399" s="74">
        <v>9566381</v>
      </c>
      <c r="I399" s="42">
        <f t="shared" si="56"/>
        <v>8.5304986284782086E-2</v>
      </c>
      <c r="J399" s="42">
        <f t="shared" si="57"/>
        <v>0.13404483889989327</v>
      </c>
      <c r="K399" s="42">
        <f t="shared" si="58"/>
        <v>6.4239548895240528E-2</v>
      </c>
      <c r="L399" s="42">
        <f t="shared" si="59"/>
        <v>0.40525199654916527</v>
      </c>
      <c r="M399" s="42">
        <f t="shared" si="60"/>
        <v>0.31115862937091887</v>
      </c>
      <c r="N399" s="75">
        <f t="shared" si="61"/>
        <v>0.10083865219215124</v>
      </c>
      <c r="O399" s="75">
        <f t="shared" si="64"/>
        <v>8.6020398422273735E-3</v>
      </c>
      <c r="P399" s="75">
        <f t="shared" si="64"/>
        <v>1.3516900887979284E-2</v>
      </c>
      <c r="Q399" s="75">
        <f t="shared" si="64"/>
        <v>6.4778295280278533E-3</v>
      </c>
      <c r="R399" s="75">
        <f t="shared" si="62"/>
        <v>4.0865065130196151E-2</v>
      </c>
      <c r="S399" s="75">
        <f t="shared" si="62"/>
        <v>3.1376816803720585E-2</v>
      </c>
      <c r="T399" s="42" t="str">
        <f t="shared" si="63"/>
        <v/>
      </c>
    </row>
    <row r="400" spans="1:20" x14ac:dyDescent="0.25">
      <c r="A400">
        <v>124</v>
      </c>
      <c r="B400">
        <v>6545679074.4300003</v>
      </c>
      <c r="C400">
        <v>291680</v>
      </c>
      <c r="D400">
        <v>1155796</v>
      </c>
      <c r="E400">
        <v>134088</v>
      </c>
      <c r="F400">
        <v>3797732</v>
      </c>
      <c r="G400">
        <v>0</v>
      </c>
      <c r="H400" s="74">
        <v>5379296</v>
      </c>
      <c r="I400" s="42">
        <f t="shared" si="56"/>
        <v>5.4222708696453958E-2</v>
      </c>
      <c r="J400" s="42">
        <f t="shared" si="57"/>
        <v>0.21486008578074156</v>
      </c>
      <c r="K400" s="42">
        <f t="shared" si="58"/>
        <v>2.4926681855767002E-2</v>
      </c>
      <c r="L400" s="42">
        <f t="shared" si="59"/>
        <v>0.70599052366703752</v>
      </c>
      <c r="M400" s="42" t="str">
        <f t="shared" si="60"/>
        <v/>
      </c>
      <c r="N400" s="75">
        <f t="shared" si="61"/>
        <v>8.2180869835394893E-4</v>
      </c>
      <c r="O400" s="75">
        <f t="shared" si="64"/>
        <v>4.4560693655058177E-5</v>
      </c>
      <c r="P400" s="75">
        <f t="shared" si="64"/>
        <v>1.7657388742368905E-4</v>
      </c>
      <c r="Q400" s="75">
        <f t="shared" si="64"/>
        <v>2.0484963970170877E-5</v>
      </c>
      <c r="R400" s="75">
        <f t="shared" si="62"/>
        <v>5.8018915330503083E-4</v>
      </c>
      <c r="S400" s="75">
        <f t="shared" si="62"/>
        <v>0</v>
      </c>
      <c r="T400" s="42" t="str">
        <f t="shared" si="63"/>
        <v/>
      </c>
    </row>
    <row r="401" spans="1:20" x14ac:dyDescent="0.25">
      <c r="A401">
        <v>115</v>
      </c>
      <c r="B401">
        <v>146162740.62799999</v>
      </c>
      <c r="C401">
        <v>0</v>
      </c>
      <c r="D401">
        <v>799499</v>
      </c>
      <c r="E401">
        <v>0</v>
      </c>
      <c r="F401">
        <v>6759</v>
      </c>
      <c r="G401">
        <v>0</v>
      </c>
      <c r="H401" s="74">
        <v>806258</v>
      </c>
      <c r="I401" s="42" t="str">
        <f t="shared" si="56"/>
        <v/>
      </c>
      <c r="J401" s="42">
        <f t="shared" si="57"/>
        <v>0.99161682736791446</v>
      </c>
      <c r="K401" s="42" t="str">
        <f t="shared" si="58"/>
        <v/>
      </c>
      <c r="L401" s="42">
        <f t="shared" si="59"/>
        <v>8.3831726320855119E-3</v>
      </c>
      <c r="M401" s="42" t="str">
        <f t="shared" si="60"/>
        <v/>
      </c>
      <c r="N401" s="75">
        <f t="shared" si="61"/>
        <v>5.5161664083188885E-3</v>
      </c>
      <c r="O401" s="75">
        <f t="shared" si="64"/>
        <v>0</v>
      </c>
      <c r="P401" s="75">
        <f t="shared" si="64"/>
        <v>5.4699234330506403E-3</v>
      </c>
      <c r="Q401" s="75">
        <f t="shared" si="64"/>
        <v>0</v>
      </c>
      <c r="R401" s="75">
        <f t="shared" si="62"/>
        <v>4.6242975268248337E-5</v>
      </c>
      <c r="S401" s="75">
        <f t="shared" si="62"/>
        <v>0</v>
      </c>
      <c r="T401" s="42" t="str">
        <f t="shared" si="63"/>
        <v/>
      </c>
    </row>
    <row r="402" spans="1:20" x14ac:dyDescent="0.25">
      <c r="A402">
        <v>162</v>
      </c>
      <c r="B402">
        <v>84198078.302499995</v>
      </c>
      <c r="C402">
        <v>0</v>
      </c>
      <c r="D402">
        <v>685836</v>
      </c>
      <c r="E402">
        <v>215335</v>
      </c>
      <c r="F402">
        <v>430612</v>
      </c>
      <c r="G402">
        <v>2976662</v>
      </c>
      <c r="H402" s="74">
        <v>4308445</v>
      </c>
      <c r="I402" s="42" t="str">
        <f t="shared" si="56"/>
        <v/>
      </c>
      <c r="J402" s="42">
        <f t="shared" si="57"/>
        <v>0.15918411399008228</v>
      </c>
      <c r="K402" s="42">
        <f t="shared" si="58"/>
        <v>4.9979749074201947E-2</v>
      </c>
      <c r="L402" s="42">
        <f t="shared" si="59"/>
        <v>9.9946036214922096E-2</v>
      </c>
      <c r="M402" s="42">
        <f t="shared" si="60"/>
        <v>0.69089010072079371</v>
      </c>
      <c r="N402" s="75">
        <f t="shared" si="61"/>
        <v>5.1170348383973441E-2</v>
      </c>
      <c r="O402" s="75">
        <f t="shared" si="64"/>
        <v>0</v>
      </c>
      <c r="P402" s="75">
        <f t="shared" si="64"/>
        <v>8.1455065700666504E-3</v>
      </c>
      <c r="Q402" s="75">
        <f t="shared" si="64"/>
        <v>2.5574811722704877E-3</v>
      </c>
      <c r="R402" s="75">
        <f t="shared" si="62"/>
        <v>5.1142734927147899E-3</v>
      </c>
      <c r="S402" s="75">
        <f t="shared" si="62"/>
        <v>3.5353087148921512E-2</v>
      </c>
      <c r="T402" s="42" t="str">
        <f t="shared" si="63"/>
        <v/>
      </c>
    </row>
    <row r="403" spans="1:20" x14ac:dyDescent="0.25">
      <c r="A403">
        <v>26</v>
      </c>
      <c r="B403">
        <v>14976561.0803</v>
      </c>
      <c r="C403">
        <v>0</v>
      </c>
      <c r="D403">
        <v>621914</v>
      </c>
      <c r="E403">
        <v>4480</v>
      </c>
      <c r="F403">
        <v>189</v>
      </c>
      <c r="G403">
        <v>0</v>
      </c>
      <c r="H403" s="74">
        <v>626583</v>
      </c>
      <c r="I403" s="42" t="str">
        <f t="shared" si="56"/>
        <v/>
      </c>
      <c r="J403" s="42">
        <f t="shared" si="57"/>
        <v>0.99254847322701067</v>
      </c>
      <c r="K403" s="42">
        <f t="shared" si="58"/>
        <v>7.1498907566914516E-3</v>
      </c>
      <c r="L403" s="42">
        <f t="shared" si="59"/>
        <v>3.0163601629792062E-4</v>
      </c>
      <c r="M403" s="42" t="str">
        <f t="shared" si="60"/>
        <v/>
      </c>
      <c r="N403" s="75">
        <f t="shared" si="61"/>
        <v>4.1837575170991709E-2</v>
      </c>
      <c r="O403" s="75">
        <f t="shared" si="64"/>
        <v>0</v>
      </c>
      <c r="P403" s="75">
        <f t="shared" si="64"/>
        <v>4.152582135948811E-2</v>
      </c>
      <c r="Q403" s="75">
        <f t="shared" si="64"/>
        <v>2.9913409199745739E-4</v>
      </c>
      <c r="R403" s="75">
        <f t="shared" si="62"/>
        <v>1.2619719506142734E-5</v>
      </c>
      <c r="S403" s="75">
        <f t="shared" si="62"/>
        <v>0</v>
      </c>
      <c r="T403" s="42" t="str">
        <f t="shared" si="63"/>
        <v/>
      </c>
    </row>
    <row r="404" spans="1:20" x14ac:dyDescent="0.25">
      <c r="A404">
        <v>61</v>
      </c>
      <c r="B404">
        <v>137377304.70699999</v>
      </c>
      <c r="C404">
        <v>1350000</v>
      </c>
      <c r="D404">
        <v>607016</v>
      </c>
      <c r="E404">
        <v>4156698</v>
      </c>
      <c r="F404">
        <v>0</v>
      </c>
      <c r="G404">
        <v>0</v>
      </c>
      <c r="H404" s="74">
        <v>6113714</v>
      </c>
      <c r="I404" s="42">
        <f t="shared" si="56"/>
        <v>0.22081503976142816</v>
      </c>
      <c r="J404" s="42">
        <f t="shared" si="57"/>
        <v>9.9287601611720802E-2</v>
      </c>
      <c r="K404" s="42">
        <f t="shared" si="58"/>
        <v>0.67989735862685108</v>
      </c>
      <c r="L404" s="42" t="str">
        <f t="shared" si="59"/>
        <v/>
      </c>
      <c r="M404" s="42" t="str">
        <f t="shared" si="60"/>
        <v/>
      </c>
      <c r="N404" s="75">
        <f t="shared" si="61"/>
        <v>4.4503085957607082E-2</v>
      </c>
      <c r="O404" s="75">
        <f t="shared" si="64"/>
        <v>9.8269506952352627E-3</v>
      </c>
      <c r="P404" s="75">
        <f t="shared" si="64"/>
        <v>4.4186046690510581E-3</v>
      </c>
      <c r="Q404" s="75">
        <f t="shared" si="64"/>
        <v>3.0257530593320758E-2</v>
      </c>
      <c r="R404" s="75">
        <f t="shared" si="62"/>
        <v>0</v>
      </c>
      <c r="S404" s="75">
        <f t="shared" si="62"/>
        <v>0</v>
      </c>
      <c r="T404" s="42" t="str">
        <f t="shared" si="63"/>
        <v/>
      </c>
    </row>
    <row r="405" spans="1:20" x14ac:dyDescent="0.25">
      <c r="A405">
        <v>451</v>
      </c>
      <c r="B405">
        <v>3285956670.7600002</v>
      </c>
      <c r="C405">
        <v>0</v>
      </c>
      <c r="D405">
        <v>575425</v>
      </c>
      <c r="E405">
        <v>629061</v>
      </c>
      <c r="F405">
        <v>29214</v>
      </c>
      <c r="G405">
        <v>0</v>
      </c>
      <c r="H405" s="74">
        <v>1233700</v>
      </c>
      <c r="I405" s="42" t="str">
        <f t="shared" si="56"/>
        <v/>
      </c>
      <c r="J405" s="42">
        <f t="shared" si="57"/>
        <v>0.46642214476777172</v>
      </c>
      <c r="K405" s="42">
        <f t="shared" si="58"/>
        <v>0.50989786820134553</v>
      </c>
      <c r="L405" s="42">
        <f t="shared" si="59"/>
        <v>2.3679987030882709E-2</v>
      </c>
      <c r="M405" s="42" t="str">
        <f t="shared" si="60"/>
        <v/>
      </c>
      <c r="N405" s="75">
        <f t="shared" si="61"/>
        <v>3.7544621661571114E-4</v>
      </c>
      <c r="O405" s="75">
        <f t="shared" si="64"/>
        <v>0</v>
      </c>
      <c r="P405" s="75">
        <f t="shared" si="64"/>
        <v>1.7511642959884541E-4</v>
      </c>
      <c r="Q405" s="75">
        <f t="shared" si="64"/>
        <v>1.914392254766117E-4</v>
      </c>
      <c r="R405" s="75">
        <f t="shared" si="62"/>
        <v>8.89056154025402E-6</v>
      </c>
      <c r="S405" s="75">
        <f t="shared" si="62"/>
        <v>0</v>
      </c>
      <c r="T405" s="42" t="str">
        <f t="shared" si="63"/>
        <v/>
      </c>
    </row>
    <row r="406" spans="1:20" x14ac:dyDescent="0.25">
      <c r="A406">
        <v>92</v>
      </c>
      <c r="B406">
        <v>94036292.423199996</v>
      </c>
      <c r="C406">
        <v>17776692</v>
      </c>
      <c r="D406">
        <v>557164</v>
      </c>
      <c r="E406">
        <v>1602755</v>
      </c>
      <c r="F406">
        <v>259</v>
      </c>
      <c r="G406">
        <v>0</v>
      </c>
      <c r="H406" s="74">
        <v>19936870</v>
      </c>
      <c r="I406" s="42">
        <f t="shared" si="56"/>
        <v>0.89164909035370143</v>
      </c>
      <c r="J406" s="42">
        <f t="shared" si="57"/>
        <v>2.7946412852167868E-2</v>
      </c>
      <c r="K406" s="42">
        <f t="shared" si="58"/>
        <v>8.0391505788019887E-2</v>
      </c>
      <c r="L406" s="42">
        <f t="shared" si="59"/>
        <v>1.2991006110788704E-5</v>
      </c>
      <c r="M406" s="42" t="str">
        <f t="shared" si="60"/>
        <v/>
      </c>
      <c r="N406" s="75">
        <f t="shared" si="61"/>
        <v>0.21201250587673437</v>
      </c>
      <c r="O406" s="75">
        <f t="shared" si="64"/>
        <v>0.18904075800859899</v>
      </c>
      <c r="P406" s="75">
        <f t="shared" si="64"/>
        <v>5.9249890190538846E-3</v>
      </c>
      <c r="Q406" s="75">
        <f t="shared" si="64"/>
        <v>1.7044004593322091E-2</v>
      </c>
      <c r="R406" s="75">
        <f t="shared" si="62"/>
        <v>2.7542557594082823E-6</v>
      </c>
      <c r="S406" s="75">
        <f t="shared" si="62"/>
        <v>0</v>
      </c>
      <c r="T406" s="42" t="str">
        <f t="shared" si="63"/>
        <v/>
      </c>
    </row>
    <row r="407" spans="1:20" x14ac:dyDescent="0.25">
      <c r="A407">
        <v>197</v>
      </c>
      <c r="B407">
        <v>39478023.5669</v>
      </c>
      <c r="C407">
        <v>0</v>
      </c>
      <c r="D407">
        <v>546847</v>
      </c>
      <c r="E407">
        <v>119779</v>
      </c>
      <c r="F407">
        <v>2741154</v>
      </c>
      <c r="G407">
        <v>0</v>
      </c>
      <c r="H407" s="74">
        <v>3407780</v>
      </c>
      <c r="I407" s="42" t="str">
        <f t="shared" si="56"/>
        <v/>
      </c>
      <c r="J407" s="42">
        <f t="shared" si="57"/>
        <v>0.16047015945865051</v>
      </c>
      <c r="K407" s="42">
        <f t="shared" si="58"/>
        <v>3.5148689175944457E-2</v>
      </c>
      <c r="L407" s="42">
        <f t="shared" si="59"/>
        <v>0.804381151365405</v>
      </c>
      <c r="M407" s="42" t="str">
        <f t="shared" si="60"/>
        <v/>
      </c>
      <c r="N407" s="75">
        <f t="shared" si="61"/>
        <v>8.6320937374818912E-2</v>
      </c>
      <c r="O407" s="75">
        <f t="shared" si="64"/>
        <v>0</v>
      </c>
      <c r="P407" s="75">
        <f t="shared" si="64"/>
        <v>1.3851934585157374E-2</v>
      </c>
      <c r="Q407" s="75">
        <f t="shared" si="64"/>
        <v>3.0340677971636767E-3</v>
      </c>
      <c r="R407" s="75">
        <f t="shared" si="62"/>
        <v>6.9434934992497865E-2</v>
      </c>
      <c r="S407" s="75">
        <f t="shared" si="62"/>
        <v>0</v>
      </c>
      <c r="T407" s="42" t="str">
        <f t="shared" si="63"/>
        <v/>
      </c>
    </row>
    <row r="408" spans="1:20" x14ac:dyDescent="0.25">
      <c r="A408">
        <v>4</v>
      </c>
      <c r="B408">
        <v>63331664.769299999</v>
      </c>
      <c r="C408">
        <v>185000</v>
      </c>
      <c r="D408">
        <v>517792</v>
      </c>
      <c r="E408">
        <v>42530</v>
      </c>
      <c r="F408">
        <v>5551536</v>
      </c>
      <c r="G408">
        <v>0</v>
      </c>
      <c r="H408" s="74">
        <v>6296858</v>
      </c>
      <c r="I408" s="42">
        <f t="shared" si="56"/>
        <v>2.9379731923444993E-2</v>
      </c>
      <c r="J408" s="42">
        <f t="shared" si="57"/>
        <v>8.2230217038402331E-2</v>
      </c>
      <c r="K408" s="42">
        <f t="shared" si="58"/>
        <v>6.7541621551573819E-3</v>
      </c>
      <c r="L408" s="42">
        <f t="shared" si="59"/>
        <v>0.88163588888299527</v>
      </c>
      <c r="M408" s="42" t="str">
        <f t="shared" si="60"/>
        <v/>
      </c>
      <c r="N408" s="75">
        <f t="shared" si="61"/>
        <v>9.942669315480239E-2</v>
      </c>
      <c r="O408" s="75">
        <f t="shared" si="64"/>
        <v>2.9211295909227176E-3</v>
      </c>
      <c r="P408" s="75">
        <f t="shared" si="64"/>
        <v>8.1758785575300318E-3</v>
      </c>
      <c r="Q408" s="75">
        <f t="shared" si="64"/>
        <v>6.7154400811861184E-4</v>
      </c>
      <c r="R408" s="75">
        <f t="shared" si="62"/>
        <v>8.7658140998231035E-2</v>
      </c>
      <c r="S408" s="75">
        <f t="shared" si="62"/>
        <v>0</v>
      </c>
      <c r="T408" s="42" t="str">
        <f t="shared" si="63"/>
        <v/>
      </c>
    </row>
    <row r="409" spans="1:20" x14ac:dyDescent="0.25">
      <c r="A409">
        <v>320</v>
      </c>
      <c r="B409">
        <v>58150169.483400002</v>
      </c>
      <c r="C409">
        <v>0</v>
      </c>
      <c r="D409">
        <v>473665</v>
      </c>
      <c r="E409">
        <v>4164</v>
      </c>
      <c r="F409">
        <v>44078</v>
      </c>
      <c r="G409">
        <v>0</v>
      </c>
      <c r="H409" s="74">
        <v>521907</v>
      </c>
      <c r="I409" s="42" t="str">
        <f t="shared" si="56"/>
        <v/>
      </c>
      <c r="J409" s="42">
        <f t="shared" si="57"/>
        <v>0.9075659073359813</v>
      </c>
      <c r="K409" s="42">
        <f t="shared" si="58"/>
        <v>7.9784329392018124E-3</v>
      </c>
      <c r="L409" s="42">
        <f t="shared" si="59"/>
        <v>8.4455659724816876E-2</v>
      </c>
      <c r="M409" s="42" t="str">
        <f t="shared" si="60"/>
        <v/>
      </c>
      <c r="N409" s="75">
        <f t="shared" si="61"/>
        <v>8.9751587078174839E-3</v>
      </c>
      <c r="O409" s="75">
        <f t="shared" si="64"/>
        <v>0</v>
      </c>
      <c r="P409" s="75">
        <f t="shared" si="64"/>
        <v>8.1455480561448083E-3</v>
      </c>
      <c r="Q409" s="75">
        <f t="shared" si="64"/>
        <v>7.1607701869014982E-5</v>
      </c>
      <c r="R409" s="75">
        <f t="shared" si="62"/>
        <v>7.5800294980366044E-4</v>
      </c>
      <c r="S409" s="75">
        <f t="shared" si="62"/>
        <v>0</v>
      </c>
      <c r="T409" s="42" t="str">
        <f t="shared" si="63"/>
        <v/>
      </c>
    </row>
    <row r="410" spans="1:20" x14ac:dyDescent="0.25">
      <c r="A410">
        <v>12</v>
      </c>
      <c r="B410">
        <v>60219351.087899998</v>
      </c>
      <c r="C410">
        <v>0</v>
      </c>
      <c r="D410">
        <v>454955</v>
      </c>
      <c r="E410">
        <v>43496</v>
      </c>
      <c r="F410">
        <v>2783514</v>
      </c>
      <c r="G410">
        <v>0</v>
      </c>
      <c r="H410" s="74">
        <v>3281965</v>
      </c>
      <c r="I410" s="42" t="str">
        <f t="shared" si="56"/>
        <v/>
      </c>
      <c r="J410" s="42">
        <f t="shared" si="57"/>
        <v>0.13862274582452891</v>
      </c>
      <c r="K410" s="42">
        <f t="shared" si="58"/>
        <v>1.3253035909889349E-2</v>
      </c>
      <c r="L410" s="42">
        <f t="shared" si="59"/>
        <v>0.84812421826558171</v>
      </c>
      <c r="M410" s="42" t="str">
        <f t="shared" si="60"/>
        <v/>
      </c>
      <c r="N410" s="75">
        <f t="shared" si="61"/>
        <v>5.4500172132533192E-2</v>
      </c>
      <c r="O410" s="75">
        <f t="shared" si="64"/>
        <v>0</v>
      </c>
      <c r="P410" s="75">
        <f t="shared" si="64"/>
        <v>7.5549635089212225E-3</v>
      </c>
      <c r="Q410" s="75">
        <f t="shared" si="64"/>
        <v>7.2229273836761328E-4</v>
      </c>
      <c r="R410" s="75">
        <f t="shared" si="62"/>
        <v>4.622291588524436E-2</v>
      </c>
      <c r="S410" s="75">
        <f t="shared" si="62"/>
        <v>0</v>
      </c>
      <c r="T410" s="42" t="str">
        <f t="shared" si="63"/>
        <v/>
      </c>
    </row>
    <row r="411" spans="1:20" x14ac:dyDescent="0.25">
      <c r="A411">
        <v>259</v>
      </c>
      <c r="B411">
        <v>120629426.287</v>
      </c>
      <c r="C411">
        <v>413793</v>
      </c>
      <c r="D411">
        <v>447433</v>
      </c>
      <c r="E411">
        <v>98530</v>
      </c>
      <c r="F411">
        <v>13838440</v>
      </c>
      <c r="G411">
        <v>0</v>
      </c>
      <c r="H411" s="74">
        <v>14798196</v>
      </c>
      <c r="I411" s="42">
        <f t="shared" si="56"/>
        <v>2.7962394875699712E-2</v>
      </c>
      <c r="J411" s="42">
        <f t="shared" si="57"/>
        <v>3.0235644939423698E-2</v>
      </c>
      <c r="K411" s="42">
        <f t="shared" si="58"/>
        <v>6.6582440183925121E-3</v>
      </c>
      <c r="L411" s="42">
        <f t="shared" si="59"/>
        <v>0.93514371616648406</v>
      </c>
      <c r="M411" s="42" t="str">
        <f t="shared" si="60"/>
        <v/>
      </c>
      <c r="N411" s="75">
        <f t="shared" si="61"/>
        <v>0.12267484357251539</v>
      </c>
      <c r="O411" s="75">
        <f t="shared" si="64"/>
        <v>3.4302824172893682E-3</v>
      </c>
      <c r="P411" s="75">
        <f t="shared" si="64"/>
        <v>3.7091530132579184E-3</v>
      </c>
      <c r="Q411" s="75">
        <f t="shared" si="64"/>
        <v>8.1679904342393762E-4</v>
      </c>
      <c r="R411" s="75">
        <f t="shared" si="62"/>
        <v>0.11471860909854416</v>
      </c>
      <c r="S411" s="75">
        <f t="shared" si="62"/>
        <v>0</v>
      </c>
      <c r="T411" s="42" t="str">
        <f t="shared" si="63"/>
        <v/>
      </c>
    </row>
    <row r="412" spans="1:20" x14ac:dyDescent="0.25">
      <c r="A412">
        <v>332</v>
      </c>
      <c r="B412">
        <v>309666787.588</v>
      </c>
      <c r="C412">
        <v>0</v>
      </c>
      <c r="D412">
        <v>441305</v>
      </c>
      <c r="E412">
        <v>739</v>
      </c>
      <c r="F412">
        <v>0</v>
      </c>
      <c r="G412">
        <v>0</v>
      </c>
      <c r="H412" s="74">
        <v>442044</v>
      </c>
      <c r="I412" s="42" t="str">
        <f t="shared" si="56"/>
        <v/>
      </c>
      <c r="J412" s="42">
        <f t="shared" si="57"/>
        <v>0.99832822072010929</v>
      </c>
      <c r="K412" s="42">
        <f t="shared" si="58"/>
        <v>1.6717792798906896E-3</v>
      </c>
      <c r="L412" s="42" t="str">
        <f t="shared" si="59"/>
        <v/>
      </c>
      <c r="M412" s="42" t="str">
        <f t="shared" si="60"/>
        <v/>
      </c>
      <c r="N412" s="75">
        <f t="shared" si="61"/>
        <v>1.4274827579770126E-3</v>
      </c>
      <c r="O412" s="75">
        <f t="shared" si="64"/>
        <v>0</v>
      </c>
      <c r="P412" s="75">
        <f t="shared" si="64"/>
        <v>1.4250963218798256E-3</v>
      </c>
      <c r="Q412" s="75">
        <f t="shared" si="64"/>
        <v>2.3864360971871859E-6</v>
      </c>
      <c r="R412" s="75">
        <f t="shared" si="62"/>
        <v>0</v>
      </c>
      <c r="S412" s="75">
        <f t="shared" si="62"/>
        <v>0</v>
      </c>
      <c r="T412" s="42" t="str">
        <f t="shared" si="63"/>
        <v/>
      </c>
    </row>
    <row r="413" spans="1:20" x14ac:dyDescent="0.25">
      <c r="A413">
        <v>970</v>
      </c>
      <c r="B413">
        <v>14995216.7633</v>
      </c>
      <c r="C413">
        <v>0</v>
      </c>
      <c r="D413">
        <v>431104</v>
      </c>
      <c r="E413">
        <v>55419</v>
      </c>
      <c r="F413">
        <v>4661</v>
      </c>
      <c r="G413">
        <v>0</v>
      </c>
      <c r="H413" s="74">
        <v>491184</v>
      </c>
      <c r="I413" s="42" t="str">
        <f t="shared" si="56"/>
        <v/>
      </c>
      <c r="J413" s="42">
        <f t="shared" si="57"/>
        <v>0.87768331216000517</v>
      </c>
      <c r="K413" s="42">
        <f t="shared" si="58"/>
        <v>0.11282737222710837</v>
      </c>
      <c r="L413" s="42">
        <f t="shared" si="59"/>
        <v>9.4893156128864134E-3</v>
      </c>
      <c r="M413" s="42" t="str">
        <f t="shared" si="60"/>
        <v/>
      </c>
      <c r="N413" s="75">
        <f t="shared" si="61"/>
        <v>3.2756045327877278E-2</v>
      </c>
      <c r="O413" s="75">
        <f t="shared" si="64"/>
        <v>0</v>
      </c>
      <c r="P413" s="75">
        <f t="shared" si="64"/>
        <v>2.8749434356634594E-2</v>
      </c>
      <c r="Q413" s="75">
        <f t="shared" si="64"/>
        <v>3.6957785188964439E-3</v>
      </c>
      <c r="R413" s="75">
        <f t="shared" si="62"/>
        <v>3.108324523462409E-4</v>
      </c>
      <c r="S413" s="75">
        <f t="shared" si="62"/>
        <v>0</v>
      </c>
      <c r="T413" s="42" t="str">
        <f t="shared" si="63"/>
        <v/>
      </c>
    </row>
    <row r="414" spans="1:20" x14ac:dyDescent="0.25">
      <c r="A414">
        <v>722</v>
      </c>
      <c r="B414">
        <v>84360656.378999993</v>
      </c>
      <c r="C414">
        <v>0</v>
      </c>
      <c r="D414">
        <v>427564</v>
      </c>
      <c r="E414">
        <v>17210</v>
      </c>
      <c r="F414">
        <v>750</v>
      </c>
      <c r="G414">
        <v>0</v>
      </c>
      <c r="H414" s="74">
        <v>445524</v>
      </c>
      <c r="I414" s="42" t="str">
        <f t="shared" si="56"/>
        <v/>
      </c>
      <c r="J414" s="42">
        <f t="shared" si="57"/>
        <v>0.95968791804706366</v>
      </c>
      <c r="K414" s="42">
        <f t="shared" si="58"/>
        <v>3.8628670958242427E-2</v>
      </c>
      <c r="L414" s="42">
        <f t="shared" si="59"/>
        <v>1.6834109946938884E-3</v>
      </c>
      <c r="M414" s="42" t="str">
        <f t="shared" si="60"/>
        <v/>
      </c>
      <c r="N414" s="75">
        <f t="shared" si="61"/>
        <v>5.2811822373504532E-3</v>
      </c>
      <c r="O414" s="75">
        <f t="shared" si="64"/>
        <v>0</v>
      </c>
      <c r="P414" s="75">
        <f t="shared" si="64"/>
        <v>5.0682867861899907E-3</v>
      </c>
      <c r="Q414" s="75">
        <f t="shared" si="64"/>
        <v>2.0400505091712525E-4</v>
      </c>
      <c r="R414" s="75">
        <f t="shared" si="62"/>
        <v>8.8904002433378228E-6</v>
      </c>
      <c r="S414" s="75">
        <f t="shared" si="62"/>
        <v>0</v>
      </c>
      <c r="T414" s="42" t="str">
        <f t="shared" si="63"/>
        <v/>
      </c>
    </row>
    <row r="415" spans="1:20" x14ac:dyDescent="0.25">
      <c r="A415">
        <v>6</v>
      </c>
      <c r="B415">
        <v>141518852.14199999</v>
      </c>
      <c r="C415">
        <v>2132588</v>
      </c>
      <c r="D415">
        <v>424679</v>
      </c>
      <c r="E415">
        <v>949902</v>
      </c>
      <c r="F415">
        <v>7197491</v>
      </c>
      <c r="G415">
        <v>0</v>
      </c>
      <c r="H415" s="74">
        <v>10704660</v>
      </c>
      <c r="I415" s="42">
        <f t="shared" si="56"/>
        <v>0.19922052638757326</v>
      </c>
      <c r="J415" s="42">
        <f t="shared" si="57"/>
        <v>3.9672348304383327E-2</v>
      </c>
      <c r="K415" s="42">
        <f t="shared" si="58"/>
        <v>8.8737241537797551E-2</v>
      </c>
      <c r="L415" s="42">
        <f t="shared" si="59"/>
        <v>0.67236988377024587</v>
      </c>
      <c r="M415" s="42" t="str">
        <f t="shared" si="60"/>
        <v/>
      </c>
      <c r="N415" s="75">
        <f t="shared" si="61"/>
        <v>7.5641229687610431E-2</v>
      </c>
      <c r="O415" s="75">
        <f t="shared" si="64"/>
        <v>1.5069285594969083E-2</v>
      </c>
      <c r="P415" s="75">
        <f t="shared" si="64"/>
        <v>3.0008652103387409E-3</v>
      </c>
      <c r="Q415" s="75">
        <f t="shared" si="64"/>
        <v>6.71219406900551E-3</v>
      </c>
      <c r="R415" s="75">
        <f t="shared" si="62"/>
        <v>5.0858884813297089E-2</v>
      </c>
      <c r="S415" s="75">
        <f t="shared" si="62"/>
        <v>0</v>
      </c>
      <c r="T415" s="42" t="str">
        <f t="shared" si="63"/>
        <v/>
      </c>
    </row>
    <row r="416" spans="1:20" x14ac:dyDescent="0.25">
      <c r="A416">
        <v>158</v>
      </c>
      <c r="B416">
        <v>38802294.438699998</v>
      </c>
      <c r="C416">
        <v>1966208</v>
      </c>
      <c r="D416">
        <v>423258</v>
      </c>
      <c r="E416">
        <v>111738</v>
      </c>
      <c r="F416">
        <v>8372414</v>
      </c>
      <c r="G416">
        <v>0</v>
      </c>
      <c r="H416" s="74">
        <v>10873618</v>
      </c>
      <c r="I416" s="42">
        <f t="shared" si="56"/>
        <v>0.18082371479299714</v>
      </c>
      <c r="J416" s="42">
        <f t="shared" si="57"/>
        <v>3.8925222497240571E-2</v>
      </c>
      <c r="K416" s="42">
        <f t="shared" si="58"/>
        <v>1.0276064507691919E-2</v>
      </c>
      <c r="L416" s="42">
        <f t="shared" si="59"/>
        <v>0.76997499820207038</v>
      </c>
      <c r="M416" s="42" t="str">
        <f t="shared" si="60"/>
        <v/>
      </c>
      <c r="N416" s="75">
        <f t="shared" si="61"/>
        <v>0.28023131511406318</v>
      </c>
      <c r="O416" s="75">
        <f t="shared" si="64"/>
        <v>5.0672467400251865E-2</v>
      </c>
      <c r="P416" s="75">
        <f t="shared" si="64"/>
        <v>1.0908066291509243E-2</v>
      </c>
      <c r="Q416" s="75">
        <f t="shared" si="64"/>
        <v>2.8796750711874547E-3</v>
      </c>
      <c r="R416" s="75">
        <f t="shared" si="62"/>
        <v>0.2157711063511146</v>
      </c>
      <c r="S416" s="75">
        <f t="shared" si="62"/>
        <v>0</v>
      </c>
      <c r="T416" s="42" t="str">
        <f t="shared" si="63"/>
        <v/>
      </c>
    </row>
    <row r="417" spans="1:20" x14ac:dyDescent="0.25">
      <c r="A417">
        <v>203</v>
      </c>
      <c r="B417">
        <v>31016822.9716</v>
      </c>
      <c r="C417">
        <v>0</v>
      </c>
      <c r="D417">
        <v>410130</v>
      </c>
      <c r="E417">
        <v>60331</v>
      </c>
      <c r="F417">
        <v>2004</v>
      </c>
      <c r="G417">
        <v>0</v>
      </c>
      <c r="H417" s="74">
        <v>472465</v>
      </c>
      <c r="I417" s="42" t="str">
        <f t="shared" si="56"/>
        <v/>
      </c>
      <c r="J417" s="42">
        <f t="shared" si="57"/>
        <v>0.86806430105933774</v>
      </c>
      <c r="K417" s="42">
        <f t="shared" si="58"/>
        <v>0.1276941149079826</v>
      </c>
      <c r="L417" s="42">
        <f t="shared" si="59"/>
        <v>4.2415840326796694E-3</v>
      </c>
      <c r="M417" s="42" t="str">
        <f t="shared" si="60"/>
        <v/>
      </c>
      <c r="N417" s="75">
        <f t="shared" si="61"/>
        <v>1.5232540110010755E-2</v>
      </c>
      <c r="O417" s="75">
        <f t="shared" si="64"/>
        <v>0</v>
      </c>
      <c r="P417" s="75">
        <f t="shared" si="64"/>
        <v>1.3222824283954814E-2</v>
      </c>
      <c r="Q417" s="75">
        <f t="shared" si="64"/>
        <v>1.9451057271481673E-3</v>
      </c>
      <c r="R417" s="75">
        <f t="shared" si="62"/>
        <v>6.461009890777423E-5</v>
      </c>
      <c r="S417" s="75">
        <f t="shared" si="62"/>
        <v>0</v>
      </c>
      <c r="T417" s="42" t="str">
        <f t="shared" si="63"/>
        <v/>
      </c>
    </row>
    <row r="418" spans="1:20" x14ac:dyDescent="0.25">
      <c r="A418">
        <v>28</v>
      </c>
      <c r="B418">
        <v>68671659.452900007</v>
      </c>
      <c r="C418">
        <v>422100</v>
      </c>
      <c r="D418">
        <v>406190</v>
      </c>
      <c r="E418">
        <v>674667</v>
      </c>
      <c r="F418">
        <v>2799769</v>
      </c>
      <c r="G418">
        <v>0</v>
      </c>
      <c r="H418" s="74">
        <v>4302726</v>
      </c>
      <c r="I418" s="42">
        <f t="shared" si="56"/>
        <v>9.8100599480422407E-2</v>
      </c>
      <c r="J418" s="42">
        <f t="shared" si="57"/>
        <v>9.4402943622252503E-2</v>
      </c>
      <c r="K418" s="42">
        <f t="shared" si="58"/>
        <v>0.15679989848296172</v>
      </c>
      <c r="L418" s="42">
        <f t="shared" si="59"/>
        <v>0.65069655841436336</v>
      </c>
      <c r="M418" s="42" t="str">
        <f t="shared" si="60"/>
        <v/>
      </c>
      <c r="N418" s="75">
        <f t="shared" si="61"/>
        <v>6.2656502468112343E-2</v>
      </c>
      <c r="O418" s="75">
        <f t="shared" si="64"/>
        <v>6.1466404534683879E-3</v>
      </c>
      <c r="P418" s="75">
        <f t="shared" si="64"/>
        <v>5.9149582700647341E-3</v>
      </c>
      <c r="Q418" s="75">
        <f t="shared" si="64"/>
        <v>9.8245332262974581E-3</v>
      </c>
      <c r="R418" s="75">
        <f t="shared" si="62"/>
        <v>4.0770370518281772E-2</v>
      </c>
      <c r="S418" s="75">
        <f t="shared" si="62"/>
        <v>0</v>
      </c>
      <c r="T418" s="42" t="str">
        <f t="shared" si="63"/>
        <v/>
      </c>
    </row>
    <row r="419" spans="1:20" x14ac:dyDescent="0.25">
      <c r="A419">
        <v>606</v>
      </c>
      <c r="B419">
        <v>537614378.67200005</v>
      </c>
      <c r="C419">
        <v>0</v>
      </c>
      <c r="D419">
        <v>398487</v>
      </c>
      <c r="E419">
        <v>221517</v>
      </c>
      <c r="F419">
        <v>0</v>
      </c>
      <c r="G419">
        <v>0</v>
      </c>
      <c r="H419" s="74">
        <v>620004</v>
      </c>
      <c r="I419" s="42" t="str">
        <f t="shared" si="56"/>
        <v/>
      </c>
      <c r="J419" s="42">
        <f t="shared" si="57"/>
        <v>0.64271682118179885</v>
      </c>
      <c r="K419" s="42">
        <f t="shared" si="58"/>
        <v>0.35728317881820115</v>
      </c>
      <c r="L419" s="42" t="str">
        <f t="shared" si="59"/>
        <v/>
      </c>
      <c r="M419" s="42" t="str">
        <f t="shared" si="60"/>
        <v/>
      </c>
      <c r="N419" s="75">
        <f t="shared" si="61"/>
        <v>1.1532504051166125E-3</v>
      </c>
      <c r="O419" s="75">
        <f t="shared" si="64"/>
        <v>0</v>
      </c>
      <c r="P419" s="75">
        <f t="shared" si="64"/>
        <v>7.4121343440317088E-4</v>
      </c>
      <c r="Q419" s="75">
        <f t="shared" si="64"/>
        <v>4.120369707134416E-4</v>
      </c>
      <c r="R419" s="75">
        <f t="shared" si="62"/>
        <v>0</v>
      </c>
      <c r="S419" s="75">
        <f t="shared" si="62"/>
        <v>0</v>
      </c>
      <c r="T419" s="42" t="str">
        <f t="shared" si="63"/>
        <v/>
      </c>
    </row>
    <row r="420" spans="1:20" x14ac:dyDescent="0.25">
      <c r="A420">
        <v>21</v>
      </c>
      <c r="B420">
        <v>97829486.847100005</v>
      </c>
      <c r="C420">
        <v>112560</v>
      </c>
      <c r="D420">
        <v>398141</v>
      </c>
      <c r="E420">
        <v>233743</v>
      </c>
      <c r="F420">
        <v>10218350</v>
      </c>
      <c r="G420">
        <v>0</v>
      </c>
      <c r="H420" s="74">
        <v>10962794</v>
      </c>
      <c r="I420" s="42">
        <f t="shared" si="56"/>
        <v>1.0267455540987088E-2</v>
      </c>
      <c r="J420" s="42">
        <f t="shared" si="57"/>
        <v>3.6317475271358743E-2</v>
      </c>
      <c r="K420" s="42">
        <f t="shared" si="58"/>
        <v>2.1321480637144143E-2</v>
      </c>
      <c r="L420" s="42">
        <f t="shared" si="59"/>
        <v>0.93209358855051005</v>
      </c>
      <c r="M420" s="42" t="str">
        <f t="shared" si="60"/>
        <v/>
      </c>
      <c r="N420" s="75">
        <f t="shared" si="61"/>
        <v>0.1120602218545213</v>
      </c>
      <c r="O420" s="75">
        <f t="shared" si="64"/>
        <v>1.1505733458044471E-3</v>
      </c>
      <c r="P420" s="75">
        <f t="shared" si="64"/>
        <v>4.0697443361045523E-3</v>
      </c>
      <c r="Q420" s="75">
        <f t="shared" si="64"/>
        <v>2.3892898504652531E-3</v>
      </c>
      <c r="R420" s="75">
        <f t="shared" si="62"/>
        <v>0.10445061432214704</v>
      </c>
      <c r="S420" s="75">
        <f t="shared" si="62"/>
        <v>0</v>
      </c>
      <c r="T420" s="42" t="str">
        <f t="shared" si="63"/>
        <v/>
      </c>
    </row>
    <row r="421" spans="1:20" x14ac:dyDescent="0.25">
      <c r="A421">
        <v>19</v>
      </c>
      <c r="B421">
        <v>55348248.035300002</v>
      </c>
      <c r="C421">
        <v>0</v>
      </c>
      <c r="D421">
        <v>373624</v>
      </c>
      <c r="E421">
        <v>137385</v>
      </c>
      <c r="F421">
        <v>0</v>
      </c>
      <c r="G421">
        <v>0</v>
      </c>
      <c r="H421" s="74">
        <v>511009</v>
      </c>
      <c r="I421" s="42" t="str">
        <f t="shared" si="56"/>
        <v/>
      </c>
      <c r="J421" s="42">
        <f t="shared" si="57"/>
        <v>0.7311495492251604</v>
      </c>
      <c r="K421" s="42">
        <f t="shared" si="58"/>
        <v>0.2688504507748396</v>
      </c>
      <c r="L421" s="42" t="str">
        <f t="shared" si="59"/>
        <v/>
      </c>
      <c r="M421" s="42" t="str">
        <f t="shared" si="60"/>
        <v/>
      </c>
      <c r="N421" s="75">
        <f t="shared" si="61"/>
        <v>9.2326138249956662E-3</v>
      </c>
      <c r="O421" s="75">
        <f t="shared" si="64"/>
        <v>0</v>
      </c>
      <c r="P421" s="75">
        <f t="shared" si="64"/>
        <v>6.7504214363155656E-3</v>
      </c>
      <c r="Q421" s="75">
        <f t="shared" si="64"/>
        <v>2.4821923886801005E-3</v>
      </c>
      <c r="R421" s="75">
        <f t="shared" si="62"/>
        <v>0</v>
      </c>
      <c r="S421" s="75">
        <f t="shared" si="62"/>
        <v>0</v>
      </c>
      <c r="T421" s="42" t="str">
        <f t="shared" si="63"/>
        <v/>
      </c>
    </row>
    <row r="422" spans="1:20" x14ac:dyDescent="0.25">
      <c r="A422">
        <v>25</v>
      </c>
      <c r="B422">
        <v>14074230.052999999</v>
      </c>
      <c r="C422">
        <v>0</v>
      </c>
      <c r="D422">
        <v>372147</v>
      </c>
      <c r="E422">
        <v>699</v>
      </c>
      <c r="F422">
        <v>28600</v>
      </c>
      <c r="G422">
        <v>2976662</v>
      </c>
      <c r="H422" s="74">
        <v>3378108</v>
      </c>
      <c r="I422" s="42" t="str">
        <f t="shared" si="56"/>
        <v/>
      </c>
      <c r="J422" s="42">
        <f t="shared" si="57"/>
        <v>0.11016432867155224</v>
      </c>
      <c r="K422" s="42">
        <f t="shared" si="58"/>
        <v>2.0692056026627923E-4</v>
      </c>
      <c r="L422" s="42">
        <f t="shared" si="59"/>
        <v>8.4662775731267331E-3</v>
      </c>
      <c r="M422" s="42">
        <f t="shared" si="60"/>
        <v>0.8811624731950547</v>
      </c>
      <c r="N422" s="75">
        <f t="shared" si="61"/>
        <v>0.24002080307618232</v>
      </c>
      <c r="O422" s="75">
        <f t="shared" si="64"/>
        <v>0</v>
      </c>
      <c r="P422" s="75">
        <f t="shared" si="64"/>
        <v>2.6441730638094466E-2</v>
      </c>
      <c r="Q422" s="75">
        <f t="shared" si="64"/>
        <v>4.9665239048085925E-5</v>
      </c>
      <c r="R422" s="75">
        <f t="shared" si="62"/>
        <v>2.0320827421677502E-3</v>
      </c>
      <c r="S422" s="75">
        <f t="shared" si="62"/>
        <v>0.21149732445687203</v>
      </c>
      <c r="T422" s="42" t="str">
        <f t="shared" si="63"/>
        <v/>
      </c>
    </row>
    <row r="423" spans="1:20" x14ac:dyDescent="0.25">
      <c r="A423">
        <v>215</v>
      </c>
      <c r="B423">
        <v>14338783.7563</v>
      </c>
      <c r="C423">
        <v>551550</v>
      </c>
      <c r="D423">
        <v>345794</v>
      </c>
      <c r="E423">
        <v>53195</v>
      </c>
      <c r="F423">
        <v>79082</v>
      </c>
      <c r="G423">
        <v>0</v>
      </c>
      <c r="H423" s="74">
        <v>1029621</v>
      </c>
      <c r="I423" s="42">
        <f t="shared" si="56"/>
        <v>0.53568254726739262</v>
      </c>
      <c r="J423" s="42">
        <f t="shared" si="57"/>
        <v>0.33584590834880018</v>
      </c>
      <c r="K423" s="42">
        <f t="shared" si="58"/>
        <v>5.16646416496944E-2</v>
      </c>
      <c r="L423" s="42">
        <f t="shared" si="59"/>
        <v>7.680690273411285E-2</v>
      </c>
      <c r="M423" s="42" t="str">
        <f t="shared" si="60"/>
        <v/>
      </c>
      <c r="N423" s="75">
        <f t="shared" si="61"/>
        <v>7.1806717884814852E-2</v>
      </c>
      <c r="O423" s="75">
        <f t="shared" si="64"/>
        <v>3.8465605547448656E-2</v>
      </c>
      <c r="P423" s="75">
        <f t="shared" si="64"/>
        <v>2.4115992393571681E-2</v>
      </c>
      <c r="Q423" s="75">
        <f t="shared" si="64"/>
        <v>3.7098683475596615E-3</v>
      </c>
      <c r="R423" s="75">
        <f t="shared" si="62"/>
        <v>5.5152515962348563E-3</v>
      </c>
      <c r="S423" s="75">
        <f t="shared" si="62"/>
        <v>0</v>
      </c>
      <c r="T423" s="42" t="str">
        <f t="shared" si="63"/>
        <v/>
      </c>
    </row>
    <row r="424" spans="1:20" x14ac:dyDescent="0.25">
      <c r="A424">
        <v>243</v>
      </c>
      <c r="B424">
        <v>374991641.99400002</v>
      </c>
      <c r="C424">
        <v>0</v>
      </c>
      <c r="D424">
        <v>336744</v>
      </c>
      <c r="E424">
        <v>16490</v>
      </c>
      <c r="F424">
        <v>198219</v>
      </c>
      <c r="G424">
        <v>0</v>
      </c>
      <c r="H424" s="74">
        <v>551453</v>
      </c>
      <c r="I424" s="42" t="str">
        <f t="shared" si="56"/>
        <v/>
      </c>
      <c r="J424" s="42">
        <f t="shared" si="57"/>
        <v>0.61064859561920959</v>
      </c>
      <c r="K424" s="42">
        <f t="shared" si="58"/>
        <v>2.9902820367284248E-2</v>
      </c>
      <c r="L424" s="42">
        <f t="shared" si="59"/>
        <v>0.35944858401350616</v>
      </c>
      <c r="M424" s="42" t="str">
        <f t="shared" si="60"/>
        <v/>
      </c>
      <c r="N424" s="75">
        <f t="shared" si="61"/>
        <v>1.4705741095126152E-3</v>
      </c>
      <c r="O424" s="75">
        <f t="shared" si="64"/>
        <v>0</v>
      </c>
      <c r="P424" s="75">
        <f t="shared" si="64"/>
        <v>8.9800401472784827E-4</v>
      </c>
      <c r="Q424" s="75">
        <f t="shared" si="64"/>
        <v>4.3974313433534724E-5</v>
      </c>
      <c r="R424" s="75">
        <f t="shared" si="62"/>
        <v>5.2859578135123228E-4</v>
      </c>
      <c r="S424" s="75">
        <f t="shared" si="62"/>
        <v>0</v>
      </c>
      <c r="T424" s="42" t="str">
        <f t="shared" si="63"/>
        <v/>
      </c>
    </row>
    <row r="425" spans="1:20" x14ac:dyDescent="0.25">
      <c r="A425">
        <v>27</v>
      </c>
      <c r="B425">
        <v>91766330.097800002</v>
      </c>
      <c r="C425">
        <v>0</v>
      </c>
      <c r="D425">
        <v>329878</v>
      </c>
      <c r="E425">
        <v>1012726</v>
      </c>
      <c r="F425">
        <v>1609773</v>
      </c>
      <c r="G425">
        <v>0</v>
      </c>
      <c r="H425" s="74">
        <v>2952377</v>
      </c>
      <c r="I425" s="42" t="str">
        <f t="shared" si="56"/>
        <v/>
      </c>
      <c r="J425" s="42">
        <f t="shared" si="57"/>
        <v>0.11173302054581782</v>
      </c>
      <c r="K425" s="42">
        <f t="shared" si="58"/>
        <v>0.34302055597913139</v>
      </c>
      <c r="L425" s="42">
        <f t="shared" si="59"/>
        <v>0.54524642347505081</v>
      </c>
      <c r="M425" s="42" t="str">
        <f t="shared" si="60"/>
        <v/>
      </c>
      <c r="N425" s="75">
        <f t="shared" si="61"/>
        <v>3.2172769651499664E-2</v>
      </c>
      <c r="O425" s="75">
        <f t="shared" si="64"/>
        <v>0</v>
      </c>
      <c r="P425" s="75">
        <f t="shared" si="64"/>
        <v>3.5947607324868761E-3</v>
      </c>
      <c r="Q425" s="75">
        <f t="shared" si="64"/>
        <v>1.103592133324594E-2</v>
      </c>
      <c r="R425" s="75">
        <f t="shared" si="62"/>
        <v>1.7542087585766846E-2</v>
      </c>
      <c r="S425" s="75">
        <f t="shared" si="62"/>
        <v>0</v>
      </c>
      <c r="T425" s="42" t="str">
        <f t="shared" si="63"/>
        <v/>
      </c>
    </row>
    <row r="426" spans="1:20" x14ac:dyDescent="0.25">
      <c r="A426">
        <v>721</v>
      </c>
      <c r="B426">
        <v>47042431.810599998</v>
      </c>
      <c r="C426">
        <v>0</v>
      </c>
      <c r="D426">
        <v>327679</v>
      </c>
      <c r="E426">
        <v>49835</v>
      </c>
      <c r="F426">
        <v>0</v>
      </c>
      <c r="G426">
        <v>1488331</v>
      </c>
      <c r="H426" s="74">
        <v>1865845</v>
      </c>
      <c r="I426" s="42" t="str">
        <f t="shared" si="56"/>
        <v/>
      </c>
      <c r="J426" s="42">
        <f t="shared" si="57"/>
        <v>0.17561962542440557</v>
      </c>
      <c r="K426" s="42">
        <f t="shared" si="58"/>
        <v>2.6709078192454359E-2</v>
      </c>
      <c r="L426" s="42" t="str">
        <f t="shared" si="59"/>
        <v/>
      </c>
      <c r="M426" s="42">
        <f t="shared" si="60"/>
        <v>0.79767129638314005</v>
      </c>
      <c r="N426" s="75">
        <f t="shared" si="61"/>
        <v>3.9663021833398759E-2</v>
      </c>
      <c r="O426" s="75">
        <f t="shared" si="64"/>
        <v>0</v>
      </c>
      <c r="P426" s="75">
        <f t="shared" si="64"/>
        <v>6.9656050375815097E-3</v>
      </c>
      <c r="Q426" s="75">
        <f t="shared" si="64"/>
        <v>1.0593627514972719E-3</v>
      </c>
      <c r="R426" s="75">
        <f t="shared" si="62"/>
        <v>0</v>
      </c>
      <c r="S426" s="75">
        <f t="shared" si="62"/>
        <v>3.1638054044319977E-2</v>
      </c>
      <c r="T426" s="42" t="str">
        <f t="shared" si="63"/>
        <v/>
      </c>
    </row>
    <row r="427" spans="1:20" x14ac:dyDescent="0.25">
      <c r="A427">
        <v>207</v>
      </c>
      <c r="B427">
        <v>25103738.921700001</v>
      </c>
      <c r="C427">
        <v>0</v>
      </c>
      <c r="D427">
        <v>313774</v>
      </c>
      <c r="E427">
        <v>119</v>
      </c>
      <c r="F427">
        <v>101568</v>
      </c>
      <c r="G427">
        <v>0</v>
      </c>
      <c r="H427" s="74">
        <v>415461</v>
      </c>
      <c r="I427" s="42" t="str">
        <f t="shared" si="56"/>
        <v/>
      </c>
      <c r="J427" s="42">
        <f t="shared" si="57"/>
        <v>0.75524297106106231</v>
      </c>
      <c r="K427" s="42">
        <f t="shared" si="58"/>
        <v>2.8642881040579019E-4</v>
      </c>
      <c r="L427" s="42">
        <f t="shared" si="59"/>
        <v>0.24447060012853192</v>
      </c>
      <c r="M427" s="42" t="str">
        <f t="shared" si="60"/>
        <v/>
      </c>
      <c r="N427" s="75">
        <f t="shared" si="61"/>
        <v>1.6549765805637426E-2</v>
      </c>
      <c r="O427" s="75">
        <f t="shared" si="64"/>
        <v>0</v>
      </c>
      <c r="P427" s="75">
        <f t="shared" si="64"/>
        <v>1.2499094297414384E-2</v>
      </c>
      <c r="Q427" s="75">
        <f t="shared" si="64"/>
        <v>4.7403297322031516E-6</v>
      </c>
      <c r="R427" s="75">
        <f t="shared" si="62"/>
        <v>4.0459311784908376E-3</v>
      </c>
      <c r="S427" s="75">
        <f t="shared" si="62"/>
        <v>0</v>
      </c>
      <c r="T427" s="42" t="str">
        <f t="shared" si="63"/>
        <v/>
      </c>
    </row>
    <row r="428" spans="1:20" x14ac:dyDescent="0.25">
      <c r="A428">
        <v>148</v>
      </c>
      <c r="B428">
        <v>30734119.028499998</v>
      </c>
      <c r="C428">
        <v>0</v>
      </c>
      <c r="D428">
        <v>296831</v>
      </c>
      <c r="E428">
        <v>178</v>
      </c>
      <c r="F428">
        <v>19622</v>
      </c>
      <c r="G428">
        <v>0</v>
      </c>
      <c r="H428" s="74">
        <v>316631</v>
      </c>
      <c r="I428" s="42" t="str">
        <f t="shared" si="56"/>
        <v/>
      </c>
      <c r="J428" s="42">
        <f t="shared" si="57"/>
        <v>0.937466640979563</v>
      </c>
      <c r="K428" s="42">
        <f t="shared" si="58"/>
        <v>5.6216858109281779E-4</v>
      </c>
      <c r="L428" s="42">
        <f t="shared" si="59"/>
        <v>6.1971190439344223E-2</v>
      </c>
      <c r="M428" s="42" t="str">
        <f t="shared" si="60"/>
        <v/>
      </c>
      <c r="N428" s="75">
        <f t="shared" si="61"/>
        <v>1.0302263738433026E-2</v>
      </c>
      <c r="O428" s="75">
        <f t="shared" si="64"/>
        <v>0</v>
      </c>
      <c r="P428" s="75">
        <f t="shared" si="64"/>
        <v>9.6580285813543647E-3</v>
      </c>
      <c r="Q428" s="75">
        <f t="shared" si="64"/>
        <v>5.7916089878788833E-6</v>
      </c>
      <c r="R428" s="75">
        <f t="shared" si="62"/>
        <v>6.3844354809078341E-4</v>
      </c>
      <c r="S428" s="75">
        <f t="shared" si="62"/>
        <v>0</v>
      </c>
      <c r="T428" s="42" t="str">
        <f t="shared" si="63"/>
        <v/>
      </c>
    </row>
    <row r="429" spans="1:20" x14ac:dyDescent="0.25">
      <c r="A429">
        <v>349</v>
      </c>
      <c r="B429">
        <v>9569886.0412600003</v>
      </c>
      <c r="C429">
        <v>0</v>
      </c>
      <c r="D429">
        <v>296291</v>
      </c>
      <c r="E429">
        <v>565766</v>
      </c>
      <c r="F429">
        <v>156334</v>
      </c>
      <c r="G429">
        <v>0</v>
      </c>
      <c r="H429" s="74">
        <v>1018391</v>
      </c>
      <c r="I429" s="42" t="str">
        <f t="shared" si="56"/>
        <v/>
      </c>
      <c r="J429" s="42">
        <f t="shared" si="57"/>
        <v>0.29094031663673381</v>
      </c>
      <c r="K429" s="42">
        <f t="shared" si="58"/>
        <v>0.55554890017684755</v>
      </c>
      <c r="L429" s="42">
        <f t="shared" si="59"/>
        <v>0.15351078318641859</v>
      </c>
      <c r="M429" s="42" t="str">
        <f t="shared" si="60"/>
        <v/>
      </c>
      <c r="N429" s="75">
        <f t="shared" si="61"/>
        <v>0.1064162097238428</v>
      </c>
      <c r="O429" s="75">
        <f t="shared" si="64"/>
        <v>0</v>
      </c>
      <c r="P429" s="75">
        <f t="shared" si="64"/>
        <v>3.09607657523359E-2</v>
      </c>
      <c r="Q429" s="75">
        <f t="shared" si="64"/>
        <v>5.9119408273069628E-2</v>
      </c>
      <c r="R429" s="75">
        <f t="shared" si="62"/>
        <v>1.6336035698437282E-2</v>
      </c>
      <c r="S429" s="75">
        <f t="shared" si="62"/>
        <v>0</v>
      </c>
      <c r="T429" s="42" t="str">
        <f t="shared" si="63"/>
        <v/>
      </c>
    </row>
    <row r="430" spans="1:20" x14ac:dyDescent="0.25">
      <c r="A430">
        <v>166</v>
      </c>
      <c r="B430">
        <v>12022840.6105</v>
      </c>
      <c r="C430">
        <v>0</v>
      </c>
      <c r="D430">
        <v>292905</v>
      </c>
      <c r="E430">
        <v>61292</v>
      </c>
      <c r="F430">
        <v>0</v>
      </c>
      <c r="G430">
        <v>0</v>
      </c>
      <c r="H430" s="74">
        <v>354197</v>
      </c>
      <c r="I430" s="42" t="str">
        <f t="shared" si="56"/>
        <v/>
      </c>
      <c r="J430" s="42">
        <f t="shared" si="57"/>
        <v>0.82695505608460829</v>
      </c>
      <c r="K430" s="42">
        <f t="shared" si="58"/>
        <v>0.17304494391539171</v>
      </c>
      <c r="L430" s="42" t="str">
        <f t="shared" si="59"/>
        <v/>
      </c>
      <c r="M430" s="42" t="str">
        <f t="shared" si="60"/>
        <v/>
      </c>
      <c r="N430" s="75">
        <f t="shared" si="61"/>
        <v>2.9460342316329668E-2</v>
      </c>
      <c r="O430" s="75">
        <f t="shared" si="64"/>
        <v>0</v>
      </c>
      <c r="P430" s="75">
        <f t="shared" si="64"/>
        <v>2.436237903247216E-2</v>
      </c>
      <c r="Q430" s="75">
        <f t="shared" si="64"/>
        <v>5.0979632838575092E-3</v>
      </c>
      <c r="R430" s="75">
        <f t="shared" si="62"/>
        <v>0</v>
      </c>
      <c r="S430" s="75">
        <f t="shared" si="62"/>
        <v>0</v>
      </c>
      <c r="T430" s="42" t="str">
        <f t="shared" si="63"/>
        <v/>
      </c>
    </row>
    <row r="431" spans="1:20" x14ac:dyDescent="0.25">
      <c r="A431">
        <v>167</v>
      </c>
      <c r="B431">
        <v>14631778.122</v>
      </c>
      <c r="C431">
        <v>0</v>
      </c>
      <c r="D431">
        <v>288603</v>
      </c>
      <c r="E431">
        <v>50951</v>
      </c>
      <c r="F431">
        <v>174591</v>
      </c>
      <c r="G431">
        <v>0</v>
      </c>
      <c r="H431" s="74">
        <v>514145</v>
      </c>
      <c r="I431" s="42" t="str">
        <f t="shared" si="56"/>
        <v/>
      </c>
      <c r="J431" s="42">
        <f t="shared" si="57"/>
        <v>0.5613260850538272</v>
      </c>
      <c r="K431" s="42">
        <f t="shared" si="58"/>
        <v>9.9098503340497329E-2</v>
      </c>
      <c r="L431" s="42">
        <f t="shared" si="59"/>
        <v>0.33957541160567545</v>
      </c>
      <c r="M431" s="42" t="str">
        <f t="shared" si="60"/>
        <v/>
      </c>
      <c r="N431" s="75">
        <f t="shared" si="61"/>
        <v>3.5138928140725674E-2</v>
      </c>
      <c r="O431" s="75">
        <f t="shared" si="64"/>
        <v>0</v>
      </c>
      <c r="P431" s="75">
        <f t="shared" si="64"/>
        <v>1.9724396966221303E-2</v>
      </c>
      <c r="Q431" s="75">
        <f t="shared" si="64"/>
        <v>3.4822151877351988E-3</v>
      </c>
      <c r="R431" s="75">
        <f t="shared" si="62"/>
        <v>1.1932315986769172E-2</v>
      </c>
      <c r="S431" s="75">
        <f t="shared" si="62"/>
        <v>0</v>
      </c>
      <c r="T431" s="42" t="str">
        <f t="shared" si="63"/>
        <v/>
      </c>
    </row>
    <row r="432" spans="1:20" x14ac:dyDescent="0.25">
      <c r="A432">
        <v>204</v>
      </c>
      <c r="B432">
        <v>16579997.2182</v>
      </c>
      <c r="C432">
        <v>0</v>
      </c>
      <c r="D432">
        <v>288450</v>
      </c>
      <c r="E432">
        <v>4406</v>
      </c>
      <c r="F432">
        <v>244970</v>
      </c>
      <c r="G432">
        <v>0</v>
      </c>
      <c r="H432" s="74">
        <v>537826</v>
      </c>
      <c r="I432" s="42" t="str">
        <f t="shared" si="56"/>
        <v/>
      </c>
      <c r="J432" s="42">
        <f t="shared" si="57"/>
        <v>0.53632587491121664</v>
      </c>
      <c r="K432" s="42">
        <f t="shared" si="58"/>
        <v>8.1922406131351034E-3</v>
      </c>
      <c r="L432" s="42">
        <f t="shared" si="59"/>
        <v>0.45548188447564825</v>
      </c>
      <c r="M432" s="42" t="str">
        <f t="shared" si="60"/>
        <v/>
      </c>
      <c r="N432" s="75">
        <f t="shared" si="61"/>
        <v>3.2438244284481783E-2</v>
      </c>
      <c r="O432" s="75">
        <f t="shared" si="64"/>
        <v>0</v>
      </c>
      <c r="P432" s="75">
        <f t="shared" si="64"/>
        <v>1.7397469746458463E-2</v>
      </c>
      <c r="Q432" s="75">
        <f t="shared" si="64"/>
        <v>2.6574190224612932E-4</v>
      </c>
      <c r="R432" s="75">
        <f t="shared" si="62"/>
        <v>1.4775032635777188E-2</v>
      </c>
      <c r="S432" s="75">
        <f t="shared" si="62"/>
        <v>0</v>
      </c>
      <c r="T432" s="42" t="str">
        <f t="shared" si="63"/>
        <v/>
      </c>
    </row>
    <row r="433" spans="1:20" x14ac:dyDescent="0.25">
      <c r="A433">
        <v>242</v>
      </c>
      <c r="B433">
        <v>332145678.60600001</v>
      </c>
      <c r="C433">
        <v>476124</v>
      </c>
      <c r="D433">
        <v>273615</v>
      </c>
      <c r="E433">
        <v>165530</v>
      </c>
      <c r="F433">
        <v>165817</v>
      </c>
      <c r="G433">
        <v>0</v>
      </c>
      <c r="H433" s="74">
        <v>1081086</v>
      </c>
      <c r="I433" s="42">
        <f t="shared" si="56"/>
        <v>0.44041269612223266</v>
      </c>
      <c r="J433" s="42">
        <f t="shared" si="57"/>
        <v>0.2530927234281084</v>
      </c>
      <c r="K433" s="42">
        <f t="shared" si="58"/>
        <v>0.15311455332878235</v>
      </c>
      <c r="L433" s="42">
        <f t="shared" si="59"/>
        <v>0.15338002712087659</v>
      </c>
      <c r="M433" s="42" t="str">
        <f t="shared" si="60"/>
        <v/>
      </c>
      <c r="N433" s="75">
        <f t="shared" si="61"/>
        <v>3.2548549315386784E-3</v>
      </c>
      <c r="O433" s="75">
        <f t="shared" si="64"/>
        <v>1.4334794358856942E-3</v>
      </c>
      <c r="P433" s="75">
        <f t="shared" si="64"/>
        <v>8.2378009898653346E-4</v>
      </c>
      <c r="Q433" s="75">
        <f t="shared" si="64"/>
        <v>4.9836565899252924E-4</v>
      </c>
      <c r="R433" s="75">
        <f t="shared" si="62"/>
        <v>4.9922973767392142E-4</v>
      </c>
      <c r="S433" s="75">
        <f t="shared" si="62"/>
        <v>0</v>
      </c>
      <c r="T433" s="42" t="str">
        <f t="shared" si="63"/>
        <v/>
      </c>
    </row>
    <row r="434" spans="1:20" x14ac:dyDescent="0.25">
      <c r="A434">
        <v>246</v>
      </c>
      <c r="B434">
        <v>184934010.27700001</v>
      </c>
      <c r="C434">
        <v>0</v>
      </c>
      <c r="D434">
        <v>265051</v>
      </c>
      <c r="E434">
        <v>0</v>
      </c>
      <c r="F434">
        <v>47482</v>
      </c>
      <c r="G434">
        <v>0</v>
      </c>
      <c r="H434" s="74">
        <v>312533</v>
      </c>
      <c r="I434" s="42" t="str">
        <f t="shared" si="56"/>
        <v/>
      </c>
      <c r="J434" s="42">
        <f t="shared" si="57"/>
        <v>0.84807364342325453</v>
      </c>
      <c r="K434" s="42" t="str">
        <f t="shared" si="58"/>
        <v/>
      </c>
      <c r="L434" s="42">
        <f t="shared" si="59"/>
        <v>0.1519263565767455</v>
      </c>
      <c r="M434" s="42" t="str">
        <f t="shared" si="60"/>
        <v/>
      </c>
      <c r="N434" s="75">
        <f t="shared" si="61"/>
        <v>1.6899703820399405E-3</v>
      </c>
      <c r="O434" s="75">
        <f t="shared" si="64"/>
        <v>0</v>
      </c>
      <c r="P434" s="75">
        <f t="shared" si="64"/>
        <v>1.4332193391740017E-3</v>
      </c>
      <c r="Q434" s="75">
        <f t="shared" si="64"/>
        <v>0</v>
      </c>
      <c r="R434" s="75">
        <f t="shared" si="62"/>
        <v>2.5675104286593882E-4</v>
      </c>
      <c r="S434" s="75">
        <f t="shared" si="62"/>
        <v>0</v>
      </c>
      <c r="T434" s="42" t="str">
        <f t="shared" si="63"/>
        <v/>
      </c>
    </row>
    <row r="435" spans="1:20" x14ac:dyDescent="0.25">
      <c r="A435">
        <v>202</v>
      </c>
      <c r="B435">
        <v>20997051.578899998</v>
      </c>
      <c r="C435">
        <v>0</v>
      </c>
      <c r="D435">
        <v>254478</v>
      </c>
      <c r="E435">
        <v>7790</v>
      </c>
      <c r="F435">
        <v>4729</v>
      </c>
      <c r="G435">
        <v>0</v>
      </c>
      <c r="H435" s="74">
        <v>266997</v>
      </c>
      <c r="I435" s="42" t="str">
        <f t="shared" si="56"/>
        <v/>
      </c>
      <c r="J435" s="42">
        <f t="shared" si="57"/>
        <v>0.95311183271722155</v>
      </c>
      <c r="K435" s="42">
        <f t="shared" si="58"/>
        <v>2.9176357786791611E-2</v>
      </c>
      <c r="L435" s="42">
        <f t="shared" si="59"/>
        <v>1.7711809495986847E-2</v>
      </c>
      <c r="M435" s="42" t="str">
        <f t="shared" si="60"/>
        <v/>
      </c>
      <c r="N435" s="75">
        <f t="shared" si="61"/>
        <v>1.2715928186236685E-2</v>
      </c>
      <c r="O435" s="75">
        <f t="shared" si="64"/>
        <v>0</v>
      </c>
      <c r="P435" s="75">
        <f t="shared" si="64"/>
        <v>1.2119701618284623E-2</v>
      </c>
      <c r="Q435" s="75">
        <f t="shared" si="64"/>
        <v>3.7100447035278968E-4</v>
      </c>
      <c r="R435" s="75">
        <f t="shared" si="62"/>
        <v>2.2522209759927373E-4</v>
      </c>
      <c r="S435" s="75">
        <f t="shared" si="62"/>
        <v>0</v>
      </c>
      <c r="T435" s="42" t="str">
        <f t="shared" si="63"/>
        <v/>
      </c>
    </row>
    <row r="436" spans="1:20" x14ac:dyDescent="0.25">
      <c r="A436">
        <v>702</v>
      </c>
      <c r="B436">
        <v>18034525.133400001</v>
      </c>
      <c r="C436">
        <v>0</v>
      </c>
      <c r="D436">
        <v>249741</v>
      </c>
      <c r="E436">
        <v>24</v>
      </c>
      <c r="F436">
        <v>421959</v>
      </c>
      <c r="G436">
        <v>0</v>
      </c>
      <c r="H436" s="74">
        <v>671724</v>
      </c>
      <c r="I436" s="42" t="str">
        <f t="shared" si="56"/>
        <v/>
      </c>
      <c r="J436" s="42">
        <f t="shared" si="57"/>
        <v>0.37179109277024491</v>
      </c>
      <c r="K436" s="42">
        <f t="shared" si="58"/>
        <v>3.5728960108616038E-5</v>
      </c>
      <c r="L436" s="42">
        <f t="shared" si="59"/>
        <v>0.62817317826964647</v>
      </c>
      <c r="M436" s="42" t="str">
        <f t="shared" si="60"/>
        <v/>
      </c>
      <c r="N436" s="75">
        <f t="shared" si="61"/>
        <v>3.7246558755016229E-2</v>
      </c>
      <c r="O436" s="75">
        <f t="shared" si="64"/>
        <v>0</v>
      </c>
      <c r="P436" s="75">
        <f t="shared" si="64"/>
        <v>1.3847938781458617E-2</v>
      </c>
      <c r="Q436" s="75">
        <f t="shared" si="64"/>
        <v>1.3307808119411982E-6</v>
      </c>
      <c r="R436" s="75">
        <f t="shared" si="62"/>
        <v>2.3397289192745672E-2</v>
      </c>
      <c r="S436" s="75">
        <f t="shared" si="62"/>
        <v>0</v>
      </c>
      <c r="T436" s="42" t="str">
        <f t="shared" si="63"/>
        <v/>
      </c>
    </row>
    <row r="437" spans="1:20" x14ac:dyDescent="0.25">
      <c r="A437">
        <v>90</v>
      </c>
      <c r="B437">
        <v>46663351.970799997</v>
      </c>
      <c r="C437">
        <v>0</v>
      </c>
      <c r="D437">
        <v>249237</v>
      </c>
      <c r="E437">
        <v>723</v>
      </c>
      <c r="F437">
        <v>0</v>
      </c>
      <c r="G437">
        <v>0</v>
      </c>
      <c r="H437" s="74">
        <v>249960</v>
      </c>
      <c r="I437" s="42" t="str">
        <f t="shared" si="56"/>
        <v/>
      </c>
      <c r="J437" s="42">
        <f t="shared" si="57"/>
        <v>0.99710753720595291</v>
      </c>
      <c r="K437" s="42">
        <f t="shared" si="58"/>
        <v>2.8924627940470475E-3</v>
      </c>
      <c r="L437" s="42" t="str">
        <f t="shared" si="59"/>
        <v/>
      </c>
      <c r="M437" s="42" t="str">
        <f t="shared" si="60"/>
        <v/>
      </c>
      <c r="N437" s="75">
        <f t="shared" si="61"/>
        <v>5.3566661939848355E-3</v>
      </c>
      <c r="O437" s="75">
        <f t="shared" si="64"/>
        <v>0</v>
      </c>
      <c r="P437" s="75">
        <f t="shared" si="64"/>
        <v>5.3411722363186052E-3</v>
      </c>
      <c r="Q437" s="75">
        <f t="shared" si="64"/>
        <v>1.5493957666230743E-5</v>
      </c>
      <c r="R437" s="75">
        <f t="shared" si="62"/>
        <v>0</v>
      </c>
      <c r="S437" s="75">
        <f t="shared" si="62"/>
        <v>0</v>
      </c>
      <c r="T437" s="42" t="str">
        <f t="shared" si="63"/>
        <v/>
      </c>
    </row>
    <row r="438" spans="1:20" x14ac:dyDescent="0.25">
      <c r="A438">
        <v>936</v>
      </c>
      <c r="B438">
        <v>16052848.0781</v>
      </c>
      <c r="C438">
        <v>0</v>
      </c>
      <c r="D438">
        <v>239253</v>
      </c>
      <c r="E438">
        <v>0</v>
      </c>
      <c r="F438">
        <v>184891</v>
      </c>
      <c r="G438">
        <v>0</v>
      </c>
      <c r="H438" s="74">
        <v>424144</v>
      </c>
      <c r="I438" s="42" t="str">
        <f t="shared" si="56"/>
        <v/>
      </c>
      <c r="J438" s="42">
        <f t="shared" si="57"/>
        <v>0.56408436757327696</v>
      </c>
      <c r="K438" s="42" t="str">
        <f t="shared" si="58"/>
        <v/>
      </c>
      <c r="L438" s="42">
        <f t="shared" si="59"/>
        <v>0.43591563242672299</v>
      </c>
      <c r="M438" s="42" t="str">
        <f t="shared" si="60"/>
        <v/>
      </c>
      <c r="N438" s="75">
        <f t="shared" si="61"/>
        <v>2.6421728900470683E-2</v>
      </c>
      <c r="O438" s="75">
        <f t="shared" si="64"/>
        <v>0</v>
      </c>
      <c r="P438" s="75">
        <f t="shared" si="64"/>
        <v>1.490408423701458E-2</v>
      </c>
      <c r="Q438" s="75">
        <f t="shared" si="64"/>
        <v>0</v>
      </c>
      <c r="R438" s="75">
        <f t="shared" si="62"/>
        <v>1.1517644663456101E-2</v>
      </c>
      <c r="S438" s="75">
        <f t="shared" si="62"/>
        <v>0</v>
      </c>
      <c r="T438" s="42" t="str">
        <f t="shared" si="63"/>
        <v/>
      </c>
    </row>
    <row r="439" spans="1:20" x14ac:dyDescent="0.25">
      <c r="A439">
        <v>255</v>
      </c>
      <c r="B439">
        <v>13728990.136299999</v>
      </c>
      <c r="C439">
        <v>0</v>
      </c>
      <c r="D439">
        <v>236119</v>
      </c>
      <c r="E439">
        <v>6757</v>
      </c>
      <c r="F439">
        <v>1454489</v>
      </c>
      <c r="G439">
        <v>0</v>
      </c>
      <c r="H439" s="74">
        <v>1697365</v>
      </c>
      <c r="I439" s="42" t="str">
        <f t="shared" si="56"/>
        <v/>
      </c>
      <c r="J439" s="42">
        <f t="shared" si="57"/>
        <v>0.13910914859208243</v>
      </c>
      <c r="K439" s="42">
        <f t="shared" si="58"/>
        <v>3.9808762405257559E-3</v>
      </c>
      <c r="L439" s="42">
        <f t="shared" si="59"/>
        <v>0.85690997516739176</v>
      </c>
      <c r="M439" s="42" t="str">
        <f t="shared" si="60"/>
        <v/>
      </c>
      <c r="N439" s="75">
        <f t="shared" si="61"/>
        <v>0.12363363824642128</v>
      </c>
      <c r="O439" s="75">
        <f t="shared" si="64"/>
        <v>0</v>
      </c>
      <c r="P439" s="75">
        <f t="shared" si="64"/>
        <v>1.7198570153801183E-2</v>
      </c>
      <c r="Q439" s="75">
        <f t="shared" si="64"/>
        <v>4.9217021302493482E-4</v>
      </c>
      <c r="R439" s="75">
        <f t="shared" si="62"/>
        <v>0.10594289787959515</v>
      </c>
      <c r="S439" s="75">
        <f t="shared" si="62"/>
        <v>0</v>
      </c>
      <c r="T439" s="42" t="str">
        <f t="shared" si="63"/>
        <v/>
      </c>
    </row>
    <row r="440" spans="1:20" x14ac:dyDescent="0.25">
      <c r="A440">
        <v>709</v>
      </c>
      <c r="B440">
        <v>46778200.866899997</v>
      </c>
      <c r="C440">
        <v>0</v>
      </c>
      <c r="D440">
        <v>234172</v>
      </c>
      <c r="E440">
        <v>11504</v>
      </c>
      <c r="F440">
        <v>20221</v>
      </c>
      <c r="G440">
        <v>0</v>
      </c>
      <c r="H440" s="74">
        <v>265897</v>
      </c>
      <c r="I440" s="42" t="str">
        <f t="shared" si="56"/>
        <v/>
      </c>
      <c r="J440" s="42">
        <f t="shared" si="57"/>
        <v>0.88068688251465788</v>
      </c>
      <c r="K440" s="42">
        <f t="shared" si="58"/>
        <v>4.3264873240390078E-2</v>
      </c>
      <c r="L440" s="42">
        <f t="shared" si="59"/>
        <v>7.604824424495199E-2</v>
      </c>
      <c r="M440" s="42" t="str">
        <f t="shared" si="60"/>
        <v/>
      </c>
      <c r="N440" s="75">
        <f t="shared" si="61"/>
        <v>5.6842074956360133E-3</v>
      </c>
      <c r="O440" s="75">
        <f t="shared" si="64"/>
        <v>0</v>
      </c>
      <c r="P440" s="75">
        <f t="shared" si="64"/>
        <v>5.0060069788981313E-3</v>
      </c>
      <c r="Q440" s="75">
        <f t="shared" si="64"/>
        <v>2.4592651677076723E-4</v>
      </c>
      <c r="R440" s="75">
        <f t="shared" si="62"/>
        <v>4.3227399996711437E-4</v>
      </c>
      <c r="S440" s="75">
        <f t="shared" si="62"/>
        <v>0</v>
      </c>
      <c r="T440" s="42" t="str">
        <f t="shared" si="63"/>
        <v/>
      </c>
    </row>
    <row r="441" spans="1:20" x14ac:dyDescent="0.25">
      <c r="A441">
        <v>58</v>
      </c>
      <c r="B441">
        <v>216002978.264</v>
      </c>
      <c r="C441">
        <v>0</v>
      </c>
      <c r="D441">
        <v>227909</v>
      </c>
      <c r="E441">
        <v>4892329</v>
      </c>
      <c r="F441">
        <v>696887</v>
      </c>
      <c r="G441">
        <v>0</v>
      </c>
      <c r="H441" s="74">
        <v>5817125</v>
      </c>
      <c r="I441" s="42" t="str">
        <f t="shared" si="56"/>
        <v/>
      </c>
      <c r="J441" s="42">
        <f t="shared" si="57"/>
        <v>3.9178975868663646E-2</v>
      </c>
      <c r="K441" s="42">
        <f t="shared" si="58"/>
        <v>0.8410218106023164</v>
      </c>
      <c r="L441" s="42">
        <f t="shared" si="59"/>
        <v>0.11979921352901991</v>
      </c>
      <c r="M441" s="42" t="str">
        <f t="shared" si="60"/>
        <v/>
      </c>
      <c r="N441" s="75">
        <f t="shared" si="61"/>
        <v>2.693076293091792E-2</v>
      </c>
      <c r="O441" s="75">
        <f t="shared" si="64"/>
        <v>0</v>
      </c>
      <c r="P441" s="75">
        <f t="shared" si="64"/>
        <v>1.0551197109951345E-3</v>
      </c>
      <c r="Q441" s="75">
        <f t="shared" si="64"/>
        <v>2.2649359001062335E-2</v>
      </c>
      <c r="R441" s="75">
        <f t="shared" si="62"/>
        <v>3.22628421886045E-3</v>
      </c>
      <c r="S441" s="75">
        <f t="shared" si="62"/>
        <v>0</v>
      </c>
      <c r="T441" s="42" t="str">
        <f t="shared" si="63"/>
        <v/>
      </c>
    </row>
    <row r="442" spans="1:20" x14ac:dyDescent="0.25">
      <c r="A442">
        <v>180</v>
      </c>
      <c r="B442">
        <v>8419517.9645000007</v>
      </c>
      <c r="C442">
        <v>0</v>
      </c>
      <c r="D442">
        <v>221255</v>
      </c>
      <c r="E442">
        <v>40</v>
      </c>
      <c r="F442">
        <v>16685</v>
      </c>
      <c r="G442">
        <v>0</v>
      </c>
      <c r="H442" s="74">
        <v>237980</v>
      </c>
      <c r="I442" s="42" t="str">
        <f t="shared" si="56"/>
        <v/>
      </c>
      <c r="J442" s="42">
        <f t="shared" si="57"/>
        <v>0.92972098495671907</v>
      </c>
      <c r="K442" s="42">
        <f t="shared" si="58"/>
        <v>1.6808135137406504E-4</v>
      </c>
      <c r="L442" s="42">
        <f t="shared" si="59"/>
        <v>7.0110933691906879E-2</v>
      </c>
      <c r="M442" s="42" t="str">
        <f t="shared" si="60"/>
        <v/>
      </c>
      <c r="N442" s="75">
        <f t="shared" si="61"/>
        <v>2.826527611241134E-2</v>
      </c>
      <c r="O442" s="75">
        <f t="shared" si="64"/>
        <v>0</v>
      </c>
      <c r="P442" s="75">
        <f t="shared" si="64"/>
        <v>2.6278820347304693E-2</v>
      </c>
      <c r="Q442" s="75">
        <f t="shared" si="64"/>
        <v>4.7508658059351778E-6</v>
      </c>
      <c r="R442" s="75">
        <f t="shared" si="62"/>
        <v>1.9817048993007107E-3</v>
      </c>
      <c r="S442" s="75">
        <f t="shared" si="62"/>
        <v>0</v>
      </c>
      <c r="T442" s="42" t="str">
        <f t="shared" si="63"/>
        <v/>
      </c>
    </row>
    <row r="443" spans="1:20" x14ac:dyDescent="0.25">
      <c r="A443">
        <v>165</v>
      </c>
      <c r="B443">
        <v>17440730.899099998</v>
      </c>
      <c r="C443">
        <v>0</v>
      </c>
      <c r="D443">
        <v>217723</v>
      </c>
      <c r="E443">
        <v>41569</v>
      </c>
      <c r="F443">
        <v>46329</v>
      </c>
      <c r="G443">
        <v>0</v>
      </c>
      <c r="H443" s="74">
        <v>305621</v>
      </c>
      <c r="I443" s="42" t="str">
        <f t="shared" si="56"/>
        <v/>
      </c>
      <c r="J443" s="42">
        <f t="shared" si="57"/>
        <v>0.71239541785413962</v>
      </c>
      <c r="K443" s="42">
        <f t="shared" si="58"/>
        <v>0.13601486808825311</v>
      </c>
      <c r="L443" s="42">
        <f t="shared" si="59"/>
        <v>0.15158971405760729</v>
      </c>
      <c r="M443" s="42" t="str">
        <f t="shared" si="60"/>
        <v/>
      </c>
      <c r="N443" s="75">
        <f t="shared" si="61"/>
        <v>1.7523405513685846E-2</v>
      </c>
      <c r="O443" s="75">
        <f t="shared" si="64"/>
        <v>0</v>
      </c>
      <c r="P443" s="75">
        <f t="shared" si="64"/>
        <v>1.2483593793149762E-2</v>
      </c>
      <c r="Q443" s="75">
        <f t="shared" si="64"/>
        <v>2.3834436894009472E-3</v>
      </c>
      <c r="R443" s="75">
        <f t="shared" si="62"/>
        <v>2.6563680311351362E-3</v>
      </c>
      <c r="S443" s="75">
        <f t="shared" si="62"/>
        <v>0</v>
      </c>
      <c r="T443" s="42" t="str">
        <f t="shared" si="63"/>
        <v/>
      </c>
    </row>
    <row r="444" spans="1:20" x14ac:dyDescent="0.25">
      <c r="A444">
        <v>8</v>
      </c>
      <c r="B444">
        <v>53759916.6083</v>
      </c>
      <c r="C444">
        <v>8530350</v>
      </c>
      <c r="D444">
        <v>201919</v>
      </c>
      <c r="E444">
        <v>166555</v>
      </c>
      <c r="F444">
        <v>2238581</v>
      </c>
      <c r="G444">
        <v>0</v>
      </c>
      <c r="H444" s="74">
        <v>11137405</v>
      </c>
      <c r="I444" s="42">
        <f t="shared" si="56"/>
        <v>0.76591899100373917</v>
      </c>
      <c r="J444" s="42">
        <f t="shared" si="57"/>
        <v>1.8129806718890081E-2</v>
      </c>
      <c r="K444" s="42">
        <f t="shared" si="58"/>
        <v>1.4954560779643014E-2</v>
      </c>
      <c r="L444" s="42">
        <f t="shared" si="59"/>
        <v>0.2009966414977277</v>
      </c>
      <c r="M444" s="42" t="str">
        <f t="shared" si="60"/>
        <v/>
      </c>
      <c r="N444" s="75">
        <f t="shared" si="61"/>
        <v>0.20716931317338566</v>
      </c>
      <c r="O444" s="75">
        <f t="shared" si="64"/>
        <v>0.1586749113126972</v>
      </c>
      <c r="P444" s="75">
        <f t="shared" si="64"/>
        <v>3.7559396059186909E-3</v>
      </c>
      <c r="Q444" s="75">
        <f t="shared" si="64"/>
        <v>3.0981260855282942E-3</v>
      </c>
      <c r="R444" s="75">
        <f t="shared" si="62"/>
        <v>4.1640336169241475E-2</v>
      </c>
      <c r="S444" s="75">
        <f t="shared" si="62"/>
        <v>0</v>
      </c>
      <c r="T444" s="42" t="str">
        <f t="shared" si="63"/>
        <v/>
      </c>
    </row>
    <row r="445" spans="1:20" x14ac:dyDescent="0.25">
      <c r="A445">
        <v>196</v>
      </c>
      <c r="B445">
        <v>45982977.211499996</v>
      </c>
      <c r="C445">
        <v>0</v>
      </c>
      <c r="D445">
        <v>198888</v>
      </c>
      <c r="E445">
        <v>11936</v>
      </c>
      <c r="F445">
        <v>462080</v>
      </c>
      <c r="G445">
        <v>0</v>
      </c>
      <c r="H445" s="74">
        <v>672904</v>
      </c>
      <c r="I445" s="42" t="str">
        <f t="shared" si="56"/>
        <v/>
      </c>
      <c r="J445" s="42">
        <f t="shared" si="57"/>
        <v>0.29556667815914306</v>
      </c>
      <c r="K445" s="42">
        <f t="shared" si="58"/>
        <v>1.7738042870899862E-2</v>
      </c>
      <c r="L445" s="42">
        <f t="shared" si="59"/>
        <v>0.68669527896995708</v>
      </c>
      <c r="M445" s="42" t="str">
        <f t="shared" si="60"/>
        <v/>
      </c>
      <c r="N445" s="75">
        <f t="shared" si="61"/>
        <v>1.463376320556538E-2</v>
      </c>
      <c r="O445" s="75">
        <f t="shared" si="64"/>
        <v>0</v>
      </c>
      <c r="P445" s="75">
        <f t="shared" si="64"/>
        <v>4.3252527796364525E-3</v>
      </c>
      <c r="Q445" s="75">
        <f t="shared" si="64"/>
        <v>2.5957431910291569E-4</v>
      </c>
      <c r="R445" s="75">
        <f t="shared" si="62"/>
        <v>1.0048936106826011E-2</v>
      </c>
      <c r="S445" s="75">
        <f t="shared" si="62"/>
        <v>0</v>
      </c>
      <c r="T445" s="42" t="str">
        <f t="shared" si="63"/>
        <v/>
      </c>
    </row>
    <row r="446" spans="1:20" x14ac:dyDescent="0.25">
      <c r="A446">
        <v>182</v>
      </c>
      <c r="B446">
        <v>31642751.579</v>
      </c>
      <c r="C446">
        <v>0</v>
      </c>
      <c r="D446">
        <v>198461</v>
      </c>
      <c r="E446">
        <v>30270</v>
      </c>
      <c r="F446">
        <v>14614</v>
      </c>
      <c r="G446">
        <v>0</v>
      </c>
      <c r="H446" s="74">
        <v>243345</v>
      </c>
      <c r="I446" s="42" t="str">
        <f t="shared" si="56"/>
        <v/>
      </c>
      <c r="J446" s="42">
        <f t="shared" si="57"/>
        <v>0.81555404877848325</v>
      </c>
      <c r="K446" s="42">
        <f t="shared" si="58"/>
        <v>0.12439129630771127</v>
      </c>
      <c r="L446" s="42">
        <f t="shared" si="59"/>
        <v>6.0054654913805502E-2</v>
      </c>
      <c r="M446" s="42" t="str">
        <f t="shared" si="60"/>
        <v/>
      </c>
      <c r="N446" s="75">
        <f t="shared" si="61"/>
        <v>7.6903868297439129E-3</v>
      </c>
      <c r="O446" s="75">
        <f t="shared" si="64"/>
        <v>0</v>
      </c>
      <c r="P446" s="75">
        <f t="shared" si="64"/>
        <v>6.2719261156703723E-3</v>
      </c>
      <c r="Q446" s="75">
        <f t="shared" si="64"/>
        <v>9.5661718685959539E-4</v>
      </c>
      <c r="R446" s="75">
        <f t="shared" si="62"/>
        <v>4.6184352721394538E-4</v>
      </c>
      <c r="S446" s="75">
        <f t="shared" si="62"/>
        <v>0</v>
      </c>
      <c r="T446" s="42" t="str">
        <f t="shared" si="63"/>
        <v/>
      </c>
    </row>
    <row r="447" spans="1:20" x14ac:dyDescent="0.25">
      <c r="A447">
        <v>884</v>
      </c>
      <c r="B447">
        <v>14415111.6808</v>
      </c>
      <c r="C447">
        <v>0</v>
      </c>
      <c r="D447">
        <v>196529</v>
      </c>
      <c r="E447">
        <v>10110</v>
      </c>
      <c r="F447">
        <v>20311</v>
      </c>
      <c r="G447">
        <v>0</v>
      </c>
      <c r="H447" s="74">
        <v>226950</v>
      </c>
      <c r="I447" s="42" t="str">
        <f t="shared" si="56"/>
        <v/>
      </c>
      <c r="J447" s="42">
        <f t="shared" si="57"/>
        <v>0.86595725930821765</v>
      </c>
      <c r="K447" s="42">
        <f t="shared" si="58"/>
        <v>4.4547257105089229E-2</v>
      </c>
      <c r="L447" s="42">
        <f t="shared" si="59"/>
        <v>8.9495483586693098E-2</v>
      </c>
      <c r="M447" s="42" t="str">
        <f t="shared" si="60"/>
        <v/>
      </c>
      <c r="N447" s="75">
        <f t="shared" si="61"/>
        <v>1.5743894672857982E-2</v>
      </c>
      <c r="O447" s="75">
        <f t="shared" si="64"/>
        <v>0</v>
      </c>
      <c r="P447" s="75">
        <f t="shared" si="64"/>
        <v>1.3633539881745347E-2</v>
      </c>
      <c r="Q447" s="75">
        <f t="shared" si="64"/>
        <v>7.0134732382724915E-4</v>
      </c>
      <c r="R447" s="75">
        <f t="shared" si="62"/>
        <v>1.4090074672853865E-3</v>
      </c>
      <c r="S447" s="75">
        <f t="shared" si="62"/>
        <v>0</v>
      </c>
      <c r="T447" s="42" t="str">
        <f t="shared" si="63"/>
        <v/>
      </c>
    </row>
    <row r="448" spans="1:20" x14ac:dyDescent="0.25">
      <c r="A448">
        <v>535</v>
      </c>
      <c r="B448">
        <v>115038586.94599999</v>
      </c>
      <c r="C448">
        <v>0</v>
      </c>
      <c r="D448">
        <v>194908</v>
      </c>
      <c r="E448">
        <v>142972</v>
      </c>
      <c r="F448">
        <v>30985</v>
      </c>
      <c r="G448">
        <v>0</v>
      </c>
      <c r="H448" s="74">
        <v>368865</v>
      </c>
      <c r="I448" s="42" t="str">
        <f t="shared" si="56"/>
        <v/>
      </c>
      <c r="J448" s="42">
        <f t="shared" si="57"/>
        <v>0.52839927886896287</v>
      </c>
      <c r="K448" s="42">
        <f t="shared" si="58"/>
        <v>0.38759979938459871</v>
      </c>
      <c r="L448" s="42">
        <f t="shared" si="59"/>
        <v>8.4000921746438403E-2</v>
      </c>
      <c r="M448" s="42" t="str">
        <f t="shared" si="60"/>
        <v/>
      </c>
      <c r="N448" s="75">
        <f t="shared" si="61"/>
        <v>3.2064458525829084E-3</v>
      </c>
      <c r="O448" s="75">
        <f t="shared" si="64"/>
        <v>0</v>
      </c>
      <c r="P448" s="75">
        <f t="shared" si="64"/>
        <v>1.6942836762371858E-3</v>
      </c>
      <c r="Q448" s="75">
        <f t="shared" si="64"/>
        <v>1.2428177691987138E-3</v>
      </c>
      <c r="R448" s="75">
        <f t="shared" si="62"/>
        <v>2.6934440714700884E-4</v>
      </c>
      <c r="S448" s="75">
        <f t="shared" si="62"/>
        <v>0</v>
      </c>
      <c r="T448" s="42" t="str">
        <f t="shared" si="63"/>
        <v/>
      </c>
    </row>
    <row r="449" spans="1:20" x14ac:dyDescent="0.25">
      <c r="A449">
        <v>9</v>
      </c>
      <c r="B449">
        <v>14047588.676000001</v>
      </c>
      <c r="C449">
        <v>0</v>
      </c>
      <c r="D449">
        <v>190514</v>
      </c>
      <c r="E449">
        <v>8967</v>
      </c>
      <c r="F449">
        <v>0</v>
      </c>
      <c r="G449">
        <v>0</v>
      </c>
      <c r="H449" s="74">
        <v>199481</v>
      </c>
      <c r="I449" s="42" t="str">
        <f t="shared" si="56"/>
        <v/>
      </c>
      <c r="J449" s="42">
        <f t="shared" si="57"/>
        <v>0.95504835046946823</v>
      </c>
      <c r="K449" s="42">
        <f t="shared" si="58"/>
        <v>4.4951649530531733E-2</v>
      </c>
      <c r="L449" s="42" t="str">
        <f t="shared" si="59"/>
        <v/>
      </c>
      <c r="M449" s="42" t="str">
        <f t="shared" si="60"/>
        <v/>
      </c>
      <c r="N449" s="75">
        <f t="shared" si="61"/>
        <v>1.4200373074761859E-2</v>
      </c>
      <c r="O449" s="75">
        <f t="shared" si="64"/>
        <v>0</v>
      </c>
      <c r="P449" s="75">
        <f t="shared" si="64"/>
        <v>1.3562042881102365E-2</v>
      </c>
      <c r="Q449" s="75">
        <f t="shared" si="64"/>
        <v>6.3833019365949436E-4</v>
      </c>
      <c r="R449" s="75">
        <f t="shared" si="62"/>
        <v>0</v>
      </c>
      <c r="S449" s="75">
        <f t="shared" si="62"/>
        <v>0</v>
      </c>
      <c r="T449" s="42" t="str">
        <f t="shared" si="63"/>
        <v/>
      </c>
    </row>
    <row r="450" spans="1:20" x14ac:dyDescent="0.25">
      <c r="A450">
        <v>86</v>
      </c>
      <c r="B450">
        <v>142797338.47600001</v>
      </c>
      <c r="C450">
        <v>0</v>
      </c>
      <c r="D450">
        <v>187855</v>
      </c>
      <c r="E450">
        <v>330768</v>
      </c>
      <c r="F450">
        <v>1888</v>
      </c>
      <c r="G450">
        <v>0</v>
      </c>
      <c r="H450" s="74">
        <v>520511</v>
      </c>
      <c r="I450" s="42" t="str">
        <f t="shared" si="56"/>
        <v/>
      </c>
      <c r="J450" s="42">
        <f t="shared" si="57"/>
        <v>0.36090495685970131</v>
      </c>
      <c r="K450" s="42">
        <f t="shared" si="58"/>
        <v>0.63546783833578924</v>
      </c>
      <c r="L450" s="42">
        <f t="shared" si="59"/>
        <v>3.6272048045094146E-3</v>
      </c>
      <c r="M450" s="42" t="str">
        <f t="shared" si="60"/>
        <v/>
      </c>
      <c r="N450" s="75">
        <f t="shared" si="61"/>
        <v>3.6451029518836755E-3</v>
      </c>
      <c r="O450" s="75">
        <f t="shared" si="64"/>
        <v>0</v>
      </c>
      <c r="P450" s="75">
        <f t="shared" si="64"/>
        <v>1.3155357235987478E-3</v>
      </c>
      <c r="Q450" s="75">
        <f t="shared" si="64"/>
        <v>2.3163456933449236E-3</v>
      </c>
      <c r="R450" s="75">
        <f t="shared" si="62"/>
        <v>1.3221534940003919E-5</v>
      </c>
      <c r="S450" s="75">
        <f t="shared" si="62"/>
        <v>0</v>
      </c>
      <c r="T450" s="42" t="str">
        <f t="shared" si="63"/>
        <v/>
      </c>
    </row>
    <row r="451" spans="1:20" x14ac:dyDescent="0.25">
      <c r="A451">
        <v>97</v>
      </c>
      <c r="B451">
        <v>44216173.8235</v>
      </c>
      <c r="C451">
        <v>0</v>
      </c>
      <c r="D451">
        <v>186013</v>
      </c>
      <c r="E451">
        <v>453</v>
      </c>
      <c r="F451">
        <v>13774</v>
      </c>
      <c r="G451">
        <v>0</v>
      </c>
      <c r="H451" s="74">
        <v>200240</v>
      </c>
      <c r="I451" s="42" t="str">
        <f t="shared" ref="I451:I514" si="65">IFERROR(IF(C451/$H451=0,"",C451/$H451),"")</f>
        <v/>
      </c>
      <c r="J451" s="42">
        <f t="shared" ref="J451:J514" si="66">IFERROR(IF(D451/$H451=0,"",D451/$H451),"")</f>
        <v>0.92895025968837397</v>
      </c>
      <c r="K451" s="42">
        <f t="shared" ref="K451:K514" si="67">IFERROR(IF(E451/$H451=0,"",E451/$H451),"")</f>
        <v>2.2622852576907712E-3</v>
      </c>
      <c r="L451" s="42">
        <f t="shared" ref="L451:L514" si="68">IFERROR(IF(F451/$H451=0,"",F451/$H451),"")</f>
        <v>6.8787455053935284E-2</v>
      </c>
      <c r="M451" s="42" t="str">
        <f t="shared" ref="M451:M514" si="69">IFERROR(IF(G451/$H451=0,"",G451/$H451),"")</f>
        <v/>
      </c>
      <c r="N451" s="75">
        <f t="shared" ref="N451:N514" si="70">H451/B451</f>
        <v>4.5286595986190128E-3</v>
      </c>
      <c r="O451" s="75">
        <f t="shared" si="64"/>
        <v>0</v>
      </c>
      <c r="P451" s="75">
        <f t="shared" si="64"/>
        <v>4.2068995101773787E-3</v>
      </c>
      <c r="Q451" s="75">
        <f t="shared" si="64"/>
        <v>1.0245119847055597E-5</v>
      </c>
      <c r="R451" s="75">
        <f t="shared" si="64"/>
        <v>3.115149685945779E-4</v>
      </c>
      <c r="S451" s="75">
        <f t="shared" si="64"/>
        <v>0</v>
      </c>
      <c r="T451" s="42" t="str">
        <f t="shared" ref="T451:T514" si="71">IFERROR(_xlfn.IFS(I451=1,1,J451=1,1,K451=1,1,L451=1,1,M451=1,1),"")</f>
        <v/>
      </c>
    </row>
    <row r="452" spans="1:20" x14ac:dyDescent="0.25">
      <c r="A452">
        <v>229</v>
      </c>
      <c r="B452">
        <v>11311231.7926</v>
      </c>
      <c r="C452">
        <v>0</v>
      </c>
      <c r="D452">
        <v>183841</v>
      </c>
      <c r="E452">
        <v>13026</v>
      </c>
      <c r="F452">
        <v>956</v>
      </c>
      <c r="G452">
        <v>0</v>
      </c>
      <c r="H452" s="74">
        <v>197823</v>
      </c>
      <c r="I452" s="42" t="str">
        <f t="shared" si="65"/>
        <v/>
      </c>
      <c r="J452" s="42">
        <f t="shared" si="66"/>
        <v>0.92932065533330299</v>
      </c>
      <c r="K452" s="42">
        <f t="shared" si="67"/>
        <v>6.5846741784322343E-2</v>
      </c>
      <c r="L452" s="42">
        <f t="shared" si="68"/>
        <v>4.8326028823746483E-3</v>
      </c>
      <c r="M452" s="42" t="str">
        <f t="shared" si="69"/>
        <v/>
      </c>
      <c r="N452" s="75">
        <f t="shared" si="70"/>
        <v>1.7489076665321204E-2</v>
      </c>
      <c r="O452" s="75">
        <f t="shared" ref="O452:R515" si="72">C452/$B452</f>
        <v>0</v>
      </c>
      <c r="P452" s="75">
        <f t="shared" si="72"/>
        <v>1.6252960187790679E-2</v>
      </c>
      <c r="Q452" s="75">
        <f t="shared" si="72"/>
        <v>1.1515987152276228E-3</v>
      </c>
      <c r="R452" s="75">
        <f t="shared" si="72"/>
        <v>8.4517762302902446E-5</v>
      </c>
      <c r="S452" s="75">
        <f t="shared" ref="S452:S515" si="73">G452/$B452</f>
        <v>0</v>
      </c>
      <c r="T452" s="42" t="str">
        <f t="shared" si="71"/>
        <v/>
      </c>
    </row>
    <row r="453" spans="1:20" x14ac:dyDescent="0.25">
      <c r="A453">
        <v>94</v>
      </c>
      <c r="B453">
        <v>21467960.6765</v>
      </c>
      <c r="C453">
        <v>0</v>
      </c>
      <c r="D453">
        <v>181524</v>
      </c>
      <c r="E453">
        <v>10805</v>
      </c>
      <c r="F453">
        <v>0</v>
      </c>
      <c r="G453">
        <v>0</v>
      </c>
      <c r="H453" s="74">
        <v>192329</v>
      </c>
      <c r="I453" s="42" t="str">
        <f t="shared" si="65"/>
        <v/>
      </c>
      <c r="J453" s="42">
        <f t="shared" si="66"/>
        <v>0.9438202247191011</v>
      </c>
      <c r="K453" s="42">
        <f t="shared" si="67"/>
        <v>5.6179775280898875E-2</v>
      </c>
      <c r="L453" s="42" t="str">
        <f t="shared" si="68"/>
        <v/>
      </c>
      <c r="M453" s="42" t="str">
        <f t="shared" si="69"/>
        <v/>
      </c>
      <c r="N453" s="75">
        <f t="shared" si="70"/>
        <v>8.9588854245728992E-3</v>
      </c>
      <c r="O453" s="75">
        <f t="shared" si="72"/>
        <v>0</v>
      </c>
      <c r="P453" s="75">
        <f t="shared" si="72"/>
        <v>8.4555772546530735E-3</v>
      </c>
      <c r="Q453" s="75">
        <f t="shared" si="72"/>
        <v>5.0330816991982577E-4</v>
      </c>
      <c r="R453" s="75">
        <f t="shared" si="72"/>
        <v>0</v>
      </c>
      <c r="S453" s="75">
        <f t="shared" si="73"/>
        <v>0</v>
      </c>
      <c r="T453" s="42" t="str">
        <f t="shared" si="71"/>
        <v/>
      </c>
    </row>
    <row r="454" spans="1:20" x14ac:dyDescent="0.25">
      <c r="A454">
        <v>20</v>
      </c>
      <c r="B454">
        <v>15547024.2623</v>
      </c>
      <c r="C454">
        <v>0</v>
      </c>
      <c r="D454">
        <v>178414</v>
      </c>
      <c r="E454">
        <v>0</v>
      </c>
      <c r="F454">
        <v>370531</v>
      </c>
      <c r="G454">
        <v>0</v>
      </c>
      <c r="H454" s="74">
        <v>548945</v>
      </c>
      <c r="I454" s="42" t="str">
        <f t="shared" si="65"/>
        <v/>
      </c>
      <c r="J454" s="42">
        <f t="shared" si="66"/>
        <v>0.3250125240233539</v>
      </c>
      <c r="K454" s="42" t="str">
        <f t="shared" si="67"/>
        <v/>
      </c>
      <c r="L454" s="42">
        <f t="shared" si="68"/>
        <v>0.6749874759766461</v>
      </c>
      <c r="M454" s="42" t="str">
        <f t="shared" si="69"/>
        <v/>
      </c>
      <c r="N454" s="75">
        <f t="shared" si="70"/>
        <v>3.5308686134306579E-2</v>
      </c>
      <c r="O454" s="75">
        <f t="shared" si="72"/>
        <v>0</v>
      </c>
      <c r="P454" s="75">
        <f t="shared" si="72"/>
        <v>1.1475765200459381E-2</v>
      </c>
      <c r="Q454" s="75">
        <f t="shared" si="72"/>
        <v>0</v>
      </c>
      <c r="R454" s="75">
        <f t="shared" si="72"/>
        <v>2.3832920933847201E-2</v>
      </c>
      <c r="S454" s="75">
        <f t="shared" si="73"/>
        <v>0</v>
      </c>
      <c r="T454" s="42" t="str">
        <f t="shared" si="71"/>
        <v/>
      </c>
    </row>
    <row r="455" spans="1:20" x14ac:dyDescent="0.25">
      <c r="A455">
        <v>208</v>
      </c>
      <c r="B455">
        <v>31891021.854600001</v>
      </c>
      <c r="C455">
        <v>0</v>
      </c>
      <c r="D455">
        <v>174019</v>
      </c>
      <c r="E455">
        <v>0</v>
      </c>
      <c r="F455">
        <v>3780</v>
      </c>
      <c r="G455">
        <v>0</v>
      </c>
      <c r="H455" s="74">
        <v>177799</v>
      </c>
      <c r="I455" s="42" t="str">
        <f t="shared" si="65"/>
        <v/>
      </c>
      <c r="J455" s="42">
        <f t="shared" si="66"/>
        <v>0.9787400379079747</v>
      </c>
      <c r="K455" s="42" t="str">
        <f t="shared" si="67"/>
        <v/>
      </c>
      <c r="L455" s="42">
        <f t="shared" si="68"/>
        <v>2.1259962092025266E-2</v>
      </c>
      <c r="M455" s="42" t="str">
        <f t="shared" si="69"/>
        <v/>
      </c>
      <c r="N455" s="75">
        <f t="shared" si="70"/>
        <v>5.5752054860654784E-3</v>
      </c>
      <c r="O455" s="75">
        <f t="shared" si="72"/>
        <v>0</v>
      </c>
      <c r="P455" s="75">
        <f t="shared" si="72"/>
        <v>5.4566768287764751E-3</v>
      </c>
      <c r="Q455" s="75">
        <f t="shared" si="72"/>
        <v>0</v>
      </c>
      <c r="R455" s="75">
        <f t="shared" si="72"/>
        <v>1.1852865728900336E-4</v>
      </c>
      <c r="S455" s="75">
        <f t="shared" si="73"/>
        <v>0</v>
      </c>
      <c r="T455" s="42" t="str">
        <f t="shared" si="71"/>
        <v/>
      </c>
    </row>
    <row r="456" spans="1:20" x14ac:dyDescent="0.25">
      <c r="A456">
        <v>89</v>
      </c>
      <c r="B456">
        <v>7536416.6665000003</v>
      </c>
      <c r="C456">
        <v>0</v>
      </c>
      <c r="D456">
        <v>173961</v>
      </c>
      <c r="E456">
        <v>38065</v>
      </c>
      <c r="F456">
        <v>0</v>
      </c>
      <c r="G456">
        <v>0</v>
      </c>
      <c r="H456" s="74">
        <v>212026</v>
      </c>
      <c r="I456" s="42" t="str">
        <f t="shared" si="65"/>
        <v/>
      </c>
      <c r="J456" s="42">
        <f t="shared" si="66"/>
        <v>0.8204701310216671</v>
      </c>
      <c r="K456" s="42">
        <f t="shared" si="67"/>
        <v>0.17952986897833284</v>
      </c>
      <c r="L456" s="42" t="str">
        <f t="shared" si="68"/>
        <v/>
      </c>
      <c r="M456" s="42" t="str">
        <f t="shared" si="69"/>
        <v/>
      </c>
      <c r="N456" s="75">
        <f t="shared" si="70"/>
        <v>2.8133529418891239E-2</v>
      </c>
      <c r="O456" s="75">
        <f t="shared" si="72"/>
        <v>0</v>
      </c>
      <c r="P456" s="75">
        <f t="shared" si="72"/>
        <v>2.3082720568419621E-2</v>
      </c>
      <c r="Q456" s="75">
        <f t="shared" si="72"/>
        <v>5.0508088504716171E-3</v>
      </c>
      <c r="R456" s="75">
        <f t="shared" si="72"/>
        <v>0</v>
      </c>
      <c r="S456" s="75">
        <f t="shared" si="73"/>
        <v>0</v>
      </c>
      <c r="T456" s="42" t="str">
        <f t="shared" si="71"/>
        <v/>
      </c>
    </row>
    <row r="457" spans="1:20" x14ac:dyDescent="0.25">
      <c r="A457">
        <v>584</v>
      </c>
      <c r="B457">
        <v>20741811.0429</v>
      </c>
      <c r="C457">
        <v>0</v>
      </c>
      <c r="D457">
        <v>173101</v>
      </c>
      <c r="E457">
        <v>84</v>
      </c>
      <c r="F457">
        <v>386</v>
      </c>
      <c r="G457">
        <v>0</v>
      </c>
      <c r="H457" s="74">
        <v>173571</v>
      </c>
      <c r="I457" s="42" t="str">
        <f t="shared" si="65"/>
        <v/>
      </c>
      <c r="J457" s="42">
        <f t="shared" si="66"/>
        <v>0.99729217438396967</v>
      </c>
      <c r="K457" s="42">
        <f t="shared" si="67"/>
        <v>4.8395181222669686E-4</v>
      </c>
      <c r="L457" s="42">
        <f t="shared" si="68"/>
        <v>2.2238738038036308E-3</v>
      </c>
      <c r="M457" s="42" t="str">
        <f t="shared" si="69"/>
        <v/>
      </c>
      <c r="N457" s="75">
        <f t="shared" si="70"/>
        <v>8.3681699558927382E-3</v>
      </c>
      <c r="O457" s="75">
        <f t="shared" si="72"/>
        <v>0</v>
      </c>
      <c r="P457" s="75">
        <f t="shared" si="72"/>
        <v>8.3455104109268763E-3</v>
      </c>
      <c r="Q457" s="75">
        <f t="shared" si="72"/>
        <v>4.0497910151752883E-6</v>
      </c>
      <c r="R457" s="75">
        <f t="shared" si="72"/>
        <v>1.8609753950686443E-5</v>
      </c>
      <c r="S457" s="75">
        <f t="shared" si="73"/>
        <v>0</v>
      </c>
      <c r="T457" s="42" t="str">
        <f t="shared" si="71"/>
        <v/>
      </c>
    </row>
    <row r="458" spans="1:20" x14ac:dyDescent="0.25">
      <c r="A458">
        <v>272</v>
      </c>
      <c r="B458">
        <v>672360212.17200005</v>
      </c>
      <c r="C458">
        <v>0</v>
      </c>
      <c r="D458">
        <v>168681</v>
      </c>
      <c r="E458">
        <v>48</v>
      </c>
      <c r="F458">
        <v>153764</v>
      </c>
      <c r="G458">
        <v>0</v>
      </c>
      <c r="H458" s="74">
        <v>322493</v>
      </c>
      <c r="I458" s="42" t="str">
        <f t="shared" si="65"/>
        <v/>
      </c>
      <c r="J458" s="42">
        <f t="shared" si="66"/>
        <v>0.52305321355812373</v>
      </c>
      <c r="K458" s="42">
        <f t="shared" si="67"/>
        <v>1.4884043994753374E-4</v>
      </c>
      <c r="L458" s="42">
        <f t="shared" si="68"/>
        <v>0.47679794600192871</v>
      </c>
      <c r="M458" s="42" t="str">
        <f t="shared" si="69"/>
        <v/>
      </c>
      <c r="N458" s="75">
        <f t="shared" si="70"/>
        <v>4.7964319446895133E-4</v>
      </c>
      <c r="O458" s="75">
        <f t="shared" si="72"/>
        <v>0</v>
      </c>
      <c r="P458" s="75">
        <f t="shared" si="72"/>
        <v>2.508789142282691E-4</v>
      </c>
      <c r="Q458" s="75">
        <f t="shared" si="72"/>
        <v>7.1390304082599196E-8</v>
      </c>
      <c r="R458" s="75">
        <f t="shared" si="72"/>
        <v>2.2869288993659966E-4</v>
      </c>
      <c r="S458" s="75">
        <f t="shared" si="73"/>
        <v>0</v>
      </c>
      <c r="T458" s="42" t="str">
        <f t="shared" si="71"/>
        <v/>
      </c>
    </row>
    <row r="459" spans="1:20" x14ac:dyDescent="0.25">
      <c r="A459">
        <v>408</v>
      </c>
      <c r="B459">
        <v>147722447.15000001</v>
      </c>
      <c r="C459">
        <v>0</v>
      </c>
      <c r="D459">
        <v>166048</v>
      </c>
      <c r="E459">
        <v>420924</v>
      </c>
      <c r="F459">
        <v>2973280</v>
      </c>
      <c r="G459">
        <v>0</v>
      </c>
      <c r="H459" s="74">
        <v>3560252</v>
      </c>
      <c r="I459" s="42" t="str">
        <f t="shared" si="65"/>
        <v/>
      </c>
      <c r="J459" s="42">
        <f t="shared" si="66"/>
        <v>4.6639395188879891E-2</v>
      </c>
      <c r="K459" s="42">
        <f t="shared" si="67"/>
        <v>0.11822870965313691</v>
      </c>
      <c r="L459" s="42">
        <f t="shared" si="68"/>
        <v>0.83513189515798325</v>
      </c>
      <c r="M459" s="42" t="str">
        <f t="shared" si="69"/>
        <v/>
      </c>
      <c r="N459" s="75">
        <f t="shared" si="70"/>
        <v>2.410095465305186E-2</v>
      </c>
      <c r="O459" s="75">
        <f t="shared" si="72"/>
        <v>0</v>
      </c>
      <c r="P459" s="75">
        <f t="shared" si="72"/>
        <v>1.1240539484929592E-3</v>
      </c>
      <c r="Q459" s="75">
        <f t="shared" si="72"/>
        <v>2.8494247700390873E-3</v>
      </c>
      <c r="R459" s="75">
        <f t="shared" si="72"/>
        <v>2.0127475934519811E-2</v>
      </c>
      <c r="S459" s="75">
        <f t="shared" si="73"/>
        <v>0</v>
      </c>
      <c r="T459" s="42" t="str">
        <f t="shared" si="71"/>
        <v/>
      </c>
    </row>
    <row r="460" spans="1:20" x14ac:dyDescent="0.25">
      <c r="A460">
        <v>384</v>
      </c>
      <c r="B460">
        <v>12210288.994899999</v>
      </c>
      <c r="C460">
        <v>0</v>
      </c>
      <c r="D460">
        <v>164372</v>
      </c>
      <c r="E460">
        <v>7742</v>
      </c>
      <c r="F460">
        <v>0</v>
      </c>
      <c r="G460">
        <v>0</v>
      </c>
      <c r="H460" s="74">
        <v>172114</v>
      </c>
      <c r="I460" s="42" t="str">
        <f t="shared" si="65"/>
        <v/>
      </c>
      <c r="J460" s="42">
        <f t="shared" si="66"/>
        <v>0.95501818562115803</v>
      </c>
      <c r="K460" s="42">
        <f t="shared" si="67"/>
        <v>4.4981814378841932E-2</v>
      </c>
      <c r="L460" s="42" t="str">
        <f t="shared" si="68"/>
        <v/>
      </c>
      <c r="M460" s="42" t="str">
        <f t="shared" si="69"/>
        <v/>
      </c>
      <c r="N460" s="75">
        <f t="shared" si="70"/>
        <v>1.4095817066401022E-2</v>
      </c>
      <c r="O460" s="75">
        <f t="shared" si="72"/>
        <v>0</v>
      </c>
      <c r="P460" s="75">
        <f t="shared" si="72"/>
        <v>1.346176163960206E-2</v>
      </c>
      <c r="Q460" s="75">
        <f t="shared" si="72"/>
        <v>6.3405542679896305E-4</v>
      </c>
      <c r="R460" s="75">
        <f t="shared" si="72"/>
        <v>0</v>
      </c>
      <c r="S460" s="75">
        <f t="shared" si="73"/>
        <v>0</v>
      </c>
      <c r="T460" s="42" t="str">
        <f t="shared" si="71"/>
        <v/>
      </c>
    </row>
    <row r="461" spans="1:20" x14ac:dyDescent="0.25">
      <c r="A461">
        <v>193</v>
      </c>
      <c r="B461">
        <v>13989788.7829</v>
      </c>
      <c r="C461">
        <v>280915</v>
      </c>
      <c r="D461">
        <v>163127</v>
      </c>
      <c r="E461">
        <v>21102</v>
      </c>
      <c r="F461">
        <v>592015</v>
      </c>
      <c r="G461">
        <v>0</v>
      </c>
      <c r="H461" s="74">
        <v>1057159</v>
      </c>
      <c r="I461" s="42">
        <f t="shared" si="65"/>
        <v>0.26572634769225822</v>
      </c>
      <c r="J461" s="42">
        <f t="shared" si="66"/>
        <v>0.15430696801521815</v>
      </c>
      <c r="K461" s="42">
        <f t="shared" si="67"/>
        <v>1.9961046540775795E-2</v>
      </c>
      <c r="L461" s="42">
        <f t="shared" si="68"/>
        <v>0.56000563775174783</v>
      </c>
      <c r="M461" s="42" t="str">
        <f t="shared" si="69"/>
        <v/>
      </c>
      <c r="N461" s="75">
        <f t="shared" si="70"/>
        <v>7.556647326171119E-2</v>
      </c>
      <c r="O461" s="75">
        <f t="shared" si="72"/>
        <v>2.0080002947819201E-2</v>
      </c>
      <c r="P461" s="75">
        <f t="shared" si="72"/>
        <v>1.1660433372617705E-2</v>
      </c>
      <c r="Q461" s="75">
        <f t="shared" si="72"/>
        <v>1.508385889699307E-3</v>
      </c>
      <c r="R461" s="75">
        <f t="shared" si="72"/>
        <v>4.2317651051574978E-2</v>
      </c>
      <c r="S461" s="75">
        <f t="shared" si="73"/>
        <v>0</v>
      </c>
      <c r="T461" s="42" t="str">
        <f t="shared" si="71"/>
        <v/>
      </c>
    </row>
    <row r="462" spans="1:20" x14ac:dyDescent="0.25">
      <c r="A462">
        <v>250</v>
      </c>
      <c r="B462">
        <v>132924604.051</v>
      </c>
      <c r="C462">
        <v>0</v>
      </c>
      <c r="D462">
        <v>159959</v>
      </c>
      <c r="E462">
        <v>24</v>
      </c>
      <c r="F462">
        <v>647272</v>
      </c>
      <c r="G462">
        <v>0</v>
      </c>
      <c r="H462" s="74">
        <v>807255</v>
      </c>
      <c r="I462" s="42" t="str">
        <f t="shared" si="65"/>
        <v/>
      </c>
      <c r="J462" s="42">
        <f t="shared" si="66"/>
        <v>0.19815176121547715</v>
      </c>
      <c r="K462" s="42">
        <f t="shared" si="67"/>
        <v>2.9730382592860992E-5</v>
      </c>
      <c r="L462" s="42">
        <f t="shared" si="68"/>
        <v>0.80181850840193003</v>
      </c>
      <c r="M462" s="42" t="str">
        <f t="shared" si="69"/>
        <v/>
      </c>
      <c r="N462" s="75">
        <f t="shared" si="70"/>
        <v>6.0730291864572756E-3</v>
      </c>
      <c r="O462" s="75">
        <f t="shared" si="72"/>
        <v>0</v>
      </c>
      <c r="P462" s="75">
        <f t="shared" si="72"/>
        <v>1.2033814292095055E-3</v>
      </c>
      <c r="Q462" s="75">
        <f t="shared" si="72"/>
        <v>1.8055348121098613E-7</v>
      </c>
      <c r="R462" s="75">
        <f t="shared" si="72"/>
        <v>4.8694672037665589E-3</v>
      </c>
      <c r="S462" s="75">
        <f t="shared" si="73"/>
        <v>0</v>
      </c>
      <c r="T462" s="42" t="str">
        <f t="shared" si="71"/>
        <v/>
      </c>
    </row>
    <row r="463" spans="1:20" x14ac:dyDescent="0.25">
      <c r="A463">
        <v>711</v>
      </c>
      <c r="B463">
        <v>11337427.261</v>
      </c>
      <c r="C463">
        <v>0</v>
      </c>
      <c r="D463">
        <v>151862</v>
      </c>
      <c r="E463">
        <v>675</v>
      </c>
      <c r="F463">
        <v>44986</v>
      </c>
      <c r="G463">
        <v>0</v>
      </c>
      <c r="H463" s="74">
        <v>197523</v>
      </c>
      <c r="I463" s="42" t="str">
        <f t="shared" si="65"/>
        <v/>
      </c>
      <c r="J463" s="42">
        <f t="shared" si="66"/>
        <v>0.76883198412336795</v>
      </c>
      <c r="K463" s="42">
        <f t="shared" si="67"/>
        <v>3.4173235521939216E-3</v>
      </c>
      <c r="L463" s="42">
        <f t="shared" si="68"/>
        <v>0.22775069232443818</v>
      </c>
      <c r="M463" s="42" t="str">
        <f t="shared" si="69"/>
        <v/>
      </c>
      <c r="N463" s="75">
        <f t="shared" si="70"/>
        <v>1.742220659527105E-2</v>
      </c>
      <c r="O463" s="75">
        <f t="shared" si="72"/>
        <v>0</v>
      </c>
      <c r="P463" s="75">
        <f t="shared" si="72"/>
        <v>1.3394749664449469E-2</v>
      </c>
      <c r="Q463" s="75">
        <f t="shared" si="72"/>
        <v>5.9537316929208039E-5</v>
      </c>
      <c r="R463" s="75">
        <f t="shared" si="72"/>
        <v>3.9679196138923747E-3</v>
      </c>
      <c r="S463" s="75">
        <f t="shared" si="73"/>
        <v>0</v>
      </c>
      <c r="T463" s="42" t="str">
        <f t="shared" si="71"/>
        <v/>
      </c>
    </row>
    <row r="464" spans="1:20" x14ac:dyDescent="0.25">
      <c r="A464">
        <v>886</v>
      </c>
      <c r="B464">
        <v>31477609.052099999</v>
      </c>
      <c r="C464">
        <v>0</v>
      </c>
      <c r="D464">
        <v>151461</v>
      </c>
      <c r="E464">
        <v>7996</v>
      </c>
      <c r="F464">
        <v>81</v>
      </c>
      <c r="G464">
        <v>0</v>
      </c>
      <c r="H464" s="74">
        <v>159538</v>
      </c>
      <c r="I464" s="42" t="str">
        <f t="shared" si="65"/>
        <v/>
      </c>
      <c r="J464" s="42">
        <f t="shared" si="66"/>
        <v>0.9493725632764608</v>
      </c>
      <c r="K464" s="42">
        <f t="shared" si="67"/>
        <v>5.0119720693502491E-2</v>
      </c>
      <c r="L464" s="42">
        <f t="shared" si="68"/>
        <v>5.0771603003673109E-4</v>
      </c>
      <c r="M464" s="42" t="str">
        <f t="shared" si="69"/>
        <v/>
      </c>
      <c r="N464" s="75">
        <f t="shared" si="70"/>
        <v>5.068301081443051E-3</v>
      </c>
      <c r="O464" s="75">
        <f t="shared" si="72"/>
        <v>0</v>
      </c>
      <c r="P464" s="75">
        <f t="shared" si="72"/>
        <v>4.8117059891464474E-3</v>
      </c>
      <c r="Q464" s="75">
        <f t="shared" si="72"/>
        <v>2.5402183459250231E-4</v>
      </c>
      <c r="R464" s="75">
        <f t="shared" si="72"/>
        <v>2.5732577041011365E-6</v>
      </c>
      <c r="S464" s="75">
        <f t="shared" si="73"/>
        <v>0</v>
      </c>
      <c r="T464" s="42" t="str">
        <f t="shared" si="71"/>
        <v/>
      </c>
    </row>
    <row r="465" spans="1:20" x14ac:dyDescent="0.25">
      <c r="A465">
        <v>1024</v>
      </c>
      <c r="B465">
        <v>122330800.69499999</v>
      </c>
      <c r="C465">
        <v>129295</v>
      </c>
      <c r="D465">
        <v>150698</v>
      </c>
      <c r="E465">
        <v>154486</v>
      </c>
      <c r="F465">
        <v>0</v>
      </c>
      <c r="G465">
        <v>0</v>
      </c>
      <c r="H465" s="74">
        <v>434479</v>
      </c>
      <c r="I465" s="42">
        <f t="shared" si="65"/>
        <v>0.29758630451644386</v>
      </c>
      <c r="J465" s="42">
        <f t="shared" si="66"/>
        <v>0.34684760368165091</v>
      </c>
      <c r="K465" s="42">
        <f t="shared" si="67"/>
        <v>0.35556609180190529</v>
      </c>
      <c r="L465" s="42" t="str">
        <f t="shared" si="68"/>
        <v/>
      </c>
      <c r="M465" s="42" t="str">
        <f t="shared" si="69"/>
        <v/>
      </c>
      <c r="N465" s="75">
        <f t="shared" si="70"/>
        <v>3.551672984494398E-3</v>
      </c>
      <c r="O465" s="75">
        <f t="shared" si="72"/>
        <v>1.0569292383065768E-3</v>
      </c>
      <c r="P465" s="75">
        <f t="shared" si="72"/>
        <v>1.2318892637327391E-3</v>
      </c>
      <c r="Q465" s="75">
        <f t="shared" si="72"/>
        <v>1.2628544824550821E-3</v>
      </c>
      <c r="R465" s="75">
        <f t="shared" si="72"/>
        <v>0</v>
      </c>
      <c r="S465" s="75">
        <f t="shared" si="73"/>
        <v>0</v>
      </c>
      <c r="T465" s="42" t="str">
        <f t="shared" si="71"/>
        <v/>
      </c>
    </row>
    <row r="466" spans="1:20" x14ac:dyDescent="0.25">
      <c r="A466">
        <v>697</v>
      </c>
      <c r="B466">
        <v>42212633.160300002</v>
      </c>
      <c r="C466">
        <v>0</v>
      </c>
      <c r="D466">
        <v>149845</v>
      </c>
      <c r="E466">
        <v>167263</v>
      </c>
      <c r="F466">
        <v>11771</v>
      </c>
      <c r="G466">
        <v>0</v>
      </c>
      <c r="H466" s="74">
        <v>328879</v>
      </c>
      <c r="I466" s="42" t="str">
        <f t="shared" si="65"/>
        <v/>
      </c>
      <c r="J466" s="42">
        <f t="shared" si="66"/>
        <v>0.4556234967875723</v>
      </c>
      <c r="K466" s="42">
        <f t="shared" si="67"/>
        <v>0.50858522435302955</v>
      </c>
      <c r="L466" s="42">
        <f t="shared" si="68"/>
        <v>3.5791278859398139E-2</v>
      </c>
      <c r="M466" s="42" t="str">
        <f t="shared" si="69"/>
        <v/>
      </c>
      <c r="N466" s="75">
        <f t="shared" si="70"/>
        <v>7.7910088847360287E-3</v>
      </c>
      <c r="O466" s="75">
        <f t="shared" si="72"/>
        <v>0</v>
      </c>
      <c r="P466" s="75">
        <f t="shared" si="72"/>
        <v>3.5497667115664731E-3</v>
      </c>
      <c r="Q466" s="75">
        <f t="shared" si="72"/>
        <v>3.9623920015799197E-3</v>
      </c>
      <c r="R466" s="75">
        <f t="shared" si="72"/>
        <v>2.7885017158963565E-4</v>
      </c>
      <c r="S466" s="75">
        <f t="shared" si="73"/>
        <v>0</v>
      </c>
      <c r="T466" s="42" t="str">
        <f t="shared" si="71"/>
        <v/>
      </c>
    </row>
    <row r="467" spans="1:20" x14ac:dyDescent="0.25">
      <c r="A467">
        <v>808</v>
      </c>
      <c r="B467">
        <v>18631731.175299998</v>
      </c>
      <c r="C467">
        <v>0</v>
      </c>
      <c r="D467">
        <v>148368</v>
      </c>
      <c r="E467">
        <v>0</v>
      </c>
      <c r="F467">
        <v>369822</v>
      </c>
      <c r="G467">
        <v>0</v>
      </c>
      <c r="H467" s="74">
        <v>518190</v>
      </c>
      <c r="I467" s="42" t="str">
        <f t="shared" si="65"/>
        <v/>
      </c>
      <c r="J467" s="42">
        <f t="shared" si="66"/>
        <v>0.28631968968911015</v>
      </c>
      <c r="K467" s="42" t="str">
        <f t="shared" si="67"/>
        <v/>
      </c>
      <c r="L467" s="42">
        <f t="shared" si="68"/>
        <v>0.71368031031088985</v>
      </c>
      <c r="M467" s="42" t="str">
        <f t="shared" si="69"/>
        <v/>
      </c>
      <c r="N467" s="75">
        <f t="shared" si="70"/>
        <v>2.7812230389356526E-2</v>
      </c>
      <c r="O467" s="75">
        <f t="shared" si="72"/>
        <v>0</v>
      </c>
      <c r="P467" s="75">
        <f t="shared" si="72"/>
        <v>7.9631891746425997E-3</v>
      </c>
      <c r="Q467" s="75">
        <f t="shared" si="72"/>
        <v>0</v>
      </c>
      <c r="R467" s="75">
        <f t="shared" si="72"/>
        <v>1.9849041214713925E-2</v>
      </c>
      <c r="S467" s="75">
        <f t="shared" si="73"/>
        <v>0</v>
      </c>
      <c r="T467" s="42" t="str">
        <f t="shared" si="71"/>
        <v/>
      </c>
    </row>
    <row r="468" spans="1:20" x14ac:dyDescent="0.25">
      <c r="A468">
        <v>298</v>
      </c>
      <c r="B468">
        <v>202830637.419</v>
      </c>
      <c r="C468">
        <v>0</v>
      </c>
      <c r="D468">
        <v>148172</v>
      </c>
      <c r="E468">
        <v>157142</v>
      </c>
      <c r="F468">
        <v>634340</v>
      </c>
      <c r="G468">
        <v>0</v>
      </c>
      <c r="H468" s="74">
        <v>939654</v>
      </c>
      <c r="I468" s="42" t="str">
        <f t="shared" si="65"/>
        <v/>
      </c>
      <c r="J468" s="42">
        <f t="shared" si="66"/>
        <v>0.15768782977564083</v>
      </c>
      <c r="K468" s="42">
        <f t="shared" si="67"/>
        <v>0.16723389673220143</v>
      </c>
      <c r="L468" s="42">
        <f t="shared" si="68"/>
        <v>0.67507827349215777</v>
      </c>
      <c r="M468" s="42" t="str">
        <f t="shared" si="69"/>
        <v/>
      </c>
      <c r="N468" s="75">
        <f t="shared" si="70"/>
        <v>4.632702494835125E-3</v>
      </c>
      <c r="O468" s="75">
        <f t="shared" si="72"/>
        <v>0</v>
      </c>
      <c r="P468" s="75">
        <f t="shared" si="72"/>
        <v>7.3052080240674773E-4</v>
      </c>
      <c r="Q468" s="75">
        <f t="shared" si="72"/>
        <v>7.7474489061226922E-4</v>
      </c>
      <c r="R468" s="75">
        <f t="shared" si="72"/>
        <v>3.1274368018161082E-3</v>
      </c>
      <c r="S468" s="75">
        <f t="shared" si="73"/>
        <v>0</v>
      </c>
      <c r="T468" s="42" t="str">
        <f t="shared" si="71"/>
        <v/>
      </c>
    </row>
    <row r="469" spans="1:20" x14ac:dyDescent="0.25">
      <c r="A469">
        <v>523</v>
      </c>
      <c r="B469">
        <v>28498633.081599999</v>
      </c>
      <c r="C469">
        <v>0</v>
      </c>
      <c r="D469">
        <v>146562</v>
      </c>
      <c r="E469">
        <v>8522</v>
      </c>
      <c r="F469">
        <v>3416</v>
      </c>
      <c r="G469">
        <v>0</v>
      </c>
      <c r="H469" s="74">
        <v>158500</v>
      </c>
      <c r="I469" s="42" t="str">
        <f t="shared" si="65"/>
        <v/>
      </c>
      <c r="J469" s="42">
        <f t="shared" si="66"/>
        <v>0.92468138801261834</v>
      </c>
      <c r="K469" s="42">
        <f t="shared" si="67"/>
        <v>5.3766561514195586E-2</v>
      </c>
      <c r="L469" s="42">
        <f t="shared" si="68"/>
        <v>2.1552050473186118E-2</v>
      </c>
      <c r="M469" s="42" t="str">
        <f t="shared" si="69"/>
        <v/>
      </c>
      <c r="N469" s="75">
        <f t="shared" si="70"/>
        <v>5.5616702578740428E-3</v>
      </c>
      <c r="O469" s="75">
        <f t="shared" si="72"/>
        <v>0</v>
      </c>
      <c r="P469" s="75">
        <f t="shared" si="72"/>
        <v>5.1427729737194665E-3</v>
      </c>
      <c r="Q469" s="75">
        <f t="shared" si="72"/>
        <v>2.9903188604165677E-4</v>
      </c>
      <c r="R469" s="75">
        <f t="shared" si="72"/>
        <v>1.1986539811291944E-4</v>
      </c>
      <c r="S469" s="75">
        <f t="shared" si="73"/>
        <v>0</v>
      </c>
      <c r="T469" s="42" t="str">
        <f t="shared" si="71"/>
        <v/>
      </c>
    </row>
    <row r="470" spans="1:20" x14ac:dyDescent="0.25">
      <c r="A470">
        <v>540</v>
      </c>
      <c r="B470">
        <v>10565900.397299999</v>
      </c>
      <c r="C470">
        <v>0</v>
      </c>
      <c r="D470">
        <v>141562</v>
      </c>
      <c r="E470">
        <v>0</v>
      </c>
      <c r="F470">
        <v>3289</v>
      </c>
      <c r="G470">
        <v>0</v>
      </c>
      <c r="H470" s="74">
        <v>144851</v>
      </c>
      <c r="I470" s="42" t="str">
        <f t="shared" si="65"/>
        <v/>
      </c>
      <c r="J470" s="42">
        <f t="shared" si="66"/>
        <v>0.97729390891329715</v>
      </c>
      <c r="K470" s="42" t="str">
        <f t="shared" si="67"/>
        <v/>
      </c>
      <c r="L470" s="42">
        <f t="shared" si="68"/>
        <v>2.2706091086702889E-2</v>
      </c>
      <c r="M470" s="42" t="str">
        <f t="shared" si="69"/>
        <v/>
      </c>
      <c r="N470" s="75">
        <f t="shared" si="70"/>
        <v>1.3709290694905197E-2</v>
      </c>
      <c r="O470" s="75">
        <f t="shared" si="72"/>
        <v>0</v>
      </c>
      <c r="P470" s="75">
        <f t="shared" si="72"/>
        <v>1.3398006291652591E-2</v>
      </c>
      <c r="Q470" s="75">
        <f t="shared" si="72"/>
        <v>0</v>
      </c>
      <c r="R470" s="75">
        <f t="shared" si="72"/>
        <v>3.1128440325260573E-4</v>
      </c>
      <c r="S470" s="75">
        <f t="shared" si="73"/>
        <v>0</v>
      </c>
      <c r="T470" s="42" t="str">
        <f t="shared" si="71"/>
        <v/>
      </c>
    </row>
    <row r="471" spans="1:20" x14ac:dyDescent="0.25">
      <c r="A471">
        <v>304</v>
      </c>
      <c r="B471">
        <v>19358338.472100001</v>
      </c>
      <c r="C471">
        <v>0</v>
      </c>
      <c r="D471">
        <v>138982</v>
      </c>
      <c r="E471">
        <v>814</v>
      </c>
      <c r="F471">
        <v>78734</v>
      </c>
      <c r="G471">
        <v>0</v>
      </c>
      <c r="H471" s="74">
        <v>218530</v>
      </c>
      <c r="I471" s="42" t="str">
        <f t="shared" si="65"/>
        <v/>
      </c>
      <c r="J471" s="42">
        <f t="shared" si="66"/>
        <v>0.63598590582528713</v>
      </c>
      <c r="K471" s="42">
        <f t="shared" si="67"/>
        <v>3.7248890312542898E-3</v>
      </c>
      <c r="L471" s="42">
        <f t="shared" si="68"/>
        <v>0.36028920514345858</v>
      </c>
      <c r="M471" s="42" t="str">
        <f t="shared" si="69"/>
        <v/>
      </c>
      <c r="N471" s="75">
        <f t="shared" si="70"/>
        <v>1.1288675436425189E-2</v>
      </c>
      <c r="O471" s="75">
        <f t="shared" si="72"/>
        <v>0</v>
      </c>
      <c r="P471" s="75">
        <f t="shared" si="72"/>
        <v>7.1794384730025423E-3</v>
      </c>
      <c r="Q471" s="75">
        <f t="shared" si="72"/>
        <v>4.2049063310529925E-5</v>
      </c>
      <c r="R471" s="75">
        <f t="shared" si="72"/>
        <v>4.0671879001121167E-3</v>
      </c>
      <c r="S471" s="75">
        <f t="shared" si="73"/>
        <v>0</v>
      </c>
      <c r="T471" s="42" t="str">
        <f t="shared" si="71"/>
        <v/>
      </c>
    </row>
    <row r="472" spans="1:20" x14ac:dyDescent="0.25">
      <c r="A472">
        <v>723</v>
      </c>
      <c r="B472">
        <v>51298242.823100001</v>
      </c>
      <c r="C472">
        <v>0</v>
      </c>
      <c r="D472">
        <v>134687</v>
      </c>
      <c r="E472">
        <v>0</v>
      </c>
      <c r="F472">
        <v>11253</v>
      </c>
      <c r="G472">
        <v>0</v>
      </c>
      <c r="H472" s="74">
        <v>145940</v>
      </c>
      <c r="I472" s="42" t="str">
        <f t="shared" si="65"/>
        <v/>
      </c>
      <c r="J472" s="42">
        <f t="shared" si="66"/>
        <v>0.92289296971358092</v>
      </c>
      <c r="K472" s="42" t="str">
        <f t="shared" si="67"/>
        <v/>
      </c>
      <c r="L472" s="42">
        <f t="shared" si="68"/>
        <v>7.7107030286419076E-2</v>
      </c>
      <c r="M472" s="42" t="str">
        <f t="shared" si="69"/>
        <v/>
      </c>
      <c r="N472" s="75">
        <f t="shared" si="70"/>
        <v>2.8449317553287043E-3</v>
      </c>
      <c r="O472" s="75">
        <f t="shared" si="72"/>
        <v>0</v>
      </c>
      <c r="P472" s="75">
        <f t="shared" si="72"/>
        <v>2.6255675163077787E-3</v>
      </c>
      <c r="Q472" s="75">
        <f t="shared" si="72"/>
        <v>0</v>
      </c>
      <c r="R472" s="75">
        <f t="shared" si="72"/>
        <v>2.193642390209258E-4</v>
      </c>
      <c r="S472" s="75">
        <f t="shared" si="73"/>
        <v>0</v>
      </c>
      <c r="T472" s="42" t="str">
        <f t="shared" si="71"/>
        <v/>
      </c>
    </row>
    <row r="473" spans="1:20" x14ac:dyDescent="0.25">
      <c r="A473">
        <v>453</v>
      </c>
      <c r="B473">
        <v>64952901.981299996</v>
      </c>
      <c r="C473">
        <v>0</v>
      </c>
      <c r="D473">
        <v>133879</v>
      </c>
      <c r="E473">
        <v>5552</v>
      </c>
      <c r="F473">
        <v>70279</v>
      </c>
      <c r="G473">
        <v>0</v>
      </c>
      <c r="H473" s="74">
        <v>209710</v>
      </c>
      <c r="I473" s="42" t="str">
        <f t="shared" si="65"/>
        <v/>
      </c>
      <c r="J473" s="42">
        <f t="shared" si="66"/>
        <v>0.63840064851461542</v>
      </c>
      <c r="K473" s="42">
        <f t="shared" si="67"/>
        <v>2.6474655476610556E-2</v>
      </c>
      <c r="L473" s="42">
        <f t="shared" si="68"/>
        <v>0.33512469600877404</v>
      </c>
      <c r="M473" s="42" t="str">
        <f t="shared" si="69"/>
        <v/>
      </c>
      <c r="N473" s="75">
        <f t="shared" si="70"/>
        <v>3.228647121269127E-3</v>
      </c>
      <c r="O473" s="75">
        <f t="shared" si="72"/>
        <v>0</v>
      </c>
      <c r="P473" s="75">
        <f t="shared" si="72"/>
        <v>2.061170416043057E-3</v>
      </c>
      <c r="Q473" s="75">
        <f t="shared" si="72"/>
        <v>8.5477320191150607E-5</v>
      </c>
      <c r="R473" s="75">
        <f t="shared" si="72"/>
        <v>1.0819993850349195E-3</v>
      </c>
      <c r="S473" s="75">
        <f t="shared" si="73"/>
        <v>0</v>
      </c>
      <c r="T473" s="42" t="str">
        <f t="shared" si="71"/>
        <v/>
      </c>
    </row>
    <row r="474" spans="1:20" x14ac:dyDescent="0.25">
      <c r="A474">
        <v>710</v>
      </c>
      <c r="B474">
        <v>9125600.7228800002</v>
      </c>
      <c r="C474">
        <v>0</v>
      </c>
      <c r="D474">
        <v>132879</v>
      </c>
      <c r="E474">
        <v>0</v>
      </c>
      <c r="F474">
        <v>4018</v>
      </c>
      <c r="G474">
        <v>0</v>
      </c>
      <c r="H474" s="74">
        <v>136897</v>
      </c>
      <c r="I474" s="42" t="str">
        <f t="shared" si="65"/>
        <v/>
      </c>
      <c r="J474" s="42">
        <f t="shared" si="66"/>
        <v>0.97064946638713778</v>
      </c>
      <c r="K474" s="42" t="str">
        <f t="shared" si="67"/>
        <v/>
      </c>
      <c r="L474" s="42">
        <f t="shared" si="68"/>
        <v>2.9350533612862224E-2</v>
      </c>
      <c r="M474" s="42" t="str">
        <f t="shared" si="69"/>
        <v/>
      </c>
      <c r="N474" s="75">
        <f t="shared" si="70"/>
        <v>1.5001423375533781E-2</v>
      </c>
      <c r="O474" s="75">
        <f t="shared" si="72"/>
        <v>0</v>
      </c>
      <c r="P474" s="75">
        <f t="shared" si="72"/>
        <v>1.4561123594509399E-2</v>
      </c>
      <c r="Q474" s="75">
        <f t="shared" si="72"/>
        <v>0</v>
      </c>
      <c r="R474" s="75">
        <f t="shared" si="72"/>
        <v>4.402997810243813E-4</v>
      </c>
      <c r="S474" s="75">
        <f t="shared" si="73"/>
        <v>0</v>
      </c>
      <c r="T474" s="42" t="str">
        <f t="shared" si="71"/>
        <v/>
      </c>
    </row>
    <row r="475" spans="1:20" x14ac:dyDescent="0.25">
      <c r="A475">
        <v>473</v>
      </c>
      <c r="B475">
        <v>39375323.356899999</v>
      </c>
      <c r="C475">
        <v>108972</v>
      </c>
      <c r="D475">
        <v>131199</v>
      </c>
      <c r="E475">
        <v>0</v>
      </c>
      <c r="F475">
        <v>40345</v>
      </c>
      <c r="G475">
        <v>0</v>
      </c>
      <c r="H475" s="74">
        <v>280516</v>
      </c>
      <c r="I475" s="42">
        <f t="shared" si="65"/>
        <v>0.38846981990332102</v>
      </c>
      <c r="J475" s="42">
        <f t="shared" si="66"/>
        <v>0.467705941907057</v>
      </c>
      <c r="K475" s="42" t="str">
        <f t="shared" si="67"/>
        <v/>
      </c>
      <c r="L475" s="42">
        <f t="shared" si="68"/>
        <v>0.14382423818962198</v>
      </c>
      <c r="M475" s="42" t="str">
        <f t="shared" si="69"/>
        <v/>
      </c>
      <c r="N475" s="75">
        <f t="shared" si="70"/>
        <v>7.1241573677348182E-3</v>
      </c>
      <c r="O475" s="75">
        <f t="shared" si="72"/>
        <v>2.7675201296068624E-3</v>
      </c>
      <c r="P475" s="75">
        <f t="shared" si="72"/>
        <v>3.3320107319705131E-3</v>
      </c>
      <c r="Q475" s="75">
        <f t="shared" si="72"/>
        <v>0</v>
      </c>
      <c r="R475" s="75">
        <f t="shared" si="72"/>
        <v>1.0246265061574428E-3</v>
      </c>
      <c r="S475" s="75">
        <f t="shared" si="73"/>
        <v>0</v>
      </c>
      <c r="T475" s="42" t="str">
        <f t="shared" si="71"/>
        <v/>
      </c>
    </row>
    <row r="476" spans="1:20" x14ac:dyDescent="0.25">
      <c r="A476">
        <v>488</v>
      </c>
      <c r="B476">
        <v>77231083.259299994</v>
      </c>
      <c r="C476">
        <v>0</v>
      </c>
      <c r="D476">
        <v>130236</v>
      </c>
      <c r="E476">
        <v>0</v>
      </c>
      <c r="F476">
        <v>277544</v>
      </c>
      <c r="G476">
        <v>0</v>
      </c>
      <c r="H476" s="74">
        <v>407780</v>
      </c>
      <c r="I476" s="42" t="str">
        <f t="shared" si="65"/>
        <v/>
      </c>
      <c r="J476" s="42">
        <f t="shared" si="66"/>
        <v>0.31937809603217421</v>
      </c>
      <c r="K476" s="42" t="str">
        <f t="shared" si="67"/>
        <v/>
      </c>
      <c r="L476" s="42">
        <f t="shared" si="68"/>
        <v>0.68062190396782574</v>
      </c>
      <c r="M476" s="42" t="str">
        <f t="shared" si="69"/>
        <v/>
      </c>
      <c r="N476" s="75">
        <f t="shared" si="70"/>
        <v>5.2799984512828394E-3</v>
      </c>
      <c r="O476" s="75">
        <f t="shared" si="72"/>
        <v>0</v>
      </c>
      <c r="P476" s="75">
        <f t="shared" si="72"/>
        <v>1.6863158524235418E-3</v>
      </c>
      <c r="Q476" s="75">
        <f t="shared" si="72"/>
        <v>0</v>
      </c>
      <c r="R476" s="75">
        <f t="shared" si="72"/>
        <v>3.5936825988592976E-3</v>
      </c>
      <c r="S476" s="75">
        <f t="shared" si="73"/>
        <v>0</v>
      </c>
      <c r="T476" s="42" t="str">
        <f t="shared" si="71"/>
        <v/>
      </c>
    </row>
    <row r="477" spans="1:20" x14ac:dyDescent="0.25">
      <c r="A477">
        <v>185</v>
      </c>
      <c r="B477">
        <v>14919520.105</v>
      </c>
      <c r="C477">
        <v>0</v>
      </c>
      <c r="D477">
        <v>129710</v>
      </c>
      <c r="E477">
        <v>1390</v>
      </c>
      <c r="F477">
        <v>281003</v>
      </c>
      <c r="G477">
        <v>0</v>
      </c>
      <c r="H477" s="74">
        <v>412103</v>
      </c>
      <c r="I477" s="42" t="str">
        <f t="shared" si="65"/>
        <v/>
      </c>
      <c r="J477" s="42">
        <f t="shared" si="66"/>
        <v>0.31475140923506989</v>
      </c>
      <c r="K477" s="42">
        <f t="shared" si="67"/>
        <v>3.3729431719739969E-3</v>
      </c>
      <c r="L477" s="42">
        <f t="shared" si="68"/>
        <v>0.68187564759295616</v>
      </c>
      <c r="M477" s="42" t="str">
        <f t="shared" si="69"/>
        <v/>
      </c>
      <c r="N477" s="75">
        <f t="shared" si="70"/>
        <v>2.7621732944472611E-2</v>
      </c>
      <c r="O477" s="75">
        <f t="shared" si="72"/>
        <v>0</v>
      </c>
      <c r="P477" s="75">
        <f t="shared" si="72"/>
        <v>8.6939793697875106E-3</v>
      </c>
      <c r="Q477" s="75">
        <f t="shared" si="72"/>
        <v>9.3166535533148096E-5</v>
      </c>
      <c r="R477" s="75">
        <f t="shared" si="72"/>
        <v>1.8834587039151952E-2</v>
      </c>
      <c r="S477" s="75">
        <f t="shared" si="73"/>
        <v>0</v>
      </c>
      <c r="T477" s="42" t="str">
        <f t="shared" si="71"/>
        <v/>
      </c>
    </row>
    <row r="478" spans="1:20" x14ac:dyDescent="0.25">
      <c r="A478">
        <v>211</v>
      </c>
      <c r="B478">
        <v>29574072.727499999</v>
      </c>
      <c r="C478">
        <v>0</v>
      </c>
      <c r="D478">
        <v>129090</v>
      </c>
      <c r="E478">
        <v>10561</v>
      </c>
      <c r="F478">
        <v>33115</v>
      </c>
      <c r="G478">
        <v>0</v>
      </c>
      <c r="H478" s="74">
        <v>172766</v>
      </c>
      <c r="I478" s="42" t="str">
        <f t="shared" si="65"/>
        <v/>
      </c>
      <c r="J478" s="42">
        <f t="shared" si="66"/>
        <v>0.74719562876954959</v>
      </c>
      <c r="K478" s="42">
        <f t="shared" si="67"/>
        <v>6.1128925830313832E-2</v>
      </c>
      <c r="L478" s="42">
        <f t="shared" si="68"/>
        <v>0.19167544540013659</v>
      </c>
      <c r="M478" s="42" t="str">
        <f t="shared" si="69"/>
        <v/>
      </c>
      <c r="N478" s="75">
        <f t="shared" si="70"/>
        <v>5.8418061520268847E-3</v>
      </c>
      <c r="O478" s="75">
        <f t="shared" si="72"/>
        <v>0</v>
      </c>
      <c r="P478" s="75">
        <f t="shared" si="72"/>
        <v>4.3649720209135512E-3</v>
      </c>
      <c r="Q478" s="75">
        <f t="shared" si="72"/>
        <v>3.5710333498232248E-4</v>
      </c>
      <c r="R478" s="75">
        <f t="shared" si="72"/>
        <v>1.1197307961310111E-3</v>
      </c>
      <c r="S478" s="75">
        <f t="shared" si="73"/>
        <v>0</v>
      </c>
      <c r="T478" s="42" t="str">
        <f t="shared" si="71"/>
        <v/>
      </c>
    </row>
    <row r="479" spans="1:20" x14ac:dyDescent="0.25">
      <c r="A479">
        <v>1103</v>
      </c>
      <c r="B479">
        <v>8578049.0705299992</v>
      </c>
      <c r="C479">
        <v>0</v>
      </c>
      <c r="D479">
        <v>128448</v>
      </c>
      <c r="E479">
        <v>18927</v>
      </c>
      <c r="F479">
        <v>0</v>
      </c>
      <c r="G479">
        <v>0</v>
      </c>
      <c r="H479" s="74">
        <v>147375</v>
      </c>
      <c r="I479" s="42" t="str">
        <f t="shared" si="65"/>
        <v/>
      </c>
      <c r="J479" s="42">
        <f t="shared" si="66"/>
        <v>0.87157251908396949</v>
      </c>
      <c r="K479" s="42">
        <f t="shared" si="67"/>
        <v>0.12842748091603054</v>
      </c>
      <c r="L479" s="42" t="str">
        <f t="shared" si="68"/>
        <v/>
      </c>
      <c r="M479" s="42" t="str">
        <f t="shared" si="69"/>
        <v/>
      </c>
      <c r="N479" s="75">
        <f t="shared" si="70"/>
        <v>1.7180479942264348E-2</v>
      </c>
      <c r="O479" s="75">
        <f t="shared" si="72"/>
        <v>0</v>
      </c>
      <c r="P479" s="75">
        <f t="shared" si="72"/>
        <v>1.4974034182350949E-2</v>
      </c>
      <c r="Q479" s="75">
        <f t="shared" si="72"/>
        <v>2.2064457599134E-3</v>
      </c>
      <c r="R479" s="75">
        <f t="shared" si="72"/>
        <v>0</v>
      </c>
      <c r="S479" s="75">
        <f t="shared" si="73"/>
        <v>0</v>
      </c>
      <c r="T479" s="42" t="str">
        <f t="shared" si="71"/>
        <v/>
      </c>
    </row>
    <row r="480" spans="1:20" x14ac:dyDescent="0.25">
      <c r="A480">
        <v>254</v>
      </c>
      <c r="B480">
        <v>29357344.962000001</v>
      </c>
      <c r="C480">
        <v>3646211</v>
      </c>
      <c r="D480">
        <v>124077</v>
      </c>
      <c r="E480">
        <v>51397</v>
      </c>
      <c r="F480">
        <v>2904513</v>
      </c>
      <c r="G480">
        <v>0</v>
      </c>
      <c r="H480" s="74">
        <v>6726198</v>
      </c>
      <c r="I480" s="42">
        <f t="shared" si="65"/>
        <v>0.54209094052836382</v>
      </c>
      <c r="J480" s="42">
        <f t="shared" si="66"/>
        <v>1.8446825383374086E-2</v>
      </c>
      <c r="K480" s="42">
        <f t="shared" si="67"/>
        <v>7.6413153463516835E-3</v>
      </c>
      <c r="L480" s="42">
        <f t="shared" si="68"/>
        <v>0.43182091874191036</v>
      </c>
      <c r="M480" s="42" t="str">
        <f t="shared" si="69"/>
        <v/>
      </c>
      <c r="N480" s="75">
        <f t="shared" si="70"/>
        <v>0.2291146562710748</v>
      </c>
      <c r="O480" s="75">
        <f t="shared" si="72"/>
        <v>0.12420097950681974</v>
      </c>
      <c r="P480" s="75">
        <f t="shared" si="72"/>
        <v>4.2264380570042909E-3</v>
      </c>
      <c r="Q480" s="75">
        <f t="shared" si="72"/>
        <v>1.750737339038255E-3</v>
      </c>
      <c r="R480" s="75">
        <f t="shared" si="72"/>
        <v>9.8936501368212512E-2</v>
      </c>
      <c r="S480" s="75">
        <f t="shared" si="73"/>
        <v>0</v>
      </c>
      <c r="T480" s="42" t="str">
        <f t="shared" si="71"/>
        <v/>
      </c>
    </row>
    <row r="481" spans="1:20" x14ac:dyDescent="0.25">
      <c r="A481">
        <v>173</v>
      </c>
      <c r="B481">
        <v>34062772.2645</v>
      </c>
      <c r="C481">
        <v>0</v>
      </c>
      <c r="D481">
        <v>121647</v>
      </c>
      <c r="E481">
        <v>0</v>
      </c>
      <c r="F481">
        <v>14415</v>
      </c>
      <c r="G481">
        <v>0</v>
      </c>
      <c r="H481" s="74">
        <v>136062</v>
      </c>
      <c r="I481" s="42" t="str">
        <f t="shared" si="65"/>
        <v/>
      </c>
      <c r="J481" s="42">
        <f t="shared" si="66"/>
        <v>0.89405565110023366</v>
      </c>
      <c r="K481" s="42" t="str">
        <f t="shared" si="67"/>
        <v/>
      </c>
      <c r="L481" s="42">
        <f t="shared" si="68"/>
        <v>0.10594434889976628</v>
      </c>
      <c r="M481" s="42" t="str">
        <f t="shared" si="69"/>
        <v/>
      </c>
      <c r="N481" s="75">
        <f t="shared" si="70"/>
        <v>3.9944488059711729E-3</v>
      </c>
      <c r="O481" s="75">
        <f t="shared" si="72"/>
        <v>0</v>
      </c>
      <c r="P481" s="75">
        <f t="shared" si="72"/>
        <v>3.571259528009108E-3</v>
      </c>
      <c r="Q481" s="75">
        <f t="shared" si="72"/>
        <v>0</v>
      </c>
      <c r="R481" s="75">
        <f t="shared" si="72"/>
        <v>4.2318927796206475E-4</v>
      </c>
      <c r="S481" s="75">
        <f t="shared" si="73"/>
        <v>0</v>
      </c>
      <c r="T481" s="42" t="str">
        <f t="shared" si="71"/>
        <v/>
      </c>
    </row>
    <row r="482" spans="1:20" x14ac:dyDescent="0.25">
      <c r="A482">
        <v>839</v>
      </c>
      <c r="B482">
        <v>12851221.338099999</v>
      </c>
      <c r="C482">
        <v>0</v>
      </c>
      <c r="D482">
        <v>120454</v>
      </c>
      <c r="E482">
        <v>911</v>
      </c>
      <c r="F482">
        <v>0</v>
      </c>
      <c r="G482">
        <v>0</v>
      </c>
      <c r="H482" s="74">
        <v>121365</v>
      </c>
      <c r="I482" s="42" t="str">
        <f t="shared" si="65"/>
        <v/>
      </c>
      <c r="J482" s="42">
        <f t="shared" si="66"/>
        <v>0.99249371729905655</v>
      </c>
      <c r="K482" s="42">
        <f t="shared" si="67"/>
        <v>7.5062827009434348E-3</v>
      </c>
      <c r="L482" s="42" t="str">
        <f t="shared" si="68"/>
        <v/>
      </c>
      <c r="M482" s="42" t="str">
        <f t="shared" si="69"/>
        <v/>
      </c>
      <c r="N482" s="75">
        <f t="shared" si="70"/>
        <v>9.4438494837988159E-3</v>
      </c>
      <c r="O482" s="75">
        <f t="shared" si="72"/>
        <v>0</v>
      </c>
      <c r="P482" s="75">
        <f t="shared" si="72"/>
        <v>9.3729612797882628E-3</v>
      </c>
      <c r="Q482" s="75">
        <f t="shared" si="72"/>
        <v>7.0888204010552636E-5</v>
      </c>
      <c r="R482" s="75">
        <f t="shared" si="72"/>
        <v>0</v>
      </c>
      <c r="S482" s="75">
        <f t="shared" si="73"/>
        <v>0</v>
      </c>
      <c r="T482" s="42" t="str">
        <f t="shared" si="71"/>
        <v/>
      </c>
    </row>
    <row r="483" spans="1:20" x14ac:dyDescent="0.25">
      <c r="A483">
        <v>1101</v>
      </c>
      <c r="B483">
        <v>9406857.6387799997</v>
      </c>
      <c r="C483">
        <v>0</v>
      </c>
      <c r="D483">
        <v>118342</v>
      </c>
      <c r="E483">
        <v>10203</v>
      </c>
      <c r="F483">
        <v>0</v>
      </c>
      <c r="G483">
        <v>0</v>
      </c>
      <c r="H483" s="74">
        <v>128545</v>
      </c>
      <c r="I483" s="42" t="str">
        <f t="shared" si="65"/>
        <v/>
      </c>
      <c r="J483" s="42">
        <f t="shared" si="66"/>
        <v>0.92062701777587619</v>
      </c>
      <c r="K483" s="42">
        <f t="shared" si="67"/>
        <v>7.9372982224123853E-2</v>
      </c>
      <c r="L483" s="42" t="str">
        <f t="shared" si="68"/>
        <v/>
      </c>
      <c r="M483" s="42" t="str">
        <f t="shared" si="69"/>
        <v/>
      </c>
      <c r="N483" s="75">
        <f t="shared" si="70"/>
        <v>1.366503086748864E-2</v>
      </c>
      <c r="O483" s="75">
        <f t="shared" si="72"/>
        <v>0</v>
      </c>
      <c r="P483" s="75">
        <f t="shared" si="72"/>
        <v>1.2580396615351361E-2</v>
      </c>
      <c r="Q483" s="75">
        <f t="shared" si="72"/>
        <v>1.0846342521372795E-3</v>
      </c>
      <c r="R483" s="75">
        <f t="shared" si="72"/>
        <v>0</v>
      </c>
      <c r="S483" s="75">
        <f t="shared" si="73"/>
        <v>0</v>
      </c>
      <c r="T483" s="42" t="str">
        <f t="shared" si="71"/>
        <v/>
      </c>
    </row>
    <row r="484" spans="1:20" x14ac:dyDescent="0.25">
      <c r="A484">
        <v>371</v>
      </c>
      <c r="B484">
        <v>26279720.179200001</v>
      </c>
      <c r="C484">
        <v>0</v>
      </c>
      <c r="D484">
        <v>117468</v>
      </c>
      <c r="E484">
        <v>24</v>
      </c>
      <c r="F484">
        <v>42806</v>
      </c>
      <c r="G484">
        <v>0</v>
      </c>
      <c r="H484" s="74">
        <v>160298</v>
      </c>
      <c r="I484" s="42" t="str">
        <f t="shared" si="65"/>
        <v/>
      </c>
      <c r="J484" s="42">
        <f t="shared" si="66"/>
        <v>0.73281014111217857</v>
      </c>
      <c r="K484" s="42">
        <f t="shared" si="67"/>
        <v>1.4972114436861346E-4</v>
      </c>
      <c r="L484" s="42">
        <f t="shared" si="68"/>
        <v>0.26704013774345281</v>
      </c>
      <c r="M484" s="42" t="str">
        <f t="shared" si="69"/>
        <v/>
      </c>
      <c r="N484" s="75">
        <f t="shared" si="70"/>
        <v>6.0996844299306286E-3</v>
      </c>
      <c r="O484" s="75">
        <f t="shared" si="72"/>
        <v>0</v>
      </c>
      <c r="P484" s="75">
        <f t="shared" si="72"/>
        <v>4.4699106078372229E-3</v>
      </c>
      <c r="Q484" s="75">
        <f t="shared" si="72"/>
        <v>9.132517331366273E-7</v>
      </c>
      <c r="R484" s="75">
        <f t="shared" si="72"/>
        <v>1.6288605703602696E-3</v>
      </c>
      <c r="S484" s="75">
        <f t="shared" si="73"/>
        <v>0</v>
      </c>
      <c r="T484" s="42" t="str">
        <f t="shared" si="71"/>
        <v/>
      </c>
    </row>
    <row r="485" spans="1:20" x14ac:dyDescent="0.25">
      <c r="A485">
        <v>141</v>
      </c>
      <c r="B485">
        <v>18119701.686999999</v>
      </c>
      <c r="C485">
        <v>0</v>
      </c>
      <c r="D485">
        <v>115603</v>
      </c>
      <c r="E485">
        <v>15484</v>
      </c>
      <c r="F485">
        <v>0</v>
      </c>
      <c r="G485">
        <v>0</v>
      </c>
      <c r="H485" s="74">
        <v>131087</v>
      </c>
      <c r="I485" s="42" t="str">
        <f t="shared" si="65"/>
        <v/>
      </c>
      <c r="J485" s="42">
        <f t="shared" si="66"/>
        <v>0.88187997284246344</v>
      </c>
      <c r="K485" s="42">
        <f t="shared" si="67"/>
        <v>0.1181200271575366</v>
      </c>
      <c r="L485" s="42" t="str">
        <f t="shared" si="68"/>
        <v/>
      </c>
      <c r="M485" s="42" t="str">
        <f t="shared" si="69"/>
        <v/>
      </c>
      <c r="N485" s="75">
        <f t="shared" si="70"/>
        <v>7.2345010014181702E-3</v>
      </c>
      <c r="O485" s="75">
        <f t="shared" si="72"/>
        <v>0</v>
      </c>
      <c r="P485" s="75">
        <f t="shared" si="72"/>
        <v>6.3799615466594304E-3</v>
      </c>
      <c r="Q485" s="75">
        <f t="shared" si="72"/>
        <v>8.5453945475873997E-4</v>
      </c>
      <c r="R485" s="75">
        <f t="shared" si="72"/>
        <v>0</v>
      </c>
      <c r="S485" s="75">
        <f t="shared" si="73"/>
        <v>0</v>
      </c>
      <c r="T485" s="42" t="str">
        <f t="shared" si="71"/>
        <v/>
      </c>
    </row>
    <row r="486" spans="1:20" x14ac:dyDescent="0.25">
      <c r="A486">
        <v>283</v>
      </c>
      <c r="B486">
        <v>79227304.6215</v>
      </c>
      <c r="C486">
        <v>0</v>
      </c>
      <c r="D486">
        <v>114874</v>
      </c>
      <c r="E486">
        <v>193809</v>
      </c>
      <c r="F486">
        <v>2682431</v>
      </c>
      <c r="G486">
        <v>0</v>
      </c>
      <c r="H486" s="74">
        <v>2991114</v>
      </c>
      <c r="I486" s="42" t="str">
        <f t="shared" si="65"/>
        <v/>
      </c>
      <c r="J486" s="42">
        <f t="shared" si="66"/>
        <v>3.8405089207566141E-2</v>
      </c>
      <c r="K486" s="42">
        <f t="shared" si="67"/>
        <v>6.4794922560624565E-2</v>
      </c>
      <c r="L486" s="42">
        <f t="shared" si="68"/>
        <v>0.89679998823180929</v>
      </c>
      <c r="M486" s="42" t="str">
        <f t="shared" si="69"/>
        <v/>
      </c>
      <c r="N486" s="75">
        <f t="shared" si="70"/>
        <v>3.7753575163130035E-2</v>
      </c>
      <c r="O486" s="75">
        <f t="shared" si="72"/>
        <v>0</v>
      </c>
      <c r="P486" s="75">
        <f t="shared" si="72"/>
        <v>1.4499294220445627E-3</v>
      </c>
      <c r="Q486" s="75">
        <f t="shared" si="72"/>
        <v>2.44623997908173E-3</v>
      </c>
      <c r="R486" s="75">
        <f t="shared" si="72"/>
        <v>3.3857405762003745E-2</v>
      </c>
      <c r="S486" s="75">
        <f t="shared" si="73"/>
        <v>0</v>
      </c>
      <c r="T486" s="42" t="str">
        <f t="shared" si="71"/>
        <v/>
      </c>
    </row>
    <row r="487" spans="1:20" x14ac:dyDescent="0.25">
      <c r="A487">
        <v>881</v>
      </c>
      <c r="B487">
        <v>12112007.019400001</v>
      </c>
      <c r="C487">
        <v>0</v>
      </c>
      <c r="D487">
        <v>114376</v>
      </c>
      <c r="E487">
        <v>46</v>
      </c>
      <c r="F487">
        <v>1480</v>
      </c>
      <c r="G487">
        <v>0</v>
      </c>
      <c r="H487" s="74">
        <v>115902</v>
      </c>
      <c r="I487" s="42" t="str">
        <f t="shared" si="65"/>
        <v/>
      </c>
      <c r="J487" s="42">
        <f t="shared" si="66"/>
        <v>0.98683370433642215</v>
      </c>
      <c r="K487" s="42">
        <f t="shared" si="67"/>
        <v>3.9688702524546599E-4</v>
      </c>
      <c r="L487" s="42">
        <f t="shared" si="68"/>
        <v>1.2769408638332385E-2</v>
      </c>
      <c r="M487" s="42" t="str">
        <f t="shared" si="69"/>
        <v/>
      </c>
      <c r="N487" s="75">
        <f t="shared" si="70"/>
        <v>9.5691820368298888E-3</v>
      </c>
      <c r="O487" s="75">
        <f t="shared" si="72"/>
        <v>0</v>
      </c>
      <c r="P487" s="75">
        <f t="shared" si="72"/>
        <v>9.4431913568743878E-3</v>
      </c>
      <c r="Q487" s="75">
        <f t="shared" si="72"/>
        <v>3.7978841926297634E-6</v>
      </c>
      <c r="R487" s="75">
        <f t="shared" si="72"/>
        <v>1.2219279576287066E-4</v>
      </c>
      <c r="S487" s="75">
        <f t="shared" si="73"/>
        <v>0</v>
      </c>
      <c r="T487" s="42" t="str">
        <f t="shared" si="71"/>
        <v/>
      </c>
    </row>
    <row r="488" spans="1:20" x14ac:dyDescent="0.25">
      <c r="A488">
        <v>107</v>
      </c>
      <c r="B488">
        <v>21439799.249299999</v>
      </c>
      <c r="C488">
        <v>0</v>
      </c>
      <c r="D488">
        <v>112101</v>
      </c>
      <c r="E488">
        <v>766</v>
      </c>
      <c r="F488">
        <v>122209</v>
      </c>
      <c r="G488">
        <v>0</v>
      </c>
      <c r="H488" s="74">
        <v>235076</v>
      </c>
      <c r="I488" s="42" t="str">
        <f t="shared" si="65"/>
        <v/>
      </c>
      <c r="J488" s="42">
        <f t="shared" si="66"/>
        <v>0.47687130970409569</v>
      </c>
      <c r="K488" s="42">
        <f t="shared" si="67"/>
        <v>3.2585206486412904E-3</v>
      </c>
      <c r="L488" s="42">
        <f t="shared" si="68"/>
        <v>0.51987016964726296</v>
      </c>
      <c r="M488" s="42" t="str">
        <f t="shared" si="69"/>
        <v/>
      </c>
      <c r="N488" s="75">
        <f t="shared" si="70"/>
        <v>1.0964468336039814E-2</v>
      </c>
      <c r="O488" s="75">
        <f t="shared" si="72"/>
        <v>0</v>
      </c>
      <c r="P488" s="75">
        <f t="shared" si="72"/>
        <v>5.2286403756163927E-3</v>
      </c>
      <c r="Q488" s="75">
        <f t="shared" si="72"/>
        <v>3.5727946474359341E-5</v>
      </c>
      <c r="R488" s="75">
        <f t="shared" si="72"/>
        <v>5.7001000139490611E-3</v>
      </c>
      <c r="S488" s="75">
        <f t="shared" si="73"/>
        <v>0</v>
      </c>
      <c r="T488" s="42" t="str">
        <f t="shared" si="71"/>
        <v/>
      </c>
    </row>
    <row r="489" spans="1:20" x14ac:dyDescent="0.25">
      <c r="A489">
        <v>514</v>
      </c>
      <c r="B489">
        <v>15476578.891100001</v>
      </c>
      <c r="C489">
        <v>0</v>
      </c>
      <c r="D489">
        <v>112075</v>
      </c>
      <c r="E489">
        <v>69110</v>
      </c>
      <c r="F489">
        <v>40055</v>
      </c>
      <c r="G489">
        <v>0</v>
      </c>
      <c r="H489" s="74">
        <v>221240</v>
      </c>
      <c r="I489" s="42" t="str">
        <f t="shared" si="65"/>
        <v/>
      </c>
      <c r="J489" s="42">
        <f t="shared" si="66"/>
        <v>0.50657656843247156</v>
      </c>
      <c r="K489" s="42">
        <f t="shared" si="67"/>
        <v>0.31237570059663716</v>
      </c>
      <c r="L489" s="42">
        <f t="shared" si="68"/>
        <v>0.18104773097089133</v>
      </c>
      <c r="M489" s="42" t="str">
        <f t="shared" si="69"/>
        <v/>
      </c>
      <c r="N489" s="75">
        <f t="shared" si="70"/>
        <v>1.4295148918681687E-2</v>
      </c>
      <c r="O489" s="75">
        <f t="shared" si="72"/>
        <v>0</v>
      </c>
      <c r="P489" s="75">
        <f t="shared" si="72"/>
        <v>7.2415874844569249E-3</v>
      </c>
      <c r="Q489" s="75">
        <f t="shared" si="72"/>
        <v>4.4654571586064517E-3</v>
      </c>
      <c r="R489" s="75">
        <f t="shared" si="72"/>
        <v>2.5881042756183102E-3</v>
      </c>
      <c r="S489" s="75">
        <f t="shared" si="73"/>
        <v>0</v>
      </c>
      <c r="T489" s="42" t="str">
        <f t="shared" si="71"/>
        <v/>
      </c>
    </row>
    <row r="490" spans="1:20" x14ac:dyDescent="0.25">
      <c r="A490">
        <v>260</v>
      </c>
      <c r="B490">
        <v>62520308.990400001</v>
      </c>
      <c r="C490">
        <v>0</v>
      </c>
      <c r="D490">
        <v>111858</v>
      </c>
      <c r="E490">
        <v>0</v>
      </c>
      <c r="F490">
        <v>677030</v>
      </c>
      <c r="G490">
        <v>0</v>
      </c>
      <c r="H490" s="74">
        <v>788888</v>
      </c>
      <c r="I490" s="42" t="str">
        <f t="shared" si="65"/>
        <v/>
      </c>
      <c r="J490" s="42">
        <f t="shared" si="66"/>
        <v>0.14179199075153887</v>
      </c>
      <c r="K490" s="42" t="str">
        <f t="shared" si="67"/>
        <v/>
      </c>
      <c r="L490" s="42">
        <f t="shared" si="68"/>
        <v>0.85820800924846108</v>
      </c>
      <c r="M490" s="42" t="str">
        <f t="shared" si="69"/>
        <v/>
      </c>
      <c r="N490" s="75">
        <f t="shared" si="70"/>
        <v>1.2618107823509538E-2</v>
      </c>
      <c r="O490" s="75">
        <f t="shared" si="72"/>
        <v>0</v>
      </c>
      <c r="P490" s="75">
        <f t="shared" si="72"/>
        <v>1.7891466278129849E-3</v>
      </c>
      <c r="Q490" s="75">
        <f t="shared" si="72"/>
        <v>0</v>
      </c>
      <c r="R490" s="75">
        <f t="shared" si="72"/>
        <v>1.0828961195696554E-2</v>
      </c>
      <c r="S490" s="75">
        <f t="shared" si="73"/>
        <v>0</v>
      </c>
      <c r="T490" s="42" t="str">
        <f t="shared" si="71"/>
        <v/>
      </c>
    </row>
    <row r="491" spans="1:20" x14ac:dyDescent="0.25">
      <c r="A491">
        <v>573</v>
      </c>
      <c r="B491">
        <v>38483002.044</v>
      </c>
      <c r="C491">
        <v>0</v>
      </c>
      <c r="D491">
        <v>111004</v>
      </c>
      <c r="E491">
        <v>7742</v>
      </c>
      <c r="F491">
        <v>0</v>
      </c>
      <c r="G491">
        <v>0</v>
      </c>
      <c r="H491" s="74">
        <v>118746</v>
      </c>
      <c r="I491" s="42" t="str">
        <f t="shared" si="65"/>
        <v/>
      </c>
      <c r="J491" s="42">
        <f t="shared" si="66"/>
        <v>0.93480201438364241</v>
      </c>
      <c r="K491" s="42">
        <f t="shared" si="67"/>
        <v>6.5197985616357604E-2</v>
      </c>
      <c r="L491" s="42" t="str">
        <f t="shared" si="68"/>
        <v/>
      </c>
      <c r="M491" s="42" t="str">
        <f t="shared" si="69"/>
        <v/>
      </c>
      <c r="N491" s="75">
        <f t="shared" si="70"/>
        <v>3.0856740299062516E-3</v>
      </c>
      <c r="O491" s="75">
        <f t="shared" si="72"/>
        <v>0</v>
      </c>
      <c r="P491" s="75">
        <f t="shared" si="72"/>
        <v>2.8844942988876555E-3</v>
      </c>
      <c r="Q491" s="75">
        <f t="shared" si="72"/>
        <v>2.01179731018596E-4</v>
      </c>
      <c r="R491" s="75">
        <f t="shared" si="72"/>
        <v>0</v>
      </c>
      <c r="S491" s="75">
        <f t="shared" si="73"/>
        <v>0</v>
      </c>
      <c r="T491" s="42" t="str">
        <f t="shared" si="71"/>
        <v/>
      </c>
    </row>
    <row r="492" spans="1:20" x14ac:dyDescent="0.25">
      <c r="A492">
        <v>98</v>
      </c>
      <c r="B492">
        <v>94756520.072600007</v>
      </c>
      <c r="C492">
        <v>0</v>
      </c>
      <c r="D492">
        <v>109888</v>
      </c>
      <c r="E492">
        <v>15978</v>
      </c>
      <c r="F492">
        <v>53499</v>
      </c>
      <c r="G492">
        <v>0</v>
      </c>
      <c r="H492" s="74">
        <v>179365</v>
      </c>
      <c r="I492" s="42" t="str">
        <f t="shared" si="65"/>
        <v/>
      </c>
      <c r="J492" s="42">
        <f t="shared" si="66"/>
        <v>0.6126501825885764</v>
      </c>
      <c r="K492" s="42">
        <f t="shared" si="67"/>
        <v>8.9080924372090434E-2</v>
      </c>
      <c r="L492" s="42">
        <f t="shared" si="68"/>
        <v>0.29826889303933318</v>
      </c>
      <c r="M492" s="42" t="str">
        <f t="shared" si="69"/>
        <v/>
      </c>
      <c r="N492" s="75">
        <f t="shared" si="70"/>
        <v>1.8929040435695101E-3</v>
      </c>
      <c r="O492" s="75">
        <f t="shared" si="72"/>
        <v>0</v>
      </c>
      <c r="P492" s="75">
        <f t="shared" si="72"/>
        <v>1.1596880079155149E-3</v>
      </c>
      <c r="Q492" s="75">
        <f t="shared" si="72"/>
        <v>1.6862164194883969E-4</v>
      </c>
      <c r="R492" s="75">
        <f t="shared" si="72"/>
        <v>5.6459439370515547E-4</v>
      </c>
      <c r="S492" s="75">
        <f t="shared" si="73"/>
        <v>0</v>
      </c>
      <c r="T492" s="42" t="str">
        <f t="shared" si="71"/>
        <v/>
      </c>
    </row>
    <row r="493" spans="1:20" x14ac:dyDescent="0.25">
      <c r="A493">
        <v>316</v>
      </c>
      <c r="B493">
        <v>20610392.9133</v>
      </c>
      <c r="C493">
        <v>0</v>
      </c>
      <c r="D493">
        <v>109036</v>
      </c>
      <c r="E493">
        <v>18955</v>
      </c>
      <c r="F493">
        <v>1721453</v>
      </c>
      <c r="G493">
        <v>0</v>
      </c>
      <c r="H493" s="74">
        <v>1849444</v>
      </c>
      <c r="I493" s="42" t="str">
        <f t="shared" si="65"/>
        <v/>
      </c>
      <c r="J493" s="42">
        <f t="shared" si="66"/>
        <v>5.8956097075661656E-2</v>
      </c>
      <c r="K493" s="42">
        <f t="shared" si="67"/>
        <v>1.0249026193818251E-2</v>
      </c>
      <c r="L493" s="42">
        <f t="shared" si="68"/>
        <v>0.93079487673052008</v>
      </c>
      <c r="M493" s="42" t="str">
        <f t="shared" si="69"/>
        <v/>
      </c>
      <c r="N493" s="75">
        <f t="shared" si="70"/>
        <v>8.9733563439566622E-2</v>
      </c>
      <c r="O493" s="75">
        <f t="shared" si="72"/>
        <v>0</v>
      </c>
      <c r="P493" s="75">
        <f t="shared" si="72"/>
        <v>5.290340677088134E-3</v>
      </c>
      <c r="Q493" s="75">
        <f t="shared" si="72"/>
        <v>9.1968164215677003E-4</v>
      </c>
      <c r="R493" s="75">
        <f t="shared" si="72"/>
        <v>8.3523541120321718E-2</v>
      </c>
      <c r="S493" s="75">
        <f t="shared" si="73"/>
        <v>0</v>
      </c>
      <c r="T493" s="42" t="str">
        <f t="shared" si="71"/>
        <v/>
      </c>
    </row>
    <row r="494" spans="1:20" x14ac:dyDescent="0.25">
      <c r="A494">
        <v>226</v>
      </c>
      <c r="B494">
        <v>74952668.565599993</v>
      </c>
      <c r="C494">
        <v>0</v>
      </c>
      <c r="D494">
        <v>107120</v>
      </c>
      <c r="E494">
        <v>6667</v>
      </c>
      <c r="F494">
        <v>161647</v>
      </c>
      <c r="G494">
        <v>0</v>
      </c>
      <c r="H494" s="74">
        <v>275434</v>
      </c>
      <c r="I494" s="42" t="str">
        <f t="shared" si="65"/>
        <v/>
      </c>
      <c r="J494" s="42">
        <f t="shared" si="66"/>
        <v>0.38891349651822216</v>
      </c>
      <c r="K494" s="42">
        <f t="shared" si="67"/>
        <v>2.4205435784979343E-2</v>
      </c>
      <c r="L494" s="42">
        <f t="shared" si="68"/>
        <v>0.58688106769679849</v>
      </c>
      <c r="M494" s="42" t="str">
        <f t="shared" si="69"/>
        <v/>
      </c>
      <c r="N494" s="75">
        <f t="shared" si="70"/>
        <v>3.6747724300027419E-3</v>
      </c>
      <c r="O494" s="75">
        <f t="shared" si="72"/>
        <v>0</v>
      </c>
      <c r="P494" s="75">
        <f t="shared" si="72"/>
        <v>1.42916859466113E-3</v>
      </c>
      <c r="Q494" s="75">
        <f t="shared" si="72"/>
        <v>8.8949468078843851E-5</v>
      </c>
      <c r="R494" s="75">
        <f t="shared" si="72"/>
        <v>2.156654367262768E-3</v>
      </c>
      <c r="S494" s="75">
        <f t="shared" si="73"/>
        <v>0</v>
      </c>
      <c r="T494" s="42" t="str">
        <f t="shared" si="71"/>
        <v/>
      </c>
    </row>
    <row r="495" spans="1:20" x14ac:dyDescent="0.25">
      <c r="A495">
        <v>18</v>
      </c>
      <c r="B495">
        <v>48363917.236400001</v>
      </c>
      <c r="C495">
        <v>0</v>
      </c>
      <c r="D495">
        <v>106082</v>
      </c>
      <c r="E495">
        <v>780420</v>
      </c>
      <c r="F495">
        <v>2960</v>
      </c>
      <c r="G495">
        <v>1488331</v>
      </c>
      <c r="H495" s="74">
        <v>2377793</v>
      </c>
      <c r="I495" s="42" t="str">
        <f t="shared" si="65"/>
        <v/>
      </c>
      <c r="J495" s="42">
        <f t="shared" si="66"/>
        <v>4.461363962296129E-2</v>
      </c>
      <c r="K495" s="42">
        <f t="shared" si="67"/>
        <v>0.32821191752183643</v>
      </c>
      <c r="L495" s="42">
        <f t="shared" si="68"/>
        <v>1.2448518437054865E-3</v>
      </c>
      <c r="M495" s="42">
        <f t="shared" si="69"/>
        <v>0.62592959101149681</v>
      </c>
      <c r="N495" s="75">
        <f t="shared" si="70"/>
        <v>4.9164607332724659E-2</v>
      </c>
      <c r="O495" s="75">
        <f t="shared" si="72"/>
        <v>0</v>
      </c>
      <c r="P495" s="75">
        <f t="shared" si="72"/>
        <v>2.1934120737465783E-3</v>
      </c>
      <c r="Q495" s="75">
        <f t="shared" si="72"/>
        <v>1.61364100468817E-2</v>
      </c>
      <c r="R495" s="75">
        <f t="shared" si="72"/>
        <v>6.1202652083198569E-5</v>
      </c>
      <c r="S495" s="75">
        <f t="shared" si="73"/>
        <v>3.0773582560013182E-2</v>
      </c>
      <c r="T495" s="42" t="str">
        <f t="shared" si="71"/>
        <v/>
      </c>
    </row>
    <row r="496" spans="1:20" x14ac:dyDescent="0.25">
      <c r="A496">
        <v>249</v>
      </c>
      <c r="B496">
        <v>197285223.544</v>
      </c>
      <c r="C496">
        <v>0</v>
      </c>
      <c r="D496">
        <v>104661</v>
      </c>
      <c r="E496">
        <v>750</v>
      </c>
      <c r="F496">
        <v>790779</v>
      </c>
      <c r="G496">
        <v>0</v>
      </c>
      <c r="H496" s="74">
        <v>896190</v>
      </c>
      <c r="I496" s="42" t="str">
        <f t="shared" si="65"/>
        <v/>
      </c>
      <c r="J496" s="42">
        <f t="shared" si="66"/>
        <v>0.11678438723931309</v>
      </c>
      <c r="K496" s="42">
        <f t="shared" si="67"/>
        <v>8.3687610886084424E-4</v>
      </c>
      <c r="L496" s="42">
        <f t="shared" si="68"/>
        <v>0.88237873665182609</v>
      </c>
      <c r="M496" s="42" t="str">
        <f t="shared" si="69"/>
        <v/>
      </c>
      <c r="N496" s="75">
        <f t="shared" si="70"/>
        <v>4.5426108651270844E-3</v>
      </c>
      <c r="O496" s="75">
        <f t="shared" si="72"/>
        <v>0</v>
      </c>
      <c r="P496" s="75">
        <f t="shared" si="72"/>
        <v>5.3050602635051241E-4</v>
      </c>
      <c r="Q496" s="75">
        <f t="shared" si="72"/>
        <v>3.8016025048765473E-6</v>
      </c>
      <c r="R496" s="75">
        <f t="shared" si="72"/>
        <v>4.0083032362716953E-3</v>
      </c>
      <c r="S496" s="75">
        <f t="shared" si="73"/>
        <v>0</v>
      </c>
      <c r="T496" s="42" t="str">
        <f t="shared" si="71"/>
        <v/>
      </c>
    </row>
    <row r="497" spans="1:20" x14ac:dyDescent="0.25">
      <c r="A497">
        <v>273</v>
      </c>
      <c r="B497">
        <v>172764507.625</v>
      </c>
      <c r="C497">
        <v>0</v>
      </c>
      <c r="D497">
        <v>103829</v>
      </c>
      <c r="E497">
        <v>137750</v>
      </c>
      <c r="F497">
        <v>465015</v>
      </c>
      <c r="G497">
        <v>0</v>
      </c>
      <c r="H497" s="74">
        <v>706594</v>
      </c>
      <c r="I497" s="42" t="str">
        <f t="shared" si="65"/>
        <v/>
      </c>
      <c r="J497" s="42">
        <f t="shared" si="66"/>
        <v>0.14694294035896144</v>
      </c>
      <c r="K497" s="42">
        <f t="shared" si="67"/>
        <v>0.19494929195549354</v>
      </c>
      <c r="L497" s="42">
        <f t="shared" si="68"/>
        <v>0.65810776768554502</v>
      </c>
      <c r="M497" s="42" t="str">
        <f t="shared" si="69"/>
        <v/>
      </c>
      <c r="N497" s="75">
        <f t="shared" si="70"/>
        <v>4.089925701254115E-3</v>
      </c>
      <c r="O497" s="75">
        <f t="shared" si="72"/>
        <v>0</v>
      </c>
      <c r="P497" s="75">
        <f t="shared" si="72"/>
        <v>6.00985708391967E-4</v>
      </c>
      <c r="Q497" s="75">
        <f t="shared" si="72"/>
        <v>7.9732811961006505E-4</v>
      </c>
      <c r="R497" s="75">
        <f t="shared" si="72"/>
        <v>2.6916118732520826E-3</v>
      </c>
      <c r="S497" s="75">
        <f t="shared" si="73"/>
        <v>0</v>
      </c>
      <c r="T497" s="42" t="str">
        <f t="shared" si="71"/>
        <v/>
      </c>
    </row>
    <row r="498" spans="1:20" x14ac:dyDescent="0.25">
      <c r="A498">
        <v>3</v>
      </c>
      <c r="B498">
        <v>9289406.7266199999</v>
      </c>
      <c r="C498">
        <v>94764</v>
      </c>
      <c r="D498">
        <v>103103</v>
      </c>
      <c r="E498">
        <v>0</v>
      </c>
      <c r="F498">
        <v>484605</v>
      </c>
      <c r="G498">
        <v>0</v>
      </c>
      <c r="H498" s="74">
        <v>682472</v>
      </c>
      <c r="I498" s="42">
        <f t="shared" si="65"/>
        <v>0.13885404822468908</v>
      </c>
      <c r="J498" s="42">
        <f t="shared" si="66"/>
        <v>0.15107286452777549</v>
      </c>
      <c r="K498" s="42" t="str">
        <f t="shared" si="67"/>
        <v/>
      </c>
      <c r="L498" s="42">
        <f t="shared" si="68"/>
        <v>0.71007308724753548</v>
      </c>
      <c r="M498" s="42" t="str">
        <f t="shared" si="69"/>
        <v/>
      </c>
      <c r="N498" s="75">
        <f t="shared" si="70"/>
        <v>7.3467770341488867E-2</v>
      </c>
      <c r="O498" s="75">
        <f t="shared" si="72"/>
        <v>1.0201297325957476E-2</v>
      </c>
      <c r="P498" s="75">
        <f t="shared" si="72"/>
        <v>1.1098986515957469E-2</v>
      </c>
      <c r="Q498" s="75">
        <f t="shared" si="72"/>
        <v>0</v>
      </c>
      <c r="R498" s="75">
        <f t="shared" si="72"/>
        <v>5.2167486499573923E-2</v>
      </c>
      <c r="S498" s="75">
        <f t="shared" si="73"/>
        <v>0</v>
      </c>
      <c r="T498" s="42" t="str">
        <f t="shared" si="71"/>
        <v/>
      </c>
    </row>
    <row r="499" spans="1:20" x14ac:dyDescent="0.25">
      <c r="A499">
        <v>85</v>
      </c>
      <c r="B499">
        <v>25404798.498500001</v>
      </c>
      <c r="C499">
        <v>0</v>
      </c>
      <c r="D499">
        <v>102924</v>
      </c>
      <c r="E499">
        <v>0</v>
      </c>
      <c r="F499">
        <v>65</v>
      </c>
      <c r="G499">
        <v>0</v>
      </c>
      <c r="H499" s="74">
        <v>102989</v>
      </c>
      <c r="I499" s="42" t="str">
        <f t="shared" si="65"/>
        <v/>
      </c>
      <c r="J499" s="42">
        <f t="shared" si="66"/>
        <v>0.99936886463602914</v>
      </c>
      <c r="K499" s="42" t="str">
        <f t="shared" si="67"/>
        <v/>
      </c>
      <c r="L499" s="42">
        <f t="shared" si="68"/>
        <v>6.3113536397090952E-4</v>
      </c>
      <c r="M499" s="42" t="str">
        <f t="shared" si="69"/>
        <v/>
      </c>
      <c r="N499" s="75">
        <f t="shared" si="70"/>
        <v>4.0539191840502442E-3</v>
      </c>
      <c r="O499" s="75">
        <f t="shared" si="72"/>
        <v>0</v>
      </c>
      <c r="P499" s="75">
        <f t="shared" si="72"/>
        <v>4.0513606122905103E-3</v>
      </c>
      <c r="Q499" s="75">
        <f t="shared" si="72"/>
        <v>0</v>
      </c>
      <c r="R499" s="75">
        <f t="shared" si="72"/>
        <v>2.5585717597342036E-6</v>
      </c>
      <c r="S499" s="75">
        <f t="shared" si="73"/>
        <v>0</v>
      </c>
      <c r="T499" s="42" t="str">
        <f t="shared" si="71"/>
        <v/>
      </c>
    </row>
    <row r="500" spans="1:20" x14ac:dyDescent="0.25">
      <c r="A500">
        <v>213</v>
      </c>
      <c r="B500">
        <v>41952576.491599999</v>
      </c>
      <c r="C500">
        <v>110310</v>
      </c>
      <c r="D500">
        <v>102434</v>
      </c>
      <c r="E500">
        <v>115517</v>
      </c>
      <c r="F500">
        <v>11033</v>
      </c>
      <c r="G500">
        <v>0</v>
      </c>
      <c r="H500" s="74">
        <v>339294</v>
      </c>
      <c r="I500" s="42">
        <f t="shared" si="65"/>
        <v>0.32511627084475409</v>
      </c>
      <c r="J500" s="42">
        <f t="shared" si="66"/>
        <v>0.30190336404416229</v>
      </c>
      <c r="K500" s="42">
        <f t="shared" si="67"/>
        <v>0.34046284343371824</v>
      </c>
      <c r="L500" s="42">
        <f t="shared" si="68"/>
        <v>3.2517521677365352E-2</v>
      </c>
      <c r="M500" s="42" t="str">
        <f t="shared" si="69"/>
        <v/>
      </c>
      <c r="N500" s="75">
        <f t="shared" si="70"/>
        <v>8.0875604879222501E-3</v>
      </c>
      <c r="O500" s="75">
        <f t="shared" si="72"/>
        <v>2.6293975060646619E-3</v>
      </c>
      <c r="P500" s="75">
        <f t="shared" si="72"/>
        <v>2.4416617182143737E-3</v>
      </c>
      <c r="Q500" s="75">
        <f t="shared" si="72"/>
        <v>2.7535138401601988E-3</v>
      </c>
      <c r="R500" s="75">
        <f t="shared" si="72"/>
        <v>2.6298742348301526E-4</v>
      </c>
      <c r="S500" s="75">
        <f t="shared" si="73"/>
        <v>0</v>
      </c>
      <c r="T500" s="42" t="str">
        <f t="shared" si="71"/>
        <v/>
      </c>
    </row>
    <row r="501" spans="1:20" x14ac:dyDescent="0.25">
      <c r="A501">
        <v>536</v>
      </c>
      <c r="B501">
        <v>57588884.928099997</v>
      </c>
      <c r="C501">
        <v>0</v>
      </c>
      <c r="D501">
        <v>102201</v>
      </c>
      <c r="E501">
        <v>0</v>
      </c>
      <c r="F501">
        <v>1156828</v>
      </c>
      <c r="G501">
        <v>0</v>
      </c>
      <c r="H501" s="74">
        <v>1259029</v>
      </c>
      <c r="I501" s="42" t="str">
        <f t="shared" si="65"/>
        <v/>
      </c>
      <c r="J501" s="42">
        <f t="shared" si="66"/>
        <v>8.1174460635934517E-2</v>
      </c>
      <c r="K501" s="42" t="str">
        <f t="shared" si="67"/>
        <v/>
      </c>
      <c r="L501" s="42">
        <f t="shared" si="68"/>
        <v>0.91882553936406552</v>
      </c>
      <c r="M501" s="42" t="str">
        <f t="shared" si="69"/>
        <v/>
      </c>
      <c r="N501" s="75">
        <f t="shared" si="70"/>
        <v>2.1862361140902516E-2</v>
      </c>
      <c r="O501" s="75">
        <f t="shared" si="72"/>
        <v>0</v>
      </c>
      <c r="P501" s="75">
        <f t="shared" si="72"/>
        <v>1.7746653738407758E-3</v>
      </c>
      <c r="Q501" s="75">
        <f t="shared" si="72"/>
        <v>0</v>
      </c>
      <c r="R501" s="75">
        <f t="shared" si="72"/>
        <v>2.008769576706174E-2</v>
      </c>
      <c r="S501" s="75">
        <f t="shared" si="73"/>
        <v>0</v>
      </c>
      <c r="T501" s="42" t="str">
        <f t="shared" si="71"/>
        <v/>
      </c>
    </row>
    <row r="502" spans="1:20" x14ac:dyDescent="0.25">
      <c r="A502">
        <v>108</v>
      </c>
      <c r="B502">
        <v>25395862.747200001</v>
      </c>
      <c r="C502">
        <v>622949</v>
      </c>
      <c r="D502">
        <v>102009</v>
      </c>
      <c r="E502">
        <v>158643</v>
      </c>
      <c r="F502">
        <v>653885</v>
      </c>
      <c r="G502">
        <v>0</v>
      </c>
      <c r="H502" s="74">
        <v>1537486</v>
      </c>
      <c r="I502" s="42">
        <f t="shared" si="65"/>
        <v>0.40517377068799326</v>
      </c>
      <c r="J502" s="42">
        <f t="shared" si="66"/>
        <v>6.6347921216843603E-2</v>
      </c>
      <c r="K502" s="42">
        <f t="shared" si="67"/>
        <v>0.10318337858035781</v>
      </c>
      <c r="L502" s="42">
        <f t="shared" si="68"/>
        <v>0.42529492951480535</v>
      </c>
      <c r="M502" s="42" t="str">
        <f t="shared" si="69"/>
        <v/>
      </c>
      <c r="N502" s="75">
        <f t="shared" si="70"/>
        <v>6.0540806008628871E-2</v>
      </c>
      <c r="O502" s="75">
        <f t="shared" si="72"/>
        <v>2.4529546651006481E-2</v>
      </c>
      <c r="P502" s="75">
        <f t="shared" si="72"/>
        <v>4.0167566274647206E-3</v>
      </c>
      <c r="Q502" s="75">
        <f t="shared" si="72"/>
        <v>6.2468049059483536E-3</v>
      </c>
      <c r="R502" s="75">
        <f t="shared" si="72"/>
        <v>2.5747697824209319E-2</v>
      </c>
      <c r="S502" s="75">
        <f t="shared" si="73"/>
        <v>0</v>
      </c>
      <c r="T502" s="42" t="str">
        <f t="shared" si="71"/>
        <v/>
      </c>
    </row>
    <row r="503" spans="1:20" x14ac:dyDescent="0.25">
      <c r="A503">
        <v>319</v>
      </c>
      <c r="B503">
        <v>12100747.043299999</v>
      </c>
      <c r="C503">
        <v>0</v>
      </c>
      <c r="D503">
        <v>101499</v>
      </c>
      <c r="E503">
        <v>4747</v>
      </c>
      <c r="F503">
        <v>493137</v>
      </c>
      <c r="G503">
        <v>0</v>
      </c>
      <c r="H503" s="74">
        <v>599383</v>
      </c>
      <c r="I503" s="42" t="str">
        <f t="shared" si="65"/>
        <v/>
      </c>
      <c r="J503" s="42">
        <f t="shared" si="66"/>
        <v>0.16933913707929654</v>
      </c>
      <c r="K503" s="42">
        <f t="shared" si="67"/>
        <v>7.919810872180225E-3</v>
      </c>
      <c r="L503" s="42">
        <f t="shared" si="68"/>
        <v>0.82274105204852321</v>
      </c>
      <c r="M503" s="42" t="str">
        <f t="shared" si="69"/>
        <v/>
      </c>
      <c r="N503" s="75">
        <f t="shared" si="70"/>
        <v>4.9532727017202571E-2</v>
      </c>
      <c r="O503" s="75">
        <f t="shared" si="72"/>
        <v>0</v>
      </c>
      <c r="P503" s="75">
        <f t="shared" si="72"/>
        <v>8.3878292502774423E-3</v>
      </c>
      <c r="Q503" s="75">
        <f t="shared" si="72"/>
        <v>3.9228982995957609E-4</v>
      </c>
      <c r="R503" s="75">
        <f t="shared" si="72"/>
        <v>4.0752607936965557E-2</v>
      </c>
      <c r="S503" s="75">
        <f t="shared" si="73"/>
        <v>0</v>
      </c>
      <c r="T503" s="42" t="str">
        <f t="shared" si="71"/>
        <v/>
      </c>
    </row>
    <row r="504" spans="1:20" x14ac:dyDescent="0.25">
      <c r="A504">
        <v>712</v>
      </c>
      <c r="B504">
        <v>6287947.09406</v>
      </c>
      <c r="C504">
        <v>0</v>
      </c>
      <c r="D504">
        <v>99433</v>
      </c>
      <c r="E504">
        <v>12245</v>
      </c>
      <c r="F504">
        <v>27843</v>
      </c>
      <c r="G504">
        <v>0</v>
      </c>
      <c r="H504" s="74">
        <v>139521</v>
      </c>
      <c r="I504" s="42" t="str">
        <f t="shared" si="65"/>
        <v/>
      </c>
      <c r="J504" s="42">
        <f t="shared" si="66"/>
        <v>0.71267407773740155</v>
      </c>
      <c r="K504" s="42">
        <f t="shared" si="67"/>
        <v>8.7764565907641146E-2</v>
      </c>
      <c r="L504" s="42">
        <f t="shared" si="68"/>
        <v>0.19956135635495731</v>
      </c>
      <c r="M504" s="42" t="str">
        <f t="shared" si="69"/>
        <v/>
      </c>
      <c r="N504" s="75">
        <f t="shared" si="70"/>
        <v>2.2188640889138606E-2</v>
      </c>
      <c r="O504" s="75">
        <f t="shared" si="72"/>
        <v>0</v>
      </c>
      <c r="P504" s="75">
        <f t="shared" si="72"/>
        <v>1.5813269181913253E-2</v>
      </c>
      <c r="Q504" s="75">
        <f t="shared" si="72"/>
        <v>1.9473764357157864E-3</v>
      </c>
      <c r="R504" s="75">
        <f t="shared" si="72"/>
        <v>4.4279952715095662E-3</v>
      </c>
      <c r="S504" s="75">
        <f t="shared" si="73"/>
        <v>0</v>
      </c>
      <c r="T504" s="42" t="str">
        <f t="shared" si="71"/>
        <v/>
      </c>
    </row>
    <row r="505" spans="1:20" x14ac:dyDescent="0.25">
      <c r="A505">
        <v>175</v>
      </c>
      <c r="B505">
        <v>42912115.7355</v>
      </c>
      <c r="C505">
        <v>0</v>
      </c>
      <c r="D505">
        <v>99238</v>
      </c>
      <c r="E505">
        <v>216172</v>
      </c>
      <c r="F505">
        <v>631010</v>
      </c>
      <c r="G505">
        <v>0</v>
      </c>
      <c r="H505" s="74">
        <v>946420</v>
      </c>
      <c r="I505" s="42" t="str">
        <f t="shared" si="65"/>
        <v/>
      </c>
      <c r="J505" s="42">
        <f t="shared" si="66"/>
        <v>0.10485619492402951</v>
      </c>
      <c r="K505" s="42">
        <f t="shared" si="67"/>
        <v>0.22841021956425267</v>
      </c>
      <c r="L505" s="42">
        <f t="shared" si="68"/>
        <v>0.6667335855117178</v>
      </c>
      <c r="M505" s="42" t="str">
        <f t="shared" si="69"/>
        <v/>
      </c>
      <c r="N505" s="75">
        <f t="shared" si="70"/>
        <v>2.2054843574563093E-2</v>
      </c>
      <c r="O505" s="75">
        <f t="shared" si="72"/>
        <v>0</v>
      </c>
      <c r="P505" s="75">
        <f t="shared" si="72"/>
        <v>2.3125869768733671E-3</v>
      </c>
      <c r="Q505" s="75">
        <f t="shared" si="72"/>
        <v>5.037551663321203E-3</v>
      </c>
      <c r="R505" s="75">
        <f t="shared" si="72"/>
        <v>1.4704704934368523E-2</v>
      </c>
      <c r="S505" s="75">
        <f t="shared" si="73"/>
        <v>0</v>
      </c>
      <c r="T505" s="42" t="str">
        <f t="shared" si="71"/>
        <v/>
      </c>
    </row>
    <row r="506" spans="1:20" x14ac:dyDescent="0.25">
      <c r="A506">
        <v>511</v>
      </c>
      <c r="B506">
        <v>22918532.013799999</v>
      </c>
      <c r="C506">
        <v>0</v>
      </c>
      <c r="D506">
        <v>96509</v>
      </c>
      <c r="E506">
        <v>24</v>
      </c>
      <c r="F506">
        <v>38970</v>
      </c>
      <c r="G506">
        <v>0</v>
      </c>
      <c r="H506" s="74">
        <v>135503</v>
      </c>
      <c r="I506" s="42" t="str">
        <f t="shared" si="65"/>
        <v/>
      </c>
      <c r="J506" s="42">
        <f t="shared" si="66"/>
        <v>0.71222777355482902</v>
      </c>
      <c r="K506" s="42">
        <f t="shared" si="67"/>
        <v>1.7711784978930356E-4</v>
      </c>
      <c r="L506" s="42">
        <f t="shared" si="68"/>
        <v>0.28759510859538168</v>
      </c>
      <c r="M506" s="42" t="str">
        <f t="shared" si="69"/>
        <v/>
      </c>
      <c r="N506" s="75">
        <f t="shared" si="70"/>
        <v>5.9123769322751213E-3</v>
      </c>
      <c r="O506" s="75">
        <f t="shared" si="72"/>
        <v>0</v>
      </c>
      <c r="P506" s="75">
        <f t="shared" si="72"/>
        <v>4.2109590588912402E-3</v>
      </c>
      <c r="Q506" s="75">
        <f t="shared" si="72"/>
        <v>1.0471874893884484E-6</v>
      </c>
      <c r="R506" s="75">
        <f t="shared" si="72"/>
        <v>1.700370685894493E-3</v>
      </c>
      <c r="S506" s="75">
        <f t="shared" si="73"/>
        <v>0</v>
      </c>
      <c r="T506" s="42" t="str">
        <f t="shared" si="71"/>
        <v/>
      </c>
    </row>
    <row r="507" spans="1:20" x14ac:dyDescent="0.25">
      <c r="A507">
        <v>269</v>
      </c>
      <c r="B507">
        <v>10510661.2752</v>
      </c>
      <c r="C507">
        <v>0</v>
      </c>
      <c r="D507">
        <v>96322</v>
      </c>
      <c r="E507">
        <v>40</v>
      </c>
      <c r="F507">
        <v>5290</v>
      </c>
      <c r="G507">
        <v>0</v>
      </c>
      <c r="H507" s="74">
        <v>101652</v>
      </c>
      <c r="I507" s="42" t="str">
        <f t="shared" si="65"/>
        <v/>
      </c>
      <c r="J507" s="42">
        <f t="shared" si="66"/>
        <v>0.94756620627238031</v>
      </c>
      <c r="K507" s="42">
        <f t="shared" si="67"/>
        <v>3.934993900759454E-4</v>
      </c>
      <c r="L507" s="42">
        <f t="shared" si="68"/>
        <v>5.2040294337543778E-2</v>
      </c>
      <c r="M507" s="42" t="str">
        <f t="shared" si="69"/>
        <v/>
      </c>
      <c r="N507" s="75">
        <f t="shared" si="70"/>
        <v>9.6713229870558966E-3</v>
      </c>
      <c r="O507" s="75">
        <f t="shared" si="72"/>
        <v>0</v>
      </c>
      <c r="P507" s="75">
        <f t="shared" si="72"/>
        <v>9.1642188324794205E-3</v>
      </c>
      <c r="Q507" s="75">
        <f t="shared" si="72"/>
        <v>3.8056596966339654E-6</v>
      </c>
      <c r="R507" s="75">
        <f t="shared" si="72"/>
        <v>5.0329849487984197E-4</v>
      </c>
      <c r="S507" s="75">
        <f t="shared" si="73"/>
        <v>0</v>
      </c>
      <c r="T507" s="42" t="str">
        <f t="shared" si="71"/>
        <v/>
      </c>
    </row>
    <row r="508" spans="1:20" x14ac:dyDescent="0.25">
      <c r="A508">
        <v>200</v>
      </c>
      <c r="B508">
        <v>26939892.027600002</v>
      </c>
      <c r="C508">
        <v>0</v>
      </c>
      <c r="D508">
        <v>95121</v>
      </c>
      <c r="E508">
        <v>48</v>
      </c>
      <c r="F508">
        <v>1229</v>
      </c>
      <c r="G508">
        <v>0</v>
      </c>
      <c r="H508" s="74">
        <v>96398</v>
      </c>
      <c r="I508" s="42" t="str">
        <f t="shared" si="65"/>
        <v/>
      </c>
      <c r="J508" s="42">
        <f t="shared" si="66"/>
        <v>0.98675283719579243</v>
      </c>
      <c r="K508" s="42">
        <f t="shared" si="67"/>
        <v>4.9793564181829504E-4</v>
      </c>
      <c r="L508" s="42">
        <f t="shared" si="68"/>
        <v>1.2749227162389262E-2</v>
      </c>
      <c r="M508" s="42" t="str">
        <f t="shared" si="69"/>
        <v/>
      </c>
      <c r="N508" s="75">
        <f t="shared" si="70"/>
        <v>3.57826229968702E-3</v>
      </c>
      <c r="O508" s="75">
        <f t="shared" si="72"/>
        <v>0</v>
      </c>
      <c r="P508" s="75">
        <f t="shared" si="72"/>
        <v>3.5308604764469082E-3</v>
      </c>
      <c r="Q508" s="75">
        <f t="shared" si="72"/>
        <v>1.7817443347888646E-6</v>
      </c>
      <c r="R508" s="75">
        <f t="shared" si="72"/>
        <v>4.5620078905323221E-5</v>
      </c>
      <c r="S508" s="75">
        <f t="shared" si="73"/>
        <v>0</v>
      </c>
      <c r="T508" s="42" t="str">
        <f t="shared" si="71"/>
        <v/>
      </c>
    </row>
    <row r="509" spans="1:20" x14ac:dyDescent="0.25">
      <c r="A509">
        <v>183</v>
      </c>
      <c r="B509">
        <v>6280813.6189999999</v>
      </c>
      <c r="C509">
        <v>0</v>
      </c>
      <c r="D509">
        <v>94361</v>
      </c>
      <c r="E509">
        <v>139</v>
      </c>
      <c r="F509">
        <v>13940</v>
      </c>
      <c r="G509">
        <v>0</v>
      </c>
      <c r="H509" s="74">
        <v>108440</v>
      </c>
      <c r="I509" s="42" t="str">
        <f t="shared" si="65"/>
        <v/>
      </c>
      <c r="J509" s="42">
        <f t="shared" si="66"/>
        <v>0.87016783474732573</v>
      </c>
      <c r="K509" s="42">
        <f t="shared" si="67"/>
        <v>1.2818148284765769E-3</v>
      </c>
      <c r="L509" s="42">
        <f t="shared" si="68"/>
        <v>0.12855035042419771</v>
      </c>
      <c r="M509" s="42" t="str">
        <f t="shared" si="69"/>
        <v/>
      </c>
      <c r="N509" s="75">
        <f t="shared" si="70"/>
        <v>1.7265279082945513E-2</v>
      </c>
      <c r="O509" s="75">
        <f t="shared" si="72"/>
        <v>0</v>
      </c>
      <c r="P509" s="75">
        <f t="shared" si="72"/>
        <v>1.5023690515914989E-2</v>
      </c>
      <c r="Q509" s="75">
        <f t="shared" si="72"/>
        <v>2.2130890746306033E-5</v>
      </c>
      <c r="R509" s="75">
        <f t="shared" si="72"/>
        <v>2.2194576762842163E-3</v>
      </c>
      <c r="S509" s="75">
        <f t="shared" si="73"/>
        <v>0</v>
      </c>
      <c r="T509" s="42" t="str">
        <f t="shared" si="71"/>
        <v/>
      </c>
    </row>
    <row r="510" spans="1:20" x14ac:dyDescent="0.25">
      <c r="A510">
        <v>450</v>
      </c>
      <c r="B510">
        <v>3271323.3998099999</v>
      </c>
      <c r="C510">
        <v>0</v>
      </c>
      <c r="D510">
        <v>94092</v>
      </c>
      <c r="E510">
        <v>15484</v>
      </c>
      <c r="F510">
        <v>0</v>
      </c>
      <c r="G510">
        <v>0</v>
      </c>
      <c r="H510" s="74">
        <v>109576</v>
      </c>
      <c r="I510" s="42" t="str">
        <f t="shared" si="65"/>
        <v/>
      </c>
      <c r="J510" s="42">
        <f t="shared" si="66"/>
        <v>0.85869168431043297</v>
      </c>
      <c r="K510" s="42">
        <f t="shared" si="67"/>
        <v>0.14130831568956706</v>
      </c>
      <c r="L510" s="42" t="str">
        <f t="shared" si="68"/>
        <v/>
      </c>
      <c r="M510" s="42" t="str">
        <f t="shared" si="69"/>
        <v/>
      </c>
      <c r="N510" s="75">
        <f t="shared" si="70"/>
        <v>3.3495924006279605E-2</v>
      </c>
      <c r="O510" s="75">
        <f t="shared" si="72"/>
        <v>0</v>
      </c>
      <c r="P510" s="75">
        <f t="shared" si="72"/>
        <v>2.8762671402486503E-2</v>
      </c>
      <c r="Q510" s="75">
        <f t="shared" si="72"/>
        <v>4.733252603793107E-3</v>
      </c>
      <c r="R510" s="75">
        <f t="shared" si="72"/>
        <v>0</v>
      </c>
      <c r="S510" s="75">
        <f t="shared" si="73"/>
        <v>0</v>
      </c>
      <c r="T510" s="42" t="str">
        <f t="shared" si="71"/>
        <v/>
      </c>
    </row>
    <row r="511" spans="1:20" x14ac:dyDescent="0.25">
      <c r="A511">
        <v>578</v>
      </c>
      <c r="B511">
        <v>159873012.23899999</v>
      </c>
      <c r="C511">
        <v>0</v>
      </c>
      <c r="D511">
        <v>93965</v>
      </c>
      <c r="E511">
        <v>6480</v>
      </c>
      <c r="F511">
        <v>15907</v>
      </c>
      <c r="G511">
        <v>0</v>
      </c>
      <c r="H511" s="74">
        <v>116352</v>
      </c>
      <c r="I511" s="42" t="str">
        <f t="shared" si="65"/>
        <v/>
      </c>
      <c r="J511" s="42">
        <f t="shared" si="66"/>
        <v>0.80759247799779976</v>
      </c>
      <c r="K511" s="42">
        <f t="shared" si="67"/>
        <v>5.5693069306930694E-2</v>
      </c>
      <c r="L511" s="42">
        <f t="shared" si="68"/>
        <v>0.13671445269526952</v>
      </c>
      <c r="M511" s="42" t="str">
        <f t="shared" si="69"/>
        <v/>
      </c>
      <c r="N511" s="75">
        <f t="shared" si="70"/>
        <v>7.2777761781370046E-4</v>
      </c>
      <c r="O511" s="75">
        <f t="shared" si="72"/>
        <v>0</v>
      </c>
      <c r="P511" s="75">
        <f t="shared" si="72"/>
        <v>5.8774772980150201E-4</v>
      </c>
      <c r="Q511" s="75">
        <f t="shared" si="72"/>
        <v>4.053216930893134E-5</v>
      </c>
      <c r="R511" s="75">
        <f t="shared" si="72"/>
        <v>9.9497718703267106E-5</v>
      </c>
      <c r="S511" s="75">
        <f t="shared" si="73"/>
        <v>0</v>
      </c>
      <c r="T511" s="42" t="str">
        <f t="shared" si="71"/>
        <v/>
      </c>
    </row>
    <row r="512" spans="1:20" x14ac:dyDescent="0.25">
      <c r="A512">
        <v>570</v>
      </c>
      <c r="B512">
        <v>32825903.0154</v>
      </c>
      <c r="C512">
        <v>0</v>
      </c>
      <c r="D512">
        <v>90459</v>
      </c>
      <c r="E512">
        <v>24</v>
      </c>
      <c r="F512">
        <v>0</v>
      </c>
      <c r="G512">
        <v>0</v>
      </c>
      <c r="H512" s="74">
        <v>90483</v>
      </c>
      <c r="I512" s="42" t="str">
        <f t="shared" si="65"/>
        <v/>
      </c>
      <c r="J512" s="42">
        <f t="shared" si="66"/>
        <v>0.99973475680514567</v>
      </c>
      <c r="K512" s="42">
        <f t="shared" si="67"/>
        <v>2.6524319485428204E-4</v>
      </c>
      <c r="L512" s="42" t="str">
        <f t="shared" si="68"/>
        <v/>
      </c>
      <c r="M512" s="42" t="str">
        <f t="shared" si="69"/>
        <v/>
      </c>
      <c r="N512" s="75">
        <f t="shared" si="70"/>
        <v>2.7564512073757924E-3</v>
      </c>
      <c r="O512" s="75">
        <f t="shared" si="72"/>
        <v>0</v>
      </c>
      <c r="P512" s="75">
        <f t="shared" si="72"/>
        <v>2.7557200774510882E-3</v>
      </c>
      <c r="Q512" s="75">
        <f t="shared" si="72"/>
        <v>7.3112992470429826E-7</v>
      </c>
      <c r="R512" s="75">
        <f t="shared" si="72"/>
        <v>0</v>
      </c>
      <c r="S512" s="75">
        <f t="shared" si="73"/>
        <v>0</v>
      </c>
      <c r="T512" s="42" t="str">
        <f t="shared" si="71"/>
        <v/>
      </c>
    </row>
    <row r="513" spans="1:20" x14ac:dyDescent="0.25">
      <c r="A513">
        <v>727</v>
      </c>
      <c r="B513">
        <v>29768609.095100001</v>
      </c>
      <c r="C513">
        <v>0</v>
      </c>
      <c r="D513">
        <v>90170</v>
      </c>
      <c r="E513">
        <v>0</v>
      </c>
      <c r="F513">
        <v>28583</v>
      </c>
      <c r="G513">
        <v>0</v>
      </c>
      <c r="H513" s="74">
        <v>118753</v>
      </c>
      <c r="I513" s="42" t="str">
        <f t="shared" si="65"/>
        <v/>
      </c>
      <c r="J513" s="42">
        <f t="shared" si="66"/>
        <v>0.75930713329347466</v>
      </c>
      <c r="K513" s="42" t="str">
        <f t="shared" si="67"/>
        <v/>
      </c>
      <c r="L513" s="42">
        <f t="shared" si="68"/>
        <v>0.24069286670652532</v>
      </c>
      <c r="M513" s="42" t="str">
        <f t="shared" si="69"/>
        <v/>
      </c>
      <c r="N513" s="75">
        <f t="shared" si="70"/>
        <v>3.9892021699981638E-3</v>
      </c>
      <c r="O513" s="75">
        <f t="shared" si="72"/>
        <v>0</v>
      </c>
      <c r="P513" s="75">
        <f t="shared" si="72"/>
        <v>3.0290296638294141E-3</v>
      </c>
      <c r="Q513" s="75">
        <f t="shared" si="72"/>
        <v>0</v>
      </c>
      <c r="R513" s="75">
        <f t="shared" si="72"/>
        <v>9.6017250616874962E-4</v>
      </c>
      <c r="S513" s="75">
        <f t="shared" si="73"/>
        <v>0</v>
      </c>
      <c r="T513" s="42" t="str">
        <f t="shared" si="71"/>
        <v/>
      </c>
    </row>
    <row r="514" spans="1:20" x14ac:dyDescent="0.25">
      <c r="A514">
        <v>11</v>
      </c>
      <c r="B514">
        <v>13169571.888699999</v>
      </c>
      <c r="C514">
        <v>0</v>
      </c>
      <c r="D514">
        <v>89207</v>
      </c>
      <c r="E514">
        <v>30131</v>
      </c>
      <c r="F514">
        <v>11042</v>
      </c>
      <c r="G514">
        <v>0</v>
      </c>
      <c r="H514" s="74">
        <v>130380</v>
      </c>
      <c r="I514" s="42" t="str">
        <f t="shared" si="65"/>
        <v/>
      </c>
      <c r="J514" s="42">
        <f t="shared" si="66"/>
        <v>0.68420770056757174</v>
      </c>
      <c r="K514" s="42">
        <f t="shared" si="67"/>
        <v>0.23110139591961956</v>
      </c>
      <c r="L514" s="42">
        <f t="shared" si="68"/>
        <v>8.469090351280871E-2</v>
      </c>
      <c r="M514" s="42" t="str">
        <f t="shared" si="69"/>
        <v/>
      </c>
      <c r="N514" s="75">
        <f t="shared" si="70"/>
        <v>9.9000940274961459E-3</v>
      </c>
      <c r="O514" s="75">
        <f t="shared" si="72"/>
        <v>0</v>
      </c>
      <c r="P514" s="75">
        <f t="shared" si="72"/>
        <v>6.7737205699558885E-3</v>
      </c>
      <c r="Q514" s="75">
        <f t="shared" si="72"/>
        <v>2.2879255494898478E-3</v>
      </c>
      <c r="R514" s="75">
        <f t="shared" si="72"/>
        <v>8.3844790805040991E-4</v>
      </c>
      <c r="S514" s="75">
        <f t="shared" si="73"/>
        <v>0</v>
      </c>
      <c r="T514" s="42" t="str">
        <f t="shared" si="71"/>
        <v/>
      </c>
    </row>
    <row r="515" spans="1:20" x14ac:dyDescent="0.25">
      <c r="A515">
        <v>220</v>
      </c>
      <c r="B515">
        <v>59235278.903300002</v>
      </c>
      <c r="C515">
        <v>0</v>
      </c>
      <c r="D515">
        <v>88629</v>
      </c>
      <c r="E515">
        <v>51520</v>
      </c>
      <c r="F515">
        <v>295021</v>
      </c>
      <c r="G515">
        <v>0</v>
      </c>
      <c r="H515" s="74">
        <v>435170</v>
      </c>
      <c r="I515" s="42" t="str">
        <f t="shared" ref="I515:I578" si="74">IFERROR(IF(C515/$H515=0,"",C515/$H515),"")</f>
        <v/>
      </c>
      <c r="J515" s="42">
        <f t="shared" ref="J515:J578" si="75">IFERROR(IF(D515/$H515=0,"",D515/$H515),"")</f>
        <v>0.20366523427625985</v>
      </c>
      <c r="K515" s="42">
        <f t="shared" ref="K515:K578" si="76">IFERROR(IF(E515/$H515=0,"",E515/$H515),"")</f>
        <v>0.11839051405197969</v>
      </c>
      <c r="L515" s="42">
        <f t="shared" ref="L515:L578" si="77">IFERROR(IF(F515/$H515=0,"",F515/$H515),"")</f>
        <v>0.67794425167176042</v>
      </c>
      <c r="M515" s="42" t="str">
        <f t="shared" ref="M515:M578" si="78">IFERROR(IF(G515/$H515=0,"",G515/$H515),"")</f>
        <v/>
      </c>
      <c r="N515" s="75">
        <f t="shared" ref="N515:N578" si="79">H515/B515</f>
        <v>7.3464666336830005E-3</v>
      </c>
      <c r="O515" s="75">
        <f t="shared" si="72"/>
        <v>0</v>
      </c>
      <c r="P515" s="75">
        <f t="shared" si="72"/>
        <v>1.4962198480517742E-3</v>
      </c>
      <c r="Q515" s="75">
        <f t="shared" si="72"/>
        <v>8.6975196122744713E-4</v>
      </c>
      <c r="R515" s="75">
        <f t="shared" ref="R515:S578" si="80">F515/$B515</f>
        <v>4.980494824403779E-3</v>
      </c>
      <c r="S515" s="75">
        <f t="shared" si="73"/>
        <v>0</v>
      </c>
      <c r="T515" s="42" t="str">
        <f t="shared" ref="T515:T578" si="81">IFERROR(_xlfn.IFS(I515=1,1,J515=1,1,K515=1,1,L515=1,1,M515=1,1),"")</f>
        <v/>
      </c>
    </row>
    <row r="516" spans="1:20" x14ac:dyDescent="0.25">
      <c r="A516">
        <v>350</v>
      </c>
      <c r="B516">
        <v>7010558.6691699997</v>
      </c>
      <c r="C516">
        <v>0</v>
      </c>
      <c r="D516">
        <v>87553</v>
      </c>
      <c r="E516">
        <v>30083</v>
      </c>
      <c r="F516">
        <v>87775</v>
      </c>
      <c r="G516">
        <v>0</v>
      </c>
      <c r="H516" s="74">
        <v>205411</v>
      </c>
      <c r="I516" s="42" t="str">
        <f t="shared" si="74"/>
        <v/>
      </c>
      <c r="J516" s="42">
        <f t="shared" si="75"/>
        <v>0.42623325917307253</v>
      </c>
      <c r="K516" s="42">
        <f t="shared" si="76"/>
        <v>0.14645272161666123</v>
      </c>
      <c r="L516" s="42">
        <f t="shared" si="77"/>
        <v>0.42731401921026624</v>
      </c>
      <c r="M516" s="42" t="str">
        <f t="shared" si="78"/>
        <v/>
      </c>
      <c r="N516" s="75">
        <f t="shared" si="79"/>
        <v>2.9300232648123491E-2</v>
      </c>
      <c r="O516" s="75">
        <f t="shared" ref="O516:S579" si="82">C516/$B516</f>
        <v>0</v>
      </c>
      <c r="P516" s="75">
        <f t="shared" si="82"/>
        <v>1.2488733656138942E-2</v>
      </c>
      <c r="Q516" s="75">
        <f t="shared" si="82"/>
        <v>4.2910988153190381E-3</v>
      </c>
      <c r="R516" s="75">
        <f t="shared" si="80"/>
        <v>1.2520400176665511E-2</v>
      </c>
      <c r="S516" s="75">
        <f t="shared" si="80"/>
        <v>0</v>
      </c>
      <c r="T516" s="42" t="str">
        <f t="shared" si="81"/>
        <v/>
      </c>
    </row>
    <row r="517" spans="1:20" x14ac:dyDescent="0.25">
      <c r="A517">
        <v>154</v>
      </c>
      <c r="B517">
        <v>35134815.682300001</v>
      </c>
      <c r="C517">
        <v>0</v>
      </c>
      <c r="D517">
        <v>87144</v>
      </c>
      <c r="E517">
        <v>50408</v>
      </c>
      <c r="F517">
        <v>505</v>
      </c>
      <c r="G517">
        <v>0</v>
      </c>
      <c r="H517" s="74">
        <v>138057</v>
      </c>
      <c r="I517" s="42" t="str">
        <f t="shared" si="74"/>
        <v/>
      </c>
      <c r="J517" s="42">
        <f t="shared" si="75"/>
        <v>0.63121754058106438</v>
      </c>
      <c r="K517" s="42">
        <f t="shared" si="76"/>
        <v>0.36512455000470823</v>
      </c>
      <c r="L517" s="42">
        <f t="shared" si="77"/>
        <v>3.6579094142274566E-3</v>
      </c>
      <c r="M517" s="42" t="str">
        <f t="shared" si="78"/>
        <v/>
      </c>
      <c r="N517" s="75">
        <f t="shared" si="79"/>
        <v>3.9293503415061175E-3</v>
      </c>
      <c r="O517" s="75">
        <f t="shared" si="82"/>
        <v>0</v>
      </c>
      <c r="P517" s="75">
        <f t="shared" si="82"/>
        <v>2.4802748586468565E-3</v>
      </c>
      <c r="Q517" s="75">
        <f t="shared" si="82"/>
        <v>1.4347022752532676E-3</v>
      </c>
      <c r="R517" s="75">
        <f t="shared" si="80"/>
        <v>1.4373207605993099E-5</v>
      </c>
      <c r="S517" s="75">
        <f t="shared" si="80"/>
        <v>0</v>
      </c>
      <c r="T517" s="42" t="str">
        <f t="shared" si="81"/>
        <v/>
      </c>
    </row>
    <row r="518" spans="1:20" x14ac:dyDescent="0.25">
      <c r="A518">
        <v>979</v>
      </c>
      <c r="B518">
        <v>70801629.051100001</v>
      </c>
      <c r="C518">
        <v>0</v>
      </c>
      <c r="D518">
        <v>86825</v>
      </c>
      <c r="E518">
        <v>1553</v>
      </c>
      <c r="F518">
        <v>146679</v>
      </c>
      <c r="G518">
        <v>0</v>
      </c>
      <c r="H518" s="74">
        <v>235057</v>
      </c>
      <c r="I518" s="42" t="str">
        <f t="shared" si="74"/>
        <v/>
      </c>
      <c r="J518" s="42">
        <f t="shared" si="75"/>
        <v>0.36937849117448107</v>
      </c>
      <c r="K518" s="42">
        <f t="shared" si="76"/>
        <v>6.606908111649515E-3</v>
      </c>
      <c r="L518" s="42">
        <f t="shared" si="77"/>
        <v>0.62401460071386938</v>
      </c>
      <c r="M518" s="42" t="str">
        <f t="shared" si="78"/>
        <v/>
      </c>
      <c r="N518" s="75">
        <f t="shared" si="79"/>
        <v>3.3199377351946406E-3</v>
      </c>
      <c r="O518" s="75">
        <f t="shared" si="82"/>
        <v>0</v>
      </c>
      <c r="P518" s="75">
        <f t="shared" si="82"/>
        <v>1.2263135914194203E-3</v>
      </c>
      <c r="Q518" s="75">
        <f t="shared" si="82"/>
        <v>2.193452355282879E-5</v>
      </c>
      <c r="R518" s="75">
        <f t="shared" si="80"/>
        <v>2.0716896202223915E-3</v>
      </c>
      <c r="S518" s="75">
        <f t="shared" si="80"/>
        <v>0</v>
      </c>
      <c r="T518" s="42" t="str">
        <f t="shared" si="81"/>
        <v/>
      </c>
    </row>
    <row r="519" spans="1:20" x14ac:dyDescent="0.25">
      <c r="A519">
        <v>351</v>
      </c>
      <c r="B519">
        <v>21773353.3178</v>
      </c>
      <c r="C519">
        <v>0</v>
      </c>
      <c r="D519">
        <v>86077</v>
      </c>
      <c r="E519">
        <v>4218</v>
      </c>
      <c r="F519">
        <v>50855</v>
      </c>
      <c r="G519">
        <v>0</v>
      </c>
      <c r="H519" s="74">
        <v>141150</v>
      </c>
      <c r="I519" s="42" t="str">
        <f t="shared" si="74"/>
        <v/>
      </c>
      <c r="J519" s="42">
        <f t="shared" si="75"/>
        <v>0.60982642578816859</v>
      </c>
      <c r="K519" s="42">
        <f t="shared" si="76"/>
        <v>2.9883103081827844E-2</v>
      </c>
      <c r="L519" s="42">
        <f t="shared" si="77"/>
        <v>0.36029047113000356</v>
      </c>
      <c r="M519" s="42" t="str">
        <f t="shared" si="78"/>
        <v/>
      </c>
      <c r="N519" s="75">
        <f t="shared" si="79"/>
        <v>6.4826946010474208E-3</v>
      </c>
      <c r="O519" s="75">
        <f t="shared" si="82"/>
        <v>0</v>
      </c>
      <c r="P519" s="75">
        <f t="shared" si="82"/>
        <v>3.9533184780330063E-3</v>
      </c>
      <c r="Q519" s="75">
        <f t="shared" si="82"/>
        <v>1.9372303101110888E-4</v>
      </c>
      <c r="R519" s="75">
        <f t="shared" si="80"/>
        <v>2.3356530920033056E-3</v>
      </c>
      <c r="S519" s="75">
        <f t="shared" si="80"/>
        <v>0</v>
      </c>
      <c r="T519" s="42" t="str">
        <f t="shared" si="81"/>
        <v/>
      </c>
    </row>
    <row r="520" spans="1:20" x14ac:dyDescent="0.25">
      <c r="A520">
        <v>14</v>
      </c>
      <c r="B520">
        <v>9970075.2723500002</v>
      </c>
      <c r="C520">
        <v>0</v>
      </c>
      <c r="D520">
        <v>84747</v>
      </c>
      <c r="E520">
        <v>139</v>
      </c>
      <c r="F520">
        <v>203965</v>
      </c>
      <c r="G520">
        <v>0</v>
      </c>
      <c r="H520" s="74">
        <v>288851</v>
      </c>
      <c r="I520" s="42" t="str">
        <f t="shared" si="74"/>
        <v/>
      </c>
      <c r="J520" s="42">
        <f t="shared" si="75"/>
        <v>0.29339347968329693</v>
      </c>
      <c r="K520" s="42">
        <f t="shared" si="76"/>
        <v>4.812169596089333E-4</v>
      </c>
      <c r="L520" s="42">
        <f t="shared" si="77"/>
        <v>0.70612530335709411</v>
      </c>
      <c r="M520" s="42" t="str">
        <f t="shared" si="78"/>
        <v/>
      </c>
      <c r="N520" s="75">
        <f t="shared" si="79"/>
        <v>2.897179731441649E-2</v>
      </c>
      <c r="O520" s="75">
        <f t="shared" si="82"/>
        <v>0</v>
      </c>
      <c r="P520" s="75">
        <f t="shared" si="82"/>
        <v>8.5001364267558513E-3</v>
      </c>
      <c r="Q520" s="75">
        <f t="shared" si="82"/>
        <v>1.3941720218049764E-5</v>
      </c>
      <c r="R520" s="75">
        <f t="shared" si="80"/>
        <v>2.045771916744259E-2</v>
      </c>
      <c r="S520" s="75">
        <f t="shared" si="80"/>
        <v>0</v>
      </c>
      <c r="T520" s="42" t="str">
        <f t="shared" si="81"/>
        <v/>
      </c>
    </row>
    <row r="521" spans="1:20" x14ac:dyDescent="0.25">
      <c r="A521">
        <v>161</v>
      </c>
      <c r="B521">
        <v>31187584.5053</v>
      </c>
      <c r="C521">
        <v>0</v>
      </c>
      <c r="D521">
        <v>84162</v>
      </c>
      <c r="E521">
        <v>2581</v>
      </c>
      <c r="F521">
        <v>571219</v>
      </c>
      <c r="G521">
        <v>0</v>
      </c>
      <c r="H521" s="74">
        <v>657962</v>
      </c>
      <c r="I521" s="42" t="str">
        <f t="shared" si="74"/>
        <v/>
      </c>
      <c r="J521" s="42">
        <f t="shared" si="75"/>
        <v>0.12791316215830092</v>
      </c>
      <c r="K521" s="42">
        <f t="shared" si="76"/>
        <v>3.9227189412154497E-3</v>
      </c>
      <c r="L521" s="42">
        <f t="shared" si="77"/>
        <v>0.86816411890048362</v>
      </c>
      <c r="M521" s="42" t="str">
        <f t="shared" si="78"/>
        <v/>
      </c>
      <c r="N521" s="75">
        <f t="shared" si="79"/>
        <v>2.1096920791932004E-2</v>
      </c>
      <c r="O521" s="75">
        <f t="shared" si="82"/>
        <v>0</v>
      </c>
      <c r="P521" s="75">
        <f t="shared" si="82"/>
        <v>2.6985738502992291E-3</v>
      </c>
      <c r="Q521" s="75">
        <f t="shared" si="82"/>
        <v>8.2757290791833735E-5</v>
      </c>
      <c r="R521" s="75">
        <f t="shared" si="80"/>
        <v>1.831558965084094E-2</v>
      </c>
      <c r="S521" s="75">
        <f t="shared" si="80"/>
        <v>0</v>
      </c>
      <c r="T521" s="42" t="str">
        <f t="shared" si="81"/>
        <v/>
      </c>
    </row>
    <row r="522" spans="1:20" x14ac:dyDescent="0.25">
      <c r="A522">
        <v>681</v>
      </c>
      <c r="B522">
        <v>7866231.1107799998</v>
      </c>
      <c r="C522">
        <v>0</v>
      </c>
      <c r="D522">
        <v>84066</v>
      </c>
      <c r="E522">
        <v>40</v>
      </c>
      <c r="F522">
        <v>15119</v>
      </c>
      <c r="G522">
        <v>0</v>
      </c>
      <c r="H522" s="74">
        <v>99225</v>
      </c>
      <c r="I522" s="42" t="str">
        <f t="shared" si="74"/>
        <v/>
      </c>
      <c r="J522" s="42">
        <f t="shared" si="75"/>
        <v>0.84722600151171579</v>
      </c>
      <c r="K522" s="42">
        <f t="shared" si="76"/>
        <v>4.0312421264802217E-4</v>
      </c>
      <c r="L522" s="42">
        <f t="shared" si="77"/>
        <v>0.15237087427563617</v>
      </c>
      <c r="M522" s="42" t="str">
        <f t="shared" si="78"/>
        <v/>
      </c>
      <c r="N522" s="75">
        <f t="shared" si="79"/>
        <v>1.2614045862957241E-2</v>
      </c>
      <c r="O522" s="75">
        <f t="shared" si="82"/>
        <v>0</v>
      </c>
      <c r="P522" s="75">
        <f t="shared" si="82"/>
        <v>1.0686947639358664E-2</v>
      </c>
      <c r="Q522" s="75">
        <f t="shared" si="82"/>
        <v>5.0850273068106793E-6</v>
      </c>
      <c r="R522" s="75">
        <f t="shared" si="80"/>
        <v>1.9220131962917665E-3</v>
      </c>
      <c r="S522" s="75">
        <f t="shared" si="80"/>
        <v>0</v>
      </c>
      <c r="T522" s="42" t="str">
        <f t="shared" si="81"/>
        <v/>
      </c>
    </row>
    <row r="523" spans="1:20" x14ac:dyDescent="0.25">
      <c r="A523">
        <v>57</v>
      </c>
      <c r="B523">
        <v>40222415.875600003</v>
      </c>
      <c r="C523">
        <v>3441780</v>
      </c>
      <c r="D523">
        <v>82825</v>
      </c>
      <c r="E523">
        <v>413937</v>
      </c>
      <c r="F523">
        <v>7637</v>
      </c>
      <c r="G523">
        <v>0</v>
      </c>
      <c r="H523" s="74">
        <v>3946179</v>
      </c>
      <c r="I523" s="42">
        <f t="shared" si="74"/>
        <v>0.87218040539975505</v>
      </c>
      <c r="J523" s="42">
        <f t="shared" si="75"/>
        <v>2.0988657635652108E-2</v>
      </c>
      <c r="K523" s="42">
        <f t="shared" si="76"/>
        <v>0.10489564715640116</v>
      </c>
      <c r="L523" s="42">
        <f t="shared" si="77"/>
        <v>1.9352898081916709E-3</v>
      </c>
      <c r="M523" s="42" t="str">
        <f t="shared" si="78"/>
        <v/>
      </c>
      <c r="N523" s="75">
        <f t="shared" si="79"/>
        <v>9.8108950297882483E-2</v>
      </c>
      <c r="O523" s="75">
        <f t="shared" si="82"/>
        <v>8.5568704044151567E-2</v>
      </c>
      <c r="P523" s="75">
        <f t="shared" si="82"/>
        <v>2.0591751687954645E-3</v>
      </c>
      <c r="Q523" s="75">
        <f t="shared" si="82"/>
        <v>1.0291201833331581E-2</v>
      </c>
      <c r="R523" s="75">
        <f t="shared" si="80"/>
        <v>1.8986925160387517E-4</v>
      </c>
      <c r="S523" s="75">
        <f t="shared" si="80"/>
        <v>0</v>
      </c>
      <c r="T523" s="42" t="str">
        <f t="shared" si="81"/>
        <v/>
      </c>
    </row>
    <row r="524" spans="1:20" x14ac:dyDescent="0.25">
      <c r="A524">
        <v>346</v>
      </c>
      <c r="B524">
        <v>14665139.834000001</v>
      </c>
      <c r="C524">
        <v>0</v>
      </c>
      <c r="D524">
        <v>81143</v>
      </c>
      <c r="E524">
        <v>73881</v>
      </c>
      <c r="F524">
        <v>18</v>
      </c>
      <c r="G524">
        <v>0</v>
      </c>
      <c r="H524" s="74">
        <v>155042</v>
      </c>
      <c r="I524" s="42" t="str">
        <f t="shared" si="74"/>
        <v/>
      </c>
      <c r="J524" s="42">
        <f t="shared" si="75"/>
        <v>0.52336141174649453</v>
      </c>
      <c r="K524" s="42">
        <f t="shared" si="76"/>
        <v>0.47652249067994479</v>
      </c>
      <c r="L524" s="42">
        <f t="shared" si="77"/>
        <v>1.1609757356071258E-4</v>
      </c>
      <c r="M524" s="42" t="str">
        <f t="shared" si="78"/>
        <v/>
      </c>
      <c r="N524" s="75">
        <f t="shared" si="79"/>
        <v>1.0572146038495114E-2</v>
      </c>
      <c r="O524" s="75">
        <f t="shared" si="82"/>
        <v>0</v>
      </c>
      <c r="P524" s="75">
        <f t="shared" si="82"/>
        <v>5.5330532758969117E-3</v>
      </c>
      <c r="Q524" s="75">
        <f t="shared" si="82"/>
        <v>5.0378653620958029E-3</v>
      </c>
      <c r="R524" s="75">
        <f t="shared" si="80"/>
        <v>1.2274005023987825E-6</v>
      </c>
      <c r="S524" s="75">
        <f t="shared" si="80"/>
        <v>0</v>
      </c>
      <c r="T524" s="42" t="str">
        <f t="shared" si="81"/>
        <v/>
      </c>
    </row>
    <row r="525" spans="1:20" x14ac:dyDescent="0.25">
      <c r="A525">
        <v>482</v>
      </c>
      <c r="B525">
        <v>15926248.978800001</v>
      </c>
      <c r="C525">
        <v>0</v>
      </c>
      <c r="D525">
        <v>81029</v>
      </c>
      <c r="E525">
        <v>302</v>
      </c>
      <c r="F525">
        <v>233654</v>
      </c>
      <c r="G525">
        <v>0</v>
      </c>
      <c r="H525" s="74">
        <v>314985</v>
      </c>
      <c r="I525" s="42" t="str">
        <f t="shared" si="74"/>
        <v/>
      </c>
      <c r="J525" s="42">
        <f t="shared" si="75"/>
        <v>0.25724717050018253</v>
      </c>
      <c r="K525" s="42">
        <f t="shared" si="76"/>
        <v>9.587758147213359E-4</v>
      </c>
      <c r="L525" s="42">
        <f t="shared" si="77"/>
        <v>0.7417940536850961</v>
      </c>
      <c r="M525" s="42" t="str">
        <f t="shared" si="78"/>
        <v/>
      </c>
      <c r="N525" s="75">
        <f t="shared" si="79"/>
        <v>1.9777726721419954E-2</v>
      </c>
      <c r="O525" s="75">
        <f t="shared" si="82"/>
        <v>0</v>
      </c>
      <c r="P525" s="75">
        <f t="shared" si="82"/>
        <v>5.0877642380111349E-3</v>
      </c>
      <c r="Q525" s="75">
        <f t="shared" si="82"/>
        <v>1.896240605066535E-5</v>
      </c>
      <c r="R525" s="75">
        <f t="shared" si="80"/>
        <v>1.4671000077358153E-2</v>
      </c>
      <c r="S525" s="75">
        <f t="shared" si="80"/>
        <v>0</v>
      </c>
      <c r="T525" s="42" t="str">
        <f t="shared" si="81"/>
        <v/>
      </c>
    </row>
    <row r="526" spans="1:20" x14ac:dyDescent="0.25">
      <c r="A526">
        <v>111</v>
      </c>
      <c r="B526">
        <v>101073212.70299999</v>
      </c>
      <c r="C526">
        <v>25952</v>
      </c>
      <c r="D526">
        <v>80580</v>
      </c>
      <c r="E526">
        <v>227214</v>
      </c>
      <c r="F526">
        <v>21241264</v>
      </c>
      <c r="G526">
        <v>0</v>
      </c>
      <c r="H526" s="74">
        <v>21575010</v>
      </c>
      <c r="I526" s="42">
        <f t="shared" si="74"/>
        <v>1.2028731388768765E-3</v>
      </c>
      <c r="J526" s="42">
        <f t="shared" si="75"/>
        <v>3.7348766002889455E-3</v>
      </c>
      <c r="K526" s="42">
        <f t="shared" si="76"/>
        <v>1.0531350854530311E-2</v>
      </c>
      <c r="L526" s="42">
        <f t="shared" si="77"/>
        <v>0.98453089940630389</v>
      </c>
      <c r="M526" s="42" t="str">
        <f t="shared" si="78"/>
        <v/>
      </c>
      <c r="N526" s="75">
        <f t="shared" si="79"/>
        <v>0.21345922844460671</v>
      </c>
      <c r="O526" s="75">
        <f t="shared" si="82"/>
        <v>2.5676437214140031E-4</v>
      </c>
      <c r="P526" s="75">
        <f t="shared" si="82"/>
        <v>7.9724387743349402E-4</v>
      </c>
      <c r="Q526" s="75">
        <f t="shared" si="82"/>
        <v>2.2480140278874896E-3</v>
      </c>
      <c r="R526" s="75">
        <f t="shared" si="80"/>
        <v>0.21015720616714431</v>
      </c>
      <c r="S526" s="75">
        <f t="shared" si="80"/>
        <v>0</v>
      </c>
      <c r="T526" s="42" t="str">
        <f t="shared" si="81"/>
        <v/>
      </c>
    </row>
    <row r="527" spans="1:20" x14ac:dyDescent="0.25">
      <c r="A527">
        <v>22</v>
      </c>
      <c r="B527">
        <v>45861278.305100001</v>
      </c>
      <c r="C527">
        <v>56280</v>
      </c>
      <c r="D527">
        <v>79209</v>
      </c>
      <c r="E527">
        <v>65940</v>
      </c>
      <c r="F527">
        <v>1944672</v>
      </c>
      <c r="G527">
        <v>0</v>
      </c>
      <c r="H527" s="74">
        <v>2146101</v>
      </c>
      <c r="I527" s="42">
        <f t="shared" si="74"/>
        <v>2.6224301652158961E-2</v>
      </c>
      <c r="J527" s="42">
        <f t="shared" si="75"/>
        <v>3.6908328172811998E-2</v>
      </c>
      <c r="K527" s="42">
        <f t="shared" si="76"/>
        <v>3.0725487756634008E-2</v>
      </c>
      <c r="L527" s="42">
        <f t="shared" si="77"/>
        <v>0.90614188241839499</v>
      </c>
      <c r="M527" s="42" t="str">
        <f t="shared" si="78"/>
        <v/>
      </c>
      <c r="N527" s="75">
        <f t="shared" si="79"/>
        <v>4.6795490211212515E-2</v>
      </c>
      <c r="O527" s="75">
        <f t="shared" si="82"/>
        <v>1.227179051259489E-3</v>
      </c>
      <c r="P527" s="75">
        <f t="shared" si="82"/>
        <v>1.727143309723043E-3</v>
      </c>
      <c r="Q527" s="75">
        <f t="shared" si="82"/>
        <v>1.4378142615502968E-3</v>
      </c>
      <c r="R527" s="75">
        <f t="shared" si="80"/>
        <v>4.2403353588679686E-2</v>
      </c>
      <c r="S527" s="75">
        <f t="shared" si="80"/>
        <v>0</v>
      </c>
      <c r="T527" s="42" t="str">
        <f t="shared" si="81"/>
        <v/>
      </c>
    </row>
    <row r="528" spans="1:20" x14ac:dyDescent="0.25">
      <c r="A528">
        <v>233</v>
      </c>
      <c r="B528">
        <v>52411706.365900002</v>
      </c>
      <c r="C528">
        <v>0</v>
      </c>
      <c r="D528">
        <v>75274</v>
      </c>
      <c r="E528">
        <v>0</v>
      </c>
      <c r="F528">
        <v>39202</v>
      </c>
      <c r="G528">
        <v>0</v>
      </c>
      <c r="H528" s="74">
        <v>114476</v>
      </c>
      <c r="I528" s="42" t="str">
        <f t="shared" si="74"/>
        <v/>
      </c>
      <c r="J528" s="42">
        <f t="shared" si="75"/>
        <v>0.65755267479646384</v>
      </c>
      <c r="K528" s="42" t="str">
        <f t="shared" si="76"/>
        <v/>
      </c>
      <c r="L528" s="42">
        <f t="shared" si="77"/>
        <v>0.3424473252035361</v>
      </c>
      <c r="M528" s="42" t="str">
        <f t="shared" si="78"/>
        <v/>
      </c>
      <c r="N528" s="75">
        <f t="shared" si="79"/>
        <v>2.1841685367160672E-3</v>
      </c>
      <c r="O528" s="75">
        <f t="shared" si="82"/>
        <v>0</v>
      </c>
      <c r="P528" s="75">
        <f t="shared" si="82"/>
        <v>1.4362058635239287E-3</v>
      </c>
      <c r="Q528" s="75">
        <f t="shared" si="82"/>
        <v>0</v>
      </c>
      <c r="R528" s="75">
        <f t="shared" si="80"/>
        <v>7.4796267319213877E-4</v>
      </c>
      <c r="S528" s="75">
        <f t="shared" si="80"/>
        <v>0</v>
      </c>
      <c r="T528" s="42" t="str">
        <f t="shared" si="81"/>
        <v/>
      </c>
    </row>
    <row r="529" spans="1:20" x14ac:dyDescent="0.25">
      <c r="A529">
        <v>1108</v>
      </c>
      <c r="B529">
        <v>61936295.390699998</v>
      </c>
      <c r="C529">
        <v>0</v>
      </c>
      <c r="D529">
        <v>74694</v>
      </c>
      <c r="E529">
        <v>47057</v>
      </c>
      <c r="F529">
        <v>0</v>
      </c>
      <c r="G529">
        <v>0</v>
      </c>
      <c r="H529" s="74">
        <v>121751</v>
      </c>
      <c r="I529" s="42" t="str">
        <f t="shared" si="74"/>
        <v/>
      </c>
      <c r="J529" s="42">
        <f t="shared" si="75"/>
        <v>0.61349804108385142</v>
      </c>
      <c r="K529" s="42">
        <f t="shared" si="76"/>
        <v>0.38650195891614852</v>
      </c>
      <c r="L529" s="42" t="str">
        <f t="shared" si="77"/>
        <v/>
      </c>
      <c r="M529" s="42" t="str">
        <f t="shared" si="78"/>
        <v/>
      </c>
      <c r="N529" s="75">
        <f t="shared" si="79"/>
        <v>1.965745597665847E-3</v>
      </c>
      <c r="O529" s="75">
        <f t="shared" si="82"/>
        <v>0</v>
      </c>
      <c r="P529" s="75">
        <f t="shared" si="82"/>
        <v>1.2059810734372019E-3</v>
      </c>
      <c r="Q529" s="75">
        <f t="shared" si="82"/>
        <v>7.5976452422864499E-4</v>
      </c>
      <c r="R529" s="75">
        <f t="shared" si="80"/>
        <v>0</v>
      </c>
      <c r="S529" s="75">
        <f t="shared" si="80"/>
        <v>0</v>
      </c>
      <c r="T529" s="42" t="str">
        <f t="shared" si="81"/>
        <v/>
      </c>
    </row>
    <row r="530" spans="1:20" x14ac:dyDescent="0.25">
      <c r="A530">
        <v>662</v>
      </c>
      <c r="B530">
        <v>53021636.035300002</v>
      </c>
      <c r="C530">
        <v>0</v>
      </c>
      <c r="D530">
        <v>73714</v>
      </c>
      <c r="E530">
        <v>30107</v>
      </c>
      <c r="F530">
        <v>554773</v>
      </c>
      <c r="G530">
        <v>2976662</v>
      </c>
      <c r="H530" s="74">
        <v>3635256</v>
      </c>
      <c r="I530" s="42" t="str">
        <f t="shared" si="74"/>
        <v/>
      </c>
      <c r="J530" s="42">
        <f t="shared" si="75"/>
        <v>2.0277526534582434E-2</v>
      </c>
      <c r="K530" s="42">
        <f t="shared" si="76"/>
        <v>8.2819476812637134E-3</v>
      </c>
      <c r="L530" s="42">
        <f t="shared" si="77"/>
        <v>0.1526090597195906</v>
      </c>
      <c r="M530" s="42">
        <f t="shared" si="78"/>
        <v>0.81883146606456325</v>
      </c>
      <c r="N530" s="75">
        <f t="shared" si="79"/>
        <v>6.8561747087165892E-2</v>
      </c>
      <c r="O530" s="75">
        <f t="shared" si="82"/>
        <v>0</v>
      </c>
      <c r="P530" s="75">
        <f t="shared" si="82"/>
        <v>1.3902626458173362E-3</v>
      </c>
      <c r="Q530" s="75">
        <f t="shared" si="82"/>
        <v>5.6782480231194266E-4</v>
      </c>
      <c r="R530" s="75">
        <f t="shared" si="80"/>
        <v>1.0463143755704766E-2</v>
      </c>
      <c r="S530" s="75">
        <f t="shared" si="80"/>
        <v>5.6140515883331847E-2</v>
      </c>
      <c r="T530" s="42" t="str">
        <f t="shared" si="81"/>
        <v/>
      </c>
    </row>
    <row r="531" spans="1:20" x14ac:dyDescent="0.25">
      <c r="A531">
        <v>512</v>
      </c>
      <c r="B531">
        <v>36891062.856700003</v>
      </c>
      <c r="C531">
        <v>0</v>
      </c>
      <c r="D531">
        <v>72641</v>
      </c>
      <c r="E531">
        <v>32316</v>
      </c>
      <c r="F531">
        <v>62500</v>
      </c>
      <c r="G531">
        <v>0</v>
      </c>
      <c r="H531" s="74">
        <v>167457</v>
      </c>
      <c r="I531" s="42" t="str">
        <f t="shared" si="74"/>
        <v/>
      </c>
      <c r="J531" s="42">
        <f t="shared" si="75"/>
        <v>0.43378897269149691</v>
      </c>
      <c r="K531" s="42">
        <f t="shared" si="76"/>
        <v>0.19298088464501334</v>
      </c>
      <c r="L531" s="42">
        <f t="shared" si="77"/>
        <v>0.37323014266348975</v>
      </c>
      <c r="M531" s="42" t="str">
        <f t="shared" si="78"/>
        <v/>
      </c>
      <c r="N531" s="75">
        <f t="shared" si="79"/>
        <v>4.5392294781657974E-3</v>
      </c>
      <c r="O531" s="75">
        <f t="shared" si="82"/>
        <v>0</v>
      </c>
      <c r="P531" s="75">
        <f t="shared" si="82"/>
        <v>1.9690676921445011E-3</v>
      </c>
      <c r="Q531" s="75">
        <f t="shared" si="82"/>
        <v>8.7598452030315799E-4</v>
      </c>
      <c r="R531" s="75">
        <f t="shared" si="80"/>
        <v>1.6941772657181387E-3</v>
      </c>
      <c r="S531" s="75">
        <f t="shared" si="80"/>
        <v>0</v>
      </c>
      <c r="T531" s="42" t="str">
        <f t="shared" si="81"/>
        <v/>
      </c>
    </row>
    <row r="532" spans="1:20" x14ac:dyDescent="0.25">
      <c r="A532">
        <v>838</v>
      </c>
      <c r="B532">
        <v>11875571.539799999</v>
      </c>
      <c r="C532">
        <v>0</v>
      </c>
      <c r="D532">
        <v>71672</v>
      </c>
      <c r="E532">
        <v>15808</v>
      </c>
      <c r="F532">
        <v>0</v>
      </c>
      <c r="G532">
        <v>0</v>
      </c>
      <c r="H532" s="74">
        <v>87480</v>
      </c>
      <c r="I532" s="42" t="str">
        <f t="shared" si="74"/>
        <v/>
      </c>
      <c r="J532" s="42">
        <f t="shared" si="75"/>
        <v>0.81929583904892544</v>
      </c>
      <c r="K532" s="42">
        <f t="shared" si="76"/>
        <v>0.18070416095107453</v>
      </c>
      <c r="L532" s="42" t="str">
        <f t="shared" si="77"/>
        <v/>
      </c>
      <c r="M532" s="42" t="str">
        <f t="shared" si="78"/>
        <v/>
      </c>
      <c r="N532" s="75">
        <f t="shared" si="79"/>
        <v>7.3663823005754286E-3</v>
      </c>
      <c r="O532" s="75">
        <f t="shared" si="82"/>
        <v>0</v>
      </c>
      <c r="P532" s="75">
        <f t="shared" si="82"/>
        <v>6.0352463677050992E-3</v>
      </c>
      <c r="Q532" s="75">
        <f t="shared" si="82"/>
        <v>1.3311359328703289E-3</v>
      </c>
      <c r="R532" s="75">
        <f t="shared" si="80"/>
        <v>0</v>
      </c>
      <c r="S532" s="75">
        <f t="shared" si="80"/>
        <v>0</v>
      </c>
      <c r="T532" s="42" t="str">
        <f t="shared" si="81"/>
        <v/>
      </c>
    </row>
    <row r="533" spans="1:20" x14ac:dyDescent="0.25">
      <c r="A533">
        <v>317</v>
      </c>
      <c r="B533">
        <v>25287598.468699999</v>
      </c>
      <c r="C533">
        <v>0</v>
      </c>
      <c r="D533">
        <v>68746</v>
      </c>
      <c r="E533">
        <v>16570</v>
      </c>
      <c r="F533">
        <v>825402</v>
      </c>
      <c r="G533">
        <v>0</v>
      </c>
      <c r="H533" s="74">
        <v>910718</v>
      </c>
      <c r="I533" s="42" t="str">
        <f t="shared" si="74"/>
        <v/>
      </c>
      <c r="J533" s="42">
        <f t="shared" si="75"/>
        <v>7.5485496059153334E-2</v>
      </c>
      <c r="K533" s="42">
        <f t="shared" si="76"/>
        <v>1.8194435599164616E-2</v>
      </c>
      <c r="L533" s="42">
        <f t="shared" si="77"/>
        <v>0.90632006834168211</v>
      </c>
      <c r="M533" s="42" t="str">
        <f t="shared" si="78"/>
        <v/>
      </c>
      <c r="N533" s="75">
        <f t="shared" si="79"/>
        <v>3.6014412405640302E-2</v>
      </c>
      <c r="O533" s="75">
        <f t="shared" si="82"/>
        <v>0</v>
      </c>
      <c r="P533" s="75">
        <f t="shared" si="82"/>
        <v>2.7185657857186837E-3</v>
      </c>
      <c r="Q533" s="75">
        <f t="shared" si="82"/>
        <v>6.5526190715617773E-4</v>
      </c>
      <c r="R533" s="75">
        <f t="shared" si="80"/>
        <v>3.2640584712765444E-2</v>
      </c>
      <c r="S533" s="75">
        <f t="shared" si="80"/>
        <v>0</v>
      </c>
      <c r="T533" s="42" t="str">
        <f t="shared" si="81"/>
        <v/>
      </c>
    </row>
    <row r="534" spans="1:20" x14ac:dyDescent="0.25">
      <c r="A534">
        <v>620</v>
      </c>
      <c r="B534">
        <v>7738759.8496899996</v>
      </c>
      <c r="C534">
        <v>0</v>
      </c>
      <c r="D534">
        <v>68700</v>
      </c>
      <c r="E534">
        <v>0</v>
      </c>
      <c r="F534">
        <v>12496</v>
      </c>
      <c r="G534">
        <v>0</v>
      </c>
      <c r="H534" s="74">
        <v>81196</v>
      </c>
      <c r="I534" s="42" t="str">
        <f t="shared" si="74"/>
        <v/>
      </c>
      <c r="J534" s="42">
        <f t="shared" si="75"/>
        <v>0.84610079314251929</v>
      </c>
      <c r="K534" s="42" t="str">
        <f t="shared" si="76"/>
        <v/>
      </c>
      <c r="L534" s="42">
        <f t="shared" si="77"/>
        <v>0.15389920685748065</v>
      </c>
      <c r="M534" s="42" t="str">
        <f t="shared" si="78"/>
        <v/>
      </c>
      <c r="N534" s="75">
        <f t="shared" si="79"/>
        <v>1.0492120388417604E-2</v>
      </c>
      <c r="O534" s="75">
        <f t="shared" si="82"/>
        <v>0</v>
      </c>
      <c r="P534" s="75">
        <f t="shared" si="82"/>
        <v>8.877391382386933E-3</v>
      </c>
      <c r="Q534" s="75">
        <f t="shared" si="82"/>
        <v>0</v>
      </c>
      <c r="R534" s="75">
        <f t="shared" si="80"/>
        <v>1.6147290060306713E-3</v>
      </c>
      <c r="S534" s="75">
        <f t="shared" si="80"/>
        <v>0</v>
      </c>
      <c r="T534" s="42" t="str">
        <f t="shared" si="81"/>
        <v/>
      </c>
    </row>
    <row r="535" spans="1:20" x14ac:dyDescent="0.25">
      <c r="A535">
        <v>521</v>
      </c>
      <c r="B535">
        <v>5153979.5506300004</v>
      </c>
      <c r="C535">
        <v>0</v>
      </c>
      <c r="D535">
        <v>68364</v>
      </c>
      <c r="E535">
        <v>0</v>
      </c>
      <c r="F535">
        <v>162487</v>
      </c>
      <c r="G535">
        <v>0</v>
      </c>
      <c r="H535" s="74">
        <v>230851</v>
      </c>
      <c r="I535" s="42" t="str">
        <f t="shared" si="74"/>
        <v/>
      </c>
      <c r="J535" s="42">
        <f t="shared" si="75"/>
        <v>0.29613906805688517</v>
      </c>
      <c r="K535" s="42" t="str">
        <f t="shared" si="76"/>
        <v/>
      </c>
      <c r="L535" s="42">
        <f t="shared" si="77"/>
        <v>0.70386093194311483</v>
      </c>
      <c r="M535" s="42" t="str">
        <f t="shared" si="78"/>
        <v/>
      </c>
      <c r="N535" s="75">
        <f t="shared" si="79"/>
        <v>4.4790825755562369E-2</v>
      </c>
      <c r="O535" s="75">
        <f t="shared" si="82"/>
        <v>0</v>
      </c>
      <c r="P535" s="75">
        <f t="shared" si="82"/>
        <v>1.326431339675057E-2</v>
      </c>
      <c r="Q535" s="75">
        <f t="shared" si="82"/>
        <v>0</v>
      </c>
      <c r="R535" s="75">
        <f t="shared" si="80"/>
        <v>3.1526512358811799E-2</v>
      </c>
      <c r="S535" s="75">
        <f t="shared" si="80"/>
        <v>0</v>
      </c>
      <c r="T535" s="42" t="str">
        <f t="shared" si="81"/>
        <v/>
      </c>
    </row>
    <row r="536" spans="1:20" x14ac:dyDescent="0.25">
      <c r="A536">
        <v>1002</v>
      </c>
      <c r="B536">
        <v>2601524.16053</v>
      </c>
      <c r="C536">
        <v>0</v>
      </c>
      <c r="D536">
        <v>68183</v>
      </c>
      <c r="E536">
        <v>0</v>
      </c>
      <c r="F536">
        <v>15842</v>
      </c>
      <c r="G536">
        <v>0</v>
      </c>
      <c r="H536" s="74">
        <v>84025</v>
      </c>
      <c r="I536" s="42" t="str">
        <f t="shared" si="74"/>
        <v/>
      </c>
      <c r="J536" s="42">
        <f t="shared" si="75"/>
        <v>0.81146087473966078</v>
      </c>
      <c r="K536" s="42" t="str">
        <f t="shared" si="76"/>
        <v/>
      </c>
      <c r="L536" s="42">
        <f t="shared" si="77"/>
        <v>0.1885391252603392</v>
      </c>
      <c r="M536" s="42" t="str">
        <f t="shared" si="78"/>
        <v/>
      </c>
      <c r="N536" s="75">
        <f t="shared" si="79"/>
        <v>3.2298373882056072E-2</v>
      </c>
      <c r="O536" s="75">
        <f t="shared" si="82"/>
        <v>0</v>
      </c>
      <c r="P536" s="75">
        <f t="shared" si="82"/>
        <v>2.6208866723001836E-2</v>
      </c>
      <c r="Q536" s="75">
        <f t="shared" si="82"/>
        <v>0</v>
      </c>
      <c r="R536" s="75">
        <f t="shared" si="80"/>
        <v>6.0895071590542377E-3</v>
      </c>
      <c r="S536" s="75">
        <f t="shared" si="80"/>
        <v>0</v>
      </c>
      <c r="T536" s="42" t="str">
        <f t="shared" si="81"/>
        <v/>
      </c>
    </row>
    <row r="537" spans="1:20" x14ac:dyDescent="0.25">
      <c r="A537">
        <v>701</v>
      </c>
      <c r="B537">
        <v>2424863.2905000001</v>
      </c>
      <c r="C537">
        <v>0</v>
      </c>
      <c r="D537">
        <v>68111</v>
      </c>
      <c r="E537">
        <v>139</v>
      </c>
      <c r="F537">
        <v>345</v>
      </c>
      <c r="G537">
        <v>0</v>
      </c>
      <c r="H537" s="74">
        <v>68595</v>
      </c>
      <c r="I537" s="42" t="str">
        <f t="shared" si="74"/>
        <v/>
      </c>
      <c r="J537" s="42">
        <f t="shared" si="75"/>
        <v>0.99294409213499524</v>
      </c>
      <c r="K537" s="42">
        <f t="shared" si="76"/>
        <v>2.026386762883592E-3</v>
      </c>
      <c r="L537" s="42">
        <f t="shared" si="77"/>
        <v>5.0295211021211461E-3</v>
      </c>
      <c r="M537" s="42" t="str">
        <f t="shared" si="78"/>
        <v/>
      </c>
      <c r="N537" s="75">
        <f t="shared" si="79"/>
        <v>2.8288192686465184E-2</v>
      </c>
      <c r="O537" s="75">
        <f t="shared" si="82"/>
        <v>0</v>
      </c>
      <c r="P537" s="75">
        <f t="shared" si="82"/>
        <v>2.8088593805201983E-2</v>
      </c>
      <c r="Q537" s="75">
        <f t="shared" si="82"/>
        <v>5.7322819205753483E-5</v>
      </c>
      <c r="R537" s="75">
        <f t="shared" si="80"/>
        <v>1.4227606205744571E-4</v>
      </c>
      <c r="S537" s="75">
        <f t="shared" si="80"/>
        <v>0</v>
      </c>
      <c r="T537" s="42" t="str">
        <f t="shared" si="81"/>
        <v/>
      </c>
    </row>
    <row r="538" spans="1:20" x14ac:dyDescent="0.25">
      <c r="A538">
        <v>889</v>
      </c>
      <c r="B538">
        <v>4083909.35983</v>
      </c>
      <c r="C538">
        <v>0</v>
      </c>
      <c r="D538">
        <v>66905</v>
      </c>
      <c r="E538">
        <v>24</v>
      </c>
      <c r="F538">
        <v>0</v>
      </c>
      <c r="G538">
        <v>0</v>
      </c>
      <c r="H538" s="74">
        <v>66929</v>
      </c>
      <c r="I538" s="42" t="str">
        <f t="shared" si="74"/>
        <v/>
      </c>
      <c r="J538" s="42">
        <f t="shared" si="75"/>
        <v>0.99964141104752802</v>
      </c>
      <c r="K538" s="42">
        <f t="shared" si="76"/>
        <v>3.585889524720226E-4</v>
      </c>
      <c r="L538" s="42" t="str">
        <f t="shared" si="77"/>
        <v/>
      </c>
      <c r="M538" s="42" t="str">
        <f t="shared" si="78"/>
        <v/>
      </c>
      <c r="N538" s="75">
        <f t="shared" si="79"/>
        <v>1.638846362711293E-2</v>
      </c>
      <c r="O538" s="75">
        <f t="shared" si="82"/>
        <v>0</v>
      </c>
      <c r="P538" s="75">
        <f t="shared" si="82"/>
        <v>1.6382586905108257E-2</v>
      </c>
      <c r="Q538" s="75">
        <f t="shared" si="82"/>
        <v>5.8767220046722686E-6</v>
      </c>
      <c r="R538" s="75">
        <f t="shared" si="80"/>
        <v>0</v>
      </c>
      <c r="S538" s="75">
        <f t="shared" si="80"/>
        <v>0</v>
      </c>
      <c r="T538" s="42" t="str">
        <f t="shared" si="81"/>
        <v/>
      </c>
    </row>
    <row r="539" spans="1:20" x14ac:dyDescent="0.25">
      <c r="A539">
        <v>619</v>
      </c>
      <c r="B539">
        <v>7989102.5507500004</v>
      </c>
      <c r="C539">
        <v>0</v>
      </c>
      <c r="D539">
        <v>66892</v>
      </c>
      <c r="E539">
        <v>24</v>
      </c>
      <c r="F539">
        <v>15541</v>
      </c>
      <c r="G539">
        <v>0</v>
      </c>
      <c r="H539" s="74">
        <v>82457</v>
      </c>
      <c r="I539" s="42" t="str">
        <f t="shared" si="74"/>
        <v/>
      </c>
      <c r="J539" s="42">
        <f t="shared" si="75"/>
        <v>0.81123494669949181</v>
      </c>
      <c r="K539" s="42">
        <f t="shared" si="76"/>
        <v>2.910607953236232E-4</v>
      </c>
      <c r="L539" s="42">
        <f t="shared" si="77"/>
        <v>0.18847399250518451</v>
      </c>
      <c r="M539" s="42" t="str">
        <f t="shared" si="78"/>
        <v/>
      </c>
      <c r="N539" s="75">
        <f t="shared" si="79"/>
        <v>1.0321184322794693E-2</v>
      </c>
      <c r="O539" s="75">
        <f t="shared" si="82"/>
        <v>0</v>
      </c>
      <c r="P539" s="75">
        <f t="shared" si="82"/>
        <v>8.3729054139779838E-3</v>
      </c>
      <c r="Q539" s="75">
        <f t="shared" si="82"/>
        <v>3.0040921176743351E-6</v>
      </c>
      <c r="R539" s="75">
        <f t="shared" si="80"/>
        <v>1.9452748166990351E-3</v>
      </c>
      <c r="S539" s="75">
        <f t="shared" si="80"/>
        <v>0</v>
      </c>
      <c r="T539" s="42" t="str">
        <f t="shared" si="81"/>
        <v/>
      </c>
    </row>
    <row r="540" spans="1:20" x14ac:dyDescent="0.25">
      <c r="A540">
        <v>179</v>
      </c>
      <c r="B540">
        <v>7586070.3835000005</v>
      </c>
      <c r="C540">
        <v>0</v>
      </c>
      <c r="D540">
        <v>66708</v>
      </c>
      <c r="E540">
        <v>2732</v>
      </c>
      <c r="F540">
        <v>0</v>
      </c>
      <c r="G540">
        <v>0</v>
      </c>
      <c r="H540" s="74">
        <v>69440</v>
      </c>
      <c r="I540" s="42" t="str">
        <f t="shared" si="74"/>
        <v/>
      </c>
      <c r="J540" s="42">
        <f t="shared" si="75"/>
        <v>0.96065668202764976</v>
      </c>
      <c r="K540" s="42">
        <f t="shared" si="76"/>
        <v>3.9343317972350231E-2</v>
      </c>
      <c r="L540" s="42" t="str">
        <f t="shared" si="77"/>
        <v/>
      </c>
      <c r="M540" s="42" t="str">
        <f t="shared" si="78"/>
        <v/>
      </c>
      <c r="N540" s="75">
        <f t="shared" si="79"/>
        <v>9.1536192639386418E-3</v>
      </c>
      <c r="O540" s="75">
        <f t="shared" si="82"/>
        <v>0</v>
      </c>
      <c r="P540" s="75">
        <f t="shared" si="82"/>
        <v>8.7934855106396731E-3</v>
      </c>
      <c r="Q540" s="75">
        <f t="shared" si="82"/>
        <v>3.6013375329896845E-4</v>
      </c>
      <c r="R540" s="75">
        <f t="shared" si="80"/>
        <v>0</v>
      </c>
      <c r="S540" s="75">
        <f t="shared" si="80"/>
        <v>0</v>
      </c>
      <c r="T540" s="42" t="str">
        <f t="shared" si="81"/>
        <v/>
      </c>
    </row>
    <row r="541" spans="1:20" x14ac:dyDescent="0.25">
      <c r="A541">
        <v>312</v>
      </c>
      <c r="B541">
        <v>45598505.2896</v>
      </c>
      <c r="C541">
        <v>0</v>
      </c>
      <c r="D541">
        <v>65858</v>
      </c>
      <c r="E541">
        <v>7881</v>
      </c>
      <c r="F541">
        <v>455658</v>
      </c>
      <c r="G541">
        <v>0</v>
      </c>
      <c r="H541" s="74">
        <v>529397</v>
      </c>
      <c r="I541" s="42" t="str">
        <f t="shared" si="74"/>
        <v/>
      </c>
      <c r="J541" s="42">
        <f t="shared" si="75"/>
        <v>0.12440191387559808</v>
      </c>
      <c r="K541" s="42">
        <f t="shared" si="76"/>
        <v>1.4886748508208396E-2</v>
      </c>
      <c r="L541" s="42">
        <f t="shared" si="77"/>
        <v>0.86071133761619356</v>
      </c>
      <c r="M541" s="42" t="str">
        <f t="shared" si="78"/>
        <v/>
      </c>
      <c r="N541" s="75">
        <f t="shared" si="79"/>
        <v>1.1609963893284538E-2</v>
      </c>
      <c r="O541" s="75">
        <f t="shared" si="82"/>
        <v>0</v>
      </c>
      <c r="P541" s="75">
        <f t="shared" si="82"/>
        <v>1.4443017283511865E-3</v>
      </c>
      <c r="Q541" s="75">
        <f t="shared" si="82"/>
        <v>1.7283461266870694E-4</v>
      </c>
      <c r="R541" s="75">
        <f t="shared" si="80"/>
        <v>9.9928275522646447E-3</v>
      </c>
      <c r="S541" s="75">
        <f t="shared" si="80"/>
        <v>0</v>
      </c>
      <c r="T541" s="42" t="str">
        <f t="shared" si="81"/>
        <v/>
      </c>
    </row>
    <row r="542" spans="1:20" x14ac:dyDescent="0.25">
      <c r="A542">
        <v>526</v>
      </c>
      <c r="B542">
        <v>10802664.3511</v>
      </c>
      <c r="C542">
        <v>0</v>
      </c>
      <c r="D542">
        <v>65741</v>
      </c>
      <c r="E542">
        <v>8122</v>
      </c>
      <c r="F542">
        <v>182276</v>
      </c>
      <c r="G542">
        <v>0</v>
      </c>
      <c r="H542" s="74">
        <v>256139</v>
      </c>
      <c r="I542" s="42" t="str">
        <f t="shared" si="74"/>
        <v/>
      </c>
      <c r="J542" s="42">
        <f t="shared" si="75"/>
        <v>0.2566614221184591</v>
      </c>
      <c r="K542" s="42">
        <f t="shared" si="76"/>
        <v>3.1709345316410231E-2</v>
      </c>
      <c r="L542" s="42">
        <f t="shared" si="77"/>
        <v>0.71162923256513066</v>
      </c>
      <c r="M542" s="42" t="str">
        <f t="shared" si="78"/>
        <v/>
      </c>
      <c r="N542" s="75">
        <f t="shared" si="79"/>
        <v>2.3710724657840378E-2</v>
      </c>
      <c r="O542" s="75">
        <f t="shared" si="82"/>
        <v>0</v>
      </c>
      <c r="P542" s="75">
        <f t="shared" si="82"/>
        <v>6.085628310140527E-3</v>
      </c>
      <c r="Q542" s="75">
        <f t="shared" si="82"/>
        <v>7.5185155587778336E-4</v>
      </c>
      <c r="R542" s="75">
        <f t="shared" si="80"/>
        <v>1.6873244791822069E-2</v>
      </c>
      <c r="S542" s="75">
        <f t="shared" si="80"/>
        <v>0</v>
      </c>
      <c r="T542" s="42" t="str">
        <f t="shared" si="81"/>
        <v/>
      </c>
    </row>
    <row r="543" spans="1:20" x14ac:dyDescent="0.25">
      <c r="A543">
        <v>223</v>
      </c>
      <c r="B543">
        <v>13684625.533</v>
      </c>
      <c r="C543">
        <v>0</v>
      </c>
      <c r="D543">
        <v>65141</v>
      </c>
      <c r="E543">
        <v>6643</v>
      </c>
      <c r="F543">
        <v>5932</v>
      </c>
      <c r="G543">
        <v>0</v>
      </c>
      <c r="H543" s="74">
        <v>77716</v>
      </c>
      <c r="I543" s="42" t="str">
        <f t="shared" si="74"/>
        <v/>
      </c>
      <c r="J543" s="42">
        <f t="shared" si="75"/>
        <v>0.83819290750939313</v>
      </c>
      <c r="K543" s="42">
        <f t="shared" si="76"/>
        <v>8.5477893869988164E-2</v>
      </c>
      <c r="L543" s="42">
        <f t="shared" si="77"/>
        <v>7.6329198620618668E-2</v>
      </c>
      <c r="M543" s="42" t="str">
        <f t="shared" si="78"/>
        <v/>
      </c>
      <c r="N543" s="75">
        <f t="shared" si="79"/>
        <v>5.6790739222341569E-3</v>
      </c>
      <c r="O543" s="75">
        <f t="shared" si="82"/>
        <v>0</v>
      </c>
      <c r="P543" s="75">
        <f t="shared" si="82"/>
        <v>4.7601594828382216E-3</v>
      </c>
      <c r="Q543" s="75">
        <f t="shared" si="82"/>
        <v>4.8543527800454868E-4</v>
      </c>
      <c r="R543" s="75">
        <f t="shared" si="80"/>
        <v>4.3347916139138681E-4</v>
      </c>
      <c r="S543" s="75">
        <f t="shared" si="80"/>
        <v>0</v>
      </c>
      <c r="T543" s="42" t="str">
        <f t="shared" si="81"/>
        <v/>
      </c>
    </row>
    <row r="544" spans="1:20" x14ac:dyDescent="0.25">
      <c r="A544">
        <v>239</v>
      </c>
      <c r="B544">
        <v>48932303.303599998</v>
      </c>
      <c r="C544">
        <v>0</v>
      </c>
      <c r="D544">
        <v>64976</v>
      </c>
      <c r="E544">
        <v>48</v>
      </c>
      <c r="F544">
        <v>5040</v>
      </c>
      <c r="G544">
        <v>0</v>
      </c>
      <c r="H544" s="74">
        <v>70064</v>
      </c>
      <c r="I544" s="42" t="str">
        <f t="shared" si="74"/>
        <v/>
      </c>
      <c r="J544" s="42">
        <f t="shared" si="75"/>
        <v>0.9273806805206668</v>
      </c>
      <c r="K544" s="42">
        <f t="shared" si="76"/>
        <v>6.8508791961635076E-4</v>
      </c>
      <c r="L544" s="42">
        <f t="shared" si="77"/>
        <v>7.193423155971683E-2</v>
      </c>
      <c r="M544" s="42" t="str">
        <f t="shared" si="78"/>
        <v/>
      </c>
      <c r="N544" s="75">
        <f t="shared" si="79"/>
        <v>1.4318557531471305E-3</v>
      </c>
      <c r="O544" s="75">
        <f t="shared" si="82"/>
        <v>0</v>
      </c>
      <c r="P544" s="75">
        <f t="shared" si="82"/>
        <v>1.3278753627610179E-3</v>
      </c>
      <c r="Q544" s="75">
        <f t="shared" si="82"/>
        <v>9.8094707911427067E-7</v>
      </c>
      <c r="R544" s="75">
        <f t="shared" si="80"/>
        <v>1.0299944330699843E-4</v>
      </c>
      <c r="S544" s="75">
        <f t="shared" si="80"/>
        <v>0</v>
      </c>
      <c r="T544" s="42" t="str">
        <f t="shared" si="81"/>
        <v/>
      </c>
    </row>
    <row r="545" spans="1:20" x14ac:dyDescent="0.25">
      <c r="A545">
        <v>464</v>
      </c>
      <c r="B545">
        <v>67963364.880199999</v>
      </c>
      <c r="C545">
        <v>0</v>
      </c>
      <c r="D545">
        <v>64786</v>
      </c>
      <c r="E545">
        <v>1758069</v>
      </c>
      <c r="F545">
        <v>3873</v>
      </c>
      <c r="G545">
        <v>0</v>
      </c>
      <c r="H545" s="74">
        <v>1826728</v>
      </c>
      <c r="I545" s="42" t="str">
        <f t="shared" si="74"/>
        <v/>
      </c>
      <c r="J545" s="42">
        <f t="shared" si="75"/>
        <v>3.5465597505485218E-2</v>
      </c>
      <c r="K545" s="42">
        <f t="shared" si="76"/>
        <v>0.96241421820873163</v>
      </c>
      <c r="L545" s="42">
        <f t="shared" si="77"/>
        <v>2.1201842857831053E-3</v>
      </c>
      <c r="M545" s="42" t="str">
        <f t="shared" si="78"/>
        <v/>
      </c>
      <c r="N545" s="75">
        <f t="shared" si="79"/>
        <v>2.687812769747348E-2</v>
      </c>
      <c r="O545" s="75">
        <f t="shared" si="82"/>
        <v>0</v>
      </c>
      <c r="P545" s="75">
        <f t="shared" si="82"/>
        <v>9.5324885861962859E-4</v>
      </c>
      <c r="Q545" s="75">
        <f t="shared" si="82"/>
        <v>2.5867892254878396E-2</v>
      </c>
      <c r="R545" s="75">
        <f t="shared" si="80"/>
        <v>5.6986583975454907E-5</v>
      </c>
      <c r="S545" s="75">
        <f t="shared" si="80"/>
        <v>0</v>
      </c>
      <c r="T545" s="42" t="str">
        <f t="shared" si="81"/>
        <v/>
      </c>
    </row>
    <row r="546" spans="1:20" x14ac:dyDescent="0.25">
      <c r="A546">
        <v>302</v>
      </c>
      <c r="B546">
        <v>1593179.84344</v>
      </c>
      <c r="C546">
        <v>0</v>
      </c>
      <c r="D546">
        <v>64406</v>
      </c>
      <c r="E546">
        <v>0</v>
      </c>
      <c r="F546">
        <v>9692</v>
      </c>
      <c r="G546">
        <v>0</v>
      </c>
      <c r="H546" s="74">
        <v>74098</v>
      </c>
      <c r="I546" s="42" t="str">
        <f t="shared" si="74"/>
        <v/>
      </c>
      <c r="J546" s="42">
        <f t="shared" si="75"/>
        <v>0.8692002483197927</v>
      </c>
      <c r="K546" s="42" t="str">
        <f t="shared" si="76"/>
        <v/>
      </c>
      <c r="L546" s="42">
        <f t="shared" si="77"/>
        <v>0.1307997516802073</v>
      </c>
      <c r="M546" s="42" t="str">
        <f t="shared" si="78"/>
        <v/>
      </c>
      <c r="N546" s="75">
        <f t="shared" si="79"/>
        <v>4.6509501300247003E-2</v>
      </c>
      <c r="O546" s="75">
        <f t="shared" si="82"/>
        <v>0</v>
      </c>
      <c r="P546" s="75">
        <f t="shared" si="82"/>
        <v>4.0426070079404422E-2</v>
      </c>
      <c r="Q546" s="75">
        <f t="shared" si="82"/>
        <v>0</v>
      </c>
      <c r="R546" s="75">
        <f t="shared" si="80"/>
        <v>6.0834312208425867E-3</v>
      </c>
      <c r="S546" s="75">
        <f t="shared" si="80"/>
        <v>0</v>
      </c>
      <c r="T546" s="42" t="str">
        <f t="shared" si="81"/>
        <v/>
      </c>
    </row>
    <row r="547" spans="1:20" x14ac:dyDescent="0.25">
      <c r="A547">
        <v>126</v>
      </c>
      <c r="B547">
        <v>250647087.796</v>
      </c>
      <c r="C547">
        <v>0</v>
      </c>
      <c r="D547">
        <v>64338</v>
      </c>
      <c r="E547">
        <v>40</v>
      </c>
      <c r="F547">
        <v>41394</v>
      </c>
      <c r="G547">
        <v>0</v>
      </c>
      <c r="H547" s="74">
        <v>105772</v>
      </c>
      <c r="I547" s="42" t="str">
        <f t="shared" si="74"/>
        <v/>
      </c>
      <c r="J547" s="42">
        <f t="shared" si="75"/>
        <v>0.60827061982377184</v>
      </c>
      <c r="K547" s="42">
        <f t="shared" si="76"/>
        <v>3.7817191695344705E-4</v>
      </c>
      <c r="L547" s="42">
        <f t="shared" si="77"/>
        <v>0.39135120825927466</v>
      </c>
      <c r="M547" s="42" t="str">
        <f t="shared" si="78"/>
        <v/>
      </c>
      <c r="N547" s="75">
        <f t="shared" si="79"/>
        <v>4.2199572686073706E-4</v>
      </c>
      <c r="O547" s="75">
        <f t="shared" si="82"/>
        <v>0</v>
      </c>
      <c r="P547" s="75">
        <f t="shared" si="82"/>
        <v>2.5668760234056367E-4</v>
      </c>
      <c r="Q547" s="75">
        <f t="shared" si="82"/>
        <v>1.5958693297308818E-7</v>
      </c>
      <c r="R547" s="75">
        <f t="shared" si="80"/>
        <v>1.6514853758720029E-4</v>
      </c>
      <c r="S547" s="75">
        <f t="shared" si="80"/>
        <v>0</v>
      </c>
      <c r="T547" s="42" t="str">
        <f t="shared" si="81"/>
        <v/>
      </c>
    </row>
    <row r="548" spans="1:20" x14ac:dyDescent="0.25">
      <c r="A548">
        <v>639</v>
      </c>
      <c r="B548">
        <v>844842613.82799995</v>
      </c>
      <c r="C548">
        <v>0</v>
      </c>
      <c r="D548">
        <v>64176</v>
      </c>
      <c r="E548">
        <v>0</v>
      </c>
      <c r="F548">
        <v>4919</v>
      </c>
      <c r="G548">
        <v>0</v>
      </c>
      <c r="H548" s="74">
        <v>69095</v>
      </c>
      <c r="I548" s="42" t="str">
        <f t="shared" si="74"/>
        <v/>
      </c>
      <c r="J548" s="42">
        <f t="shared" si="75"/>
        <v>0.92880816267457844</v>
      </c>
      <c r="K548" s="42" t="str">
        <f t="shared" si="76"/>
        <v/>
      </c>
      <c r="L548" s="42">
        <f t="shared" si="77"/>
        <v>7.1191837325421517E-2</v>
      </c>
      <c r="M548" s="42" t="str">
        <f t="shared" si="78"/>
        <v/>
      </c>
      <c r="N548" s="75">
        <f t="shared" si="79"/>
        <v>8.1784463601959043E-5</v>
      </c>
      <c r="O548" s="75">
        <f t="shared" si="82"/>
        <v>0</v>
      </c>
      <c r="P548" s="75">
        <f t="shared" si="82"/>
        <v>7.5962077373461522E-5</v>
      </c>
      <c r="Q548" s="75">
        <f t="shared" si="82"/>
        <v>0</v>
      </c>
      <c r="R548" s="75">
        <f t="shared" si="80"/>
        <v>5.8223862284975251E-6</v>
      </c>
      <c r="S548" s="75">
        <f t="shared" si="80"/>
        <v>0</v>
      </c>
      <c r="T548" s="42" t="str">
        <f t="shared" si="81"/>
        <v/>
      </c>
    </row>
    <row r="549" spans="1:20" x14ac:dyDescent="0.25">
      <c r="A549">
        <v>479</v>
      </c>
      <c r="B549">
        <v>9664954.0406899992</v>
      </c>
      <c r="C549">
        <v>0</v>
      </c>
      <c r="D549">
        <v>64039</v>
      </c>
      <c r="E549">
        <v>3570</v>
      </c>
      <c r="F549">
        <v>0</v>
      </c>
      <c r="G549">
        <v>0</v>
      </c>
      <c r="H549" s="74">
        <v>67609</v>
      </c>
      <c r="I549" s="42" t="str">
        <f t="shared" si="74"/>
        <v/>
      </c>
      <c r="J549" s="42">
        <f t="shared" si="75"/>
        <v>0.94719637918028665</v>
      </c>
      <c r="K549" s="42">
        <f t="shared" si="76"/>
        <v>5.2803620819713348E-2</v>
      </c>
      <c r="L549" s="42" t="str">
        <f t="shared" si="77"/>
        <v/>
      </c>
      <c r="M549" s="42" t="str">
        <f t="shared" si="78"/>
        <v/>
      </c>
      <c r="N549" s="75">
        <f t="shared" si="79"/>
        <v>6.9952738228616831E-3</v>
      </c>
      <c r="O549" s="75">
        <f t="shared" si="82"/>
        <v>0</v>
      </c>
      <c r="P549" s="75">
        <f t="shared" si="82"/>
        <v>6.6258980363892283E-3</v>
      </c>
      <c r="Q549" s="75">
        <f t="shared" si="82"/>
        <v>3.6937578647245494E-4</v>
      </c>
      <c r="R549" s="75">
        <f t="shared" si="80"/>
        <v>0</v>
      </c>
      <c r="S549" s="75">
        <f t="shared" si="80"/>
        <v>0</v>
      </c>
      <c r="T549" s="42" t="str">
        <f t="shared" si="81"/>
        <v/>
      </c>
    </row>
    <row r="550" spans="1:20" x14ac:dyDescent="0.25">
      <c r="A550">
        <v>1043</v>
      </c>
      <c r="B550">
        <v>5277067.4360499997</v>
      </c>
      <c r="C550">
        <v>0</v>
      </c>
      <c r="D550">
        <v>62245</v>
      </c>
      <c r="E550">
        <v>24</v>
      </c>
      <c r="F550">
        <v>0</v>
      </c>
      <c r="G550">
        <v>0</v>
      </c>
      <c r="H550" s="74">
        <v>62269</v>
      </c>
      <c r="I550" s="42" t="str">
        <f t="shared" si="74"/>
        <v/>
      </c>
      <c r="J550" s="42">
        <f t="shared" si="75"/>
        <v>0.99961457547094057</v>
      </c>
      <c r="K550" s="42">
        <f t="shared" si="76"/>
        <v>3.8542452905940353E-4</v>
      </c>
      <c r="L550" s="42" t="str">
        <f t="shared" si="77"/>
        <v/>
      </c>
      <c r="M550" s="42" t="str">
        <f t="shared" si="78"/>
        <v/>
      </c>
      <c r="N550" s="75">
        <f t="shared" si="79"/>
        <v>1.1799925006569503E-2</v>
      </c>
      <c r="O550" s="75">
        <f t="shared" si="82"/>
        <v>0</v>
      </c>
      <c r="P550" s="75">
        <f t="shared" si="82"/>
        <v>1.1795377026030909E-2</v>
      </c>
      <c r="Q550" s="75">
        <f t="shared" si="82"/>
        <v>4.5479805385933303E-6</v>
      </c>
      <c r="R550" s="75">
        <f t="shared" si="80"/>
        <v>0</v>
      </c>
      <c r="S550" s="75">
        <f t="shared" si="80"/>
        <v>0</v>
      </c>
      <c r="T550" s="42" t="str">
        <f t="shared" si="81"/>
        <v/>
      </c>
    </row>
    <row r="551" spans="1:20" x14ac:dyDescent="0.25">
      <c r="A551">
        <v>352</v>
      </c>
      <c r="B551">
        <v>15003079.5099</v>
      </c>
      <c r="C551">
        <v>773076</v>
      </c>
      <c r="D551">
        <v>61999</v>
      </c>
      <c r="E551">
        <v>12629</v>
      </c>
      <c r="F551">
        <v>44328</v>
      </c>
      <c r="G551">
        <v>0</v>
      </c>
      <c r="H551" s="74">
        <v>892032</v>
      </c>
      <c r="I551" s="42">
        <f t="shared" si="74"/>
        <v>0.86664603960396036</v>
      </c>
      <c r="J551" s="42">
        <f t="shared" si="75"/>
        <v>6.9503111995982206E-2</v>
      </c>
      <c r="K551" s="42">
        <f t="shared" si="76"/>
        <v>1.4157563854211509E-2</v>
      </c>
      <c r="L551" s="42">
        <f t="shared" si="77"/>
        <v>4.9693284545845887E-2</v>
      </c>
      <c r="M551" s="42" t="str">
        <f t="shared" si="78"/>
        <v/>
      </c>
      <c r="N551" s="75">
        <f t="shared" si="79"/>
        <v>5.945659352210856E-2</v>
      </c>
      <c r="O551" s="75">
        <f t="shared" si="82"/>
        <v>5.1527821304277868E-2</v>
      </c>
      <c r="P551" s="75">
        <f t="shared" si="82"/>
        <v>4.1324182784667016E-3</v>
      </c>
      <c r="Q551" s="75">
        <f t="shared" si="82"/>
        <v>8.4176051934315029E-4</v>
      </c>
      <c r="R551" s="75">
        <f t="shared" si="80"/>
        <v>2.9545934200208381E-3</v>
      </c>
      <c r="S551" s="75">
        <f t="shared" si="80"/>
        <v>0</v>
      </c>
      <c r="T551" s="42" t="str">
        <f t="shared" si="81"/>
        <v/>
      </c>
    </row>
    <row r="552" spans="1:20" x14ac:dyDescent="0.25">
      <c r="A552">
        <v>486</v>
      </c>
      <c r="B552">
        <v>21113061.3279</v>
      </c>
      <c r="C552">
        <v>0</v>
      </c>
      <c r="D552">
        <v>60118</v>
      </c>
      <c r="E552">
        <v>40</v>
      </c>
      <c r="F552">
        <v>8810</v>
      </c>
      <c r="G552">
        <v>0</v>
      </c>
      <c r="H552" s="74">
        <v>68968</v>
      </c>
      <c r="I552" s="42" t="str">
        <f t="shared" si="74"/>
        <v/>
      </c>
      <c r="J552" s="42">
        <f t="shared" si="75"/>
        <v>0.87167961953369677</v>
      </c>
      <c r="K552" s="42">
        <f t="shared" si="76"/>
        <v>5.7997912075165292E-4</v>
      </c>
      <c r="L552" s="42">
        <f t="shared" si="77"/>
        <v>0.12774040134555156</v>
      </c>
      <c r="M552" s="42" t="str">
        <f t="shared" si="78"/>
        <v/>
      </c>
      <c r="N552" s="75">
        <f t="shared" si="79"/>
        <v>3.2666034986059442E-3</v>
      </c>
      <c r="O552" s="75">
        <f t="shared" si="82"/>
        <v>0</v>
      </c>
      <c r="P552" s="75">
        <f t="shared" si="82"/>
        <v>2.8474316948322721E-3</v>
      </c>
      <c r="Q552" s="75">
        <f t="shared" si="82"/>
        <v>1.8945618249657489E-6</v>
      </c>
      <c r="R552" s="75">
        <f t="shared" si="80"/>
        <v>4.1727724194870616E-4</v>
      </c>
      <c r="S552" s="75">
        <f t="shared" si="80"/>
        <v>0</v>
      </c>
      <c r="T552" s="42" t="str">
        <f t="shared" si="81"/>
        <v/>
      </c>
    </row>
    <row r="553" spans="1:20" x14ac:dyDescent="0.25">
      <c r="A553">
        <v>189</v>
      </c>
      <c r="B553">
        <v>10467040.2443</v>
      </c>
      <c r="C553">
        <v>0</v>
      </c>
      <c r="D553">
        <v>59296</v>
      </c>
      <c r="E553">
        <v>0</v>
      </c>
      <c r="F553">
        <v>60677</v>
      </c>
      <c r="G553">
        <v>0</v>
      </c>
      <c r="H553" s="74">
        <v>119973</v>
      </c>
      <c r="I553" s="42" t="str">
        <f t="shared" si="74"/>
        <v/>
      </c>
      <c r="J553" s="42">
        <f t="shared" si="75"/>
        <v>0.49424453835446308</v>
      </c>
      <c r="K553" s="42" t="str">
        <f t="shared" si="76"/>
        <v/>
      </c>
      <c r="L553" s="42">
        <f t="shared" si="77"/>
        <v>0.50575546164553686</v>
      </c>
      <c r="M553" s="42" t="str">
        <f t="shared" si="78"/>
        <v/>
      </c>
      <c r="N553" s="75">
        <f t="shared" si="79"/>
        <v>1.1461979432565312E-2</v>
      </c>
      <c r="O553" s="75">
        <f t="shared" si="82"/>
        <v>0</v>
      </c>
      <c r="P553" s="75">
        <f t="shared" si="82"/>
        <v>5.6650207332765929E-3</v>
      </c>
      <c r="Q553" s="75">
        <f t="shared" si="82"/>
        <v>0</v>
      </c>
      <c r="R553" s="75">
        <f t="shared" si="80"/>
        <v>5.7969586992887186E-3</v>
      </c>
      <c r="S553" s="75">
        <f t="shared" si="80"/>
        <v>0</v>
      </c>
      <c r="T553" s="42" t="str">
        <f t="shared" si="81"/>
        <v/>
      </c>
    </row>
    <row r="554" spans="1:20" x14ac:dyDescent="0.25">
      <c r="A554">
        <v>238</v>
      </c>
      <c r="B554">
        <v>6973222.5963000003</v>
      </c>
      <c r="C554">
        <v>0</v>
      </c>
      <c r="D554">
        <v>59036</v>
      </c>
      <c r="E554">
        <v>0</v>
      </c>
      <c r="F554">
        <v>20540</v>
      </c>
      <c r="G554">
        <v>0</v>
      </c>
      <c r="H554" s="74">
        <v>79576</v>
      </c>
      <c r="I554" s="42" t="str">
        <f t="shared" si="74"/>
        <v/>
      </c>
      <c r="J554" s="42">
        <f t="shared" si="75"/>
        <v>0.74188197446466275</v>
      </c>
      <c r="K554" s="42" t="str">
        <f t="shared" si="76"/>
        <v/>
      </c>
      <c r="L554" s="42">
        <f t="shared" si="77"/>
        <v>0.2581180255353373</v>
      </c>
      <c r="M554" s="42" t="str">
        <f t="shared" si="78"/>
        <v/>
      </c>
      <c r="N554" s="75">
        <f t="shared" si="79"/>
        <v>1.1411653493210315E-2</v>
      </c>
      <c r="O554" s="75">
        <f t="shared" si="82"/>
        <v>0</v>
      </c>
      <c r="P554" s="75">
        <f t="shared" si="82"/>
        <v>8.4661000254494332E-3</v>
      </c>
      <c r="Q554" s="75">
        <f t="shared" si="82"/>
        <v>0</v>
      </c>
      <c r="R554" s="75">
        <f t="shared" si="80"/>
        <v>2.9455534677608809E-3</v>
      </c>
      <c r="S554" s="75">
        <f t="shared" si="80"/>
        <v>0</v>
      </c>
      <c r="T554" s="42" t="str">
        <f t="shared" si="81"/>
        <v/>
      </c>
    </row>
    <row r="555" spans="1:20" x14ac:dyDescent="0.25">
      <c r="A555">
        <v>728</v>
      </c>
      <c r="B555">
        <v>8405987.2875599992</v>
      </c>
      <c r="C555">
        <v>0</v>
      </c>
      <c r="D555">
        <v>58055</v>
      </c>
      <c r="E555">
        <v>0</v>
      </c>
      <c r="F555">
        <v>199609</v>
      </c>
      <c r="G555">
        <v>0</v>
      </c>
      <c r="H555" s="74">
        <v>257664</v>
      </c>
      <c r="I555" s="42" t="str">
        <f t="shared" si="74"/>
        <v/>
      </c>
      <c r="J555" s="42">
        <f t="shared" si="75"/>
        <v>0.22531281048186785</v>
      </c>
      <c r="K555" s="42" t="str">
        <f t="shared" si="76"/>
        <v/>
      </c>
      <c r="L555" s="42">
        <f t="shared" si="77"/>
        <v>0.77468718951813209</v>
      </c>
      <c r="M555" s="42" t="str">
        <f t="shared" si="78"/>
        <v/>
      </c>
      <c r="N555" s="75">
        <f t="shared" si="79"/>
        <v>3.0652437505028867E-2</v>
      </c>
      <c r="O555" s="75">
        <f t="shared" si="82"/>
        <v>0</v>
      </c>
      <c r="P555" s="75">
        <f t="shared" si="82"/>
        <v>6.9063868423778676E-3</v>
      </c>
      <c r="Q555" s="75">
        <f t="shared" si="82"/>
        <v>0</v>
      </c>
      <c r="R555" s="75">
        <f t="shared" si="80"/>
        <v>2.3746050662651001E-2</v>
      </c>
      <c r="S555" s="75">
        <f t="shared" si="80"/>
        <v>0</v>
      </c>
      <c r="T555" s="42" t="str">
        <f t="shared" si="81"/>
        <v/>
      </c>
    </row>
    <row r="556" spans="1:20" x14ac:dyDescent="0.25">
      <c r="A556">
        <v>291</v>
      </c>
      <c r="B556">
        <v>50288263.860100001</v>
      </c>
      <c r="C556">
        <v>0</v>
      </c>
      <c r="D556">
        <v>57944</v>
      </c>
      <c r="E556">
        <v>0</v>
      </c>
      <c r="F556">
        <v>35821</v>
      </c>
      <c r="G556">
        <v>0</v>
      </c>
      <c r="H556" s="74">
        <v>93765</v>
      </c>
      <c r="I556" s="42" t="str">
        <f t="shared" si="74"/>
        <v/>
      </c>
      <c r="J556" s="42">
        <f t="shared" si="75"/>
        <v>0.61797045806004369</v>
      </c>
      <c r="K556" s="42" t="str">
        <f t="shared" si="76"/>
        <v/>
      </c>
      <c r="L556" s="42">
        <f t="shared" si="77"/>
        <v>0.38202954193995625</v>
      </c>
      <c r="M556" s="42" t="str">
        <f t="shared" si="78"/>
        <v/>
      </c>
      <c r="N556" s="75">
        <f t="shared" si="79"/>
        <v>1.8645503503730133E-3</v>
      </c>
      <c r="O556" s="75">
        <f t="shared" si="82"/>
        <v>0</v>
      </c>
      <c r="P556" s="75">
        <f t="shared" si="82"/>
        <v>1.1522370340960261E-3</v>
      </c>
      <c r="Q556" s="75">
        <f t="shared" si="82"/>
        <v>0</v>
      </c>
      <c r="R556" s="75">
        <f t="shared" si="80"/>
        <v>7.1231331627698725E-4</v>
      </c>
      <c r="S556" s="75">
        <f t="shared" si="80"/>
        <v>0</v>
      </c>
      <c r="T556" s="42" t="str">
        <f t="shared" si="81"/>
        <v/>
      </c>
    </row>
    <row r="557" spans="1:20" x14ac:dyDescent="0.25">
      <c r="A557">
        <v>499</v>
      </c>
      <c r="B557">
        <v>35150123.711499996</v>
      </c>
      <c r="C557">
        <v>0</v>
      </c>
      <c r="D557">
        <v>57594</v>
      </c>
      <c r="E557">
        <v>10086</v>
      </c>
      <c r="F557">
        <v>44250</v>
      </c>
      <c r="G557">
        <v>0</v>
      </c>
      <c r="H557" s="74">
        <v>111930</v>
      </c>
      <c r="I557" s="42" t="str">
        <f t="shared" si="74"/>
        <v/>
      </c>
      <c r="J557" s="42">
        <f t="shared" si="75"/>
        <v>0.51455373894398282</v>
      </c>
      <c r="K557" s="42">
        <f t="shared" si="76"/>
        <v>9.0109890109890109E-2</v>
      </c>
      <c r="L557" s="42">
        <f t="shared" si="77"/>
        <v>0.39533637094612706</v>
      </c>
      <c r="M557" s="42" t="str">
        <f t="shared" si="78"/>
        <v/>
      </c>
      <c r="N557" s="75">
        <f t="shared" si="79"/>
        <v>3.1843415664389277E-3</v>
      </c>
      <c r="O557" s="75">
        <f t="shared" si="82"/>
        <v>0</v>
      </c>
      <c r="P557" s="75">
        <f t="shared" si="82"/>
        <v>1.6385148590858894E-3</v>
      </c>
      <c r="Q557" s="75">
        <f t="shared" si="82"/>
        <v>2.8694066862416711E-4</v>
      </c>
      <c r="R557" s="75">
        <f t="shared" si="80"/>
        <v>1.2588860387288713E-3</v>
      </c>
      <c r="S557" s="75">
        <f t="shared" si="80"/>
        <v>0</v>
      </c>
      <c r="T557" s="42" t="str">
        <f t="shared" si="81"/>
        <v/>
      </c>
    </row>
    <row r="558" spans="1:20" x14ac:dyDescent="0.25">
      <c r="A558">
        <v>740</v>
      </c>
      <c r="B558">
        <v>47698673.4771</v>
      </c>
      <c r="C558">
        <v>0</v>
      </c>
      <c r="D558">
        <v>57036</v>
      </c>
      <c r="E558">
        <v>8074</v>
      </c>
      <c r="F558">
        <v>22093</v>
      </c>
      <c r="G558">
        <v>0</v>
      </c>
      <c r="H558" s="74">
        <v>87203</v>
      </c>
      <c r="I558" s="42" t="str">
        <f t="shared" si="74"/>
        <v/>
      </c>
      <c r="J558" s="42">
        <f t="shared" si="75"/>
        <v>0.65406006674082318</v>
      </c>
      <c r="K558" s="42">
        <f t="shared" si="76"/>
        <v>9.2588557733105509E-2</v>
      </c>
      <c r="L558" s="42">
        <f t="shared" si="77"/>
        <v>0.25335137552607134</v>
      </c>
      <c r="M558" s="42" t="str">
        <f t="shared" si="78"/>
        <v/>
      </c>
      <c r="N558" s="75">
        <f t="shared" si="79"/>
        <v>1.8282059781361828E-3</v>
      </c>
      <c r="O558" s="75">
        <f t="shared" si="82"/>
        <v>0</v>
      </c>
      <c r="P558" s="75">
        <f t="shared" si="82"/>
        <v>1.1957565240757234E-3</v>
      </c>
      <c r="Q558" s="75">
        <f t="shared" si="82"/>
        <v>1.692709547546706E-4</v>
      </c>
      <c r="R558" s="75">
        <f t="shared" si="80"/>
        <v>4.6317849930578863E-4</v>
      </c>
      <c r="S558" s="75">
        <f t="shared" si="80"/>
        <v>0</v>
      </c>
      <c r="T558" s="42" t="str">
        <f t="shared" si="81"/>
        <v/>
      </c>
    </row>
    <row r="559" spans="1:20" x14ac:dyDescent="0.25">
      <c r="A559">
        <v>138</v>
      </c>
      <c r="B559">
        <v>770646.708063</v>
      </c>
      <c r="C559">
        <v>0</v>
      </c>
      <c r="D559">
        <v>56451</v>
      </c>
      <c r="E559">
        <v>15484</v>
      </c>
      <c r="F559">
        <v>0</v>
      </c>
      <c r="G559">
        <v>0</v>
      </c>
      <c r="H559" s="74">
        <v>71935</v>
      </c>
      <c r="I559" s="42" t="str">
        <f t="shared" si="74"/>
        <v/>
      </c>
      <c r="J559" s="42">
        <f t="shared" si="75"/>
        <v>0.7847501216375895</v>
      </c>
      <c r="K559" s="42">
        <f t="shared" si="76"/>
        <v>0.2152498783624105</v>
      </c>
      <c r="L559" s="42" t="str">
        <f t="shared" si="77"/>
        <v/>
      </c>
      <c r="M559" s="42" t="str">
        <f t="shared" si="78"/>
        <v/>
      </c>
      <c r="N559" s="75">
        <f t="shared" si="79"/>
        <v>9.3343680375676572E-2</v>
      </c>
      <c r="O559" s="75">
        <f t="shared" si="82"/>
        <v>0</v>
      </c>
      <c r="P559" s="75">
        <f t="shared" si="82"/>
        <v>7.3251464528912458E-2</v>
      </c>
      <c r="Q559" s="75">
        <f t="shared" si="82"/>
        <v>2.0092215846764107E-2</v>
      </c>
      <c r="R559" s="75">
        <f t="shared" si="80"/>
        <v>0</v>
      </c>
      <c r="S559" s="75">
        <f t="shared" si="80"/>
        <v>0</v>
      </c>
      <c r="T559" s="42" t="str">
        <f t="shared" si="81"/>
        <v/>
      </c>
    </row>
    <row r="560" spans="1:20" x14ac:dyDescent="0.25">
      <c r="A560">
        <v>673</v>
      </c>
      <c r="B560">
        <v>61731553.266800001</v>
      </c>
      <c r="C560">
        <v>0</v>
      </c>
      <c r="D560">
        <v>54960</v>
      </c>
      <c r="E560">
        <v>16159</v>
      </c>
      <c r="F560">
        <v>0</v>
      </c>
      <c r="G560">
        <v>0</v>
      </c>
      <c r="H560" s="74">
        <v>71119</v>
      </c>
      <c r="I560" s="42" t="str">
        <f t="shared" si="74"/>
        <v/>
      </c>
      <c r="J560" s="42">
        <f t="shared" si="75"/>
        <v>0.77278926869050468</v>
      </c>
      <c r="K560" s="42">
        <f t="shared" si="76"/>
        <v>0.22721073130949535</v>
      </c>
      <c r="L560" s="42" t="str">
        <f t="shared" si="77"/>
        <v/>
      </c>
      <c r="M560" s="42" t="str">
        <f t="shared" si="78"/>
        <v/>
      </c>
      <c r="N560" s="75">
        <f t="shared" si="79"/>
        <v>1.1520688567907571E-3</v>
      </c>
      <c r="O560" s="75">
        <f t="shared" si="82"/>
        <v>0</v>
      </c>
      <c r="P560" s="75">
        <f t="shared" si="82"/>
        <v>8.9030644932043481E-4</v>
      </c>
      <c r="Q560" s="75">
        <f t="shared" si="82"/>
        <v>2.6176240747032215E-4</v>
      </c>
      <c r="R560" s="75">
        <f t="shared" si="80"/>
        <v>0</v>
      </c>
      <c r="S560" s="75">
        <f t="shared" si="80"/>
        <v>0</v>
      </c>
      <c r="T560" s="42" t="str">
        <f t="shared" si="81"/>
        <v/>
      </c>
    </row>
    <row r="561" spans="1:20" x14ac:dyDescent="0.25">
      <c r="A561">
        <v>890</v>
      </c>
      <c r="B561">
        <v>12593329.202500001</v>
      </c>
      <c r="C561">
        <v>0</v>
      </c>
      <c r="D561">
        <v>53748</v>
      </c>
      <c r="E561">
        <v>48</v>
      </c>
      <c r="F561">
        <v>5649</v>
      </c>
      <c r="G561">
        <v>0</v>
      </c>
      <c r="H561" s="74">
        <v>59445</v>
      </c>
      <c r="I561" s="42" t="str">
        <f t="shared" si="74"/>
        <v/>
      </c>
      <c r="J561" s="42">
        <f t="shared" si="75"/>
        <v>0.9041635124905375</v>
      </c>
      <c r="K561" s="42">
        <f t="shared" si="76"/>
        <v>8.0746908907393389E-4</v>
      </c>
      <c r="L561" s="42">
        <f t="shared" si="77"/>
        <v>9.5029018420388592E-2</v>
      </c>
      <c r="M561" s="42" t="str">
        <f t="shared" si="78"/>
        <v/>
      </c>
      <c r="N561" s="75">
        <f t="shared" si="79"/>
        <v>4.7203562333778355E-3</v>
      </c>
      <c r="O561" s="75">
        <f t="shared" si="82"/>
        <v>0</v>
      </c>
      <c r="P561" s="75">
        <f t="shared" si="82"/>
        <v>4.2679738721775069E-3</v>
      </c>
      <c r="Q561" s="75">
        <f t="shared" si="82"/>
        <v>3.8115417478700661E-6</v>
      </c>
      <c r="R561" s="75">
        <f t="shared" si="80"/>
        <v>4.4857081945245844E-4</v>
      </c>
      <c r="S561" s="75">
        <f t="shared" si="80"/>
        <v>0</v>
      </c>
      <c r="T561" s="42" t="str">
        <f t="shared" si="81"/>
        <v/>
      </c>
    </row>
    <row r="562" spans="1:20" x14ac:dyDescent="0.25">
      <c r="A562">
        <v>836</v>
      </c>
      <c r="B562">
        <v>19649748.8717</v>
      </c>
      <c r="C562">
        <v>0</v>
      </c>
      <c r="D562">
        <v>53657</v>
      </c>
      <c r="E562">
        <v>4794</v>
      </c>
      <c r="F562">
        <v>0</v>
      </c>
      <c r="G562">
        <v>0</v>
      </c>
      <c r="H562" s="74">
        <v>58451</v>
      </c>
      <c r="I562" s="42" t="str">
        <f t="shared" si="74"/>
        <v/>
      </c>
      <c r="J562" s="42">
        <f t="shared" si="75"/>
        <v>0.91798258370258845</v>
      </c>
      <c r="K562" s="42">
        <f t="shared" si="76"/>
        <v>8.2017416297411508E-2</v>
      </c>
      <c r="L562" s="42" t="str">
        <f t="shared" si="77"/>
        <v/>
      </c>
      <c r="M562" s="42" t="str">
        <f t="shared" si="78"/>
        <v/>
      </c>
      <c r="N562" s="75">
        <f t="shared" si="79"/>
        <v>2.9746436141065606E-3</v>
      </c>
      <c r="O562" s="75">
        <f t="shared" si="82"/>
        <v>0</v>
      </c>
      <c r="P562" s="75">
        <f t="shared" si="82"/>
        <v>2.7306710304719462E-3</v>
      </c>
      <c r="Q562" s="75">
        <f t="shared" si="82"/>
        <v>2.439725836346145E-4</v>
      </c>
      <c r="R562" s="75">
        <f t="shared" si="80"/>
        <v>0</v>
      </c>
      <c r="S562" s="75">
        <f t="shared" si="80"/>
        <v>0</v>
      </c>
      <c r="T562" s="42" t="str">
        <f t="shared" si="81"/>
        <v/>
      </c>
    </row>
    <row r="563" spans="1:20" x14ac:dyDescent="0.25">
      <c r="A563">
        <v>840</v>
      </c>
      <c r="B563">
        <v>30832410.635000002</v>
      </c>
      <c r="C563">
        <v>0</v>
      </c>
      <c r="D563">
        <v>53657</v>
      </c>
      <c r="E563">
        <v>19836</v>
      </c>
      <c r="F563">
        <v>0</v>
      </c>
      <c r="G563">
        <v>0</v>
      </c>
      <c r="H563" s="74">
        <v>73493</v>
      </c>
      <c r="I563" s="42" t="str">
        <f t="shared" si="74"/>
        <v/>
      </c>
      <c r="J563" s="42">
        <f t="shared" si="75"/>
        <v>0.73009674390758306</v>
      </c>
      <c r="K563" s="42">
        <f t="shared" si="76"/>
        <v>0.26990325609241694</v>
      </c>
      <c r="L563" s="42" t="str">
        <f t="shared" si="77"/>
        <v/>
      </c>
      <c r="M563" s="42" t="str">
        <f t="shared" si="78"/>
        <v/>
      </c>
      <c r="N563" s="75">
        <f t="shared" si="79"/>
        <v>2.3836280876647709E-3</v>
      </c>
      <c r="O563" s="75">
        <f t="shared" si="82"/>
        <v>0</v>
      </c>
      <c r="P563" s="75">
        <f t="shared" si="82"/>
        <v>1.7402791054907081E-3</v>
      </c>
      <c r="Q563" s="75">
        <f t="shared" si="82"/>
        <v>6.4334898217406275E-4</v>
      </c>
      <c r="R563" s="75">
        <f t="shared" si="80"/>
        <v>0</v>
      </c>
      <c r="S563" s="75">
        <f t="shared" si="80"/>
        <v>0</v>
      </c>
      <c r="T563" s="42" t="str">
        <f t="shared" si="81"/>
        <v/>
      </c>
    </row>
    <row r="564" spans="1:20" x14ac:dyDescent="0.25">
      <c r="A564">
        <v>591</v>
      </c>
      <c r="B564">
        <v>519671098.38300002</v>
      </c>
      <c r="C564">
        <v>0</v>
      </c>
      <c r="D564">
        <v>53390</v>
      </c>
      <c r="E564">
        <v>0</v>
      </c>
      <c r="F564">
        <v>1354</v>
      </c>
      <c r="G564">
        <v>0</v>
      </c>
      <c r="H564" s="74">
        <v>54744</v>
      </c>
      <c r="I564" s="42" t="str">
        <f t="shared" si="74"/>
        <v/>
      </c>
      <c r="J564" s="42">
        <f t="shared" si="75"/>
        <v>0.97526669589361392</v>
      </c>
      <c r="K564" s="42" t="str">
        <f t="shared" si="76"/>
        <v/>
      </c>
      <c r="L564" s="42">
        <f t="shared" si="77"/>
        <v>2.4733304106386089E-2</v>
      </c>
      <c r="M564" s="42" t="str">
        <f t="shared" si="78"/>
        <v/>
      </c>
      <c r="N564" s="75">
        <f t="shared" si="79"/>
        <v>1.0534355320190121E-4</v>
      </c>
      <c r="O564" s="75">
        <f t="shared" si="82"/>
        <v>0</v>
      </c>
      <c r="P564" s="75">
        <f t="shared" si="82"/>
        <v>1.0273805906491132E-4</v>
      </c>
      <c r="Q564" s="75">
        <f t="shared" si="82"/>
        <v>0</v>
      </c>
      <c r="R564" s="75">
        <f t="shared" si="80"/>
        <v>2.6054941369898844E-6</v>
      </c>
      <c r="S564" s="75">
        <f t="shared" si="80"/>
        <v>0</v>
      </c>
      <c r="T564" s="42" t="str">
        <f t="shared" si="81"/>
        <v/>
      </c>
    </row>
    <row r="565" spans="1:20" x14ac:dyDescent="0.25">
      <c r="A565">
        <v>575</v>
      </c>
      <c r="B565">
        <v>19065494.1173</v>
      </c>
      <c r="C565">
        <v>0</v>
      </c>
      <c r="D565">
        <v>53010</v>
      </c>
      <c r="E565">
        <v>123946</v>
      </c>
      <c r="F565">
        <v>0</v>
      </c>
      <c r="G565">
        <v>0</v>
      </c>
      <c r="H565" s="74">
        <v>176956</v>
      </c>
      <c r="I565" s="42" t="str">
        <f t="shared" si="74"/>
        <v/>
      </c>
      <c r="J565" s="42">
        <f t="shared" si="75"/>
        <v>0.29956599380636995</v>
      </c>
      <c r="K565" s="42">
        <f t="shared" si="76"/>
        <v>0.70043400619363005</v>
      </c>
      <c r="L565" s="42" t="str">
        <f t="shared" si="77"/>
        <v/>
      </c>
      <c r="M565" s="42" t="str">
        <f t="shared" si="78"/>
        <v/>
      </c>
      <c r="N565" s="75">
        <f t="shared" si="79"/>
        <v>9.2814798772736969E-3</v>
      </c>
      <c r="O565" s="75">
        <f t="shared" si="82"/>
        <v>0</v>
      </c>
      <c r="P565" s="75">
        <f t="shared" si="82"/>
        <v>2.7804157434293195E-3</v>
      </c>
      <c r="Q565" s="75">
        <f t="shared" si="82"/>
        <v>6.5010641338443774E-3</v>
      </c>
      <c r="R565" s="75">
        <f t="shared" si="80"/>
        <v>0</v>
      </c>
      <c r="S565" s="75">
        <f t="shared" si="80"/>
        <v>0</v>
      </c>
      <c r="T565" s="42" t="str">
        <f t="shared" si="81"/>
        <v/>
      </c>
    </row>
    <row r="566" spans="1:20" x14ac:dyDescent="0.25">
      <c r="A566">
        <v>472</v>
      </c>
      <c r="B566">
        <v>18798788.2304</v>
      </c>
      <c r="C566">
        <v>0</v>
      </c>
      <c r="D566">
        <v>52484</v>
      </c>
      <c r="E566">
        <v>30107</v>
      </c>
      <c r="F566">
        <v>2188</v>
      </c>
      <c r="G566">
        <v>0</v>
      </c>
      <c r="H566" s="74">
        <v>84779</v>
      </c>
      <c r="I566" s="42" t="str">
        <f t="shared" si="74"/>
        <v/>
      </c>
      <c r="J566" s="42">
        <f t="shared" si="75"/>
        <v>0.61906840137298147</v>
      </c>
      <c r="K566" s="42">
        <f t="shared" si="76"/>
        <v>0.35512332063364749</v>
      </c>
      <c r="L566" s="42">
        <f t="shared" si="77"/>
        <v>2.5808277993371001E-2</v>
      </c>
      <c r="M566" s="42" t="str">
        <f t="shared" si="78"/>
        <v/>
      </c>
      <c r="N566" s="75">
        <f t="shared" si="79"/>
        <v>4.5098119602678278E-3</v>
      </c>
      <c r="O566" s="75">
        <f t="shared" si="82"/>
        <v>0</v>
      </c>
      <c r="P566" s="75">
        <f t="shared" si="82"/>
        <v>2.7918820807357565E-3</v>
      </c>
      <c r="Q566" s="75">
        <f t="shared" si="82"/>
        <v>1.6015393987636503E-3</v>
      </c>
      <c r="R566" s="75">
        <f t="shared" si="80"/>
        <v>1.1639048076842152E-4</v>
      </c>
      <c r="S566" s="75">
        <f t="shared" si="80"/>
        <v>0</v>
      </c>
      <c r="T566" s="42" t="str">
        <f t="shared" si="81"/>
        <v/>
      </c>
    </row>
    <row r="567" spans="1:20" x14ac:dyDescent="0.25">
      <c r="A567">
        <v>810</v>
      </c>
      <c r="B567">
        <v>7809443.2197899995</v>
      </c>
      <c r="C567">
        <v>0</v>
      </c>
      <c r="D567">
        <v>52277</v>
      </c>
      <c r="E567">
        <v>0</v>
      </c>
      <c r="F567">
        <v>4720</v>
      </c>
      <c r="G567">
        <v>0</v>
      </c>
      <c r="H567" s="74">
        <v>56997</v>
      </c>
      <c r="I567" s="42" t="str">
        <f t="shared" si="74"/>
        <v/>
      </c>
      <c r="J567" s="42">
        <f t="shared" si="75"/>
        <v>0.91718862396266465</v>
      </c>
      <c r="K567" s="42" t="str">
        <f t="shared" si="76"/>
        <v/>
      </c>
      <c r="L567" s="42">
        <f t="shared" si="77"/>
        <v>8.2811376037335294E-2</v>
      </c>
      <c r="M567" s="42" t="str">
        <f t="shared" si="78"/>
        <v/>
      </c>
      <c r="N567" s="75">
        <f t="shared" si="79"/>
        <v>7.2984716574368896E-3</v>
      </c>
      <c r="O567" s="75">
        <f t="shared" si="82"/>
        <v>0</v>
      </c>
      <c r="P567" s="75">
        <f t="shared" si="82"/>
        <v>6.6940751765150498E-3</v>
      </c>
      <c r="Q567" s="75">
        <f t="shared" si="82"/>
        <v>0</v>
      </c>
      <c r="R567" s="75">
        <f t="shared" si="80"/>
        <v>6.043964809218401E-4</v>
      </c>
      <c r="S567" s="75">
        <f t="shared" si="80"/>
        <v>0</v>
      </c>
      <c r="T567" s="42" t="str">
        <f t="shared" si="81"/>
        <v/>
      </c>
    </row>
    <row r="568" spans="1:20" x14ac:dyDescent="0.25">
      <c r="A568">
        <v>577</v>
      </c>
      <c r="B568">
        <v>13697501.7049</v>
      </c>
      <c r="C568">
        <v>0</v>
      </c>
      <c r="D568">
        <v>51415</v>
      </c>
      <c r="E568">
        <v>0</v>
      </c>
      <c r="F568">
        <v>1077</v>
      </c>
      <c r="G568">
        <v>0</v>
      </c>
      <c r="H568" s="74">
        <v>52492</v>
      </c>
      <c r="I568" s="42" t="str">
        <f t="shared" si="74"/>
        <v/>
      </c>
      <c r="J568" s="42">
        <f t="shared" si="75"/>
        <v>0.97948258782290631</v>
      </c>
      <c r="K568" s="42" t="str">
        <f t="shared" si="76"/>
        <v/>
      </c>
      <c r="L568" s="42">
        <f t="shared" si="77"/>
        <v>2.0517412177093651E-2</v>
      </c>
      <c r="M568" s="42" t="str">
        <f t="shared" si="78"/>
        <v/>
      </c>
      <c r="N568" s="75">
        <f t="shared" si="79"/>
        <v>3.8322316821630372E-3</v>
      </c>
      <c r="O568" s="75">
        <f t="shared" si="82"/>
        <v>0</v>
      </c>
      <c r="P568" s="75">
        <f t="shared" si="82"/>
        <v>3.7536042051819814E-3</v>
      </c>
      <c r="Q568" s="75">
        <f t="shared" si="82"/>
        <v>0</v>
      </c>
      <c r="R568" s="75">
        <f t="shared" si="80"/>
        <v>7.8627476981055989E-5</v>
      </c>
      <c r="S568" s="75">
        <f t="shared" si="80"/>
        <v>0</v>
      </c>
      <c r="T568" s="42" t="str">
        <f t="shared" si="81"/>
        <v/>
      </c>
    </row>
    <row r="569" spans="1:20" x14ac:dyDescent="0.25">
      <c r="A569">
        <v>172</v>
      </c>
      <c r="B569">
        <v>7525573.2295000004</v>
      </c>
      <c r="C569">
        <v>1984308</v>
      </c>
      <c r="D569">
        <v>51404</v>
      </c>
      <c r="E569">
        <v>53</v>
      </c>
      <c r="F569">
        <v>348355</v>
      </c>
      <c r="G569">
        <v>0</v>
      </c>
      <c r="H569" s="74">
        <v>2384120</v>
      </c>
      <c r="I569" s="42">
        <f t="shared" si="74"/>
        <v>0.8323020653322819</v>
      </c>
      <c r="J569" s="42">
        <f t="shared" si="75"/>
        <v>2.1560995251916851E-2</v>
      </c>
      <c r="K569" s="42">
        <f t="shared" si="76"/>
        <v>2.223042464305488E-5</v>
      </c>
      <c r="L569" s="42">
        <f t="shared" si="77"/>
        <v>0.14611470899115817</v>
      </c>
      <c r="M569" s="42" t="str">
        <f t="shared" si="78"/>
        <v/>
      </c>
      <c r="N569" s="75">
        <f t="shared" si="79"/>
        <v>0.31680244511532063</v>
      </c>
      <c r="O569" s="75">
        <f t="shared" si="82"/>
        <v>0.26367532937179822</v>
      </c>
      <c r="P569" s="75">
        <f t="shared" si="82"/>
        <v>6.8305760149270766E-3</v>
      </c>
      <c r="Q569" s="75">
        <f t="shared" si="82"/>
        <v>7.0426528828716641E-6</v>
      </c>
      <c r="R569" s="75">
        <f t="shared" si="80"/>
        <v>4.6289497075712428E-2</v>
      </c>
      <c r="S569" s="75">
        <f t="shared" si="80"/>
        <v>0</v>
      </c>
      <c r="T569" s="42" t="str">
        <f t="shared" si="81"/>
        <v/>
      </c>
    </row>
    <row r="570" spans="1:20" x14ac:dyDescent="0.25">
      <c r="A570">
        <v>706</v>
      </c>
      <c r="B570">
        <v>5871159.9030600004</v>
      </c>
      <c r="C570">
        <v>0</v>
      </c>
      <c r="D570">
        <v>51086</v>
      </c>
      <c r="E570">
        <v>4025</v>
      </c>
      <c r="F570">
        <v>2351</v>
      </c>
      <c r="G570">
        <v>0</v>
      </c>
      <c r="H570" s="74">
        <v>57462</v>
      </c>
      <c r="I570" s="42" t="str">
        <f t="shared" si="74"/>
        <v/>
      </c>
      <c r="J570" s="42">
        <f t="shared" si="75"/>
        <v>0.88903971320176811</v>
      </c>
      <c r="K570" s="42">
        <f t="shared" si="76"/>
        <v>7.0046291462183705E-2</v>
      </c>
      <c r="L570" s="42">
        <f t="shared" si="77"/>
        <v>4.091399533604817E-2</v>
      </c>
      <c r="M570" s="42" t="str">
        <f t="shared" si="78"/>
        <v/>
      </c>
      <c r="N570" s="75">
        <f t="shared" si="79"/>
        <v>9.7871631753806056E-3</v>
      </c>
      <c r="O570" s="75">
        <f t="shared" si="82"/>
        <v>0</v>
      </c>
      <c r="P570" s="75">
        <f t="shared" si="82"/>
        <v>8.7011767424992788E-3</v>
      </c>
      <c r="Q570" s="75">
        <f t="shared" si="82"/>
        <v>6.855544843706612E-4</v>
      </c>
      <c r="R570" s="75">
        <f t="shared" si="80"/>
        <v>4.0043194851066452E-4</v>
      </c>
      <c r="S570" s="75">
        <f t="shared" si="80"/>
        <v>0</v>
      </c>
      <c r="T570" s="42" t="str">
        <f t="shared" si="81"/>
        <v/>
      </c>
    </row>
    <row r="571" spans="1:20" x14ac:dyDescent="0.25">
      <c r="A571">
        <v>70</v>
      </c>
      <c r="B571">
        <v>25109081.282499999</v>
      </c>
      <c r="C571">
        <v>0</v>
      </c>
      <c r="D571">
        <v>50801</v>
      </c>
      <c r="E571">
        <v>775901</v>
      </c>
      <c r="F571">
        <v>0</v>
      </c>
      <c r="G571">
        <v>0</v>
      </c>
      <c r="H571" s="74">
        <v>826702</v>
      </c>
      <c r="I571" s="42" t="str">
        <f t="shared" si="74"/>
        <v/>
      </c>
      <c r="J571" s="42">
        <f t="shared" si="75"/>
        <v>6.1450196080328826E-2</v>
      </c>
      <c r="K571" s="42">
        <f t="shared" si="76"/>
        <v>0.93854980391967113</v>
      </c>
      <c r="L571" s="42" t="str">
        <f t="shared" si="77"/>
        <v/>
      </c>
      <c r="M571" s="42" t="str">
        <f t="shared" si="78"/>
        <v/>
      </c>
      <c r="N571" s="75">
        <f t="shared" si="79"/>
        <v>3.2924422470852303E-2</v>
      </c>
      <c r="O571" s="75">
        <f t="shared" si="82"/>
        <v>0</v>
      </c>
      <c r="P571" s="75">
        <f t="shared" si="82"/>
        <v>2.0232122166654585E-3</v>
      </c>
      <c r="Q571" s="75">
        <f t="shared" si="82"/>
        <v>3.0901210254186847E-2</v>
      </c>
      <c r="R571" s="75">
        <f t="shared" si="80"/>
        <v>0</v>
      </c>
      <c r="S571" s="75">
        <f t="shared" si="80"/>
        <v>0</v>
      </c>
      <c r="T571" s="42" t="str">
        <f t="shared" si="81"/>
        <v/>
      </c>
    </row>
    <row r="572" spans="1:20" x14ac:dyDescent="0.25">
      <c r="A572">
        <v>1102</v>
      </c>
      <c r="B572">
        <v>12449639.1796</v>
      </c>
      <c r="C572">
        <v>0</v>
      </c>
      <c r="D572">
        <v>50718</v>
      </c>
      <c r="E572">
        <v>159014</v>
      </c>
      <c r="F572">
        <v>0</v>
      </c>
      <c r="G572">
        <v>0</v>
      </c>
      <c r="H572" s="74">
        <v>209732</v>
      </c>
      <c r="I572" s="42" t="str">
        <f t="shared" si="74"/>
        <v/>
      </c>
      <c r="J572" s="42">
        <f t="shared" si="75"/>
        <v>0.2418228977933744</v>
      </c>
      <c r="K572" s="42">
        <f t="shared" si="76"/>
        <v>0.7581771022066256</v>
      </c>
      <c r="L572" s="42" t="str">
        <f t="shared" si="77"/>
        <v/>
      </c>
      <c r="M572" s="42" t="str">
        <f t="shared" si="78"/>
        <v/>
      </c>
      <c r="N572" s="75">
        <f t="shared" si="79"/>
        <v>1.6846432010950745E-2</v>
      </c>
      <c r="O572" s="75">
        <f t="shared" si="82"/>
        <v>0</v>
      </c>
      <c r="P572" s="75">
        <f t="shared" si="82"/>
        <v>4.0738530063671721E-3</v>
      </c>
      <c r="Q572" s="75">
        <f t="shared" si="82"/>
        <v>1.2772579004583571E-2</v>
      </c>
      <c r="R572" s="75">
        <f t="shared" si="80"/>
        <v>0</v>
      </c>
      <c r="S572" s="75">
        <f t="shared" si="80"/>
        <v>0</v>
      </c>
      <c r="T572" s="42" t="str">
        <f t="shared" si="81"/>
        <v/>
      </c>
    </row>
    <row r="573" spans="1:20" x14ac:dyDescent="0.25">
      <c r="A573">
        <v>38</v>
      </c>
      <c r="B573">
        <v>16875436.221299998</v>
      </c>
      <c r="C573">
        <v>0</v>
      </c>
      <c r="D573">
        <v>50718</v>
      </c>
      <c r="E573">
        <v>209424</v>
      </c>
      <c r="F573">
        <v>4875</v>
      </c>
      <c r="G573">
        <v>0</v>
      </c>
      <c r="H573" s="74">
        <v>265017</v>
      </c>
      <c r="I573" s="42" t="str">
        <f t="shared" si="74"/>
        <v/>
      </c>
      <c r="J573" s="42">
        <f t="shared" si="75"/>
        <v>0.19137640226853372</v>
      </c>
      <c r="K573" s="42">
        <f t="shared" si="76"/>
        <v>0.7902285513759495</v>
      </c>
      <c r="L573" s="42">
        <f t="shared" si="77"/>
        <v>1.8395046355516816E-2</v>
      </c>
      <c r="M573" s="42" t="str">
        <f t="shared" si="78"/>
        <v/>
      </c>
      <c r="N573" s="75">
        <f t="shared" si="79"/>
        <v>1.5704305152449825E-2</v>
      </c>
      <c r="O573" s="75">
        <f t="shared" si="82"/>
        <v>0</v>
      </c>
      <c r="P573" s="75">
        <f t="shared" si="82"/>
        <v>3.0054334202030447E-3</v>
      </c>
      <c r="Q573" s="75">
        <f t="shared" si="82"/>
        <v>1.2409990310986286E-2</v>
      </c>
      <c r="R573" s="75">
        <f t="shared" si="80"/>
        <v>2.8888142126049616E-4</v>
      </c>
      <c r="S573" s="75">
        <f t="shared" si="80"/>
        <v>0</v>
      </c>
      <c r="T573" s="42" t="str">
        <f t="shared" si="81"/>
        <v/>
      </c>
    </row>
    <row r="574" spans="1:20" x14ac:dyDescent="0.25">
      <c r="A574">
        <v>307</v>
      </c>
      <c r="B574">
        <v>45562879.196699999</v>
      </c>
      <c r="C574">
        <v>0</v>
      </c>
      <c r="D574">
        <v>50665</v>
      </c>
      <c r="E574">
        <v>17143</v>
      </c>
      <c r="F574">
        <v>228586</v>
      </c>
      <c r="G574">
        <v>0</v>
      </c>
      <c r="H574" s="74">
        <v>296394</v>
      </c>
      <c r="I574" s="42" t="str">
        <f t="shared" si="74"/>
        <v/>
      </c>
      <c r="J574" s="42">
        <f t="shared" si="75"/>
        <v>0.17093800819179875</v>
      </c>
      <c r="K574" s="42">
        <f t="shared" si="76"/>
        <v>5.78385527372349E-2</v>
      </c>
      <c r="L574" s="42">
        <f t="shared" si="77"/>
        <v>0.77122343907096635</v>
      </c>
      <c r="M574" s="42" t="str">
        <f t="shared" si="78"/>
        <v/>
      </c>
      <c r="N574" s="75">
        <f t="shared" si="79"/>
        <v>6.5051639673698904E-3</v>
      </c>
      <c r="O574" s="75">
        <f t="shared" si="82"/>
        <v>0</v>
      </c>
      <c r="P574" s="75">
        <f t="shared" si="82"/>
        <v>1.1119797715432684E-3</v>
      </c>
      <c r="Q574" s="75">
        <f t="shared" si="82"/>
        <v>3.7624926919108359E-4</v>
      </c>
      <c r="R574" s="75">
        <f t="shared" si="80"/>
        <v>5.0169349266355381E-3</v>
      </c>
      <c r="S574" s="75">
        <f t="shared" si="80"/>
        <v>0</v>
      </c>
      <c r="T574" s="42" t="str">
        <f t="shared" si="81"/>
        <v/>
      </c>
    </row>
    <row r="575" spans="1:20" x14ac:dyDescent="0.25">
      <c r="A575">
        <v>438</v>
      </c>
      <c r="B575">
        <v>18756179.745900001</v>
      </c>
      <c r="C575">
        <v>0</v>
      </c>
      <c r="D575">
        <v>50612</v>
      </c>
      <c r="E575">
        <v>6757</v>
      </c>
      <c r="F575">
        <v>32251</v>
      </c>
      <c r="G575">
        <v>0</v>
      </c>
      <c r="H575" s="74">
        <v>89620</v>
      </c>
      <c r="I575" s="42" t="str">
        <f t="shared" si="74"/>
        <v/>
      </c>
      <c r="J575" s="42">
        <f t="shared" si="75"/>
        <v>0.56474001338986834</v>
      </c>
      <c r="K575" s="42">
        <f t="shared" si="76"/>
        <v>7.5396116938183447E-2</v>
      </c>
      <c r="L575" s="42">
        <f t="shared" si="77"/>
        <v>0.35986386967194822</v>
      </c>
      <c r="M575" s="42" t="str">
        <f t="shared" si="78"/>
        <v/>
      </c>
      <c r="N575" s="75">
        <f t="shared" si="79"/>
        <v>4.7781585170397212E-3</v>
      </c>
      <c r="O575" s="75">
        <f t="shared" si="82"/>
        <v>0</v>
      </c>
      <c r="P575" s="75">
        <f t="shared" si="82"/>
        <v>2.6984173048919253E-3</v>
      </c>
      <c r="Q575" s="75">
        <f t="shared" si="82"/>
        <v>3.6025459829990399E-4</v>
      </c>
      <c r="R575" s="75">
        <f t="shared" si="80"/>
        <v>1.7194866138478915E-3</v>
      </c>
      <c r="S575" s="75">
        <f t="shared" si="80"/>
        <v>0</v>
      </c>
      <c r="T575" s="42" t="str">
        <f t="shared" si="81"/>
        <v/>
      </c>
    </row>
    <row r="576" spans="1:20" x14ac:dyDescent="0.25">
      <c r="A576">
        <v>888</v>
      </c>
      <c r="B576">
        <v>5692308.2650800003</v>
      </c>
      <c r="C576">
        <v>0</v>
      </c>
      <c r="D576">
        <v>49846</v>
      </c>
      <c r="E576">
        <v>24</v>
      </c>
      <c r="F576">
        <v>0</v>
      </c>
      <c r="G576">
        <v>0</v>
      </c>
      <c r="H576" s="74">
        <v>49870</v>
      </c>
      <c r="I576" s="42" t="str">
        <f t="shared" si="74"/>
        <v/>
      </c>
      <c r="J576" s="42">
        <f t="shared" si="75"/>
        <v>0.99951874874674151</v>
      </c>
      <c r="K576" s="42">
        <f t="shared" si="76"/>
        <v>4.8125125325847201E-4</v>
      </c>
      <c r="L576" s="42" t="str">
        <f t="shared" si="77"/>
        <v/>
      </c>
      <c r="M576" s="42" t="str">
        <f t="shared" si="78"/>
        <v/>
      </c>
      <c r="N576" s="75">
        <f t="shared" si="79"/>
        <v>8.7609450644007113E-3</v>
      </c>
      <c r="O576" s="75">
        <f t="shared" si="82"/>
        <v>0</v>
      </c>
      <c r="P576" s="75">
        <f t="shared" si="82"/>
        <v>8.7567288486087389E-3</v>
      </c>
      <c r="Q576" s="75">
        <f t="shared" si="82"/>
        <v>4.2162157919714669E-6</v>
      </c>
      <c r="R576" s="75">
        <f t="shared" si="80"/>
        <v>0</v>
      </c>
      <c r="S576" s="75">
        <f t="shared" si="80"/>
        <v>0</v>
      </c>
      <c r="T576" s="42" t="str">
        <f t="shared" si="81"/>
        <v/>
      </c>
    </row>
    <row r="577" spans="1:20" x14ac:dyDescent="0.25">
      <c r="A577">
        <v>737</v>
      </c>
      <c r="B577">
        <v>2869974.6924999999</v>
      </c>
      <c r="C577">
        <v>0</v>
      </c>
      <c r="D577">
        <v>49717</v>
      </c>
      <c r="E577">
        <v>0</v>
      </c>
      <c r="F577">
        <v>320</v>
      </c>
      <c r="G577">
        <v>0</v>
      </c>
      <c r="H577" s="74">
        <v>50037</v>
      </c>
      <c r="I577" s="42" t="str">
        <f t="shared" si="74"/>
        <v/>
      </c>
      <c r="J577" s="42">
        <f t="shared" si="75"/>
        <v>0.99360473249795156</v>
      </c>
      <c r="K577" s="42" t="str">
        <f t="shared" si="76"/>
        <v/>
      </c>
      <c r="L577" s="42">
        <f t="shared" si="77"/>
        <v>6.395267502048484E-3</v>
      </c>
      <c r="M577" s="42" t="str">
        <f t="shared" si="78"/>
        <v/>
      </c>
      <c r="N577" s="75">
        <f t="shared" si="79"/>
        <v>1.7434648511277771E-2</v>
      </c>
      <c r="O577" s="75">
        <f t="shared" si="82"/>
        <v>0</v>
      </c>
      <c r="P577" s="75">
        <f t="shared" si="82"/>
        <v>1.7323149270243959E-2</v>
      </c>
      <c r="Q577" s="75">
        <f t="shared" si="82"/>
        <v>0</v>
      </c>
      <c r="R577" s="75">
        <f t="shared" si="80"/>
        <v>1.1149924103381271E-4</v>
      </c>
      <c r="S577" s="75">
        <f t="shared" si="80"/>
        <v>0</v>
      </c>
      <c r="T577" s="42" t="str">
        <f t="shared" si="81"/>
        <v/>
      </c>
    </row>
    <row r="578" spans="1:20" x14ac:dyDescent="0.25">
      <c r="A578">
        <v>216</v>
      </c>
      <c r="B578">
        <v>25481084.538600001</v>
      </c>
      <c r="C578">
        <v>1904126</v>
      </c>
      <c r="D578">
        <v>49714</v>
      </c>
      <c r="E578">
        <v>484234</v>
      </c>
      <c r="F578">
        <v>858516</v>
      </c>
      <c r="G578">
        <v>0</v>
      </c>
      <c r="H578" s="74">
        <v>3296590</v>
      </c>
      <c r="I578" s="42">
        <f t="shared" si="74"/>
        <v>0.5776047370161288</v>
      </c>
      <c r="J578" s="42">
        <f t="shared" si="75"/>
        <v>1.5080431597499234E-2</v>
      </c>
      <c r="K578" s="42">
        <f t="shared" si="76"/>
        <v>0.14688936143105452</v>
      </c>
      <c r="L578" s="42">
        <f t="shared" si="77"/>
        <v>0.26042546995531746</v>
      </c>
      <c r="M578" s="42" t="str">
        <f t="shared" si="78"/>
        <v/>
      </c>
      <c r="N578" s="75">
        <f t="shared" si="79"/>
        <v>0.12937400662857043</v>
      </c>
      <c r="O578" s="75">
        <f t="shared" si="82"/>
        <v>7.4727039075418319E-2</v>
      </c>
      <c r="P578" s="75">
        <f t="shared" si="82"/>
        <v>1.9510158574565688E-3</v>
      </c>
      <c r="Q578" s="75">
        <f t="shared" si="82"/>
        <v>1.9003665219447723E-2</v>
      </c>
      <c r="R578" s="75">
        <f t="shared" si="80"/>
        <v>3.3692286476247807E-2</v>
      </c>
      <c r="S578" s="75">
        <f t="shared" si="80"/>
        <v>0</v>
      </c>
      <c r="T578" s="42" t="str">
        <f t="shared" si="81"/>
        <v/>
      </c>
    </row>
    <row r="579" spans="1:20" x14ac:dyDescent="0.25">
      <c r="A579">
        <v>655</v>
      </c>
      <c r="B579">
        <v>12460818.8717</v>
      </c>
      <c r="C579">
        <v>0</v>
      </c>
      <c r="D579">
        <v>49642</v>
      </c>
      <c r="E579">
        <v>139</v>
      </c>
      <c r="F579">
        <v>0</v>
      </c>
      <c r="G579">
        <v>0</v>
      </c>
      <c r="H579" s="74">
        <v>49781</v>
      </c>
      <c r="I579" s="42" t="str">
        <f t="shared" ref="I579:I642" si="83">IFERROR(IF(C579/$H579=0,"",C579/$H579),"")</f>
        <v/>
      </c>
      <c r="J579" s="42">
        <f t="shared" ref="J579:J642" si="84">IFERROR(IF(D579/$H579=0,"",D579/$H579),"")</f>
        <v>0.99720777003274341</v>
      </c>
      <c r="K579" s="42">
        <f t="shared" ref="K579:K642" si="85">IFERROR(IF(E579/$H579=0,"",E579/$H579),"")</f>
        <v>2.7922299672565837E-3</v>
      </c>
      <c r="L579" s="42" t="str">
        <f t="shared" ref="L579:L642" si="86">IFERROR(IF(F579/$H579=0,"",F579/$H579),"")</f>
        <v/>
      </c>
      <c r="M579" s="42" t="str">
        <f t="shared" ref="M579:M642" si="87">IFERROR(IF(G579/$H579=0,"",G579/$H579),"")</f>
        <v/>
      </c>
      <c r="N579" s="75">
        <f t="shared" ref="N579:N642" si="88">H579/B579</f>
        <v>3.9950022958008457E-3</v>
      </c>
      <c r="O579" s="75">
        <f t="shared" si="82"/>
        <v>0</v>
      </c>
      <c r="P579" s="75">
        <f t="shared" si="82"/>
        <v>3.9838473306712512E-3</v>
      </c>
      <c r="Q579" s="75">
        <f t="shared" si="82"/>
        <v>1.1154965129593972E-5</v>
      </c>
      <c r="R579" s="75">
        <f t="shared" si="82"/>
        <v>0</v>
      </c>
      <c r="S579" s="75">
        <f t="shared" si="82"/>
        <v>0</v>
      </c>
      <c r="T579" s="42" t="str">
        <f t="shared" ref="T579:T642" si="89">IFERROR(_xlfn.IFS(I579=1,1,J579=1,1,K579=1,1,L579=1,1,M579=1,1),"")</f>
        <v/>
      </c>
    </row>
    <row r="580" spans="1:20" x14ac:dyDescent="0.25">
      <c r="A580">
        <v>879</v>
      </c>
      <c r="B580">
        <v>95118410.914199993</v>
      </c>
      <c r="C580">
        <v>0</v>
      </c>
      <c r="D580">
        <v>49287</v>
      </c>
      <c r="E580">
        <v>9273</v>
      </c>
      <c r="F580">
        <v>15923</v>
      </c>
      <c r="G580">
        <v>0</v>
      </c>
      <c r="H580" s="74">
        <v>74483</v>
      </c>
      <c r="I580" s="42" t="str">
        <f t="shared" si="83"/>
        <v/>
      </c>
      <c r="J580" s="42">
        <f t="shared" si="84"/>
        <v>0.66172146664339515</v>
      </c>
      <c r="K580" s="42">
        <f t="shared" si="85"/>
        <v>0.12449820764469745</v>
      </c>
      <c r="L580" s="42">
        <f t="shared" si="86"/>
        <v>0.21378032571190742</v>
      </c>
      <c r="M580" s="42" t="str">
        <f t="shared" si="87"/>
        <v/>
      </c>
      <c r="N580" s="75">
        <f t="shared" si="88"/>
        <v>7.8305555448341302E-4</v>
      </c>
      <c r="O580" s="75">
        <f t="shared" ref="O580:R643" si="90">C580/$B580</f>
        <v>0</v>
      </c>
      <c r="P580" s="75">
        <f t="shared" si="90"/>
        <v>5.1816466997602105E-4</v>
      </c>
      <c r="Q580" s="75">
        <f t="shared" si="90"/>
        <v>9.7489013019409648E-5</v>
      </c>
      <c r="R580" s="75">
        <f t="shared" si="90"/>
        <v>1.674018714879823E-4</v>
      </c>
      <c r="S580" s="75">
        <f t="shared" ref="S580:S643" si="91">G580/$B580</f>
        <v>0</v>
      </c>
      <c r="T580" s="42" t="str">
        <f t="shared" si="89"/>
        <v/>
      </c>
    </row>
    <row r="581" spans="1:20" x14ac:dyDescent="0.25">
      <c r="A581">
        <v>231</v>
      </c>
      <c r="B581">
        <v>6825455.2564399997</v>
      </c>
      <c r="C581">
        <v>0</v>
      </c>
      <c r="D581">
        <v>49217</v>
      </c>
      <c r="E581">
        <v>16199</v>
      </c>
      <c r="F581">
        <v>248443</v>
      </c>
      <c r="G581">
        <v>0</v>
      </c>
      <c r="H581" s="74">
        <v>313859</v>
      </c>
      <c r="I581" s="42" t="str">
        <f t="shared" si="83"/>
        <v/>
      </c>
      <c r="J581" s="42">
        <f t="shared" si="84"/>
        <v>0.15681245400004459</v>
      </c>
      <c r="K581" s="42">
        <f t="shared" si="85"/>
        <v>5.1612348220060597E-2</v>
      </c>
      <c r="L581" s="42">
        <f t="shared" si="86"/>
        <v>0.79157519777989482</v>
      </c>
      <c r="M581" s="42" t="str">
        <f t="shared" si="87"/>
        <v/>
      </c>
      <c r="N581" s="75">
        <f t="shared" si="88"/>
        <v>4.5983599365605046E-2</v>
      </c>
      <c r="O581" s="75">
        <f t="shared" si="90"/>
        <v>0</v>
      </c>
      <c r="P581" s="75">
        <f t="shared" si="90"/>
        <v>7.210801060275422E-3</v>
      </c>
      <c r="Q581" s="75">
        <f t="shared" si="90"/>
        <v>2.3733215428693652E-3</v>
      </c>
      <c r="R581" s="75">
        <f t="shared" si="90"/>
        <v>3.6399476762460262E-2</v>
      </c>
      <c r="S581" s="75">
        <f t="shared" si="91"/>
        <v>0</v>
      </c>
      <c r="T581" s="42" t="str">
        <f t="shared" si="89"/>
        <v/>
      </c>
    </row>
    <row r="582" spans="1:20" x14ac:dyDescent="0.25">
      <c r="A582">
        <v>735</v>
      </c>
      <c r="B582">
        <v>1372845.2888100001</v>
      </c>
      <c r="C582">
        <v>0</v>
      </c>
      <c r="D582">
        <v>48813</v>
      </c>
      <c r="E582">
        <v>0</v>
      </c>
      <c r="F582">
        <v>15</v>
      </c>
      <c r="G582">
        <v>0</v>
      </c>
      <c r="H582" s="74">
        <v>48828</v>
      </c>
      <c r="I582" s="42" t="str">
        <f t="shared" si="83"/>
        <v/>
      </c>
      <c r="J582" s="42">
        <f t="shared" si="84"/>
        <v>0.99969279921356602</v>
      </c>
      <c r="K582" s="42" t="str">
        <f t="shared" si="85"/>
        <v/>
      </c>
      <c r="L582" s="42">
        <f t="shared" si="86"/>
        <v>3.0720078643401327E-4</v>
      </c>
      <c r="M582" s="42" t="str">
        <f t="shared" si="87"/>
        <v/>
      </c>
      <c r="N582" s="75">
        <f t="shared" si="88"/>
        <v>3.55670084589974E-2</v>
      </c>
      <c r="O582" s="75">
        <f t="shared" si="90"/>
        <v>0</v>
      </c>
      <c r="P582" s="75">
        <f t="shared" si="90"/>
        <v>3.5556082246027687E-2</v>
      </c>
      <c r="Q582" s="75">
        <f t="shared" si="90"/>
        <v>0</v>
      </c>
      <c r="R582" s="75">
        <f t="shared" si="90"/>
        <v>1.0926212969709203E-5</v>
      </c>
      <c r="S582" s="75">
        <f t="shared" si="91"/>
        <v>0</v>
      </c>
      <c r="T582" s="42" t="str">
        <f t="shared" si="89"/>
        <v/>
      </c>
    </row>
    <row r="583" spans="1:20" x14ac:dyDescent="0.25">
      <c r="A583">
        <v>360</v>
      </c>
      <c r="B583">
        <v>47280525.619199999</v>
      </c>
      <c r="C583">
        <v>0</v>
      </c>
      <c r="D583">
        <v>48703</v>
      </c>
      <c r="E583">
        <v>12</v>
      </c>
      <c r="F583">
        <v>0</v>
      </c>
      <c r="G583">
        <v>0</v>
      </c>
      <c r="H583" s="74">
        <v>48715</v>
      </c>
      <c r="I583" s="42" t="str">
        <f t="shared" si="83"/>
        <v/>
      </c>
      <c r="J583" s="42">
        <f t="shared" si="84"/>
        <v>0.9997536693010366</v>
      </c>
      <c r="K583" s="42">
        <f t="shared" si="85"/>
        <v>2.4633069896335828E-4</v>
      </c>
      <c r="L583" s="42" t="str">
        <f t="shared" si="86"/>
        <v/>
      </c>
      <c r="M583" s="42" t="str">
        <f t="shared" si="87"/>
        <v/>
      </c>
      <c r="N583" s="75">
        <f t="shared" si="88"/>
        <v>1.0303396453828228E-3</v>
      </c>
      <c r="O583" s="75">
        <f t="shared" si="90"/>
        <v>0</v>
      </c>
      <c r="P583" s="75">
        <f t="shared" si="90"/>
        <v>1.030085841097806E-3</v>
      </c>
      <c r="Q583" s="75">
        <f t="shared" si="90"/>
        <v>2.5380428501680952E-7</v>
      </c>
      <c r="R583" s="75">
        <f t="shared" si="90"/>
        <v>0</v>
      </c>
      <c r="S583" s="75">
        <f t="shared" si="91"/>
        <v>0</v>
      </c>
      <c r="T583" s="42" t="str">
        <f t="shared" si="89"/>
        <v/>
      </c>
    </row>
    <row r="584" spans="1:20" x14ac:dyDescent="0.25">
      <c r="A584">
        <v>205</v>
      </c>
      <c r="B584">
        <v>2728770.9345</v>
      </c>
      <c r="C584">
        <v>0</v>
      </c>
      <c r="D584">
        <v>48178</v>
      </c>
      <c r="E584">
        <v>0</v>
      </c>
      <c r="F584">
        <v>54794</v>
      </c>
      <c r="G584">
        <v>0</v>
      </c>
      <c r="H584" s="74">
        <v>102972</v>
      </c>
      <c r="I584" s="42" t="str">
        <f t="shared" si="83"/>
        <v/>
      </c>
      <c r="J584" s="42">
        <f t="shared" si="84"/>
        <v>0.46787476207124268</v>
      </c>
      <c r="K584" s="42" t="str">
        <f t="shared" si="85"/>
        <v/>
      </c>
      <c r="L584" s="42">
        <f t="shared" si="86"/>
        <v>0.53212523792875732</v>
      </c>
      <c r="M584" s="42" t="str">
        <f t="shared" si="87"/>
        <v/>
      </c>
      <c r="N584" s="75">
        <f t="shared" si="88"/>
        <v>3.7735670186939983E-2</v>
      </c>
      <c r="O584" s="75">
        <f t="shared" si="90"/>
        <v>0</v>
      </c>
      <c r="P584" s="75">
        <f t="shared" si="90"/>
        <v>1.765556771031343E-2</v>
      </c>
      <c r="Q584" s="75">
        <f t="shared" si="90"/>
        <v>0</v>
      </c>
      <c r="R584" s="75">
        <f t="shared" si="90"/>
        <v>2.0080102476626553E-2</v>
      </c>
      <c r="S584" s="75">
        <f t="shared" si="91"/>
        <v>0</v>
      </c>
      <c r="T584" s="42" t="str">
        <f t="shared" si="89"/>
        <v/>
      </c>
    </row>
    <row r="585" spans="1:20" x14ac:dyDescent="0.25">
      <c r="A585">
        <v>467</v>
      </c>
      <c r="B585">
        <v>10341640.8994</v>
      </c>
      <c r="C585">
        <v>0</v>
      </c>
      <c r="D585">
        <v>47611</v>
      </c>
      <c r="E585">
        <v>354691</v>
      </c>
      <c r="F585">
        <v>169382</v>
      </c>
      <c r="G585">
        <v>0</v>
      </c>
      <c r="H585" s="74">
        <v>571684</v>
      </c>
      <c r="I585" s="42" t="str">
        <f t="shared" si="83"/>
        <v/>
      </c>
      <c r="J585" s="42">
        <f t="shared" si="84"/>
        <v>8.3282022935747727E-2</v>
      </c>
      <c r="K585" s="42">
        <f t="shared" si="85"/>
        <v>0.62043191693313093</v>
      </c>
      <c r="L585" s="42">
        <f t="shared" si="86"/>
        <v>0.29628606013112141</v>
      </c>
      <c r="M585" s="42" t="str">
        <f t="shared" si="87"/>
        <v/>
      </c>
      <c r="N585" s="75">
        <f t="shared" si="88"/>
        <v>5.5279815414318624E-2</v>
      </c>
      <c r="O585" s="75">
        <f t="shared" si="90"/>
        <v>0</v>
      </c>
      <c r="P585" s="75">
        <f t="shared" si="90"/>
        <v>4.603814855219184E-3</v>
      </c>
      <c r="Q585" s="75">
        <f t="shared" si="90"/>
        <v>3.4297361845215341E-2</v>
      </c>
      <c r="R585" s="75">
        <f t="shared" si="90"/>
        <v>1.6378638713884099E-2</v>
      </c>
      <c r="S585" s="75">
        <f t="shared" si="91"/>
        <v>0</v>
      </c>
      <c r="T585" s="42" t="str">
        <f t="shared" si="89"/>
        <v/>
      </c>
    </row>
    <row r="586" spans="1:20" x14ac:dyDescent="0.25">
      <c r="A586">
        <v>423</v>
      </c>
      <c r="B586">
        <v>12283613.8156</v>
      </c>
      <c r="C586">
        <v>0</v>
      </c>
      <c r="D586">
        <v>47319</v>
      </c>
      <c r="E586">
        <v>11930</v>
      </c>
      <c r="F586">
        <v>0</v>
      </c>
      <c r="G586">
        <v>0</v>
      </c>
      <c r="H586" s="74">
        <v>59249</v>
      </c>
      <c r="I586" s="42" t="str">
        <f t="shared" si="83"/>
        <v/>
      </c>
      <c r="J586" s="42">
        <f t="shared" si="84"/>
        <v>0.79864639065638243</v>
      </c>
      <c r="K586" s="42">
        <f t="shared" si="85"/>
        <v>0.20135360934361762</v>
      </c>
      <c r="L586" s="42" t="str">
        <f t="shared" si="86"/>
        <v/>
      </c>
      <c r="M586" s="42" t="str">
        <f t="shared" si="87"/>
        <v/>
      </c>
      <c r="N586" s="75">
        <f t="shared" si="88"/>
        <v>4.8234176757294897E-3</v>
      </c>
      <c r="O586" s="75">
        <f t="shared" si="90"/>
        <v>0</v>
      </c>
      <c r="P586" s="75">
        <f t="shared" si="90"/>
        <v>3.8522051173495537E-3</v>
      </c>
      <c r="Q586" s="75">
        <f t="shared" si="90"/>
        <v>9.7121255837993566E-4</v>
      </c>
      <c r="R586" s="75">
        <f t="shared" si="90"/>
        <v>0</v>
      </c>
      <c r="S586" s="75">
        <f t="shared" si="91"/>
        <v>0</v>
      </c>
      <c r="T586" s="42" t="str">
        <f t="shared" si="89"/>
        <v/>
      </c>
    </row>
    <row r="587" spans="1:20" x14ac:dyDescent="0.25">
      <c r="A587">
        <v>571</v>
      </c>
      <c r="B587">
        <v>17350422.647300001</v>
      </c>
      <c r="C587">
        <v>0</v>
      </c>
      <c r="D587">
        <v>47076</v>
      </c>
      <c r="E587">
        <v>17066</v>
      </c>
      <c r="F587">
        <v>0</v>
      </c>
      <c r="G587">
        <v>0</v>
      </c>
      <c r="H587" s="74">
        <v>64142</v>
      </c>
      <c r="I587" s="42" t="str">
        <f t="shared" si="83"/>
        <v/>
      </c>
      <c r="J587" s="42">
        <f t="shared" si="84"/>
        <v>0.73393408375167601</v>
      </c>
      <c r="K587" s="42">
        <f t="shared" si="85"/>
        <v>0.26606591624832404</v>
      </c>
      <c r="L587" s="42" t="str">
        <f t="shared" si="86"/>
        <v/>
      </c>
      <c r="M587" s="42" t="str">
        <f t="shared" si="87"/>
        <v/>
      </c>
      <c r="N587" s="75">
        <f t="shared" si="88"/>
        <v>3.6968551892873633E-3</v>
      </c>
      <c r="O587" s="75">
        <f t="shared" si="90"/>
        <v>0</v>
      </c>
      <c r="P587" s="75">
        <f t="shared" si="90"/>
        <v>2.7132480261122497E-3</v>
      </c>
      <c r="Q587" s="75">
        <f t="shared" si="90"/>
        <v>9.8360716317511367E-4</v>
      </c>
      <c r="R587" s="75">
        <f t="shared" si="90"/>
        <v>0</v>
      </c>
      <c r="S587" s="75">
        <f t="shared" si="91"/>
        <v>0</v>
      </c>
      <c r="T587" s="42" t="str">
        <f t="shared" si="89"/>
        <v/>
      </c>
    </row>
    <row r="588" spans="1:20" x14ac:dyDescent="0.25">
      <c r="A588">
        <v>491</v>
      </c>
      <c r="B588">
        <v>3282446.8740599998</v>
      </c>
      <c r="C588">
        <v>0</v>
      </c>
      <c r="D588">
        <v>46698</v>
      </c>
      <c r="E588">
        <v>0</v>
      </c>
      <c r="F588">
        <v>7610</v>
      </c>
      <c r="G588">
        <v>0</v>
      </c>
      <c r="H588" s="74">
        <v>54308</v>
      </c>
      <c r="I588" s="42" t="str">
        <f t="shared" si="83"/>
        <v/>
      </c>
      <c r="J588" s="42">
        <f t="shared" si="84"/>
        <v>0.85987331516535315</v>
      </c>
      <c r="K588" s="42" t="str">
        <f t="shared" si="85"/>
        <v/>
      </c>
      <c r="L588" s="42">
        <f t="shared" si="86"/>
        <v>0.14012668483464683</v>
      </c>
      <c r="M588" s="42" t="str">
        <f t="shared" si="87"/>
        <v/>
      </c>
      <c r="N588" s="75">
        <f t="shared" si="88"/>
        <v>1.6544974552117397E-2</v>
      </c>
      <c r="O588" s="75">
        <f t="shared" si="90"/>
        <v>0</v>
      </c>
      <c r="P588" s="75">
        <f t="shared" si="90"/>
        <v>1.4226582117455592E-2</v>
      </c>
      <c r="Q588" s="75">
        <f t="shared" si="90"/>
        <v>0</v>
      </c>
      <c r="R588" s="75">
        <f t="shared" si="90"/>
        <v>2.3183924346618068E-3</v>
      </c>
      <c r="S588" s="75">
        <f t="shared" si="91"/>
        <v>0</v>
      </c>
      <c r="T588" s="42" t="str">
        <f t="shared" si="89"/>
        <v/>
      </c>
    </row>
    <row r="589" spans="1:20" x14ac:dyDescent="0.25">
      <c r="A589">
        <v>53</v>
      </c>
      <c r="B589">
        <v>18342339.954799999</v>
      </c>
      <c r="C589">
        <v>0</v>
      </c>
      <c r="D589">
        <v>46508</v>
      </c>
      <c r="E589">
        <v>36466</v>
      </c>
      <c r="F589">
        <v>262466</v>
      </c>
      <c r="G589">
        <v>0</v>
      </c>
      <c r="H589" s="74">
        <v>345440</v>
      </c>
      <c r="I589" s="42" t="str">
        <f t="shared" si="83"/>
        <v/>
      </c>
      <c r="J589" s="42">
        <f t="shared" si="84"/>
        <v>0.13463408985641501</v>
      </c>
      <c r="K589" s="42">
        <f t="shared" si="85"/>
        <v>0.10556391848077813</v>
      </c>
      <c r="L589" s="42">
        <f t="shared" si="86"/>
        <v>0.75980199166280682</v>
      </c>
      <c r="M589" s="42" t="str">
        <f t="shared" si="87"/>
        <v/>
      </c>
      <c r="N589" s="75">
        <f t="shared" si="88"/>
        <v>1.8832929759847895E-2</v>
      </c>
      <c r="O589" s="75">
        <f t="shared" si="90"/>
        <v>0</v>
      </c>
      <c r="P589" s="75">
        <f t="shared" si="90"/>
        <v>2.5355543575469137E-3</v>
      </c>
      <c r="Q589" s="75">
        <f t="shared" si="90"/>
        <v>1.9880778619228039E-3</v>
      </c>
      <c r="R589" s="75">
        <f t="shared" si="90"/>
        <v>1.4309297540378178E-2</v>
      </c>
      <c r="S589" s="75">
        <f t="shared" si="91"/>
        <v>0</v>
      </c>
      <c r="T589" s="42" t="str">
        <f t="shared" si="89"/>
        <v/>
      </c>
    </row>
    <row r="590" spans="1:20" x14ac:dyDescent="0.25">
      <c r="A590">
        <v>454</v>
      </c>
      <c r="B590">
        <v>4022198.3359400001</v>
      </c>
      <c r="C590">
        <v>0</v>
      </c>
      <c r="D590">
        <v>46322</v>
      </c>
      <c r="E590">
        <v>40</v>
      </c>
      <c r="F590">
        <v>0</v>
      </c>
      <c r="G590">
        <v>0</v>
      </c>
      <c r="H590" s="74">
        <v>46362</v>
      </c>
      <c r="I590" s="42" t="str">
        <f t="shared" si="83"/>
        <v/>
      </c>
      <c r="J590" s="42">
        <f t="shared" si="84"/>
        <v>0.99913722445105901</v>
      </c>
      <c r="K590" s="42">
        <f t="shared" si="85"/>
        <v>8.6277554894094303E-4</v>
      </c>
      <c r="L590" s="42" t="str">
        <f t="shared" si="86"/>
        <v/>
      </c>
      <c r="M590" s="42" t="str">
        <f t="shared" si="87"/>
        <v/>
      </c>
      <c r="N590" s="75">
        <f t="shared" si="88"/>
        <v>1.1526532539615568E-2</v>
      </c>
      <c r="O590" s="75">
        <f t="shared" si="90"/>
        <v>0</v>
      </c>
      <c r="P590" s="75">
        <f t="shared" si="90"/>
        <v>1.1516587729176315E-2</v>
      </c>
      <c r="Q590" s="75">
        <f t="shared" si="90"/>
        <v>9.9448104392524627E-6</v>
      </c>
      <c r="R590" s="75">
        <f t="shared" si="90"/>
        <v>0</v>
      </c>
      <c r="S590" s="75">
        <f t="shared" si="91"/>
        <v>0</v>
      </c>
      <c r="T590" s="42" t="str">
        <f t="shared" si="89"/>
        <v/>
      </c>
    </row>
    <row r="591" spans="1:20" x14ac:dyDescent="0.25">
      <c r="A591">
        <v>496</v>
      </c>
      <c r="B591">
        <v>14988821.601600001</v>
      </c>
      <c r="C591">
        <v>0</v>
      </c>
      <c r="D591">
        <v>46051</v>
      </c>
      <c r="E591">
        <v>26814</v>
      </c>
      <c r="F591">
        <v>165804</v>
      </c>
      <c r="G591">
        <v>0</v>
      </c>
      <c r="H591" s="74">
        <v>238669</v>
      </c>
      <c r="I591" s="42" t="str">
        <f t="shared" si="83"/>
        <v/>
      </c>
      <c r="J591" s="42">
        <f t="shared" si="84"/>
        <v>0.1929492309432729</v>
      </c>
      <c r="K591" s="42">
        <f t="shared" si="85"/>
        <v>0.11234806363624937</v>
      </c>
      <c r="L591" s="42">
        <f t="shared" si="86"/>
        <v>0.69470270542047774</v>
      </c>
      <c r="M591" s="42" t="str">
        <f t="shared" si="87"/>
        <v/>
      </c>
      <c r="N591" s="75">
        <f t="shared" si="88"/>
        <v>1.5923133008302864E-2</v>
      </c>
      <c r="O591" s="75">
        <f t="shared" si="90"/>
        <v>0</v>
      </c>
      <c r="P591" s="75">
        <f t="shared" si="90"/>
        <v>3.0723562681594816E-3</v>
      </c>
      <c r="Q591" s="75">
        <f t="shared" si="90"/>
        <v>1.7889331605052733E-3</v>
      </c>
      <c r="R591" s="75">
        <f t="shared" si="90"/>
        <v>1.1061843579638112E-2</v>
      </c>
      <c r="S591" s="75">
        <f t="shared" si="91"/>
        <v>0</v>
      </c>
      <c r="T591" s="42" t="str">
        <f t="shared" si="89"/>
        <v/>
      </c>
    </row>
    <row r="592" spans="1:20" x14ac:dyDescent="0.25">
      <c r="A592">
        <v>41</v>
      </c>
      <c r="B592">
        <v>38691795.417099997</v>
      </c>
      <c r="C592">
        <v>0</v>
      </c>
      <c r="D592">
        <v>45952</v>
      </c>
      <c r="E592">
        <v>121532</v>
      </c>
      <c r="F592">
        <v>73606</v>
      </c>
      <c r="G592">
        <v>1488331</v>
      </c>
      <c r="H592" s="74">
        <v>1729421</v>
      </c>
      <c r="I592" s="42" t="str">
        <f t="shared" si="83"/>
        <v/>
      </c>
      <c r="J592" s="42">
        <f t="shared" si="84"/>
        <v>2.6570742462361682E-2</v>
      </c>
      <c r="K592" s="42">
        <f t="shared" si="85"/>
        <v>7.0273230173566764E-2</v>
      </c>
      <c r="L592" s="42">
        <f t="shared" si="86"/>
        <v>4.2561065235127829E-2</v>
      </c>
      <c r="M592" s="42">
        <f t="shared" si="87"/>
        <v>0.86059496212894371</v>
      </c>
      <c r="N592" s="75">
        <f t="shared" si="88"/>
        <v>4.4697357187918847E-2</v>
      </c>
      <c r="O592" s="75">
        <f t="shared" si="90"/>
        <v>0</v>
      </c>
      <c r="P592" s="75">
        <f t="shared" si="90"/>
        <v>1.1876419665883824E-3</v>
      </c>
      <c r="Q592" s="75">
        <f t="shared" si="90"/>
        <v>3.1410276698167496E-3</v>
      </c>
      <c r="R592" s="75">
        <f t="shared" si="90"/>
        <v>1.9023671351128236E-3</v>
      </c>
      <c r="S592" s="75">
        <f t="shared" si="91"/>
        <v>3.8466320416400891E-2</v>
      </c>
      <c r="T592" s="42" t="str">
        <f t="shared" si="89"/>
        <v/>
      </c>
    </row>
    <row r="593" spans="1:20" x14ac:dyDescent="0.25">
      <c r="A593">
        <v>1078</v>
      </c>
      <c r="B593">
        <v>8471100.8445800003</v>
      </c>
      <c r="C593">
        <v>0</v>
      </c>
      <c r="D593">
        <v>45793</v>
      </c>
      <c r="E593">
        <v>1721</v>
      </c>
      <c r="F593">
        <v>0</v>
      </c>
      <c r="G593">
        <v>0</v>
      </c>
      <c r="H593" s="74">
        <v>47514</v>
      </c>
      <c r="I593" s="42" t="str">
        <f t="shared" si="83"/>
        <v/>
      </c>
      <c r="J593" s="42">
        <f t="shared" si="84"/>
        <v>0.96377909668729211</v>
      </c>
      <c r="K593" s="42">
        <f t="shared" si="85"/>
        <v>3.6220903312707831E-2</v>
      </c>
      <c r="L593" s="42" t="str">
        <f t="shared" si="86"/>
        <v/>
      </c>
      <c r="M593" s="42" t="str">
        <f t="shared" si="87"/>
        <v/>
      </c>
      <c r="N593" s="75">
        <f t="shared" si="88"/>
        <v>5.608952233215417E-3</v>
      </c>
      <c r="O593" s="75">
        <f t="shared" si="90"/>
        <v>0</v>
      </c>
      <c r="P593" s="75">
        <f t="shared" si="90"/>
        <v>5.4057909166905253E-3</v>
      </c>
      <c r="Q593" s="75">
        <f t="shared" si="90"/>
        <v>2.031613165248923E-4</v>
      </c>
      <c r="R593" s="75">
        <f t="shared" si="90"/>
        <v>0</v>
      </c>
      <c r="S593" s="75">
        <f t="shared" si="91"/>
        <v>0</v>
      </c>
      <c r="T593" s="42" t="str">
        <f t="shared" si="89"/>
        <v/>
      </c>
    </row>
    <row r="594" spans="1:20" x14ac:dyDescent="0.25">
      <c r="A594">
        <v>315</v>
      </c>
      <c r="B594">
        <v>4178342.91469</v>
      </c>
      <c r="C594">
        <v>0</v>
      </c>
      <c r="D594">
        <v>45455</v>
      </c>
      <c r="E594">
        <v>8</v>
      </c>
      <c r="F594">
        <v>275758</v>
      </c>
      <c r="G594">
        <v>0</v>
      </c>
      <c r="H594" s="74">
        <v>321221</v>
      </c>
      <c r="I594" s="42" t="str">
        <f t="shared" si="83"/>
        <v/>
      </c>
      <c r="J594" s="42">
        <f t="shared" si="84"/>
        <v>0.14150693759125338</v>
      </c>
      <c r="K594" s="42">
        <f t="shared" si="85"/>
        <v>2.490497196634093E-5</v>
      </c>
      <c r="L594" s="42">
        <f t="shared" si="86"/>
        <v>0.85846815743678029</v>
      </c>
      <c r="M594" s="42" t="str">
        <f t="shared" si="87"/>
        <v/>
      </c>
      <c r="N594" s="75">
        <f t="shared" si="88"/>
        <v>7.687760592139721E-2</v>
      </c>
      <c r="O594" s="75">
        <f t="shared" si="90"/>
        <v>0</v>
      </c>
      <c r="P594" s="75">
        <f t="shared" si="90"/>
        <v>1.0878714583284125E-2</v>
      </c>
      <c r="Q594" s="75">
        <f t="shared" si="90"/>
        <v>1.9146346203118031E-6</v>
      </c>
      <c r="R594" s="75">
        <f t="shared" si="90"/>
        <v>6.5996976703492763E-2</v>
      </c>
      <c r="S594" s="75">
        <f t="shared" si="91"/>
        <v>0</v>
      </c>
      <c r="T594" s="42" t="str">
        <f t="shared" si="89"/>
        <v/>
      </c>
    </row>
    <row r="595" spans="1:20" x14ac:dyDescent="0.25">
      <c r="A595">
        <v>289</v>
      </c>
      <c r="B595">
        <v>31084858.986099999</v>
      </c>
      <c r="C595">
        <v>0</v>
      </c>
      <c r="D595">
        <v>45085</v>
      </c>
      <c r="E595">
        <v>14</v>
      </c>
      <c r="F595">
        <v>107334</v>
      </c>
      <c r="G595">
        <v>0</v>
      </c>
      <c r="H595" s="74">
        <v>152433</v>
      </c>
      <c r="I595" s="42" t="str">
        <f t="shared" si="83"/>
        <v/>
      </c>
      <c r="J595" s="42">
        <f t="shared" si="84"/>
        <v>0.29576928880229347</v>
      </c>
      <c r="K595" s="42">
        <f t="shared" si="85"/>
        <v>9.1843629660244173E-5</v>
      </c>
      <c r="L595" s="42">
        <f t="shared" si="86"/>
        <v>0.70413886756804633</v>
      </c>
      <c r="M595" s="42" t="str">
        <f t="shared" si="87"/>
        <v/>
      </c>
      <c r="N595" s="75">
        <f t="shared" si="88"/>
        <v>4.903770033769894E-3</v>
      </c>
      <c r="O595" s="75">
        <f t="shared" si="90"/>
        <v>0</v>
      </c>
      <c r="P595" s="75">
        <f t="shared" si="90"/>
        <v>1.4503845753381203E-3</v>
      </c>
      <c r="Q595" s="75">
        <f t="shared" si="90"/>
        <v>4.5038003892056522E-7</v>
      </c>
      <c r="R595" s="75">
        <f t="shared" si="90"/>
        <v>3.4529350783928537E-3</v>
      </c>
      <c r="S595" s="75">
        <f t="shared" si="91"/>
        <v>0</v>
      </c>
      <c r="T595" s="42" t="str">
        <f t="shared" si="89"/>
        <v/>
      </c>
    </row>
    <row r="596" spans="1:20" x14ac:dyDescent="0.25">
      <c r="A596">
        <v>1016</v>
      </c>
      <c r="B596">
        <v>13492968.478399999</v>
      </c>
      <c r="C596">
        <v>0</v>
      </c>
      <c r="D596">
        <v>45063</v>
      </c>
      <c r="E596">
        <v>0</v>
      </c>
      <c r="F596">
        <v>941</v>
      </c>
      <c r="G596">
        <v>0</v>
      </c>
      <c r="H596" s="74">
        <v>46004</v>
      </c>
      <c r="I596" s="42" t="str">
        <f t="shared" si="83"/>
        <v/>
      </c>
      <c r="J596" s="42">
        <f t="shared" si="84"/>
        <v>0.9795452569341796</v>
      </c>
      <c r="K596" s="42" t="str">
        <f t="shared" si="85"/>
        <v/>
      </c>
      <c r="L596" s="42">
        <f t="shared" si="86"/>
        <v>2.0454743065820364E-2</v>
      </c>
      <c r="M596" s="42" t="str">
        <f t="shared" si="87"/>
        <v/>
      </c>
      <c r="N596" s="75">
        <f t="shared" si="88"/>
        <v>3.4094795428926379E-3</v>
      </c>
      <c r="O596" s="75">
        <f t="shared" si="90"/>
        <v>0</v>
      </c>
      <c r="P596" s="75">
        <f t="shared" si="90"/>
        <v>3.3397395148545982E-3</v>
      </c>
      <c r="Q596" s="75">
        <f t="shared" si="90"/>
        <v>0</v>
      </c>
      <c r="R596" s="75">
        <f t="shared" si="90"/>
        <v>6.9740028038039562E-5</v>
      </c>
      <c r="S596" s="75">
        <f t="shared" si="91"/>
        <v>0</v>
      </c>
      <c r="T596" s="42" t="str">
        <f t="shared" si="89"/>
        <v/>
      </c>
    </row>
    <row r="597" spans="1:20" x14ac:dyDescent="0.25">
      <c r="A597">
        <v>170</v>
      </c>
      <c r="B597">
        <v>1924097.878</v>
      </c>
      <c r="C597">
        <v>0</v>
      </c>
      <c r="D597">
        <v>44817</v>
      </c>
      <c r="E597">
        <v>0</v>
      </c>
      <c r="F597">
        <v>57861</v>
      </c>
      <c r="G597">
        <v>0</v>
      </c>
      <c r="H597" s="74">
        <v>102678</v>
      </c>
      <c r="I597" s="42" t="str">
        <f t="shared" si="83"/>
        <v/>
      </c>
      <c r="J597" s="42">
        <f t="shared" si="84"/>
        <v>0.43648103780751474</v>
      </c>
      <c r="K597" s="42" t="str">
        <f t="shared" si="85"/>
        <v/>
      </c>
      <c r="L597" s="42">
        <f t="shared" si="86"/>
        <v>0.56351896219248521</v>
      </c>
      <c r="M597" s="42" t="str">
        <f t="shared" si="87"/>
        <v/>
      </c>
      <c r="N597" s="75">
        <f t="shared" si="88"/>
        <v>5.3364229114336144E-2</v>
      </c>
      <c r="O597" s="75">
        <f t="shared" si="90"/>
        <v>0</v>
      </c>
      <c r="P597" s="75">
        <f t="shared" si="90"/>
        <v>2.3292474105623434E-2</v>
      </c>
      <c r="Q597" s="75">
        <f t="shared" si="90"/>
        <v>0</v>
      </c>
      <c r="R597" s="75">
        <f t="shared" si="90"/>
        <v>3.007175500871271E-2</v>
      </c>
      <c r="S597" s="75">
        <f t="shared" si="91"/>
        <v>0</v>
      </c>
      <c r="T597" s="42" t="str">
        <f t="shared" si="89"/>
        <v/>
      </c>
    </row>
    <row r="598" spans="1:20" x14ac:dyDescent="0.25">
      <c r="A598">
        <v>186</v>
      </c>
      <c r="B598">
        <v>16952421.8255</v>
      </c>
      <c r="C598">
        <v>793723</v>
      </c>
      <c r="D598">
        <v>44698</v>
      </c>
      <c r="E598">
        <v>684480</v>
      </c>
      <c r="F598">
        <v>346587</v>
      </c>
      <c r="G598">
        <v>3472773</v>
      </c>
      <c r="H598" s="74">
        <v>5342261</v>
      </c>
      <c r="I598" s="42">
        <f t="shared" si="83"/>
        <v>0.14857435831008631</v>
      </c>
      <c r="J598" s="42">
        <f t="shared" si="84"/>
        <v>8.3668693835812213E-3</v>
      </c>
      <c r="K598" s="42">
        <f t="shared" si="85"/>
        <v>0.12812552587752638</v>
      </c>
      <c r="L598" s="42">
        <f t="shared" si="86"/>
        <v>6.4876463355122482E-2</v>
      </c>
      <c r="M598" s="42">
        <f t="shared" si="87"/>
        <v>0.65005678307368364</v>
      </c>
      <c r="N598" s="75">
        <f t="shared" si="88"/>
        <v>0.31513261379351226</v>
      </c>
      <c r="O598" s="75">
        <f t="shared" si="90"/>
        <v>4.6820625876951343E-2</v>
      </c>
      <c r="P598" s="75">
        <f t="shared" si="90"/>
        <v>2.6366734181168631E-3</v>
      </c>
      <c r="Q598" s="75">
        <f t="shared" si="90"/>
        <v>4.0376531863453184E-2</v>
      </c>
      <c r="R598" s="75">
        <f t="shared" si="90"/>
        <v>2.0444689470778765E-2</v>
      </c>
      <c r="S598" s="75">
        <f t="shared" si="91"/>
        <v>0.20485409316421213</v>
      </c>
      <c r="T598" s="42" t="str">
        <f t="shared" si="89"/>
        <v/>
      </c>
    </row>
    <row r="599" spans="1:20" x14ac:dyDescent="0.25">
      <c r="A599">
        <v>110</v>
      </c>
      <c r="B599">
        <v>13485997.1404</v>
      </c>
      <c r="C599">
        <v>0</v>
      </c>
      <c r="D599">
        <v>44374</v>
      </c>
      <c r="E599">
        <v>2871</v>
      </c>
      <c r="F599">
        <v>576</v>
      </c>
      <c r="G599">
        <v>0</v>
      </c>
      <c r="H599" s="74">
        <v>47821</v>
      </c>
      <c r="I599" s="42" t="str">
        <f t="shared" si="83"/>
        <v/>
      </c>
      <c r="J599" s="42">
        <f t="shared" si="84"/>
        <v>0.92791869680684214</v>
      </c>
      <c r="K599" s="42">
        <f t="shared" si="85"/>
        <v>6.0036385688295939E-2</v>
      </c>
      <c r="L599" s="42">
        <f t="shared" si="86"/>
        <v>1.204491750486188E-2</v>
      </c>
      <c r="M599" s="42" t="str">
        <f t="shared" si="87"/>
        <v/>
      </c>
      <c r="N599" s="75">
        <f t="shared" si="88"/>
        <v>3.5459743541501011E-3</v>
      </c>
      <c r="O599" s="75">
        <f t="shared" si="90"/>
        <v>0</v>
      </c>
      <c r="P599" s="75">
        <f t="shared" si="90"/>
        <v>3.2903759016134457E-3</v>
      </c>
      <c r="Q599" s="75">
        <f t="shared" si="90"/>
        <v>2.1288748396656155E-4</v>
      </c>
      <c r="R599" s="75">
        <f t="shared" si="90"/>
        <v>4.2710968570093855E-5</v>
      </c>
      <c r="S599" s="75">
        <f t="shared" si="91"/>
        <v>0</v>
      </c>
      <c r="T599" s="42" t="str">
        <f t="shared" si="89"/>
        <v/>
      </c>
    </row>
    <row r="600" spans="1:20" x14ac:dyDescent="0.25">
      <c r="A600">
        <v>55</v>
      </c>
      <c r="B600">
        <v>20107755.044300001</v>
      </c>
      <c r="C600">
        <v>0</v>
      </c>
      <c r="D600">
        <v>44285</v>
      </c>
      <c r="E600">
        <v>29335</v>
      </c>
      <c r="F600">
        <v>1343</v>
      </c>
      <c r="G600">
        <v>0</v>
      </c>
      <c r="H600" s="74">
        <v>74963</v>
      </c>
      <c r="I600" s="42" t="str">
        <f t="shared" si="83"/>
        <v/>
      </c>
      <c r="J600" s="42">
        <f t="shared" si="84"/>
        <v>0.59075810733295098</v>
      </c>
      <c r="K600" s="42">
        <f t="shared" si="85"/>
        <v>0.39132638768459105</v>
      </c>
      <c r="L600" s="42">
        <f t="shared" si="86"/>
        <v>1.7915504982458013E-2</v>
      </c>
      <c r="M600" s="42" t="str">
        <f t="shared" si="87"/>
        <v/>
      </c>
      <c r="N600" s="75">
        <f t="shared" si="88"/>
        <v>3.7280641143104614E-3</v>
      </c>
      <c r="O600" s="75">
        <f t="shared" si="90"/>
        <v>0</v>
      </c>
      <c r="P600" s="75">
        <f t="shared" si="90"/>
        <v>2.2023841001859424E-3</v>
      </c>
      <c r="Q600" s="75">
        <f t="shared" si="90"/>
        <v>1.4588898629096672E-3</v>
      </c>
      <c r="R600" s="75">
        <f t="shared" si="90"/>
        <v>6.679015121485199E-5</v>
      </c>
      <c r="S600" s="75">
        <f t="shared" si="91"/>
        <v>0</v>
      </c>
      <c r="T600" s="42" t="str">
        <f t="shared" si="89"/>
        <v/>
      </c>
    </row>
    <row r="601" spans="1:20" x14ac:dyDescent="0.25">
      <c r="A601">
        <v>1003</v>
      </c>
      <c r="B601">
        <v>22816300.019900002</v>
      </c>
      <c r="C601">
        <v>0</v>
      </c>
      <c r="D601">
        <v>44164</v>
      </c>
      <c r="E601">
        <v>3381</v>
      </c>
      <c r="F601">
        <v>9435</v>
      </c>
      <c r="G601">
        <v>0</v>
      </c>
      <c r="H601" s="74">
        <v>56980</v>
      </c>
      <c r="I601" s="42" t="str">
        <f t="shared" si="83"/>
        <v/>
      </c>
      <c r="J601" s="42">
        <f t="shared" si="84"/>
        <v>0.77507897507897505</v>
      </c>
      <c r="K601" s="42">
        <f t="shared" si="85"/>
        <v>5.9336609336609336E-2</v>
      </c>
      <c r="L601" s="42">
        <f t="shared" si="86"/>
        <v>0.16558441558441558</v>
      </c>
      <c r="M601" s="42" t="str">
        <f t="shared" si="87"/>
        <v/>
      </c>
      <c r="N601" s="75">
        <f t="shared" si="88"/>
        <v>2.4973374276417728E-3</v>
      </c>
      <c r="O601" s="75">
        <f t="shared" si="90"/>
        <v>0</v>
      </c>
      <c r="P601" s="75">
        <f t="shared" si="90"/>
        <v>1.9356337338429493E-3</v>
      </c>
      <c r="Q601" s="75">
        <f t="shared" si="90"/>
        <v>1.4818353532567276E-4</v>
      </c>
      <c r="R601" s="75">
        <f t="shared" si="90"/>
        <v>4.1352015847315068E-4</v>
      </c>
      <c r="S601" s="75">
        <f t="shared" si="91"/>
        <v>0</v>
      </c>
      <c r="T601" s="42" t="str">
        <f t="shared" si="89"/>
        <v/>
      </c>
    </row>
    <row r="602" spans="1:20" x14ac:dyDescent="0.25">
      <c r="A602">
        <v>117</v>
      </c>
      <c r="B602">
        <v>6590175.7868600003</v>
      </c>
      <c r="C602">
        <v>0</v>
      </c>
      <c r="D602">
        <v>43541</v>
      </c>
      <c r="E602">
        <v>246</v>
      </c>
      <c r="F602">
        <v>8455</v>
      </c>
      <c r="G602">
        <v>0</v>
      </c>
      <c r="H602" s="74">
        <v>52242</v>
      </c>
      <c r="I602" s="42" t="str">
        <f t="shared" si="83"/>
        <v/>
      </c>
      <c r="J602" s="42">
        <f t="shared" si="84"/>
        <v>0.83344818345392591</v>
      </c>
      <c r="K602" s="42">
        <f t="shared" si="85"/>
        <v>4.7088549442976914E-3</v>
      </c>
      <c r="L602" s="42">
        <f t="shared" si="86"/>
        <v>0.16184296160177636</v>
      </c>
      <c r="M602" s="42" t="str">
        <f t="shared" si="87"/>
        <v/>
      </c>
      <c r="N602" s="75">
        <f t="shared" si="88"/>
        <v>7.9272543995205901E-3</v>
      </c>
      <c r="O602" s="75">
        <f t="shared" si="90"/>
        <v>0</v>
      </c>
      <c r="P602" s="75">
        <f t="shared" si="90"/>
        <v>6.6069557790575783E-3</v>
      </c>
      <c r="Q602" s="75">
        <f t="shared" si="90"/>
        <v>3.7328291073888156E-5</v>
      </c>
      <c r="R602" s="75">
        <f t="shared" si="90"/>
        <v>1.2829703293891234E-3</v>
      </c>
      <c r="S602" s="75">
        <f t="shared" si="91"/>
        <v>0</v>
      </c>
      <c r="T602" s="42" t="str">
        <f t="shared" si="89"/>
        <v/>
      </c>
    </row>
    <row r="603" spans="1:20" x14ac:dyDescent="0.25">
      <c r="A603">
        <v>987</v>
      </c>
      <c r="B603">
        <v>5632666.2001900002</v>
      </c>
      <c r="C603">
        <v>0</v>
      </c>
      <c r="D603">
        <v>43469</v>
      </c>
      <c r="E603">
        <v>24</v>
      </c>
      <c r="F603">
        <v>36153</v>
      </c>
      <c r="G603">
        <v>0</v>
      </c>
      <c r="H603" s="74">
        <v>79646</v>
      </c>
      <c r="I603" s="42" t="str">
        <f t="shared" si="83"/>
        <v/>
      </c>
      <c r="J603" s="42">
        <f t="shared" si="84"/>
        <v>0.5457775657283479</v>
      </c>
      <c r="K603" s="42">
        <f t="shared" si="85"/>
        <v>3.0133340029631116E-4</v>
      </c>
      <c r="L603" s="42">
        <f t="shared" si="86"/>
        <v>0.45392110087135573</v>
      </c>
      <c r="M603" s="42" t="str">
        <f t="shared" si="87"/>
        <v/>
      </c>
      <c r="N603" s="75">
        <f t="shared" si="88"/>
        <v>1.4140017741032372E-2</v>
      </c>
      <c r="O603" s="75">
        <f t="shared" si="90"/>
        <v>0</v>
      </c>
      <c r="P603" s="75">
        <f t="shared" si="90"/>
        <v>7.7173044620563016E-3</v>
      </c>
      <c r="Q603" s="75">
        <f t="shared" si="90"/>
        <v>4.2608596261554492E-6</v>
      </c>
      <c r="R603" s="75">
        <f t="shared" si="90"/>
        <v>6.4184524193499149E-3</v>
      </c>
      <c r="S603" s="75">
        <f t="shared" si="91"/>
        <v>0</v>
      </c>
      <c r="T603" s="42" t="str">
        <f t="shared" si="89"/>
        <v/>
      </c>
    </row>
    <row r="604" spans="1:20" x14ac:dyDescent="0.25">
      <c r="A604">
        <v>232</v>
      </c>
      <c r="B604">
        <v>33761575.970899999</v>
      </c>
      <c r="C604">
        <v>0</v>
      </c>
      <c r="D604">
        <v>43427</v>
      </c>
      <c r="E604">
        <v>54741</v>
      </c>
      <c r="F604">
        <v>2970252</v>
      </c>
      <c r="G604">
        <v>0</v>
      </c>
      <c r="H604" s="74">
        <v>3068420</v>
      </c>
      <c r="I604" s="42" t="str">
        <f t="shared" si="83"/>
        <v/>
      </c>
      <c r="J604" s="42">
        <f t="shared" si="84"/>
        <v>1.4152886501847857E-2</v>
      </c>
      <c r="K604" s="42">
        <f t="shared" si="85"/>
        <v>1.7840126188722535E-2</v>
      </c>
      <c r="L604" s="42">
        <f t="shared" si="86"/>
        <v>0.96800698730942958</v>
      </c>
      <c r="M604" s="42" t="str">
        <f t="shared" si="87"/>
        <v/>
      </c>
      <c r="N604" s="75">
        <f t="shared" si="88"/>
        <v>9.0884975353187097E-2</v>
      </c>
      <c r="O604" s="75">
        <f t="shared" si="90"/>
        <v>0</v>
      </c>
      <c r="P604" s="75">
        <f t="shared" si="90"/>
        <v>1.2862847408968967E-3</v>
      </c>
      <c r="Q604" s="75">
        <f t="shared" si="90"/>
        <v>1.6213994289597951E-3</v>
      </c>
      <c r="R604" s="75">
        <f t="shared" si="90"/>
        <v>8.7977291183330406E-2</v>
      </c>
      <c r="S604" s="75">
        <f t="shared" si="91"/>
        <v>0</v>
      </c>
      <c r="T604" s="42" t="str">
        <f t="shared" si="89"/>
        <v/>
      </c>
    </row>
    <row r="605" spans="1:20" x14ac:dyDescent="0.25">
      <c r="A605">
        <v>1125</v>
      </c>
      <c r="B605">
        <v>5301934.7755300002</v>
      </c>
      <c r="C605">
        <v>0</v>
      </c>
      <c r="D605">
        <v>43314</v>
      </c>
      <c r="E605">
        <v>10179</v>
      </c>
      <c r="F605">
        <v>0</v>
      </c>
      <c r="G605">
        <v>0</v>
      </c>
      <c r="H605" s="74">
        <v>53493</v>
      </c>
      <c r="I605" s="42" t="str">
        <f t="shared" si="83"/>
        <v/>
      </c>
      <c r="J605" s="42">
        <f t="shared" si="84"/>
        <v>0.80971342044753514</v>
      </c>
      <c r="K605" s="42">
        <f t="shared" si="85"/>
        <v>0.19028657955246481</v>
      </c>
      <c r="L605" s="42" t="str">
        <f t="shared" si="86"/>
        <v/>
      </c>
      <c r="M605" s="42" t="str">
        <f t="shared" si="87"/>
        <v/>
      </c>
      <c r="N605" s="75">
        <f t="shared" si="88"/>
        <v>1.0089335735868734E-2</v>
      </c>
      <c r="O605" s="75">
        <f t="shared" si="90"/>
        <v>0</v>
      </c>
      <c r="P605" s="75">
        <f t="shared" si="90"/>
        <v>8.1694705487338204E-3</v>
      </c>
      <c r="Q605" s="75">
        <f t="shared" si="90"/>
        <v>1.9198651871349117E-3</v>
      </c>
      <c r="R605" s="75">
        <f t="shared" si="90"/>
        <v>0</v>
      </c>
      <c r="S605" s="75">
        <f t="shared" si="91"/>
        <v>0</v>
      </c>
      <c r="T605" s="42" t="str">
        <f t="shared" si="89"/>
        <v/>
      </c>
    </row>
    <row r="606" spans="1:20" x14ac:dyDescent="0.25">
      <c r="A606">
        <v>519</v>
      </c>
      <c r="B606">
        <v>6829257.9063100005</v>
      </c>
      <c r="C606">
        <v>0</v>
      </c>
      <c r="D606">
        <v>43159</v>
      </c>
      <c r="E606">
        <v>0</v>
      </c>
      <c r="F606">
        <v>78195</v>
      </c>
      <c r="G606">
        <v>0</v>
      </c>
      <c r="H606" s="74">
        <v>121354</v>
      </c>
      <c r="I606" s="42" t="str">
        <f t="shared" si="83"/>
        <v/>
      </c>
      <c r="J606" s="42">
        <f t="shared" si="84"/>
        <v>0.35564546698089888</v>
      </c>
      <c r="K606" s="42" t="str">
        <f t="shared" si="85"/>
        <v/>
      </c>
      <c r="L606" s="42">
        <f t="shared" si="86"/>
        <v>0.64435453301910117</v>
      </c>
      <c r="M606" s="42" t="str">
        <f t="shared" si="87"/>
        <v/>
      </c>
      <c r="N606" s="75">
        <f t="shared" si="88"/>
        <v>1.7769719882430132E-2</v>
      </c>
      <c r="O606" s="75">
        <f t="shared" si="90"/>
        <v>0</v>
      </c>
      <c r="P606" s="75">
        <f t="shared" si="90"/>
        <v>6.3197203257066284E-3</v>
      </c>
      <c r="Q606" s="75">
        <f t="shared" si="90"/>
        <v>0</v>
      </c>
      <c r="R606" s="75">
        <f t="shared" si="90"/>
        <v>1.1449999556723505E-2</v>
      </c>
      <c r="S606" s="75">
        <f t="shared" si="91"/>
        <v>0</v>
      </c>
      <c r="T606" s="42" t="str">
        <f t="shared" si="89"/>
        <v/>
      </c>
    </row>
    <row r="607" spans="1:20" x14ac:dyDescent="0.25">
      <c r="A607">
        <v>191</v>
      </c>
      <c r="B607">
        <v>3394038.9626699998</v>
      </c>
      <c r="C607">
        <v>0</v>
      </c>
      <c r="D607">
        <v>43134</v>
      </c>
      <c r="E607">
        <v>169</v>
      </c>
      <c r="F607">
        <v>0</v>
      </c>
      <c r="G607">
        <v>0</v>
      </c>
      <c r="H607" s="74">
        <v>43303</v>
      </c>
      <c r="I607" s="42" t="str">
        <f t="shared" si="83"/>
        <v/>
      </c>
      <c r="J607" s="42">
        <f t="shared" si="84"/>
        <v>0.99609726808766141</v>
      </c>
      <c r="K607" s="42">
        <f t="shared" si="85"/>
        <v>3.9027319123386369E-3</v>
      </c>
      <c r="L607" s="42" t="str">
        <f t="shared" si="86"/>
        <v/>
      </c>
      <c r="M607" s="42" t="str">
        <f t="shared" si="87"/>
        <v/>
      </c>
      <c r="N607" s="75">
        <f t="shared" si="88"/>
        <v>1.2758545342665921E-2</v>
      </c>
      <c r="O607" s="75">
        <f t="shared" si="90"/>
        <v>0</v>
      </c>
      <c r="P607" s="75">
        <f t="shared" si="90"/>
        <v>1.2708752160602079E-2</v>
      </c>
      <c r="Q607" s="75">
        <f t="shared" si="90"/>
        <v>4.9793182063841782E-5</v>
      </c>
      <c r="R607" s="75">
        <f t="shared" si="90"/>
        <v>0</v>
      </c>
      <c r="S607" s="75">
        <f t="shared" si="91"/>
        <v>0</v>
      </c>
      <c r="T607" s="42" t="str">
        <f t="shared" si="89"/>
        <v/>
      </c>
    </row>
    <row r="608" spans="1:20" x14ac:dyDescent="0.25">
      <c r="A608">
        <v>171</v>
      </c>
      <c r="B608">
        <v>14534825.0635</v>
      </c>
      <c r="C608">
        <v>198431</v>
      </c>
      <c r="D608">
        <v>42988</v>
      </c>
      <c r="E608">
        <v>139</v>
      </c>
      <c r="F608">
        <v>250863</v>
      </c>
      <c r="G608">
        <v>0</v>
      </c>
      <c r="H608" s="74">
        <v>492421</v>
      </c>
      <c r="I608" s="42">
        <f t="shared" si="83"/>
        <v>0.40297022263469673</v>
      </c>
      <c r="J608" s="42">
        <f t="shared" si="84"/>
        <v>8.7299282524506472E-2</v>
      </c>
      <c r="K608" s="42">
        <f t="shared" si="85"/>
        <v>2.8227878177413231E-4</v>
      </c>
      <c r="L608" s="42">
        <f t="shared" si="86"/>
        <v>0.50944821605902268</v>
      </c>
      <c r="M608" s="42" t="str">
        <f t="shared" si="87"/>
        <v/>
      </c>
      <c r="N608" s="75">
        <f t="shared" si="88"/>
        <v>3.387870152194488E-2</v>
      </c>
      <c r="O608" s="75">
        <f t="shared" si="90"/>
        <v>1.3652107894872567E-2</v>
      </c>
      <c r="P608" s="75">
        <f t="shared" si="90"/>
        <v>2.9575863357276929E-3</v>
      </c>
      <c r="Q608" s="75">
        <f t="shared" si="90"/>
        <v>9.5632385937040418E-6</v>
      </c>
      <c r="R608" s="75">
        <f t="shared" si="90"/>
        <v>1.7259444052750914E-2</v>
      </c>
      <c r="S608" s="75">
        <f t="shared" si="91"/>
        <v>0</v>
      </c>
      <c r="T608" s="42" t="str">
        <f t="shared" si="89"/>
        <v/>
      </c>
    </row>
    <row r="609" spans="1:20" x14ac:dyDescent="0.25">
      <c r="A609">
        <v>176</v>
      </c>
      <c r="B609">
        <v>15546819.3125</v>
      </c>
      <c r="C609">
        <v>0</v>
      </c>
      <c r="D609">
        <v>42988</v>
      </c>
      <c r="E609">
        <v>53</v>
      </c>
      <c r="F609">
        <v>1229</v>
      </c>
      <c r="G609">
        <v>0</v>
      </c>
      <c r="H609" s="74">
        <v>44270</v>
      </c>
      <c r="I609" s="42" t="str">
        <f t="shared" si="83"/>
        <v/>
      </c>
      <c r="J609" s="42">
        <f t="shared" si="84"/>
        <v>0.97104133724870112</v>
      </c>
      <c r="K609" s="42">
        <f t="shared" si="85"/>
        <v>1.1971990060989383E-3</v>
      </c>
      <c r="L609" s="42">
        <f t="shared" si="86"/>
        <v>2.7761463745199909E-2</v>
      </c>
      <c r="M609" s="42" t="str">
        <f t="shared" si="87"/>
        <v/>
      </c>
      <c r="N609" s="75">
        <f t="shared" si="88"/>
        <v>2.8475277875266679E-3</v>
      </c>
      <c r="O609" s="75">
        <f t="shared" si="90"/>
        <v>0</v>
      </c>
      <c r="P609" s="75">
        <f t="shared" si="90"/>
        <v>2.765067190652731E-3</v>
      </c>
      <c r="Q609" s="75">
        <f t="shared" si="90"/>
        <v>3.4090574370660357E-6</v>
      </c>
      <c r="R609" s="75">
        <f t="shared" si="90"/>
        <v>7.9051539436870904E-5</v>
      </c>
      <c r="S609" s="75">
        <f t="shared" si="91"/>
        <v>0</v>
      </c>
      <c r="T609" s="42" t="str">
        <f t="shared" si="89"/>
        <v/>
      </c>
    </row>
    <row r="610" spans="1:20" x14ac:dyDescent="0.25">
      <c r="A610">
        <v>194</v>
      </c>
      <c r="B610">
        <v>5278180.4386400003</v>
      </c>
      <c r="C610">
        <v>374553</v>
      </c>
      <c r="D610">
        <v>42724</v>
      </c>
      <c r="E610">
        <v>16568</v>
      </c>
      <c r="F610">
        <v>673732</v>
      </c>
      <c r="G610">
        <v>0</v>
      </c>
      <c r="H610" s="74">
        <v>1107577</v>
      </c>
      <c r="I610" s="42">
        <f t="shared" si="83"/>
        <v>0.33817332790406446</v>
      </c>
      <c r="J610" s="42">
        <f t="shared" si="84"/>
        <v>3.8574293254554762E-2</v>
      </c>
      <c r="K610" s="42">
        <f t="shared" si="85"/>
        <v>1.4958779389604515E-2</v>
      </c>
      <c r="L610" s="42">
        <f t="shared" si="86"/>
        <v>0.6082935994517763</v>
      </c>
      <c r="M610" s="42" t="str">
        <f t="shared" si="87"/>
        <v/>
      </c>
      <c r="N610" s="75">
        <f t="shared" si="88"/>
        <v>0.20984068522776445</v>
      </c>
      <c r="O610" s="75">
        <f t="shared" si="90"/>
        <v>7.0962522853142362E-2</v>
      </c>
      <c r="P610" s="75">
        <f t="shared" si="90"/>
        <v>8.0944561287125041E-3</v>
      </c>
      <c r="Q610" s="75">
        <f t="shared" si="90"/>
        <v>3.1389605172855717E-3</v>
      </c>
      <c r="R610" s="75">
        <f t="shared" si="90"/>
        <v>0.12764474572862403</v>
      </c>
      <c r="S610" s="75">
        <f t="shared" si="91"/>
        <v>0</v>
      </c>
      <c r="T610" s="42" t="str">
        <f t="shared" si="89"/>
        <v/>
      </c>
    </row>
    <row r="611" spans="1:20" x14ac:dyDescent="0.25">
      <c r="A611">
        <v>581</v>
      </c>
      <c r="B611">
        <v>26644333.697299998</v>
      </c>
      <c r="C611">
        <v>0</v>
      </c>
      <c r="D611">
        <v>40777</v>
      </c>
      <c r="E611">
        <v>382</v>
      </c>
      <c r="F611">
        <v>1204</v>
      </c>
      <c r="G611">
        <v>0</v>
      </c>
      <c r="H611" s="74">
        <v>42363</v>
      </c>
      <c r="I611" s="42" t="str">
        <f t="shared" si="83"/>
        <v/>
      </c>
      <c r="J611" s="42">
        <f t="shared" si="84"/>
        <v>0.96256166938129972</v>
      </c>
      <c r="K611" s="42">
        <f t="shared" si="85"/>
        <v>9.0173028350211265E-3</v>
      </c>
      <c r="L611" s="42">
        <f t="shared" si="86"/>
        <v>2.8421027783679154E-2</v>
      </c>
      <c r="M611" s="42" t="str">
        <f t="shared" si="87"/>
        <v/>
      </c>
      <c r="N611" s="75">
        <f t="shared" si="88"/>
        <v>1.5899440564465252E-3</v>
      </c>
      <c r="O611" s="75">
        <f t="shared" si="90"/>
        <v>0</v>
      </c>
      <c r="P611" s="75">
        <f t="shared" si="90"/>
        <v>1.5304192051960428E-3</v>
      </c>
      <c r="Q611" s="75">
        <f t="shared" si="90"/>
        <v>1.4337007047720241E-5</v>
      </c>
      <c r="R611" s="75">
        <f t="shared" si="90"/>
        <v>4.5187844202762227E-5</v>
      </c>
      <c r="S611" s="75">
        <f t="shared" si="91"/>
        <v>0</v>
      </c>
      <c r="T611" s="42" t="str">
        <f t="shared" si="89"/>
        <v/>
      </c>
    </row>
    <row r="612" spans="1:20" x14ac:dyDescent="0.25">
      <c r="A612">
        <v>632</v>
      </c>
      <c r="B612">
        <v>3897599.41469</v>
      </c>
      <c r="C612">
        <v>0</v>
      </c>
      <c r="D612">
        <v>40677</v>
      </c>
      <c r="E612">
        <v>0</v>
      </c>
      <c r="F612">
        <v>4435</v>
      </c>
      <c r="G612">
        <v>0</v>
      </c>
      <c r="H612" s="74">
        <v>45112</v>
      </c>
      <c r="I612" s="42" t="str">
        <f t="shared" si="83"/>
        <v/>
      </c>
      <c r="J612" s="42">
        <f t="shared" si="84"/>
        <v>0.90168912927824085</v>
      </c>
      <c r="K612" s="42" t="str">
        <f t="shared" si="85"/>
        <v/>
      </c>
      <c r="L612" s="42">
        <f t="shared" si="86"/>
        <v>9.8310870721759175E-2</v>
      </c>
      <c r="M612" s="42" t="str">
        <f t="shared" si="87"/>
        <v/>
      </c>
      <c r="N612" s="75">
        <f t="shared" si="88"/>
        <v>1.1574303872782174E-2</v>
      </c>
      <c r="O612" s="75">
        <f t="shared" si="90"/>
        <v>0</v>
      </c>
      <c r="P612" s="75">
        <f t="shared" si="90"/>
        <v>1.0436423981050729E-2</v>
      </c>
      <c r="Q612" s="75">
        <f t="shared" si="90"/>
        <v>0</v>
      </c>
      <c r="R612" s="75">
        <f t="shared" si="90"/>
        <v>1.1378798917314448E-3</v>
      </c>
      <c r="S612" s="75">
        <f t="shared" si="91"/>
        <v>0</v>
      </c>
      <c r="T612" s="42" t="str">
        <f t="shared" si="89"/>
        <v/>
      </c>
    </row>
    <row r="613" spans="1:20" x14ac:dyDescent="0.25">
      <c r="A613">
        <v>71</v>
      </c>
      <c r="B613">
        <v>13995610.6271</v>
      </c>
      <c r="C613">
        <v>0</v>
      </c>
      <c r="D613">
        <v>40641</v>
      </c>
      <c r="E613">
        <v>811987</v>
      </c>
      <c r="F613">
        <v>10429</v>
      </c>
      <c r="G613">
        <v>0</v>
      </c>
      <c r="H613" s="74">
        <v>863057</v>
      </c>
      <c r="I613" s="42" t="str">
        <f t="shared" si="83"/>
        <v/>
      </c>
      <c r="J613" s="42">
        <f t="shared" si="84"/>
        <v>4.7089589679476559E-2</v>
      </c>
      <c r="K613" s="42">
        <f t="shared" si="85"/>
        <v>0.94082661979452109</v>
      </c>
      <c r="L613" s="42">
        <f t="shared" si="86"/>
        <v>1.2083790526002338E-2</v>
      </c>
      <c r="M613" s="42" t="str">
        <f t="shared" si="87"/>
        <v/>
      </c>
      <c r="N613" s="75">
        <f t="shared" si="88"/>
        <v>6.1666262587274631E-2</v>
      </c>
      <c r="O613" s="75">
        <f t="shared" si="90"/>
        <v>0</v>
      </c>
      <c r="P613" s="75">
        <f t="shared" si="90"/>
        <v>2.903839002301619E-3</v>
      </c>
      <c r="Q613" s="75">
        <f t="shared" si="90"/>
        <v>5.8017261385346935E-2</v>
      </c>
      <c r="R613" s="75">
        <f t="shared" si="90"/>
        <v>7.4516219962608168E-4</v>
      </c>
      <c r="S613" s="75">
        <f t="shared" si="91"/>
        <v>0</v>
      </c>
      <c r="T613" s="42" t="str">
        <f t="shared" si="89"/>
        <v/>
      </c>
    </row>
    <row r="614" spans="1:20" x14ac:dyDescent="0.25">
      <c r="A614">
        <v>1100</v>
      </c>
      <c r="B614">
        <v>1503467.2753300001</v>
      </c>
      <c r="C614">
        <v>0</v>
      </c>
      <c r="D614">
        <v>40575</v>
      </c>
      <c r="E614">
        <v>12</v>
      </c>
      <c r="F614">
        <v>0</v>
      </c>
      <c r="G614">
        <v>0</v>
      </c>
      <c r="H614" s="74">
        <v>40587</v>
      </c>
      <c r="I614" s="42" t="str">
        <f t="shared" si="83"/>
        <v/>
      </c>
      <c r="J614" s="42">
        <f t="shared" si="84"/>
        <v>0.99970433882770349</v>
      </c>
      <c r="K614" s="42">
        <f t="shared" si="85"/>
        <v>2.9566117229654814E-4</v>
      </c>
      <c r="L614" s="42" t="str">
        <f t="shared" si="86"/>
        <v/>
      </c>
      <c r="M614" s="42" t="str">
        <f t="shared" si="87"/>
        <v/>
      </c>
      <c r="N614" s="75">
        <f t="shared" si="88"/>
        <v>2.699559921654527E-2</v>
      </c>
      <c r="O614" s="75">
        <f t="shared" si="90"/>
        <v>0</v>
      </c>
      <c r="P614" s="75">
        <f t="shared" si="90"/>
        <v>2.6987617666034056E-2</v>
      </c>
      <c r="Q614" s="75">
        <f t="shared" si="90"/>
        <v>7.9815505112115512E-6</v>
      </c>
      <c r="R614" s="75">
        <f t="shared" si="90"/>
        <v>0</v>
      </c>
      <c r="S614" s="75">
        <f t="shared" si="91"/>
        <v>0</v>
      </c>
      <c r="T614" s="42" t="str">
        <f t="shared" si="89"/>
        <v/>
      </c>
    </row>
    <row r="615" spans="1:20" x14ac:dyDescent="0.25">
      <c r="A615">
        <v>257</v>
      </c>
      <c r="B615">
        <v>8604247.61699</v>
      </c>
      <c r="C615">
        <v>0</v>
      </c>
      <c r="D615">
        <v>40393</v>
      </c>
      <c r="E615">
        <v>0</v>
      </c>
      <c r="F615">
        <v>988510</v>
      </c>
      <c r="G615">
        <v>0</v>
      </c>
      <c r="H615" s="74">
        <v>1028903</v>
      </c>
      <c r="I615" s="42" t="str">
        <f t="shared" si="83"/>
        <v/>
      </c>
      <c r="J615" s="42">
        <f t="shared" si="84"/>
        <v>3.9258316867576436E-2</v>
      </c>
      <c r="K615" s="42" t="str">
        <f t="shared" si="85"/>
        <v/>
      </c>
      <c r="L615" s="42">
        <f t="shared" si="86"/>
        <v>0.96074168313242359</v>
      </c>
      <c r="M615" s="42" t="str">
        <f t="shared" si="87"/>
        <v/>
      </c>
      <c r="N615" s="75">
        <f t="shared" si="88"/>
        <v>0.11958082168257476</v>
      </c>
      <c r="O615" s="75">
        <f t="shared" si="90"/>
        <v>0</v>
      </c>
      <c r="P615" s="75">
        <f t="shared" si="90"/>
        <v>4.6945417888996747E-3</v>
      </c>
      <c r="Q615" s="75">
        <f t="shared" si="90"/>
        <v>0</v>
      </c>
      <c r="R615" s="75">
        <f t="shared" si="90"/>
        <v>0.11488627989367509</v>
      </c>
      <c r="S615" s="75">
        <f t="shared" si="91"/>
        <v>0</v>
      </c>
      <c r="T615" s="42" t="str">
        <f t="shared" si="89"/>
        <v/>
      </c>
    </row>
    <row r="616" spans="1:20" x14ac:dyDescent="0.25">
      <c r="A616">
        <v>603</v>
      </c>
      <c r="B616">
        <v>13197401.248600001</v>
      </c>
      <c r="C616">
        <v>0</v>
      </c>
      <c r="D616">
        <v>40043</v>
      </c>
      <c r="E616">
        <v>15456</v>
      </c>
      <c r="F616">
        <v>10717</v>
      </c>
      <c r="G616">
        <v>0</v>
      </c>
      <c r="H616" s="74">
        <v>66216</v>
      </c>
      <c r="I616" s="42" t="str">
        <f t="shared" si="83"/>
        <v/>
      </c>
      <c r="J616" s="42">
        <f t="shared" si="84"/>
        <v>0.60473299504651445</v>
      </c>
      <c r="K616" s="42">
        <f t="shared" si="85"/>
        <v>0.23341790503805726</v>
      </c>
      <c r="L616" s="42">
        <f t="shared" si="86"/>
        <v>0.16184909991542829</v>
      </c>
      <c r="M616" s="42" t="str">
        <f t="shared" si="87"/>
        <v/>
      </c>
      <c r="N616" s="75">
        <f t="shared" si="88"/>
        <v>5.0173514279581591E-3</v>
      </c>
      <c r="O616" s="75">
        <f t="shared" si="90"/>
        <v>0</v>
      </c>
      <c r="P616" s="75">
        <f t="shared" si="90"/>
        <v>3.0341579562300435E-3</v>
      </c>
      <c r="Q616" s="75">
        <f t="shared" si="90"/>
        <v>1.1711396591536985E-3</v>
      </c>
      <c r="R616" s="75">
        <f t="shared" si="90"/>
        <v>8.120538125744169E-4</v>
      </c>
      <c r="S616" s="75">
        <f t="shared" si="91"/>
        <v>0</v>
      </c>
      <c r="T616" s="42" t="str">
        <f t="shared" si="89"/>
        <v/>
      </c>
    </row>
    <row r="617" spans="1:20" x14ac:dyDescent="0.25">
      <c r="A617">
        <v>447</v>
      </c>
      <c r="B617">
        <v>3736007.5636900002</v>
      </c>
      <c r="C617">
        <v>0</v>
      </c>
      <c r="D617">
        <v>39773</v>
      </c>
      <c r="E617">
        <v>0</v>
      </c>
      <c r="F617">
        <v>1896</v>
      </c>
      <c r="G617">
        <v>0</v>
      </c>
      <c r="H617" s="74">
        <v>41669</v>
      </c>
      <c r="I617" s="42" t="str">
        <f t="shared" si="83"/>
        <v/>
      </c>
      <c r="J617" s="42">
        <f t="shared" si="84"/>
        <v>0.95449854808130741</v>
      </c>
      <c r="K617" s="42" t="str">
        <f t="shared" si="85"/>
        <v/>
      </c>
      <c r="L617" s="42">
        <f t="shared" si="86"/>
        <v>4.5501451918692551E-2</v>
      </c>
      <c r="M617" s="42" t="str">
        <f t="shared" si="87"/>
        <v/>
      </c>
      <c r="N617" s="75">
        <f t="shared" si="88"/>
        <v>1.1153350010577639E-2</v>
      </c>
      <c r="O617" s="75">
        <f t="shared" si="90"/>
        <v>0</v>
      </c>
      <c r="P617" s="75">
        <f t="shared" si="90"/>
        <v>1.0645856391338991E-2</v>
      </c>
      <c r="Q617" s="75">
        <f t="shared" si="90"/>
        <v>0</v>
      </c>
      <c r="R617" s="75">
        <f t="shared" si="90"/>
        <v>5.0749361923864748E-4</v>
      </c>
      <c r="S617" s="75">
        <f t="shared" si="91"/>
        <v>0</v>
      </c>
      <c r="T617" s="42" t="str">
        <f t="shared" si="89"/>
        <v/>
      </c>
    </row>
    <row r="618" spans="1:20" x14ac:dyDescent="0.25">
      <c r="A618">
        <v>16</v>
      </c>
      <c r="B618">
        <v>5772545.8820000002</v>
      </c>
      <c r="C618">
        <v>0</v>
      </c>
      <c r="D618">
        <v>39605</v>
      </c>
      <c r="E618">
        <v>46</v>
      </c>
      <c r="F618">
        <v>87936</v>
      </c>
      <c r="G618">
        <v>0</v>
      </c>
      <c r="H618" s="74">
        <v>127587</v>
      </c>
      <c r="I618" s="42" t="str">
        <f t="shared" si="83"/>
        <v/>
      </c>
      <c r="J618" s="42">
        <f t="shared" si="84"/>
        <v>0.31041563795684513</v>
      </c>
      <c r="K618" s="42">
        <f t="shared" si="85"/>
        <v>3.6053829935651753E-4</v>
      </c>
      <c r="L618" s="42">
        <f t="shared" si="86"/>
        <v>0.68922382374379831</v>
      </c>
      <c r="M618" s="42" t="str">
        <f t="shared" si="87"/>
        <v/>
      </c>
      <c r="N618" s="75">
        <f t="shared" si="88"/>
        <v>2.2102379540688076E-2</v>
      </c>
      <c r="O618" s="75">
        <f t="shared" si="90"/>
        <v>0</v>
      </c>
      <c r="P618" s="75">
        <f t="shared" si="90"/>
        <v>6.8609242454870101E-3</v>
      </c>
      <c r="Q618" s="75">
        <f t="shared" si="90"/>
        <v>7.9687543313319652E-6</v>
      </c>
      <c r="R618" s="75">
        <f t="shared" si="90"/>
        <v>1.5233486540869732E-2</v>
      </c>
      <c r="S618" s="75">
        <f t="shared" si="91"/>
        <v>0</v>
      </c>
      <c r="T618" s="42" t="str">
        <f t="shared" si="89"/>
        <v/>
      </c>
    </row>
    <row r="619" spans="1:20" x14ac:dyDescent="0.25">
      <c r="A619">
        <v>517</v>
      </c>
      <c r="B619">
        <v>2757805.0771300001</v>
      </c>
      <c r="C619">
        <v>0</v>
      </c>
      <c r="D619">
        <v>39434</v>
      </c>
      <c r="E619">
        <v>30083</v>
      </c>
      <c r="F619">
        <v>25665</v>
      </c>
      <c r="G619">
        <v>0</v>
      </c>
      <c r="H619" s="74">
        <v>95182</v>
      </c>
      <c r="I619" s="42" t="str">
        <f t="shared" si="83"/>
        <v/>
      </c>
      <c r="J619" s="42">
        <f t="shared" si="84"/>
        <v>0.41430102330272528</v>
      </c>
      <c r="K619" s="42">
        <f t="shared" si="85"/>
        <v>0.31605765796053875</v>
      </c>
      <c r="L619" s="42">
        <f t="shared" si="86"/>
        <v>0.26964131873673591</v>
      </c>
      <c r="M619" s="42" t="str">
        <f t="shared" si="87"/>
        <v/>
      </c>
      <c r="N619" s="75">
        <f t="shared" si="88"/>
        <v>3.4513679298558059E-2</v>
      </c>
      <c r="O619" s="75">
        <f t="shared" si="90"/>
        <v>0</v>
      </c>
      <c r="P619" s="75">
        <f t="shared" si="90"/>
        <v>1.4299052651334691E-2</v>
      </c>
      <c r="Q619" s="75">
        <f t="shared" si="90"/>
        <v>1.090831264670339E-2</v>
      </c>
      <c r="R619" s="75">
        <f t="shared" si="90"/>
        <v>9.3063140005199795E-3</v>
      </c>
      <c r="S619" s="75">
        <f t="shared" si="91"/>
        <v>0</v>
      </c>
      <c r="T619" s="42" t="str">
        <f t="shared" si="89"/>
        <v/>
      </c>
    </row>
    <row r="620" spans="1:20" x14ac:dyDescent="0.25">
      <c r="A620">
        <v>256</v>
      </c>
      <c r="B620">
        <v>16052863.331499999</v>
      </c>
      <c r="C620">
        <v>260444</v>
      </c>
      <c r="D620">
        <v>39023</v>
      </c>
      <c r="E620">
        <v>11865</v>
      </c>
      <c r="F620">
        <v>1099106</v>
      </c>
      <c r="G620">
        <v>0</v>
      </c>
      <c r="H620" s="74">
        <v>1410438</v>
      </c>
      <c r="I620" s="42">
        <f t="shared" si="83"/>
        <v>0.1846546959171548</v>
      </c>
      <c r="J620" s="42">
        <f t="shared" si="84"/>
        <v>2.7667292004327732E-2</v>
      </c>
      <c r="K620" s="42">
        <f t="shared" si="85"/>
        <v>8.4122804405440017E-3</v>
      </c>
      <c r="L620" s="42">
        <f t="shared" si="86"/>
        <v>0.77926573163797341</v>
      </c>
      <c r="M620" s="42" t="str">
        <f t="shared" si="87"/>
        <v/>
      </c>
      <c r="N620" s="75">
        <f t="shared" si="88"/>
        <v>8.7862082350900261E-2</v>
      </c>
      <c r="O620" s="75">
        <f t="shared" si="90"/>
        <v>1.6224146099153503E-2</v>
      </c>
      <c r="P620" s="75">
        <f t="shared" si="90"/>
        <v>2.4309058885106476E-3</v>
      </c>
      <c r="Q620" s="75">
        <f t="shared" si="90"/>
        <v>7.3912047682594452E-4</v>
      </c>
      <c r="R620" s="75">
        <f t="shared" si="90"/>
        <v>6.8467909886410161E-2</v>
      </c>
      <c r="S620" s="75">
        <f t="shared" si="91"/>
        <v>0</v>
      </c>
      <c r="T620" s="42" t="str">
        <f t="shared" si="89"/>
        <v/>
      </c>
    </row>
    <row r="621" spans="1:20" x14ac:dyDescent="0.25">
      <c r="A621">
        <v>984</v>
      </c>
      <c r="B621">
        <v>7546461.6507599996</v>
      </c>
      <c r="C621">
        <v>0</v>
      </c>
      <c r="D621">
        <v>38396</v>
      </c>
      <c r="E621">
        <v>0</v>
      </c>
      <c r="F621">
        <v>57475</v>
      </c>
      <c r="G621">
        <v>0</v>
      </c>
      <c r="H621" s="74">
        <v>95871</v>
      </c>
      <c r="I621" s="42" t="str">
        <f t="shared" si="83"/>
        <v/>
      </c>
      <c r="J621" s="42">
        <f t="shared" si="84"/>
        <v>0.40049650050588814</v>
      </c>
      <c r="K621" s="42" t="str">
        <f t="shared" si="85"/>
        <v/>
      </c>
      <c r="L621" s="42">
        <f t="shared" si="86"/>
        <v>0.59950349949411186</v>
      </c>
      <c r="M621" s="42" t="str">
        <f t="shared" si="87"/>
        <v/>
      </c>
      <c r="N621" s="75">
        <f t="shared" si="88"/>
        <v>1.2704099541848847E-2</v>
      </c>
      <c r="O621" s="75">
        <f t="shared" si="90"/>
        <v>0</v>
      </c>
      <c r="P621" s="75">
        <f t="shared" si="90"/>
        <v>5.0879474085889194E-3</v>
      </c>
      <c r="Q621" s="75">
        <f t="shared" si="90"/>
        <v>0</v>
      </c>
      <c r="R621" s="75">
        <f t="shared" si="90"/>
        <v>7.6161521332599267E-3</v>
      </c>
      <c r="S621" s="75">
        <f t="shared" si="91"/>
        <v>0</v>
      </c>
      <c r="T621" s="42" t="str">
        <f t="shared" si="89"/>
        <v/>
      </c>
    </row>
    <row r="622" spans="1:20" x14ac:dyDescent="0.25">
      <c r="A622">
        <v>471</v>
      </c>
      <c r="B622">
        <v>127565782.32600001</v>
      </c>
      <c r="C622">
        <v>0</v>
      </c>
      <c r="D622">
        <v>38375</v>
      </c>
      <c r="E622">
        <v>64141</v>
      </c>
      <c r="F622">
        <v>1189118</v>
      </c>
      <c r="G622">
        <v>0</v>
      </c>
      <c r="H622" s="74">
        <v>1291634</v>
      </c>
      <c r="I622" s="42" t="str">
        <f t="shared" si="83"/>
        <v/>
      </c>
      <c r="J622" s="42">
        <f t="shared" si="84"/>
        <v>2.9710428805683343E-2</v>
      </c>
      <c r="K622" s="42">
        <f t="shared" si="85"/>
        <v>4.9658804274275839E-2</v>
      </c>
      <c r="L622" s="42">
        <f t="shared" si="86"/>
        <v>0.92063076692004087</v>
      </c>
      <c r="M622" s="42" t="str">
        <f t="shared" si="87"/>
        <v/>
      </c>
      <c r="N622" s="75">
        <f t="shared" si="88"/>
        <v>1.0125238731332923E-2</v>
      </c>
      <c r="O622" s="75">
        <f t="shared" si="90"/>
        <v>0</v>
      </c>
      <c r="P622" s="75">
        <f t="shared" si="90"/>
        <v>3.0082518446781435E-4</v>
      </c>
      <c r="Q622" s="75">
        <f t="shared" si="90"/>
        <v>5.0280724838957863E-4</v>
      </c>
      <c r="R622" s="75">
        <f t="shared" si="90"/>
        <v>9.3216062984755287E-3</v>
      </c>
      <c r="S622" s="75">
        <f t="shared" si="91"/>
        <v>0</v>
      </c>
      <c r="T622" s="42" t="str">
        <f t="shared" si="89"/>
        <v/>
      </c>
    </row>
    <row r="623" spans="1:20" x14ac:dyDescent="0.25">
      <c r="A623">
        <v>644</v>
      </c>
      <c r="B623">
        <v>19048705.113699999</v>
      </c>
      <c r="C623">
        <v>0</v>
      </c>
      <c r="D623">
        <v>38135</v>
      </c>
      <c r="E623">
        <v>19241</v>
      </c>
      <c r="F623">
        <v>0</v>
      </c>
      <c r="G623">
        <v>0</v>
      </c>
      <c r="H623" s="74">
        <v>57376</v>
      </c>
      <c r="I623" s="42" t="str">
        <f t="shared" si="83"/>
        <v/>
      </c>
      <c r="J623" s="42">
        <f t="shared" si="84"/>
        <v>0.66465072504182932</v>
      </c>
      <c r="K623" s="42">
        <f t="shared" si="85"/>
        <v>0.33534927495817068</v>
      </c>
      <c r="L623" s="42" t="str">
        <f t="shared" si="86"/>
        <v/>
      </c>
      <c r="M623" s="42" t="str">
        <f t="shared" si="87"/>
        <v/>
      </c>
      <c r="N623" s="75">
        <f t="shared" si="88"/>
        <v>3.0120682564787394E-3</v>
      </c>
      <c r="O623" s="75">
        <f t="shared" si="90"/>
        <v>0</v>
      </c>
      <c r="P623" s="75">
        <f t="shared" si="90"/>
        <v>2.0019733505440727E-3</v>
      </c>
      <c r="Q623" s="75">
        <f t="shared" si="90"/>
        <v>1.0100949059346665E-3</v>
      </c>
      <c r="R623" s="75">
        <f t="shared" si="90"/>
        <v>0</v>
      </c>
      <c r="S623" s="75">
        <f t="shared" si="91"/>
        <v>0</v>
      </c>
      <c r="T623" s="42" t="str">
        <f t="shared" si="89"/>
        <v/>
      </c>
    </row>
    <row r="624" spans="1:20" x14ac:dyDescent="0.25">
      <c r="A624">
        <v>529</v>
      </c>
      <c r="B624">
        <v>46855757.802000001</v>
      </c>
      <c r="C624">
        <v>0</v>
      </c>
      <c r="D624">
        <v>37289</v>
      </c>
      <c r="E624">
        <v>383</v>
      </c>
      <c r="F624">
        <v>9057</v>
      </c>
      <c r="G624">
        <v>1488331</v>
      </c>
      <c r="H624" s="74">
        <v>1535060</v>
      </c>
      <c r="I624" s="42" t="str">
        <f t="shared" si="83"/>
        <v/>
      </c>
      <c r="J624" s="42">
        <f t="shared" si="84"/>
        <v>2.4291558636144517E-2</v>
      </c>
      <c r="K624" s="42">
        <f t="shared" si="85"/>
        <v>2.4950164814404647E-4</v>
      </c>
      <c r="L624" s="42">
        <f t="shared" si="86"/>
        <v>5.9000951102888485E-3</v>
      </c>
      <c r="M624" s="42">
        <f t="shared" si="87"/>
        <v>0.96955884460542263</v>
      </c>
      <c r="N624" s="75">
        <f t="shared" si="88"/>
        <v>3.2761395226745794E-2</v>
      </c>
      <c r="O624" s="75">
        <f t="shared" si="90"/>
        <v>0</v>
      </c>
      <c r="P624" s="75">
        <f t="shared" si="90"/>
        <v>7.9582535315240056E-4</v>
      </c>
      <c r="Q624" s="75">
        <f t="shared" si="90"/>
        <v>8.1740221045715742E-6</v>
      </c>
      <c r="R624" s="75">
        <f t="shared" si="90"/>
        <v>1.932953477835633E-4</v>
      </c>
      <c r="S624" s="75">
        <f t="shared" si="91"/>
        <v>3.1764100503705262E-2</v>
      </c>
      <c r="T624" s="42" t="str">
        <f t="shared" si="89"/>
        <v/>
      </c>
    </row>
    <row r="625" spans="1:20" x14ac:dyDescent="0.25">
      <c r="A625">
        <v>1004</v>
      </c>
      <c r="B625">
        <v>51063974.603100002</v>
      </c>
      <c r="C625">
        <v>0</v>
      </c>
      <c r="D625">
        <v>37191</v>
      </c>
      <c r="E625">
        <v>0</v>
      </c>
      <c r="F625">
        <v>1339265</v>
      </c>
      <c r="G625">
        <v>0</v>
      </c>
      <c r="H625" s="74">
        <v>1376456</v>
      </c>
      <c r="I625" s="42" t="str">
        <f t="shared" si="83"/>
        <v/>
      </c>
      <c r="J625" s="42">
        <f t="shared" si="84"/>
        <v>2.7019388923438165E-2</v>
      </c>
      <c r="K625" s="42" t="str">
        <f t="shared" si="85"/>
        <v/>
      </c>
      <c r="L625" s="42">
        <f t="shared" si="86"/>
        <v>0.97298061107656186</v>
      </c>
      <c r="M625" s="42" t="str">
        <f t="shared" si="87"/>
        <v/>
      </c>
      <c r="N625" s="75">
        <f t="shared" si="88"/>
        <v>2.6955520221421187E-2</v>
      </c>
      <c r="O625" s="75">
        <f t="shared" si="90"/>
        <v>0</v>
      </c>
      <c r="P625" s="75">
        <f t="shared" si="90"/>
        <v>7.2832168449618107E-4</v>
      </c>
      <c r="Q625" s="75">
        <f t="shared" si="90"/>
        <v>0</v>
      </c>
      <c r="R625" s="75">
        <f t="shared" si="90"/>
        <v>2.6227198536925005E-2</v>
      </c>
      <c r="S625" s="75">
        <f t="shared" si="91"/>
        <v>0</v>
      </c>
      <c r="T625" s="42" t="str">
        <f t="shared" si="89"/>
        <v/>
      </c>
    </row>
    <row r="626" spans="1:20" x14ac:dyDescent="0.25">
      <c r="A626">
        <v>23</v>
      </c>
      <c r="B626">
        <v>3289251.8744999999</v>
      </c>
      <c r="C626">
        <v>0</v>
      </c>
      <c r="D626">
        <v>36707</v>
      </c>
      <c r="E626">
        <v>225</v>
      </c>
      <c r="F626">
        <v>122169</v>
      </c>
      <c r="G626">
        <v>0</v>
      </c>
      <c r="H626" s="74">
        <v>159101</v>
      </c>
      <c r="I626" s="42" t="str">
        <f t="shared" si="83"/>
        <v/>
      </c>
      <c r="J626" s="42">
        <f t="shared" si="84"/>
        <v>0.23071508035776017</v>
      </c>
      <c r="K626" s="42">
        <f t="shared" si="85"/>
        <v>1.4141960138528357E-3</v>
      </c>
      <c r="L626" s="42">
        <f t="shared" si="86"/>
        <v>0.76787072362838704</v>
      </c>
      <c r="M626" s="42" t="str">
        <f t="shared" si="87"/>
        <v/>
      </c>
      <c r="N626" s="75">
        <f t="shared" si="88"/>
        <v>4.8369965594132251E-2</v>
      </c>
      <c r="O626" s="75">
        <f t="shared" si="90"/>
        <v>0</v>
      </c>
      <c r="P626" s="75">
        <f t="shared" si="90"/>
        <v>1.1159680498952317E-2</v>
      </c>
      <c r="Q626" s="75">
        <f t="shared" si="90"/>
        <v>6.8404612533420637E-5</v>
      </c>
      <c r="R626" s="75">
        <f t="shared" si="90"/>
        <v>3.7141880482646508E-2</v>
      </c>
      <c r="S626" s="75">
        <f t="shared" si="91"/>
        <v>0</v>
      </c>
      <c r="T626" s="42" t="str">
        <f t="shared" si="89"/>
        <v/>
      </c>
    </row>
    <row r="627" spans="1:20" x14ac:dyDescent="0.25">
      <c r="A627">
        <v>217</v>
      </c>
      <c r="B627">
        <v>42014031.987599999</v>
      </c>
      <c r="C627">
        <v>742701</v>
      </c>
      <c r="D627">
        <v>36686</v>
      </c>
      <c r="E627">
        <v>22514</v>
      </c>
      <c r="F627">
        <v>404609</v>
      </c>
      <c r="G627">
        <v>0</v>
      </c>
      <c r="H627" s="74">
        <v>1206510</v>
      </c>
      <c r="I627" s="42">
        <f t="shared" si="83"/>
        <v>0.61557798940746455</v>
      </c>
      <c r="J627" s="42">
        <f t="shared" si="84"/>
        <v>3.0406710263487249E-2</v>
      </c>
      <c r="K627" s="42">
        <f t="shared" si="85"/>
        <v>1.8660433813229894E-2</v>
      </c>
      <c r="L627" s="42">
        <f t="shared" si="86"/>
        <v>0.33535486651581836</v>
      </c>
      <c r="M627" s="42" t="str">
        <f t="shared" si="87"/>
        <v/>
      </c>
      <c r="N627" s="75">
        <f t="shared" si="88"/>
        <v>2.8716834422273223E-2</v>
      </c>
      <c r="O627" s="75">
        <f t="shared" si="90"/>
        <v>1.7677451195810018E-2</v>
      </c>
      <c r="P627" s="75">
        <f t="shared" si="90"/>
        <v>8.7318446396259918E-4</v>
      </c>
      <c r="Q627" s="75">
        <f t="shared" si="90"/>
        <v>5.3586858806231141E-4</v>
      </c>
      <c r="R627" s="75">
        <f t="shared" si="90"/>
        <v>9.6303301744382949E-3</v>
      </c>
      <c r="S627" s="75">
        <f t="shared" si="91"/>
        <v>0</v>
      </c>
      <c r="T627" s="42" t="str">
        <f t="shared" si="89"/>
        <v/>
      </c>
    </row>
    <row r="628" spans="1:20" x14ac:dyDescent="0.25">
      <c r="A628">
        <v>880</v>
      </c>
      <c r="B628">
        <v>7716010.6241300004</v>
      </c>
      <c r="C628">
        <v>0</v>
      </c>
      <c r="D628">
        <v>36426</v>
      </c>
      <c r="E628">
        <v>12</v>
      </c>
      <c r="F628">
        <v>1701</v>
      </c>
      <c r="G628">
        <v>1488331</v>
      </c>
      <c r="H628" s="74">
        <v>1526470</v>
      </c>
      <c r="I628" s="42" t="str">
        <f t="shared" si="83"/>
        <v/>
      </c>
      <c r="J628" s="42">
        <f t="shared" si="84"/>
        <v>2.3862899369132703E-2</v>
      </c>
      <c r="K628" s="42">
        <f t="shared" si="85"/>
        <v>7.861274705693529E-6</v>
      </c>
      <c r="L628" s="42">
        <f t="shared" si="86"/>
        <v>1.1143356895320577E-3</v>
      </c>
      <c r="M628" s="42">
        <f t="shared" si="87"/>
        <v>0.97501490366662957</v>
      </c>
      <c r="N628" s="75">
        <f t="shared" si="88"/>
        <v>0.19783150572995917</v>
      </c>
      <c r="O628" s="75">
        <f t="shared" si="90"/>
        <v>0</v>
      </c>
      <c r="P628" s="75">
        <f t="shared" si="90"/>
        <v>4.7208333132780162E-3</v>
      </c>
      <c r="Q628" s="75">
        <f t="shared" si="90"/>
        <v>1.5552078119841924E-6</v>
      </c>
      <c r="R628" s="75">
        <f t="shared" si="90"/>
        <v>2.2045070734875926E-4</v>
      </c>
      <c r="S628" s="75">
        <f t="shared" si="91"/>
        <v>0.19288866650152042</v>
      </c>
      <c r="T628" s="42" t="str">
        <f t="shared" si="89"/>
        <v/>
      </c>
    </row>
    <row r="629" spans="1:20" x14ac:dyDescent="0.25">
      <c r="A629">
        <v>964</v>
      </c>
      <c r="B629">
        <v>17309255.829999998</v>
      </c>
      <c r="C629">
        <v>0</v>
      </c>
      <c r="D629">
        <v>36255</v>
      </c>
      <c r="E629">
        <v>2581</v>
      </c>
      <c r="F629">
        <v>10718</v>
      </c>
      <c r="G629">
        <v>0</v>
      </c>
      <c r="H629" s="74">
        <v>49554</v>
      </c>
      <c r="I629" s="42" t="str">
        <f t="shared" si="83"/>
        <v/>
      </c>
      <c r="J629" s="42">
        <f t="shared" si="84"/>
        <v>0.73162610485530932</v>
      </c>
      <c r="K629" s="42">
        <f t="shared" si="85"/>
        <v>5.2084594583686486E-2</v>
      </c>
      <c r="L629" s="42">
        <f t="shared" si="86"/>
        <v>0.21628930056100415</v>
      </c>
      <c r="M629" s="42" t="str">
        <f t="shared" si="87"/>
        <v/>
      </c>
      <c r="N629" s="75">
        <f t="shared" si="88"/>
        <v>2.8628613781370173E-3</v>
      </c>
      <c r="O629" s="75">
        <f t="shared" si="90"/>
        <v>0</v>
      </c>
      <c r="P629" s="75">
        <f t="shared" si="90"/>
        <v>2.0945441188270891E-3</v>
      </c>
      <c r="Q629" s="75">
        <f t="shared" si="90"/>
        <v>1.4911097422956054E-4</v>
      </c>
      <c r="R629" s="75">
        <f t="shared" si="90"/>
        <v>6.1920628508036792E-4</v>
      </c>
      <c r="S629" s="75">
        <f t="shared" si="91"/>
        <v>0</v>
      </c>
      <c r="T629" s="42" t="str">
        <f t="shared" si="89"/>
        <v/>
      </c>
    </row>
    <row r="630" spans="1:20" x14ac:dyDescent="0.25">
      <c r="A630">
        <v>938</v>
      </c>
      <c r="B630">
        <v>8283119.0881899996</v>
      </c>
      <c r="C630">
        <v>0</v>
      </c>
      <c r="D630">
        <v>36164</v>
      </c>
      <c r="E630">
        <v>0</v>
      </c>
      <c r="F630">
        <v>32842</v>
      </c>
      <c r="G630">
        <v>0</v>
      </c>
      <c r="H630" s="74">
        <v>69006</v>
      </c>
      <c r="I630" s="42" t="str">
        <f t="shared" si="83"/>
        <v/>
      </c>
      <c r="J630" s="42">
        <f t="shared" si="84"/>
        <v>0.52407037069240359</v>
      </c>
      <c r="K630" s="42" t="str">
        <f t="shared" si="85"/>
        <v/>
      </c>
      <c r="L630" s="42">
        <f t="shared" si="86"/>
        <v>0.47592962930759641</v>
      </c>
      <c r="M630" s="42" t="str">
        <f t="shared" si="87"/>
        <v/>
      </c>
      <c r="N630" s="75">
        <f t="shared" si="88"/>
        <v>8.3309197012980483E-3</v>
      </c>
      <c r="O630" s="75">
        <f t="shared" si="90"/>
        <v>0</v>
      </c>
      <c r="P630" s="75">
        <f t="shared" si="90"/>
        <v>4.3659881760679167E-3</v>
      </c>
      <c r="Q630" s="75">
        <f t="shared" si="90"/>
        <v>0</v>
      </c>
      <c r="R630" s="75">
        <f t="shared" si="90"/>
        <v>3.9649315252301325E-3</v>
      </c>
      <c r="S630" s="75">
        <f t="shared" si="91"/>
        <v>0</v>
      </c>
      <c r="T630" s="42" t="str">
        <f t="shared" si="89"/>
        <v/>
      </c>
    </row>
    <row r="631" spans="1:20" x14ac:dyDescent="0.25">
      <c r="A631">
        <v>198</v>
      </c>
      <c r="B631">
        <v>6182206.3105600001</v>
      </c>
      <c r="C631">
        <v>0</v>
      </c>
      <c r="D631">
        <v>35825</v>
      </c>
      <c r="E631">
        <v>14891</v>
      </c>
      <c r="F631">
        <v>0</v>
      </c>
      <c r="G631">
        <v>0</v>
      </c>
      <c r="H631" s="74">
        <v>50716</v>
      </c>
      <c r="I631" s="42" t="str">
        <f t="shared" si="83"/>
        <v/>
      </c>
      <c r="J631" s="42">
        <f t="shared" si="84"/>
        <v>0.70638457291584511</v>
      </c>
      <c r="K631" s="42">
        <f t="shared" si="85"/>
        <v>0.29361542708415489</v>
      </c>
      <c r="L631" s="42" t="str">
        <f t="shared" si="86"/>
        <v/>
      </c>
      <c r="M631" s="42" t="str">
        <f t="shared" si="87"/>
        <v/>
      </c>
      <c r="N631" s="75">
        <f t="shared" si="88"/>
        <v>8.2035437596721054E-3</v>
      </c>
      <c r="O631" s="75">
        <f t="shared" si="90"/>
        <v>0</v>
      </c>
      <c r="P631" s="75">
        <f t="shared" si="90"/>
        <v>5.7948567550724266E-3</v>
      </c>
      <c r="Q631" s="75">
        <f t="shared" si="90"/>
        <v>2.4086870045996792E-3</v>
      </c>
      <c r="R631" s="75">
        <f t="shared" si="90"/>
        <v>0</v>
      </c>
      <c r="S631" s="75">
        <f t="shared" si="91"/>
        <v>0</v>
      </c>
      <c r="T631" s="42" t="str">
        <f t="shared" si="89"/>
        <v/>
      </c>
    </row>
    <row r="632" spans="1:20" x14ac:dyDescent="0.25">
      <c r="A632">
        <v>525</v>
      </c>
      <c r="B632">
        <v>30342702.870299999</v>
      </c>
      <c r="C632">
        <v>0</v>
      </c>
      <c r="D632">
        <v>35684</v>
      </c>
      <c r="E632">
        <v>134675</v>
      </c>
      <c r="F632">
        <v>136572</v>
      </c>
      <c r="G632">
        <v>0</v>
      </c>
      <c r="H632" s="74">
        <v>306931</v>
      </c>
      <c r="I632" s="42" t="str">
        <f t="shared" si="83"/>
        <v/>
      </c>
      <c r="J632" s="42">
        <f t="shared" si="84"/>
        <v>0.11626065793289045</v>
      </c>
      <c r="K632" s="42">
        <f t="shared" si="85"/>
        <v>0.43877939993027748</v>
      </c>
      <c r="L632" s="42">
        <f t="shared" si="86"/>
        <v>0.44495994213683204</v>
      </c>
      <c r="M632" s="42" t="str">
        <f t="shared" si="87"/>
        <v/>
      </c>
      <c r="N632" s="75">
        <f t="shared" si="88"/>
        <v>1.0115479867168648E-2</v>
      </c>
      <c r="O632" s="75">
        <f t="shared" si="90"/>
        <v>0</v>
      </c>
      <c r="P632" s="75">
        <f t="shared" si="90"/>
        <v>1.1760323446639344E-3</v>
      </c>
      <c r="Q632" s="75">
        <f t="shared" si="90"/>
        <v>4.4384641861230627E-3</v>
      </c>
      <c r="R632" s="75">
        <f t="shared" si="90"/>
        <v>4.5009833363816518E-3</v>
      </c>
      <c r="S632" s="75">
        <f t="shared" si="91"/>
        <v>0</v>
      </c>
      <c r="T632" s="42" t="str">
        <f t="shared" si="89"/>
        <v/>
      </c>
    </row>
    <row r="633" spans="1:20" x14ac:dyDescent="0.25">
      <c r="A633">
        <v>895</v>
      </c>
      <c r="B633">
        <v>1340913.0534699999</v>
      </c>
      <c r="C633">
        <v>0</v>
      </c>
      <c r="D633">
        <v>35683</v>
      </c>
      <c r="E633">
        <v>3891</v>
      </c>
      <c r="F633">
        <v>0</v>
      </c>
      <c r="G633">
        <v>0</v>
      </c>
      <c r="H633" s="74">
        <v>39574</v>
      </c>
      <c r="I633" s="42" t="str">
        <f t="shared" si="83"/>
        <v/>
      </c>
      <c r="J633" s="42">
        <f t="shared" si="84"/>
        <v>0.90167786930813165</v>
      </c>
      <c r="K633" s="42">
        <f t="shared" si="85"/>
        <v>9.8322130691868403E-2</v>
      </c>
      <c r="L633" s="42" t="str">
        <f t="shared" si="86"/>
        <v/>
      </c>
      <c r="M633" s="42" t="str">
        <f t="shared" si="87"/>
        <v/>
      </c>
      <c r="N633" s="75">
        <f t="shared" si="88"/>
        <v>2.9512726345374028E-2</v>
      </c>
      <c r="O633" s="75">
        <f t="shared" si="90"/>
        <v>0</v>
      </c>
      <c r="P633" s="75">
        <f t="shared" si="90"/>
        <v>2.6610972208570817E-2</v>
      </c>
      <c r="Q633" s="75">
        <f t="shared" si="90"/>
        <v>2.9017541368032127E-3</v>
      </c>
      <c r="R633" s="75">
        <f t="shared" si="90"/>
        <v>0</v>
      </c>
      <c r="S633" s="75">
        <f t="shared" si="91"/>
        <v>0</v>
      </c>
      <c r="T633" s="42" t="str">
        <f t="shared" si="89"/>
        <v/>
      </c>
    </row>
    <row r="634" spans="1:20" x14ac:dyDescent="0.25">
      <c r="A634">
        <v>477</v>
      </c>
      <c r="B634">
        <v>5762461.2728700005</v>
      </c>
      <c r="C634">
        <v>0</v>
      </c>
      <c r="D634">
        <v>35287</v>
      </c>
      <c r="E634">
        <v>675</v>
      </c>
      <c r="F634">
        <v>870640</v>
      </c>
      <c r="G634">
        <v>0</v>
      </c>
      <c r="H634" s="74">
        <v>906602</v>
      </c>
      <c r="I634" s="42" t="str">
        <f t="shared" si="83"/>
        <v/>
      </c>
      <c r="J634" s="42">
        <f t="shared" si="84"/>
        <v>3.8922261367171043E-2</v>
      </c>
      <c r="K634" s="42">
        <f t="shared" si="85"/>
        <v>7.4453839722391966E-4</v>
      </c>
      <c r="L634" s="42">
        <f t="shared" si="86"/>
        <v>0.96033320023560509</v>
      </c>
      <c r="M634" s="42" t="str">
        <f t="shared" si="87"/>
        <v/>
      </c>
      <c r="N634" s="75">
        <f t="shared" si="88"/>
        <v>0.15732895321454643</v>
      </c>
      <c r="O634" s="75">
        <f t="shared" si="90"/>
        <v>0</v>
      </c>
      <c r="P634" s="75">
        <f t="shared" si="90"/>
        <v>6.1235986376400008E-3</v>
      </c>
      <c r="Q634" s="75">
        <f t="shared" si="90"/>
        <v>1.1713744666327544E-4</v>
      </c>
      <c r="R634" s="75">
        <f t="shared" si="90"/>
        <v>0.15108821713024315</v>
      </c>
      <c r="S634" s="75">
        <f t="shared" si="91"/>
        <v>0</v>
      </c>
      <c r="T634" s="42" t="str">
        <f t="shared" si="89"/>
        <v/>
      </c>
    </row>
    <row r="635" spans="1:20" x14ac:dyDescent="0.25">
      <c r="A635">
        <v>219</v>
      </c>
      <c r="B635">
        <v>37785199.748599999</v>
      </c>
      <c r="C635">
        <v>43276</v>
      </c>
      <c r="D635">
        <v>34972</v>
      </c>
      <c r="E635">
        <v>82494</v>
      </c>
      <c r="F635">
        <v>108052</v>
      </c>
      <c r="G635">
        <v>0</v>
      </c>
      <c r="H635" s="74">
        <v>268794</v>
      </c>
      <c r="I635" s="42">
        <f t="shared" si="83"/>
        <v>0.16100061757330894</v>
      </c>
      <c r="J635" s="42">
        <f t="shared" si="84"/>
        <v>0.13010707084235512</v>
      </c>
      <c r="K635" s="42">
        <f t="shared" si="85"/>
        <v>0.30690417196812431</v>
      </c>
      <c r="L635" s="42">
        <f t="shared" si="86"/>
        <v>0.40198813961621166</v>
      </c>
      <c r="M635" s="42" t="str">
        <f t="shared" si="87"/>
        <v/>
      </c>
      <c r="N635" s="75">
        <f t="shared" si="88"/>
        <v>7.1137377012267678E-3</v>
      </c>
      <c r="O635" s="75">
        <f t="shared" si="90"/>
        <v>1.1453161631520407E-3</v>
      </c>
      <c r="P635" s="75">
        <f t="shared" si="90"/>
        <v>9.2554757504744345E-4</v>
      </c>
      <c r="Q635" s="75">
        <f t="shared" si="90"/>
        <v>2.183235778793429E-3</v>
      </c>
      <c r="R635" s="75">
        <f t="shared" si="90"/>
        <v>2.8596381842338546E-3</v>
      </c>
      <c r="S635" s="75">
        <f t="shared" si="91"/>
        <v>0</v>
      </c>
      <c r="T635" s="42" t="str">
        <f t="shared" si="89"/>
        <v/>
      </c>
    </row>
    <row r="636" spans="1:20" x14ac:dyDescent="0.25">
      <c r="A636">
        <v>30</v>
      </c>
      <c r="B636">
        <v>4792715.7457499998</v>
      </c>
      <c r="C636">
        <v>0</v>
      </c>
      <c r="D636">
        <v>34775</v>
      </c>
      <c r="E636">
        <v>179</v>
      </c>
      <c r="F636">
        <v>78299</v>
      </c>
      <c r="G636">
        <v>0</v>
      </c>
      <c r="H636" s="74">
        <v>113253</v>
      </c>
      <c r="I636" s="42" t="str">
        <f t="shared" si="83"/>
        <v/>
      </c>
      <c r="J636" s="42">
        <f t="shared" si="84"/>
        <v>0.30705588372934933</v>
      </c>
      <c r="K636" s="42">
        <f t="shared" si="85"/>
        <v>1.5805320830353279E-3</v>
      </c>
      <c r="L636" s="42">
        <f t="shared" si="86"/>
        <v>0.69136358418761534</v>
      </c>
      <c r="M636" s="42" t="str">
        <f t="shared" si="87"/>
        <v/>
      </c>
      <c r="N636" s="75">
        <f t="shared" si="88"/>
        <v>2.3630235133479074E-2</v>
      </c>
      <c r="O636" s="75">
        <f t="shared" si="90"/>
        <v>0</v>
      </c>
      <c r="P636" s="75">
        <f t="shared" si="90"/>
        <v>7.2558027316427355E-3</v>
      </c>
      <c r="Q636" s="75">
        <f t="shared" si="90"/>
        <v>3.7348344758132269E-5</v>
      </c>
      <c r="R636" s="75">
        <f t="shared" si="90"/>
        <v>1.6337084057078205E-2</v>
      </c>
      <c r="S636" s="75">
        <f t="shared" si="91"/>
        <v>0</v>
      </c>
      <c r="T636" s="42" t="str">
        <f t="shared" si="89"/>
        <v/>
      </c>
    </row>
    <row r="637" spans="1:20" x14ac:dyDescent="0.25">
      <c r="A637">
        <v>224</v>
      </c>
      <c r="B637">
        <v>21485530.042100001</v>
      </c>
      <c r="C637">
        <v>0</v>
      </c>
      <c r="D637">
        <v>34742</v>
      </c>
      <c r="E637">
        <v>7742</v>
      </c>
      <c r="F637">
        <v>0</v>
      </c>
      <c r="G637">
        <v>0</v>
      </c>
      <c r="H637" s="74">
        <v>42484</v>
      </c>
      <c r="I637" s="42" t="str">
        <f t="shared" si="83"/>
        <v/>
      </c>
      <c r="J637" s="42">
        <f t="shared" si="84"/>
        <v>0.81776668863572166</v>
      </c>
      <c r="K637" s="42">
        <f t="shared" si="85"/>
        <v>0.18223331136427831</v>
      </c>
      <c r="L637" s="42" t="str">
        <f t="shared" si="86"/>
        <v/>
      </c>
      <c r="M637" s="42" t="str">
        <f t="shared" si="87"/>
        <v/>
      </c>
      <c r="N637" s="75">
        <f t="shared" si="88"/>
        <v>1.9773307857313444E-3</v>
      </c>
      <c r="O637" s="75">
        <f t="shared" si="90"/>
        <v>0</v>
      </c>
      <c r="P637" s="75">
        <f t="shared" si="90"/>
        <v>1.6169952489849912E-3</v>
      </c>
      <c r="Q637" s="75">
        <f t="shared" si="90"/>
        <v>3.6033553674635319E-4</v>
      </c>
      <c r="R637" s="75">
        <f t="shared" si="90"/>
        <v>0</v>
      </c>
      <c r="S637" s="75">
        <f t="shared" si="91"/>
        <v>0</v>
      </c>
      <c r="T637" s="42" t="str">
        <f t="shared" si="89"/>
        <v/>
      </c>
    </row>
    <row r="638" spans="1:20" x14ac:dyDescent="0.25">
      <c r="A638">
        <v>585</v>
      </c>
      <c r="B638">
        <v>9801573.68781</v>
      </c>
      <c r="C638">
        <v>607370</v>
      </c>
      <c r="D638">
        <v>34653</v>
      </c>
      <c r="E638">
        <v>1241</v>
      </c>
      <c r="F638">
        <v>1385</v>
      </c>
      <c r="G638">
        <v>0</v>
      </c>
      <c r="H638" s="74">
        <v>644649</v>
      </c>
      <c r="I638" s="42">
        <f t="shared" si="83"/>
        <v>0.94217163138390037</v>
      </c>
      <c r="J638" s="42">
        <f t="shared" si="84"/>
        <v>5.3754834025958313E-2</v>
      </c>
      <c r="K638" s="42">
        <f t="shared" si="85"/>
        <v>1.9250786086692138E-3</v>
      </c>
      <c r="L638" s="42">
        <f t="shared" si="86"/>
        <v>2.1484559814720877E-3</v>
      </c>
      <c r="M638" s="42" t="str">
        <f t="shared" si="87"/>
        <v/>
      </c>
      <c r="N638" s="75">
        <f t="shared" si="88"/>
        <v>6.5769948840127143E-2</v>
      </c>
      <c r="O638" s="75">
        <f t="shared" si="90"/>
        <v>6.1966579994738251E-2</v>
      </c>
      <c r="P638" s="75">
        <f t="shared" si="90"/>
        <v>3.5354526837968036E-3</v>
      </c>
      <c r="Q638" s="75">
        <f t="shared" si="90"/>
        <v>1.2661232160539733E-4</v>
      </c>
      <c r="R638" s="75">
        <f t="shared" si="90"/>
        <v>1.4130383998668436E-4</v>
      </c>
      <c r="S638" s="75">
        <f t="shared" si="91"/>
        <v>0</v>
      </c>
      <c r="T638" s="42" t="str">
        <f t="shared" si="89"/>
        <v/>
      </c>
    </row>
    <row r="639" spans="1:20" x14ac:dyDescent="0.25">
      <c r="A639">
        <v>374</v>
      </c>
      <c r="B639">
        <v>19151005.062800001</v>
      </c>
      <c r="C639">
        <v>0</v>
      </c>
      <c r="D639">
        <v>34572</v>
      </c>
      <c r="E639">
        <v>383</v>
      </c>
      <c r="F639">
        <v>0</v>
      </c>
      <c r="G639">
        <v>0</v>
      </c>
      <c r="H639" s="74">
        <v>34955</v>
      </c>
      <c r="I639" s="42" t="str">
        <f t="shared" si="83"/>
        <v/>
      </c>
      <c r="J639" s="42">
        <f t="shared" si="84"/>
        <v>0.98904305535688741</v>
      </c>
      <c r="K639" s="42">
        <f t="shared" si="85"/>
        <v>1.0956944643112573E-2</v>
      </c>
      <c r="L639" s="42" t="str">
        <f t="shared" si="86"/>
        <v/>
      </c>
      <c r="M639" s="42" t="str">
        <f t="shared" si="87"/>
        <v/>
      </c>
      <c r="N639" s="75">
        <f t="shared" si="88"/>
        <v>1.8252305759084454E-3</v>
      </c>
      <c r="O639" s="75">
        <f t="shared" si="90"/>
        <v>0</v>
      </c>
      <c r="P639" s="75">
        <f t="shared" si="90"/>
        <v>1.8052316255273001E-3</v>
      </c>
      <c r="Q639" s="75">
        <f t="shared" si="90"/>
        <v>1.9998950381145317E-5</v>
      </c>
      <c r="R639" s="75">
        <f t="shared" si="90"/>
        <v>0</v>
      </c>
      <c r="S639" s="75">
        <f t="shared" si="91"/>
        <v>0</v>
      </c>
      <c r="T639" s="42" t="str">
        <f t="shared" si="89"/>
        <v/>
      </c>
    </row>
    <row r="640" spans="1:20" x14ac:dyDescent="0.25">
      <c r="A640">
        <v>932</v>
      </c>
      <c r="B640">
        <v>23009406.820300002</v>
      </c>
      <c r="C640">
        <v>0</v>
      </c>
      <c r="D640">
        <v>34515</v>
      </c>
      <c r="E640">
        <v>17496</v>
      </c>
      <c r="F640">
        <v>0</v>
      </c>
      <c r="G640">
        <v>0</v>
      </c>
      <c r="H640" s="74">
        <v>52011</v>
      </c>
      <c r="I640" s="42" t="str">
        <f t="shared" si="83"/>
        <v/>
      </c>
      <c r="J640" s="42">
        <f t="shared" si="84"/>
        <v>0.66360962104170274</v>
      </c>
      <c r="K640" s="42">
        <f t="shared" si="85"/>
        <v>0.33639037895829726</v>
      </c>
      <c r="L640" s="42" t="str">
        <f t="shared" si="86"/>
        <v/>
      </c>
      <c r="M640" s="42" t="str">
        <f t="shared" si="87"/>
        <v/>
      </c>
      <c r="N640" s="75">
        <f t="shared" si="88"/>
        <v>2.2604233306055244E-3</v>
      </c>
      <c r="O640" s="75">
        <f t="shared" si="90"/>
        <v>0</v>
      </c>
      <c r="P640" s="75">
        <f t="shared" si="90"/>
        <v>1.5000386698169556E-3</v>
      </c>
      <c r="Q640" s="75">
        <f t="shared" si="90"/>
        <v>7.6038466078856884E-4</v>
      </c>
      <c r="R640" s="75">
        <f t="shared" si="90"/>
        <v>0</v>
      </c>
      <c r="S640" s="75">
        <f t="shared" si="91"/>
        <v>0</v>
      </c>
      <c r="T640" s="42" t="str">
        <f t="shared" si="89"/>
        <v/>
      </c>
    </row>
    <row r="641" spans="1:20" x14ac:dyDescent="0.25">
      <c r="A641">
        <v>264</v>
      </c>
      <c r="B641">
        <v>9128355.3680600002</v>
      </c>
      <c r="C641">
        <v>0</v>
      </c>
      <c r="D641">
        <v>34179</v>
      </c>
      <c r="E641">
        <v>8335</v>
      </c>
      <c r="F641">
        <v>1801922</v>
      </c>
      <c r="G641">
        <v>0</v>
      </c>
      <c r="H641" s="74">
        <v>1844436</v>
      </c>
      <c r="I641" s="42" t="str">
        <f t="shared" si="83"/>
        <v/>
      </c>
      <c r="J641" s="42">
        <f t="shared" si="84"/>
        <v>1.8530867972648548E-2</v>
      </c>
      <c r="K641" s="42">
        <f t="shared" si="85"/>
        <v>4.5189965929964496E-3</v>
      </c>
      <c r="L641" s="42">
        <f t="shared" si="86"/>
        <v>0.97695013543435505</v>
      </c>
      <c r="M641" s="42" t="str">
        <f t="shared" si="87"/>
        <v/>
      </c>
      <c r="N641" s="75">
        <f t="shared" si="88"/>
        <v>0.20205567439384078</v>
      </c>
      <c r="O641" s="75">
        <f t="shared" si="90"/>
        <v>0</v>
      </c>
      <c r="P641" s="75">
        <f t="shared" si="90"/>
        <v>3.7442670253167278E-3</v>
      </c>
      <c r="Q641" s="75">
        <f t="shared" si="90"/>
        <v>9.1308890418136644E-4</v>
      </c>
      <c r="R641" s="75">
        <f t="shared" si="90"/>
        <v>0.19739831846434269</v>
      </c>
      <c r="S641" s="75">
        <f t="shared" si="91"/>
        <v>0</v>
      </c>
      <c r="T641" s="42" t="str">
        <f t="shared" si="89"/>
        <v/>
      </c>
    </row>
    <row r="642" spans="1:20" x14ac:dyDescent="0.25">
      <c r="A642">
        <v>132</v>
      </c>
      <c r="B642">
        <v>22865093.9991</v>
      </c>
      <c r="C642">
        <v>0</v>
      </c>
      <c r="D642">
        <v>34037</v>
      </c>
      <c r="E642">
        <v>30107</v>
      </c>
      <c r="F642">
        <v>13060</v>
      </c>
      <c r="G642">
        <v>0</v>
      </c>
      <c r="H642" s="74">
        <v>77204</v>
      </c>
      <c r="I642" s="42" t="str">
        <f t="shared" si="83"/>
        <v/>
      </c>
      <c r="J642" s="42">
        <f t="shared" si="84"/>
        <v>0.44087093932956839</v>
      </c>
      <c r="K642" s="42">
        <f t="shared" si="85"/>
        <v>0.38996684109631624</v>
      </c>
      <c r="L642" s="42">
        <f t="shared" si="86"/>
        <v>0.16916221957411534</v>
      </c>
      <c r="M642" s="42" t="str">
        <f t="shared" si="87"/>
        <v/>
      </c>
      <c r="N642" s="75">
        <f t="shared" si="88"/>
        <v>3.3765004422478583E-3</v>
      </c>
      <c r="O642" s="75">
        <f t="shared" si="90"/>
        <v>0</v>
      </c>
      <c r="P642" s="75">
        <f t="shared" si="90"/>
        <v>1.4886009216205165E-3</v>
      </c>
      <c r="Q642" s="75">
        <f t="shared" si="90"/>
        <v>1.3167232114237122E-3</v>
      </c>
      <c r="R642" s="75">
        <f t="shared" si="90"/>
        <v>5.7117630920362978E-4</v>
      </c>
      <c r="S642" s="75">
        <f t="shared" si="91"/>
        <v>0</v>
      </c>
      <c r="T642" s="42" t="str">
        <f t="shared" si="89"/>
        <v/>
      </c>
    </row>
    <row r="643" spans="1:20" x14ac:dyDescent="0.25">
      <c r="A643">
        <v>487</v>
      </c>
      <c r="B643">
        <v>10310482.566199999</v>
      </c>
      <c r="C643">
        <v>78672</v>
      </c>
      <c r="D643">
        <v>33726</v>
      </c>
      <c r="E643">
        <v>44</v>
      </c>
      <c r="F643">
        <v>35172</v>
      </c>
      <c r="G643">
        <v>0</v>
      </c>
      <c r="H643" s="74">
        <v>147614</v>
      </c>
      <c r="I643" s="42">
        <f t="shared" ref="I643:I706" si="92">IFERROR(IF(C643/$H643=0,"",C643/$H643),"")</f>
        <v>0.53295757854946013</v>
      </c>
      <c r="J643" s="42">
        <f t="shared" ref="J643:J706" si="93">IFERROR(IF(D643/$H643=0,"",D643/$H643),"")</f>
        <v>0.2284742639587031</v>
      </c>
      <c r="K643" s="42">
        <f t="shared" ref="K643:K706" si="94">IFERROR(IF(E643/$H643=0,"",E643/$H643),"")</f>
        <v>2.9807470836099557E-4</v>
      </c>
      <c r="L643" s="42">
        <f t="shared" ref="L643:L706" si="95">IFERROR(IF(F643/$H643=0,"",F643/$H643),"")</f>
        <v>0.23827008278347583</v>
      </c>
      <c r="M643" s="42" t="str">
        <f t="shared" ref="M643:M706" si="96">IFERROR(IF(G643/$H643=0,"",G643/$H643),"")</f>
        <v/>
      </c>
      <c r="N643" s="75">
        <f t="shared" ref="N643:N706" si="97">H643/B643</f>
        <v>1.4316885660028245E-2</v>
      </c>
      <c r="O643" s="75">
        <f t="shared" si="90"/>
        <v>7.6302927137381427E-3</v>
      </c>
      <c r="P643" s="75">
        <f t="shared" si="90"/>
        <v>3.2710399133558648E-3</v>
      </c>
      <c r="Q643" s="75">
        <f t="shared" si="90"/>
        <v>4.2675015177506386E-6</v>
      </c>
      <c r="R643" s="75">
        <f t="shared" ref="R643:S706" si="98">F643/$B643</f>
        <v>3.4112855314164881E-3</v>
      </c>
      <c r="S643" s="75">
        <f t="shared" si="91"/>
        <v>0</v>
      </c>
      <c r="T643" s="42" t="str">
        <f t="shared" ref="T643:T706" si="99">IFERROR(_xlfn.IFS(I643=1,1,J643=1,1,K643=1,1,L643=1,1,M643=1,1),"")</f>
        <v/>
      </c>
    </row>
    <row r="644" spans="1:20" x14ac:dyDescent="0.25">
      <c r="A644">
        <v>800</v>
      </c>
      <c r="B644">
        <v>17642600.565200001</v>
      </c>
      <c r="C644">
        <v>0</v>
      </c>
      <c r="D644">
        <v>33474</v>
      </c>
      <c r="E644">
        <v>7766</v>
      </c>
      <c r="F644">
        <v>0</v>
      </c>
      <c r="G644">
        <v>0</v>
      </c>
      <c r="H644" s="74">
        <v>41240</v>
      </c>
      <c r="I644" s="42" t="str">
        <f t="shared" si="92"/>
        <v/>
      </c>
      <c r="J644" s="42">
        <f t="shared" si="93"/>
        <v>0.81168768186226969</v>
      </c>
      <c r="K644" s="42">
        <f t="shared" si="94"/>
        <v>0.18831231813773036</v>
      </c>
      <c r="L644" s="42" t="str">
        <f t="shared" si="95"/>
        <v/>
      </c>
      <c r="M644" s="42" t="str">
        <f t="shared" si="96"/>
        <v/>
      </c>
      <c r="N644" s="75">
        <f t="shared" si="97"/>
        <v>2.3375238728323209E-3</v>
      </c>
      <c r="O644" s="75">
        <f t="shared" ref="O644:S707" si="100">C644/$B644</f>
        <v>0</v>
      </c>
      <c r="P644" s="75">
        <f t="shared" si="100"/>
        <v>1.8973393336369814E-3</v>
      </c>
      <c r="Q644" s="75">
        <f t="shared" si="100"/>
        <v>4.4018453919533957E-4</v>
      </c>
      <c r="R644" s="75">
        <f t="shared" si="98"/>
        <v>0</v>
      </c>
      <c r="S644" s="75">
        <f t="shared" si="98"/>
        <v>0</v>
      </c>
      <c r="T644" s="42" t="str">
        <f t="shared" si="99"/>
        <v/>
      </c>
    </row>
    <row r="645" spans="1:20" x14ac:dyDescent="0.25">
      <c r="A645">
        <v>811</v>
      </c>
      <c r="B645">
        <v>2029568.9296299999</v>
      </c>
      <c r="C645">
        <v>0</v>
      </c>
      <c r="D645">
        <v>33326</v>
      </c>
      <c r="E645">
        <v>0</v>
      </c>
      <c r="F645">
        <v>39246</v>
      </c>
      <c r="G645">
        <v>0</v>
      </c>
      <c r="H645" s="74">
        <v>72572</v>
      </c>
      <c r="I645" s="42" t="str">
        <f t="shared" si="92"/>
        <v/>
      </c>
      <c r="J645" s="42">
        <f t="shared" si="93"/>
        <v>0.45921291958331034</v>
      </c>
      <c r="K645" s="42" t="str">
        <f t="shared" si="94"/>
        <v/>
      </c>
      <c r="L645" s="42">
        <f t="shared" si="95"/>
        <v>0.54078708041668966</v>
      </c>
      <c r="M645" s="42" t="str">
        <f t="shared" si="96"/>
        <v/>
      </c>
      <c r="N645" s="75">
        <f t="shared" si="97"/>
        <v>3.5757346764876928E-2</v>
      </c>
      <c r="O645" s="75">
        <f t="shared" si="100"/>
        <v>0</v>
      </c>
      <c r="P645" s="75">
        <f t="shared" si="100"/>
        <v>1.6420235604451969E-2</v>
      </c>
      <c r="Q645" s="75">
        <f t="shared" si="100"/>
        <v>0</v>
      </c>
      <c r="R645" s="75">
        <f t="shared" si="98"/>
        <v>1.9337111160424955E-2</v>
      </c>
      <c r="S645" s="75">
        <f t="shared" si="98"/>
        <v>0</v>
      </c>
      <c r="T645" s="42" t="str">
        <f t="shared" si="99"/>
        <v/>
      </c>
    </row>
    <row r="646" spans="1:20" x14ac:dyDescent="0.25">
      <c r="A646">
        <v>24</v>
      </c>
      <c r="B646">
        <v>19222637.674899999</v>
      </c>
      <c r="C646">
        <v>0</v>
      </c>
      <c r="D646">
        <v>33326</v>
      </c>
      <c r="E646">
        <v>1366</v>
      </c>
      <c r="F646">
        <v>423015</v>
      </c>
      <c r="G646">
        <v>0</v>
      </c>
      <c r="H646" s="74">
        <v>457707</v>
      </c>
      <c r="I646" s="42" t="str">
        <f t="shared" si="92"/>
        <v/>
      </c>
      <c r="J646" s="42">
        <f t="shared" si="93"/>
        <v>7.2810771956732148E-2</v>
      </c>
      <c r="K646" s="42">
        <f t="shared" si="94"/>
        <v>2.9844420120295296E-3</v>
      </c>
      <c r="L646" s="42">
        <f t="shared" si="95"/>
        <v>0.92420478603123835</v>
      </c>
      <c r="M646" s="42" t="str">
        <f t="shared" si="96"/>
        <v/>
      </c>
      <c r="N646" s="75">
        <f t="shared" si="97"/>
        <v>2.3810832193838408E-2</v>
      </c>
      <c r="O646" s="75">
        <f t="shared" si="100"/>
        <v>0</v>
      </c>
      <c r="P646" s="75">
        <f t="shared" si="100"/>
        <v>1.7336850729655845E-3</v>
      </c>
      <c r="Q646" s="75">
        <f t="shared" si="100"/>
        <v>7.1062047940676607E-5</v>
      </c>
      <c r="R646" s="75">
        <f t="shared" si="98"/>
        <v>2.2006085072932148E-2</v>
      </c>
      <c r="S646" s="75">
        <f t="shared" si="98"/>
        <v>0</v>
      </c>
      <c r="T646" s="42" t="str">
        <f t="shared" si="99"/>
        <v/>
      </c>
    </row>
    <row r="647" spans="1:20" x14ac:dyDescent="0.25">
      <c r="A647">
        <v>532</v>
      </c>
      <c r="B647">
        <v>20789034.007599998</v>
      </c>
      <c r="C647">
        <v>0</v>
      </c>
      <c r="D647">
        <v>33146</v>
      </c>
      <c r="E647">
        <v>23979</v>
      </c>
      <c r="F647">
        <v>22068</v>
      </c>
      <c r="G647">
        <v>0</v>
      </c>
      <c r="H647" s="74">
        <v>79193</v>
      </c>
      <c r="I647" s="42" t="str">
        <f t="shared" si="92"/>
        <v/>
      </c>
      <c r="J647" s="42">
        <f t="shared" si="93"/>
        <v>0.41854709380879623</v>
      </c>
      <c r="K647" s="42">
        <f t="shared" si="94"/>
        <v>0.30279191342669176</v>
      </c>
      <c r="L647" s="42">
        <f t="shared" si="95"/>
        <v>0.27866099276451201</v>
      </c>
      <c r="M647" s="42" t="str">
        <f t="shared" si="96"/>
        <v/>
      </c>
      <c r="N647" s="75">
        <f t="shared" si="97"/>
        <v>3.809364108551116E-3</v>
      </c>
      <c r="O647" s="75">
        <f t="shared" si="100"/>
        <v>0</v>
      </c>
      <c r="P647" s="75">
        <f t="shared" si="100"/>
        <v>1.5943982768936054E-3</v>
      </c>
      <c r="Q647" s="75">
        <f t="shared" si="100"/>
        <v>1.1534446473671562E-3</v>
      </c>
      <c r="R647" s="75">
        <f t="shared" si="98"/>
        <v>1.0615211842903542E-3</v>
      </c>
      <c r="S647" s="75">
        <f t="shared" si="98"/>
        <v>0</v>
      </c>
      <c r="T647" s="42" t="str">
        <f t="shared" si="99"/>
        <v/>
      </c>
    </row>
    <row r="648" spans="1:20" x14ac:dyDescent="0.25">
      <c r="A648">
        <v>261</v>
      </c>
      <c r="B648">
        <v>3125097.9762499998</v>
      </c>
      <c r="C648">
        <v>0</v>
      </c>
      <c r="D648">
        <v>32625</v>
      </c>
      <c r="E648">
        <v>0</v>
      </c>
      <c r="F648">
        <v>372266</v>
      </c>
      <c r="G648">
        <v>0</v>
      </c>
      <c r="H648" s="74">
        <v>404891</v>
      </c>
      <c r="I648" s="42" t="str">
        <f t="shared" si="92"/>
        <v/>
      </c>
      <c r="J648" s="42">
        <f t="shared" si="93"/>
        <v>8.0577241776181738E-2</v>
      </c>
      <c r="K648" s="42" t="str">
        <f t="shared" si="94"/>
        <v/>
      </c>
      <c r="L648" s="42">
        <f t="shared" si="95"/>
        <v>0.91942275822381825</v>
      </c>
      <c r="M648" s="42" t="str">
        <f t="shared" si="96"/>
        <v/>
      </c>
      <c r="N648" s="75">
        <f t="shared" si="97"/>
        <v>0.12956105794988673</v>
      </c>
      <c r="O648" s="75">
        <f t="shared" si="100"/>
        <v>0</v>
      </c>
      <c r="P648" s="75">
        <f t="shared" si="100"/>
        <v>1.0439672691205916E-2</v>
      </c>
      <c r="Q648" s="75">
        <f t="shared" si="100"/>
        <v>0</v>
      </c>
      <c r="R648" s="75">
        <f t="shared" si="98"/>
        <v>0.11912138525868082</v>
      </c>
      <c r="S648" s="75">
        <f t="shared" si="98"/>
        <v>0</v>
      </c>
      <c r="T648" s="42" t="str">
        <f t="shared" si="99"/>
        <v/>
      </c>
    </row>
    <row r="649" spans="1:20" x14ac:dyDescent="0.25">
      <c r="A649">
        <v>164</v>
      </c>
      <c r="B649">
        <v>6251208.7733899998</v>
      </c>
      <c r="C649">
        <v>0</v>
      </c>
      <c r="D649">
        <v>32572</v>
      </c>
      <c r="E649">
        <v>30131</v>
      </c>
      <c r="F649">
        <v>6979</v>
      </c>
      <c r="G649">
        <v>0</v>
      </c>
      <c r="H649" s="74">
        <v>69682</v>
      </c>
      <c r="I649" s="42" t="str">
        <f t="shared" si="92"/>
        <v/>
      </c>
      <c r="J649" s="42">
        <f t="shared" si="93"/>
        <v>0.4674377888120318</v>
      </c>
      <c r="K649" s="42">
        <f t="shared" si="94"/>
        <v>0.43240722137711318</v>
      </c>
      <c r="L649" s="42">
        <f t="shared" si="95"/>
        <v>0.10015498981085502</v>
      </c>
      <c r="M649" s="42" t="str">
        <f t="shared" si="96"/>
        <v/>
      </c>
      <c r="N649" s="75">
        <f t="shared" si="97"/>
        <v>1.1146964135419811E-2</v>
      </c>
      <c r="O649" s="75">
        <f t="shared" si="100"/>
        <v>0</v>
      </c>
      <c r="P649" s="75">
        <f t="shared" si="100"/>
        <v>5.2105122674276586E-3</v>
      </c>
      <c r="Q649" s="75">
        <f t="shared" si="100"/>
        <v>4.8200277885872157E-3</v>
      </c>
      <c r="R649" s="75">
        <f t="shared" si="98"/>
        <v>1.1164240794049377E-3</v>
      </c>
      <c r="S649" s="75">
        <f t="shared" si="98"/>
        <v>0</v>
      </c>
      <c r="T649" s="42" t="str">
        <f t="shared" si="99"/>
        <v/>
      </c>
    </row>
    <row r="650" spans="1:20" x14ac:dyDescent="0.25">
      <c r="A650">
        <v>318</v>
      </c>
      <c r="B650">
        <v>15561387.2991</v>
      </c>
      <c r="C650">
        <v>0</v>
      </c>
      <c r="D650">
        <v>32542</v>
      </c>
      <c r="E650">
        <v>0</v>
      </c>
      <c r="F650">
        <v>3569450</v>
      </c>
      <c r="G650">
        <v>0</v>
      </c>
      <c r="H650" s="74">
        <v>3601992</v>
      </c>
      <c r="I650" s="42" t="str">
        <f t="shared" si="92"/>
        <v/>
      </c>
      <c r="J650" s="42">
        <f t="shared" si="93"/>
        <v>9.0344453846649304E-3</v>
      </c>
      <c r="K650" s="42" t="str">
        <f t="shared" si="94"/>
        <v/>
      </c>
      <c r="L650" s="42">
        <f t="shared" si="95"/>
        <v>0.99096555461533509</v>
      </c>
      <c r="M650" s="42" t="str">
        <f t="shared" si="96"/>
        <v/>
      </c>
      <c r="N650" s="75">
        <f t="shared" si="97"/>
        <v>0.23146985103367504</v>
      </c>
      <c r="O650" s="75">
        <f t="shared" si="100"/>
        <v>0</v>
      </c>
      <c r="P650" s="75">
        <f t="shared" si="100"/>
        <v>2.0912017273602645E-3</v>
      </c>
      <c r="Q650" s="75">
        <f t="shared" si="100"/>
        <v>0</v>
      </c>
      <c r="R650" s="75">
        <f t="shared" si="98"/>
        <v>0.2293786493063148</v>
      </c>
      <c r="S650" s="75">
        <f t="shared" si="98"/>
        <v>0</v>
      </c>
      <c r="T650" s="42" t="str">
        <f t="shared" si="99"/>
        <v/>
      </c>
    </row>
    <row r="651" spans="1:20" x14ac:dyDescent="0.25">
      <c r="A651">
        <v>933</v>
      </c>
      <c r="B651">
        <v>1119549924.02</v>
      </c>
      <c r="C651">
        <v>0</v>
      </c>
      <c r="D651">
        <v>32358</v>
      </c>
      <c r="E651">
        <v>17520</v>
      </c>
      <c r="F651">
        <v>24944</v>
      </c>
      <c r="G651">
        <v>0</v>
      </c>
      <c r="H651" s="74">
        <v>74822</v>
      </c>
      <c r="I651" s="42" t="str">
        <f t="shared" si="92"/>
        <v/>
      </c>
      <c r="J651" s="42">
        <f t="shared" si="93"/>
        <v>0.43246638689155598</v>
      </c>
      <c r="K651" s="42">
        <f t="shared" si="94"/>
        <v>0.23415572959824651</v>
      </c>
      <c r="L651" s="42">
        <f t="shared" si="95"/>
        <v>0.33337788351019754</v>
      </c>
      <c r="M651" s="42" t="str">
        <f t="shared" si="96"/>
        <v/>
      </c>
      <c r="N651" s="75">
        <f t="shared" si="97"/>
        <v>6.683221390550812E-5</v>
      </c>
      <c r="O651" s="75">
        <f t="shared" si="100"/>
        <v>0</v>
      </c>
      <c r="P651" s="75">
        <f t="shared" si="100"/>
        <v>2.8902686075678699E-5</v>
      </c>
      <c r="Q651" s="75">
        <f t="shared" si="100"/>
        <v>1.5649145807710329E-5</v>
      </c>
      <c r="R651" s="75">
        <f t="shared" si="98"/>
        <v>2.2280382022119088E-5</v>
      </c>
      <c r="S651" s="75">
        <f t="shared" si="98"/>
        <v>0</v>
      </c>
      <c r="T651" s="42" t="str">
        <f t="shared" si="99"/>
        <v/>
      </c>
    </row>
    <row r="652" spans="1:20" x14ac:dyDescent="0.25">
      <c r="A652">
        <v>47</v>
      </c>
      <c r="B652">
        <v>4823614.8508099997</v>
      </c>
      <c r="C652">
        <v>0</v>
      </c>
      <c r="D652">
        <v>32241</v>
      </c>
      <c r="E652">
        <v>29781</v>
      </c>
      <c r="F652">
        <v>2609</v>
      </c>
      <c r="G652">
        <v>0</v>
      </c>
      <c r="H652" s="74">
        <v>64631</v>
      </c>
      <c r="I652" s="42" t="str">
        <f t="shared" si="92"/>
        <v/>
      </c>
      <c r="J652" s="42">
        <f t="shared" si="93"/>
        <v>0.49884730237811575</v>
      </c>
      <c r="K652" s="42">
        <f t="shared" si="94"/>
        <v>0.46078507217898534</v>
      </c>
      <c r="L652" s="42">
        <f t="shared" si="95"/>
        <v>4.0367625442898916E-2</v>
      </c>
      <c r="M652" s="42" t="str">
        <f t="shared" si="96"/>
        <v/>
      </c>
      <c r="N652" s="75">
        <f t="shared" si="97"/>
        <v>1.3398872422234731E-2</v>
      </c>
      <c r="O652" s="75">
        <f t="shared" si="100"/>
        <v>0</v>
      </c>
      <c r="P652" s="75">
        <f t="shared" si="100"/>
        <v>6.683991362740325E-3</v>
      </c>
      <c r="Q652" s="75">
        <f t="shared" si="100"/>
        <v>6.1740003961964461E-3</v>
      </c>
      <c r="R652" s="75">
        <f t="shared" si="98"/>
        <v>5.408806632979594E-4</v>
      </c>
      <c r="S652" s="75">
        <f t="shared" si="98"/>
        <v>0</v>
      </c>
      <c r="T652" s="42" t="str">
        <f t="shared" si="99"/>
        <v/>
      </c>
    </row>
    <row r="653" spans="1:20" x14ac:dyDescent="0.25">
      <c r="A653">
        <v>1118</v>
      </c>
      <c r="B653">
        <v>732629.49377299997</v>
      </c>
      <c r="C653">
        <v>0</v>
      </c>
      <c r="D653">
        <v>32170</v>
      </c>
      <c r="E653">
        <v>7742</v>
      </c>
      <c r="F653">
        <v>0</v>
      </c>
      <c r="G653">
        <v>0</v>
      </c>
      <c r="H653" s="74">
        <v>39912</v>
      </c>
      <c r="I653" s="42" t="str">
        <f t="shared" si="92"/>
        <v/>
      </c>
      <c r="J653" s="42">
        <f t="shared" si="93"/>
        <v>0.80602325115253559</v>
      </c>
      <c r="K653" s="42">
        <f t="shared" si="94"/>
        <v>0.19397674884746441</v>
      </c>
      <c r="L653" s="42" t="str">
        <f t="shared" si="95"/>
        <v/>
      </c>
      <c r="M653" s="42" t="str">
        <f t="shared" si="96"/>
        <v/>
      </c>
      <c r="N653" s="75">
        <f t="shared" si="97"/>
        <v>5.4477741258348041E-2</v>
      </c>
      <c r="O653" s="75">
        <f t="shared" si="100"/>
        <v>0</v>
      </c>
      <c r="P653" s="75">
        <f t="shared" si="100"/>
        <v>4.3910326124500312E-2</v>
      </c>
      <c r="Q653" s="75">
        <f t="shared" si="100"/>
        <v>1.0567415133847728E-2</v>
      </c>
      <c r="R653" s="75">
        <f t="shared" si="98"/>
        <v>0</v>
      </c>
      <c r="S653" s="75">
        <f t="shared" si="98"/>
        <v>0</v>
      </c>
      <c r="T653" s="42" t="str">
        <f t="shared" si="99"/>
        <v/>
      </c>
    </row>
    <row r="654" spans="1:20" x14ac:dyDescent="0.25">
      <c r="A654">
        <v>982</v>
      </c>
      <c r="B654">
        <v>38144087.648500003</v>
      </c>
      <c r="C654">
        <v>0</v>
      </c>
      <c r="D654">
        <v>32170</v>
      </c>
      <c r="E654">
        <v>0</v>
      </c>
      <c r="F654">
        <v>52915</v>
      </c>
      <c r="G654">
        <v>0</v>
      </c>
      <c r="H654" s="74">
        <v>85085</v>
      </c>
      <c r="I654" s="42" t="str">
        <f t="shared" si="92"/>
        <v/>
      </c>
      <c r="J654" s="42">
        <f t="shared" si="93"/>
        <v>0.37809249573955456</v>
      </c>
      <c r="K654" s="42" t="str">
        <f t="shared" si="94"/>
        <v/>
      </c>
      <c r="L654" s="42">
        <f t="shared" si="95"/>
        <v>0.62190750426044539</v>
      </c>
      <c r="M654" s="42" t="str">
        <f t="shared" si="96"/>
        <v/>
      </c>
      <c r="N654" s="75">
        <f t="shared" si="97"/>
        <v>2.2306209230658039E-3</v>
      </c>
      <c r="O654" s="75">
        <f t="shared" si="100"/>
        <v>0</v>
      </c>
      <c r="P654" s="75">
        <f t="shared" si="100"/>
        <v>8.4338103185081868E-4</v>
      </c>
      <c r="Q654" s="75">
        <f t="shared" si="100"/>
        <v>0</v>
      </c>
      <c r="R654" s="75">
        <f t="shared" si="98"/>
        <v>1.387239891214985E-3</v>
      </c>
      <c r="S654" s="75">
        <f t="shared" si="98"/>
        <v>0</v>
      </c>
      <c r="T654" s="42" t="str">
        <f t="shared" si="99"/>
        <v/>
      </c>
    </row>
    <row r="655" spans="1:20" x14ac:dyDescent="0.25">
      <c r="A655">
        <v>177</v>
      </c>
      <c r="B655">
        <v>7719912.7029999997</v>
      </c>
      <c r="C655">
        <v>0</v>
      </c>
      <c r="D655">
        <v>32012</v>
      </c>
      <c r="E655">
        <v>0</v>
      </c>
      <c r="F655">
        <v>5251</v>
      </c>
      <c r="G655">
        <v>0</v>
      </c>
      <c r="H655" s="74">
        <v>37263</v>
      </c>
      <c r="I655" s="42" t="str">
        <f t="shared" si="92"/>
        <v/>
      </c>
      <c r="J655" s="42">
        <f t="shared" si="93"/>
        <v>0.85908273622628339</v>
      </c>
      <c r="K655" s="42" t="str">
        <f t="shared" si="94"/>
        <v/>
      </c>
      <c r="L655" s="42">
        <f t="shared" si="95"/>
        <v>0.14091726377371655</v>
      </c>
      <c r="M655" s="42" t="str">
        <f t="shared" si="96"/>
        <v/>
      </c>
      <c r="N655" s="75">
        <f t="shared" si="97"/>
        <v>4.8268680532513528E-3</v>
      </c>
      <c r="O655" s="75">
        <f t="shared" si="100"/>
        <v>0</v>
      </c>
      <c r="P655" s="75">
        <f t="shared" si="100"/>
        <v>4.1466790145904065E-3</v>
      </c>
      <c r="Q655" s="75">
        <f t="shared" si="100"/>
        <v>0</v>
      </c>
      <c r="R655" s="75">
        <f t="shared" si="98"/>
        <v>6.8018903866094661E-4</v>
      </c>
      <c r="S655" s="75">
        <f t="shared" si="98"/>
        <v>0</v>
      </c>
      <c r="T655" s="42" t="str">
        <f t="shared" si="99"/>
        <v/>
      </c>
    </row>
    <row r="656" spans="1:20" x14ac:dyDescent="0.25">
      <c r="A656">
        <v>368</v>
      </c>
      <c r="B656">
        <v>32903457.258900002</v>
      </c>
      <c r="C656">
        <v>0</v>
      </c>
      <c r="D656">
        <v>31961</v>
      </c>
      <c r="E656">
        <v>24</v>
      </c>
      <c r="F656">
        <v>11265</v>
      </c>
      <c r="G656">
        <v>0</v>
      </c>
      <c r="H656" s="74">
        <v>43250</v>
      </c>
      <c r="I656" s="42" t="str">
        <f t="shared" si="92"/>
        <v/>
      </c>
      <c r="J656" s="42">
        <f t="shared" si="93"/>
        <v>0.73898265895953752</v>
      </c>
      <c r="K656" s="42">
        <f t="shared" si="94"/>
        <v>5.5491329479768787E-4</v>
      </c>
      <c r="L656" s="42">
        <f t="shared" si="95"/>
        <v>0.26046242774566475</v>
      </c>
      <c r="M656" s="42" t="str">
        <f t="shared" si="96"/>
        <v/>
      </c>
      <c r="N656" s="75">
        <f t="shared" si="97"/>
        <v>1.3144515380158533E-3</v>
      </c>
      <c r="O656" s="75">
        <f t="shared" si="100"/>
        <v>0</v>
      </c>
      <c r="P656" s="75">
        <f t="shared" si="100"/>
        <v>9.7135689263640895E-4</v>
      </c>
      <c r="Q656" s="75">
        <f t="shared" si="100"/>
        <v>7.294066338122654E-7</v>
      </c>
      <c r="R656" s="75">
        <f t="shared" si="98"/>
        <v>3.4236523874563206E-4</v>
      </c>
      <c r="S656" s="75">
        <f t="shared" si="98"/>
        <v>0</v>
      </c>
      <c r="T656" s="42" t="str">
        <f t="shared" si="99"/>
        <v/>
      </c>
    </row>
    <row r="657" spans="1:20" x14ac:dyDescent="0.25">
      <c r="A657">
        <v>698</v>
      </c>
      <c r="B657">
        <v>5609549.8656900004</v>
      </c>
      <c r="C657">
        <v>0</v>
      </c>
      <c r="D657">
        <v>31785</v>
      </c>
      <c r="E657">
        <v>0</v>
      </c>
      <c r="F657">
        <v>1034</v>
      </c>
      <c r="G657">
        <v>0</v>
      </c>
      <c r="H657" s="74">
        <v>32819</v>
      </c>
      <c r="I657" s="42" t="str">
        <f t="shared" si="92"/>
        <v/>
      </c>
      <c r="J657" s="42">
        <f t="shared" si="93"/>
        <v>0.96849386026387152</v>
      </c>
      <c r="K657" s="42" t="str">
        <f t="shared" si="94"/>
        <v/>
      </c>
      <c r="L657" s="42">
        <f t="shared" si="95"/>
        <v>3.1506139736128459E-2</v>
      </c>
      <c r="M657" s="42" t="str">
        <f t="shared" si="96"/>
        <v/>
      </c>
      <c r="N657" s="75">
        <f t="shared" si="97"/>
        <v>5.8505585627703681E-3</v>
      </c>
      <c r="O657" s="75">
        <f t="shared" si="100"/>
        <v>0</v>
      </c>
      <c r="P657" s="75">
        <f t="shared" si="100"/>
        <v>5.6662300471573218E-3</v>
      </c>
      <c r="Q657" s="75">
        <f t="shared" si="100"/>
        <v>0</v>
      </c>
      <c r="R657" s="75">
        <f t="shared" si="98"/>
        <v>1.8432851561304612E-4</v>
      </c>
      <c r="S657" s="75">
        <f t="shared" si="98"/>
        <v>0</v>
      </c>
      <c r="T657" s="42" t="str">
        <f t="shared" si="99"/>
        <v/>
      </c>
    </row>
    <row r="658" spans="1:20" x14ac:dyDescent="0.25">
      <c r="A658">
        <v>528</v>
      </c>
      <c r="B658">
        <v>8045456.9561099997</v>
      </c>
      <c r="C658">
        <v>0</v>
      </c>
      <c r="D658">
        <v>31765</v>
      </c>
      <c r="E658">
        <v>383</v>
      </c>
      <c r="F658">
        <v>327147</v>
      </c>
      <c r="G658">
        <v>1488331</v>
      </c>
      <c r="H658" s="74">
        <v>1847626</v>
      </c>
      <c r="I658" s="42" t="str">
        <f t="shared" si="92"/>
        <v/>
      </c>
      <c r="J658" s="42">
        <f t="shared" si="93"/>
        <v>1.7192332214420018E-2</v>
      </c>
      <c r="K658" s="42">
        <f t="shared" si="94"/>
        <v>2.0729303441280864E-4</v>
      </c>
      <c r="L658" s="42">
        <f t="shared" si="95"/>
        <v>0.17706343166853031</v>
      </c>
      <c r="M658" s="42">
        <f t="shared" si="96"/>
        <v>0.8055369430826369</v>
      </c>
      <c r="N658" s="75">
        <f t="shared" si="97"/>
        <v>0.22964836056910959</v>
      </c>
      <c r="O658" s="75">
        <f t="shared" si="100"/>
        <v>0</v>
      </c>
      <c r="P658" s="75">
        <f t="shared" si="100"/>
        <v>3.9481909074010465E-3</v>
      </c>
      <c r="Q658" s="75">
        <f t="shared" si="100"/>
        <v>4.7604505510297522E-5</v>
      </c>
      <c r="R658" s="75">
        <f t="shared" si="98"/>
        <v>4.0662326799418544E-2</v>
      </c>
      <c r="S658" s="75">
        <f t="shared" si="98"/>
        <v>0.18499023835677969</v>
      </c>
      <c r="T658" s="42" t="str">
        <f t="shared" si="99"/>
        <v/>
      </c>
    </row>
    <row r="659" spans="1:20" x14ac:dyDescent="0.25">
      <c r="A659">
        <v>1149</v>
      </c>
      <c r="B659">
        <v>8142980.9480499998</v>
      </c>
      <c r="C659">
        <v>220976</v>
      </c>
      <c r="D659">
        <v>30992</v>
      </c>
      <c r="E659">
        <v>0</v>
      </c>
      <c r="F659">
        <v>0</v>
      </c>
      <c r="G659">
        <v>0</v>
      </c>
      <c r="H659" s="74">
        <v>251968</v>
      </c>
      <c r="I659" s="42">
        <f t="shared" si="92"/>
        <v>0.87700025400050796</v>
      </c>
      <c r="J659" s="42">
        <f t="shared" si="93"/>
        <v>0.122999745999492</v>
      </c>
      <c r="K659" s="42" t="str">
        <f t="shared" si="94"/>
        <v/>
      </c>
      <c r="L659" s="42" t="str">
        <f t="shared" si="95"/>
        <v/>
      </c>
      <c r="M659" s="42" t="str">
        <f t="shared" si="96"/>
        <v/>
      </c>
      <c r="N659" s="75">
        <f t="shared" si="97"/>
        <v>3.0942968135070831E-2</v>
      </c>
      <c r="O659" s="75">
        <f t="shared" si="100"/>
        <v>2.7136990913986744E-2</v>
      </c>
      <c r="P659" s="75">
        <f t="shared" si="100"/>
        <v>3.8059772210840867E-3</v>
      </c>
      <c r="Q659" s="75">
        <f t="shared" si="100"/>
        <v>0</v>
      </c>
      <c r="R659" s="75">
        <f t="shared" si="98"/>
        <v>0</v>
      </c>
      <c r="S659" s="75">
        <f t="shared" si="98"/>
        <v>0</v>
      </c>
      <c r="T659" s="42" t="str">
        <f t="shared" si="99"/>
        <v/>
      </c>
    </row>
    <row r="660" spans="1:20" x14ac:dyDescent="0.25">
      <c r="A660">
        <v>293</v>
      </c>
      <c r="B660">
        <v>51588272.009800002</v>
      </c>
      <c r="C660">
        <v>40943</v>
      </c>
      <c r="D660">
        <v>30880</v>
      </c>
      <c r="E660">
        <v>19613</v>
      </c>
      <c r="F660">
        <v>1176292</v>
      </c>
      <c r="G660">
        <v>0</v>
      </c>
      <c r="H660" s="74">
        <v>1267728</v>
      </c>
      <c r="I660" s="42">
        <f t="shared" si="92"/>
        <v>3.2296360102482553E-2</v>
      </c>
      <c r="J660" s="42">
        <f t="shared" si="93"/>
        <v>2.4358537478071006E-2</v>
      </c>
      <c r="K660" s="42">
        <f t="shared" si="94"/>
        <v>1.5470984312092184E-2</v>
      </c>
      <c r="L660" s="42">
        <f t="shared" si="95"/>
        <v>0.92787411810735421</v>
      </c>
      <c r="M660" s="42" t="str">
        <f t="shared" si="96"/>
        <v/>
      </c>
      <c r="N660" s="75">
        <f t="shared" si="97"/>
        <v>2.4573957425035969E-2</v>
      </c>
      <c r="O660" s="75">
        <f t="shared" si="100"/>
        <v>7.9364937814203657E-4</v>
      </c>
      <c r="P660" s="75">
        <f t="shared" si="100"/>
        <v>5.9858566292225995E-4</v>
      </c>
      <c r="Q660" s="75">
        <f t="shared" si="100"/>
        <v>3.8018330980875274E-4</v>
      </c>
      <c r="R660" s="75">
        <f t="shared" si="98"/>
        <v>2.2801539074162918E-2</v>
      </c>
      <c r="S660" s="75">
        <f t="shared" si="98"/>
        <v>0</v>
      </c>
      <c r="T660" s="42" t="str">
        <f t="shared" si="99"/>
        <v/>
      </c>
    </row>
    <row r="661" spans="1:20" x14ac:dyDescent="0.25">
      <c r="A661">
        <v>305</v>
      </c>
      <c r="B661">
        <v>23332446.8059</v>
      </c>
      <c r="C661">
        <v>0</v>
      </c>
      <c r="D661">
        <v>30584</v>
      </c>
      <c r="E661">
        <v>208859</v>
      </c>
      <c r="F661">
        <v>48613</v>
      </c>
      <c r="G661">
        <v>0</v>
      </c>
      <c r="H661" s="74">
        <v>288056</v>
      </c>
      <c r="I661" s="42" t="str">
        <f t="shared" si="92"/>
        <v/>
      </c>
      <c r="J661" s="42">
        <f t="shared" si="93"/>
        <v>0.10617379953897853</v>
      </c>
      <c r="K661" s="42">
        <f t="shared" si="94"/>
        <v>0.72506387646846449</v>
      </c>
      <c r="L661" s="42">
        <f t="shared" si="95"/>
        <v>0.168762323992557</v>
      </c>
      <c r="M661" s="42" t="str">
        <f t="shared" si="96"/>
        <v/>
      </c>
      <c r="N661" s="75">
        <f t="shared" si="97"/>
        <v>1.2345726206784289E-2</v>
      </c>
      <c r="O661" s="75">
        <f t="shared" si="100"/>
        <v>0</v>
      </c>
      <c r="P661" s="75">
        <f t="shared" si="100"/>
        <v>1.310792659442229E-3</v>
      </c>
      <c r="Q661" s="75">
        <f t="shared" si="100"/>
        <v>8.9514401013093287E-3</v>
      </c>
      <c r="R661" s="75">
        <f t="shared" si="98"/>
        <v>2.0834934460327321E-3</v>
      </c>
      <c r="S661" s="75">
        <f t="shared" si="98"/>
        <v>0</v>
      </c>
      <c r="T661" s="42" t="str">
        <f t="shared" si="99"/>
        <v/>
      </c>
    </row>
    <row r="662" spans="1:20" x14ac:dyDescent="0.25">
      <c r="A662">
        <v>926</v>
      </c>
      <c r="B662">
        <v>2622708.3448700001</v>
      </c>
      <c r="C662">
        <v>0</v>
      </c>
      <c r="D662">
        <v>30481</v>
      </c>
      <c r="E662">
        <v>0</v>
      </c>
      <c r="F662">
        <v>1069</v>
      </c>
      <c r="G662">
        <v>0</v>
      </c>
      <c r="H662" s="74">
        <v>31550</v>
      </c>
      <c r="I662" s="42" t="str">
        <f t="shared" si="92"/>
        <v/>
      </c>
      <c r="J662" s="42">
        <f t="shared" si="93"/>
        <v>0.96611727416798732</v>
      </c>
      <c r="K662" s="42" t="str">
        <f t="shared" si="94"/>
        <v/>
      </c>
      <c r="L662" s="42">
        <f t="shared" si="95"/>
        <v>3.3882725832012676E-2</v>
      </c>
      <c r="M662" s="42" t="str">
        <f t="shared" si="96"/>
        <v/>
      </c>
      <c r="N662" s="75">
        <f t="shared" si="97"/>
        <v>1.2029549553884475E-2</v>
      </c>
      <c r="O662" s="75">
        <f t="shared" si="100"/>
        <v>0</v>
      </c>
      <c r="P662" s="75">
        <f t="shared" si="100"/>
        <v>1.1621955624467597E-2</v>
      </c>
      <c r="Q662" s="75">
        <f t="shared" si="100"/>
        <v>0</v>
      </c>
      <c r="R662" s="75">
        <f t="shared" si="98"/>
        <v>4.0759392941687808E-4</v>
      </c>
      <c r="S662" s="75">
        <f t="shared" si="98"/>
        <v>0</v>
      </c>
      <c r="T662" s="42" t="str">
        <f t="shared" si="99"/>
        <v/>
      </c>
    </row>
    <row r="663" spans="1:20" x14ac:dyDescent="0.25">
      <c r="A663">
        <v>658</v>
      </c>
      <c r="B663">
        <v>9191389.7837199997</v>
      </c>
      <c r="C663">
        <v>0</v>
      </c>
      <c r="D663">
        <v>30460</v>
      </c>
      <c r="E663">
        <v>0</v>
      </c>
      <c r="F663">
        <v>785</v>
      </c>
      <c r="G663">
        <v>0</v>
      </c>
      <c r="H663" s="74">
        <v>31245</v>
      </c>
      <c r="I663" s="42" t="str">
        <f t="shared" si="92"/>
        <v/>
      </c>
      <c r="J663" s="42">
        <f t="shared" si="93"/>
        <v>0.97487598015682508</v>
      </c>
      <c r="K663" s="42" t="str">
        <f t="shared" si="94"/>
        <v/>
      </c>
      <c r="L663" s="42">
        <f t="shared" si="95"/>
        <v>2.5124019843174909E-2</v>
      </c>
      <c r="M663" s="42" t="str">
        <f t="shared" si="96"/>
        <v/>
      </c>
      <c r="N663" s="75">
        <f t="shared" si="97"/>
        <v>3.3993771056627215E-3</v>
      </c>
      <c r="O663" s="75">
        <f t="shared" si="100"/>
        <v>0</v>
      </c>
      <c r="P663" s="75">
        <f t="shared" si="100"/>
        <v>3.3139710878056167E-3</v>
      </c>
      <c r="Q663" s="75">
        <f t="shared" si="100"/>
        <v>0</v>
      </c>
      <c r="R663" s="75">
        <f t="shared" si="98"/>
        <v>8.5406017857104699E-5</v>
      </c>
      <c r="S663" s="75">
        <f t="shared" si="98"/>
        <v>0</v>
      </c>
      <c r="T663" s="42" t="str">
        <f t="shared" si="99"/>
        <v/>
      </c>
    </row>
    <row r="664" spans="1:20" x14ac:dyDescent="0.25">
      <c r="A664">
        <v>29</v>
      </c>
      <c r="B664">
        <v>3349667.6094399998</v>
      </c>
      <c r="C664">
        <v>0</v>
      </c>
      <c r="D664">
        <v>30428</v>
      </c>
      <c r="E664">
        <v>4025</v>
      </c>
      <c r="F664">
        <v>59353</v>
      </c>
      <c r="G664">
        <v>0</v>
      </c>
      <c r="H664" s="74">
        <v>93806</v>
      </c>
      <c r="I664" s="42" t="str">
        <f t="shared" si="92"/>
        <v/>
      </c>
      <c r="J664" s="42">
        <f t="shared" si="93"/>
        <v>0.32437157537897365</v>
      </c>
      <c r="K664" s="42">
        <f t="shared" si="94"/>
        <v>4.2907703131995822E-2</v>
      </c>
      <c r="L664" s="42">
        <f t="shared" si="95"/>
        <v>0.63272072148903058</v>
      </c>
      <c r="M664" s="42" t="str">
        <f t="shared" si="96"/>
        <v/>
      </c>
      <c r="N664" s="75">
        <f t="shared" si="97"/>
        <v>2.8004569687940638E-2</v>
      </c>
      <c r="O664" s="75">
        <f t="shared" si="100"/>
        <v>0</v>
      </c>
      <c r="P664" s="75">
        <f t="shared" si="100"/>
        <v>9.083886387487557E-3</v>
      </c>
      <c r="Q664" s="75">
        <f t="shared" si="100"/>
        <v>1.2016117625094458E-3</v>
      </c>
      <c r="R664" s="75">
        <f t="shared" si="98"/>
        <v>1.7719071537943637E-2</v>
      </c>
      <c r="S664" s="75">
        <f t="shared" si="98"/>
        <v>0</v>
      </c>
      <c r="T664" s="42" t="str">
        <f t="shared" si="99"/>
        <v/>
      </c>
    </row>
    <row r="665" spans="1:20" x14ac:dyDescent="0.25">
      <c r="A665">
        <v>593</v>
      </c>
      <c r="B665">
        <v>1146178043.1600001</v>
      </c>
      <c r="C665">
        <v>0</v>
      </c>
      <c r="D665">
        <v>30200</v>
      </c>
      <c r="E665">
        <v>109424</v>
      </c>
      <c r="F665">
        <v>13914</v>
      </c>
      <c r="G665">
        <v>0</v>
      </c>
      <c r="H665" s="74">
        <v>153538</v>
      </c>
      <c r="I665" s="42" t="str">
        <f t="shared" si="92"/>
        <v/>
      </c>
      <c r="J665" s="42">
        <f t="shared" si="93"/>
        <v>0.19669397803801014</v>
      </c>
      <c r="K665" s="42">
        <f t="shared" si="94"/>
        <v>0.71268350506063649</v>
      </c>
      <c r="L665" s="42">
        <f t="shared" si="95"/>
        <v>9.0622516901353409E-2</v>
      </c>
      <c r="M665" s="42" t="str">
        <f t="shared" si="96"/>
        <v/>
      </c>
      <c r="N665" s="75">
        <f t="shared" si="97"/>
        <v>1.3395650083882033E-4</v>
      </c>
      <c r="O665" s="75">
        <f t="shared" si="100"/>
        <v>0</v>
      </c>
      <c r="P665" s="75">
        <f t="shared" si="100"/>
        <v>2.6348437034039613E-5</v>
      </c>
      <c r="Q665" s="75">
        <f t="shared" si="100"/>
        <v>9.546858854346856E-5</v>
      </c>
      <c r="R665" s="75">
        <f t="shared" si="98"/>
        <v>1.2139475261312157E-5</v>
      </c>
      <c r="S665" s="75">
        <f t="shared" si="98"/>
        <v>0</v>
      </c>
      <c r="T665" s="42" t="str">
        <f t="shared" si="99"/>
        <v/>
      </c>
    </row>
    <row r="666" spans="1:20" x14ac:dyDescent="0.25">
      <c r="A666">
        <v>988</v>
      </c>
      <c r="B666">
        <v>8254696.4653200004</v>
      </c>
      <c r="C666">
        <v>0</v>
      </c>
      <c r="D666">
        <v>30094</v>
      </c>
      <c r="E666">
        <v>0</v>
      </c>
      <c r="F666">
        <v>20771</v>
      </c>
      <c r="G666">
        <v>0</v>
      </c>
      <c r="H666" s="74">
        <v>50865</v>
      </c>
      <c r="I666" s="42" t="str">
        <f t="shared" si="92"/>
        <v/>
      </c>
      <c r="J666" s="42">
        <f t="shared" si="93"/>
        <v>0.59164454929715915</v>
      </c>
      <c r="K666" s="42" t="str">
        <f t="shared" si="94"/>
        <v/>
      </c>
      <c r="L666" s="42">
        <f t="shared" si="95"/>
        <v>0.40835545070284085</v>
      </c>
      <c r="M666" s="42" t="str">
        <f t="shared" si="96"/>
        <v/>
      </c>
      <c r="N666" s="75">
        <f t="shared" si="97"/>
        <v>6.1619467431293581E-3</v>
      </c>
      <c r="O666" s="75">
        <f t="shared" si="100"/>
        <v>0</v>
      </c>
      <c r="P666" s="75">
        <f t="shared" si="100"/>
        <v>3.6456822036318665E-3</v>
      </c>
      <c r="Q666" s="75">
        <f t="shared" si="100"/>
        <v>0</v>
      </c>
      <c r="R666" s="75">
        <f t="shared" si="98"/>
        <v>2.5162645394974912E-3</v>
      </c>
      <c r="S666" s="75">
        <f t="shared" si="98"/>
        <v>0</v>
      </c>
      <c r="T666" s="42" t="str">
        <f t="shared" si="99"/>
        <v/>
      </c>
    </row>
    <row r="667" spans="1:20" x14ac:dyDescent="0.25">
      <c r="A667">
        <v>335</v>
      </c>
      <c r="B667">
        <v>108016563.45200001</v>
      </c>
      <c r="C667">
        <v>0</v>
      </c>
      <c r="D667">
        <v>30093</v>
      </c>
      <c r="E667">
        <v>3871</v>
      </c>
      <c r="F667">
        <v>145432</v>
      </c>
      <c r="G667">
        <v>0</v>
      </c>
      <c r="H667" s="74">
        <v>179396</v>
      </c>
      <c r="I667" s="42" t="str">
        <f t="shared" si="92"/>
        <v/>
      </c>
      <c r="J667" s="42">
        <f t="shared" si="93"/>
        <v>0.16774621507725926</v>
      </c>
      <c r="K667" s="42">
        <f t="shared" si="94"/>
        <v>2.1577961604495082E-2</v>
      </c>
      <c r="L667" s="42">
        <f t="shared" si="95"/>
        <v>0.81067582331824561</v>
      </c>
      <c r="M667" s="42" t="str">
        <f t="shared" si="96"/>
        <v/>
      </c>
      <c r="N667" s="75">
        <f t="shared" si="97"/>
        <v>1.6608193620205232E-3</v>
      </c>
      <c r="O667" s="75">
        <f t="shared" si="100"/>
        <v>0</v>
      </c>
      <c r="P667" s="75">
        <f t="shared" si="100"/>
        <v>2.7859616190597115E-4</v>
      </c>
      <c r="Q667" s="75">
        <f t="shared" si="100"/>
        <v>3.5837096425680865E-5</v>
      </c>
      <c r="R667" s="75">
        <f t="shared" si="98"/>
        <v>1.3463861036888711E-3</v>
      </c>
      <c r="S667" s="75">
        <f t="shared" si="98"/>
        <v>0</v>
      </c>
      <c r="T667" s="42" t="str">
        <f t="shared" si="99"/>
        <v/>
      </c>
    </row>
    <row r="668" spans="1:20" x14ac:dyDescent="0.25">
      <c r="A668">
        <v>347</v>
      </c>
      <c r="B668">
        <v>6840765.08421</v>
      </c>
      <c r="C668">
        <v>0</v>
      </c>
      <c r="D668">
        <v>29981</v>
      </c>
      <c r="E668">
        <v>79688</v>
      </c>
      <c r="F668">
        <v>177412</v>
      </c>
      <c r="G668">
        <v>0</v>
      </c>
      <c r="H668" s="74">
        <v>287081</v>
      </c>
      <c r="I668" s="42" t="str">
        <f t="shared" si="92"/>
        <v/>
      </c>
      <c r="J668" s="42">
        <f t="shared" si="93"/>
        <v>0.1044339402468293</v>
      </c>
      <c r="K668" s="42">
        <f t="shared" si="94"/>
        <v>0.27758019513656423</v>
      </c>
      <c r="L668" s="42">
        <f t="shared" si="95"/>
        <v>0.61798586461660643</v>
      </c>
      <c r="M668" s="42" t="str">
        <f t="shared" si="96"/>
        <v/>
      </c>
      <c r="N668" s="75">
        <f t="shared" si="97"/>
        <v>4.1966212326549041E-2</v>
      </c>
      <c r="O668" s="75">
        <f t="shared" si="100"/>
        <v>0</v>
      </c>
      <c r="P668" s="75">
        <f t="shared" si="100"/>
        <v>4.3826969104965733E-3</v>
      </c>
      <c r="Q668" s="75">
        <f t="shared" si="100"/>
        <v>1.164898940674597E-2</v>
      </c>
      <c r="R668" s="75">
        <f t="shared" si="98"/>
        <v>2.5934526009306499E-2</v>
      </c>
      <c r="S668" s="75">
        <f t="shared" si="98"/>
        <v>0</v>
      </c>
      <c r="T668" s="42" t="str">
        <f t="shared" si="99"/>
        <v/>
      </c>
    </row>
    <row r="669" spans="1:20" x14ac:dyDescent="0.25">
      <c r="A669">
        <v>807</v>
      </c>
      <c r="B669">
        <v>16594649.526799999</v>
      </c>
      <c r="C669">
        <v>0</v>
      </c>
      <c r="D669">
        <v>29645</v>
      </c>
      <c r="E669">
        <v>0</v>
      </c>
      <c r="F669">
        <v>73282</v>
      </c>
      <c r="G669">
        <v>0</v>
      </c>
      <c r="H669" s="74">
        <v>102927</v>
      </c>
      <c r="I669" s="42" t="str">
        <f t="shared" si="92"/>
        <v/>
      </c>
      <c r="J669" s="42">
        <f t="shared" si="93"/>
        <v>0.2880196644223576</v>
      </c>
      <c r="K669" s="42" t="str">
        <f t="shared" si="94"/>
        <v/>
      </c>
      <c r="L669" s="42">
        <f t="shared" si="95"/>
        <v>0.7119803355776424</v>
      </c>
      <c r="M669" s="42" t="str">
        <f t="shared" si="96"/>
        <v/>
      </c>
      <c r="N669" s="75">
        <f t="shared" si="97"/>
        <v>6.2024208365337955E-3</v>
      </c>
      <c r="O669" s="75">
        <f t="shared" si="100"/>
        <v>0</v>
      </c>
      <c r="P669" s="75">
        <f t="shared" si="100"/>
        <v>1.7864191679447022E-3</v>
      </c>
      <c r="Q669" s="75">
        <f t="shared" si="100"/>
        <v>0</v>
      </c>
      <c r="R669" s="75">
        <f t="shared" si="98"/>
        <v>4.4160016685890931E-3</v>
      </c>
      <c r="S669" s="75">
        <f t="shared" si="98"/>
        <v>0</v>
      </c>
      <c r="T669" s="42" t="str">
        <f t="shared" si="99"/>
        <v/>
      </c>
    </row>
    <row r="670" spans="1:20" x14ac:dyDescent="0.25">
      <c r="A670">
        <v>847</v>
      </c>
      <c r="B670">
        <v>14294774.476399999</v>
      </c>
      <c r="C670">
        <v>0</v>
      </c>
      <c r="D670">
        <v>28993</v>
      </c>
      <c r="E670">
        <v>460887</v>
      </c>
      <c r="F670">
        <v>0</v>
      </c>
      <c r="G670">
        <v>0</v>
      </c>
      <c r="H670" s="74">
        <v>489880</v>
      </c>
      <c r="I670" s="42" t="str">
        <f t="shared" si="92"/>
        <v/>
      </c>
      <c r="J670" s="42">
        <f t="shared" si="93"/>
        <v>5.9183881766963341E-2</v>
      </c>
      <c r="K670" s="42">
        <f t="shared" si="94"/>
        <v>0.94081611823303668</v>
      </c>
      <c r="L670" s="42" t="str">
        <f t="shared" si="95"/>
        <v/>
      </c>
      <c r="M670" s="42" t="str">
        <f t="shared" si="96"/>
        <v/>
      </c>
      <c r="N670" s="75">
        <f t="shared" si="97"/>
        <v>3.4269865593806244E-2</v>
      </c>
      <c r="O670" s="75">
        <f t="shared" si="100"/>
        <v>0</v>
      </c>
      <c r="P670" s="75">
        <f t="shared" si="100"/>
        <v>2.0282236734735534E-3</v>
      </c>
      <c r="Q670" s="75">
        <f t="shared" si="100"/>
        <v>3.2241641920332693E-2</v>
      </c>
      <c r="R670" s="75">
        <f t="shared" si="98"/>
        <v>0</v>
      </c>
      <c r="S670" s="75">
        <f t="shared" si="98"/>
        <v>0</v>
      </c>
      <c r="T670" s="42" t="str">
        <f t="shared" si="99"/>
        <v/>
      </c>
    </row>
    <row r="671" spans="1:20" x14ac:dyDescent="0.25">
      <c r="A671">
        <v>34</v>
      </c>
      <c r="B671">
        <v>10772415.423800001</v>
      </c>
      <c r="C671">
        <v>0</v>
      </c>
      <c r="D671">
        <v>28979</v>
      </c>
      <c r="E671">
        <v>23664</v>
      </c>
      <c r="F671">
        <v>630050</v>
      </c>
      <c r="G671">
        <v>0</v>
      </c>
      <c r="H671" s="74">
        <v>682693</v>
      </c>
      <c r="I671" s="42" t="str">
        <f t="shared" si="92"/>
        <v/>
      </c>
      <c r="J671" s="42">
        <f t="shared" si="93"/>
        <v>4.2448069630126574E-2</v>
      </c>
      <c r="K671" s="42">
        <f t="shared" si="94"/>
        <v>3.466272541244747E-2</v>
      </c>
      <c r="L671" s="42">
        <f t="shared" si="95"/>
        <v>0.92288920495742599</v>
      </c>
      <c r="M671" s="42" t="str">
        <f t="shared" si="96"/>
        <v/>
      </c>
      <c r="N671" s="75">
        <f t="shared" si="97"/>
        <v>6.3374180547446618E-2</v>
      </c>
      <c r="O671" s="75">
        <f t="shared" si="100"/>
        <v>0</v>
      </c>
      <c r="P671" s="75">
        <f t="shared" si="100"/>
        <v>2.6901116286302271E-3</v>
      </c>
      <c r="Q671" s="75">
        <f t="shared" si="100"/>
        <v>2.196721818555012E-3</v>
      </c>
      <c r="R671" s="75">
        <f t="shared" si="98"/>
        <v>5.8487347100261385E-2</v>
      </c>
      <c r="S671" s="75">
        <f t="shared" si="98"/>
        <v>0</v>
      </c>
      <c r="T671" s="42" t="str">
        <f t="shared" si="99"/>
        <v/>
      </c>
    </row>
    <row r="672" spans="1:20" x14ac:dyDescent="0.25">
      <c r="A672">
        <v>444</v>
      </c>
      <c r="B672">
        <v>75539053.929700002</v>
      </c>
      <c r="C672">
        <v>0</v>
      </c>
      <c r="D672">
        <v>28582</v>
      </c>
      <c r="E672">
        <v>371378</v>
      </c>
      <c r="F672">
        <v>999</v>
      </c>
      <c r="G672">
        <v>0</v>
      </c>
      <c r="H672" s="74">
        <v>400959</v>
      </c>
      <c r="I672" s="42" t="str">
        <f t="shared" si="92"/>
        <v/>
      </c>
      <c r="J672" s="42">
        <f t="shared" si="93"/>
        <v>7.1284096378931516E-2</v>
      </c>
      <c r="K672" s="42">
        <f t="shared" si="94"/>
        <v>0.92622437705600824</v>
      </c>
      <c r="L672" s="42">
        <f t="shared" si="95"/>
        <v>2.4915265650602681E-3</v>
      </c>
      <c r="M672" s="42" t="str">
        <f t="shared" si="96"/>
        <v/>
      </c>
      <c r="N672" s="75">
        <f t="shared" si="97"/>
        <v>5.3079695752233039E-3</v>
      </c>
      <c r="O672" s="75">
        <f t="shared" si="100"/>
        <v>0</v>
      </c>
      <c r="P672" s="75">
        <f t="shared" si="100"/>
        <v>3.7837381477665418E-4</v>
      </c>
      <c r="Q672" s="75">
        <f t="shared" si="100"/>
        <v>4.9163708132434498E-3</v>
      </c>
      <c r="R672" s="75">
        <f t="shared" si="98"/>
        <v>1.3224947203200529E-5</v>
      </c>
      <c r="S672" s="75">
        <f t="shared" si="98"/>
        <v>0</v>
      </c>
      <c r="T672" s="42" t="str">
        <f t="shared" si="99"/>
        <v/>
      </c>
    </row>
    <row r="673" spans="1:20" x14ac:dyDescent="0.25">
      <c r="A673">
        <v>296</v>
      </c>
      <c r="B673">
        <v>5411251.8268799996</v>
      </c>
      <c r="C673">
        <v>0</v>
      </c>
      <c r="D673">
        <v>28410</v>
      </c>
      <c r="E673">
        <v>0</v>
      </c>
      <c r="F673">
        <v>235770</v>
      </c>
      <c r="G673">
        <v>0</v>
      </c>
      <c r="H673" s="74">
        <v>264180</v>
      </c>
      <c r="I673" s="42" t="str">
        <f t="shared" si="92"/>
        <v/>
      </c>
      <c r="J673" s="42">
        <f t="shared" si="93"/>
        <v>0.10754031342266636</v>
      </c>
      <c r="K673" s="42" t="str">
        <f t="shared" si="94"/>
        <v/>
      </c>
      <c r="L673" s="42">
        <f t="shared" si="95"/>
        <v>0.89245968657733366</v>
      </c>
      <c r="M673" s="42" t="str">
        <f t="shared" si="96"/>
        <v/>
      </c>
      <c r="N673" s="75">
        <f t="shared" si="97"/>
        <v>4.8820496338334338E-2</v>
      </c>
      <c r="O673" s="75">
        <f t="shared" si="100"/>
        <v>0</v>
      </c>
      <c r="P673" s="75">
        <f t="shared" si="100"/>
        <v>5.2501714776746096E-3</v>
      </c>
      <c r="Q673" s="75">
        <f t="shared" si="100"/>
        <v>0</v>
      </c>
      <c r="R673" s="75">
        <f t="shared" si="98"/>
        <v>4.3570324860659725E-2</v>
      </c>
      <c r="S673" s="75">
        <f t="shared" si="98"/>
        <v>0</v>
      </c>
      <c r="T673" s="42" t="str">
        <f t="shared" si="99"/>
        <v/>
      </c>
    </row>
    <row r="674" spans="1:20" x14ac:dyDescent="0.25">
      <c r="A674">
        <v>157</v>
      </c>
      <c r="B674">
        <v>3416491.1634999998</v>
      </c>
      <c r="C674">
        <v>0</v>
      </c>
      <c r="D674">
        <v>28022</v>
      </c>
      <c r="E674">
        <v>14</v>
      </c>
      <c r="F674">
        <v>0</v>
      </c>
      <c r="G674">
        <v>0</v>
      </c>
      <c r="H674" s="74">
        <v>28036</v>
      </c>
      <c r="I674" s="42" t="str">
        <f t="shared" si="92"/>
        <v/>
      </c>
      <c r="J674" s="42">
        <f t="shared" si="93"/>
        <v>0.99950064203167355</v>
      </c>
      <c r="K674" s="42">
        <f t="shared" si="94"/>
        <v>4.9935796832643745E-4</v>
      </c>
      <c r="L674" s="42" t="str">
        <f t="shared" si="95"/>
        <v/>
      </c>
      <c r="M674" s="42" t="str">
        <f t="shared" si="96"/>
        <v/>
      </c>
      <c r="N674" s="75">
        <f t="shared" si="97"/>
        <v>8.2060800564982932E-3</v>
      </c>
      <c r="O674" s="75">
        <f t="shared" si="100"/>
        <v>0</v>
      </c>
      <c r="P674" s="75">
        <f t="shared" si="100"/>
        <v>8.2019822850333563E-3</v>
      </c>
      <c r="Q674" s="75">
        <f t="shared" si="100"/>
        <v>4.097771464937085E-6</v>
      </c>
      <c r="R674" s="75">
        <f t="shared" si="98"/>
        <v>0</v>
      </c>
      <c r="S674" s="75">
        <f t="shared" si="98"/>
        <v>0</v>
      </c>
      <c r="T674" s="42" t="str">
        <f t="shared" si="99"/>
        <v/>
      </c>
    </row>
    <row r="675" spans="1:20" x14ac:dyDescent="0.25">
      <c r="A675">
        <v>313</v>
      </c>
      <c r="B675">
        <v>14747985.902899999</v>
      </c>
      <c r="C675">
        <v>0</v>
      </c>
      <c r="D675">
        <v>27893</v>
      </c>
      <c r="E675">
        <v>0</v>
      </c>
      <c r="F675">
        <v>155400</v>
      </c>
      <c r="G675">
        <v>0</v>
      </c>
      <c r="H675" s="74">
        <v>183293</v>
      </c>
      <c r="I675" s="42" t="str">
        <f t="shared" si="92"/>
        <v/>
      </c>
      <c r="J675" s="42">
        <f t="shared" si="93"/>
        <v>0.15217711532900874</v>
      </c>
      <c r="K675" s="42" t="str">
        <f t="shared" si="94"/>
        <v/>
      </c>
      <c r="L675" s="42">
        <f t="shared" si="95"/>
        <v>0.84782288467099121</v>
      </c>
      <c r="M675" s="42" t="str">
        <f t="shared" si="96"/>
        <v/>
      </c>
      <c r="N675" s="75">
        <f t="shared" si="97"/>
        <v>1.2428341144803902E-2</v>
      </c>
      <c r="O675" s="75">
        <f t="shared" si="100"/>
        <v>0</v>
      </c>
      <c r="P675" s="75">
        <f t="shared" si="100"/>
        <v>1.8913091037410881E-3</v>
      </c>
      <c r="Q675" s="75">
        <f t="shared" si="100"/>
        <v>0</v>
      </c>
      <c r="R675" s="75">
        <f t="shared" si="98"/>
        <v>1.0537032041062815E-2</v>
      </c>
      <c r="S675" s="75">
        <f t="shared" si="98"/>
        <v>0</v>
      </c>
      <c r="T675" s="42" t="str">
        <f t="shared" si="99"/>
        <v/>
      </c>
    </row>
    <row r="676" spans="1:20" x14ac:dyDescent="0.25">
      <c r="A676">
        <v>463</v>
      </c>
      <c r="B676">
        <v>64152728.797799997</v>
      </c>
      <c r="C676">
        <v>0</v>
      </c>
      <c r="D676">
        <v>27850</v>
      </c>
      <c r="E676">
        <v>12267</v>
      </c>
      <c r="F676">
        <v>0</v>
      </c>
      <c r="G676">
        <v>0</v>
      </c>
      <c r="H676" s="74">
        <v>40117</v>
      </c>
      <c r="I676" s="42" t="str">
        <f t="shared" si="92"/>
        <v/>
      </c>
      <c r="J676" s="42">
        <f t="shared" si="93"/>
        <v>0.69421940823092454</v>
      </c>
      <c r="K676" s="42">
        <f t="shared" si="94"/>
        <v>0.30578059176907546</v>
      </c>
      <c r="L676" s="42" t="str">
        <f t="shared" si="95"/>
        <v/>
      </c>
      <c r="M676" s="42" t="str">
        <f t="shared" si="96"/>
        <v/>
      </c>
      <c r="N676" s="75">
        <f t="shared" si="97"/>
        <v>6.2533583141011673E-4</v>
      </c>
      <c r="O676" s="75">
        <f t="shared" si="100"/>
        <v>0</v>
      </c>
      <c r="P676" s="75">
        <f t="shared" si="100"/>
        <v>4.3412027082712442E-4</v>
      </c>
      <c r="Q676" s="75">
        <f t="shared" si="100"/>
        <v>1.912155605829923E-4</v>
      </c>
      <c r="R676" s="75">
        <f t="shared" si="98"/>
        <v>0</v>
      </c>
      <c r="S676" s="75">
        <f t="shared" si="98"/>
        <v>0</v>
      </c>
      <c r="T676" s="42" t="str">
        <f t="shared" si="99"/>
        <v/>
      </c>
    </row>
    <row r="677" spans="1:20" x14ac:dyDescent="0.25">
      <c r="A677">
        <v>134</v>
      </c>
      <c r="B677">
        <v>15223491.6842</v>
      </c>
      <c r="C677">
        <v>0</v>
      </c>
      <c r="D677">
        <v>27792</v>
      </c>
      <c r="E677">
        <v>5314</v>
      </c>
      <c r="F677">
        <v>88158</v>
      </c>
      <c r="G677">
        <v>0</v>
      </c>
      <c r="H677" s="74">
        <v>121264</v>
      </c>
      <c r="I677" s="42" t="str">
        <f t="shared" si="92"/>
        <v/>
      </c>
      <c r="J677" s="42">
        <f t="shared" si="93"/>
        <v>0.22918590843119144</v>
      </c>
      <c r="K677" s="42">
        <f t="shared" si="94"/>
        <v>4.3821744293442405E-2</v>
      </c>
      <c r="L677" s="42">
        <f t="shared" si="95"/>
        <v>0.7269923472753661</v>
      </c>
      <c r="M677" s="42" t="str">
        <f t="shared" si="96"/>
        <v/>
      </c>
      <c r="N677" s="75">
        <f t="shared" si="97"/>
        <v>7.9655838828260554E-3</v>
      </c>
      <c r="O677" s="75">
        <f t="shared" si="100"/>
        <v>0</v>
      </c>
      <c r="P677" s="75">
        <f t="shared" si="100"/>
        <v>1.8255995783703469E-3</v>
      </c>
      <c r="Q677" s="75">
        <f t="shared" si="100"/>
        <v>3.4906578006116949E-4</v>
      </c>
      <c r="R677" s="75">
        <f t="shared" si="98"/>
        <v>5.790918524394539E-3</v>
      </c>
      <c r="S677" s="75">
        <f t="shared" si="98"/>
        <v>0</v>
      </c>
      <c r="T677" s="42" t="str">
        <f t="shared" si="99"/>
        <v/>
      </c>
    </row>
    <row r="678" spans="1:20" x14ac:dyDescent="0.25">
      <c r="A678">
        <v>181</v>
      </c>
      <c r="B678">
        <v>1268338.9129999999</v>
      </c>
      <c r="C678">
        <v>0</v>
      </c>
      <c r="D678">
        <v>27213</v>
      </c>
      <c r="E678">
        <v>0</v>
      </c>
      <c r="F678">
        <v>31173</v>
      </c>
      <c r="G678">
        <v>0</v>
      </c>
      <c r="H678" s="74">
        <v>58386</v>
      </c>
      <c r="I678" s="42" t="str">
        <f t="shared" si="92"/>
        <v/>
      </c>
      <c r="J678" s="42">
        <f t="shared" si="93"/>
        <v>0.46608776076456687</v>
      </c>
      <c r="K678" s="42" t="str">
        <f t="shared" si="94"/>
        <v/>
      </c>
      <c r="L678" s="42">
        <f t="shared" si="95"/>
        <v>0.53391223923543318</v>
      </c>
      <c r="M678" s="42" t="str">
        <f t="shared" si="96"/>
        <v/>
      </c>
      <c r="N678" s="75">
        <f t="shared" si="97"/>
        <v>4.6033437436607295E-2</v>
      </c>
      <c r="O678" s="75">
        <f t="shared" si="100"/>
        <v>0</v>
      </c>
      <c r="P678" s="75">
        <f t="shared" si="100"/>
        <v>2.1455621775124077E-2</v>
      </c>
      <c r="Q678" s="75">
        <f t="shared" si="100"/>
        <v>0</v>
      </c>
      <c r="R678" s="75">
        <f t="shared" si="98"/>
        <v>2.4577815661483218E-2</v>
      </c>
      <c r="S678" s="75">
        <f t="shared" si="98"/>
        <v>0</v>
      </c>
      <c r="T678" s="42" t="str">
        <f t="shared" si="99"/>
        <v/>
      </c>
    </row>
    <row r="679" spans="1:20" x14ac:dyDescent="0.25">
      <c r="A679">
        <v>720</v>
      </c>
      <c r="B679">
        <v>9497936.73587</v>
      </c>
      <c r="C679">
        <v>0</v>
      </c>
      <c r="D679">
        <v>27118</v>
      </c>
      <c r="E679">
        <v>0</v>
      </c>
      <c r="F679">
        <v>507</v>
      </c>
      <c r="G679">
        <v>0</v>
      </c>
      <c r="H679" s="74">
        <v>27625</v>
      </c>
      <c r="I679" s="42" t="str">
        <f t="shared" si="92"/>
        <v/>
      </c>
      <c r="J679" s="42">
        <f t="shared" si="93"/>
        <v>0.98164705882352943</v>
      </c>
      <c r="K679" s="42" t="str">
        <f t="shared" si="94"/>
        <v/>
      </c>
      <c r="L679" s="42">
        <f t="shared" si="95"/>
        <v>1.8352941176470589E-2</v>
      </c>
      <c r="M679" s="42" t="str">
        <f t="shared" si="96"/>
        <v/>
      </c>
      <c r="N679" s="75">
        <f t="shared" si="97"/>
        <v>2.9085264271840384E-3</v>
      </c>
      <c r="O679" s="75">
        <f t="shared" si="100"/>
        <v>0</v>
      </c>
      <c r="P679" s="75">
        <f t="shared" si="100"/>
        <v>2.8551464127557196E-3</v>
      </c>
      <c r="Q679" s="75">
        <f t="shared" si="100"/>
        <v>0</v>
      </c>
      <c r="R679" s="75">
        <f t="shared" si="98"/>
        <v>5.3380014428318824E-5</v>
      </c>
      <c r="S679" s="75">
        <f t="shared" si="98"/>
        <v>0</v>
      </c>
      <c r="T679" s="42" t="str">
        <f t="shared" si="99"/>
        <v/>
      </c>
    </row>
    <row r="680" spans="1:20" x14ac:dyDescent="0.25">
      <c r="A680">
        <v>969</v>
      </c>
      <c r="B680">
        <v>21536092.7031</v>
      </c>
      <c r="C680">
        <v>56280</v>
      </c>
      <c r="D680">
        <v>27047</v>
      </c>
      <c r="E680">
        <v>201985</v>
      </c>
      <c r="F680">
        <v>11998</v>
      </c>
      <c r="G680">
        <v>0</v>
      </c>
      <c r="H680" s="74">
        <v>297310</v>
      </c>
      <c r="I680" s="42">
        <f t="shared" si="92"/>
        <v>0.18929736638525446</v>
      </c>
      <c r="J680" s="42">
        <f t="shared" si="93"/>
        <v>9.0972385725337196E-2</v>
      </c>
      <c r="K680" s="42">
        <f t="shared" si="94"/>
        <v>0.67937506306548723</v>
      </c>
      <c r="L680" s="42">
        <f t="shared" si="95"/>
        <v>4.0355184823921163E-2</v>
      </c>
      <c r="M680" s="42" t="str">
        <f t="shared" si="96"/>
        <v/>
      </c>
      <c r="N680" s="75">
        <f t="shared" si="97"/>
        <v>1.380519688964767E-2</v>
      </c>
      <c r="O680" s="75">
        <f t="shared" si="100"/>
        <v>2.6132874136402104E-3</v>
      </c>
      <c r="P680" s="75">
        <f t="shared" si="100"/>
        <v>1.255891696459253E-3</v>
      </c>
      <c r="Q680" s="75">
        <f t="shared" si="100"/>
        <v>9.378906507535853E-3</v>
      </c>
      <c r="R680" s="75">
        <f t="shared" si="98"/>
        <v>5.5711127201235329E-4</v>
      </c>
      <c r="S680" s="75">
        <f t="shared" si="98"/>
        <v>0</v>
      </c>
      <c r="T680" s="42" t="str">
        <f t="shared" si="99"/>
        <v/>
      </c>
    </row>
    <row r="681" spans="1:20" x14ac:dyDescent="0.25">
      <c r="A681">
        <v>579</v>
      </c>
      <c r="B681">
        <v>62315485.025700003</v>
      </c>
      <c r="C681">
        <v>0</v>
      </c>
      <c r="D681">
        <v>26594</v>
      </c>
      <c r="E681">
        <v>7742</v>
      </c>
      <c r="F681">
        <v>2878</v>
      </c>
      <c r="G681">
        <v>0</v>
      </c>
      <c r="H681" s="74">
        <v>37214</v>
      </c>
      <c r="I681" s="42" t="str">
        <f t="shared" si="92"/>
        <v/>
      </c>
      <c r="J681" s="42">
        <f t="shared" si="93"/>
        <v>0.71462352877949153</v>
      </c>
      <c r="K681" s="42">
        <f t="shared" si="94"/>
        <v>0.20803998495189982</v>
      </c>
      <c r="L681" s="42">
        <f t="shared" si="95"/>
        <v>7.733648626860859E-2</v>
      </c>
      <c r="M681" s="42" t="str">
        <f t="shared" si="96"/>
        <v/>
      </c>
      <c r="N681" s="75">
        <f t="shared" si="97"/>
        <v>5.9718703921910084E-4</v>
      </c>
      <c r="O681" s="75">
        <f t="shared" si="100"/>
        <v>0</v>
      </c>
      <c r="P681" s="75">
        <f t="shared" si="100"/>
        <v>4.2676390930813051E-4</v>
      </c>
      <c r="Q681" s="75">
        <f t="shared" si="100"/>
        <v>1.2423878265261135E-4</v>
      </c>
      <c r="R681" s="75">
        <f t="shared" si="98"/>
        <v>4.6184347258359014E-5</v>
      </c>
      <c r="S681" s="75">
        <f t="shared" si="98"/>
        <v>0</v>
      </c>
      <c r="T681" s="42" t="str">
        <f t="shared" si="99"/>
        <v/>
      </c>
    </row>
    <row r="682" spans="1:20" x14ac:dyDescent="0.25">
      <c r="A682">
        <v>248</v>
      </c>
      <c r="B682">
        <v>4392937.7964399997</v>
      </c>
      <c r="C682">
        <v>0</v>
      </c>
      <c r="D682">
        <v>26411</v>
      </c>
      <c r="E682">
        <v>0</v>
      </c>
      <c r="F682">
        <v>41162</v>
      </c>
      <c r="G682">
        <v>0</v>
      </c>
      <c r="H682" s="74">
        <v>67573</v>
      </c>
      <c r="I682" s="42" t="str">
        <f t="shared" si="92"/>
        <v/>
      </c>
      <c r="J682" s="42">
        <f t="shared" si="93"/>
        <v>0.39085137554940586</v>
      </c>
      <c r="K682" s="42" t="str">
        <f t="shared" si="94"/>
        <v/>
      </c>
      <c r="L682" s="42">
        <f t="shared" si="95"/>
        <v>0.60914862445059414</v>
      </c>
      <c r="M682" s="42" t="str">
        <f t="shared" si="96"/>
        <v/>
      </c>
      <c r="N682" s="75">
        <f t="shared" si="97"/>
        <v>1.5382189125181921E-2</v>
      </c>
      <c r="O682" s="75">
        <f t="shared" si="100"/>
        <v>0</v>
      </c>
      <c r="P682" s="75">
        <f t="shared" si="100"/>
        <v>6.012149778538466E-3</v>
      </c>
      <c r="Q682" s="75">
        <f t="shared" si="100"/>
        <v>0</v>
      </c>
      <c r="R682" s="75">
        <f t="shared" si="98"/>
        <v>9.3700393466434571E-3</v>
      </c>
      <c r="S682" s="75">
        <f t="shared" si="98"/>
        <v>0</v>
      </c>
      <c r="T682" s="42" t="str">
        <f t="shared" si="99"/>
        <v/>
      </c>
    </row>
    <row r="683" spans="1:20" x14ac:dyDescent="0.25">
      <c r="A683">
        <v>348</v>
      </c>
      <c r="B683">
        <v>13791363.6502</v>
      </c>
      <c r="C683">
        <v>0</v>
      </c>
      <c r="D683">
        <v>26340</v>
      </c>
      <c r="E683">
        <v>41847</v>
      </c>
      <c r="F683">
        <v>656535</v>
      </c>
      <c r="G683">
        <v>0</v>
      </c>
      <c r="H683" s="74">
        <v>724722</v>
      </c>
      <c r="I683" s="42" t="str">
        <f t="shared" si="92"/>
        <v/>
      </c>
      <c r="J683" s="42">
        <f t="shared" si="93"/>
        <v>3.6344970899186167E-2</v>
      </c>
      <c r="K683" s="42">
        <f t="shared" si="94"/>
        <v>5.774214112445876E-2</v>
      </c>
      <c r="L683" s="42">
        <f t="shared" si="95"/>
        <v>0.90591288797635505</v>
      </c>
      <c r="M683" s="42" t="str">
        <f t="shared" si="96"/>
        <v/>
      </c>
      <c r="N683" s="75">
        <f t="shared" si="97"/>
        <v>5.2548973283689043E-2</v>
      </c>
      <c r="O683" s="75">
        <f t="shared" si="100"/>
        <v>0</v>
      </c>
      <c r="P683" s="75">
        <f t="shared" si="100"/>
        <v>1.9098909047777898E-3</v>
      </c>
      <c r="Q683" s="75">
        <f t="shared" si="100"/>
        <v>3.0342902312921857E-3</v>
      </c>
      <c r="R683" s="75">
        <f t="shared" si="98"/>
        <v>4.760479214761907E-2</v>
      </c>
      <c r="S683" s="75">
        <f t="shared" si="98"/>
        <v>0</v>
      </c>
      <c r="T683" s="42" t="str">
        <f t="shared" si="99"/>
        <v/>
      </c>
    </row>
    <row r="684" spans="1:20" x14ac:dyDescent="0.25">
      <c r="A684">
        <v>991</v>
      </c>
      <c r="B684">
        <v>2627714.83488</v>
      </c>
      <c r="C684">
        <v>0</v>
      </c>
      <c r="D684">
        <v>25943</v>
      </c>
      <c r="E684">
        <v>0</v>
      </c>
      <c r="F684">
        <v>4215</v>
      </c>
      <c r="G684">
        <v>0</v>
      </c>
      <c r="H684" s="74">
        <v>30158</v>
      </c>
      <c r="I684" s="42" t="str">
        <f t="shared" si="92"/>
        <v/>
      </c>
      <c r="J684" s="42">
        <f t="shared" si="93"/>
        <v>0.86023608992638767</v>
      </c>
      <c r="K684" s="42" t="str">
        <f t="shared" si="94"/>
        <v/>
      </c>
      <c r="L684" s="42">
        <f t="shared" si="95"/>
        <v>0.1397639100736123</v>
      </c>
      <c r="M684" s="42" t="str">
        <f t="shared" si="96"/>
        <v/>
      </c>
      <c r="N684" s="75">
        <f t="shared" si="97"/>
        <v>1.1476892241001953E-2</v>
      </c>
      <c r="O684" s="75">
        <f t="shared" si="100"/>
        <v>0</v>
      </c>
      <c r="P684" s="75">
        <f t="shared" si="100"/>
        <v>9.872836905906018E-3</v>
      </c>
      <c r="Q684" s="75">
        <f t="shared" si="100"/>
        <v>0</v>
      </c>
      <c r="R684" s="75">
        <f t="shared" si="98"/>
        <v>1.6040553350959359E-3</v>
      </c>
      <c r="S684" s="75">
        <f t="shared" si="98"/>
        <v>0</v>
      </c>
      <c r="T684" s="42" t="str">
        <f t="shared" si="99"/>
        <v/>
      </c>
    </row>
    <row r="685" spans="1:20" x14ac:dyDescent="0.25">
      <c r="A685">
        <v>236</v>
      </c>
      <c r="B685">
        <v>11893692.524</v>
      </c>
      <c r="C685">
        <v>281942</v>
      </c>
      <c r="D685">
        <v>25939</v>
      </c>
      <c r="E685">
        <v>48182</v>
      </c>
      <c r="F685">
        <v>278673</v>
      </c>
      <c r="G685">
        <v>0</v>
      </c>
      <c r="H685" s="74">
        <v>634736</v>
      </c>
      <c r="I685" s="42">
        <f t="shared" si="92"/>
        <v>0.44418781981800309</v>
      </c>
      <c r="J685" s="42">
        <f t="shared" si="93"/>
        <v>4.0865808777192404E-2</v>
      </c>
      <c r="K685" s="42">
        <f t="shared" si="94"/>
        <v>7.5908724257013935E-2</v>
      </c>
      <c r="L685" s="42">
        <f t="shared" si="95"/>
        <v>0.43903764714779059</v>
      </c>
      <c r="M685" s="42" t="str">
        <f t="shared" si="96"/>
        <v/>
      </c>
      <c r="N685" s="75">
        <f t="shared" si="97"/>
        <v>5.3367446545232379E-2</v>
      </c>
      <c r="O685" s="75">
        <f t="shared" si="100"/>
        <v>2.3705169730180591E-2</v>
      </c>
      <c r="P685" s="75">
        <f t="shared" si="100"/>
        <v>2.1809038654445039E-3</v>
      </c>
      <c r="Q685" s="75">
        <f t="shared" si="100"/>
        <v>4.0510547841029762E-3</v>
      </c>
      <c r="R685" s="75">
        <f t="shared" si="98"/>
        <v>2.343031816550431E-2</v>
      </c>
      <c r="S685" s="75">
        <f t="shared" si="98"/>
        <v>0</v>
      </c>
      <c r="T685" s="42" t="str">
        <f t="shared" si="99"/>
        <v/>
      </c>
    </row>
    <row r="686" spans="1:20" x14ac:dyDescent="0.25">
      <c r="A686">
        <v>359</v>
      </c>
      <c r="B686">
        <v>11333991.037900001</v>
      </c>
      <c r="C686">
        <v>0</v>
      </c>
      <c r="D686">
        <v>25595</v>
      </c>
      <c r="E686">
        <v>15426</v>
      </c>
      <c r="F686">
        <v>12236</v>
      </c>
      <c r="G686">
        <v>0</v>
      </c>
      <c r="H686" s="74">
        <v>53257</v>
      </c>
      <c r="I686" s="42" t="str">
        <f t="shared" si="92"/>
        <v/>
      </c>
      <c r="J686" s="42">
        <f t="shared" si="93"/>
        <v>0.48059410030606303</v>
      </c>
      <c r="K686" s="42">
        <f t="shared" si="94"/>
        <v>0.28965206451734044</v>
      </c>
      <c r="L686" s="42">
        <f t="shared" si="95"/>
        <v>0.2297538351765965</v>
      </c>
      <c r="M686" s="42" t="str">
        <f t="shared" si="96"/>
        <v/>
      </c>
      <c r="N686" s="75">
        <f t="shared" si="97"/>
        <v>4.6988743701942819E-3</v>
      </c>
      <c r="O686" s="75">
        <f t="shared" si="100"/>
        <v>0</v>
      </c>
      <c r="P686" s="75">
        <f t="shared" si="100"/>
        <v>2.2582513003947396E-3</v>
      </c>
      <c r="Q686" s="75">
        <f t="shared" si="100"/>
        <v>1.3610386622343916E-3</v>
      </c>
      <c r="R686" s="75">
        <f t="shared" si="98"/>
        <v>1.0795844075651507E-3</v>
      </c>
      <c r="S686" s="75">
        <f t="shared" si="98"/>
        <v>0</v>
      </c>
      <c r="T686" s="42" t="str">
        <f t="shared" si="99"/>
        <v/>
      </c>
    </row>
    <row r="687" spans="1:20" x14ac:dyDescent="0.25">
      <c r="A687">
        <v>230</v>
      </c>
      <c r="B687">
        <v>17514980.530900002</v>
      </c>
      <c r="C687">
        <v>0</v>
      </c>
      <c r="D687">
        <v>25554</v>
      </c>
      <c r="E687">
        <v>0</v>
      </c>
      <c r="F687">
        <v>146786</v>
      </c>
      <c r="G687">
        <v>0</v>
      </c>
      <c r="H687" s="74">
        <v>172340</v>
      </c>
      <c r="I687" s="42" t="str">
        <f t="shared" si="92"/>
        <v/>
      </c>
      <c r="J687" s="42">
        <f t="shared" si="93"/>
        <v>0.14827666241151213</v>
      </c>
      <c r="K687" s="42" t="str">
        <f t="shared" si="94"/>
        <v/>
      </c>
      <c r="L687" s="42">
        <f t="shared" si="95"/>
        <v>0.85172333758848784</v>
      </c>
      <c r="M687" s="42" t="str">
        <f t="shared" si="96"/>
        <v/>
      </c>
      <c r="N687" s="75">
        <f t="shared" si="97"/>
        <v>9.8395770235631761E-3</v>
      </c>
      <c r="O687" s="75">
        <f t="shared" si="100"/>
        <v>0</v>
      </c>
      <c r="P687" s="75">
        <f t="shared" si="100"/>
        <v>1.4589796405949482E-3</v>
      </c>
      <c r="Q687" s="75">
        <f t="shared" si="100"/>
        <v>0</v>
      </c>
      <c r="R687" s="75">
        <f t="shared" si="98"/>
        <v>8.3805973829682266E-3</v>
      </c>
      <c r="S687" s="75">
        <f t="shared" si="98"/>
        <v>0</v>
      </c>
      <c r="T687" s="42" t="str">
        <f t="shared" si="99"/>
        <v/>
      </c>
    </row>
    <row r="688" spans="1:20" x14ac:dyDescent="0.25">
      <c r="A688">
        <v>192</v>
      </c>
      <c r="B688">
        <v>8909719.1427299995</v>
      </c>
      <c r="C688">
        <v>0</v>
      </c>
      <c r="D688">
        <v>25427</v>
      </c>
      <c r="E688">
        <v>625</v>
      </c>
      <c r="F688">
        <v>0</v>
      </c>
      <c r="G688">
        <v>0</v>
      </c>
      <c r="H688" s="74">
        <v>26052</v>
      </c>
      <c r="I688" s="42" t="str">
        <f t="shared" si="92"/>
        <v/>
      </c>
      <c r="J688" s="42">
        <f t="shared" si="93"/>
        <v>0.97600951942269309</v>
      </c>
      <c r="K688" s="42">
        <f t="shared" si="94"/>
        <v>2.3990480577306926E-2</v>
      </c>
      <c r="L688" s="42" t="str">
        <f t="shared" si="95"/>
        <v/>
      </c>
      <c r="M688" s="42" t="str">
        <f t="shared" si="96"/>
        <v/>
      </c>
      <c r="N688" s="75">
        <f t="shared" si="97"/>
        <v>2.9239978929366662E-3</v>
      </c>
      <c r="O688" s="75">
        <f t="shared" si="100"/>
        <v>0</v>
      </c>
      <c r="P688" s="75">
        <f t="shared" si="100"/>
        <v>2.8538497782780829E-3</v>
      </c>
      <c r="Q688" s="75">
        <f t="shared" si="100"/>
        <v>7.014811465858347E-5</v>
      </c>
      <c r="R688" s="75">
        <f t="shared" si="98"/>
        <v>0</v>
      </c>
      <c r="S688" s="75">
        <f t="shared" si="98"/>
        <v>0</v>
      </c>
      <c r="T688" s="42" t="str">
        <f t="shared" si="99"/>
        <v/>
      </c>
    </row>
    <row r="689" spans="1:20" x14ac:dyDescent="0.25">
      <c r="A689">
        <v>592</v>
      </c>
      <c r="B689">
        <v>63864787.984399997</v>
      </c>
      <c r="C689">
        <v>0</v>
      </c>
      <c r="D689">
        <v>25347</v>
      </c>
      <c r="E689">
        <v>0</v>
      </c>
      <c r="F689">
        <v>219</v>
      </c>
      <c r="G689">
        <v>0</v>
      </c>
      <c r="H689" s="74">
        <v>25566</v>
      </c>
      <c r="I689" s="42" t="str">
        <f t="shared" si="92"/>
        <v/>
      </c>
      <c r="J689" s="42">
        <f t="shared" si="93"/>
        <v>0.99143393569584604</v>
      </c>
      <c r="K689" s="42" t="str">
        <f t="shared" si="94"/>
        <v/>
      </c>
      <c r="L689" s="42">
        <f t="shared" si="95"/>
        <v>8.5660643041539537E-3</v>
      </c>
      <c r="M689" s="42" t="str">
        <f t="shared" si="96"/>
        <v/>
      </c>
      <c r="N689" s="75">
        <f t="shared" si="97"/>
        <v>4.0031448951564528E-4</v>
      </c>
      <c r="O689" s="75">
        <f t="shared" si="100"/>
        <v>0</v>
      </c>
      <c r="P689" s="75">
        <f t="shared" si="100"/>
        <v>3.9688536985656967E-4</v>
      </c>
      <c r="Q689" s="75">
        <f t="shared" si="100"/>
        <v>0</v>
      </c>
      <c r="R689" s="75">
        <f t="shared" si="98"/>
        <v>3.4291196590755814E-6</v>
      </c>
      <c r="S689" s="75">
        <f t="shared" si="98"/>
        <v>0</v>
      </c>
      <c r="T689" s="42" t="str">
        <f t="shared" si="99"/>
        <v/>
      </c>
    </row>
    <row r="690" spans="1:20" x14ac:dyDescent="0.25">
      <c r="A690">
        <v>861</v>
      </c>
      <c r="B690">
        <v>6995387.4377499996</v>
      </c>
      <c r="C690">
        <v>0</v>
      </c>
      <c r="D690">
        <v>24978</v>
      </c>
      <c r="E690">
        <v>2744</v>
      </c>
      <c r="F690">
        <v>0</v>
      </c>
      <c r="G690">
        <v>0</v>
      </c>
      <c r="H690" s="74">
        <v>27722</v>
      </c>
      <c r="I690" s="42" t="str">
        <f t="shared" si="92"/>
        <v/>
      </c>
      <c r="J690" s="42">
        <f t="shared" si="93"/>
        <v>0.90101724262318739</v>
      </c>
      <c r="K690" s="42">
        <f t="shared" si="94"/>
        <v>9.8982757376812641E-2</v>
      </c>
      <c r="L690" s="42" t="str">
        <f t="shared" si="95"/>
        <v/>
      </c>
      <c r="M690" s="42" t="str">
        <f t="shared" si="96"/>
        <v/>
      </c>
      <c r="N690" s="75">
        <f t="shared" si="97"/>
        <v>3.9628970155963974E-3</v>
      </c>
      <c r="O690" s="75">
        <f t="shared" si="100"/>
        <v>0</v>
      </c>
      <c r="P690" s="75">
        <f t="shared" si="100"/>
        <v>3.5706385417923238E-3</v>
      </c>
      <c r="Q690" s="75">
        <f t="shared" si="100"/>
        <v>3.9225847380407305E-4</v>
      </c>
      <c r="R690" s="75">
        <f t="shared" si="98"/>
        <v>0</v>
      </c>
      <c r="S690" s="75">
        <f t="shared" si="98"/>
        <v>0</v>
      </c>
      <c r="T690" s="42" t="str">
        <f t="shared" si="99"/>
        <v/>
      </c>
    </row>
    <row r="691" spans="1:20" x14ac:dyDescent="0.25">
      <c r="A691">
        <v>493</v>
      </c>
      <c r="B691">
        <v>6732600.39212</v>
      </c>
      <c r="C691">
        <v>0</v>
      </c>
      <c r="D691">
        <v>24906</v>
      </c>
      <c r="E691">
        <v>0</v>
      </c>
      <c r="F691">
        <v>9371</v>
      </c>
      <c r="G691">
        <v>0</v>
      </c>
      <c r="H691" s="74">
        <v>34277</v>
      </c>
      <c r="I691" s="42" t="str">
        <f t="shared" si="92"/>
        <v/>
      </c>
      <c r="J691" s="42">
        <f t="shared" si="93"/>
        <v>0.72660967996032322</v>
      </c>
      <c r="K691" s="42" t="str">
        <f t="shared" si="94"/>
        <v/>
      </c>
      <c r="L691" s="42">
        <f t="shared" si="95"/>
        <v>0.27339032003967673</v>
      </c>
      <c r="M691" s="42" t="str">
        <f t="shared" si="96"/>
        <v/>
      </c>
      <c r="N691" s="75">
        <f t="shared" si="97"/>
        <v>5.0911977547514389E-3</v>
      </c>
      <c r="O691" s="75">
        <f t="shared" si="100"/>
        <v>0</v>
      </c>
      <c r="P691" s="75">
        <f t="shared" si="100"/>
        <v>3.6993135711946594E-3</v>
      </c>
      <c r="Q691" s="75">
        <f t="shared" si="100"/>
        <v>0</v>
      </c>
      <c r="R691" s="75">
        <f t="shared" si="98"/>
        <v>1.3918841835567795E-3</v>
      </c>
      <c r="S691" s="75">
        <f t="shared" si="98"/>
        <v>0</v>
      </c>
      <c r="T691" s="42" t="str">
        <f t="shared" si="99"/>
        <v/>
      </c>
    </row>
    <row r="692" spans="1:20" x14ac:dyDescent="0.25">
      <c r="A692">
        <v>513</v>
      </c>
      <c r="B692">
        <v>11920307.445900001</v>
      </c>
      <c r="C692">
        <v>0</v>
      </c>
      <c r="D692">
        <v>24906</v>
      </c>
      <c r="E692">
        <v>0</v>
      </c>
      <c r="F692">
        <v>4969</v>
      </c>
      <c r="G692">
        <v>0</v>
      </c>
      <c r="H692" s="74">
        <v>29875</v>
      </c>
      <c r="I692" s="42" t="str">
        <f t="shared" si="92"/>
        <v/>
      </c>
      <c r="J692" s="42">
        <f t="shared" si="93"/>
        <v>0.83367364016736401</v>
      </c>
      <c r="K692" s="42" t="str">
        <f t="shared" si="94"/>
        <v/>
      </c>
      <c r="L692" s="42">
        <f t="shared" si="95"/>
        <v>0.16632635983263599</v>
      </c>
      <c r="M692" s="42" t="str">
        <f t="shared" si="96"/>
        <v/>
      </c>
      <c r="N692" s="75">
        <f t="shared" si="97"/>
        <v>2.5062273045881487E-3</v>
      </c>
      <c r="O692" s="75">
        <f t="shared" si="100"/>
        <v>0</v>
      </c>
      <c r="P692" s="75">
        <f t="shared" si="100"/>
        <v>2.0893756401028432E-3</v>
      </c>
      <c r="Q692" s="75">
        <f t="shared" si="100"/>
        <v>0</v>
      </c>
      <c r="R692" s="75">
        <f t="shared" si="98"/>
        <v>4.1685166448530585E-4</v>
      </c>
      <c r="S692" s="75">
        <f t="shared" si="98"/>
        <v>0</v>
      </c>
      <c r="T692" s="42" t="str">
        <f t="shared" si="99"/>
        <v/>
      </c>
    </row>
    <row r="693" spans="1:20" x14ac:dyDescent="0.25">
      <c r="A693">
        <v>851</v>
      </c>
      <c r="B693">
        <v>866438376.58599997</v>
      </c>
      <c r="C693">
        <v>0</v>
      </c>
      <c r="D693">
        <v>24807</v>
      </c>
      <c r="E693">
        <v>108480</v>
      </c>
      <c r="F693">
        <v>10926</v>
      </c>
      <c r="G693">
        <v>0</v>
      </c>
      <c r="H693" s="74">
        <v>144213</v>
      </c>
      <c r="I693" s="42" t="str">
        <f t="shared" si="92"/>
        <v/>
      </c>
      <c r="J693" s="42">
        <f t="shared" si="93"/>
        <v>0.17201639241954608</v>
      </c>
      <c r="K693" s="42">
        <f t="shared" si="94"/>
        <v>0.75222067358698597</v>
      </c>
      <c r="L693" s="42">
        <f t="shared" si="95"/>
        <v>7.5762933993467993E-2</v>
      </c>
      <c r="M693" s="42" t="str">
        <f t="shared" si="96"/>
        <v/>
      </c>
      <c r="N693" s="75">
        <f t="shared" si="97"/>
        <v>1.6644345852758505E-4</v>
      </c>
      <c r="O693" s="75">
        <f t="shared" si="100"/>
        <v>0</v>
      </c>
      <c r="P693" s="75">
        <f t="shared" si="100"/>
        <v>2.8631003277747513E-5</v>
      </c>
      <c r="Q693" s="75">
        <f t="shared" si="100"/>
        <v>1.2520221048776758E-4</v>
      </c>
      <c r="R693" s="75">
        <f t="shared" si="98"/>
        <v>1.2610244762069954E-5</v>
      </c>
      <c r="S693" s="75">
        <f t="shared" si="98"/>
        <v>0</v>
      </c>
      <c r="T693" s="42" t="str">
        <f t="shared" si="99"/>
        <v/>
      </c>
    </row>
    <row r="694" spans="1:20" x14ac:dyDescent="0.25">
      <c r="A694">
        <v>222</v>
      </c>
      <c r="B694">
        <v>14731272.000399999</v>
      </c>
      <c r="C694">
        <v>0</v>
      </c>
      <c r="D694">
        <v>24609</v>
      </c>
      <c r="E694">
        <v>8508</v>
      </c>
      <c r="F694">
        <v>176035</v>
      </c>
      <c r="G694">
        <v>0</v>
      </c>
      <c r="H694" s="74">
        <v>209152</v>
      </c>
      <c r="I694" s="42" t="str">
        <f t="shared" si="92"/>
        <v/>
      </c>
      <c r="J694" s="42">
        <f t="shared" si="93"/>
        <v>0.11766083996328029</v>
      </c>
      <c r="K694" s="42">
        <f t="shared" si="94"/>
        <v>4.0678549571603426E-2</v>
      </c>
      <c r="L694" s="42">
        <f t="shared" si="95"/>
        <v>0.84166061046511631</v>
      </c>
      <c r="M694" s="42" t="str">
        <f t="shared" si="96"/>
        <v/>
      </c>
      <c r="N694" s="75">
        <f t="shared" si="97"/>
        <v>1.4197823514108006E-2</v>
      </c>
      <c r="O694" s="75">
        <f t="shared" si="100"/>
        <v>0</v>
      </c>
      <c r="P694" s="75">
        <f t="shared" si="100"/>
        <v>1.6705278403203599E-3</v>
      </c>
      <c r="Q694" s="75">
        <f t="shared" si="100"/>
        <v>5.7754686762751927E-4</v>
      </c>
      <c r="R694" s="75">
        <f t="shared" si="98"/>
        <v>1.1949748806160128E-2</v>
      </c>
      <c r="S694" s="75">
        <f t="shared" si="98"/>
        <v>0</v>
      </c>
      <c r="T694" s="42" t="str">
        <f t="shared" si="99"/>
        <v/>
      </c>
    </row>
    <row r="695" spans="1:20" x14ac:dyDescent="0.25">
      <c r="A695">
        <v>524</v>
      </c>
      <c r="B695">
        <v>21802538.226399999</v>
      </c>
      <c r="C695">
        <v>0</v>
      </c>
      <c r="D695">
        <v>24357</v>
      </c>
      <c r="E695">
        <v>103006</v>
      </c>
      <c r="F695">
        <v>0</v>
      </c>
      <c r="G695">
        <v>0</v>
      </c>
      <c r="H695" s="74">
        <v>127363</v>
      </c>
      <c r="I695" s="42" t="str">
        <f t="shared" si="92"/>
        <v/>
      </c>
      <c r="J695" s="42">
        <f t="shared" si="93"/>
        <v>0.19124078421519594</v>
      </c>
      <c r="K695" s="42">
        <f t="shared" si="94"/>
        <v>0.80875921578480403</v>
      </c>
      <c r="L695" s="42" t="str">
        <f t="shared" si="95"/>
        <v/>
      </c>
      <c r="M695" s="42" t="str">
        <f t="shared" si="96"/>
        <v/>
      </c>
      <c r="N695" s="75">
        <f t="shared" si="97"/>
        <v>5.8416592911086015E-3</v>
      </c>
      <c r="O695" s="75">
        <f t="shared" si="100"/>
        <v>0</v>
      </c>
      <c r="P695" s="75">
        <f t="shared" si="100"/>
        <v>1.1171635039495945E-3</v>
      </c>
      <c r="Q695" s="75">
        <f t="shared" si="100"/>
        <v>4.7244957871590068E-3</v>
      </c>
      <c r="R695" s="75">
        <f t="shared" si="98"/>
        <v>0</v>
      </c>
      <c r="S695" s="75">
        <f t="shared" si="98"/>
        <v>0</v>
      </c>
      <c r="T695" s="42" t="str">
        <f t="shared" si="99"/>
        <v/>
      </c>
    </row>
    <row r="696" spans="1:20" x14ac:dyDescent="0.25">
      <c r="A696">
        <v>199</v>
      </c>
      <c r="B696">
        <v>3395549.97175</v>
      </c>
      <c r="C696">
        <v>0</v>
      </c>
      <c r="D696">
        <v>24089</v>
      </c>
      <c r="E696">
        <v>0</v>
      </c>
      <c r="F696">
        <v>185840</v>
      </c>
      <c r="G696">
        <v>0</v>
      </c>
      <c r="H696" s="74">
        <v>209929</v>
      </c>
      <c r="I696" s="42" t="str">
        <f t="shared" si="92"/>
        <v/>
      </c>
      <c r="J696" s="42">
        <f t="shared" si="93"/>
        <v>0.11474831966998367</v>
      </c>
      <c r="K696" s="42" t="str">
        <f t="shared" si="94"/>
        <v/>
      </c>
      <c r="L696" s="42">
        <f t="shared" si="95"/>
        <v>0.88525168033001633</v>
      </c>
      <c r="M696" s="42" t="str">
        <f t="shared" si="96"/>
        <v/>
      </c>
      <c r="N696" s="75">
        <f t="shared" si="97"/>
        <v>6.1824741719765264E-2</v>
      </c>
      <c r="O696" s="75">
        <f t="shared" si="100"/>
        <v>0</v>
      </c>
      <c r="P696" s="75">
        <f t="shared" si="100"/>
        <v>7.0942852263738004E-3</v>
      </c>
      <c r="Q696" s="75">
        <f t="shared" si="100"/>
        <v>0</v>
      </c>
      <c r="R696" s="75">
        <f t="shared" si="98"/>
        <v>5.4730456493391463E-2</v>
      </c>
      <c r="S696" s="75">
        <f t="shared" si="98"/>
        <v>0</v>
      </c>
      <c r="T696" s="42" t="str">
        <f t="shared" si="99"/>
        <v/>
      </c>
    </row>
    <row r="697" spans="1:20" x14ac:dyDescent="0.25">
      <c r="A697">
        <v>300</v>
      </c>
      <c r="B697">
        <v>55146848.428400002</v>
      </c>
      <c r="C697">
        <v>38978</v>
      </c>
      <c r="D697">
        <v>24081</v>
      </c>
      <c r="E697">
        <v>0</v>
      </c>
      <c r="F697">
        <v>59175</v>
      </c>
      <c r="G697">
        <v>0</v>
      </c>
      <c r="H697" s="74">
        <v>122234</v>
      </c>
      <c r="I697" s="42">
        <f t="shared" si="92"/>
        <v>0.31888018063713858</v>
      </c>
      <c r="J697" s="42">
        <f t="shared" si="93"/>
        <v>0.19700737928890488</v>
      </c>
      <c r="K697" s="42" t="str">
        <f t="shared" si="94"/>
        <v/>
      </c>
      <c r="L697" s="42">
        <f t="shared" si="95"/>
        <v>0.48411244007395648</v>
      </c>
      <c r="M697" s="42" t="str">
        <f t="shared" si="96"/>
        <v/>
      </c>
      <c r="N697" s="75">
        <f t="shared" si="97"/>
        <v>2.2165183230498241E-3</v>
      </c>
      <c r="O697" s="75">
        <f t="shared" si="100"/>
        <v>7.0680376323965549E-4</v>
      </c>
      <c r="P697" s="75">
        <f t="shared" si="100"/>
        <v>4.366704659698841E-4</v>
      </c>
      <c r="Q697" s="75">
        <f t="shared" si="100"/>
        <v>0</v>
      </c>
      <c r="R697" s="75">
        <f t="shared" si="98"/>
        <v>1.0730440938402845E-3</v>
      </c>
      <c r="S697" s="75">
        <f t="shared" si="98"/>
        <v>0</v>
      </c>
      <c r="T697" s="42" t="str">
        <f t="shared" si="99"/>
        <v/>
      </c>
    </row>
    <row r="698" spans="1:20" x14ac:dyDescent="0.25">
      <c r="A698">
        <v>494</v>
      </c>
      <c r="B698">
        <v>20366539.4276</v>
      </c>
      <c r="C698">
        <v>0</v>
      </c>
      <c r="D698">
        <v>24024</v>
      </c>
      <c r="E698">
        <v>0</v>
      </c>
      <c r="F698">
        <v>13072</v>
      </c>
      <c r="G698">
        <v>0</v>
      </c>
      <c r="H698" s="74">
        <v>37096</v>
      </c>
      <c r="I698" s="42" t="str">
        <f t="shared" si="92"/>
        <v/>
      </c>
      <c r="J698" s="42">
        <f t="shared" si="93"/>
        <v>0.64761699374595638</v>
      </c>
      <c r="K698" s="42" t="str">
        <f t="shared" si="94"/>
        <v/>
      </c>
      <c r="L698" s="42">
        <f t="shared" si="95"/>
        <v>0.35238300625404356</v>
      </c>
      <c r="M698" s="42" t="str">
        <f t="shared" si="96"/>
        <v/>
      </c>
      <c r="N698" s="75">
        <f t="shared" si="97"/>
        <v>1.8214189078056549E-3</v>
      </c>
      <c r="O698" s="75">
        <f t="shared" si="100"/>
        <v>0</v>
      </c>
      <c r="P698" s="75">
        <f t="shared" si="100"/>
        <v>1.1795818374251417E-3</v>
      </c>
      <c r="Q698" s="75">
        <f t="shared" si="100"/>
        <v>0</v>
      </c>
      <c r="R698" s="75">
        <f t="shared" si="98"/>
        <v>6.4183707038051329E-4</v>
      </c>
      <c r="S698" s="75">
        <f t="shared" si="98"/>
        <v>0</v>
      </c>
      <c r="T698" s="42" t="str">
        <f t="shared" si="99"/>
        <v/>
      </c>
    </row>
    <row r="699" spans="1:20" x14ac:dyDescent="0.25">
      <c r="A699">
        <v>160</v>
      </c>
      <c r="B699">
        <v>8873806.8298899997</v>
      </c>
      <c r="C699">
        <v>0</v>
      </c>
      <c r="D699">
        <v>23523</v>
      </c>
      <c r="E699">
        <v>2581</v>
      </c>
      <c r="F699">
        <v>12664</v>
      </c>
      <c r="G699">
        <v>0</v>
      </c>
      <c r="H699" s="74">
        <v>38768</v>
      </c>
      <c r="I699" s="42" t="str">
        <f t="shared" si="92"/>
        <v/>
      </c>
      <c r="J699" s="42">
        <f t="shared" si="93"/>
        <v>0.60676330994634753</v>
      </c>
      <c r="K699" s="42">
        <f t="shared" si="94"/>
        <v>6.6575526207181185E-2</v>
      </c>
      <c r="L699" s="42">
        <f t="shared" si="95"/>
        <v>0.32666116384647131</v>
      </c>
      <c r="M699" s="42" t="str">
        <f t="shared" si="96"/>
        <v/>
      </c>
      <c r="N699" s="75">
        <f t="shared" si="97"/>
        <v>4.3688127027304889E-3</v>
      </c>
      <c r="O699" s="75">
        <f t="shared" si="100"/>
        <v>0</v>
      </c>
      <c r="P699" s="75">
        <f t="shared" si="100"/>
        <v>2.6508352560443995E-3</v>
      </c>
      <c r="Q699" s="75">
        <f t="shared" si="100"/>
        <v>2.9085600458489972E-4</v>
      </c>
      <c r="R699" s="75">
        <f t="shared" si="98"/>
        <v>1.4271214421011894E-3</v>
      </c>
      <c r="S699" s="75">
        <f t="shared" si="98"/>
        <v>0</v>
      </c>
      <c r="T699" s="42" t="str">
        <f t="shared" si="99"/>
        <v/>
      </c>
    </row>
    <row r="700" spans="1:20" x14ac:dyDescent="0.25">
      <c r="A700">
        <v>288</v>
      </c>
      <c r="B700">
        <v>26035887.414799999</v>
      </c>
      <c r="C700">
        <v>0</v>
      </c>
      <c r="D700">
        <v>23469</v>
      </c>
      <c r="E700">
        <v>0</v>
      </c>
      <c r="F700">
        <v>125464</v>
      </c>
      <c r="G700">
        <v>0</v>
      </c>
      <c r="H700" s="74">
        <v>148933</v>
      </c>
      <c r="I700" s="42" t="str">
        <f t="shared" si="92"/>
        <v/>
      </c>
      <c r="J700" s="42">
        <f t="shared" si="93"/>
        <v>0.15758092565113171</v>
      </c>
      <c r="K700" s="42" t="str">
        <f t="shared" si="94"/>
        <v/>
      </c>
      <c r="L700" s="42">
        <f t="shared" si="95"/>
        <v>0.84241907434886831</v>
      </c>
      <c r="M700" s="42" t="str">
        <f t="shared" si="96"/>
        <v/>
      </c>
      <c r="N700" s="75">
        <f t="shared" si="97"/>
        <v>5.7202966669513099E-3</v>
      </c>
      <c r="O700" s="75">
        <f t="shared" si="100"/>
        <v>0</v>
      </c>
      <c r="P700" s="75">
        <f t="shared" si="100"/>
        <v>9.0140964377727101E-4</v>
      </c>
      <c r="Q700" s="75">
        <f t="shared" si="100"/>
        <v>0</v>
      </c>
      <c r="R700" s="75">
        <f t="shared" si="98"/>
        <v>4.8188870231740391E-3</v>
      </c>
      <c r="S700" s="75">
        <f t="shared" si="98"/>
        <v>0</v>
      </c>
      <c r="T700" s="42" t="str">
        <f t="shared" si="99"/>
        <v/>
      </c>
    </row>
    <row r="701" spans="1:20" x14ac:dyDescent="0.25">
      <c r="A701">
        <v>263</v>
      </c>
      <c r="B701">
        <v>8427281.0855599996</v>
      </c>
      <c r="C701">
        <v>0</v>
      </c>
      <c r="D701">
        <v>23304</v>
      </c>
      <c r="E701">
        <v>2732</v>
      </c>
      <c r="F701">
        <v>463049</v>
      </c>
      <c r="G701">
        <v>0</v>
      </c>
      <c r="H701" s="74">
        <v>489085</v>
      </c>
      <c r="I701" s="42" t="str">
        <f t="shared" si="92"/>
        <v/>
      </c>
      <c r="J701" s="42">
        <f t="shared" si="93"/>
        <v>4.7648159317909972E-2</v>
      </c>
      <c r="K701" s="42">
        <f t="shared" si="94"/>
        <v>5.5859410940838506E-3</v>
      </c>
      <c r="L701" s="42">
        <f t="shared" si="95"/>
        <v>0.94676589958800617</v>
      </c>
      <c r="M701" s="42" t="str">
        <f t="shared" si="96"/>
        <v/>
      </c>
      <c r="N701" s="75">
        <f t="shared" si="97"/>
        <v>5.8035918706691614E-2</v>
      </c>
      <c r="O701" s="75">
        <f t="shared" si="100"/>
        <v>0</v>
      </c>
      <c r="P701" s="75">
        <f t="shared" si="100"/>
        <v>2.7653047006977139E-3</v>
      </c>
      <c r="Q701" s="75">
        <f t="shared" si="100"/>
        <v>3.2418522323661837E-4</v>
      </c>
      <c r="R701" s="75">
        <f t="shared" si="98"/>
        <v>5.4946428782757281E-2</v>
      </c>
      <c r="S701" s="75">
        <f t="shared" si="98"/>
        <v>0</v>
      </c>
      <c r="T701" s="42" t="str">
        <f t="shared" si="99"/>
        <v/>
      </c>
    </row>
    <row r="702" spans="1:20" x14ac:dyDescent="0.25">
      <c r="A702">
        <v>227</v>
      </c>
      <c r="B702">
        <v>18766102.872200001</v>
      </c>
      <c r="C702">
        <v>0</v>
      </c>
      <c r="D702">
        <v>23161</v>
      </c>
      <c r="E702">
        <v>7676</v>
      </c>
      <c r="F702">
        <v>27703</v>
      </c>
      <c r="G702">
        <v>0</v>
      </c>
      <c r="H702" s="74">
        <v>58540</v>
      </c>
      <c r="I702" s="42" t="str">
        <f t="shared" si="92"/>
        <v/>
      </c>
      <c r="J702" s="42">
        <f t="shared" si="93"/>
        <v>0.39564400409976086</v>
      </c>
      <c r="K702" s="42">
        <f t="shared" si="94"/>
        <v>0.13112401776563035</v>
      </c>
      <c r="L702" s="42">
        <f t="shared" si="95"/>
        <v>0.47323197813460882</v>
      </c>
      <c r="M702" s="42" t="str">
        <f t="shared" si="96"/>
        <v/>
      </c>
      <c r="N702" s="75">
        <f t="shared" si="97"/>
        <v>3.1194542840709259E-3</v>
      </c>
      <c r="O702" s="75">
        <f t="shared" si="100"/>
        <v>0</v>
      </c>
      <c r="P702" s="75">
        <f t="shared" si="100"/>
        <v>1.2341933835559738E-3</v>
      </c>
      <c r="Q702" s="75">
        <f t="shared" si="100"/>
        <v>4.0903537896358775E-4</v>
      </c>
      <c r="R702" s="75">
        <f t="shared" si="98"/>
        <v>1.4762255215513642E-3</v>
      </c>
      <c r="S702" s="75">
        <f t="shared" si="98"/>
        <v>0</v>
      </c>
      <c r="T702" s="42" t="str">
        <f t="shared" si="99"/>
        <v/>
      </c>
    </row>
    <row r="703" spans="1:20" x14ac:dyDescent="0.25">
      <c r="A703">
        <v>500</v>
      </c>
      <c r="B703">
        <v>13962995.878900001</v>
      </c>
      <c r="C703">
        <v>0</v>
      </c>
      <c r="D703">
        <v>23099</v>
      </c>
      <c r="E703">
        <v>9346</v>
      </c>
      <c r="F703">
        <v>18929</v>
      </c>
      <c r="G703">
        <v>0</v>
      </c>
      <c r="H703" s="74">
        <v>51374</v>
      </c>
      <c r="I703" s="42" t="str">
        <f t="shared" si="92"/>
        <v/>
      </c>
      <c r="J703" s="42">
        <f t="shared" si="93"/>
        <v>0.44962432358780707</v>
      </c>
      <c r="K703" s="42">
        <f t="shared" si="94"/>
        <v>0.18192081597695331</v>
      </c>
      <c r="L703" s="42">
        <f t="shared" si="95"/>
        <v>0.36845486043523962</v>
      </c>
      <c r="M703" s="42" t="str">
        <f t="shared" si="96"/>
        <v/>
      </c>
      <c r="N703" s="75">
        <f t="shared" si="97"/>
        <v>3.6792963663072587E-3</v>
      </c>
      <c r="O703" s="75">
        <f t="shared" si="100"/>
        <v>0</v>
      </c>
      <c r="P703" s="75">
        <f t="shared" si="100"/>
        <v>1.6543011399799776E-3</v>
      </c>
      <c r="Q703" s="75">
        <f t="shared" si="100"/>
        <v>6.6934059717965581E-4</v>
      </c>
      <c r="R703" s="75">
        <f t="shared" si="98"/>
        <v>1.3556546291476252E-3</v>
      </c>
      <c r="S703" s="75">
        <f t="shared" si="98"/>
        <v>0</v>
      </c>
      <c r="T703" s="42" t="str">
        <f t="shared" si="99"/>
        <v/>
      </c>
    </row>
    <row r="704" spans="1:20" x14ac:dyDescent="0.25">
      <c r="A704">
        <v>234</v>
      </c>
      <c r="B704">
        <v>19109296.724199999</v>
      </c>
      <c r="C704">
        <v>0</v>
      </c>
      <c r="D704">
        <v>22949</v>
      </c>
      <c r="E704">
        <v>0</v>
      </c>
      <c r="F704">
        <v>327592</v>
      </c>
      <c r="G704">
        <v>0</v>
      </c>
      <c r="H704" s="74">
        <v>350541</v>
      </c>
      <c r="I704" s="42" t="str">
        <f t="shared" si="92"/>
        <v/>
      </c>
      <c r="J704" s="42">
        <f t="shared" si="93"/>
        <v>6.5467377567816606E-2</v>
      </c>
      <c r="K704" s="42" t="str">
        <f t="shared" si="94"/>
        <v/>
      </c>
      <c r="L704" s="42">
        <f t="shared" si="95"/>
        <v>0.93453262243218338</v>
      </c>
      <c r="M704" s="42" t="str">
        <f t="shared" si="96"/>
        <v/>
      </c>
      <c r="N704" s="75">
        <f t="shared" si="97"/>
        <v>1.8344003186473896E-2</v>
      </c>
      <c r="O704" s="75">
        <f t="shared" si="100"/>
        <v>0</v>
      </c>
      <c r="P704" s="75">
        <f t="shared" si="100"/>
        <v>1.2009337827141176E-3</v>
      </c>
      <c r="Q704" s="75">
        <f t="shared" si="100"/>
        <v>0</v>
      </c>
      <c r="R704" s="75">
        <f t="shared" si="98"/>
        <v>1.7143069403759779E-2</v>
      </c>
      <c r="S704" s="75">
        <f t="shared" si="98"/>
        <v>0</v>
      </c>
      <c r="T704" s="42" t="str">
        <f t="shared" si="99"/>
        <v/>
      </c>
    </row>
    <row r="705" spans="1:20" x14ac:dyDescent="0.25">
      <c r="A705">
        <v>109</v>
      </c>
      <c r="B705">
        <v>27084785.473099999</v>
      </c>
      <c r="C705">
        <v>0</v>
      </c>
      <c r="D705">
        <v>22689</v>
      </c>
      <c r="E705">
        <v>242693</v>
      </c>
      <c r="F705">
        <v>889999</v>
      </c>
      <c r="G705">
        <v>0</v>
      </c>
      <c r="H705" s="74">
        <v>1155381</v>
      </c>
      <c r="I705" s="42" t="str">
        <f t="shared" si="92"/>
        <v/>
      </c>
      <c r="J705" s="42">
        <f t="shared" si="93"/>
        <v>1.9637677960776576E-2</v>
      </c>
      <c r="K705" s="42">
        <f t="shared" si="94"/>
        <v>0.21005451881240908</v>
      </c>
      <c r="L705" s="42">
        <f t="shared" si="95"/>
        <v>0.77030780322681436</v>
      </c>
      <c r="M705" s="42" t="str">
        <f t="shared" si="96"/>
        <v/>
      </c>
      <c r="N705" s="75">
        <f t="shared" si="97"/>
        <v>4.2657934328019634E-2</v>
      </c>
      <c r="O705" s="75">
        <f t="shared" si="100"/>
        <v>0</v>
      </c>
      <c r="P705" s="75">
        <f t="shared" si="100"/>
        <v>8.3770277680560569E-4</v>
      </c>
      <c r="Q705" s="75">
        <f t="shared" si="100"/>
        <v>8.960491868803511E-3</v>
      </c>
      <c r="R705" s="75">
        <f t="shared" si="98"/>
        <v>3.2859739682410516E-2</v>
      </c>
      <c r="S705" s="75">
        <f t="shared" si="98"/>
        <v>0</v>
      </c>
      <c r="T705" s="42" t="str">
        <f t="shared" si="99"/>
        <v/>
      </c>
    </row>
    <row r="706" spans="1:20" x14ac:dyDescent="0.25">
      <c r="A706">
        <v>1137</v>
      </c>
      <c r="B706">
        <v>11769049.7721</v>
      </c>
      <c r="C706">
        <v>0</v>
      </c>
      <c r="D706">
        <v>22443</v>
      </c>
      <c r="E706">
        <v>26348</v>
      </c>
      <c r="F706">
        <v>0</v>
      </c>
      <c r="G706">
        <v>0</v>
      </c>
      <c r="H706" s="74">
        <v>48791</v>
      </c>
      <c r="I706" s="42" t="str">
        <f t="shared" si="92"/>
        <v/>
      </c>
      <c r="J706" s="42">
        <f t="shared" si="93"/>
        <v>0.45998237379844642</v>
      </c>
      <c r="K706" s="42">
        <f t="shared" si="94"/>
        <v>0.54001762620155358</v>
      </c>
      <c r="L706" s="42" t="str">
        <f t="shared" si="95"/>
        <v/>
      </c>
      <c r="M706" s="42" t="str">
        <f t="shared" si="96"/>
        <v/>
      </c>
      <c r="N706" s="75">
        <f t="shared" si="97"/>
        <v>4.1457042790034888E-3</v>
      </c>
      <c r="O706" s="75">
        <f t="shared" si="100"/>
        <v>0</v>
      </c>
      <c r="P706" s="75">
        <f t="shared" si="100"/>
        <v>1.9069508953224014E-3</v>
      </c>
      <c r="Q706" s="75">
        <f t="shared" si="100"/>
        <v>2.2387533836810869E-3</v>
      </c>
      <c r="R706" s="75">
        <f t="shared" si="98"/>
        <v>0</v>
      </c>
      <c r="S706" s="75">
        <f t="shared" si="98"/>
        <v>0</v>
      </c>
      <c r="T706" s="42" t="str">
        <f t="shared" si="99"/>
        <v/>
      </c>
    </row>
    <row r="707" spans="1:20" x14ac:dyDescent="0.25">
      <c r="A707">
        <v>190</v>
      </c>
      <c r="B707">
        <v>2757503.52018</v>
      </c>
      <c r="C707">
        <v>0</v>
      </c>
      <c r="D707">
        <v>22236</v>
      </c>
      <c r="E707">
        <v>0</v>
      </c>
      <c r="F707">
        <v>14</v>
      </c>
      <c r="G707">
        <v>0</v>
      </c>
      <c r="H707" s="74">
        <v>22250</v>
      </c>
      <c r="I707" s="42" t="str">
        <f t="shared" ref="I707:I770" si="101">IFERROR(IF(C707/$H707=0,"",C707/$H707),"")</f>
        <v/>
      </c>
      <c r="J707" s="42">
        <f t="shared" ref="J707:J770" si="102">IFERROR(IF(D707/$H707=0,"",D707/$H707),"")</f>
        <v>0.99937078651685396</v>
      </c>
      <c r="K707" s="42" t="str">
        <f t="shared" ref="K707:K770" si="103">IFERROR(IF(E707/$H707=0,"",E707/$H707),"")</f>
        <v/>
      </c>
      <c r="L707" s="42">
        <f t="shared" ref="L707:L770" si="104">IFERROR(IF(F707/$H707=0,"",F707/$H707),"")</f>
        <v>6.2921348314606742E-4</v>
      </c>
      <c r="M707" s="42" t="str">
        <f t="shared" ref="M707:M770" si="105">IFERROR(IF(G707/$H707=0,"",G707/$H707),"")</f>
        <v/>
      </c>
      <c r="N707" s="75">
        <f t="shared" ref="N707:N770" si="106">H707/B707</f>
        <v>8.0688926912222403E-3</v>
      </c>
      <c r="O707" s="75">
        <f t="shared" si="100"/>
        <v>0</v>
      </c>
      <c r="P707" s="75">
        <f t="shared" si="100"/>
        <v>8.0638156351468641E-3</v>
      </c>
      <c r="Q707" s="75">
        <f t="shared" si="100"/>
        <v>0</v>
      </c>
      <c r="R707" s="75">
        <f t="shared" si="100"/>
        <v>5.0770560753757913E-6</v>
      </c>
      <c r="S707" s="75">
        <f t="shared" si="100"/>
        <v>0</v>
      </c>
      <c r="T707" s="42" t="str">
        <f t="shared" ref="T707:T770" si="107">IFERROR(_xlfn.IFS(I707=1,1,J707=1,1,K707=1,1,L707=1,1,M707=1,1),"")</f>
        <v/>
      </c>
    </row>
    <row r="708" spans="1:20" x14ac:dyDescent="0.25">
      <c r="A708">
        <v>677</v>
      </c>
      <c r="B708">
        <v>4838968.9549799999</v>
      </c>
      <c r="C708">
        <v>0</v>
      </c>
      <c r="D708">
        <v>22008</v>
      </c>
      <c r="E708">
        <v>0</v>
      </c>
      <c r="F708">
        <v>449</v>
      </c>
      <c r="G708">
        <v>0</v>
      </c>
      <c r="H708" s="74">
        <v>22457</v>
      </c>
      <c r="I708" s="42" t="str">
        <f t="shared" si="101"/>
        <v/>
      </c>
      <c r="J708" s="42">
        <f t="shared" si="102"/>
        <v>0.98000623413634946</v>
      </c>
      <c r="K708" s="42" t="str">
        <f t="shared" si="103"/>
        <v/>
      </c>
      <c r="L708" s="42">
        <f t="shared" si="104"/>
        <v>1.9993765863650533E-2</v>
      </c>
      <c r="M708" s="42" t="str">
        <f t="shared" si="105"/>
        <v/>
      </c>
      <c r="N708" s="75">
        <f t="shared" si="106"/>
        <v>4.6408646571060334E-3</v>
      </c>
      <c r="O708" s="75">
        <f t="shared" ref="O708:R771" si="108">C708/$B708</f>
        <v>0</v>
      </c>
      <c r="P708" s="75">
        <f t="shared" si="108"/>
        <v>4.548076295746965E-3</v>
      </c>
      <c r="Q708" s="75">
        <f t="shared" si="108"/>
        <v>0</v>
      </c>
      <c r="R708" s="75">
        <f t="shared" si="108"/>
        <v>9.2788361359068855E-5</v>
      </c>
      <c r="S708" s="75">
        <f t="shared" ref="S708:S771" si="109">G708/$B708</f>
        <v>0</v>
      </c>
      <c r="T708" s="42" t="str">
        <f t="shared" si="107"/>
        <v/>
      </c>
    </row>
    <row r="709" spans="1:20" x14ac:dyDescent="0.25">
      <c r="A709">
        <v>210</v>
      </c>
      <c r="B709">
        <v>5362661.2467099996</v>
      </c>
      <c r="C709">
        <v>0</v>
      </c>
      <c r="D709">
        <v>21886</v>
      </c>
      <c r="E709">
        <v>12</v>
      </c>
      <c r="F709">
        <v>0</v>
      </c>
      <c r="G709">
        <v>0</v>
      </c>
      <c r="H709" s="74">
        <v>21898</v>
      </c>
      <c r="I709" s="42" t="str">
        <f t="shared" si="101"/>
        <v/>
      </c>
      <c r="J709" s="42">
        <f t="shared" si="102"/>
        <v>0.99945200474929219</v>
      </c>
      <c r="K709" s="42">
        <f t="shared" si="103"/>
        <v>5.4799525070782723E-4</v>
      </c>
      <c r="L709" s="42" t="str">
        <f t="shared" si="104"/>
        <v/>
      </c>
      <c r="M709" s="42" t="str">
        <f t="shared" si="105"/>
        <v/>
      </c>
      <c r="N709" s="75">
        <f t="shared" si="106"/>
        <v>4.0834203378843767E-3</v>
      </c>
      <c r="O709" s="75">
        <f t="shared" si="108"/>
        <v>0</v>
      </c>
      <c r="P709" s="75">
        <f t="shared" si="108"/>
        <v>4.0811826429325727E-3</v>
      </c>
      <c r="Q709" s="75">
        <f t="shared" si="108"/>
        <v>2.2376949518043897E-6</v>
      </c>
      <c r="R709" s="75">
        <f t="shared" si="108"/>
        <v>0</v>
      </c>
      <c r="S709" s="75">
        <f t="shared" si="109"/>
        <v>0</v>
      </c>
      <c r="T709" s="42" t="str">
        <f t="shared" si="107"/>
        <v/>
      </c>
    </row>
    <row r="710" spans="1:20" x14ac:dyDescent="0.25">
      <c r="A710">
        <v>310</v>
      </c>
      <c r="B710">
        <v>7873945.2647500001</v>
      </c>
      <c r="C710">
        <v>0</v>
      </c>
      <c r="D710">
        <v>21694</v>
      </c>
      <c r="E710">
        <v>0</v>
      </c>
      <c r="F710">
        <v>501113</v>
      </c>
      <c r="G710">
        <v>0</v>
      </c>
      <c r="H710" s="74">
        <v>522807</v>
      </c>
      <c r="I710" s="42" t="str">
        <f t="shared" si="101"/>
        <v/>
      </c>
      <c r="J710" s="42">
        <f t="shared" si="102"/>
        <v>4.1495236291786454E-2</v>
      </c>
      <c r="K710" s="42" t="str">
        <f t="shared" si="103"/>
        <v/>
      </c>
      <c r="L710" s="42">
        <f t="shared" si="104"/>
        <v>0.95850476370821358</v>
      </c>
      <c r="M710" s="42" t="str">
        <f t="shared" si="105"/>
        <v/>
      </c>
      <c r="N710" s="75">
        <f t="shared" si="106"/>
        <v>6.6397083345308125E-2</v>
      </c>
      <c r="O710" s="75">
        <f t="shared" si="108"/>
        <v>0</v>
      </c>
      <c r="P710" s="75">
        <f t="shared" si="108"/>
        <v>2.7551626624989995E-3</v>
      </c>
      <c r="Q710" s="75">
        <f t="shared" si="108"/>
        <v>0</v>
      </c>
      <c r="R710" s="75">
        <f t="shared" si="108"/>
        <v>6.3641920682809119E-2</v>
      </c>
      <c r="S710" s="75">
        <f t="shared" si="109"/>
        <v>0</v>
      </c>
      <c r="T710" s="42" t="str">
        <f t="shared" si="107"/>
        <v/>
      </c>
    </row>
    <row r="711" spans="1:20" x14ac:dyDescent="0.25">
      <c r="A711">
        <v>286</v>
      </c>
      <c r="B711">
        <v>33247163.106899999</v>
      </c>
      <c r="C711">
        <v>0</v>
      </c>
      <c r="D711">
        <v>21616</v>
      </c>
      <c r="E711">
        <v>475066</v>
      </c>
      <c r="F711">
        <v>910734</v>
      </c>
      <c r="G711">
        <v>0</v>
      </c>
      <c r="H711" s="74">
        <v>1407416</v>
      </c>
      <c r="I711" s="42" t="str">
        <f t="shared" si="101"/>
        <v/>
      </c>
      <c r="J711" s="42">
        <f t="shared" si="102"/>
        <v>1.5358643073547552E-2</v>
      </c>
      <c r="K711" s="42">
        <f t="shared" si="103"/>
        <v>0.33754483393680335</v>
      </c>
      <c r="L711" s="42">
        <f t="shared" si="104"/>
        <v>0.64709652298964915</v>
      </c>
      <c r="M711" s="42" t="str">
        <f t="shared" si="105"/>
        <v/>
      </c>
      <c r="N711" s="75">
        <f t="shared" si="106"/>
        <v>4.233191251460218E-2</v>
      </c>
      <c r="O711" s="75">
        <f t="shared" si="108"/>
        <v>0</v>
      </c>
      <c r="P711" s="75">
        <f t="shared" si="108"/>
        <v>6.501607349324157E-4</v>
      </c>
      <c r="Q711" s="75">
        <f t="shared" si="108"/>
        <v>1.4288918379968679E-2</v>
      </c>
      <c r="R711" s="75">
        <f t="shared" si="108"/>
        <v>2.7392833399701087E-2</v>
      </c>
      <c r="S711" s="75">
        <f t="shared" si="109"/>
        <v>0</v>
      </c>
      <c r="T711" s="42" t="str">
        <f t="shared" si="107"/>
        <v/>
      </c>
    </row>
    <row r="712" spans="1:20" x14ac:dyDescent="0.25">
      <c r="A712">
        <v>634</v>
      </c>
      <c r="B712">
        <v>83764606.617200002</v>
      </c>
      <c r="C712">
        <v>0</v>
      </c>
      <c r="D712">
        <v>21572</v>
      </c>
      <c r="E712">
        <v>236</v>
      </c>
      <c r="F712">
        <v>544</v>
      </c>
      <c r="G712">
        <v>0</v>
      </c>
      <c r="H712" s="74">
        <v>22352</v>
      </c>
      <c r="I712" s="42" t="str">
        <f t="shared" si="101"/>
        <v/>
      </c>
      <c r="J712" s="42">
        <f t="shared" si="102"/>
        <v>0.96510379384395129</v>
      </c>
      <c r="K712" s="42">
        <f t="shared" si="103"/>
        <v>1.0558339298496779E-2</v>
      </c>
      <c r="L712" s="42">
        <f t="shared" si="104"/>
        <v>2.4337866857551897E-2</v>
      </c>
      <c r="M712" s="42" t="str">
        <f t="shared" si="105"/>
        <v/>
      </c>
      <c r="N712" s="75">
        <f t="shared" si="106"/>
        <v>2.6684301285085125E-4</v>
      </c>
      <c r="O712" s="75">
        <f t="shared" si="108"/>
        <v>0</v>
      </c>
      <c r="P712" s="75">
        <f t="shared" si="108"/>
        <v>2.5753120406310682E-4</v>
      </c>
      <c r="Q712" s="75">
        <f t="shared" si="108"/>
        <v>2.8174190691124237E-6</v>
      </c>
      <c r="R712" s="75">
        <f t="shared" si="108"/>
        <v>6.4943897186320274E-6</v>
      </c>
      <c r="S712" s="75">
        <f t="shared" si="109"/>
        <v>0</v>
      </c>
      <c r="T712" s="42" t="str">
        <f t="shared" si="107"/>
        <v/>
      </c>
    </row>
    <row r="713" spans="1:20" x14ac:dyDescent="0.25">
      <c r="A713">
        <v>945</v>
      </c>
      <c r="B713">
        <v>15625113.371200001</v>
      </c>
      <c r="C713">
        <v>0</v>
      </c>
      <c r="D713">
        <v>21309</v>
      </c>
      <c r="E713">
        <v>4650</v>
      </c>
      <c r="F713">
        <v>0</v>
      </c>
      <c r="G713">
        <v>0</v>
      </c>
      <c r="H713" s="74">
        <v>25959</v>
      </c>
      <c r="I713" s="42" t="str">
        <f t="shared" si="101"/>
        <v/>
      </c>
      <c r="J713" s="42">
        <f t="shared" si="102"/>
        <v>0.82087137408991107</v>
      </c>
      <c r="K713" s="42">
        <f t="shared" si="103"/>
        <v>0.17912862591008899</v>
      </c>
      <c r="L713" s="42" t="str">
        <f t="shared" si="104"/>
        <v/>
      </c>
      <c r="M713" s="42" t="str">
        <f t="shared" si="105"/>
        <v/>
      </c>
      <c r="N713" s="75">
        <f t="shared" si="106"/>
        <v>1.6613639455472548E-3</v>
      </c>
      <c r="O713" s="75">
        <f t="shared" si="108"/>
        <v>0</v>
      </c>
      <c r="P713" s="75">
        <f t="shared" si="108"/>
        <v>1.363766104844811E-3</v>
      </c>
      <c r="Q713" s="75">
        <f t="shared" si="108"/>
        <v>2.9759784070244362E-4</v>
      </c>
      <c r="R713" s="75">
        <f t="shared" si="108"/>
        <v>0</v>
      </c>
      <c r="S713" s="75">
        <f t="shared" si="109"/>
        <v>0</v>
      </c>
      <c r="T713" s="42" t="str">
        <f t="shared" si="107"/>
        <v/>
      </c>
    </row>
    <row r="714" spans="1:20" x14ac:dyDescent="0.25">
      <c r="A714">
        <v>322</v>
      </c>
      <c r="B714">
        <v>7061486.2793800002</v>
      </c>
      <c r="C714">
        <v>0</v>
      </c>
      <c r="D714">
        <v>21303</v>
      </c>
      <c r="E714">
        <v>1013</v>
      </c>
      <c r="F714">
        <v>0</v>
      </c>
      <c r="G714">
        <v>0</v>
      </c>
      <c r="H714" s="74">
        <v>22316</v>
      </c>
      <c r="I714" s="42" t="str">
        <f t="shared" si="101"/>
        <v/>
      </c>
      <c r="J714" s="42">
        <f t="shared" si="102"/>
        <v>0.95460656031546876</v>
      </c>
      <c r="K714" s="42">
        <f t="shared" si="103"/>
        <v>4.539343968453128E-2</v>
      </c>
      <c r="L714" s="42" t="str">
        <f t="shared" si="104"/>
        <v/>
      </c>
      <c r="M714" s="42" t="str">
        <f t="shared" si="105"/>
        <v/>
      </c>
      <c r="N714" s="75">
        <f t="shared" si="106"/>
        <v>3.1602412179379535E-3</v>
      </c>
      <c r="O714" s="75">
        <f t="shared" si="108"/>
        <v>0</v>
      </c>
      <c r="P714" s="75">
        <f t="shared" si="108"/>
        <v>3.0167869988229172E-3</v>
      </c>
      <c r="Q714" s="75">
        <f t="shared" si="108"/>
        <v>1.4345421911503617E-4</v>
      </c>
      <c r="R714" s="75">
        <f t="shared" si="108"/>
        <v>0</v>
      </c>
      <c r="S714" s="75">
        <f t="shared" si="109"/>
        <v>0</v>
      </c>
      <c r="T714" s="42" t="str">
        <f t="shared" si="107"/>
        <v/>
      </c>
    </row>
    <row r="715" spans="1:20" x14ac:dyDescent="0.25">
      <c r="A715">
        <v>17</v>
      </c>
      <c r="B715">
        <v>6501741.6763699995</v>
      </c>
      <c r="C715">
        <v>0</v>
      </c>
      <c r="D715">
        <v>21089</v>
      </c>
      <c r="E715">
        <v>295496</v>
      </c>
      <c r="F715">
        <v>0</v>
      </c>
      <c r="G715">
        <v>0</v>
      </c>
      <c r="H715" s="74">
        <v>316585</v>
      </c>
      <c r="I715" s="42" t="str">
        <f t="shared" si="101"/>
        <v/>
      </c>
      <c r="J715" s="42">
        <f t="shared" si="102"/>
        <v>6.6614021510810681E-2</v>
      </c>
      <c r="K715" s="42">
        <f t="shared" si="103"/>
        <v>0.93338597848918936</v>
      </c>
      <c r="L715" s="42" t="str">
        <f t="shared" si="104"/>
        <v/>
      </c>
      <c r="M715" s="42" t="str">
        <f t="shared" si="105"/>
        <v/>
      </c>
      <c r="N715" s="75">
        <f t="shared" si="106"/>
        <v>4.8692337493290445E-2</v>
      </c>
      <c r="O715" s="75">
        <f t="shared" si="108"/>
        <v>0</v>
      </c>
      <c r="P715" s="75">
        <f t="shared" si="108"/>
        <v>3.2435924171897034E-3</v>
      </c>
      <c r="Q715" s="75">
        <f t="shared" si="108"/>
        <v>4.5448745076100742E-2</v>
      </c>
      <c r="R715" s="75">
        <f t="shared" si="108"/>
        <v>0</v>
      </c>
      <c r="S715" s="75">
        <f t="shared" si="109"/>
        <v>0</v>
      </c>
      <c r="T715" s="42" t="str">
        <f t="shared" si="107"/>
        <v/>
      </c>
    </row>
    <row r="716" spans="1:20" x14ac:dyDescent="0.25">
      <c r="A716">
        <v>275</v>
      </c>
      <c r="B716">
        <v>1039221.85644</v>
      </c>
      <c r="C716">
        <v>0</v>
      </c>
      <c r="D716">
        <v>20969</v>
      </c>
      <c r="E716">
        <v>0</v>
      </c>
      <c r="F716">
        <v>4516</v>
      </c>
      <c r="G716">
        <v>0</v>
      </c>
      <c r="H716" s="74">
        <v>25485</v>
      </c>
      <c r="I716" s="42" t="str">
        <f t="shared" si="101"/>
        <v/>
      </c>
      <c r="J716" s="42">
        <f t="shared" si="102"/>
        <v>0.82279772415146168</v>
      </c>
      <c r="K716" s="42" t="str">
        <f t="shared" si="103"/>
        <v/>
      </c>
      <c r="L716" s="42">
        <f t="shared" si="104"/>
        <v>0.17720227584853834</v>
      </c>
      <c r="M716" s="42" t="str">
        <f t="shared" si="105"/>
        <v/>
      </c>
      <c r="N716" s="75">
        <f t="shared" si="106"/>
        <v>2.4523156284744083E-2</v>
      </c>
      <c r="O716" s="75">
        <f t="shared" si="108"/>
        <v>0</v>
      </c>
      <c r="P716" s="75">
        <f t="shared" si="108"/>
        <v>2.0177597180098046E-2</v>
      </c>
      <c r="Q716" s="75">
        <f t="shared" si="108"/>
        <v>0</v>
      </c>
      <c r="R716" s="75">
        <f t="shared" si="108"/>
        <v>4.3455591046460381E-3</v>
      </c>
      <c r="S716" s="75">
        <f t="shared" si="109"/>
        <v>0</v>
      </c>
      <c r="T716" s="42" t="str">
        <f t="shared" si="107"/>
        <v/>
      </c>
    </row>
    <row r="717" spans="1:20" x14ac:dyDescent="0.25">
      <c r="A717">
        <v>311</v>
      </c>
      <c r="B717">
        <v>5884457.1546299998</v>
      </c>
      <c r="C717">
        <v>0</v>
      </c>
      <c r="D717">
        <v>20920</v>
      </c>
      <c r="E717">
        <v>0</v>
      </c>
      <c r="F717">
        <v>18616</v>
      </c>
      <c r="G717">
        <v>0</v>
      </c>
      <c r="H717" s="74">
        <v>39536</v>
      </c>
      <c r="I717" s="42" t="str">
        <f t="shared" si="101"/>
        <v/>
      </c>
      <c r="J717" s="42">
        <f t="shared" si="102"/>
        <v>0.52913800080938889</v>
      </c>
      <c r="K717" s="42" t="str">
        <f t="shared" si="103"/>
        <v/>
      </c>
      <c r="L717" s="42">
        <f t="shared" si="104"/>
        <v>0.47086199919061111</v>
      </c>
      <c r="M717" s="42" t="str">
        <f t="shared" si="105"/>
        <v/>
      </c>
      <c r="N717" s="75">
        <f t="shared" si="106"/>
        <v>6.7187166056417533E-3</v>
      </c>
      <c r="O717" s="75">
        <f t="shared" si="108"/>
        <v>0</v>
      </c>
      <c r="P717" s="75">
        <f t="shared" si="108"/>
        <v>3.5551282727141207E-3</v>
      </c>
      <c r="Q717" s="75">
        <f t="shared" si="108"/>
        <v>0</v>
      </c>
      <c r="R717" s="75">
        <f t="shared" si="108"/>
        <v>3.1635883329276322E-3</v>
      </c>
      <c r="S717" s="75">
        <f t="shared" si="109"/>
        <v>0</v>
      </c>
      <c r="T717" s="42" t="str">
        <f t="shared" si="107"/>
        <v/>
      </c>
    </row>
    <row r="718" spans="1:20" x14ac:dyDescent="0.25">
      <c r="A718">
        <v>492</v>
      </c>
      <c r="B718">
        <v>1413200.6442499999</v>
      </c>
      <c r="C718">
        <v>0</v>
      </c>
      <c r="D718">
        <v>20755</v>
      </c>
      <c r="E718">
        <v>0</v>
      </c>
      <c r="F718">
        <v>1543</v>
      </c>
      <c r="G718">
        <v>0</v>
      </c>
      <c r="H718" s="74">
        <v>22298</v>
      </c>
      <c r="I718" s="42" t="str">
        <f t="shared" si="101"/>
        <v/>
      </c>
      <c r="J718" s="42">
        <f t="shared" si="102"/>
        <v>0.93080096869674411</v>
      </c>
      <c r="K718" s="42" t="str">
        <f t="shared" si="103"/>
        <v/>
      </c>
      <c r="L718" s="42">
        <f t="shared" si="104"/>
        <v>6.9199031303255901E-2</v>
      </c>
      <c r="M718" s="42" t="str">
        <f t="shared" si="105"/>
        <v/>
      </c>
      <c r="N718" s="75">
        <f t="shared" si="106"/>
        <v>1.577836812537952E-2</v>
      </c>
      <c r="O718" s="75">
        <f t="shared" si="108"/>
        <v>0</v>
      </c>
      <c r="P718" s="75">
        <f t="shared" si="108"/>
        <v>1.4686520335557087E-2</v>
      </c>
      <c r="Q718" s="75">
        <f t="shared" si="108"/>
        <v>0</v>
      </c>
      <c r="R718" s="75">
        <f t="shared" si="108"/>
        <v>1.0918477898224325E-3</v>
      </c>
      <c r="S718" s="75">
        <f t="shared" si="109"/>
        <v>0</v>
      </c>
      <c r="T718" s="42" t="str">
        <f t="shared" si="107"/>
        <v/>
      </c>
    </row>
    <row r="719" spans="1:20" x14ac:dyDescent="0.25">
      <c r="A719">
        <v>7</v>
      </c>
      <c r="B719">
        <v>6196813.43181</v>
      </c>
      <c r="C719">
        <v>0</v>
      </c>
      <c r="D719">
        <v>20588</v>
      </c>
      <c r="E719">
        <v>0</v>
      </c>
      <c r="F719">
        <v>74271</v>
      </c>
      <c r="G719">
        <v>0</v>
      </c>
      <c r="H719" s="74">
        <v>94859</v>
      </c>
      <c r="I719" s="42" t="str">
        <f t="shared" si="101"/>
        <v/>
      </c>
      <c r="J719" s="42">
        <f t="shared" si="102"/>
        <v>0.21703791943832426</v>
      </c>
      <c r="K719" s="42" t="str">
        <f t="shared" si="103"/>
        <v/>
      </c>
      <c r="L719" s="42">
        <f t="shared" si="104"/>
        <v>0.78296208056167571</v>
      </c>
      <c r="M719" s="42" t="str">
        <f t="shared" si="105"/>
        <v/>
      </c>
      <c r="N719" s="75">
        <f t="shared" si="106"/>
        <v>1.53077062983794E-2</v>
      </c>
      <c r="O719" s="75">
        <f t="shared" si="108"/>
        <v>0</v>
      </c>
      <c r="P719" s="75">
        <f t="shared" si="108"/>
        <v>3.322352726373197E-3</v>
      </c>
      <c r="Q719" s="75">
        <f t="shared" si="108"/>
        <v>0</v>
      </c>
      <c r="R719" s="75">
        <f t="shared" si="108"/>
        <v>1.1985353572006203E-2</v>
      </c>
      <c r="S719" s="75">
        <f t="shared" si="109"/>
        <v>0</v>
      </c>
      <c r="T719" s="42" t="str">
        <f t="shared" si="107"/>
        <v/>
      </c>
    </row>
    <row r="720" spans="1:20" x14ac:dyDescent="0.25">
      <c r="A720">
        <v>1098</v>
      </c>
      <c r="B720">
        <v>24414546.508900002</v>
      </c>
      <c r="C720">
        <v>129827</v>
      </c>
      <c r="D720">
        <v>20400</v>
      </c>
      <c r="E720">
        <v>9637</v>
      </c>
      <c r="F720">
        <v>0</v>
      </c>
      <c r="G720">
        <v>0</v>
      </c>
      <c r="H720" s="74">
        <v>159864</v>
      </c>
      <c r="I720" s="42">
        <f t="shared" si="101"/>
        <v>0.81210904268628337</v>
      </c>
      <c r="J720" s="42">
        <f t="shared" si="102"/>
        <v>0.12760846719711755</v>
      </c>
      <c r="K720" s="42">
        <f t="shared" si="103"/>
        <v>6.0282490116599106E-2</v>
      </c>
      <c r="L720" s="42" t="str">
        <f t="shared" si="104"/>
        <v/>
      </c>
      <c r="M720" s="42" t="str">
        <f t="shared" si="105"/>
        <v/>
      </c>
      <c r="N720" s="75">
        <f t="shared" si="106"/>
        <v>6.5478996278601235E-3</v>
      </c>
      <c r="O720" s="75">
        <f t="shared" si="108"/>
        <v>5.3176084983873563E-3</v>
      </c>
      <c r="P720" s="75">
        <f t="shared" si="108"/>
        <v>8.3556743487180681E-4</v>
      </c>
      <c r="Q720" s="75">
        <f t="shared" si="108"/>
        <v>3.9472369460096088E-4</v>
      </c>
      <c r="R720" s="75">
        <f t="shared" si="108"/>
        <v>0</v>
      </c>
      <c r="S720" s="75">
        <f t="shared" si="109"/>
        <v>0</v>
      </c>
      <c r="T720" s="42" t="str">
        <f t="shared" si="107"/>
        <v/>
      </c>
    </row>
    <row r="721" spans="1:20" x14ac:dyDescent="0.25">
      <c r="A721">
        <v>927</v>
      </c>
      <c r="B721">
        <v>2327829.0419399999</v>
      </c>
      <c r="C721">
        <v>0</v>
      </c>
      <c r="D721">
        <v>20320</v>
      </c>
      <c r="E721">
        <v>0</v>
      </c>
      <c r="F721">
        <v>1425</v>
      </c>
      <c r="G721">
        <v>0</v>
      </c>
      <c r="H721" s="74">
        <v>21745</v>
      </c>
      <c r="I721" s="42" t="str">
        <f t="shared" si="101"/>
        <v/>
      </c>
      <c r="J721" s="42">
        <f t="shared" si="102"/>
        <v>0.93446769372269489</v>
      </c>
      <c r="K721" s="42" t="str">
        <f t="shared" si="103"/>
        <v/>
      </c>
      <c r="L721" s="42">
        <f t="shared" si="104"/>
        <v>6.5532306277305122E-2</v>
      </c>
      <c r="M721" s="42" t="str">
        <f t="shared" si="105"/>
        <v/>
      </c>
      <c r="N721" s="75">
        <f t="shared" si="106"/>
        <v>9.3413217243298232E-3</v>
      </c>
      <c r="O721" s="75">
        <f t="shared" si="108"/>
        <v>0</v>
      </c>
      <c r="P721" s="75">
        <f t="shared" si="108"/>
        <v>8.7291633680561965E-3</v>
      </c>
      <c r="Q721" s="75">
        <f t="shared" si="108"/>
        <v>0</v>
      </c>
      <c r="R721" s="75">
        <f t="shared" si="108"/>
        <v>6.1215835627362607E-4</v>
      </c>
      <c r="S721" s="75">
        <f t="shared" si="109"/>
        <v>0</v>
      </c>
      <c r="T721" s="42" t="str">
        <f t="shared" si="107"/>
        <v/>
      </c>
    </row>
    <row r="722" spans="1:20" x14ac:dyDescent="0.25">
      <c r="A722">
        <v>325</v>
      </c>
      <c r="B722">
        <v>4375714.2070000004</v>
      </c>
      <c r="C722">
        <v>0</v>
      </c>
      <c r="D722">
        <v>20107</v>
      </c>
      <c r="E722">
        <v>24</v>
      </c>
      <c r="F722">
        <v>159991</v>
      </c>
      <c r="G722">
        <v>0</v>
      </c>
      <c r="H722" s="74">
        <v>180122</v>
      </c>
      <c r="I722" s="42" t="str">
        <f t="shared" si="101"/>
        <v/>
      </c>
      <c r="J722" s="42">
        <f t="shared" si="102"/>
        <v>0.11162989529319017</v>
      </c>
      <c r="K722" s="42">
        <f t="shared" si="103"/>
        <v>1.3324302417250529E-4</v>
      </c>
      <c r="L722" s="42">
        <f t="shared" si="104"/>
        <v>0.88823686168263727</v>
      </c>
      <c r="M722" s="42" t="str">
        <f t="shared" si="105"/>
        <v/>
      </c>
      <c r="N722" s="75">
        <f t="shared" si="106"/>
        <v>4.1164022940952547E-2</v>
      </c>
      <c r="O722" s="75">
        <f t="shared" si="108"/>
        <v>0</v>
      </c>
      <c r="P722" s="75">
        <f t="shared" si="108"/>
        <v>4.5951355707450113E-3</v>
      </c>
      <c r="Q722" s="75">
        <f t="shared" si="108"/>
        <v>5.4848189037589035E-6</v>
      </c>
      <c r="R722" s="75">
        <f t="shared" si="108"/>
        <v>3.6563402551303775E-2</v>
      </c>
      <c r="S722" s="75">
        <f t="shared" si="109"/>
        <v>0</v>
      </c>
      <c r="T722" s="42" t="str">
        <f t="shared" si="107"/>
        <v/>
      </c>
    </row>
    <row r="723" spans="1:20" x14ac:dyDescent="0.25">
      <c r="A723">
        <v>893</v>
      </c>
      <c r="B723">
        <v>1208356.4186</v>
      </c>
      <c r="C723">
        <v>0</v>
      </c>
      <c r="D723">
        <v>20072</v>
      </c>
      <c r="E723">
        <v>40</v>
      </c>
      <c r="F723">
        <v>0</v>
      </c>
      <c r="G723">
        <v>0</v>
      </c>
      <c r="H723" s="74">
        <v>20112</v>
      </c>
      <c r="I723" s="42" t="str">
        <f t="shared" si="101"/>
        <v/>
      </c>
      <c r="J723" s="42">
        <f t="shared" si="102"/>
        <v>0.99801113762927607</v>
      </c>
      <c r="K723" s="42">
        <f t="shared" si="103"/>
        <v>1.988862370723946E-3</v>
      </c>
      <c r="L723" s="42" t="str">
        <f t="shared" si="104"/>
        <v/>
      </c>
      <c r="M723" s="42" t="str">
        <f t="shared" si="105"/>
        <v/>
      </c>
      <c r="N723" s="75">
        <f t="shared" si="106"/>
        <v>1.664409580684955E-2</v>
      </c>
      <c r="O723" s="75">
        <f t="shared" si="108"/>
        <v>0</v>
      </c>
      <c r="P723" s="75">
        <f t="shared" si="108"/>
        <v>1.6610992991004582E-2</v>
      </c>
      <c r="Q723" s="75">
        <f t="shared" si="108"/>
        <v>3.3102815844967283E-5</v>
      </c>
      <c r="R723" s="75">
        <f t="shared" si="108"/>
        <v>0</v>
      </c>
      <c r="S723" s="75">
        <f t="shared" si="109"/>
        <v>0</v>
      </c>
      <c r="T723" s="42" t="str">
        <f t="shared" si="107"/>
        <v/>
      </c>
    </row>
    <row r="724" spans="1:20" x14ac:dyDescent="0.25">
      <c r="A724">
        <v>361</v>
      </c>
      <c r="B724">
        <v>5709928.1358000003</v>
      </c>
      <c r="C724">
        <v>0</v>
      </c>
      <c r="D724">
        <v>19924</v>
      </c>
      <c r="E724">
        <v>12</v>
      </c>
      <c r="F724">
        <v>0</v>
      </c>
      <c r="G724">
        <v>0</v>
      </c>
      <c r="H724" s="74">
        <v>19936</v>
      </c>
      <c r="I724" s="42" t="str">
        <f t="shared" si="101"/>
        <v/>
      </c>
      <c r="J724" s="42">
        <f t="shared" si="102"/>
        <v>0.9993980738362761</v>
      </c>
      <c r="K724" s="42">
        <f t="shared" si="103"/>
        <v>6.019261637239165E-4</v>
      </c>
      <c r="L724" s="42" t="str">
        <f t="shared" si="104"/>
        <v/>
      </c>
      <c r="M724" s="42" t="str">
        <f t="shared" si="105"/>
        <v/>
      </c>
      <c r="N724" s="75">
        <f t="shared" si="106"/>
        <v>3.4914625063327226E-3</v>
      </c>
      <c r="O724" s="75">
        <f t="shared" si="108"/>
        <v>0</v>
      </c>
      <c r="P724" s="75">
        <f t="shared" si="108"/>
        <v>3.4893609037004998E-3</v>
      </c>
      <c r="Q724" s="75">
        <f t="shared" si="108"/>
        <v>2.1016026322227465E-6</v>
      </c>
      <c r="R724" s="75">
        <f t="shared" si="108"/>
        <v>0</v>
      </c>
      <c r="S724" s="75">
        <f t="shared" si="109"/>
        <v>0</v>
      </c>
      <c r="T724" s="42" t="str">
        <f t="shared" si="107"/>
        <v/>
      </c>
    </row>
    <row r="725" spans="1:20" x14ac:dyDescent="0.25">
      <c r="A725">
        <v>75</v>
      </c>
      <c r="B725">
        <v>1391139.90381</v>
      </c>
      <c r="C725">
        <v>0</v>
      </c>
      <c r="D725">
        <v>19763</v>
      </c>
      <c r="E725">
        <v>30222</v>
      </c>
      <c r="F725">
        <v>0</v>
      </c>
      <c r="G725">
        <v>0</v>
      </c>
      <c r="H725" s="74">
        <v>49985</v>
      </c>
      <c r="I725" s="42" t="str">
        <f t="shared" si="101"/>
        <v/>
      </c>
      <c r="J725" s="42">
        <f t="shared" si="102"/>
        <v>0.39537861358407522</v>
      </c>
      <c r="K725" s="42">
        <f t="shared" si="103"/>
        <v>0.60462138641592478</v>
      </c>
      <c r="L725" s="42" t="str">
        <f t="shared" si="104"/>
        <v/>
      </c>
      <c r="M725" s="42" t="str">
        <f t="shared" si="105"/>
        <v/>
      </c>
      <c r="N725" s="75">
        <f t="shared" si="106"/>
        <v>3.5930965579452516E-2</v>
      </c>
      <c r="O725" s="75">
        <f t="shared" si="108"/>
        <v>0</v>
      </c>
      <c r="P725" s="75">
        <f t="shared" si="108"/>
        <v>1.4206335355541066E-2</v>
      </c>
      <c r="Q725" s="75">
        <f t="shared" si="108"/>
        <v>2.1724630223911454E-2</v>
      </c>
      <c r="R725" s="75">
        <f t="shared" si="108"/>
        <v>0</v>
      </c>
      <c r="S725" s="75">
        <f t="shared" si="109"/>
        <v>0</v>
      </c>
      <c r="T725" s="42" t="str">
        <f t="shared" si="107"/>
        <v/>
      </c>
    </row>
    <row r="726" spans="1:20" x14ac:dyDescent="0.25">
      <c r="A726">
        <v>555</v>
      </c>
      <c r="B726">
        <v>24739259.088300001</v>
      </c>
      <c r="C726">
        <v>0</v>
      </c>
      <c r="D726">
        <v>19579</v>
      </c>
      <c r="E726">
        <v>7353</v>
      </c>
      <c r="F726">
        <v>155</v>
      </c>
      <c r="G726">
        <v>0</v>
      </c>
      <c r="H726" s="74">
        <v>27087</v>
      </c>
      <c r="I726" s="42" t="str">
        <f t="shared" si="101"/>
        <v/>
      </c>
      <c r="J726" s="42">
        <f t="shared" si="102"/>
        <v>0.72281906449588362</v>
      </c>
      <c r="K726" s="42">
        <f t="shared" si="103"/>
        <v>0.27145863329272346</v>
      </c>
      <c r="L726" s="42">
        <f t="shared" si="104"/>
        <v>5.7223022113929191E-3</v>
      </c>
      <c r="M726" s="42" t="str">
        <f t="shared" si="105"/>
        <v/>
      </c>
      <c r="N726" s="75">
        <f t="shared" si="106"/>
        <v>1.0948994027396043E-3</v>
      </c>
      <c r="O726" s="75">
        <f t="shared" si="108"/>
        <v>0</v>
      </c>
      <c r="P726" s="75">
        <f t="shared" si="108"/>
        <v>7.9141416200534257E-4</v>
      </c>
      <c r="Q726" s="75">
        <f t="shared" si="108"/>
        <v>2.9721989546071219E-4</v>
      </c>
      <c r="R726" s="75">
        <f t="shared" si="108"/>
        <v>6.2653452735496246E-6</v>
      </c>
      <c r="S726" s="75">
        <f t="shared" si="109"/>
        <v>0</v>
      </c>
      <c r="T726" s="42" t="str">
        <f t="shared" si="107"/>
        <v/>
      </c>
    </row>
    <row r="727" spans="1:20" x14ac:dyDescent="0.25">
      <c r="A727">
        <v>946</v>
      </c>
      <c r="B727">
        <v>3742745.4432799998</v>
      </c>
      <c r="C727">
        <v>0</v>
      </c>
      <c r="D727">
        <v>19456</v>
      </c>
      <c r="E727">
        <v>169</v>
      </c>
      <c r="F727">
        <v>0</v>
      </c>
      <c r="G727">
        <v>0</v>
      </c>
      <c r="H727" s="74">
        <v>19625</v>
      </c>
      <c r="I727" s="42" t="str">
        <f t="shared" si="101"/>
        <v/>
      </c>
      <c r="J727" s="42">
        <f t="shared" si="102"/>
        <v>0.9913885350318471</v>
      </c>
      <c r="K727" s="42">
        <f t="shared" si="103"/>
        <v>8.6114649681528661E-3</v>
      </c>
      <c r="L727" s="42" t="str">
        <f t="shared" si="104"/>
        <v/>
      </c>
      <c r="M727" s="42" t="str">
        <f t="shared" si="105"/>
        <v/>
      </c>
      <c r="N727" s="75">
        <f t="shared" si="106"/>
        <v>5.2434770938633206E-3</v>
      </c>
      <c r="O727" s="75">
        <f t="shared" si="108"/>
        <v>0</v>
      </c>
      <c r="P727" s="75">
        <f t="shared" si="108"/>
        <v>5.1983230745582046E-3</v>
      </c>
      <c r="Q727" s="75">
        <f t="shared" si="108"/>
        <v>4.5154019305115986E-5</v>
      </c>
      <c r="R727" s="75">
        <f t="shared" si="108"/>
        <v>0</v>
      </c>
      <c r="S727" s="75">
        <f t="shared" si="109"/>
        <v>0</v>
      </c>
      <c r="T727" s="42" t="str">
        <f t="shared" si="107"/>
        <v/>
      </c>
    </row>
    <row r="728" spans="1:20" x14ac:dyDescent="0.25">
      <c r="A728">
        <v>935</v>
      </c>
      <c r="B728">
        <v>5166481.8640599996</v>
      </c>
      <c r="C728">
        <v>0</v>
      </c>
      <c r="D728">
        <v>19420</v>
      </c>
      <c r="E728">
        <v>675</v>
      </c>
      <c r="F728">
        <v>5150</v>
      </c>
      <c r="G728">
        <v>0</v>
      </c>
      <c r="H728" s="74">
        <v>25245</v>
      </c>
      <c r="I728" s="42" t="str">
        <f t="shared" si="101"/>
        <v/>
      </c>
      <c r="J728" s="42">
        <f t="shared" si="102"/>
        <v>0.76926123984947514</v>
      </c>
      <c r="K728" s="42">
        <f t="shared" si="103"/>
        <v>2.6737967914438502E-2</v>
      </c>
      <c r="L728" s="42">
        <f t="shared" si="104"/>
        <v>0.20400079223608636</v>
      </c>
      <c r="M728" s="42" t="str">
        <f t="shared" si="105"/>
        <v/>
      </c>
      <c r="N728" s="75">
        <f t="shared" si="106"/>
        <v>4.886303806776863E-3</v>
      </c>
      <c r="O728" s="75">
        <f t="shared" si="108"/>
        <v>0</v>
      </c>
      <c r="P728" s="75">
        <f t="shared" si="108"/>
        <v>3.7588441246823798E-3</v>
      </c>
      <c r="Q728" s="75">
        <f t="shared" si="108"/>
        <v>1.3064983440579849E-4</v>
      </c>
      <c r="R728" s="75">
        <f t="shared" si="108"/>
        <v>9.9680984768868463E-4</v>
      </c>
      <c r="S728" s="75">
        <f t="shared" si="109"/>
        <v>0</v>
      </c>
      <c r="T728" s="42" t="str">
        <f t="shared" si="107"/>
        <v/>
      </c>
    </row>
    <row r="729" spans="1:20" x14ac:dyDescent="0.25">
      <c r="A729">
        <v>937</v>
      </c>
      <c r="B729">
        <v>4690151.2629699996</v>
      </c>
      <c r="C729">
        <v>0</v>
      </c>
      <c r="D729">
        <v>19420</v>
      </c>
      <c r="E729">
        <v>0</v>
      </c>
      <c r="F729">
        <v>7725</v>
      </c>
      <c r="G729">
        <v>0</v>
      </c>
      <c r="H729" s="74">
        <v>27145</v>
      </c>
      <c r="I729" s="42" t="str">
        <f t="shared" si="101"/>
        <v/>
      </c>
      <c r="J729" s="42">
        <f t="shared" si="102"/>
        <v>0.71541720390495489</v>
      </c>
      <c r="K729" s="42" t="str">
        <f t="shared" si="103"/>
        <v/>
      </c>
      <c r="L729" s="42">
        <f t="shared" si="104"/>
        <v>0.28458279609504511</v>
      </c>
      <c r="M729" s="42" t="str">
        <f t="shared" si="105"/>
        <v/>
      </c>
      <c r="N729" s="75">
        <f t="shared" si="106"/>
        <v>5.7876598169268115E-3</v>
      </c>
      <c r="O729" s="75">
        <f t="shared" si="108"/>
        <v>0</v>
      </c>
      <c r="P729" s="75">
        <f t="shared" si="108"/>
        <v>4.1405914033788424E-3</v>
      </c>
      <c r="Q729" s="75">
        <f t="shared" si="108"/>
        <v>0</v>
      </c>
      <c r="R729" s="75">
        <f t="shared" si="108"/>
        <v>1.6470684135479689E-3</v>
      </c>
      <c r="S729" s="75">
        <f t="shared" si="109"/>
        <v>0</v>
      </c>
      <c r="T729" s="42" t="str">
        <f t="shared" si="107"/>
        <v/>
      </c>
    </row>
    <row r="730" spans="1:20" x14ac:dyDescent="0.25">
      <c r="A730">
        <v>274</v>
      </c>
      <c r="B730">
        <v>76048298.716800004</v>
      </c>
      <c r="C730">
        <v>0</v>
      </c>
      <c r="D730">
        <v>19380</v>
      </c>
      <c r="E730">
        <v>0</v>
      </c>
      <c r="F730">
        <v>159703</v>
      </c>
      <c r="G730">
        <v>0</v>
      </c>
      <c r="H730" s="74">
        <v>179083</v>
      </c>
      <c r="I730" s="42" t="str">
        <f t="shared" si="101"/>
        <v/>
      </c>
      <c r="J730" s="42">
        <f t="shared" si="102"/>
        <v>0.10821797713909193</v>
      </c>
      <c r="K730" s="42" t="str">
        <f t="shared" si="103"/>
        <v/>
      </c>
      <c r="L730" s="42">
        <f t="shared" si="104"/>
        <v>0.89178202286090802</v>
      </c>
      <c r="M730" s="42" t="str">
        <f t="shared" si="105"/>
        <v/>
      </c>
      <c r="N730" s="75">
        <f t="shared" si="106"/>
        <v>2.3548587282260711E-3</v>
      </c>
      <c r="O730" s="75">
        <f t="shared" si="108"/>
        <v>0</v>
      </c>
      <c r="P730" s="75">
        <f t="shared" si="108"/>
        <v>2.5483804801696005E-4</v>
      </c>
      <c r="Q730" s="75">
        <f t="shared" si="108"/>
        <v>0</v>
      </c>
      <c r="R730" s="75">
        <f t="shared" si="108"/>
        <v>2.100020680209111E-3</v>
      </c>
      <c r="S730" s="75">
        <f t="shared" si="109"/>
        <v>0</v>
      </c>
      <c r="T730" s="42" t="str">
        <f t="shared" si="107"/>
        <v/>
      </c>
    </row>
    <row r="731" spans="1:20" x14ac:dyDescent="0.25">
      <c r="A731">
        <v>133</v>
      </c>
      <c r="B731">
        <v>16529776.7744</v>
      </c>
      <c r="C731">
        <v>0</v>
      </c>
      <c r="D731">
        <v>19146</v>
      </c>
      <c r="E731">
        <v>5314</v>
      </c>
      <c r="F731">
        <v>32218</v>
      </c>
      <c r="G731">
        <v>0</v>
      </c>
      <c r="H731" s="74">
        <v>56678</v>
      </c>
      <c r="I731" s="42" t="str">
        <f t="shared" si="101"/>
        <v/>
      </c>
      <c r="J731" s="42">
        <f t="shared" si="102"/>
        <v>0.33780302762976816</v>
      </c>
      <c r="K731" s="42">
        <f t="shared" si="103"/>
        <v>9.375771904442641E-2</v>
      </c>
      <c r="L731" s="42">
        <f t="shared" si="104"/>
        <v>0.56843925332580547</v>
      </c>
      <c r="M731" s="42" t="str">
        <f t="shared" si="105"/>
        <v/>
      </c>
      <c r="N731" s="75">
        <f t="shared" si="106"/>
        <v>3.428842432269162E-3</v>
      </c>
      <c r="O731" s="75">
        <f t="shared" si="108"/>
        <v>0</v>
      </c>
      <c r="P731" s="75">
        <f t="shared" si="108"/>
        <v>1.1582733548859412E-3</v>
      </c>
      <c r="Q731" s="75">
        <f t="shared" si="108"/>
        <v>3.2148044541229978E-4</v>
      </c>
      <c r="R731" s="75">
        <f t="shared" si="108"/>
        <v>1.9490886319709212E-3</v>
      </c>
      <c r="S731" s="75">
        <f t="shared" si="109"/>
        <v>0</v>
      </c>
      <c r="T731" s="42" t="str">
        <f t="shared" si="107"/>
        <v/>
      </c>
    </row>
    <row r="732" spans="1:20" x14ac:dyDescent="0.25">
      <c r="A732">
        <v>1</v>
      </c>
      <c r="B732">
        <v>7753555.2877900004</v>
      </c>
      <c r="C732">
        <v>0</v>
      </c>
      <c r="D732">
        <v>19057</v>
      </c>
      <c r="E732">
        <v>806</v>
      </c>
      <c r="F732">
        <v>6777</v>
      </c>
      <c r="G732">
        <v>0</v>
      </c>
      <c r="H732" s="74">
        <v>26640</v>
      </c>
      <c r="I732" s="42" t="str">
        <f t="shared" si="101"/>
        <v/>
      </c>
      <c r="J732" s="42">
        <f t="shared" si="102"/>
        <v>0.71535285285285288</v>
      </c>
      <c r="K732" s="42">
        <f t="shared" si="103"/>
        <v>3.0255255255255256E-2</v>
      </c>
      <c r="L732" s="42">
        <f t="shared" si="104"/>
        <v>0.25439189189189187</v>
      </c>
      <c r="M732" s="42" t="str">
        <f t="shared" si="105"/>
        <v/>
      </c>
      <c r="N732" s="75">
        <f t="shared" si="106"/>
        <v>3.4358431727380141E-3</v>
      </c>
      <c r="O732" s="75">
        <f t="shared" si="108"/>
        <v>0</v>
      </c>
      <c r="P732" s="75">
        <f t="shared" si="108"/>
        <v>2.4578402155731355E-3</v>
      </c>
      <c r="Q732" s="75">
        <f t="shared" si="108"/>
        <v>1.0395231220821468E-4</v>
      </c>
      <c r="R732" s="75">
        <f t="shared" si="108"/>
        <v>8.7405064495666373E-4</v>
      </c>
      <c r="S732" s="75">
        <f t="shared" si="109"/>
        <v>0</v>
      </c>
      <c r="T732" s="42" t="str">
        <f t="shared" si="107"/>
        <v/>
      </c>
    </row>
    <row r="733" spans="1:20" x14ac:dyDescent="0.25">
      <c r="A733">
        <v>218</v>
      </c>
      <c r="B733">
        <v>15778856.024</v>
      </c>
      <c r="C733">
        <v>0</v>
      </c>
      <c r="D733">
        <v>19029</v>
      </c>
      <c r="E733">
        <v>7766</v>
      </c>
      <c r="F733">
        <v>17076</v>
      </c>
      <c r="G733">
        <v>0</v>
      </c>
      <c r="H733" s="74">
        <v>43871</v>
      </c>
      <c r="I733" s="42" t="str">
        <f t="shared" si="101"/>
        <v/>
      </c>
      <c r="J733" s="42">
        <f t="shared" si="102"/>
        <v>0.43374894577283402</v>
      </c>
      <c r="K733" s="42">
        <f t="shared" si="103"/>
        <v>0.17701898748603861</v>
      </c>
      <c r="L733" s="42">
        <f t="shared" si="104"/>
        <v>0.38923206674112737</v>
      </c>
      <c r="M733" s="42" t="str">
        <f t="shared" si="105"/>
        <v/>
      </c>
      <c r="N733" s="75">
        <f t="shared" si="106"/>
        <v>2.7803663290463646E-3</v>
      </c>
      <c r="O733" s="75">
        <f t="shared" si="108"/>
        <v>0</v>
      </c>
      <c r="P733" s="75">
        <f t="shared" si="108"/>
        <v>1.2059809640861453E-3</v>
      </c>
      <c r="Q733" s="75">
        <f t="shared" si="108"/>
        <v>4.9217763240806157E-4</v>
      </c>
      <c r="R733" s="75">
        <f t="shared" si="108"/>
        <v>1.082207732552158E-3</v>
      </c>
      <c r="S733" s="75">
        <f t="shared" si="109"/>
        <v>0</v>
      </c>
      <c r="T733" s="42" t="str">
        <f t="shared" si="107"/>
        <v/>
      </c>
    </row>
    <row r="734" spans="1:20" x14ac:dyDescent="0.25">
      <c r="A734">
        <v>455</v>
      </c>
      <c r="B734">
        <v>946700.62418699998</v>
      </c>
      <c r="C734">
        <v>0</v>
      </c>
      <c r="D734">
        <v>18818</v>
      </c>
      <c r="E734">
        <v>29</v>
      </c>
      <c r="F734">
        <v>0</v>
      </c>
      <c r="G734">
        <v>0</v>
      </c>
      <c r="H734" s="74">
        <v>18847</v>
      </c>
      <c r="I734" s="42" t="str">
        <f t="shared" si="101"/>
        <v/>
      </c>
      <c r="J734" s="42">
        <f t="shared" si="102"/>
        <v>0.99846129357457425</v>
      </c>
      <c r="K734" s="42">
        <f t="shared" si="103"/>
        <v>1.5387064254257972E-3</v>
      </c>
      <c r="L734" s="42" t="str">
        <f t="shared" si="104"/>
        <v/>
      </c>
      <c r="M734" s="42" t="str">
        <f t="shared" si="105"/>
        <v/>
      </c>
      <c r="N734" s="75">
        <f t="shared" si="106"/>
        <v>1.990808870141527E-2</v>
      </c>
      <c r="O734" s="75">
        <f t="shared" si="108"/>
        <v>0</v>
      </c>
      <c r="P734" s="75">
        <f t="shared" si="108"/>
        <v>1.9877455997412457E-2</v>
      </c>
      <c r="Q734" s="75">
        <f t="shared" si="108"/>
        <v>3.0632704002814392E-5</v>
      </c>
      <c r="R734" s="75">
        <f t="shared" si="108"/>
        <v>0</v>
      </c>
      <c r="S734" s="75">
        <f t="shared" si="109"/>
        <v>0</v>
      </c>
      <c r="T734" s="42" t="str">
        <f t="shared" si="107"/>
        <v/>
      </c>
    </row>
    <row r="735" spans="1:20" x14ac:dyDescent="0.25">
      <c r="A735">
        <v>590</v>
      </c>
      <c r="B735">
        <v>49278420.070299998</v>
      </c>
      <c r="C735">
        <v>0</v>
      </c>
      <c r="D735">
        <v>18695</v>
      </c>
      <c r="E735">
        <v>0</v>
      </c>
      <c r="F735">
        <v>62</v>
      </c>
      <c r="G735">
        <v>0</v>
      </c>
      <c r="H735" s="74">
        <v>18757</v>
      </c>
      <c r="I735" s="42" t="str">
        <f t="shared" si="101"/>
        <v/>
      </c>
      <c r="J735" s="42">
        <f t="shared" si="102"/>
        <v>0.9966945673615184</v>
      </c>
      <c r="K735" s="42" t="str">
        <f t="shared" si="103"/>
        <v/>
      </c>
      <c r="L735" s="42">
        <f t="shared" si="104"/>
        <v>3.3054326384816335E-3</v>
      </c>
      <c r="M735" s="42" t="str">
        <f t="shared" si="105"/>
        <v/>
      </c>
      <c r="N735" s="75">
        <f t="shared" si="106"/>
        <v>3.8063314475670062E-4</v>
      </c>
      <c r="O735" s="75">
        <f t="shared" si="108"/>
        <v>0</v>
      </c>
      <c r="P735" s="75">
        <f t="shared" si="108"/>
        <v>3.793749875367339E-4</v>
      </c>
      <c r="Q735" s="75">
        <f t="shared" si="108"/>
        <v>0</v>
      </c>
      <c r="R735" s="75">
        <f t="shared" si="108"/>
        <v>1.2581572199667024E-6</v>
      </c>
      <c r="S735" s="75">
        <f t="shared" si="109"/>
        <v>0</v>
      </c>
      <c r="T735" s="42" t="str">
        <f t="shared" si="107"/>
        <v/>
      </c>
    </row>
    <row r="736" spans="1:20" x14ac:dyDescent="0.25">
      <c r="A736">
        <v>995</v>
      </c>
      <c r="B736">
        <v>23999703.9289</v>
      </c>
      <c r="C736">
        <v>0</v>
      </c>
      <c r="D736">
        <v>18679</v>
      </c>
      <c r="E736">
        <v>0</v>
      </c>
      <c r="F736">
        <v>17647</v>
      </c>
      <c r="G736">
        <v>0</v>
      </c>
      <c r="H736" s="74">
        <v>36326</v>
      </c>
      <c r="I736" s="42" t="str">
        <f t="shared" si="101"/>
        <v/>
      </c>
      <c r="J736" s="42">
        <f t="shared" si="102"/>
        <v>0.51420470186643175</v>
      </c>
      <c r="K736" s="42" t="str">
        <f t="shared" si="103"/>
        <v/>
      </c>
      <c r="L736" s="42">
        <f t="shared" si="104"/>
        <v>0.48579529813356825</v>
      </c>
      <c r="M736" s="42" t="str">
        <f t="shared" si="105"/>
        <v/>
      </c>
      <c r="N736" s="75">
        <f t="shared" si="106"/>
        <v>1.513602005575448E-3</v>
      </c>
      <c r="O736" s="75">
        <f t="shared" si="108"/>
        <v>0</v>
      </c>
      <c r="P736" s="75">
        <f t="shared" si="108"/>
        <v>7.7830126802135643E-4</v>
      </c>
      <c r="Q736" s="75">
        <f t="shared" si="108"/>
        <v>0</v>
      </c>
      <c r="R736" s="75">
        <f t="shared" si="108"/>
        <v>7.3530073755409162E-4</v>
      </c>
      <c r="S736" s="75">
        <f t="shared" si="109"/>
        <v>0</v>
      </c>
      <c r="T736" s="42" t="str">
        <f t="shared" si="107"/>
        <v/>
      </c>
    </row>
    <row r="737" spans="1:20" x14ac:dyDescent="0.25">
      <c r="A737">
        <v>168</v>
      </c>
      <c r="B737">
        <v>6728083.8538100002</v>
      </c>
      <c r="C737">
        <v>0</v>
      </c>
      <c r="D737">
        <v>18530</v>
      </c>
      <c r="E737">
        <v>5017</v>
      </c>
      <c r="F737">
        <v>23994</v>
      </c>
      <c r="G737">
        <v>0</v>
      </c>
      <c r="H737" s="74">
        <v>47541</v>
      </c>
      <c r="I737" s="42" t="str">
        <f t="shared" si="101"/>
        <v/>
      </c>
      <c r="J737" s="42">
        <f t="shared" si="102"/>
        <v>0.38976883111419619</v>
      </c>
      <c r="K737" s="42">
        <f t="shared" si="103"/>
        <v>0.10552996361035738</v>
      </c>
      <c r="L737" s="42">
        <f t="shared" si="104"/>
        <v>0.50470120527544649</v>
      </c>
      <c r="M737" s="42" t="str">
        <f t="shared" si="105"/>
        <v/>
      </c>
      <c r="N737" s="75">
        <f t="shared" si="106"/>
        <v>7.0660534311085222E-3</v>
      </c>
      <c r="O737" s="75">
        <f t="shared" si="108"/>
        <v>0</v>
      </c>
      <c r="P737" s="75">
        <f t="shared" si="108"/>
        <v>2.7541273864336237E-3</v>
      </c>
      <c r="Q737" s="75">
        <f t="shared" si="108"/>
        <v>7.4568036145372316E-4</v>
      </c>
      <c r="R737" s="75">
        <f t="shared" si="108"/>
        <v>3.566245683221175E-3</v>
      </c>
      <c r="S737" s="75">
        <f t="shared" si="109"/>
        <v>0</v>
      </c>
      <c r="T737" s="42" t="str">
        <f t="shared" si="107"/>
        <v/>
      </c>
    </row>
    <row r="738" spans="1:20" x14ac:dyDescent="0.25">
      <c r="A738">
        <v>559</v>
      </c>
      <c r="B738">
        <v>14477335.6284</v>
      </c>
      <c r="C738">
        <v>0</v>
      </c>
      <c r="D738">
        <v>18530</v>
      </c>
      <c r="E738">
        <v>819</v>
      </c>
      <c r="F738">
        <v>0</v>
      </c>
      <c r="G738">
        <v>0</v>
      </c>
      <c r="H738" s="74">
        <v>19349</v>
      </c>
      <c r="I738" s="42" t="str">
        <f t="shared" si="101"/>
        <v/>
      </c>
      <c r="J738" s="42">
        <f t="shared" si="102"/>
        <v>0.95767223112305544</v>
      </c>
      <c r="K738" s="42">
        <f t="shared" si="103"/>
        <v>4.2327768876944546E-2</v>
      </c>
      <c r="L738" s="42" t="str">
        <f t="shared" si="104"/>
        <v/>
      </c>
      <c r="M738" s="42" t="str">
        <f t="shared" si="105"/>
        <v/>
      </c>
      <c r="N738" s="75">
        <f t="shared" si="106"/>
        <v>1.3365028273602583E-3</v>
      </c>
      <c r="O738" s="75">
        <f t="shared" si="108"/>
        <v>0</v>
      </c>
      <c r="P738" s="75">
        <f t="shared" si="108"/>
        <v>1.2799316445803702E-3</v>
      </c>
      <c r="Q738" s="75">
        <f t="shared" si="108"/>
        <v>5.6571182779887923E-5</v>
      </c>
      <c r="R738" s="75">
        <f t="shared" si="108"/>
        <v>0</v>
      </c>
      <c r="S738" s="75">
        <f t="shared" si="109"/>
        <v>0</v>
      </c>
      <c r="T738" s="42" t="str">
        <f t="shared" si="107"/>
        <v/>
      </c>
    </row>
    <row r="739" spans="1:20" x14ac:dyDescent="0.25">
      <c r="A739">
        <v>125</v>
      </c>
      <c r="B739">
        <v>5355625.2060599998</v>
      </c>
      <c r="C739">
        <v>0</v>
      </c>
      <c r="D739">
        <v>18528</v>
      </c>
      <c r="E739">
        <v>0</v>
      </c>
      <c r="F739">
        <v>268482</v>
      </c>
      <c r="G739">
        <v>0</v>
      </c>
      <c r="H739" s="74">
        <v>287010</v>
      </c>
      <c r="I739" s="42" t="str">
        <f t="shared" si="101"/>
        <v/>
      </c>
      <c r="J739" s="42">
        <f t="shared" si="102"/>
        <v>6.4555241977631447E-2</v>
      </c>
      <c r="K739" s="42" t="str">
        <f t="shared" si="103"/>
        <v/>
      </c>
      <c r="L739" s="42">
        <f t="shared" si="104"/>
        <v>0.93544475802236859</v>
      </c>
      <c r="M739" s="42" t="str">
        <f t="shared" si="105"/>
        <v/>
      </c>
      <c r="N739" s="75">
        <f t="shared" si="106"/>
        <v>5.3590381880203694E-2</v>
      </c>
      <c r="O739" s="75">
        <f t="shared" si="108"/>
        <v>0</v>
      </c>
      <c r="P739" s="75">
        <f t="shared" si="108"/>
        <v>3.459540069950225E-3</v>
      </c>
      <c r="Q739" s="75">
        <f t="shared" si="108"/>
        <v>0</v>
      </c>
      <c r="R739" s="75">
        <f t="shared" si="108"/>
        <v>5.0130841810253471E-2</v>
      </c>
      <c r="S739" s="75">
        <f t="shared" si="109"/>
        <v>0</v>
      </c>
      <c r="T739" s="42" t="str">
        <f t="shared" si="107"/>
        <v/>
      </c>
    </row>
    <row r="740" spans="1:20" x14ac:dyDescent="0.25">
      <c r="A740">
        <v>769</v>
      </c>
      <c r="B740">
        <v>9616894.5644400008</v>
      </c>
      <c r="C740">
        <v>0</v>
      </c>
      <c r="D740">
        <v>18528</v>
      </c>
      <c r="E740">
        <v>7218</v>
      </c>
      <c r="F740">
        <v>0</v>
      </c>
      <c r="G740">
        <v>0</v>
      </c>
      <c r="H740" s="74">
        <v>25746</v>
      </c>
      <c r="I740" s="42" t="str">
        <f t="shared" si="101"/>
        <v/>
      </c>
      <c r="J740" s="42">
        <f t="shared" si="102"/>
        <v>0.71964577021673271</v>
      </c>
      <c r="K740" s="42">
        <f t="shared" si="103"/>
        <v>0.28035422978326729</v>
      </c>
      <c r="L740" s="42" t="str">
        <f t="shared" si="104"/>
        <v/>
      </c>
      <c r="M740" s="42" t="str">
        <f t="shared" si="105"/>
        <v/>
      </c>
      <c r="N740" s="75">
        <f t="shared" si="106"/>
        <v>2.6771635924137025E-3</v>
      </c>
      <c r="O740" s="75">
        <f t="shared" si="108"/>
        <v>0</v>
      </c>
      <c r="P740" s="75">
        <f t="shared" si="108"/>
        <v>1.926609455458754E-3</v>
      </c>
      <c r="Q740" s="75">
        <f t="shared" si="108"/>
        <v>7.5055413695494853E-4</v>
      </c>
      <c r="R740" s="75">
        <f t="shared" si="108"/>
        <v>0</v>
      </c>
      <c r="S740" s="75">
        <f t="shared" si="109"/>
        <v>0</v>
      </c>
      <c r="T740" s="42" t="str">
        <f t="shared" si="107"/>
        <v/>
      </c>
    </row>
    <row r="741" spans="1:20" x14ac:dyDescent="0.25">
      <c r="A741">
        <v>777</v>
      </c>
      <c r="B741">
        <v>7204100.6124999998</v>
      </c>
      <c r="C741">
        <v>0</v>
      </c>
      <c r="D741">
        <v>18528</v>
      </c>
      <c r="E741">
        <v>0</v>
      </c>
      <c r="F741">
        <v>13537</v>
      </c>
      <c r="G741">
        <v>0</v>
      </c>
      <c r="H741" s="74">
        <v>32065</v>
      </c>
      <c r="I741" s="42" t="str">
        <f t="shared" si="101"/>
        <v/>
      </c>
      <c r="J741" s="42">
        <f t="shared" si="102"/>
        <v>0.57782629034773114</v>
      </c>
      <c r="K741" s="42" t="str">
        <f t="shared" si="103"/>
        <v/>
      </c>
      <c r="L741" s="42">
        <f t="shared" si="104"/>
        <v>0.4221737096522688</v>
      </c>
      <c r="M741" s="42" t="str">
        <f t="shared" si="105"/>
        <v/>
      </c>
      <c r="N741" s="75">
        <f t="shared" si="106"/>
        <v>4.4509372820756123E-3</v>
      </c>
      <c r="O741" s="75">
        <f t="shared" si="108"/>
        <v>0</v>
      </c>
      <c r="P741" s="75">
        <f t="shared" si="108"/>
        <v>2.5718685782721638E-3</v>
      </c>
      <c r="Q741" s="75">
        <f t="shared" si="108"/>
        <v>0</v>
      </c>
      <c r="R741" s="75">
        <f t="shared" si="108"/>
        <v>1.8790687038034478E-3</v>
      </c>
      <c r="S741" s="75">
        <f t="shared" si="109"/>
        <v>0</v>
      </c>
      <c r="T741" s="42" t="str">
        <f t="shared" si="107"/>
        <v/>
      </c>
    </row>
    <row r="742" spans="1:20" x14ac:dyDescent="0.25">
      <c r="A742">
        <v>817</v>
      </c>
      <c r="B742">
        <v>4523981.8737199996</v>
      </c>
      <c r="C742">
        <v>0</v>
      </c>
      <c r="D742">
        <v>17954</v>
      </c>
      <c r="E742">
        <v>15484</v>
      </c>
      <c r="F742">
        <v>24665</v>
      </c>
      <c r="G742">
        <v>0</v>
      </c>
      <c r="H742" s="74">
        <v>58103</v>
      </c>
      <c r="I742" s="42" t="str">
        <f t="shared" si="101"/>
        <v/>
      </c>
      <c r="J742" s="42">
        <f t="shared" si="102"/>
        <v>0.30900297747104283</v>
      </c>
      <c r="K742" s="42">
        <f t="shared" si="103"/>
        <v>0.2664922637385333</v>
      </c>
      <c r="L742" s="42">
        <f t="shared" si="104"/>
        <v>0.42450475879042388</v>
      </c>
      <c r="M742" s="42" t="str">
        <f t="shared" si="105"/>
        <v/>
      </c>
      <c r="N742" s="75">
        <f t="shared" si="106"/>
        <v>1.2843331742225308E-2</v>
      </c>
      <c r="O742" s="75">
        <f t="shared" si="108"/>
        <v>0</v>
      </c>
      <c r="P742" s="75">
        <f t="shared" si="108"/>
        <v>3.9686277489959761E-3</v>
      </c>
      <c r="Q742" s="75">
        <f t="shared" si="108"/>
        <v>3.4226485499305832E-3</v>
      </c>
      <c r="R742" s="75">
        <f t="shared" si="108"/>
        <v>5.4520554432987492E-3</v>
      </c>
      <c r="S742" s="75">
        <f t="shared" si="109"/>
        <v>0</v>
      </c>
      <c r="T742" s="42" t="str">
        <f t="shared" si="107"/>
        <v/>
      </c>
    </row>
    <row r="743" spans="1:20" x14ac:dyDescent="0.25">
      <c r="A743">
        <v>290</v>
      </c>
      <c r="B743">
        <v>5281514.3612500001</v>
      </c>
      <c r="C743">
        <v>0</v>
      </c>
      <c r="D743">
        <v>17910</v>
      </c>
      <c r="E743">
        <v>0</v>
      </c>
      <c r="F743">
        <v>61401</v>
      </c>
      <c r="G743">
        <v>0</v>
      </c>
      <c r="H743" s="74">
        <v>79311</v>
      </c>
      <c r="I743" s="42" t="str">
        <f t="shared" si="101"/>
        <v/>
      </c>
      <c r="J743" s="42">
        <f t="shared" si="102"/>
        <v>0.22581987366191322</v>
      </c>
      <c r="K743" s="42" t="str">
        <f t="shared" si="103"/>
        <v/>
      </c>
      <c r="L743" s="42">
        <f t="shared" si="104"/>
        <v>0.77418012633808675</v>
      </c>
      <c r="M743" s="42" t="str">
        <f t="shared" si="105"/>
        <v/>
      </c>
      <c r="N743" s="75">
        <f t="shared" si="106"/>
        <v>1.5016715770366494E-2</v>
      </c>
      <c r="O743" s="75">
        <f t="shared" si="108"/>
        <v>0</v>
      </c>
      <c r="P743" s="75">
        <f t="shared" si="108"/>
        <v>3.3910728580810218E-3</v>
      </c>
      <c r="Q743" s="75">
        <f t="shared" si="108"/>
        <v>0</v>
      </c>
      <c r="R743" s="75">
        <f t="shared" si="108"/>
        <v>1.1625642912285473E-2</v>
      </c>
      <c r="S743" s="75">
        <f t="shared" si="109"/>
        <v>0</v>
      </c>
      <c r="T743" s="42" t="str">
        <f t="shared" si="107"/>
        <v/>
      </c>
    </row>
    <row r="744" spans="1:20" x14ac:dyDescent="0.25">
      <c r="A744">
        <v>1153</v>
      </c>
      <c r="B744">
        <v>134385684.51499999</v>
      </c>
      <c r="C744">
        <v>25952</v>
      </c>
      <c r="D744">
        <v>17820</v>
      </c>
      <c r="E744">
        <v>0</v>
      </c>
      <c r="F744">
        <v>0</v>
      </c>
      <c r="G744">
        <v>0</v>
      </c>
      <c r="H744" s="74">
        <v>43772</v>
      </c>
      <c r="I744" s="42">
        <f t="shared" si="101"/>
        <v>0.59289043223978799</v>
      </c>
      <c r="J744" s="42">
        <f t="shared" si="102"/>
        <v>0.40710956776021201</v>
      </c>
      <c r="K744" s="42" t="str">
        <f t="shared" si="103"/>
        <v/>
      </c>
      <c r="L744" s="42" t="str">
        <f t="shared" si="104"/>
        <v/>
      </c>
      <c r="M744" s="42" t="str">
        <f t="shared" si="105"/>
        <v/>
      </c>
      <c r="N744" s="75">
        <f t="shared" si="106"/>
        <v>3.2571921747449385E-4</v>
      </c>
      <c r="O744" s="75">
        <f t="shared" si="108"/>
        <v>1.9311580763725815E-4</v>
      </c>
      <c r="P744" s="75">
        <f t="shared" si="108"/>
        <v>1.3260340983723567E-4</v>
      </c>
      <c r="Q744" s="75">
        <f t="shared" si="108"/>
        <v>0</v>
      </c>
      <c r="R744" s="75">
        <f t="shared" si="108"/>
        <v>0</v>
      </c>
      <c r="S744" s="75">
        <f t="shared" si="109"/>
        <v>0</v>
      </c>
      <c r="T744" s="42" t="str">
        <f t="shared" si="107"/>
        <v/>
      </c>
    </row>
    <row r="745" spans="1:20" x14ac:dyDescent="0.25">
      <c r="A745">
        <v>580</v>
      </c>
      <c r="B745">
        <v>5947643.7392499996</v>
      </c>
      <c r="C745">
        <v>0</v>
      </c>
      <c r="D745">
        <v>17729</v>
      </c>
      <c r="E745">
        <v>12</v>
      </c>
      <c r="F745">
        <v>110</v>
      </c>
      <c r="G745">
        <v>0</v>
      </c>
      <c r="H745" s="74">
        <v>17851</v>
      </c>
      <c r="I745" s="42" t="str">
        <f t="shared" si="101"/>
        <v/>
      </c>
      <c r="J745" s="42">
        <f t="shared" si="102"/>
        <v>0.99316564898325022</v>
      </c>
      <c r="K745" s="42">
        <f t="shared" si="103"/>
        <v>6.7223124754915687E-4</v>
      </c>
      <c r="L745" s="42">
        <f t="shared" si="104"/>
        <v>6.1621197692006049E-3</v>
      </c>
      <c r="M745" s="42" t="str">
        <f t="shared" si="105"/>
        <v/>
      </c>
      <c r="N745" s="75">
        <f t="shared" si="106"/>
        <v>3.0013566350984935E-3</v>
      </c>
      <c r="O745" s="75">
        <f t="shared" si="108"/>
        <v>0</v>
      </c>
      <c r="P745" s="75">
        <f t="shared" si="108"/>
        <v>2.9808443103277794E-3</v>
      </c>
      <c r="Q745" s="75">
        <f t="shared" si="108"/>
        <v>2.0176057151522E-6</v>
      </c>
      <c r="R745" s="75">
        <f t="shared" si="108"/>
        <v>1.8494719055561834E-5</v>
      </c>
      <c r="S745" s="75">
        <f t="shared" si="109"/>
        <v>0</v>
      </c>
      <c r="T745" s="42" t="str">
        <f t="shared" si="107"/>
        <v/>
      </c>
    </row>
    <row r="746" spans="1:20" x14ac:dyDescent="0.25">
      <c r="A746">
        <v>1124</v>
      </c>
      <c r="B746">
        <v>18624293.112799998</v>
      </c>
      <c r="C746">
        <v>0</v>
      </c>
      <c r="D746">
        <v>17641</v>
      </c>
      <c r="E746">
        <v>10179</v>
      </c>
      <c r="F746">
        <v>0</v>
      </c>
      <c r="G746">
        <v>0</v>
      </c>
      <c r="H746" s="74">
        <v>27820</v>
      </c>
      <c r="I746" s="42" t="str">
        <f t="shared" si="101"/>
        <v/>
      </c>
      <c r="J746" s="42">
        <f t="shared" si="102"/>
        <v>0.63411214953271033</v>
      </c>
      <c r="K746" s="42">
        <f t="shared" si="103"/>
        <v>0.36588785046728972</v>
      </c>
      <c r="L746" s="42" t="str">
        <f t="shared" si="104"/>
        <v/>
      </c>
      <c r="M746" s="42" t="str">
        <f t="shared" si="105"/>
        <v/>
      </c>
      <c r="N746" s="75">
        <f t="shared" si="106"/>
        <v>1.4937479683929604E-3</v>
      </c>
      <c r="O746" s="75">
        <f t="shared" si="108"/>
        <v>0</v>
      </c>
      <c r="P746" s="75">
        <f t="shared" si="108"/>
        <v>9.4720373509777907E-4</v>
      </c>
      <c r="Q746" s="75">
        <f t="shared" si="108"/>
        <v>5.4654423329518129E-4</v>
      </c>
      <c r="R746" s="75">
        <f t="shared" si="108"/>
        <v>0</v>
      </c>
      <c r="S746" s="75">
        <f t="shared" si="109"/>
        <v>0</v>
      </c>
      <c r="T746" s="42" t="str">
        <f t="shared" si="107"/>
        <v/>
      </c>
    </row>
    <row r="747" spans="1:20" x14ac:dyDescent="0.25">
      <c r="A747">
        <v>121</v>
      </c>
      <c r="B747">
        <v>1430290.0177800001</v>
      </c>
      <c r="C747">
        <v>0</v>
      </c>
      <c r="D747">
        <v>17433</v>
      </c>
      <c r="E747">
        <v>70</v>
      </c>
      <c r="F747">
        <v>198</v>
      </c>
      <c r="G747">
        <v>0</v>
      </c>
      <c r="H747" s="74">
        <v>17701</v>
      </c>
      <c r="I747" s="42" t="str">
        <f t="shared" si="101"/>
        <v/>
      </c>
      <c r="J747" s="42">
        <f t="shared" si="102"/>
        <v>0.98485961245127396</v>
      </c>
      <c r="K747" s="42">
        <f t="shared" si="103"/>
        <v>3.954578837353822E-3</v>
      </c>
      <c r="L747" s="42">
        <f t="shared" si="104"/>
        <v>1.1185808711372239E-2</v>
      </c>
      <c r="M747" s="42" t="str">
        <f t="shared" si="105"/>
        <v/>
      </c>
      <c r="N747" s="75">
        <f t="shared" si="106"/>
        <v>1.2375811744442083E-2</v>
      </c>
      <c r="O747" s="75">
        <f t="shared" si="108"/>
        <v>0</v>
      </c>
      <c r="P747" s="75">
        <f t="shared" si="108"/>
        <v>1.2188437158401153E-2</v>
      </c>
      <c r="Q747" s="75">
        <f t="shared" si="108"/>
        <v>4.8941123219645544E-5</v>
      </c>
      <c r="R747" s="75">
        <f t="shared" si="108"/>
        <v>1.384334628212831E-4</v>
      </c>
      <c r="S747" s="75">
        <f t="shared" si="109"/>
        <v>0</v>
      </c>
      <c r="T747" s="42" t="str">
        <f t="shared" si="107"/>
        <v/>
      </c>
    </row>
    <row r="748" spans="1:20" x14ac:dyDescent="0.25">
      <c r="A748">
        <v>251</v>
      </c>
      <c r="B748">
        <v>12291580.1061</v>
      </c>
      <c r="C748">
        <v>0</v>
      </c>
      <c r="D748">
        <v>17293</v>
      </c>
      <c r="E748">
        <v>278</v>
      </c>
      <c r="F748">
        <v>425167</v>
      </c>
      <c r="G748">
        <v>0</v>
      </c>
      <c r="H748" s="74">
        <v>442738</v>
      </c>
      <c r="I748" s="42" t="str">
        <f t="shared" si="101"/>
        <v/>
      </c>
      <c r="J748" s="42">
        <f t="shared" si="102"/>
        <v>3.9059217867000347E-2</v>
      </c>
      <c r="K748" s="42">
        <f t="shared" si="103"/>
        <v>6.2791086376141197E-4</v>
      </c>
      <c r="L748" s="42">
        <f t="shared" si="104"/>
        <v>0.96031287126923826</v>
      </c>
      <c r="M748" s="42" t="str">
        <f t="shared" si="105"/>
        <v/>
      </c>
      <c r="N748" s="75">
        <f t="shared" si="106"/>
        <v>3.6019616369768463E-2</v>
      </c>
      <c r="O748" s="75">
        <f t="shared" si="108"/>
        <v>0</v>
      </c>
      <c r="P748" s="75">
        <f t="shared" si="108"/>
        <v>1.4068980432725587E-3</v>
      </c>
      <c r="Q748" s="75">
        <f t="shared" si="108"/>
        <v>2.261710842709601E-5</v>
      </c>
      <c r="R748" s="75">
        <f t="shared" si="108"/>
        <v>3.4590101218068811E-2</v>
      </c>
      <c r="S748" s="75">
        <f t="shared" si="109"/>
        <v>0</v>
      </c>
      <c r="T748" s="42" t="str">
        <f t="shared" si="107"/>
        <v/>
      </c>
    </row>
    <row r="749" spans="1:20" x14ac:dyDescent="0.25">
      <c r="A749">
        <v>76</v>
      </c>
      <c r="B749">
        <v>8516966.99725</v>
      </c>
      <c r="C749">
        <v>0</v>
      </c>
      <c r="D749">
        <v>17293</v>
      </c>
      <c r="E749">
        <v>0</v>
      </c>
      <c r="F749">
        <v>10943</v>
      </c>
      <c r="G749">
        <v>0</v>
      </c>
      <c r="H749" s="74">
        <v>28236</v>
      </c>
      <c r="I749" s="42" t="str">
        <f t="shared" si="101"/>
        <v/>
      </c>
      <c r="J749" s="42">
        <f t="shared" si="102"/>
        <v>0.6124451055390282</v>
      </c>
      <c r="K749" s="42" t="str">
        <f t="shared" si="103"/>
        <v/>
      </c>
      <c r="L749" s="42">
        <f t="shared" si="104"/>
        <v>0.3875548944609718</v>
      </c>
      <c r="M749" s="42" t="str">
        <f t="shared" si="105"/>
        <v/>
      </c>
      <c r="N749" s="75">
        <f t="shared" si="106"/>
        <v>3.315264695650104E-3</v>
      </c>
      <c r="O749" s="75">
        <f t="shared" si="108"/>
        <v>0</v>
      </c>
      <c r="P749" s="75">
        <f t="shared" si="108"/>
        <v>2.0304176364172419E-3</v>
      </c>
      <c r="Q749" s="75">
        <f t="shared" si="108"/>
        <v>0</v>
      </c>
      <c r="R749" s="75">
        <f t="shared" si="108"/>
        <v>1.2848470592328619E-3</v>
      </c>
      <c r="S749" s="75">
        <f t="shared" si="109"/>
        <v>0</v>
      </c>
      <c r="T749" s="42" t="str">
        <f t="shared" si="107"/>
        <v/>
      </c>
    </row>
    <row r="750" spans="1:20" x14ac:dyDescent="0.25">
      <c r="A750">
        <v>56</v>
      </c>
      <c r="B750">
        <v>1657808.68713</v>
      </c>
      <c r="C750">
        <v>0</v>
      </c>
      <c r="D750">
        <v>17232</v>
      </c>
      <c r="E750">
        <v>30083</v>
      </c>
      <c r="F750">
        <v>6780</v>
      </c>
      <c r="G750">
        <v>2976662</v>
      </c>
      <c r="H750" s="74">
        <v>3030757</v>
      </c>
      <c r="I750" s="42" t="str">
        <f t="shared" si="101"/>
        <v/>
      </c>
      <c r="J750" s="42">
        <f t="shared" si="102"/>
        <v>5.6857082240509551E-3</v>
      </c>
      <c r="K750" s="42">
        <f t="shared" si="103"/>
        <v>9.9259030004714994E-3</v>
      </c>
      <c r="L750" s="42">
        <f t="shared" si="104"/>
        <v>2.2370648653125273E-3</v>
      </c>
      <c r="M750" s="42">
        <f t="shared" si="105"/>
        <v>0.98215132391016502</v>
      </c>
      <c r="N750" s="75">
        <f t="shared" si="106"/>
        <v>1.8281705383308429</v>
      </c>
      <c r="O750" s="75">
        <f t="shared" si="108"/>
        <v>0</v>
      </c>
      <c r="P750" s="75">
        <f t="shared" si="108"/>
        <v>1.0394444264755335E-2</v>
      </c>
      <c r="Q750" s="75">
        <f t="shared" si="108"/>
        <v>1.8146243431791709E-2</v>
      </c>
      <c r="R750" s="75">
        <f t="shared" si="108"/>
        <v>4.0897360790994181E-3</v>
      </c>
      <c r="S750" s="75">
        <f t="shared" si="109"/>
        <v>1.7955401145551964</v>
      </c>
      <c r="T750" s="42" t="str">
        <f t="shared" si="107"/>
        <v/>
      </c>
    </row>
    <row r="751" spans="1:20" x14ac:dyDescent="0.25">
      <c r="A751">
        <v>276</v>
      </c>
      <c r="B751">
        <v>64753193.216300003</v>
      </c>
      <c r="C751">
        <v>0</v>
      </c>
      <c r="D751">
        <v>17144</v>
      </c>
      <c r="E751">
        <v>62533</v>
      </c>
      <c r="F751">
        <v>2010</v>
      </c>
      <c r="G751">
        <v>0</v>
      </c>
      <c r="H751" s="74">
        <v>81687</v>
      </c>
      <c r="I751" s="42" t="str">
        <f t="shared" si="101"/>
        <v/>
      </c>
      <c r="J751" s="42">
        <f t="shared" si="102"/>
        <v>0.20987427620061944</v>
      </c>
      <c r="K751" s="42">
        <f t="shared" si="103"/>
        <v>0.76551960532275642</v>
      </c>
      <c r="L751" s="42">
        <f t="shared" si="104"/>
        <v>2.4606118476624188E-2</v>
      </c>
      <c r="M751" s="42" t="str">
        <f t="shared" si="105"/>
        <v/>
      </c>
      <c r="N751" s="75">
        <f t="shared" si="106"/>
        <v>1.2615130766931403E-3</v>
      </c>
      <c r="O751" s="75">
        <f t="shared" si="108"/>
        <v>0</v>
      </c>
      <c r="P751" s="75">
        <f t="shared" si="108"/>
        <v>2.6475914388858935E-4</v>
      </c>
      <c r="Q751" s="75">
        <f t="shared" si="108"/>
        <v>9.6571299257962892E-4</v>
      </c>
      <c r="R751" s="75">
        <f t="shared" si="108"/>
        <v>3.1040940224922104E-5</v>
      </c>
      <c r="S751" s="75">
        <f t="shared" si="109"/>
        <v>0</v>
      </c>
      <c r="T751" s="42" t="str">
        <f t="shared" si="107"/>
        <v/>
      </c>
    </row>
    <row r="752" spans="1:20" x14ac:dyDescent="0.25">
      <c r="A752">
        <v>377</v>
      </c>
      <c r="B752">
        <v>11922202.159600001</v>
      </c>
      <c r="C752">
        <v>0</v>
      </c>
      <c r="D752">
        <v>16843</v>
      </c>
      <c r="E752">
        <v>383</v>
      </c>
      <c r="F752">
        <v>0</v>
      </c>
      <c r="G752">
        <v>0</v>
      </c>
      <c r="H752" s="74">
        <v>17226</v>
      </c>
      <c r="I752" s="42" t="str">
        <f t="shared" si="101"/>
        <v/>
      </c>
      <c r="J752" s="42">
        <f t="shared" si="102"/>
        <v>0.97776616742133982</v>
      </c>
      <c r="K752" s="42">
        <f t="shared" si="103"/>
        <v>2.2233832578660163E-2</v>
      </c>
      <c r="L752" s="42" t="str">
        <f t="shared" si="104"/>
        <v/>
      </c>
      <c r="M752" s="42" t="str">
        <f t="shared" si="105"/>
        <v/>
      </c>
      <c r="N752" s="75">
        <f t="shared" si="106"/>
        <v>1.4448672962762397E-3</v>
      </c>
      <c r="O752" s="75">
        <f t="shared" si="108"/>
        <v>0</v>
      </c>
      <c r="P752" s="75">
        <f t="shared" si="108"/>
        <v>1.4127423587124526E-3</v>
      </c>
      <c r="Q752" s="75">
        <f t="shared" si="108"/>
        <v>3.2124937563787287E-5</v>
      </c>
      <c r="R752" s="75">
        <f t="shared" si="108"/>
        <v>0</v>
      </c>
      <c r="S752" s="75">
        <f t="shared" si="109"/>
        <v>0</v>
      </c>
      <c r="T752" s="42" t="str">
        <f t="shared" si="107"/>
        <v/>
      </c>
    </row>
    <row r="753" spans="1:20" x14ac:dyDescent="0.25">
      <c r="A753">
        <v>155</v>
      </c>
      <c r="B753">
        <v>1238578.88888</v>
      </c>
      <c r="C753">
        <v>0</v>
      </c>
      <c r="D753">
        <v>16723</v>
      </c>
      <c r="E753">
        <v>0</v>
      </c>
      <c r="F753">
        <v>0</v>
      </c>
      <c r="G753">
        <v>1488331</v>
      </c>
      <c r="H753" s="74">
        <v>1505054</v>
      </c>
      <c r="I753" s="42" t="str">
        <f t="shared" si="101"/>
        <v/>
      </c>
      <c r="J753" s="42">
        <f t="shared" si="102"/>
        <v>1.1111229231642187E-2</v>
      </c>
      <c r="K753" s="42" t="str">
        <f t="shared" si="103"/>
        <v/>
      </c>
      <c r="L753" s="42" t="str">
        <f t="shared" si="104"/>
        <v/>
      </c>
      <c r="M753" s="42">
        <f t="shared" si="105"/>
        <v>0.98888877076835779</v>
      </c>
      <c r="N753" s="75">
        <f t="shared" si="106"/>
        <v>1.2151458526480807</v>
      </c>
      <c r="O753" s="75">
        <f t="shared" si="108"/>
        <v>0</v>
      </c>
      <c r="P753" s="75">
        <f t="shared" si="108"/>
        <v>1.3501764118652124E-2</v>
      </c>
      <c r="Q753" s="75">
        <f t="shared" si="108"/>
        <v>0</v>
      </c>
      <c r="R753" s="75">
        <f t="shared" si="108"/>
        <v>0</v>
      </c>
      <c r="S753" s="75">
        <f t="shared" si="109"/>
        <v>1.2016440885294286</v>
      </c>
      <c r="T753" s="42" t="str">
        <f t="shared" si="107"/>
        <v/>
      </c>
    </row>
    <row r="754" spans="1:20" x14ac:dyDescent="0.25">
      <c r="A754">
        <v>878</v>
      </c>
      <c r="B754">
        <v>15621243.923</v>
      </c>
      <c r="C754">
        <v>0</v>
      </c>
      <c r="D754">
        <v>16573</v>
      </c>
      <c r="E754">
        <v>12</v>
      </c>
      <c r="F754">
        <v>0</v>
      </c>
      <c r="G754">
        <v>0</v>
      </c>
      <c r="H754" s="74">
        <v>16585</v>
      </c>
      <c r="I754" s="42" t="str">
        <f t="shared" si="101"/>
        <v/>
      </c>
      <c r="J754" s="42">
        <f t="shared" si="102"/>
        <v>0.99927645462767556</v>
      </c>
      <c r="K754" s="42">
        <f t="shared" si="103"/>
        <v>7.2354537232438955E-4</v>
      </c>
      <c r="L754" s="42" t="str">
        <f t="shared" si="104"/>
        <v/>
      </c>
      <c r="M754" s="42" t="str">
        <f t="shared" si="105"/>
        <v/>
      </c>
      <c r="N754" s="75">
        <f t="shared" si="106"/>
        <v>1.0616952197757446E-3</v>
      </c>
      <c r="O754" s="75">
        <f t="shared" si="108"/>
        <v>0</v>
      </c>
      <c r="P754" s="75">
        <f t="shared" si="108"/>
        <v>1.0609270351126568E-3</v>
      </c>
      <c r="Q754" s="75">
        <f t="shared" si="108"/>
        <v>7.6818466308766565E-7</v>
      </c>
      <c r="R754" s="75">
        <f t="shared" si="108"/>
        <v>0</v>
      </c>
      <c r="S754" s="75">
        <f t="shared" si="109"/>
        <v>0</v>
      </c>
      <c r="T754" s="42" t="str">
        <f t="shared" si="107"/>
        <v/>
      </c>
    </row>
    <row r="755" spans="1:20" x14ac:dyDescent="0.25">
      <c r="A755">
        <v>959</v>
      </c>
      <c r="B755">
        <v>7125287.6319000004</v>
      </c>
      <c r="C755">
        <v>0</v>
      </c>
      <c r="D755">
        <v>16426</v>
      </c>
      <c r="E755">
        <v>766</v>
      </c>
      <c r="F755">
        <v>0</v>
      </c>
      <c r="G755">
        <v>0</v>
      </c>
      <c r="H755" s="74">
        <v>17192</v>
      </c>
      <c r="I755" s="42" t="str">
        <f t="shared" si="101"/>
        <v/>
      </c>
      <c r="J755" s="42">
        <f t="shared" si="102"/>
        <v>0.95544439274080972</v>
      </c>
      <c r="K755" s="42">
        <f t="shared" si="103"/>
        <v>4.4555607259190319E-2</v>
      </c>
      <c r="L755" s="42" t="str">
        <f t="shared" si="104"/>
        <v/>
      </c>
      <c r="M755" s="42" t="str">
        <f t="shared" si="105"/>
        <v/>
      </c>
      <c r="N755" s="75">
        <f t="shared" si="106"/>
        <v>2.4128148768382631E-3</v>
      </c>
      <c r="O755" s="75">
        <f t="shared" si="108"/>
        <v>0</v>
      </c>
      <c r="P755" s="75">
        <f t="shared" si="108"/>
        <v>2.305310444796726E-3</v>
      </c>
      <c r="Q755" s="75">
        <f t="shared" si="108"/>
        <v>1.0750443204153732E-4</v>
      </c>
      <c r="R755" s="75">
        <f t="shared" si="108"/>
        <v>0</v>
      </c>
      <c r="S755" s="75">
        <f t="shared" si="109"/>
        <v>0</v>
      </c>
      <c r="T755" s="42" t="str">
        <f t="shared" si="107"/>
        <v/>
      </c>
    </row>
    <row r="756" spans="1:20" x14ac:dyDescent="0.25">
      <c r="A756">
        <v>244</v>
      </c>
      <c r="B756">
        <v>40193222.000600003</v>
      </c>
      <c r="C756">
        <v>476124</v>
      </c>
      <c r="D756">
        <v>16407</v>
      </c>
      <c r="E756">
        <v>4616</v>
      </c>
      <c r="F756">
        <v>21613</v>
      </c>
      <c r="G756">
        <v>0</v>
      </c>
      <c r="H756" s="74">
        <v>518760</v>
      </c>
      <c r="I756" s="42">
        <f t="shared" si="101"/>
        <v>0.91781170483460561</v>
      </c>
      <c r="J756" s="42">
        <f t="shared" si="102"/>
        <v>3.1627342123525332E-2</v>
      </c>
      <c r="K756" s="42">
        <f t="shared" si="103"/>
        <v>8.8981417225692042E-3</v>
      </c>
      <c r="L756" s="42">
        <f t="shared" si="104"/>
        <v>4.1662811319299872E-2</v>
      </c>
      <c r="M756" s="42" t="str">
        <f t="shared" si="105"/>
        <v/>
      </c>
      <c r="N756" s="75">
        <f t="shared" si="106"/>
        <v>1.2906653763469273E-2</v>
      </c>
      <c r="O756" s="75">
        <f t="shared" si="108"/>
        <v>1.1845877894359712E-2</v>
      </c>
      <c r="P756" s="75">
        <f t="shared" si="108"/>
        <v>4.0820315424712847E-4</v>
      </c>
      <c r="Q756" s="75">
        <f t="shared" si="108"/>
        <v>1.1484523435148077E-4</v>
      </c>
      <c r="R756" s="75">
        <f t="shared" si="108"/>
        <v>5.3772748051095188E-4</v>
      </c>
      <c r="S756" s="75">
        <f t="shared" si="109"/>
        <v>0</v>
      </c>
      <c r="T756" s="42" t="str">
        <f t="shared" si="107"/>
        <v/>
      </c>
    </row>
    <row r="757" spans="1:20" x14ac:dyDescent="0.25">
      <c r="A757">
        <v>77</v>
      </c>
      <c r="B757">
        <v>3583306.3018700001</v>
      </c>
      <c r="C757">
        <v>0</v>
      </c>
      <c r="D757">
        <v>16058</v>
      </c>
      <c r="E757">
        <v>139</v>
      </c>
      <c r="F757">
        <v>5514</v>
      </c>
      <c r="G757">
        <v>0</v>
      </c>
      <c r="H757" s="74">
        <v>21711</v>
      </c>
      <c r="I757" s="42" t="str">
        <f t="shared" si="101"/>
        <v/>
      </c>
      <c r="J757" s="42">
        <f t="shared" si="102"/>
        <v>0.7396250748468518</v>
      </c>
      <c r="K757" s="42">
        <f t="shared" si="103"/>
        <v>6.402284556215743E-3</v>
      </c>
      <c r="L757" s="42">
        <f t="shared" si="104"/>
        <v>0.25397264059693242</v>
      </c>
      <c r="M757" s="42" t="str">
        <f t="shared" si="105"/>
        <v/>
      </c>
      <c r="N757" s="75">
        <f t="shared" si="106"/>
        <v>6.0589294274591603E-3</v>
      </c>
      <c r="O757" s="75">
        <f t="shared" si="108"/>
        <v>0</v>
      </c>
      <c r="P757" s="75">
        <f t="shared" si="108"/>
        <v>4.4813361312762744E-3</v>
      </c>
      <c r="Q757" s="75">
        <f t="shared" si="108"/>
        <v>3.8790990300622877E-5</v>
      </c>
      <c r="R757" s="75">
        <f t="shared" si="108"/>
        <v>1.5388023058822628E-3</v>
      </c>
      <c r="S757" s="75">
        <f t="shared" si="109"/>
        <v>0</v>
      </c>
      <c r="T757" s="42" t="str">
        <f t="shared" si="107"/>
        <v/>
      </c>
    </row>
    <row r="758" spans="1:20" x14ac:dyDescent="0.25">
      <c r="A758">
        <v>481</v>
      </c>
      <c r="B758">
        <v>6136635.5591200003</v>
      </c>
      <c r="C758">
        <v>0</v>
      </c>
      <c r="D758">
        <v>15683</v>
      </c>
      <c r="E758">
        <v>0</v>
      </c>
      <c r="F758">
        <v>164586</v>
      </c>
      <c r="G758">
        <v>0</v>
      </c>
      <c r="H758" s="74">
        <v>180269</v>
      </c>
      <c r="I758" s="42" t="str">
        <f t="shared" si="101"/>
        <v/>
      </c>
      <c r="J758" s="42">
        <f t="shared" si="102"/>
        <v>8.6997764452013376E-2</v>
      </c>
      <c r="K758" s="42" t="str">
        <f t="shared" si="103"/>
        <v/>
      </c>
      <c r="L758" s="42">
        <f t="shared" si="104"/>
        <v>0.91300223554798665</v>
      </c>
      <c r="M758" s="42" t="str">
        <f t="shared" si="105"/>
        <v/>
      </c>
      <c r="N758" s="75">
        <f t="shared" si="106"/>
        <v>2.9375868627572656E-2</v>
      </c>
      <c r="O758" s="75">
        <f t="shared" si="108"/>
        <v>0</v>
      </c>
      <c r="P758" s="75">
        <f t="shared" si="108"/>
        <v>2.5556348994348554E-3</v>
      </c>
      <c r="Q758" s="75">
        <f t="shared" si="108"/>
        <v>0</v>
      </c>
      <c r="R758" s="75">
        <f t="shared" si="108"/>
        <v>2.6820233728137799E-2</v>
      </c>
      <c r="S758" s="75">
        <f t="shared" si="109"/>
        <v>0</v>
      </c>
      <c r="T758" s="42" t="str">
        <f t="shared" si="107"/>
        <v/>
      </c>
    </row>
    <row r="759" spans="1:20" x14ac:dyDescent="0.25">
      <c r="A759">
        <v>333</v>
      </c>
      <c r="B759">
        <v>23441425.908300001</v>
      </c>
      <c r="C759">
        <v>0</v>
      </c>
      <c r="D759">
        <v>15656</v>
      </c>
      <c r="E759">
        <v>3871</v>
      </c>
      <c r="F759">
        <v>14901</v>
      </c>
      <c r="G759">
        <v>0</v>
      </c>
      <c r="H759" s="74">
        <v>34428</v>
      </c>
      <c r="I759" s="42" t="str">
        <f t="shared" si="101"/>
        <v/>
      </c>
      <c r="J759" s="42">
        <f t="shared" si="102"/>
        <v>0.45474613686534215</v>
      </c>
      <c r="K759" s="42">
        <f t="shared" si="103"/>
        <v>0.11243755083071919</v>
      </c>
      <c r="L759" s="42">
        <f t="shared" si="104"/>
        <v>0.43281631230393863</v>
      </c>
      <c r="M759" s="42" t="str">
        <f t="shared" si="105"/>
        <v/>
      </c>
      <c r="N759" s="75">
        <f t="shared" si="106"/>
        <v>1.4686819878056111E-3</v>
      </c>
      <c r="O759" s="75">
        <f t="shared" si="108"/>
        <v>0</v>
      </c>
      <c r="P759" s="75">
        <f t="shared" si="108"/>
        <v>6.6787746023831327E-4</v>
      </c>
      <c r="Q759" s="75">
        <f t="shared" si="108"/>
        <v>1.6513500565805509E-4</v>
      </c>
      <c r="R759" s="75">
        <f t="shared" si="108"/>
        <v>6.3566952190924288E-4</v>
      </c>
      <c r="S759" s="75">
        <f t="shared" si="109"/>
        <v>0</v>
      </c>
      <c r="T759" s="42" t="str">
        <f t="shared" si="107"/>
        <v/>
      </c>
    </row>
    <row r="760" spans="1:20" x14ac:dyDescent="0.25">
      <c r="A760">
        <v>265</v>
      </c>
      <c r="B760">
        <v>5420366.1153999995</v>
      </c>
      <c r="C760">
        <v>0</v>
      </c>
      <c r="D760">
        <v>15536</v>
      </c>
      <c r="E760">
        <v>9489</v>
      </c>
      <c r="F760">
        <v>443735</v>
      </c>
      <c r="G760">
        <v>0</v>
      </c>
      <c r="H760" s="74">
        <v>468760</v>
      </c>
      <c r="I760" s="42" t="str">
        <f t="shared" si="101"/>
        <v/>
      </c>
      <c r="J760" s="42">
        <f t="shared" si="102"/>
        <v>3.314275962112808E-2</v>
      </c>
      <c r="K760" s="42">
        <f t="shared" si="103"/>
        <v>2.0242768154279375E-2</v>
      </c>
      <c r="L760" s="42">
        <f t="shared" si="104"/>
        <v>0.9466144722245925</v>
      </c>
      <c r="M760" s="42" t="str">
        <f t="shared" si="105"/>
        <v/>
      </c>
      <c r="N760" s="75">
        <f t="shared" si="106"/>
        <v>8.6481243152227091E-2</v>
      </c>
      <c r="O760" s="75">
        <f t="shared" si="108"/>
        <v>0</v>
      </c>
      <c r="P760" s="75">
        <f t="shared" si="108"/>
        <v>2.8662270535305917E-3</v>
      </c>
      <c r="Q760" s="75">
        <f t="shared" si="108"/>
        <v>1.7506197548243939E-3</v>
      </c>
      <c r="R760" s="75">
        <f t="shared" si="108"/>
        <v>8.1864396343872117E-2</v>
      </c>
      <c r="S760" s="75">
        <f t="shared" si="109"/>
        <v>0</v>
      </c>
      <c r="T760" s="42" t="str">
        <f t="shared" si="107"/>
        <v/>
      </c>
    </row>
    <row r="761" spans="1:20" x14ac:dyDescent="0.25">
      <c r="A761">
        <v>130</v>
      </c>
      <c r="B761">
        <v>9326615.9719999991</v>
      </c>
      <c r="C761">
        <v>0</v>
      </c>
      <c r="D761">
        <v>15358</v>
      </c>
      <c r="E761">
        <v>0</v>
      </c>
      <c r="F761">
        <v>79448</v>
      </c>
      <c r="G761">
        <v>0</v>
      </c>
      <c r="H761" s="74">
        <v>94806</v>
      </c>
      <c r="I761" s="42" t="str">
        <f t="shared" si="101"/>
        <v/>
      </c>
      <c r="J761" s="42">
        <f t="shared" si="102"/>
        <v>0.16199396662658483</v>
      </c>
      <c r="K761" s="42" t="str">
        <f t="shared" si="103"/>
        <v/>
      </c>
      <c r="L761" s="42">
        <f t="shared" si="104"/>
        <v>0.83800603337341517</v>
      </c>
      <c r="M761" s="42" t="str">
        <f t="shared" si="105"/>
        <v/>
      </c>
      <c r="N761" s="75">
        <f t="shared" si="106"/>
        <v>1.0165101713700109E-2</v>
      </c>
      <c r="O761" s="75">
        <f t="shared" si="108"/>
        <v>0</v>
      </c>
      <c r="P761" s="75">
        <f t="shared" si="108"/>
        <v>1.6466851477649755E-3</v>
      </c>
      <c r="Q761" s="75">
        <f t="shared" si="108"/>
        <v>0</v>
      </c>
      <c r="R761" s="75">
        <f t="shared" si="108"/>
        <v>8.518416565935133E-3</v>
      </c>
      <c r="S761" s="75">
        <f t="shared" si="109"/>
        <v>0</v>
      </c>
      <c r="T761" s="42" t="str">
        <f t="shared" si="107"/>
        <v/>
      </c>
    </row>
    <row r="762" spans="1:20" x14ac:dyDescent="0.25">
      <c r="A762">
        <v>887</v>
      </c>
      <c r="B762">
        <v>25569140.6778</v>
      </c>
      <c r="C762">
        <v>0</v>
      </c>
      <c r="D762">
        <v>15337</v>
      </c>
      <c r="E762">
        <v>0</v>
      </c>
      <c r="F762">
        <v>2960</v>
      </c>
      <c r="G762">
        <v>0</v>
      </c>
      <c r="H762" s="74">
        <v>18297</v>
      </c>
      <c r="I762" s="42" t="str">
        <f t="shared" si="101"/>
        <v/>
      </c>
      <c r="J762" s="42">
        <f t="shared" si="102"/>
        <v>0.83822484560310428</v>
      </c>
      <c r="K762" s="42" t="str">
        <f t="shared" si="103"/>
        <v/>
      </c>
      <c r="L762" s="42">
        <f t="shared" si="104"/>
        <v>0.16177515439689566</v>
      </c>
      <c r="M762" s="42" t="str">
        <f t="shared" si="105"/>
        <v/>
      </c>
      <c r="N762" s="75">
        <f t="shared" si="106"/>
        <v>7.155891639286134E-4</v>
      </c>
      <c r="O762" s="75">
        <f t="shared" si="108"/>
        <v>0</v>
      </c>
      <c r="P762" s="75">
        <f t="shared" si="108"/>
        <v>5.998246164493165E-4</v>
      </c>
      <c r="Q762" s="75">
        <f t="shared" si="108"/>
        <v>0</v>
      </c>
      <c r="R762" s="75">
        <f t="shared" si="108"/>
        <v>1.1576454747929691E-4</v>
      </c>
      <c r="S762" s="75">
        <f t="shared" si="109"/>
        <v>0</v>
      </c>
      <c r="T762" s="42" t="str">
        <f t="shared" si="107"/>
        <v/>
      </c>
    </row>
    <row r="763" spans="1:20" x14ac:dyDescent="0.25">
      <c r="A763">
        <v>209</v>
      </c>
      <c r="B763">
        <v>10678383.449899999</v>
      </c>
      <c r="C763">
        <v>0</v>
      </c>
      <c r="D763">
        <v>15257</v>
      </c>
      <c r="E763">
        <v>0</v>
      </c>
      <c r="F763">
        <v>172932</v>
      </c>
      <c r="G763">
        <v>0</v>
      </c>
      <c r="H763" s="74">
        <v>188189</v>
      </c>
      <c r="I763" s="42" t="str">
        <f t="shared" si="101"/>
        <v/>
      </c>
      <c r="J763" s="42">
        <f t="shared" si="102"/>
        <v>8.1072751329780174E-2</v>
      </c>
      <c r="K763" s="42" t="str">
        <f t="shared" si="103"/>
        <v/>
      </c>
      <c r="L763" s="42">
        <f t="shared" si="104"/>
        <v>0.9189272486702198</v>
      </c>
      <c r="M763" s="42" t="str">
        <f t="shared" si="105"/>
        <v/>
      </c>
      <c r="N763" s="75">
        <f t="shared" si="106"/>
        <v>1.7623360397473115E-2</v>
      </c>
      <c r="O763" s="75">
        <f t="shared" si="108"/>
        <v>0</v>
      </c>
      <c r="P763" s="75">
        <f t="shared" si="108"/>
        <v>1.4287743150994338E-3</v>
      </c>
      <c r="Q763" s="75">
        <f t="shared" si="108"/>
        <v>0</v>
      </c>
      <c r="R763" s="75">
        <f t="shared" si="108"/>
        <v>1.6194586082373681E-2</v>
      </c>
      <c r="S763" s="75">
        <f t="shared" si="109"/>
        <v>0</v>
      </c>
      <c r="T763" s="42" t="str">
        <f t="shared" si="107"/>
        <v/>
      </c>
    </row>
    <row r="764" spans="1:20" x14ac:dyDescent="0.25">
      <c r="A764">
        <v>1128</v>
      </c>
      <c r="B764">
        <v>8012240.2346900003</v>
      </c>
      <c r="C764">
        <v>0</v>
      </c>
      <c r="D764">
        <v>15105</v>
      </c>
      <c r="E764">
        <v>33324</v>
      </c>
      <c r="F764">
        <v>0</v>
      </c>
      <c r="G764">
        <v>0</v>
      </c>
      <c r="H764" s="74">
        <v>48429</v>
      </c>
      <c r="I764" s="42" t="str">
        <f t="shared" si="101"/>
        <v/>
      </c>
      <c r="J764" s="42">
        <f t="shared" si="102"/>
        <v>0.31189989469119744</v>
      </c>
      <c r="K764" s="42">
        <f t="shared" si="103"/>
        <v>0.68810010530880261</v>
      </c>
      <c r="L764" s="42" t="str">
        <f t="shared" si="104"/>
        <v/>
      </c>
      <c r="M764" s="42" t="str">
        <f t="shared" si="105"/>
        <v/>
      </c>
      <c r="N764" s="75">
        <f t="shared" si="106"/>
        <v>6.0443769259838917E-3</v>
      </c>
      <c r="O764" s="75">
        <f t="shared" si="108"/>
        <v>0</v>
      </c>
      <c r="P764" s="75">
        <f t="shared" si="108"/>
        <v>1.8852405266882794E-3</v>
      </c>
      <c r="Q764" s="75">
        <f t="shared" si="108"/>
        <v>4.1591363992956121E-3</v>
      </c>
      <c r="R764" s="75">
        <f t="shared" si="108"/>
        <v>0</v>
      </c>
      <c r="S764" s="75">
        <f t="shared" si="109"/>
        <v>0</v>
      </c>
      <c r="T764" s="42" t="str">
        <f t="shared" si="107"/>
        <v/>
      </c>
    </row>
    <row r="765" spans="1:20" x14ac:dyDescent="0.25">
      <c r="A765">
        <v>201</v>
      </c>
      <c r="B765">
        <v>2112633.0502499999</v>
      </c>
      <c r="C765">
        <v>0</v>
      </c>
      <c r="D765">
        <v>14824</v>
      </c>
      <c r="E765">
        <v>0</v>
      </c>
      <c r="F765">
        <v>31530</v>
      </c>
      <c r="G765">
        <v>0</v>
      </c>
      <c r="H765" s="74">
        <v>46354</v>
      </c>
      <c r="I765" s="42" t="str">
        <f t="shared" si="101"/>
        <v/>
      </c>
      <c r="J765" s="42">
        <f t="shared" si="102"/>
        <v>0.3197998015273763</v>
      </c>
      <c r="K765" s="42" t="str">
        <f t="shared" si="103"/>
        <v/>
      </c>
      <c r="L765" s="42">
        <f t="shared" si="104"/>
        <v>0.6802001984726237</v>
      </c>
      <c r="M765" s="42" t="str">
        <f t="shared" si="105"/>
        <v/>
      </c>
      <c r="N765" s="75">
        <f t="shared" si="106"/>
        <v>2.1941339975967273E-2</v>
      </c>
      <c r="O765" s="75">
        <f t="shared" si="108"/>
        <v>0</v>
      </c>
      <c r="P765" s="75">
        <f t="shared" si="108"/>
        <v>7.0168361695590207E-3</v>
      </c>
      <c r="Q765" s="75">
        <f t="shared" si="108"/>
        <v>0</v>
      </c>
      <c r="R765" s="75">
        <f t="shared" si="108"/>
        <v>1.4924503806408253E-2</v>
      </c>
      <c r="S765" s="75">
        <f t="shared" si="109"/>
        <v>0</v>
      </c>
      <c r="T765" s="42" t="str">
        <f t="shared" si="107"/>
        <v/>
      </c>
    </row>
    <row r="766" spans="1:20" x14ac:dyDescent="0.25">
      <c r="A766">
        <v>724</v>
      </c>
      <c r="B766">
        <v>9734214.6645</v>
      </c>
      <c r="C766">
        <v>0</v>
      </c>
      <c r="D766">
        <v>14822</v>
      </c>
      <c r="E766">
        <v>0</v>
      </c>
      <c r="F766">
        <v>611018</v>
      </c>
      <c r="G766">
        <v>0</v>
      </c>
      <c r="H766" s="74">
        <v>625840</v>
      </c>
      <c r="I766" s="42" t="str">
        <f t="shared" si="101"/>
        <v/>
      </c>
      <c r="J766" s="42">
        <f t="shared" si="102"/>
        <v>2.3683369551323021E-2</v>
      </c>
      <c r="K766" s="42" t="str">
        <f t="shared" si="103"/>
        <v/>
      </c>
      <c r="L766" s="42">
        <f t="shared" si="104"/>
        <v>0.976316630448677</v>
      </c>
      <c r="M766" s="42" t="str">
        <f t="shared" si="105"/>
        <v/>
      </c>
      <c r="N766" s="75">
        <f t="shared" si="106"/>
        <v>6.429280856959059E-2</v>
      </c>
      <c r="O766" s="75">
        <f t="shared" si="108"/>
        <v>0</v>
      </c>
      <c r="P766" s="75">
        <f t="shared" si="108"/>
        <v>1.5226703448460817E-3</v>
      </c>
      <c r="Q766" s="75">
        <f t="shared" si="108"/>
        <v>0</v>
      </c>
      <c r="R766" s="75">
        <f t="shared" si="108"/>
        <v>6.2770138224744504E-2</v>
      </c>
      <c r="S766" s="75">
        <f t="shared" si="109"/>
        <v>0</v>
      </c>
      <c r="T766" s="42" t="str">
        <f t="shared" si="107"/>
        <v/>
      </c>
    </row>
    <row r="767" spans="1:20" x14ac:dyDescent="0.25">
      <c r="A767">
        <v>299</v>
      </c>
      <c r="B767">
        <v>7831865.7764400002</v>
      </c>
      <c r="C767">
        <v>64964</v>
      </c>
      <c r="D767">
        <v>14759</v>
      </c>
      <c r="E767">
        <v>0</v>
      </c>
      <c r="F767">
        <v>415849</v>
      </c>
      <c r="G767">
        <v>0</v>
      </c>
      <c r="H767" s="74">
        <v>495572</v>
      </c>
      <c r="I767" s="42">
        <f t="shared" si="101"/>
        <v>0.13108892350657422</v>
      </c>
      <c r="J767" s="42">
        <f t="shared" si="102"/>
        <v>2.9781747152785063E-2</v>
      </c>
      <c r="K767" s="42" t="str">
        <f t="shared" si="103"/>
        <v/>
      </c>
      <c r="L767" s="42">
        <f t="shared" si="104"/>
        <v>0.83912932934064066</v>
      </c>
      <c r="M767" s="42" t="str">
        <f t="shared" si="105"/>
        <v/>
      </c>
      <c r="N767" s="75">
        <f t="shared" si="106"/>
        <v>6.3276365319077751E-2</v>
      </c>
      <c r="O767" s="75">
        <f t="shared" si="108"/>
        <v>8.2948306130866296E-3</v>
      </c>
      <c r="P767" s="75">
        <f t="shared" si="108"/>
        <v>1.8844807126800315E-3</v>
      </c>
      <c r="Q767" s="75">
        <f t="shared" si="108"/>
        <v>0</v>
      </c>
      <c r="R767" s="75">
        <f t="shared" si="108"/>
        <v>5.3097053993311091E-2</v>
      </c>
      <c r="S767" s="75">
        <f t="shared" si="109"/>
        <v>0</v>
      </c>
      <c r="T767" s="42" t="str">
        <f t="shared" si="107"/>
        <v/>
      </c>
    </row>
    <row r="768" spans="1:20" x14ac:dyDescent="0.25">
      <c r="A768">
        <v>324</v>
      </c>
      <c r="B768">
        <v>7300529.8939399999</v>
      </c>
      <c r="C768">
        <v>0</v>
      </c>
      <c r="D768">
        <v>14566</v>
      </c>
      <c r="E768">
        <v>39891</v>
      </c>
      <c r="F768">
        <v>23880</v>
      </c>
      <c r="G768">
        <v>0</v>
      </c>
      <c r="H768" s="74">
        <v>78337</v>
      </c>
      <c r="I768" s="42" t="str">
        <f t="shared" si="101"/>
        <v/>
      </c>
      <c r="J768" s="42">
        <f t="shared" si="102"/>
        <v>0.18594023258485773</v>
      </c>
      <c r="K768" s="42">
        <f t="shared" si="103"/>
        <v>0.50922297254171078</v>
      </c>
      <c r="L768" s="42">
        <f t="shared" si="104"/>
        <v>0.30483679487343146</v>
      </c>
      <c r="M768" s="42" t="str">
        <f t="shared" si="105"/>
        <v/>
      </c>
      <c r="N768" s="75">
        <f t="shared" si="106"/>
        <v>1.0730316995897205E-2</v>
      </c>
      <c r="O768" s="75">
        <f t="shared" si="108"/>
        <v>0</v>
      </c>
      <c r="P768" s="75">
        <f t="shared" si="108"/>
        <v>1.9951976379263782E-3</v>
      </c>
      <c r="Q768" s="75">
        <f t="shared" si="108"/>
        <v>5.464123916965615E-3</v>
      </c>
      <c r="R768" s="75">
        <f t="shared" si="108"/>
        <v>3.2709954410052116E-3</v>
      </c>
      <c r="S768" s="75">
        <f t="shared" si="109"/>
        <v>0</v>
      </c>
      <c r="T768" s="42" t="str">
        <f t="shared" si="107"/>
        <v/>
      </c>
    </row>
    <row r="769" spans="1:20" x14ac:dyDescent="0.25">
      <c r="A769">
        <v>1018</v>
      </c>
      <c r="B769">
        <v>8356218.7033799998</v>
      </c>
      <c r="C769">
        <v>0</v>
      </c>
      <c r="D769">
        <v>14528</v>
      </c>
      <c r="E769">
        <v>15508</v>
      </c>
      <c r="F769">
        <v>36867</v>
      </c>
      <c r="G769">
        <v>0</v>
      </c>
      <c r="H769" s="74">
        <v>66903</v>
      </c>
      <c r="I769" s="42" t="str">
        <f t="shared" si="101"/>
        <v/>
      </c>
      <c r="J769" s="42">
        <f t="shared" si="102"/>
        <v>0.21715020253202397</v>
      </c>
      <c r="K769" s="42">
        <f t="shared" si="103"/>
        <v>0.23179827511471832</v>
      </c>
      <c r="L769" s="42">
        <f t="shared" si="104"/>
        <v>0.55105152235325772</v>
      </c>
      <c r="M769" s="42" t="str">
        <f t="shared" si="105"/>
        <v/>
      </c>
      <c r="N769" s="75">
        <f t="shared" si="106"/>
        <v>8.006372544191365E-3</v>
      </c>
      <c r="O769" s="75">
        <f t="shared" si="108"/>
        <v>0</v>
      </c>
      <c r="P769" s="75">
        <f t="shared" si="108"/>
        <v>1.738585419517991E-3</v>
      </c>
      <c r="Q769" s="75">
        <f t="shared" si="108"/>
        <v>1.8558633456693973E-3</v>
      </c>
      <c r="R769" s="75">
        <f t="shared" si="108"/>
        <v>4.4119237790039767E-3</v>
      </c>
      <c r="S769" s="75">
        <f t="shared" si="109"/>
        <v>0</v>
      </c>
      <c r="T769" s="42" t="str">
        <f t="shared" si="107"/>
        <v/>
      </c>
    </row>
    <row r="770" spans="1:20" x14ac:dyDescent="0.25">
      <c r="A770">
        <v>989</v>
      </c>
      <c r="B770">
        <v>2076751.31999</v>
      </c>
      <c r="C770">
        <v>0</v>
      </c>
      <c r="D770">
        <v>14528</v>
      </c>
      <c r="E770">
        <v>0</v>
      </c>
      <c r="F770">
        <v>16814</v>
      </c>
      <c r="G770">
        <v>0</v>
      </c>
      <c r="H770" s="74">
        <v>31342</v>
      </c>
      <c r="I770" s="42" t="str">
        <f t="shared" si="101"/>
        <v/>
      </c>
      <c r="J770" s="42">
        <f t="shared" si="102"/>
        <v>0.46353136366536918</v>
      </c>
      <c r="K770" s="42" t="str">
        <f t="shared" si="103"/>
        <v/>
      </c>
      <c r="L770" s="42">
        <f t="shared" si="104"/>
        <v>0.53646863633463082</v>
      </c>
      <c r="M770" s="42" t="str">
        <f t="shared" si="105"/>
        <v/>
      </c>
      <c r="N770" s="75">
        <f t="shared" si="106"/>
        <v>1.5091840654349948E-2</v>
      </c>
      <c r="O770" s="75">
        <f t="shared" si="108"/>
        <v>0</v>
      </c>
      <c r="P770" s="75">
        <f t="shared" si="108"/>
        <v>6.9955414787312882E-3</v>
      </c>
      <c r="Q770" s="75">
        <f t="shared" si="108"/>
        <v>0</v>
      </c>
      <c r="R770" s="75">
        <f t="shared" si="108"/>
        <v>8.0962991756186597E-3</v>
      </c>
      <c r="S770" s="75">
        <f t="shared" si="109"/>
        <v>0</v>
      </c>
      <c r="T770" s="42" t="str">
        <f t="shared" si="107"/>
        <v/>
      </c>
    </row>
    <row r="771" spans="1:20" x14ac:dyDescent="0.25">
      <c r="A771">
        <v>504</v>
      </c>
      <c r="B771">
        <v>1596361.60782</v>
      </c>
      <c r="C771">
        <v>0</v>
      </c>
      <c r="D771">
        <v>14528</v>
      </c>
      <c r="E771">
        <v>24</v>
      </c>
      <c r="F771">
        <v>10639</v>
      </c>
      <c r="G771">
        <v>0</v>
      </c>
      <c r="H771" s="74">
        <v>25191</v>
      </c>
      <c r="I771" s="42" t="str">
        <f t="shared" ref="I771:I834" si="110">IFERROR(IF(C771/$H771=0,"",C771/$H771),"")</f>
        <v/>
      </c>
      <c r="J771" s="42">
        <f t="shared" ref="J771:J834" si="111">IFERROR(IF(D771/$H771=0,"",D771/$H771),"")</f>
        <v>0.57671390575999359</v>
      </c>
      <c r="K771" s="42">
        <f t="shared" ref="K771:K834" si="112">IFERROR(IF(E771/$H771=0,"",E771/$H771),"")</f>
        <v>9.5272120995593666E-4</v>
      </c>
      <c r="L771" s="42">
        <f t="shared" ref="L771:L834" si="113">IFERROR(IF(F771/$H771=0,"",F771/$H771),"")</f>
        <v>0.42233337303005042</v>
      </c>
      <c r="M771" s="42" t="str">
        <f t="shared" ref="M771:M834" si="114">IFERROR(IF(G771/$H771=0,"",G771/$H771),"")</f>
        <v/>
      </c>
      <c r="N771" s="75">
        <f t="shared" ref="N771:N834" si="115">H771/B771</f>
        <v>1.578025923236839E-2</v>
      </c>
      <c r="O771" s="75">
        <f t="shared" si="108"/>
        <v>0</v>
      </c>
      <c r="P771" s="75">
        <f t="shared" si="108"/>
        <v>9.1006949358043727E-3</v>
      </c>
      <c r="Q771" s="75">
        <f t="shared" si="108"/>
        <v>1.5034187669280351E-5</v>
      </c>
      <c r="R771" s="75">
        <f t="shared" ref="R771:S834" si="116">F771/$B771</f>
        <v>6.6645301088947353E-3</v>
      </c>
      <c r="S771" s="75">
        <f t="shared" si="109"/>
        <v>0</v>
      </c>
      <c r="T771" s="42" t="str">
        <f t="shared" ref="T771:T834" si="117">IFERROR(_xlfn.IFS(I771=1,1,J771=1,1,K771=1,1,L771=1,1,M771=1,1),"")</f>
        <v/>
      </c>
    </row>
    <row r="772" spans="1:20" x14ac:dyDescent="0.25">
      <c r="A772">
        <v>510</v>
      </c>
      <c r="B772">
        <v>6635402.8632500004</v>
      </c>
      <c r="C772">
        <v>0</v>
      </c>
      <c r="D772">
        <v>14528</v>
      </c>
      <c r="E772">
        <v>60190</v>
      </c>
      <c r="F772">
        <v>27603</v>
      </c>
      <c r="G772">
        <v>0</v>
      </c>
      <c r="H772" s="74">
        <v>102321</v>
      </c>
      <c r="I772" s="42" t="str">
        <f t="shared" si="110"/>
        <v/>
      </c>
      <c r="J772" s="42">
        <f t="shared" si="111"/>
        <v>0.14198453885321682</v>
      </c>
      <c r="K772" s="42">
        <f t="shared" si="112"/>
        <v>0.58824679195863994</v>
      </c>
      <c r="L772" s="42">
        <f t="shared" si="113"/>
        <v>0.26976866918814318</v>
      </c>
      <c r="M772" s="42" t="str">
        <f t="shared" si="114"/>
        <v/>
      </c>
      <c r="N772" s="75">
        <f t="shared" si="115"/>
        <v>1.5420465359639592E-2</v>
      </c>
      <c r="O772" s="75">
        <f t="shared" ref="O772:S835" si="118">C772/$B772</f>
        <v>0</v>
      </c>
      <c r="P772" s="75">
        <f t="shared" si="118"/>
        <v>2.1894676629904321E-3</v>
      </c>
      <c r="Q772" s="75">
        <f t="shared" si="118"/>
        <v>9.0710392783173253E-3</v>
      </c>
      <c r="R772" s="75">
        <f t="shared" si="116"/>
        <v>4.1599584183318345E-3</v>
      </c>
      <c r="S772" s="75">
        <f t="shared" si="116"/>
        <v>0</v>
      </c>
      <c r="T772" s="42" t="str">
        <f t="shared" si="117"/>
        <v/>
      </c>
    </row>
    <row r="773" spans="1:20" x14ac:dyDescent="0.25">
      <c r="A773">
        <v>1126</v>
      </c>
      <c r="B773">
        <v>1968648.0280500001</v>
      </c>
      <c r="C773">
        <v>121870</v>
      </c>
      <c r="D773">
        <v>14510</v>
      </c>
      <c r="E773">
        <v>1068</v>
      </c>
      <c r="F773">
        <v>0</v>
      </c>
      <c r="G773">
        <v>0</v>
      </c>
      <c r="H773" s="74">
        <v>137448</v>
      </c>
      <c r="I773" s="42">
        <f t="shared" si="110"/>
        <v>0.88666259239857981</v>
      </c>
      <c r="J773" s="42">
        <f t="shared" si="111"/>
        <v>0.10556719632151795</v>
      </c>
      <c r="K773" s="42">
        <f t="shared" si="112"/>
        <v>7.7702112799022177E-3</v>
      </c>
      <c r="L773" s="42" t="str">
        <f t="shared" si="113"/>
        <v/>
      </c>
      <c r="M773" s="42" t="str">
        <f t="shared" si="114"/>
        <v/>
      </c>
      <c r="N773" s="75">
        <f t="shared" si="115"/>
        <v>6.9818473409970605E-2</v>
      </c>
      <c r="O773" s="75">
        <f t="shared" si="118"/>
        <v>6.1905428630995851E-2</v>
      </c>
      <c r="P773" s="75">
        <f t="shared" si="118"/>
        <v>7.3705404893390485E-3</v>
      </c>
      <c r="Q773" s="75">
        <f t="shared" si="118"/>
        <v>5.4250428963570666E-4</v>
      </c>
      <c r="R773" s="75">
        <f t="shared" si="116"/>
        <v>0</v>
      </c>
      <c r="S773" s="75">
        <f t="shared" si="116"/>
        <v>0</v>
      </c>
      <c r="T773" s="42" t="str">
        <f t="shared" si="117"/>
        <v/>
      </c>
    </row>
    <row r="774" spans="1:20" x14ac:dyDescent="0.25">
      <c r="A774">
        <v>156</v>
      </c>
      <c r="B774">
        <v>3516748.2860599998</v>
      </c>
      <c r="C774">
        <v>0</v>
      </c>
      <c r="D774">
        <v>14463</v>
      </c>
      <c r="E774">
        <v>46817</v>
      </c>
      <c r="F774">
        <v>0</v>
      </c>
      <c r="G774">
        <v>0</v>
      </c>
      <c r="H774" s="74">
        <v>61280</v>
      </c>
      <c r="I774" s="42" t="str">
        <f t="shared" si="110"/>
        <v/>
      </c>
      <c r="J774" s="42">
        <f t="shared" si="111"/>
        <v>0.23601501305483027</v>
      </c>
      <c r="K774" s="42">
        <f t="shared" si="112"/>
        <v>0.7639849869451697</v>
      </c>
      <c r="L774" s="42" t="str">
        <f t="shared" si="113"/>
        <v/>
      </c>
      <c r="M774" s="42" t="str">
        <f t="shared" si="114"/>
        <v/>
      </c>
      <c r="N774" s="75">
        <f t="shared" si="115"/>
        <v>1.7425187990538625E-2</v>
      </c>
      <c r="O774" s="75">
        <f t="shared" si="118"/>
        <v>0</v>
      </c>
      <c r="P774" s="75">
        <f t="shared" si="118"/>
        <v>4.1126059710698453E-3</v>
      </c>
      <c r="Q774" s="75">
        <f t="shared" si="118"/>
        <v>1.3312582019468779E-2</v>
      </c>
      <c r="R774" s="75">
        <f t="shared" si="116"/>
        <v>0</v>
      </c>
      <c r="S774" s="75">
        <f t="shared" si="116"/>
        <v>0</v>
      </c>
      <c r="T774" s="42" t="str">
        <f t="shared" si="117"/>
        <v/>
      </c>
    </row>
    <row r="775" spans="1:20" x14ac:dyDescent="0.25">
      <c r="A775">
        <v>899</v>
      </c>
      <c r="B775">
        <v>8337057.9589400003</v>
      </c>
      <c r="C775">
        <v>0</v>
      </c>
      <c r="D775">
        <v>14309</v>
      </c>
      <c r="E775">
        <v>139</v>
      </c>
      <c r="F775">
        <v>36996</v>
      </c>
      <c r="G775">
        <v>0</v>
      </c>
      <c r="H775" s="74">
        <v>51444</v>
      </c>
      <c r="I775" s="42" t="str">
        <f t="shared" si="110"/>
        <v/>
      </c>
      <c r="J775" s="42">
        <f t="shared" si="111"/>
        <v>0.27814711142212889</v>
      </c>
      <c r="K775" s="42">
        <f t="shared" si="112"/>
        <v>2.7019671876214913E-3</v>
      </c>
      <c r="L775" s="42">
        <f t="shared" si="113"/>
        <v>0.71915092139024961</v>
      </c>
      <c r="M775" s="42" t="str">
        <f t="shared" si="114"/>
        <v/>
      </c>
      <c r="N775" s="75">
        <f t="shared" si="115"/>
        <v>6.1705220538662E-3</v>
      </c>
      <c r="O775" s="75">
        <f t="shared" si="118"/>
        <v>0</v>
      </c>
      <c r="P775" s="75">
        <f t="shared" si="118"/>
        <v>1.7163128852494256E-3</v>
      </c>
      <c r="Q775" s="75">
        <f t="shared" si="118"/>
        <v>1.6672548120041246E-5</v>
      </c>
      <c r="R775" s="75">
        <f t="shared" si="116"/>
        <v>4.4375366204967327E-3</v>
      </c>
      <c r="S775" s="75">
        <f t="shared" si="116"/>
        <v>0</v>
      </c>
      <c r="T775" s="42" t="str">
        <f t="shared" si="117"/>
        <v/>
      </c>
    </row>
    <row r="776" spans="1:20" x14ac:dyDescent="0.25">
      <c r="A776">
        <v>241</v>
      </c>
      <c r="B776">
        <v>15612740.8982</v>
      </c>
      <c r="C776">
        <v>0</v>
      </c>
      <c r="D776">
        <v>14183</v>
      </c>
      <c r="E776">
        <v>0</v>
      </c>
      <c r="F776">
        <v>171</v>
      </c>
      <c r="G776">
        <v>0</v>
      </c>
      <c r="H776" s="74">
        <v>14354</v>
      </c>
      <c r="I776" s="42" t="str">
        <f t="shared" si="110"/>
        <v/>
      </c>
      <c r="J776" s="42">
        <f t="shared" si="111"/>
        <v>0.98808694440574052</v>
      </c>
      <c r="K776" s="42" t="str">
        <f t="shared" si="112"/>
        <v/>
      </c>
      <c r="L776" s="42">
        <f t="shared" si="113"/>
        <v>1.1913055594259439E-2</v>
      </c>
      <c r="M776" s="42" t="str">
        <f t="shared" si="114"/>
        <v/>
      </c>
      <c r="N776" s="75">
        <f t="shared" si="115"/>
        <v>9.1937732737593049E-4</v>
      </c>
      <c r="O776" s="75">
        <f t="shared" si="118"/>
        <v>0</v>
      </c>
      <c r="P776" s="75">
        <f t="shared" si="118"/>
        <v>9.0842473416279936E-4</v>
      </c>
      <c r="Q776" s="75">
        <f t="shared" si="118"/>
        <v>0</v>
      </c>
      <c r="R776" s="75">
        <f t="shared" si="116"/>
        <v>1.0952593213131121E-5</v>
      </c>
      <c r="S776" s="75">
        <f t="shared" si="116"/>
        <v>0</v>
      </c>
      <c r="T776" s="42" t="str">
        <f t="shared" si="117"/>
        <v/>
      </c>
    </row>
    <row r="777" spans="1:20" x14ac:dyDescent="0.25">
      <c r="A777">
        <v>245</v>
      </c>
      <c r="B777">
        <v>18242525.3105</v>
      </c>
      <c r="C777">
        <v>0</v>
      </c>
      <c r="D777">
        <v>14183</v>
      </c>
      <c r="E777">
        <v>0</v>
      </c>
      <c r="F777">
        <v>15817</v>
      </c>
      <c r="G777">
        <v>0</v>
      </c>
      <c r="H777" s="74">
        <v>30000</v>
      </c>
      <c r="I777" s="42" t="str">
        <f t="shared" si="110"/>
        <v/>
      </c>
      <c r="J777" s="42">
        <f t="shared" si="111"/>
        <v>0.47276666666666667</v>
      </c>
      <c r="K777" s="42" t="str">
        <f t="shared" si="112"/>
        <v/>
      </c>
      <c r="L777" s="42">
        <f t="shared" si="113"/>
        <v>0.52723333333333333</v>
      </c>
      <c r="M777" s="42" t="str">
        <f t="shared" si="114"/>
        <v/>
      </c>
      <c r="N777" s="75">
        <f t="shared" si="115"/>
        <v>1.6445091613896598E-3</v>
      </c>
      <c r="O777" s="75">
        <f t="shared" si="118"/>
        <v>0</v>
      </c>
      <c r="P777" s="75">
        <f t="shared" si="118"/>
        <v>7.7746911453298491E-4</v>
      </c>
      <c r="Q777" s="75">
        <f t="shared" si="118"/>
        <v>0</v>
      </c>
      <c r="R777" s="75">
        <f t="shared" si="116"/>
        <v>8.6704004685667503E-4</v>
      </c>
      <c r="S777" s="75">
        <f t="shared" si="116"/>
        <v>0</v>
      </c>
      <c r="T777" s="42" t="str">
        <f t="shared" si="117"/>
        <v/>
      </c>
    </row>
    <row r="778" spans="1:20" x14ac:dyDescent="0.25">
      <c r="A778">
        <v>622</v>
      </c>
      <c r="B778">
        <v>280160463.99199998</v>
      </c>
      <c r="C778">
        <v>0</v>
      </c>
      <c r="D778">
        <v>14022</v>
      </c>
      <c r="E778">
        <v>139</v>
      </c>
      <c r="F778">
        <v>2950</v>
      </c>
      <c r="G778">
        <v>0</v>
      </c>
      <c r="H778" s="74">
        <v>17111</v>
      </c>
      <c r="I778" s="42" t="str">
        <f t="shared" si="110"/>
        <v/>
      </c>
      <c r="J778" s="42">
        <f t="shared" si="111"/>
        <v>0.81947285371982936</v>
      </c>
      <c r="K778" s="42">
        <f t="shared" si="112"/>
        <v>8.1234293729180052E-3</v>
      </c>
      <c r="L778" s="42">
        <f t="shared" si="113"/>
        <v>0.17240371690725265</v>
      </c>
      <c r="M778" s="42" t="str">
        <f t="shared" si="114"/>
        <v/>
      </c>
      <c r="N778" s="75">
        <f t="shared" si="115"/>
        <v>6.1075712669038862E-5</v>
      </c>
      <c r="O778" s="75">
        <f t="shared" si="118"/>
        <v>0</v>
      </c>
      <c r="P778" s="75">
        <f t="shared" si="118"/>
        <v>5.0049888553869617E-5</v>
      </c>
      <c r="Q778" s="75">
        <f t="shared" si="118"/>
        <v>4.9614423826757068E-7</v>
      </c>
      <c r="R778" s="75">
        <f t="shared" si="116"/>
        <v>1.052967987690168E-5</v>
      </c>
      <c r="S778" s="75">
        <f t="shared" si="116"/>
        <v>0</v>
      </c>
      <c r="T778" s="42" t="str">
        <f t="shared" si="117"/>
        <v/>
      </c>
    </row>
    <row r="779" spans="1:20" x14ac:dyDescent="0.25">
      <c r="A779">
        <v>971</v>
      </c>
      <c r="B779">
        <v>1535957.7773500001</v>
      </c>
      <c r="C779">
        <v>0</v>
      </c>
      <c r="D779">
        <v>13978</v>
      </c>
      <c r="E779">
        <v>8150</v>
      </c>
      <c r="F779">
        <v>126</v>
      </c>
      <c r="G779">
        <v>0</v>
      </c>
      <c r="H779" s="74">
        <v>22254</v>
      </c>
      <c r="I779" s="42" t="str">
        <f t="shared" si="110"/>
        <v/>
      </c>
      <c r="J779" s="42">
        <f t="shared" si="111"/>
        <v>0.62811180012582013</v>
      </c>
      <c r="K779" s="42">
        <f t="shared" si="112"/>
        <v>0.36622629639615351</v>
      </c>
      <c r="L779" s="42">
        <f t="shared" si="113"/>
        <v>5.6619034780264225E-3</v>
      </c>
      <c r="M779" s="42" t="str">
        <f t="shared" si="114"/>
        <v/>
      </c>
      <c r="N779" s="75">
        <f t="shared" si="115"/>
        <v>1.4488679525029002E-2</v>
      </c>
      <c r="O779" s="75">
        <f t="shared" si="118"/>
        <v>0</v>
      </c>
      <c r="P779" s="75">
        <f t="shared" si="118"/>
        <v>9.1005105779120785E-3</v>
      </c>
      <c r="Q779" s="75">
        <f t="shared" si="118"/>
        <v>5.3061354421221514E-3</v>
      </c>
      <c r="R779" s="75">
        <f t="shared" si="116"/>
        <v>8.2033504994771916E-5</v>
      </c>
      <c r="S779" s="75">
        <f t="shared" si="116"/>
        <v>0</v>
      </c>
      <c r="T779" s="42" t="str">
        <f t="shared" si="117"/>
        <v/>
      </c>
    </row>
    <row r="780" spans="1:20" x14ac:dyDescent="0.25">
      <c r="A780">
        <v>59</v>
      </c>
      <c r="B780">
        <v>35253913.701200001</v>
      </c>
      <c r="C780">
        <v>0</v>
      </c>
      <c r="D780">
        <v>13897</v>
      </c>
      <c r="E780">
        <v>77671</v>
      </c>
      <c r="F780">
        <v>6391</v>
      </c>
      <c r="G780">
        <v>0</v>
      </c>
      <c r="H780" s="74">
        <v>97959</v>
      </c>
      <c r="I780" s="42" t="str">
        <f t="shared" si="110"/>
        <v/>
      </c>
      <c r="J780" s="42">
        <f t="shared" si="111"/>
        <v>0.1418654743310977</v>
      </c>
      <c r="K780" s="42">
        <f t="shared" si="112"/>
        <v>0.79289294500760521</v>
      </c>
      <c r="L780" s="42">
        <f t="shared" si="113"/>
        <v>6.524158066129708E-2</v>
      </c>
      <c r="M780" s="42" t="str">
        <f t="shared" si="114"/>
        <v/>
      </c>
      <c r="N780" s="75">
        <f t="shared" si="115"/>
        <v>2.7786702160295354E-3</v>
      </c>
      <c r="O780" s="75">
        <f t="shared" si="118"/>
        <v>0</v>
      </c>
      <c r="P780" s="75">
        <f t="shared" si="118"/>
        <v>3.9419736820672373E-4</v>
      </c>
      <c r="Q780" s="75">
        <f t="shared" si="118"/>
        <v>2.2031880107925769E-3</v>
      </c>
      <c r="R780" s="75">
        <f t="shared" si="116"/>
        <v>1.8128483703023468E-4</v>
      </c>
      <c r="S780" s="75">
        <f t="shared" si="116"/>
        <v>0</v>
      </c>
      <c r="T780" s="42" t="str">
        <f t="shared" si="117"/>
        <v/>
      </c>
    </row>
    <row r="781" spans="1:20" x14ac:dyDescent="0.25">
      <c r="A781">
        <v>774</v>
      </c>
      <c r="B781">
        <v>3511966.8675600002</v>
      </c>
      <c r="C781">
        <v>0</v>
      </c>
      <c r="D781">
        <v>13770</v>
      </c>
      <c r="E781">
        <v>0</v>
      </c>
      <c r="F781">
        <v>112</v>
      </c>
      <c r="G781">
        <v>0</v>
      </c>
      <c r="H781" s="74">
        <v>13882</v>
      </c>
      <c r="I781" s="42" t="str">
        <f t="shared" si="110"/>
        <v/>
      </c>
      <c r="J781" s="42">
        <f t="shared" si="111"/>
        <v>0.99193199827114253</v>
      </c>
      <c r="K781" s="42" t="str">
        <f t="shared" si="112"/>
        <v/>
      </c>
      <c r="L781" s="42">
        <f t="shared" si="113"/>
        <v>8.0680017288575125E-3</v>
      </c>
      <c r="M781" s="42" t="str">
        <f t="shared" si="114"/>
        <v/>
      </c>
      <c r="N781" s="75">
        <f t="shared" si="115"/>
        <v>3.9527707758942382E-3</v>
      </c>
      <c r="O781" s="75">
        <f t="shared" si="118"/>
        <v>0</v>
      </c>
      <c r="P781" s="75">
        <f t="shared" si="118"/>
        <v>3.9208798144405466E-3</v>
      </c>
      <c r="Q781" s="75">
        <f t="shared" si="118"/>
        <v>0</v>
      </c>
      <c r="R781" s="75">
        <f t="shared" si="116"/>
        <v>3.1890961453692168E-5</v>
      </c>
      <c r="S781" s="75">
        <f t="shared" si="116"/>
        <v>0</v>
      </c>
      <c r="T781" s="42" t="str">
        <f t="shared" si="117"/>
        <v/>
      </c>
    </row>
    <row r="782" spans="1:20" x14ac:dyDescent="0.25">
      <c r="A782">
        <v>816</v>
      </c>
      <c r="B782">
        <v>7304048.4196300004</v>
      </c>
      <c r="C782">
        <v>0</v>
      </c>
      <c r="D782">
        <v>13743</v>
      </c>
      <c r="E782">
        <v>9092</v>
      </c>
      <c r="F782">
        <v>515914</v>
      </c>
      <c r="G782">
        <v>0</v>
      </c>
      <c r="H782" s="74">
        <v>538749</v>
      </c>
      <c r="I782" s="42" t="str">
        <f t="shared" si="110"/>
        <v/>
      </c>
      <c r="J782" s="42">
        <f t="shared" si="111"/>
        <v>2.5509096072568117E-2</v>
      </c>
      <c r="K782" s="42">
        <f t="shared" si="112"/>
        <v>1.6876133412776637E-2</v>
      </c>
      <c r="L782" s="42">
        <f t="shared" si="113"/>
        <v>0.95761477051465527</v>
      </c>
      <c r="M782" s="42" t="str">
        <f t="shared" si="114"/>
        <v/>
      </c>
      <c r="N782" s="75">
        <f t="shared" si="115"/>
        <v>7.376032701975041E-2</v>
      </c>
      <c r="O782" s="75">
        <f t="shared" si="118"/>
        <v>0</v>
      </c>
      <c r="P782" s="75">
        <f t="shared" si="118"/>
        <v>1.8815592682908551E-3</v>
      </c>
      <c r="Q782" s="75">
        <f t="shared" si="118"/>
        <v>1.2447891193553412E-3</v>
      </c>
      <c r="R782" s="75">
        <f t="shared" si="116"/>
        <v>7.0633978632104216E-2</v>
      </c>
      <c r="S782" s="75">
        <f t="shared" si="116"/>
        <v>0</v>
      </c>
      <c r="T782" s="42" t="str">
        <f t="shared" si="117"/>
        <v/>
      </c>
    </row>
    <row r="783" spans="1:20" x14ac:dyDescent="0.25">
      <c r="A783">
        <v>435</v>
      </c>
      <c r="B783">
        <v>3788514.46306</v>
      </c>
      <c r="C783">
        <v>0</v>
      </c>
      <c r="D783">
        <v>13626</v>
      </c>
      <c r="E783">
        <v>0</v>
      </c>
      <c r="F783">
        <v>2411</v>
      </c>
      <c r="G783">
        <v>0</v>
      </c>
      <c r="H783" s="74">
        <v>16037</v>
      </c>
      <c r="I783" s="42" t="str">
        <f t="shared" si="110"/>
        <v/>
      </c>
      <c r="J783" s="42">
        <f t="shared" si="111"/>
        <v>0.84966016087796969</v>
      </c>
      <c r="K783" s="42" t="str">
        <f t="shared" si="112"/>
        <v/>
      </c>
      <c r="L783" s="42">
        <f t="shared" si="113"/>
        <v>0.15033983912203031</v>
      </c>
      <c r="M783" s="42" t="str">
        <f t="shared" si="114"/>
        <v/>
      </c>
      <c r="N783" s="75">
        <f t="shared" si="115"/>
        <v>4.2330576156879296E-3</v>
      </c>
      <c r="O783" s="75">
        <f t="shared" si="118"/>
        <v>0</v>
      </c>
      <c r="P783" s="75">
        <f t="shared" si="118"/>
        <v>3.5966604147511208E-3</v>
      </c>
      <c r="Q783" s="75">
        <f t="shared" si="118"/>
        <v>0</v>
      </c>
      <c r="R783" s="75">
        <f t="shared" si="116"/>
        <v>6.3639720093680856E-4</v>
      </c>
      <c r="S783" s="75">
        <f t="shared" si="116"/>
        <v>0</v>
      </c>
      <c r="T783" s="42" t="str">
        <f t="shared" si="117"/>
        <v/>
      </c>
    </row>
    <row r="784" spans="1:20" x14ac:dyDescent="0.25">
      <c r="A784">
        <v>704</v>
      </c>
      <c r="B784">
        <v>612239.29718800006</v>
      </c>
      <c r="C784">
        <v>0</v>
      </c>
      <c r="D784">
        <v>13622</v>
      </c>
      <c r="E784">
        <v>0</v>
      </c>
      <c r="F784">
        <v>172</v>
      </c>
      <c r="G784">
        <v>0</v>
      </c>
      <c r="H784" s="74">
        <v>13794</v>
      </c>
      <c r="I784" s="42" t="str">
        <f t="shared" si="110"/>
        <v/>
      </c>
      <c r="J784" s="42">
        <f t="shared" si="111"/>
        <v>0.98753081049731772</v>
      </c>
      <c r="K784" s="42" t="str">
        <f t="shared" si="112"/>
        <v/>
      </c>
      <c r="L784" s="42">
        <f t="shared" si="113"/>
        <v>1.2469189502682325E-2</v>
      </c>
      <c r="M784" s="42" t="str">
        <f t="shared" si="114"/>
        <v/>
      </c>
      <c r="N784" s="75">
        <f t="shared" si="115"/>
        <v>2.2530406106493817E-2</v>
      </c>
      <c r="O784" s="75">
        <f t="shared" si="118"/>
        <v>0</v>
      </c>
      <c r="P784" s="75">
        <f t="shared" si="118"/>
        <v>2.2249470203179557E-2</v>
      </c>
      <c r="Q784" s="75">
        <f t="shared" si="118"/>
        <v>0</v>
      </c>
      <c r="R784" s="75">
        <f t="shared" si="116"/>
        <v>2.8093590331426248E-4</v>
      </c>
      <c r="S784" s="75">
        <f t="shared" si="116"/>
        <v>0</v>
      </c>
      <c r="T784" s="42" t="str">
        <f t="shared" si="117"/>
        <v/>
      </c>
    </row>
    <row r="785" spans="1:20" x14ac:dyDescent="0.25">
      <c r="A785">
        <v>294</v>
      </c>
      <c r="B785">
        <v>11667402.7391</v>
      </c>
      <c r="C785">
        <v>40943</v>
      </c>
      <c r="D785">
        <v>13587</v>
      </c>
      <c r="E785">
        <v>19589</v>
      </c>
      <c r="F785">
        <v>27650</v>
      </c>
      <c r="G785">
        <v>0</v>
      </c>
      <c r="H785" s="74">
        <v>101769</v>
      </c>
      <c r="I785" s="42">
        <f t="shared" si="110"/>
        <v>0.40231308158673074</v>
      </c>
      <c r="J785" s="42">
        <f t="shared" si="111"/>
        <v>0.13350823924770805</v>
      </c>
      <c r="K785" s="42">
        <f t="shared" si="112"/>
        <v>0.19248494138686634</v>
      </c>
      <c r="L785" s="42">
        <f t="shared" si="113"/>
        <v>0.27169373777869488</v>
      </c>
      <c r="M785" s="42" t="str">
        <f t="shared" si="114"/>
        <v/>
      </c>
      <c r="N785" s="75">
        <f t="shared" si="115"/>
        <v>8.7225068231295364E-3</v>
      </c>
      <c r="O785" s="75">
        <f t="shared" si="118"/>
        <v>3.509178599174529E-3</v>
      </c>
      <c r="P785" s="75">
        <f t="shared" si="118"/>
        <v>1.1645265277821441E-3</v>
      </c>
      <c r="Q785" s="75">
        <f t="shared" si="118"/>
        <v>1.6789512145966305E-3</v>
      </c>
      <c r="R785" s="75">
        <f t="shared" si="116"/>
        <v>2.3698504815762335E-3</v>
      </c>
      <c r="S785" s="75">
        <f t="shared" si="116"/>
        <v>0</v>
      </c>
      <c r="T785" s="42" t="str">
        <f t="shared" si="117"/>
        <v/>
      </c>
    </row>
    <row r="786" spans="1:20" x14ac:dyDescent="0.25">
      <c r="A786">
        <v>301</v>
      </c>
      <c r="B786">
        <v>1114803.2224399999</v>
      </c>
      <c r="C786">
        <v>0</v>
      </c>
      <c r="D786">
        <v>13559</v>
      </c>
      <c r="E786">
        <v>0</v>
      </c>
      <c r="F786">
        <v>250137</v>
      </c>
      <c r="G786">
        <v>0</v>
      </c>
      <c r="H786" s="74">
        <v>263696</v>
      </c>
      <c r="I786" s="42" t="str">
        <f t="shared" si="110"/>
        <v/>
      </c>
      <c r="J786" s="42">
        <f t="shared" si="111"/>
        <v>5.1419058309568597E-2</v>
      </c>
      <c r="K786" s="42" t="str">
        <f t="shared" si="112"/>
        <v/>
      </c>
      <c r="L786" s="42">
        <f t="shared" si="113"/>
        <v>0.94858094169043139</v>
      </c>
      <c r="M786" s="42" t="str">
        <f t="shared" si="114"/>
        <v/>
      </c>
      <c r="N786" s="75">
        <f t="shared" si="115"/>
        <v>0.23654039985894681</v>
      </c>
      <c r="O786" s="75">
        <f t="shared" si="118"/>
        <v>0</v>
      </c>
      <c r="P786" s="75">
        <f t="shared" si="118"/>
        <v>1.2162684612915857E-2</v>
      </c>
      <c r="Q786" s="75">
        <f t="shared" si="118"/>
        <v>0</v>
      </c>
      <c r="R786" s="75">
        <f t="shared" si="116"/>
        <v>0.22437771524603095</v>
      </c>
      <c r="S786" s="75">
        <f t="shared" si="116"/>
        <v>0</v>
      </c>
      <c r="T786" s="42" t="str">
        <f t="shared" si="117"/>
        <v/>
      </c>
    </row>
    <row r="787" spans="1:20" x14ac:dyDescent="0.25">
      <c r="A787">
        <v>897</v>
      </c>
      <c r="B787">
        <v>8409524.5494899992</v>
      </c>
      <c r="C787">
        <v>0</v>
      </c>
      <c r="D787">
        <v>13525</v>
      </c>
      <c r="E787">
        <v>0</v>
      </c>
      <c r="F787">
        <v>10151</v>
      </c>
      <c r="G787">
        <v>0</v>
      </c>
      <c r="H787" s="74">
        <v>23676</v>
      </c>
      <c r="I787" s="42" t="str">
        <f t="shared" si="110"/>
        <v/>
      </c>
      <c r="J787" s="42">
        <f t="shared" si="111"/>
        <v>0.57125359013346844</v>
      </c>
      <c r="K787" s="42" t="str">
        <f t="shared" si="112"/>
        <v/>
      </c>
      <c r="L787" s="42">
        <f t="shared" si="113"/>
        <v>0.42874640986653151</v>
      </c>
      <c r="M787" s="42" t="str">
        <f t="shared" si="114"/>
        <v/>
      </c>
      <c r="N787" s="75">
        <f t="shared" si="115"/>
        <v>2.8153791407191796E-3</v>
      </c>
      <c r="O787" s="75">
        <f t="shared" si="118"/>
        <v>0</v>
      </c>
      <c r="P787" s="75">
        <f t="shared" si="118"/>
        <v>1.608295441722711E-3</v>
      </c>
      <c r="Q787" s="75">
        <f t="shared" si="118"/>
        <v>0</v>
      </c>
      <c r="R787" s="75">
        <f t="shared" si="116"/>
        <v>1.2070836989964686E-3</v>
      </c>
      <c r="S787" s="75">
        <f t="shared" si="116"/>
        <v>0</v>
      </c>
      <c r="T787" s="42" t="str">
        <f t="shared" si="117"/>
        <v/>
      </c>
    </row>
    <row r="788" spans="1:20" x14ac:dyDescent="0.25">
      <c r="A788">
        <v>892</v>
      </c>
      <c r="B788">
        <v>1340630.8421100001</v>
      </c>
      <c r="C788">
        <v>0</v>
      </c>
      <c r="D788">
        <v>13381</v>
      </c>
      <c r="E788">
        <v>4374</v>
      </c>
      <c r="F788">
        <v>0</v>
      </c>
      <c r="G788">
        <v>0</v>
      </c>
      <c r="H788" s="74">
        <v>17755</v>
      </c>
      <c r="I788" s="42" t="str">
        <f t="shared" si="110"/>
        <v/>
      </c>
      <c r="J788" s="42">
        <f t="shared" si="111"/>
        <v>0.75364686003942549</v>
      </c>
      <c r="K788" s="42">
        <f t="shared" si="112"/>
        <v>0.24635313996057448</v>
      </c>
      <c r="L788" s="42" t="str">
        <f t="shared" si="113"/>
        <v/>
      </c>
      <c r="M788" s="42" t="str">
        <f t="shared" si="114"/>
        <v/>
      </c>
      <c r="N788" s="75">
        <f t="shared" si="115"/>
        <v>1.3243765130791452E-2</v>
      </c>
      <c r="O788" s="75">
        <f t="shared" si="118"/>
        <v>0</v>
      </c>
      <c r="P788" s="75">
        <f t="shared" si="118"/>
        <v>9.9811220059206097E-3</v>
      </c>
      <c r="Q788" s="75">
        <f t="shared" si="118"/>
        <v>3.2626431248708428E-3</v>
      </c>
      <c r="R788" s="75">
        <f t="shared" si="116"/>
        <v>0</v>
      </c>
      <c r="S788" s="75">
        <f t="shared" si="116"/>
        <v>0</v>
      </c>
      <c r="T788" s="42" t="str">
        <f t="shared" si="117"/>
        <v/>
      </c>
    </row>
    <row r="789" spans="1:20" x14ac:dyDescent="0.25">
      <c r="A789">
        <v>2</v>
      </c>
      <c r="B789">
        <v>7126293.6949500004</v>
      </c>
      <c r="C789">
        <v>0</v>
      </c>
      <c r="D789">
        <v>13381</v>
      </c>
      <c r="E789">
        <v>0</v>
      </c>
      <c r="F789">
        <v>1106</v>
      </c>
      <c r="G789">
        <v>0</v>
      </c>
      <c r="H789" s="74">
        <v>14487</v>
      </c>
      <c r="I789" s="42" t="str">
        <f t="shared" si="110"/>
        <v/>
      </c>
      <c r="J789" s="42">
        <f t="shared" si="111"/>
        <v>0.9236556913094498</v>
      </c>
      <c r="K789" s="42" t="str">
        <f t="shared" si="112"/>
        <v/>
      </c>
      <c r="L789" s="42">
        <f t="shared" si="113"/>
        <v>7.6344308690550144E-2</v>
      </c>
      <c r="M789" s="42" t="str">
        <f t="shared" si="114"/>
        <v/>
      </c>
      <c r="N789" s="75">
        <f t="shared" si="115"/>
        <v>2.0328940428411073E-3</v>
      </c>
      <c r="O789" s="75">
        <f t="shared" si="118"/>
        <v>0</v>
      </c>
      <c r="P789" s="75">
        <f t="shared" si="118"/>
        <v>1.8776941524992655E-3</v>
      </c>
      <c r="Q789" s="75">
        <f t="shared" si="118"/>
        <v>0</v>
      </c>
      <c r="R789" s="75">
        <f t="shared" si="116"/>
        <v>1.5519989034184199E-4</v>
      </c>
      <c r="S789" s="75">
        <f t="shared" si="116"/>
        <v>0</v>
      </c>
      <c r="T789" s="42" t="str">
        <f t="shared" si="117"/>
        <v/>
      </c>
    </row>
    <row r="790" spans="1:20" x14ac:dyDescent="0.25">
      <c r="A790">
        <v>1020</v>
      </c>
      <c r="B790">
        <v>52387340.100299999</v>
      </c>
      <c r="C790">
        <v>0</v>
      </c>
      <c r="D790">
        <v>13369</v>
      </c>
      <c r="E790">
        <v>675</v>
      </c>
      <c r="F790">
        <v>290074</v>
      </c>
      <c r="G790">
        <v>0</v>
      </c>
      <c r="H790" s="74">
        <v>304118</v>
      </c>
      <c r="I790" s="42" t="str">
        <f t="shared" si="110"/>
        <v/>
      </c>
      <c r="J790" s="42">
        <f t="shared" si="111"/>
        <v>4.395991029797644E-2</v>
      </c>
      <c r="K790" s="42">
        <f t="shared" si="112"/>
        <v>2.2195332075049816E-3</v>
      </c>
      <c r="L790" s="42">
        <f t="shared" si="113"/>
        <v>0.95382055649451858</v>
      </c>
      <c r="M790" s="42" t="str">
        <f t="shared" si="114"/>
        <v/>
      </c>
      <c r="N790" s="75">
        <f t="shared" si="115"/>
        <v>5.8051811643374208E-3</v>
      </c>
      <c r="O790" s="75">
        <f t="shared" si="118"/>
        <v>0</v>
      </c>
      <c r="P790" s="75">
        <f t="shared" si="118"/>
        <v>2.5519524324777544E-4</v>
      </c>
      <c r="Q790" s="75">
        <f t="shared" si="118"/>
        <v>1.2884792369829339E-5</v>
      </c>
      <c r="R790" s="75">
        <f t="shared" si="116"/>
        <v>5.5371011287198161E-3</v>
      </c>
      <c r="S790" s="75">
        <f t="shared" si="116"/>
        <v>0</v>
      </c>
      <c r="T790" s="42" t="str">
        <f t="shared" si="117"/>
        <v/>
      </c>
    </row>
    <row r="791" spans="1:20" x14ac:dyDescent="0.25">
      <c r="A791">
        <v>240</v>
      </c>
      <c r="B791">
        <v>28356903.9538</v>
      </c>
      <c r="C791">
        <v>0</v>
      </c>
      <c r="D791">
        <v>13297</v>
      </c>
      <c r="E791">
        <v>0</v>
      </c>
      <c r="F791">
        <v>9007</v>
      </c>
      <c r="G791">
        <v>0</v>
      </c>
      <c r="H791" s="74">
        <v>22304</v>
      </c>
      <c r="I791" s="42" t="str">
        <f t="shared" si="110"/>
        <v/>
      </c>
      <c r="J791" s="42">
        <f t="shared" si="111"/>
        <v>0.59617109038737448</v>
      </c>
      <c r="K791" s="42" t="str">
        <f t="shared" si="112"/>
        <v/>
      </c>
      <c r="L791" s="42">
        <f t="shared" si="113"/>
        <v>0.40382890961262552</v>
      </c>
      <c r="M791" s="42" t="str">
        <f t="shared" si="114"/>
        <v/>
      </c>
      <c r="N791" s="75">
        <f t="shared" si="115"/>
        <v>7.8654566931349095E-4</v>
      </c>
      <c r="O791" s="75">
        <f t="shared" si="118"/>
        <v>0</v>
      </c>
      <c r="P791" s="75">
        <f t="shared" si="118"/>
        <v>4.6891578931409117E-4</v>
      </c>
      <c r="Q791" s="75">
        <f t="shared" si="118"/>
        <v>0</v>
      </c>
      <c r="R791" s="75">
        <f t="shared" si="116"/>
        <v>3.1762987999939978E-4</v>
      </c>
      <c r="S791" s="75">
        <f t="shared" si="116"/>
        <v>0</v>
      </c>
      <c r="T791" s="42" t="str">
        <f t="shared" si="117"/>
        <v/>
      </c>
    </row>
    <row r="792" spans="1:20" x14ac:dyDescent="0.25">
      <c r="A792">
        <v>863</v>
      </c>
      <c r="B792">
        <v>8815490.9697500002</v>
      </c>
      <c r="C792">
        <v>0</v>
      </c>
      <c r="D792">
        <v>13291</v>
      </c>
      <c r="E792">
        <v>8101</v>
      </c>
      <c r="F792">
        <v>3963</v>
      </c>
      <c r="G792">
        <v>0</v>
      </c>
      <c r="H792" s="74">
        <v>25355</v>
      </c>
      <c r="I792" s="42" t="str">
        <f t="shared" si="110"/>
        <v/>
      </c>
      <c r="J792" s="42">
        <f t="shared" si="111"/>
        <v>0.5241964109643068</v>
      </c>
      <c r="K792" s="42">
        <f t="shared" si="112"/>
        <v>0.3195030565963321</v>
      </c>
      <c r="L792" s="42">
        <f t="shared" si="113"/>
        <v>0.15630053243936107</v>
      </c>
      <c r="M792" s="42" t="str">
        <f t="shared" si="114"/>
        <v/>
      </c>
      <c r="N792" s="75">
        <f t="shared" si="115"/>
        <v>2.8761869403535951E-3</v>
      </c>
      <c r="O792" s="75">
        <f t="shared" si="118"/>
        <v>0</v>
      </c>
      <c r="P792" s="75">
        <f t="shared" si="118"/>
        <v>1.5076868713957655E-3</v>
      </c>
      <c r="Q792" s="75">
        <f t="shared" si="118"/>
        <v>9.1895051878542594E-4</v>
      </c>
      <c r="R792" s="75">
        <f t="shared" si="116"/>
        <v>4.4954955017240377E-4</v>
      </c>
      <c r="S792" s="75">
        <f t="shared" si="116"/>
        <v>0</v>
      </c>
      <c r="T792" s="42" t="str">
        <f t="shared" si="117"/>
        <v/>
      </c>
    </row>
    <row r="793" spans="1:20" x14ac:dyDescent="0.25">
      <c r="A793">
        <v>534</v>
      </c>
      <c r="B793">
        <v>7246452.2882300001</v>
      </c>
      <c r="C793">
        <v>0</v>
      </c>
      <c r="D793">
        <v>13120</v>
      </c>
      <c r="E793">
        <v>0</v>
      </c>
      <c r="F793">
        <v>53188</v>
      </c>
      <c r="G793">
        <v>0</v>
      </c>
      <c r="H793" s="74">
        <v>66308</v>
      </c>
      <c r="I793" s="42" t="str">
        <f t="shared" si="110"/>
        <v/>
      </c>
      <c r="J793" s="42">
        <f t="shared" si="111"/>
        <v>0.19786451106955419</v>
      </c>
      <c r="K793" s="42" t="str">
        <f t="shared" si="112"/>
        <v/>
      </c>
      <c r="L793" s="42">
        <f t="shared" si="113"/>
        <v>0.80213548893044584</v>
      </c>
      <c r="M793" s="42" t="str">
        <f t="shared" si="114"/>
        <v/>
      </c>
      <c r="N793" s="75">
        <f t="shared" si="115"/>
        <v>9.1504086913951413E-3</v>
      </c>
      <c r="O793" s="75">
        <f t="shared" si="118"/>
        <v>0</v>
      </c>
      <c r="P793" s="75">
        <f t="shared" si="118"/>
        <v>1.8105411418094988E-3</v>
      </c>
      <c r="Q793" s="75">
        <f t="shared" si="118"/>
        <v>0</v>
      </c>
      <c r="R793" s="75">
        <f t="shared" si="116"/>
        <v>7.3398675495856425E-3</v>
      </c>
      <c r="S793" s="75">
        <f t="shared" si="116"/>
        <v>0</v>
      </c>
      <c r="T793" s="42" t="str">
        <f t="shared" si="117"/>
        <v/>
      </c>
    </row>
    <row r="794" spans="1:20" x14ac:dyDescent="0.25">
      <c r="A794">
        <v>600</v>
      </c>
      <c r="B794">
        <v>2427974.2208099999</v>
      </c>
      <c r="C794">
        <v>0</v>
      </c>
      <c r="D794">
        <v>13028</v>
      </c>
      <c r="E794">
        <v>24</v>
      </c>
      <c r="F794">
        <v>0</v>
      </c>
      <c r="G794">
        <v>0</v>
      </c>
      <c r="H794" s="74">
        <v>13052</v>
      </c>
      <c r="I794" s="42" t="str">
        <f t="shared" si="110"/>
        <v/>
      </c>
      <c r="J794" s="42">
        <f t="shared" si="111"/>
        <v>0.99816120134845232</v>
      </c>
      <c r="K794" s="42">
        <f t="shared" si="112"/>
        <v>1.8387986515476554E-3</v>
      </c>
      <c r="L794" s="42" t="str">
        <f t="shared" si="113"/>
        <v/>
      </c>
      <c r="M794" s="42" t="str">
        <f t="shared" si="114"/>
        <v/>
      </c>
      <c r="N794" s="75">
        <f t="shared" si="115"/>
        <v>5.3756748684282585E-3</v>
      </c>
      <c r="O794" s="75">
        <f t="shared" si="118"/>
        <v>0</v>
      </c>
      <c r="P794" s="75">
        <f t="shared" si="118"/>
        <v>5.3657900847290342E-3</v>
      </c>
      <c r="Q794" s="75">
        <f t="shared" si="118"/>
        <v>9.8847836992245027E-6</v>
      </c>
      <c r="R794" s="75">
        <f t="shared" si="116"/>
        <v>0</v>
      </c>
      <c r="S794" s="75">
        <f t="shared" si="116"/>
        <v>0</v>
      </c>
      <c r="T794" s="42" t="str">
        <f t="shared" si="117"/>
        <v/>
      </c>
    </row>
    <row r="795" spans="1:20" x14ac:dyDescent="0.25">
      <c r="A795">
        <v>599</v>
      </c>
      <c r="B795">
        <v>19251224.265500002</v>
      </c>
      <c r="C795">
        <v>0</v>
      </c>
      <c r="D795">
        <v>12956</v>
      </c>
      <c r="E795">
        <v>9577</v>
      </c>
      <c r="F795">
        <v>0</v>
      </c>
      <c r="G795">
        <v>0</v>
      </c>
      <c r="H795" s="74">
        <v>22533</v>
      </c>
      <c r="I795" s="42" t="str">
        <f t="shared" si="110"/>
        <v/>
      </c>
      <c r="J795" s="42">
        <f t="shared" si="111"/>
        <v>0.57497891980650606</v>
      </c>
      <c r="K795" s="42">
        <f t="shared" si="112"/>
        <v>0.42502108019349399</v>
      </c>
      <c r="L795" s="42" t="str">
        <f t="shared" si="113"/>
        <v/>
      </c>
      <c r="M795" s="42" t="str">
        <f t="shared" si="114"/>
        <v/>
      </c>
      <c r="N795" s="75">
        <f t="shared" si="115"/>
        <v>1.1704710146866477E-3</v>
      </c>
      <c r="O795" s="75">
        <f t="shared" si="118"/>
        <v>0</v>
      </c>
      <c r="P795" s="75">
        <f t="shared" si="118"/>
        <v>6.7299615968935368E-4</v>
      </c>
      <c r="Q795" s="75">
        <f t="shared" si="118"/>
        <v>4.9747485499729391E-4</v>
      </c>
      <c r="R795" s="75">
        <f t="shared" si="116"/>
        <v>0</v>
      </c>
      <c r="S795" s="75">
        <f t="shared" si="116"/>
        <v>0</v>
      </c>
      <c r="T795" s="42" t="str">
        <f t="shared" si="117"/>
        <v/>
      </c>
    </row>
    <row r="796" spans="1:20" x14ac:dyDescent="0.25">
      <c r="A796">
        <v>169</v>
      </c>
      <c r="B796">
        <v>9940291.0954999998</v>
      </c>
      <c r="C796">
        <v>0</v>
      </c>
      <c r="D796">
        <v>12900</v>
      </c>
      <c r="E796">
        <v>23432</v>
      </c>
      <c r="F796">
        <v>224784</v>
      </c>
      <c r="G796">
        <v>0</v>
      </c>
      <c r="H796" s="74">
        <v>261116</v>
      </c>
      <c r="I796" s="42" t="str">
        <f t="shared" si="110"/>
        <v/>
      </c>
      <c r="J796" s="42">
        <f t="shared" si="111"/>
        <v>4.9403330320623787E-2</v>
      </c>
      <c r="K796" s="42">
        <f t="shared" si="112"/>
        <v>8.9737894269213678E-2</v>
      </c>
      <c r="L796" s="42">
        <f t="shared" si="113"/>
        <v>0.86085877541016254</v>
      </c>
      <c r="M796" s="42" t="str">
        <f t="shared" si="114"/>
        <v/>
      </c>
      <c r="N796" s="75">
        <f t="shared" si="115"/>
        <v>2.6268446013437977E-2</v>
      </c>
      <c r="O796" s="75">
        <f t="shared" si="118"/>
        <v>0</v>
      </c>
      <c r="P796" s="75">
        <f t="shared" si="118"/>
        <v>1.2977487154113493E-3</v>
      </c>
      <c r="Q796" s="75">
        <f t="shared" si="118"/>
        <v>2.3572750309704448E-3</v>
      </c>
      <c r="R796" s="75">
        <f t="shared" si="116"/>
        <v>2.2613422267056184E-2</v>
      </c>
      <c r="S796" s="75">
        <f t="shared" si="116"/>
        <v>0</v>
      </c>
      <c r="T796" s="42" t="str">
        <f t="shared" si="117"/>
        <v/>
      </c>
    </row>
    <row r="797" spans="1:20" x14ac:dyDescent="0.25">
      <c r="A797">
        <v>560</v>
      </c>
      <c r="B797">
        <v>10041161.842700001</v>
      </c>
      <c r="C797">
        <v>249830</v>
      </c>
      <c r="D797">
        <v>12586</v>
      </c>
      <c r="E797">
        <v>33501</v>
      </c>
      <c r="F797">
        <v>191</v>
      </c>
      <c r="G797">
        <v>0</v>
      </c>
      <c r="H797" s="74">
        <v>296108</v>
      </c>
      <c r="I797" s="42">
        <f t="shared" si="110"/>
        <v>0.84371242924878764</v>
      </c>
      <c r="J797" s="42">
        <f t="shared" si="111"/>
        <v>4.2504761776108714E-2</v>
      </c>
      <c r="K797" s="42">
        <f t="shared" si="112"/>
        <v>0.11313777405541221</v>
      </c>
      <c r="L797" s="42">
        <f t="shared" si="113"/>
        <v>6.4503491969146389E-4</v>
      </c>
      <c r="M797" s="42" t="str">
        <f t="shared" si="114"/>
        <v/>
      </c>
      <c r="N797" s="75">
        <f t="shared" si="115"/>
        <v>2.9489416129197511E-2</v>
      </c>
      <c r="O797" s="75">
        <f t="shared" si="118"/>
        <v>2.4880586919493609E-2</v>
      </c>
      <c r="P797" s="75">
        <f t="shared" si="118"/>
        <v>1.2534406074880783E-3</v>
      </c>
      <c r="Q797" s="75">
        <f t="shared" si="118"/>
        <v>3.3363668990511767E-3</v>
      </c>
      <c r="R797" s="75">
        <f t="shared" si="116"/>
        <v>1.9021703164645078E-5</v>
      </c>
      <c r="S797" s="75">
        <f t="shared" si="116"/>
        <v>0</v>
      </c>
      <c r="T797" s="42" t="str">
        <f t="shared" si="117"/>
        <v/>
      </c>
    </row>
    <row r="798" spans="1:20" x14ac:dyDescent="0.25">
      <c r="A798">
        <v>678</v>
      </c>
      <c r="B798">
        <v>110037941.002</v>
      </c>
      <c r="C798">
        <v>0</v>
      </c>
      <c r="D798">
        <v>12410</v>
      </c>
      <c r="E798">
        <v>15484</v>
      </c>
      <c r="F798">
        <v>0</v>
      </c>
      <c r="G798">
        <v>0</v>
      </c>
      <c r="H798" s="74">
        <v>27894</v>
      </c>
      <c r="I798" s="42" t="str">
        <f t="shared" si="110"/>
        <v/>
      </c>
      <c r="J798" s="42">
        <f t="shared" si="111"/>
        <v>0.44489854448985444</v>
      </c>
      <c r="K798" s="42">
        <f t="shared" si="112"/>
        <v>0.55510145551014556</v>
      </c>
      <c r="L798" s="42" t="str">
        <f t="shared" si="113"/>
        <v/>
      </c>
      <c r="M798" s="42" t="str">
        <f t="shared" si="114"/>
        <v/>
      </c>
      <c r="N798" s="75">
        <f t="shared" si="115"/>
        <v>2.5349438335540113E-4</v>
      </c>
      <c r="O798" s="75">
        <f t="shared" si="118"/>
        <v>0</v>
      </c>
      <c r="P798" s="75">
        <f t="shared" si="118"/>
        <v>1.1277928219117115E-4</v>
      </c>
      <c r="Q798" s="75">
        <f t="shared" si="118"/>
        <v>1.4071510116422998E-4</v>
      </c>
      <c r="R798" s="75">
        <f t="shared" si="116"/>
        <v>0</v>
      </c>
      <c r="S798" s="75">
        <f t="shared" si="116"/>
        <v>0</v>
      </c>
      <c r="T798" s="42" t="str">
        <f t="shared" si="117"/>
        <v/>
      </c>
    </row>
    <row r="799" spans="1:20" x14ac:dyDescent="0.25">
      <c r="A799">
        <v>416</v>
      </c>
      <c r="B799">
        <v>13736276.6834</v>
      </c>
      <c r="C799">
        <v>0</v>
      </c>
      <c r="D799">
        <v>12343</v>
      </c>
      <c r="E799">
        <v>31481</v>
      </c>
      <c r="F799">
        <v>8556</v>
      </c>
      <c r="G799">
        <v>0</v>
      </c>
      <c r="H799" s="74">
        <v>52380</v>
      </c>
      <c r="I799" s="42" t="str">
        <f t="shared" si="110"/>
        <v/>
      </c>
      <c r="J799" s="42">
        <f t="shared" si="111"/>
        <v>0.23564337533409699</v>
      </c>
      <c r="K799" s="42">
        <f t="shared" si="112"/>
        <v>0.60101183657884694</v>
      </c>
      <c r="L799" s="42">
        <f t="shared" si="113"/>
        <v>0.16334478808705613</v>
      </c>
      <c r="M799" s="42" t="str">
        <f t="shared" si="114"/>
        <v/>
      </c>
      <c r="N799" s="75">
        <f t="shared" si="115"/>
        <v>3.8132604058056085E-3</v>
      </c>
      <c r="O799" s="75">
        <f t="shared" si="118"/>
        <v>0</v>
      </c>
      <c r="P799" s="75">
        <f t="shared" si="118"/>
        <v>8.9856955305190201E-4</v>
      </c>
      <c r="Q799" s="75">
        <f t="shared" si="118"/>
        <v>2.2918146398466276E-3</v>
      </c>
      <c r="R799" s="75">
        <f t="shared" si="116"/>
        <v>6.2287621290707876E-4</v>
      </c>
      <c r="S799" s="75">
        <f t="shared" si="116"/>
        <v>0</v>
      </c>
      <c r="T799" s="42" t="str">
        <f t="shared" si="117"/>
        <v/>
      </c>
    </row>
    <row r="800" spans="1:20" x14ac:dyDescent="0.25">
      <c r="A800">
        <v>370</v>
      </c>
      <c r="B800">
        <v>6697113.5368100004</v>
      </c>
      <c r="C800">
        <v>0</v>
      </c>
      <c r="D800">
        <v>11909</v>
      </c>
      <c r="E800">
        <v>432330</v>
      </c>
      <c r="F800">
        <v>11265</v>
      </c>
      <c r="G800">
        <v>0</v>
      </c>
      <c r="H800" s="74">
        <v>455504</v>
      </c>
      <c r="I800" s="42" t="str">
        <f t="shared" si="110"/>
        <v/>
      </c>
      <c r="J800" s="42">
        <f t="shared" si="111"/>
        <v>2.6144666128069129E-2</v>
      </c>
      <c r="K800" s="42">
        <f t="shared" si="112"/>
        <v>0.94912448628332569</v>
      </c>
      <c r="L800" s="42">
        <f t="shared" si="113"/>
        <v>2.4730847588605151E-2</v>
      </c>
      <c r="M800" s="42" t="str">
        <f t="shared" si="114"/>
        <v/>
      </c>
      <c r="N800" s="75">
        <f t="shared" si="115"/>
        <v>6.8014973539924153E-2</v>
      </c>
      <c r="O800" s="75">
        <f t="shared" si="118"/>
        <v>0</v>
      </c>
      <c r="P800" s="75">
        <f t="shared" si="118"/>
        <v>1.7782287749107729E-3</v>
      </c>
      <c r="Q800" s="75">
        <f t="shared" si="118"/>
        <v>6.4554676820654494E-2</v>
      </c>
      <c r="R800" s="75">
        <f t="shared" si="116"/>
        <v>1.6820679443588762E-3</v>
      </c>
      <c r="S800" s="75">
        <f t="shared" si="116"/>
        <v>0</v>
      </c>
      <c r="T800" s="42" t="str">
        <f t="shared" si="117"/>
        <v/>
      </c>
    </row>
    <row r="801" spans="1:20" x14ac:dyDescent="0.25">
      <c r="A801">
        <v>687</v>
      </c>
      <c r="B801">
        <v>1033670.05469</v>
      </c>
      <c r="C801">
        <v>0</v>
      </c>
      <c r="D801">
        <v>11864</v>
      </c>
      <c r="E801">
        <v>0</v>
      </c>
      <c r="F801">
        <v>15</v>
      </c>
      <c r="G801">
        <v>0</v>
      </c>
      <c r="H801" s="74">
        <v>11879</v>
      </c>
      <c r="I801" s="42" t="str">
        <f t="shared" si="110"/>
        <v/>
      </c>
      <c r="J801" s="42">
        <f t="shared" si="111"/>
        <v>0.99873726744675473</v>
      </c>
      <c r="K801" s="42" t="str">
        <f t="shared" si="112"/>
        <v/>
      </c>
      <c r="L801" s="42">
        <f t="shared" si="113"/>
        <v>1.2627325532452226E-3</v>
      </c>
      <c r="M801" s="42" t="str">
        <f t="shared" si="114"/>
        <v/>
      </c>
      <c r="N801" s="75">
        <f t="shared" si="115"/>
        <v>1.1492061655556558E-2</v>
      </c>
      <c r="O801" s="75">
        <f t="shared" si="118"/>
        <v>0</v>
      </c>
      <c r="P801" s="75">
        <f t="shared" si="118"/>
        <v>1.1477550255200185E-2</v>
      </c>
      <c r="Q801" s="75">
        <f t="shared" si="118"/>
        <v>0</v>
      </c>
      <c r="R801" s="75">
        <f t="shared" si="116"/>
        <v>1.4511400356372454E-5</v>
      </c>
      <c r="S801" s="75">
        <f t="shared" si="116"/>
        <v>0</v>
      </c>
      <c r="T801" s="42" t="str">
        <f t="shared" si="117"/>
        <v/>
      </c>
    </row>
    <row r="802" spans="1:20" x14ac:dyDescent="0.25">
      <c r="A802">
        <v>327</v>
      </c>
      <c r="B802">
        <v>3379283.0306299999</v>
      </c>
      <c r="C802">
        <v>0</v>
      </c>
      <c r="D802">
        <v>11531</v>
      </c>
      <c r="E802">
        <v>0</v>
      </c>
      <c r="F802">
        <v>98</v>
      </c>
      <c r="G802">
        <v>0</v>
      </c>
      <c r="H802" s="74">
        <v>11629</v>
      </c>
      <c r="I802" s="42" t="str">
        <f t="shared" si="110"/>
        <v/>
      </c>
      <c r="J802" s="42">
        <f t="shared" si="111"/>
        <v>0.99157279215753724</v>
      </c>
      <c r="K802" s="42" t="str">
        <f t="shared" si="112"/>
        <v/>
      </c>
      <c r="L802" s="42">
        <f t="shared" si="113"/>
        <v>8.4272078424628086E-3</v>
      </c>
      <c r="M802" s="42" t="str">
        <f t="shared" si="114"/>
        <v/>
      </c>
      <c r="N802" s="75">
        <f t="shared" si="115"/>
        <v>3.4412625088204004E-3</v>
      </c>
      <c r="O802" s="75">
        <f t="shared" si="118"/>
        <v>0</v>
      </c>
      <c r="P802" s="75">
        <f t="shared" si="118"/>
        <v>3.412262274418096E-3</v>
      </c>
      <c r="Q802" s="75">
        <f t="shared" si="118"/>
        <v>0</v>
      </c>
      <c r="R802" s="75">
        <f t="shared" si="116"/>
        <v>2.9000234402304519E-5</v>
      </c>
      <c r="S802" s="75">
        <f t="shared" si="116"/>
        <v>0</v>
      </c>
      <c r="T802" s="42" t="str">
        <f t="shared" si="117"/>
        <v/>
      </c>
    </row>
    <row r="803" spans="1:20" x14ac:dyDescent="0.25">
      <c r="A803">
        <v>326</v>
      </c>
      <c r="B803">
        <v>32711614.557599999</v>
      </c>
      <c r="C803">
        <v>440954</v>
      </c>
      <c r="D803">
        <v>11471</v>
      </c>
      <c r="E803">
        <v>87758</v>
      </c>
      <c r="F803">
        <v>1322628</v>
      </c>
      <c r="G803">
        <v>0</v>
      </c>
      <c r="H803" s="74">
        <v>1862811</v>
      </c>
      <c r="I803" s="42">
        <f t="shared" si="110"/>
        <v>0.23671429898148552</v>
      </c>
      <c r="J803" s="42">
        <f t="shared" si="111"/>
        <v>6.1578979295269353E-3</v>
      </c>
      <c r="K803" s="42">
        <f t="shared" si="112"/>
        <v>4.7110522752979236E-2</v>
      </c>
      <c r="L803" s="42">
        <f t="shared" si="113"/>
        <v>0.71001728033600831</v>
      </c>
      <c r="M803" s="42" t="str">
        <f t="shared" si="114"/>
        <v/>
      </c>
      <c r="N803" s="75">
        <f t="shared" si="115"/>
        <v>5.6946470701404336E-2</v>
      </c>
      <c r="O803" s="75">
        <f t="shared" si="118"/>
        <v>1.3480043891552631E-2</v>
      </c>
      <c r="P803" s="75">
        <f t="shared" si="118"/>
        <v>3.5067055402604409E-4</v>
      </c>
      <c r="Q803" s="75">
        <f t="shared" si="118"/>
        <v>2.6827780036803744E-3</v>
      </c>
      <c r="R803" s="75">
        <f t="shared" si="116"/>
        <v>4.0432978252145292E-2</v>
      </c>
      <c r="S803" s="75">
        <f t="shared" si="116"/>
        <v>0</v>
      </c>
      <c r="T803" s="42" t="str">
        <f t="shared" si="117"/>
        <v/>
      </c>
    </row>
    <row r="804" spans="1:20" x14ac:dyDescent="0.25">
      <c r="A804">
        <v>1119</v>
      </c>
      <c r="B804">
        <v>15790103.348099999</v>
      </c>
      <c r="C804">
        <v>0</v>
      </c>
      <c r="D804">
        <v>11415</v>
      </c>
      <c r="E804">
        <v>24</v>
      </c>
      <c r="F804">
        <v>0</v>
      </c>
      <c r="G804">
        <v>0</v>
      </c>
      <c r="H804" s="74">
        <v>11439</v>
      </c>
      <c r="I804" s="42" t="str">
        <f t="shared" si="110"/>
        <v/>
      </c>
      <c r="J804" s="42">
        <f t="shared" si="111"/>
        <v>0.99790191450301602</v>
      </c>
      <c r="K804" s="42">
        <f t="shared" si="112"/>
        <v>2.0980854969840021E-3</v>
      </c>
      <c r="L804" s="42" t="str">
        <f t="shared" si="113"/>
        <v/>
      </c>
      <c r="M804" s="42" t="str">
        <f t="shared" si="114"/>
        <v/>
      </c>
      <c r="N804" s="75">
        <f t="shared" si="115"/>
        <v>7.244411102208801E-4</v>
      </c>
      <c r="O804" s="75">
        <f t="shared" si="118"/>
        <v>0</v>
      </c>
      <c r="P804" s="75">
        <f t="shared" si="118"/>
        <v>7.2292117083410669E-4</v>
      </c>
      <c r="Q804" s="75">
        <f t="shared" si="118"/>
        <v>1.5199393867734175E-6</v>
      </c>
      <c r="R804" s="75">
        <f t="shared" si="116"/>
        <v>0</v>
      </c>
      <c r="S804" s="75">
        <f t="shared" si="116"/>
        <v>0</v>
      </c>
      <c r="T804" s="42" t="str">
        <f t="shared" si="117"/>
        <v/>
      </c>
    </row>
    <row r="805" spans="1:20" x14ac:dyDescent="0.25">
      <c r="A805">
        <v>1017</v>
      </c>
      <c r="B805">
        <v>7197058.3454</v>
      </c>
      <c r="C805">
        <v>0</v>
      </c>
      <c r="D805">
        <v>11345</v>
      </c>
      <c r="E805">
        <v>3930</v>
      </c>
      <c r="F805">
        <v>6</v>
      </c>
      <c r="G805">
        <v>0</v>
      </c>
      <c r="H805" s="74">
        <v>15281</v>
      </c>
      <c r="I805" s="42" t="str">
        <f t="shared" si="110"/>
        <v/>
      </c>
      <c r="J805" s="42">
        <f t="shared" si="111"/>
        <v>0.74242523395065763</v>
      </c>
      <c r="K805" s="42">
        <f t="shared" si="112"/>
        <v>0.25718212158890125</v>
      </c>
      <c r="L805" s="42">
        <f t="shared" si="113"/>
        <v>3.9264446044107062E-4</v>
      </c>
      <c r="M805" s="42" t="str">
        <f t="shared" si="114"/>
        <v/>
      </c>
      <c r="N805" s="75">
        <f t="shared" si="115"/>
        <v>2.1232285840459874E-3</v>
      </c>
      <c r="O805" s="75">
        <f t="shared" si="118"/>
        <v>0</v>
      </c>
      <c r="P805" s="75">
        <f t="shared" si="118"/>
        <v>1.5763384782410659E-3</v>
      </c>
      <c r="Q805" s="75">
        <f t="shared" si="118"/>
        <v>5.4605643186314578E-4</v>
      </c>
      <c r="R805" s="75">
        <f t="shared" si="116"/>
        <v>8.3367394177579512E-7</v>
      </c>
      <c r="S805" s="75">
        <f t="shared" si="116"/>
        <v>0</v>
      </c>
      <c r="T805" s="42" t="str">
        <f t="shared" si="117"/>
        <v/>
      </c>
    </row>
    <row r="806" spans="1:20" x14ac:dyDescent="0.25">
      <c r="A806">
        <v>595</v>
      </c>
      <c r="B806">
        <v>69636901.898399994</v>
      </c>
      <c r="C806">
        <v>0</v>
      </c>
      <c r="D806">
        <v>11325</v>
      </c>
      <c r="E806">
        <v>0</v>
      </c>
      <c r="F806">
        <v>252</v>
      </c>
      <c r="G806">
        <v>0</v>
      </c>
      <c r="H806" s="74">
        <v>11577</v>
      </c>
      <c r="I806" s="42" t="str">
        <f t="shared" si="110"/>
        <v/>
      </c>
      <c r="J806" s="42">
        <f t="shared" si="111"/>
        <v>0.9782327027727391</v>
      </c>
      <c r="K806" s="42" t="str">
        <f t="shared" si="112"/>
        <v/>
      </c>
      <c r="L806" s="42">
        <f t="shared" si="113"/>
        <v>2.1767297227260948E-2</v>
      </c>
      <c r="M806" s="42" t="str">
        <f t="shared" si="114"/>
        <v/>
      </c>
      <c r="N806" s="75">
        <f t="shared" si="115"/>
        <v>1.6624806222555397E-4</v>
      </c>
      <c r="O806" s="75">
        <f t="shared" si="118"/>
        <v>0</v>
      </c>
      <c r="P806" s="75">
        <f t="shared" si="118"/>
        <v>1.6262929124163418E-4</v>
      </c>
      <c r="Q806" s="75">
        <f t="shared" si="118"/>
        <v>0</v>
      </c>
      <c r="R806" s="75">
        <f t="shared" si="116"/>
        <v>3.6187709839198065E-6</v>
      </c>
      <c r="S806" s="75">
        <f t="shared" si="116"/>
        <v>0</v>
      </c>
      <c r="T806" s="42" t="str">
        <f t="shared" si="117"/>
        <v/>
      </c>
    </row>
    <row r="807" spans="1:20" x14ac:dyDescent="0.25">
      <c r="A807">
        <v>214</v>
      </c>
      <c r="B807">
        <v>30403123.467599999</v>
      </c>
      <c r="C807">
        <v>0</v>
      </c>
      <c r="D807">
        <v>11200</v>
      </c>
      <c r="E807">
        <v>13999</v>
      </c>
      <c r="F807">
        <v>0</v>
      </c>
      <c r="G807">
        <v>0</v>
      </c>
      <c r="H807" s="74">
        <v>25199</v>
      </c>
      <c r="I807" s="42" t="str">
        <f t="shared" si="110"/>
        <v/>
      </c>
      <c r="J807" s="42">
        <f t="shared" si="111"/>
        <v>0.444462081828644</v>
      </c>
      <c r="K807" s="42">
        <f t="shared" si="112"/>
        <v>0.555537918171356</v>
      </c>
      <c r="L807" s="42" t="str">
        <f t="shared" si="113"/>
        <v/>
      </c>
      <c r="M807" s="42" t="str">
        <f t="shared" si="114"/>
        <v/>
      </c>
      <c r="N807" s="75">
        <f t="shared" si="115"/>
        <v>8.2882931508185568E-4</v>
      </c>
      <c r="O807" s="75">
        <f t="shared" si="118"/>
        <v>0</v>
      </c>
      <c r="P807" s="75">
        <f t="shared" si="118"/>
        <v>3.6838320286189071E-4</v>
      </c>
      <c r="Q807" s="75">
        <f t="shared" si="118"/>
        <v>4.6044611221996497E-4</v>
      </c>
      <c r="R807" s="75">
        <f t="shared" si="116"/>
        <v>0</v>
      </c>
      <c r="S807" s="75">
        <f t="shared" si="116"/>
        <v>0</v>
      </c>
      <c r="T807" s="42" t="str">
        <f t="shared" si="117"/>
        <v/>
      </c>
    </row>
    <row r="808" spans="1:20" x14ac:dyDescent="0.25">
      <c r="A808">
        <v>52</v>
      </c>
      <c r="B808">
        <v>44027203.552299999</v>
      </c>
      <c r="C808">
        <v>0</v>
      </c>
      <c r="D808">
        <v>11118</v>
      </c>
      <c r="E808">
        <v>40321</v>
      </c>
      <c r="F808">
        <v>503327</v>
      </c>
      <c r="G808">
        <v>1488331</v>
      </c>
      <c r="H808" s="74">
        <v>2043097</v>
      </c>
      <c r="I808" s="42" t="str">
        <f t="shared" si="110"/>
        <v/>
      </c>
      <c r="J808" s="42">
        <f t="shared" si="111"/>
        <v>5.4417386937575651E-3</v>
      </c>
      <c r="K808" s="42">
        <f t="shared" si="112"/>
        <v>1.9735235282514731E-2</v>
      </c>
      <c r="L808" s="42">
        <f t="shared" si="113"/>
        <v>0.24635492098515147</v>
      </c>
      <c r="M808" s="42">
        <f t="shared" si="114"/>
        <v>0.72846810503857629</v>
      </c>
      <c r="N808" s="75">
        <f t="shared" si="115"/>
        <v>4.6405332048241522E-2</v>
      </c>
      <c r="O808" s="75">
        <f t="shared" si="118"/>
        <v>0</v>
      </c>
      <c r="P808" s="75">
        <f t="shared" si="118"/>
        <v>2.5252569100358386E-4</v>
      </c>
      <c r="Q808" s="75">
        <f t="shared" si="118"/>
        <v>9.158201463352676E-4</v>
      </c>
      <c r="R808" s="75">
        <f t="shared" si="116"/>
        <v>1.1432181910034256E-2</v>
      </c>
      <c r="S808" s="75">
        <f t="shared" si="116"/>
        <v>3.3804804300868414E-2</v>
      </c>
      <c r="T808" s="42" t="str">
        <f t="shared" si="117"/>
        <v/>
      </c>
    </row>
    <row r="809" spans="1:20" x14ac:dyDescent="0.25">
      <c r="A809">
        <v>558</v>
      </c>
      <c r="B809">
        <v>10322747.896400001</v>
      </c>
      <c r="C809">
        <v>0</v>
      </c>
      <c r="D809">
        <v>10838</v>
      </c>
      <c r="E809">
        <v>24</v>
      </c>
      <c r="F809">
        <v>0</v>
      </c>
      <c r="G809">
        <v>0</v>
      </c>
      <c r="H809" s="74">
        <v>10862</v>
      </c>
      <c r="I809" s="42" t="str">
        <f t="shared" si="110"/>
        <v/>
      </c>
      <c r="J809" s="42">
        <f t="shared" si="111"/>
        <v>0.99779046216166456</v>
      </c>
      <c r="K809" s="42">
        <f t="shared" si="112"/>
        <v>2.2095378383354815E-3</v>
      </c>
      <c r="L809" s="42" t="str">
        <f t="shared" si="113"/>
        <v/>
      </c>
      <c r="M809" s="42" t="str">
        <f t="shared" si="114"/>
        <v/>
      </c>
      <c r="N809" s="75">
        <f t="shared" si="115"/>
        <v>1.0522392011324871E-3</v>
      </c>
      <c r="O809" s="75">
        <f t="shared" si="118"/>
        <v>0</v>
      </c>
      <c r="P809" s="75">
        <f t="shared" si="118"/>
        <v>1.0499142388026052E-3</v>
      </c>
      <c r="Q809" s="75">
        <f t="shared" si="118"/>
        <v>2.3249623298821296E-6</v>
      </c>
      <c r="R809" s="75">
        <f t="shared" si="116"/>
        <v>0</v>
      </c>
      <c r="S809" s="75">
        <f t="shared" si="116"/>
        <v>0</v>
      </c>
      <c r="T809" s="42" t="str">
        <f t="shared" si="117"/>
        <v/>
      </c>
    </row>
    <row r="810" spans="1:20" x14ac:dyDescent="0.25">
      <c r="A810">
        <v>594</v>
      </c>
      <c r="B810">
        <v>53774521.3125</v>
      </c>
      <c r="C810">
        <v>0</v>
      </c>
      <c r="D810">
        <v>10786</v>
      </c>
      <c r="E810">
        <v>0</v>
      </c>
      <c r="F810">
        <v>135</v>
      </c>
      <c r="G810">
        <v>0</v>
      </c>
      <c r="H810" s="74">
        <v>10921</v>
      </c>
      <c r="I810" s="42" t="str">
        <f t="shared" si="110"/>
        <v/>
      </c>
      <c r="J810" s="42">
        <f t="shared" si="111"/>
        <v>0.98763849464334763</v>
      </c>
      <c r="K810" s="42" t="str">
        <f t="shared" si="112"/>
        <v/>
      </c>
      <c r="L810" s="42">
        <f t="shared" si="113"/>
        <v>1.2361505356652321E-2</v>
      </c>
      <c r="M810" s="42" t="str">
        <f t="shared" si="114"/>
        <v/>
      </c>
      <c r="N810" s="75">
        <f t="shared" si="115"/>
        <v>2.0308874413841395E-4</v>
      </c>
      <c r="O810" s="75">
        <f t="shared" si="118"/>
        <v>0</v>
      </c>
      <c r="P810" s="75">
        <f t="shared" si="118"/>
        <v>2.0057826153987114E-4</v>
      </c>
      <c r="Q810" s="75">
        <f t="shared" si="118"/>
        <v>0</v>
      </c>
      <c r="R810" s="75">
        <f t="shared" si="116"/>
        <v>2.5104825985427966E-6</v>
      </c>
      <c r="S810" s="75">
        <f t="shared" si="116"/>
        <v>0</v>
      </c>
      <c r="T810" s="42" t="str">
        <f t="shared" si="117"/>
        <v/>
      </c>
    </row>
    <row r="811" spans="1:20" x14ac:dyDescent="0.25">
      <c r="A811">
        <v>917</v>
      </c>
      <c r="B811">
        <v>58397937.125</v>
      </c>
      <c r="C811">
        <v>0</v>
      </c>
      <c r="D811">
        <v>10786</v>
      </c>
      <c r="E811">
        <v>0</v>
      </c>
      <c r="F811">
        <v>146</v>
      </c>
      <c r="G811">
        <v>0</v>
      </c>
      <c r="H811" s="74">
        <v>10932</v>
      </c>
      <c r="I811" s="42" t="str">
        <f t="shared" si="110"/>
        <v/>
      </c>
      <c r="J811" s="42">
        <f t="shared" si="111"/>
        <v>0.98664471276985</v>
      </c>
      <c r="K811" s="42" t="str">
        <f t="shared" si="112"/>
        <v/>
      </c>
      <c r="L811" s="42">
        <f t="shared" si="113"/>
        <v>1.3355287230150018E-2</v>
      </c>
      <c r="M811" s="42" t="str">
        <f t="shared" si="114"/>
        <v/>
      </c>
      <c r="N811" s="75">
        <f t="shared" si="115"/>
        <v>1.8719839326858756E-4</v>
      </c>
      <c r="O811" s="75">
        <f t="shared" si="118"/>
        <v>0</v>
      </c>
      <c r="P811" s="75">
        <f t="shared" si="118"/>
        <v>1.8469830495746299E-4</v>
      </c>
      <c r="Q811" s="75">
        <f t="shared" si="118"/>
        <v>0</v>
      </c>
      <c r="R811" s="75">
        <f t="shared" si="116"/>
        <v>2.5000883111245685E-6</v>
      </c>
      <c r="S811" s="75">
        <f t="shared" si="116"/>
        <v>0</v>
      </c>
      <c r="T811" s="42" t="str">
        <f t="shared" si="117"/>
        <v/>
      </c>
    </row>
    <row r="812" spans="1:20" x14ac:dyDescent="0.25">
      <c r="A812">
        <v>456</v>
      </c>
      <c r="B812">
        <v>10151588.977700001</v>
      </c>
      <c r="C812">
        <v>1264700</v>
      </c>
      <c r="D812">
        <v>10743</v>
      </c>
      <c r="E812">
        <v>40538</v>
      </c>
      <c r="F812">
        <v>0</v>
      </c>
      <c r="G812">
        <v>0</v>
      </c>
      <c r="H812" s="74">
        <v>1315981</v>
      </c>
      <c r="I812" s="42">
        <f t="shared" si="110"/>
        <v>0.96103211216575313</v>
      </c>
      <c r="J812" s="42">
        <f t="shared" si="111"/>
        <v>8.1634917221449239E-3</v>
      </c>
      <c r="K812" s="42">
        <f t="shared" si="112"/>
        <v>3.0804396112101923E-2</v>
      </c>
      <c r="L812" s="42" t="str">
        <f t="shared" si="113"/>
        <v/>
      </c>
      <c r="M812" s="42" t="str">
        <f t="shared" si="114"/>
        <v/>
      </c>
      <c r="N812" s="75">
        <f t="shared" si="115"/>
        <v>0.12963300650674647</v>
      </c>
      <c r="O812" s="75">
        <f t="shared" si="118"/>
        <v>0.12458148204957539</v>
      </c>
      <c r="P812" s="75">
        <f t="shared" si="118"/>
        <v>1.0582579755345841E-3</v>
      </c>
      <c r="Q812" s="75">
        <f t="shared" si="118"/>
        <v>3.9932664816365046E-3</v>
      </c>
      <c r="R812" s="75">
        <f t="shared" si="116"/>
        <v>0</v>
      </c>
      <c r="S812" s="75">
        <f t="shared" si="116"/>
        <v>0</v>
      </c>
      <c r="T812" s="42" t="str">
        <f t="shared" si="117"/>
        <v/>
      </c>
    </row>
    <row r="813" spans="1:20" x14ac:dyDescent="0.25">
      <c r="A813">
        <v>412</v>
      </c>
      <c r="B813">
        <v>3229324.8735600002</v>
      </c>
      <c r="C813">
        <v>0</v>
      </c>
      <c r="D813">
        <v>10736</v>
      </c>
      <c r="E813">
        <v>2732</v>
      </c>
      <c r="F813">
        <v>0</v>
      </c>
      <c r="G813">
        <v>2976662</v>
      </c>
      <c r="H813" s="74">
        <v>2990130</v>
      </c>
      <c r="I813" s="42" t="str">
        <f t="shared" si="110"/>
        <v/>
      </c>
      <c r="J813" s="42">
        <f t="shared" si="111"/>
        <v>3.5904793437074641E-3</v>
      </c>
      <c r="K813" s="42">
        <f t="shared" si="112"/>
        <v>9.1367264968412749E-4</v>
      </c>
      <c r="L813" s="42" t="str">
        <f t="shared" si="113"/>
        <v/>
      </c>
      <c r="M813" s="42">
        <f t="shared" si="114"/>
        <v>0.9954958480066084</v>
      </c>
      <c r="N813" s="75">
        <f t="shared" si="115"/>
        <v>0.92593037773362441</v>
      </c>
      <c r="O813" s="75">
        <f t="shared" si="118"/>
        <v>0</v>
      </c>
      <c r="P813" s="75">
        <f t="shared" si="118"/>
        <v>3.3245338949638285E-3</v>
      </c>
      <c r="Q813" s="75">
        <f t="shared" si="118"/>
        <v>8.4599726164690566E-4</v>
      </c>
      <c r="R813" s="75">
        <f t="shared" si="116"/>
        <v>0</v>
      </c>
      <c r="S813" s="75">
        <f t="shared" si="116"/>
        <v>0.92175984657701371</v>
      </c>
      <c r="T813" s="42" t="str">
        <f t="shared" si="117"/>
        <v/>
      </c>
    </row>
    <row r="814" spans="1:20" x14ac:dyDescent="0.25">
      <c r="A814">
        <v>587</v>
      </c>
      <c r="B814">
        <v>2682850.1719399998</v>
      </c>
      <c r="C814">
        <v>0</v>
      </c>
      <c r="D814">
        <v>10637</v>
      </c>
      <c r="E814">
        <v>0</v>
      </c>
      <c r="F814">
        <v>380</v>
      </c>
      <c r="G814">
        <v>0</v>
      </c>
      <c r="H814" s="74">
        <v>11017</v>
      </c>
      <c r="I814" s="42" t="str">
        <f t="shared" si="110"/>
        <v/>
      </c>
      <c r="J814" s="42">
        <f t="shared" si="111"/>
        <v>0.96550785150222385</v>
      </c>
      <c r="K814" s="42" t="str">
        <f t="shared" si="112"/>
        <v/>
      </c>
      <c r="L814" s="42">
        <f t="shared" si="113"/>
        <v>3.4492148497776161E-2</v>
      </c>
      <c r="M814" s="42" t="str">
        <f t="shared" si="114"/>
        <v/>
      </c>
      <c r="N814" s="75">
        <f t="shared" si="115"/>
        <v>4.1064536943684338E-3</v>
      </c>
      <c r="O814" s="75">
        <f t="shared" si="118"/>
        <v>0</v>
      </c>
      <c r="P814" s="75">
        <f t="shared" si="118"/>
        <v>3.9648132837430362E-3</v>
      </c>
      <c r="Q814" s="75">
        <f t="shared" si="118"/>
        <v>0</v>
      </c>
      <c r="R814" s="75">
        <f t="shared" si="116"/>
        <v>1.4164041062539754E-4</v>
      </c>
      <c r="S814" s="75">
        <f t="shared" si="116"/>
        <v>0</v>
      </c>
      <c r="T814" s="42" t="str">
        <f t="shared" si="117"/>
        <v/>
      </c>
    </row>
    <row r="815" spans="1:20" x14ac:dyDescent="0.25">
      <c r="A815">
        <v>373</v>
      </c>
      <c r="B815">
        <v>14080199.2422</v>
      </c>
      <c r="C815">
        <v>0</v>
      </c>
      <c r="D815">
        <v>10637</v>
      </c>
      <c r="E815">
        <v>52388</v>
      </c>
      <c r="F815">
        <v>0</v>
      </c>
      <c r="G815">
        <v>0</v>
      </c>
      <c r="H815" s="74">
        <v>63025</v>
      </c>
      <c r="I815" s="42" t="str">
        <f t="shared" si="110"/>
        <v/>
      </c>
      <c r="J815" s="42">
        <f t="shared" si="111"/>
        <v>0.16877429591431972</v>
      </c>
      <c r="K815" s="42">
        <f t="shared" si="112"/>
        <v>0.83122570408568031</v>
      </c>
      <c r="L815" s="42" t="str">
        <f t="shared" si="113"/>
        <v/>
      </c>
      <c r="M815" s="42" t="str">
        <f t="shared" si="114"/>
        <v/>
      </c>
      <c r="N815" s="75">
        <f t="shared" si="115"/>
        <v>4.4761440456827289E-3</v>
      </c>
      <c r="O815" s="75">
        <f t="shared" si="118"/>
        <v>0</v>
      </c>
      <c r="P815" s="75">
        <f t="shared" si="118"/>
        <v>7.5545805972117709E-4</v>
      </c>
      <c r="Q815" s="75">
        <f t="shared" si="118"/>
        <v>3.7206859859615516E-3</v>
      </c>
      <c r="R815" s="75">
        <f t="shared" si="116"/>
        <v>0</v>
      </c>
      <c r="S815" s="75">
        <f t="shared" si="116"/>
        <v>0</v>
      </c>
      <c r="T815" s="42" t="str">
        <f t="shared" si="117"/>
        <v/>
      </c>
    </row>
    <row r="816" spans="1:20" x14ac:dyDescent="0.25">
      <c r="A816">
        <v>461</v>
      </c>
      <c r="B816">
        <v>15051116.159399999</v>
      </c>
      <c r="C816">
        <v>0</v>
      </c>
      <c r="D816">
        <v>10398</v>
      </c>
      <c r="E816">
        <v>24</v>
      </c>
      <c r="F816">
        <v>258007</v>
      </c>
      <c r="G816">
        <v>0</v>
      </c>
      <c r="H816" s="74">
        <v>268429</v>
      </c>
      <c r="I816" s="42" t="str">
        <f t="shared" si="110"/>
        <v/>
      </c>
      <c r="J816" s="42">
        <f t="shared" si="111"/>
        <v>3.8736500154603268E-2</v>
      </c>
      <c r="K816" s="42">
        <f t="shared" si="112"/>
        <v>8.9409117494756529E-5</v>
      </c>
      <c r="L816" s="42">
        <f t="shared" si="113"/>
        <v>0.96117409072790194</v>
      </c>
      <c r="M816" s="42" t="str">
        <f t="shared" si="114"/>
        <v/>
      </c>
      <c r="N816" s="75">
        <f t="shared" si="115"/>
        <v>1.7834491286704727E-2</v>
      </c>
      <c r="O816" s="75">
        <f t="shared" si="118"/>
        <v>0</v>
      </c>
      <c r="P816" s="75">
        <f t="shared" si="118"/>
        <v>6.9084577448470829E-4</v>
      </c>
      <c r="Q816" s="75">
        <f t="shared" si="118"/>
        <v>1.5945661269121944E-6</v>
      </c>
      <c r="R816" s="75">
        <f t="shared" si="116"/>
        <v>1.7142050946093106E-2</v>
      </c>
      <c r="S816" s="75">
        <f t="shared" si="116"/>
        <v>0</v>
      </c>
      <c r="T816" s="42" t="str">
        <f t="shared" si="117"/>
        <v/>
      </c>
    </row>
    <row r="817" spans="1:20" x14ac:dyDescent="0.25">
      <c r="A817">
        <v>502</v>
      </c>
      <c r="B817">
        <v>1584737.49013</v>
      </c>
      <c r="C817">
        <v>0</v>
      </c>
      <c r="D817">
        <v>10377</v>
      </c>
      <c r="E817">
        <v>12</v>
      </c>
      <c r="F817">
        <v>10090</v>
      </c>
      <c r="G817">
        <v>0</v>
      </c>
      <c r="H817" s="74">
        <v>20479</v>
      </c>
      <c r="I817" s="42" t="str">
        <f t="shared" si="110"/>
        <v/>
      </c>
      <c r="J817" s="42">
        <f t="shared" si="111"/>
        <v>0.50671419502905413</v>
      </c>
      <c r="K817" s="42">
        <f t="shared" si="112"/>
        <v>5.8596611162654432E-4</v>
      </c>
      <c r="L817" s="42">
        <f t="shared" si="113"/>
        <v>0.49269983885931928</v>
      </c>
      <c r="M817" s="42" t="str">
        <f t="shared" si="114"/>
        <v/>
      </c>
      <c r="N817" s="75">
        <f t="shared" si="115"/>
        <v>1.2922644998017973E-2</v>
      </c>
      <c r="O817" s="75">
        <f t="shared" si="118"/>
        <v>0</v>
      </c>
      <c r="P817" s="75">
        <f t="shared" si="118"/>
        <v>6.5480876578169096E-3</v>
      </c>
      <c r="Q817" s="75">
        <f t="shared" si="118"/>
        <v>7.5722320414188025E-6</v>
      </c>
      <c r="R817" s="75">
        <f t="shared" si="116"/>
        <v>6.3669851081596431E-3</v>
      </c>
      <c r="S817" s="75">
        <f t="shared" si="116"/>
        <v>0</v>
      </c>
      <c r="T817" s="42" t="str">
        <f t="shared" si="117"/>
        <v/>
      </c>
    </row>
    <row r="818" spans="1:20" x14ac:dyDescent="0.25">
      <c r="A818">
        <v>184</v>
      </c>
      <c r="B818">
        <v>2648675.1765000001</v>
      </c>
      <c r="C818">
        <v>0</v>
      </c>
      <c r="D818">
        <v>10061</v>
      </c>
      <c r="E818">
        <v>953</v>
      </c>
      <c r="F818">
        <v>0</v>
      </c>
      <c r="G818">
        <v>0</v>
      </c>
      <c r="H818" s="74">
        <v>11014</v>
      </c>
      <c r="I818" s="42" t="str">
        <f t="shared" si="110"/>
        <v/>
      </c>
      <c r="J818" s="42">
        <f t="shared" si="111"/>
        <v>0.91347376066824038</v>
      </c>
      <c r="K818" s="42">
        <f t="shared" si="112"/>
        <v>8.6526239331759583E-2</v>
      </c>
      <c r="L818" s="42" t="str">
        <f t="shared" si="113"/>
        <v/>
      </c>
      <c r="M818" s="42" t="str">
        <f t="shared" si="114"/>
        <v/>
      </c>
      <c r="N818" s="75">
        <f t="shared" si="115"/>
        <v>4.1583052907809056E-3</v>
      </c>
      <c r="O818" s="75">
        <f t="shared" si="118"/>
        <v>0</v>
      </c>
      <c r="P818" s="75">
        <f t="shared" si="118"/>
        <v>3.798502771976275E-3</v>
      </c>
      <c r="Q818" s="75">
        <f t="shared" si="118"/>
        <v>3.5980251880463076E-4</v>
      </c>
      <c r="R818" s="75">
        <f t="shared" si="116"/>
        <v>0</v>
      </c>
      <c r="S818" s="75">
        <f t="shared" si="116"/>
        <v>0</v>
      </c>
      <c r="T818" s="42" t="str">
        <f t="shared" si="117"/>
        <v/>
      </c>
    </row>
    <row r="819" spans="1:20" x14ac:dyDescent="0.25">
      <c r="A819">
        <v>596</v>
      </c>
      <c r="B819">
        <v>125197331.17200001</v>
      </c>
      <c r="C819">
        <v>0</v>
      </c>
      <c r="D819">
        <v>9887</v>
      </c>
      <c r="E819">
        <v>0</v>
      </c>
      <c r="F819">
        <v>370</v>
      </c>
      <c r="G819">
        <v>0</v>
      </c>
      <c r="H819" s="74">
        <v>10257</v>
      </c>
      <c r="I819" s="42" t="str">
        <f t="shared" si="110"/>
        <v/>
      </c>
      <c r="J819" s="42">
        <f t="shared" si="111"/>
        <v>0.96392707419323387</v>
      </c>
      <c r="K819" s="42" t="str">
        <f t="shared" si="112"/>
        <v/>
      </c>
      <c r="L819" s="42">
        <f t="shared" si="113"/>
        <v>3.6072925806766111E-2</v>
      </c>
      <c r="M819" s="42" t="str">
        <f t="shared" si="114"/>
        <v/>
      </c>
      <c r="N819" s="75">
        <f t="shared" si="115"/>
        <v>8.1926666519021983E-5</v>
      </c>
      <c r="O819" s="75">
        <f t="shared" si="118"/>
        <v>0</v>
      </c>
      <c r="P819" s="75">
        <f t="shared" si="118"/>
        <v>7.8971331956085639E-5</v>
      </c>
      <c r="Q819" s="75">
        <f t="shared" si="118"/>
        <v>0</v>
      </c>
      <c r="R819" s="75">
        <f t="shared" si="116"/>
        <v>2.9553345629363493E-6</v>
      </c>
      <c r="S819" s="75">
        <f t="shared" si="116"/>
        <v>0</v>
      </c>
      <c r="T819" s="42" t="str">
        <f t="shared" si="117"/>
        <v/>
      </c>
    </row>
    <row r="820" spans="1:20" x14ac:dyDescent="0.25">
      <c r="A820">
        <v>825</v>
      </c>
      <c r="B820">
        <v>8466939.3738100007</v>
      </c>
      <c r="C820">
        <v>0</v>
      </c>
      <c r="D820">
        <v>9882</v>
      </c>
      <c r="E820">
        <v>48</v>
      </c>
      <c r="F820">
        <v>0</v>
      </c>
      <c r="G820">
        <v>0</v>
      </c>
      <c r="H820" s="74">
        <v>9930</v>
      </c>
      <c r="I820" s="42" t="str">
        <f t="shared" si="110"/>
        <v/>
      </c>
      <c r="J820" s="42">
        <f t="shared" si="111"/>
        <v>0.99516616314199391</v>
      </c>
      <c r="K820" s="42">
        <f t="shared" si="112"/>
        <v>4.8338368580060423E-3</v>
      </c>
      <c r="L820" s="42" t="str">
        <f t="shared" si="113"/>
        <v/>
      </c>
      <c r="M820" s="42" t="str">
        <f t="shared" si="114"/>
        <v/>
      </c>
      <c r="N820" s="75">
        <f t="shared" si="115"/>
        <v>1.1727968704624897E-3</v>
      </c>
      <c r="O820" s="75">
        <f t="shared" si="118"/>
        <v>0</v>
      </c>
      <c r="P820" s="75">
        <f t="shared" si="118"/>
        <v>1.1671277617230939E-3</v>
      </c>
      <c r="Q820" s="75">
        <f t="shared" si="118"/>
        <v>5.6691087393957204E-6</v>
      </c>
      <c r="R820" s="75">
        <f t="shared" si="116"/>
        <v>0</v>
      </c>
      <c r="S820" s="75">
        <f t="shared" si="116"/>
        <v>0</v>
      </c>
      <c r="T820" s="42" t="str">
        <f t="shared" si="117"/>
        <v/>
      </c>
    </row>
    <row r="821" spans="1:20" x14ac:dyDescent="0.25">
      <c r="A821">
        <v>78</v>
      </c>
      <c r="B821">
        <v>1244342.25856</v>
      </c>
      <c r="C821">
        <v>0</v>
      </c>
      <c r="D821">
        <v>9882</v>
      </c>
      <c r="E821">
        <v>0</v>
      </c>
      <c r="F821">
        <v>105585</v>
      </c>
      <c r="G821">
        <v>0</v>
      </c>
      <c r="H821" s="74">
        <v>115467</v>
      </c>
      <c r="I821" s="42" t="str">
        <f t="shared" si="110"/>
        <v/>
      </c>
      <c r="J821" s="42">
        <f t="shared" si="111"/>
        <v>8.5582893813816938E-2</v>
      </c>
      <c r="K821" s="42" t="str">
        <f t="shared" si="112"/>
        <v/>
      </c>
      <c r="L821" s="42">
        <f t="shared" si="113"/>
        <v>0.9144171061861831</v>
      </c>
      <c r="M821" s="42" t="str">
        <f t="shared" si="114"/>
        <v/>
      </c>
      <c r="N821" s="75">
        <f t="shared" si="115"/>
        <v>9.2793601764857514E-2</v>
      </c>
      <c r="O821" s="75">
        <f t="shared" si="118"/>
        <v>0</v>
      </c>
      <c r="P821" s="75">
        <f t="shared" si="118"/>
        <v>7.9415449664434166E-3</v>
      </c>
      <c r="Q821" s="75">
        <f t="shared" si="118"/>
        <v>0</v>
      </c>
      <c r="R821" s="75">
        <f t="shared" si="116"/>
        <v>8.4852056798414094E-2</v>
      </c>
      <c r="S821" s="75">
        <f t="shared" si="116"/>
        <v>0</v>
      </c>
      <c r="T821" s="42" t="str">
        <f t="shared" si="117"/>
        <v/>
      </c>
    </row>
    <row r="822" spans="1:20" x14ac:dyDescent="0.25">
      <c r="A822">
        <v>663</v>
      </c>
      <c r="B822">
        <v>9793653.6371299997</v>
      </c>
      <c r="C822">
        <v>0</v>
      </c>
      <c r="D822">
        <v>9600</v>
      </c>
      <c r="E822">
        <v>23226</v>
      </c>
      <c r="F822">
        <v>1650</v>
      </c>
      <c r="G822">
        <v>0</v>
      </c>
      <c r="H822" s="74">
        <v>34476</v>
      </c>
      <c r="I822" s="42" t="str">
        <f t="shared" si="110"/>
        <v/>
      </c>
      <c r="J822" s="42">
        <f t="shared" si="111"/>
        <v>0.27845457709711102</v>
      </c>
      <c r="K822" s="42">
        <f t="shared" si="112"/>
        <v>0.67368604246432295</v>
      </c>
      <c r="L822" s="42">
        <f t="shared" si="113"/>
        <v>4.7859380438565961E-2</v>
      </c>
      <c r="M822" s="42" t="str">
        <f t="shared" si="114"/>
        <v/>
      </c>
      <c r="N822" s="75">
        <f t="shared" si="115"/>
        <v>3.5202388482775755E-3</v>
      </c>
      <c r="O822" s="75">
        <f t="shared" si="118"/>
        <v>0</v>
      </c>
      <c r="P822" s="75">
        <f t="shared" si="118"/>
        <v>9.8022661977795363E-4</v>
      </c>
      <c r="Q822" s="75">
        <f t="shared" si="118"/>
        <v>2.3715357782252864E-3</v>
      </c>
      <c r="R822" s="75">
        <f t="shared" si="116"/>
        <v>1.6847645027433575E-4</v>
      </c>
      <c r="S822" s="75">
        <f t="shared" si="116"/>
        <v>0</v>
      </c>
      <c r="T822" s="42" t="str">
        <f t="shared" si="117"/>
        <v/>
      </c>
    </row>
    <row r="823" spans="1:20" x14ac:dyDescent="0.25">
      <c r="A823">
        <v>775</v>
      </c>
      <c r="B823">
        <v>1592183.8160300001</v>
      </c>
      <c r="C823">
        <v>0</v>
      </c>
      <c r="D823">
        <v>9598</v>
      </c>
      <c r="E823">
        <v>0</v>
      </c>
      <c r="F823">
        <v>112</v>
      </c>
      <c r="G823">
        <v>0</v>
      </c>
      <c r="H823" s="74">
        <v>9710</v>
      </c>
      <c r="I823" s="42" t="str">
        <f t="shared" si="110"/>
        <v/>
      </c>
      <c r="J823" s="42">
        <f t="shared" si="111"/>
        <v>0.9884654994850669</v>
      </c>
      <c r="K823" s="42" t="str">
        <f t="shared" si="112"/>
        <v/>
      </c>
      <c r="L823" s="42">
        <f t="shared" si="113"/>
        <v>1.1534500514933059E-2</v>
      </c>
      <c r="M823" s="42" t="str">
        <f t="shared" si="114"/>
        <v/>
      </c>
      <c r="N823" s="75">
        <f t="shared" si="115"/>
        <v>6.0985420792752506E-3</v>
      </c>
      <c r="O823" s="75">
        <f t="shared" si="118"/>
        <v>0</v>
      </c>
      <c r="P823" s="75">
        <f t="shared" si="118"/>
        <v>6.0281984425215093E-3</v>
      </c>
      <c r="Q823" s="75">
        <f t="shared" si="118"/>
        <v>0</v>
      </c>
      <c r="R823" s="75">
        <f t="shared" si="116"/>
        <v>7.0343636753741301E-5</v>
      </c>
      <c r="S823" s="75">
        <f t="shared" si="116"/>
        <v>0</v>
      </c>
      <c r="T823" s="42" t="str">
        <f t="shared" si="117"/>
        <v/>
      </c>
    </row>
    <row r="824" spans="1:20" x14ac:dyDescent="0.25">
      <c r="A824">
        <v>985</v>
      </c>
      <c r="B824">
        <v>52492135.891500004</v>
      </c>
      <c r="C824">
        <v>0</v>
      </c>
      <c r="D824">
        <v>9340</v>
      </c>
      <c r="E824">
        <v>9431</v>
      </c>
      <c r="F824">
        <v>153862</v>
      </c>
      <c r="G824">
        <v>0</v>
      </c>
      <c r="H824" s="74">
        <v>172633</v>
      </c>
      <c r="I824" s="42" t="str">
        <f t="shared" si="110"/>
        <v/>
      </c>
      <c r="J824" s="42">
        <f t="shared" si="111"/>
        <v>5.4103213174769599E-2</v>
      </c>
      <c r="K824" s="42">
        <f t="shared" si="112"/>
        <v>5.463034298193277E-2</v>
      </c>
      <c r="L824" s="42">
        <f t="shared" si="113"/>
        <v>0.89126644384329767</v>
      </c>
      <c r="M824" s="42" t="str">
        <f t="shared" si="114"/>
        <v/>
      </c>
      <c r="N824" s="75">
        <f t="shared" si="115"/>
        <v>3.288740247812135E-3</v>
      </c>
      <c r="O824" s="75">
        <f t="shared" si="118"/>
        <v>0</v>
      </c>
      <c r="P824" s="75">
        <f t="shared" si="118"/>
        <v>1.7793141470382455E-4</v>
      </c>
      <c r="Q824" s="75">
        <f t="shared" si="118"/>
        <v>1.7966500771646353E-4</v>
      </c>
      <c r="R824" s="75">
        <f t="shared" si="116"/>
        <v>2.9311438253918471E-3</v>
      </c>
      <c r="S824" s="75">
        <f t="shared" si="116"/>
        <v>0</v>
      </c>
      <c r="T824" s="42" t="str">
        <f t="shared" si="117"/>
        <v/>
      </c>
    </row>
    <row r="825" spans="1:20" x14ac:dyDescent="0.25">
      <c r="A825">
        <v>508</v>
      </c>
      <c r="B825">
        <v>1449512.1793</v>
      </c>
      <c r="C825">
        <v>0</v>
      </c>
      <c r="D825">
        <v>9340</v>
      </c>
      <c r="E825">
        <v>0</v>
      </c>
      <c r="F825">
        <v>1236</v>
      </c>
      <c r="G825">
        <v>0</v>
      </c>
      <c r="H825" s="74">
        <v>10576</v>
      </c>
      <c r="I825" s="42" t="str">
        <f t="shared" si="110"/>
        <v/>
      </c>
      <c r="J825" s="42">
        <f t="shared" si="111"/>
        <v>0.88313161875945534</v>
      </c>
      <c r="K825" s="42" t="str">
        <f t="shared" si="112"/>
        <v/>
      </c>
      <c r="L825" s="42">
        <f t="shared" si="113"/>
        <v>0.11686838124054463</v>
      </c>
      <c r="M825" s="42" t="str">
        <f t="shared" si="114"/>
        <v/>
      </c>
      <c r="N825" s="75">
        <f t="shared" si="115"/>
        <v>7.2962477659948835E-3</v>
      </c>
      <c r="O825" s="75">
        <f t="shared" si="118"/>
        <v>0</v>
      </c>
      <c r="P825" s="75">
        <f t="shared" si="118"/>
        <v>6.4435471004531215E-3</v>
      </c>
      <c r="Q825" s="75">
        <f t="shared" si="118"/>
        <v>0</v>
      </c>
      <c r="R825" s="75">
        <f t="shared" si="116"/>
        <v>8.5270066554176207E-4</v>
      </c>
      <c r="S825" s="75">
        <f t="shared" si="116"/>
        <v>0</v>
      </c>
      <c r="T825" s="42" t="str">
        <f t="shared" si="117"/>
        <v/>
      </c>
    </row>
    <row r="826" spans="1:20" x14ac:dyDescent="0.25">
      <c r="A826">
        <v>637</v>
      </c>
      <c r="B826">
        <v>83752461.976600006</v>
      </c>
      <c r="C826">
        <v>0</v>
      </c>
      <c r="D826">
        <v>9168</v>
      </c>
      <c r="E826">
        <v>0</v>
      </c>
      <c r="F826">
        <v>296</v>
      </c>
      <c r="G826">
        <v>0</v>
      </c>
      <c r="H826" s="74">
        <v>9464</v>
      </c>
      <c r="I826" s="42" t="str">
        <f t="shared" si="110"/>
        <v/>
      </c>
      <c r="J826" s="42">
        <f t="shared" si="111"/>
        <v>0.96872358410819948</v>
      </c>
      <c r="K826" s="42" t="str">
        <f t="shared" si="112"/>
        <v/>
      </c>
      <c r="L826" s="42">
        <f t="shared" si="113"/>
        <v>3.127641589180051E-2</v>
      </c>
      <c r="M826" s="42" t="str">
        <f t="shared" si="114"/>
        <v/>
      </c>
      <c r="N826" s="75">
        <f t="shared" si="115"/>
        <v>1.1299966325341208E-4</v>
      </c>
      <c r="O826" s="75">
        <f t="shared" si="118"/>
        <v>0</v>
      </c>
      <c r="P826" s="75">
        <f t="shared" si="118"/>
        <v>1.0946543878986495E-4</v>
      </c>
      <c r="Q826" s="75">
        <f t="shared" si="118"/>
        <v>0</v>
      </c>
      <c r="R826" s="75">
        <f t="shared" si="116"/>
        <v>3.5342244635471235E-6</v>
      </c>
      <c r="S826" s="75">
        <f t="shared" si="116"/>
        <v>0</v>
      </c>
      <c r="T826" s="42" t="str">
        <f t="shared" si="117"/>
        <v/>
      </c>
    </row>
    <row r="827" spans="1:20" x14ac:dyDescent="0.25">
      <c r="A827">
        <v>696</v>
      </c>
      <c r="B827">
        <v>4309382.6628799997</v>
      </c>
      <c r="C827">
        <v>0</v>
      </c>
      <c r="D827">
        <v>9082</v>
      </c>
      <c r="E827">
        <v>0</v>
      </c>
      <c r="F827">
        <v>131809</v>
      </c>
      <c r="G827">
        <v>0</v>
      </c>
      <c r="H827" s="74">
        <v>140891</v>
      </c>
      <c r="I827" s="42" t="str">
        <f t="shared" si="110"/>
        <v/>
      </c>
      <c r="J827" s="42">
        <f t="shared" si="111"/>
        <v>6.446117920945979E-2</v>
      </c>
      <c r="K827" s="42" t="str">
        <f t="shared" si="112"/>
        <v/>
      </c>
      <c r="L827" s="42">
        <f t="shared" si="113"/>
        <v>0.93553882079054018</v>
      </c>
      <c r="M827" s="42" t="str">
        <f t="shared" si="114"/>
        <v/>
      </c>
      <c r="N827" s="75">
        <f t="shared" si="115"/>
        <v>3.2694010029232647E-2</v>
      </c>
      <c r="O827" s="75">
        <f t="shared" si="118"/>
        <v>0</v>
      </c>
      <c r="P827" s="75">
        <f t="shared" si="118"/>
        <v>2.1074944395702414E-3</v>
      </c>
      <c r="Q827" s="75">
        <f t="shared" si="118"/>
        <v>0</v>
      </c>
      <c r="R827" s="75">
        <f t="shared" si="116"/>
        <v>3.0586515589662404E-2</v>
      </c>
      <c r="S827" s="75">
        <f t="shared" si="116"/>
        <v>0</v>
      </c>
      <c r="T827" s="42" t="str">
        <f t="shared" si="117"/>
        <v/>
      </c>
    </row>
    <row r="828" spans="1:20" x14ac:dyDescent="0.25">
      <c r="A828">
        <v>543</v>
      </c>
      <c r="B828">
        <v>22977468.6065</v>
      </c>
      <c r="C828">
        <v>0</v>
      </c>
      <c r="D828">
        <v>8977</v>
      </c>
      <c r="E828">
        <v>0</v>
      </c>
      <c r="F828">
        <v>115537</v>
      </c>
      <c r="G828">
        <v>0</v>
      </c>
      <c r="H828" s="74">
        <v>124514</v>
      </c>
      <c r="I828" s="42" t="str">
        <f t="shared" si="110"/>
        <v/>
      </c>
      <c r="J828" s="42">
        <f t="shared" si="111"/>
        <v>7.2096310455049231E-2</v>
      </c>
      <c r="K828" s="42" t="str">
        <f t="shared" si="112"/>
        <v/>
      </c>
      <c r="L828" s="42">
        <f t="shared" si="113"/>
        <v>0.92790368954495073</v>
      </c>
      <c r="M828" s="42" t="str">
        <f t="shared" si="114"/>
        <v/>
      </c>
      <c r="N828" s="75">
        <f t="shared" si="115"/>
        <v>5.4189607276746207E-3</v>
      </c>
      <c r="O828" s="75">
        <f t="shared" si="118"/>
        <v>0</v>
      </c>
      <c r="P828" s="75">
        <f t="shared" si="118"/>
        <v>3.9068707496614898E-4</v>
      </c>
      <c r="Q828" s="75">
        <f t="shared" si="118"/>
        <v>0</v>
      </c>
      <c r="R828" s="75">
        <f t="shared" si="116"/>
        <v>5.0282736527084721E-3</v>
      </c>
      <c r="S828" s="75">
        <f t="shared" si="116"/>
        <v>0</v>
      </c>
      <c r="T828" s="42" t="str">
        <f t="shared" si="117"/>
        <v/>
      </c>
    </row>
    <row r="829" spans="1:20" x14ac:dyDescent="0.25">
      <c r="A829">
        <v>436</v>
      </c>
      <c r="B829">
        <v>5173917.0493099997</v>
      </c>
      <c r="C829">
        <v>0</v>
      </c>
      <c r="D829">
        <v>8955</v>
      </c>
      <c r="E829">
        <v>0</v>
      </c>
      <c r="F829">
        <v>14857</v>
      </c>
      <c r="G829">
        <v>0</v>
      </c>
      <c r="H829" s="74">
        <v>23812</v>
      </c>
      <c r="I829" s="42" t="str">
        <f t="shared" si="110"/>
        <v/>
      </c>
      <c r="J829" s="42">
        <f t="shared" si="111"/>
        <v>0.37607088862758276</v>
      </c>
      <c r="K829" s="42" t="str">
        <f t="shared" si="112"/>
        <v/>
      </c>
      <c r="L829" s="42">
        <f t="shared" si="113"/>
        <v>0.62392911137241724</v>
      </c>
      <c r="M829" s="42" t="str">
        <f t="shared" si="114"/>
        <v/>
      </c>
      <c r="N829" s="75">
        <f t="shared" si="115"/>
        <v>4.6023157644507658E-3</v>
      </c>
      <c r="O829" s="75">
        <f t="shared" si="118"/>
        <v>0</v>
      </c>
      <c r="P829" s="75">
        <f t="shared" si="118"/>
        <v>1.730796979281732E-3</v>
      </c>
      <c r="Q829" s="75">
        <f t="shared" si="118"/>
        <v>0</v>
      </c>
      <c r="R829" s="75">
        <f t="shared" si="116"/>
        <v>2.8715187851690335E-3</v>
      </c>
      <c r="S829" s="75">
        <f t="shared" si="116"/>
        <v>0</v>
      </c>
      <c r="T829" s="42" t="str">
        <f t="shared" si="117"/>
        <v/>
      </c>
    </row>
    <row r="830" spans="1:20" x14ac:dyDescent="0.25">
      <c r="A830">
        <v>921</v>
      </c>
      <c r="B830">
        <v>4056125.7381899999</v>
      </c>
      <c r="C830">
        <v>0</v>
      </c>
      <c r="D830">
        <v>8944</v>
      </c>
      <c r="E830">
        <v>7742</v>
      </c>
      <c r="F830">
        <v>26975</v>
      </c>
      <c r="G830">
        <v>0</v>
      </c>
      <c r="H830" s="74">
        <v>43661</v>
      </c>
      <c r="I830" s="42" t="str">
        <f t="shared" si="110"/>
        <v/>
      </c>
      <c r="J830" s="42">
        <f t="shared" si="111"/>
        <v>0.20485101119992671</v>
      </c>
      <c r="K830" s="42">
        <f t="shared" si="112"/>
        <v>0.17732072100959667</v>
      </c>
      <c r="L830" s="42">
        <f t="shared" si="113"/>
        <v>0.61782826779047662</v>
      </c>
      <c r="M830" s="42" t="str">
        <f t="shared" si="114"/>
        <v/>
      </c>
      <c r="N830" s="75">
        <f t="shared" si="115"/>
        <v>1.076421265468048E-2</v>
      </c>
      <c r="O830" s="75">
        <f t="shared" si="118"/>
        <v>0</v>
      </c>
      <c r="P830" s="75">
        <f t="shared" si="118"/>
        <v>2.2050598470823436E-3</v>
      </c>
      <c r="Q830" s="75">
        <f t="shared" si="118"/>
        <v>1.9087179490285672E-3</v>
      </c>
      <c r="R830" s="75">
        <f t="shared" si="116"/>
        <v>6.6504348585695689E-3</v>
      </c>
      <c r="S830" s="75">
        <f t="shared" si="116"/>
        <v>0</v>
      </c>
      <c r="T830" s="42" t="str">
        <f t="shared" si="117"/>
        <v/>
      </c>
    </row>
    <row r="831" spans="1:20" x14ac:dyDescent="0.25">
      <c r="A831">
        <v>5</v>
      </c>
      <c r="B831">
        <v>16133259.554199999</v>
      </c>
      <c r="C831">
        <v>0</v>
      </c>
      <c r="D831">
        <v>8921</v>
      </c>
      <c r="E831">
        <v>0</v>
      </c>
      <c r="F831">
        <v>64127</v>
      </c>
      <c r="G831">
        <v>2976662</v>
      </c>
      <c r="H831" s="74">
        <v>3049710</v>
      </c>
      <c r="I831" s="42" t="str">
        <f t="shared" si="110"/>
        <v/>
      </c>
      <c r="J831" s="42">
        <f t="shared" si="111"/>
        <v>2.9251961661928513E-3</v>
      </c>
      <c r="K831" s="42" t="str">
        <f t="shared" si="112"/>
        <v/>
      </c>
      <c r="L831" s="42">
        <f t="shared" si="113"/>
        <v>2.1027245213479314E-2</v>
      </c>
      <c r="M831" s="42">
        <f t="shared" si="114"/>
        <v>0.97604755862032788</v>
      </c>
      <c r="N831" s="75">
        <f t="shared" si="115"/>
        <v>0.18903247603216447</v>
      </c>
      <c r="O831" s="75">
        <f t="shared" si="118"/>
        <v>0</v>
      </c>
      <c r="P831" s="75">
        <f t="shared" si="118"/>
        <v>5.5295707417522951E-4</v>
      </c>
      <c r="Q831" s="75">
        <f t="shared" si="118"/>
        <v>0</v>
      </c>
      <c r="R831" s="75">
        <f t="shared" si="116"/>
        <v>3.9748322268394736E-3</v>
      </c>
      <c r="S831" s="75">
        <f t="shared" si="116"/>
        <v>0.18450468673114978</v>
      </c>
      <c r="T831" s="42" t="str">
        <f t="shared" si="117"/>
        <v/>
      </c>
    </row>
    <row r="832" spans="1:20" x14ac:dyDescent="0.25">
      <c r="A832">
        <v>441</v>
      </c>
      <c r="B832">
        <v>13610150.1719</v>
      </c>
      <c r="C832">
        <v>0</v>
      </c>
      <c r="D832">
        <v>8649</v>
      </c>
      <c r="E832">
        <v>0</v>
      </c>
      <c r="F832">
        <v>13</v>
      </c>
      <c r="G832">
        <v>0</v>
      </c>
      <c r="H832" s="74">
        <v>8662</v>
      </c>
      <c r="I832" s="42" t="str">
        <f t="shared" si="110"/>
        <v/>
      </c>
      <c r="J832" s="42">
        <f t="shared" si="111"/>
        <v>0.99849919187254677</v>
      </c>
      <c r="K832" s="42" t="str">
        <f t="shared" si="112"/>
        <v/>
      </c>
      <c r="L832" s="42">
        <f t="shared" si="113"/>
        <v>1.5008081274532441E-3</v>
      </c>
      <c r="M832" s="42" t="str">
        <f t="shared" si="114"/>
        <v/>
      </c>
      <c r="N832" s="75">
        <f t="shared" si="115"/>
        <v>6.3643676892587663E-4</v>
      </c>
      <c r="O832" s="75">
        <f t="shared" si="118"/>
        <v>0</v>
      </c>
      <c r="P832" s="75">
        <f t="shared" si="118"/>
        <v>6.3548159945046249E-4</v>
      </c>
      <c r="Q832" s="75">
        <f t="shared" si="118"/>
        <v>0</v>
      </c>
      <c r="R832" s="75">
        <f t="shared" si="116"/>
        <v>9.5516947541403785E-7</v>
      </c>
      <c r="S832" s="75">
        <f t="shared" si="116"/>
        <v>0</v>
      </c>
      <c r="T832" s="42" t="str">
        <f t="shared" si="117"/>
        <v/>
      </c>
    </row>
    <row r="833" spans="1:20" x14ac:dyDescent="0.25">
      <c r="A833">
        <v>206</v>
      </c>
      <c r="B833">
        <v>2573510.7845000001</v>
      </c>
      <c r="C833">
        <v>0</v>
      </c>
      <c r="D833">
        <v>8647</v>
      </c>
      <c r="E833">
        <v>90</v>
      </c>
      <c r="F833">
        <v>2553</v>
      </c>
      <c r="G833">
        <v>0</v>
      </c>
      <c r="H833" s="74">
        <v>11290</v>
      </c>
      <c r="I833" s="42" t="str">
        <f t="shared" si="110"/>
        <v/>
      </c>
      <c r="J833" s="42">
        <f t="shared" si="111"/>
        <v>0.76589902568644819</v>
      </c>
      <c r="K833" s="42">
        <f t="shared" si="112"/>
        <v>7.9716563330380873E-3</v>
      </c>
      <c r="L833" s="42">
        <f t="shared" si="113"/>
        <v>0.22612931798051372</v>
      </c>
      <c r="M833" s="42" t="str">
        <f t="shared" si="114"/>
        <v/>
      </c>
      <c r="N833" s="75">
        <f t="shared" si="115"/>
        <v>4.3870031818007329E-3</v>
      </c>
      <c r="O833" s="75">
        <f t="shared" si="118"/>
        <v>0</v>
      </c>
      <c r="P833" s="75">
        <f t="shared" si="118"/>
        <v>3.3600014626245294E-3</v>
      </c>
      <c r="Q833" s="75">
        <f t="shared" si="118"/>
        <v>3.497168169726005E-5</v>
      </c>
      <c r="R833" s="75">
        <f t="shared" si="116"/>
        <v>9.9203003747894342E-4</v>
      </c>
      <c r="S833" s="75">
        <f t="shared" si="116"/>
        <v>0</v>
      </c>
      <c r="T833" s="42" t="str">
        <f t="shared" si="117"/>
        <v/>
      </c>
    </row>
    <row r="834" spans="1:20" x14ac:dyDescent="0.25">
      <c r="A834">
        <v>633</v>
      </c>
      <c r="B834">
        <v>44868734.601599999</v>
      </c>
      <c r="C834">
        <v>0</v>
      </c>
      <c r="D834">
        <v>8629</v>
      </c>
      <c r="E834">
        <v>0</v>
      </c>
      <c r="F834">
        <v>1391</v>
      </c>
      <c r="G834">
        <v>0</v>
      </c>
      <c r="H834" s="74">
        <v>10020</v>
      </c>
      <c r="I834" s="42" t="str">
        <f t="shared" si="110"/>
        <v/>
      </c>
      <c r="J834" s="42">
        <f t="shared" si="111"/>
        <v>0.86117764471057889</v>
      </c>
      <c r="K834" s="42" t="str">
        <f t="shared" si="112"/>
        <v/>
      </c>
      <c r="L834" s="42">
        <f t="shared" si="113"/>
        <v>0.13882235528942116</v>
      </c>
      <c r="M834" s="42" t="str">
        <f t="shared" si="114"/>
        <v/>
      </c>
      <c r="N834" s="75">
        <f t="shared" si="115"/>
        <v>2.2331808750502831E-4</v>
      </c>
      <c r="O834" s="75">
        <f t="shared" si="118"/>
        <v>0</v>
      </c>
      <c r="P834" s="75">
        <f t="shared" si="118"/>
        <v>1.9231654461885123E-4</v>
      </c>
      <c r="Q834" s="75">
        <f t="shared" si="118"/>
        <v>0</v>
      </c>
      <c r="R834" s="75">
        <f t="shared" si="116"/>
        <v>3.1001542886177084E-5</v>
      </c>
      <c r="S834" s="75">
        <f t="shared" si="116"/>
        <v>0</v>
      </c>
      <c r="T834" s="42" t="str">
        <f t="shared" si="117"/>
        <v/>
      </c>
    </row>
    <row r="835" spans="1:20" x14ac:dyDescent="0.25">
      <c r="A835">
        <v>561</v>
      </c>
      <c r="B835">
        <v>4175640.0181900002</v>
      </c>
      <c r="C835">
        <v>0</v>
      </c>
      <c r="D835">
        <v>8391</v>
      </c>
      <c r="E835">
        <v>24</v>
      </c>
      <c r="F835">
        <v>0</v>
      </c>
      <c r="G835">
        <v>0</v>
      </c>
      <c r="H835" s="74">
        <v>8415</v>
      </c>
      <c r="I835" s="42" t="str">
        <f t="shared" ref="I835:I898" si="119">IFERROR(IF(C835/$H835=0,"",C835/$H835),"")</f>
        <v/>
      </c>
      <c r="J835" s="42">
        <f t="shared" ref="J835:J898" si="120">IFERROR(IF(D835/$H835=0,"",D835/$H835),"")</f>
        <v>0.9971479500891266</v>
      </c>
      <c r="K835" s="42">
        <f t="shared" ref="K835:K898" si="121">IFERROR(IF(E835/$H835=0,"",E835/$H835),"")</f>
        <v>2.8520499108734402E-3</v>
      </c>
      <c r="L835" s="42" t="str">
        <f t="shared" ref="L835:L898" si="122">IFERROR(IF(F835/$H835=0,"",F835/$H835),"")</f>
        <v/>
      </c>
      <c r="M835" s="42" t="str">
        <f t="shared" ref="M835:M898" si="123">IFERROR(IF(G835/$H835=0,"",G835/$H835),"")</f>
        <v/>
      </c>
      <c r="N835" s="75">
        <f t="shared" ref="N835:N898" si="124">H835/B835</f>
        <v>2.015259927422484E-3</v>
      </c>
      <c r="O835" s="75">
        <f t="shared" si="118"/>
        <v>0</v>
      </c>
      <c r="P835" s="75">
        <f t="shared" si="118"/>
        <v>2.009512305526092E-3</v>
      </c>
      <c r="Q835" s="75">
        <f t="shared" si="118"/>
        <v>5.7476218963921115E-6</v>
      </c>
      <c r="R835" s="75">
        <f t="shared" si="118"/>
        <v>0</v>
      </c>
      <c r="S835" s="75">
        <f t="shared" si="118"/>
        <v>0</v>
      </c>
      <c r="T835" s="42" t="str">
        <f t="shared" ref="T835:T898" si="125">IFERROR(_xlfn.IFS(I835=1,1,J835=1,1,K835=1,1,L835=1,1,M835=1,1),"")</f>
        <v/>
      </c>
    </row>
    <row r="836" spans="1:20" x14ac:dyDescent="0.25">
      <c r="A836">
        <v>54</v>
      </c>
      <c r="B836">
        <v>2637267.5413700002</v>
      </c>
      <c r="C836">
        <v>0</v>
      </c>
      <c r="D836">
        <v>8338</v>
      </c>
      <c r="E836">
        <v>38</v>
      </c>
      <c r="F836">
        <v>0</v>
      </c>
      <c r="G836">
        <v>0</v>
      </c>
      <c r="H836" s="74">
        <v>8376</v>
      </c>
      <c r="I836" s="42" t="str">
        <f t="shared" si="119"/>
        <v/>
      </c>
      <c r="J836" s="42">
        <f t="shared" si="120"/>
        <v>0.99546322827125122</v>
      </c>
      <c r="K836" s="42">
        <f t="shared" si="121"/>
        <v>4.5367717287488063E-3</v>
      </c>
      <c r="L836" s="42" t="str">
        <f t="shared" si="122"/>
        <v/>
      </c>
      <c r="M836" s="42" t="str">
        <f t="shared" si="123"/>
        <v/>
      </c>
      <c r="N836" s="75">
        <f t="shared" si="124"/>
        <v>3.1760145182876892E-3</v>
      </c>
      <c r="O836" s="75">
        <f t="shared" ref="O836:R899" si="126">C836/$B836</f>
        <v>0</v>
      </c>
      <c r="P836" s="75">
        <f t="shared" si="126"/>
        <v>3.1616056654110258E-3</v>
      </c>
      <c r="Q836" s="75">
        <f t="shared" si="126"/>
        <v>1.4408852876663346E-5</v>
      </c>
      <c r="R836" s="75">
        <f t="shared" si="126"/>
        <v>0</v>
      </c>
      <c r="S836" s="75">
        <f t="shared" ref="S836:S899" si="127">G836/$B836</f>
        <v>0</v>
      </c>
      <c r="T836" s="42" t="str">
        <f t="shared" si="125"/>
        <v/>
      </c>
    </row>
    <row r="837" spans="1:20" x14ac:dyDescent="0.25">
      <c r="A837">
        <v>983</v>
      </c>
      <c r="B837">
        <v>4888584.8050300004</v>
      </c>
      <c r="C837">
        <v>0</v>
      </c>
      <c r="D837">
        <v>8302</v>
      </c>
      <c r="E837">
        <v>0</v>
      </c>
      <c r="F837">
        <v>1640</v>
      </c>
      <c r="G837">
        <v>0</v>
      </c>
      <c r="H837" s="74">
        <v>9942</v>
      </c>
      <c r="I837" s="42" t="str">
        <f t="shared" si="119"/>
        <v/>
      </c>
      <c r="J837" s="42">
        <f t="shared" si="120"/>
        <v>0.83504325085495879</v>
      </c>
      <c r="K837" s="42" t="str">
        <f t="shared" si="121"/>
        <v/>
      </c>
      <c r="L837" s="42">
        <f t="shared" si="122"/>
        <v>0.16495674914504124</v>
      </c>
      <c r="M837" s="42" t="str">
        <f t="shared" si="123"/>
        <v/>
      </c>
      <c r="N837" s="75">
        <f t="shared" si="124"/>
        <v>2.0337174042210338E-3</v>
      </c>
      <c r="O837" s="75">
        <f t="shared" si="126"/>
        <v>0</v>
      </c>
      <c r="P837" s="75">
        <f t="shared" si="126"/>
        <v>1.6982419925410401E-3</v>
      </c>
      <c r="Q837" s="75">
        <f t="shared" si="126"/>
        <v>0</v>
      </c>
      <c r="R837" s="75">
        <f t="shared" si="126"/>
        <v>3.3547541167999349E-4</v>
      </c>
      <c r="S837" s="75">
        <f t="shared" si="127"/>
        <v>0</v>
      </c>
      <c r="T837" s="42" t="str">
        <f t="shared" si="125"/>
        <v/>
      </c>
    </row>
    <row r="838" spans="1:20" x14ac:dyDescent="0.25">
      <c r="A838">
        <v>990</v>
      </c>
      <c r="B838">
        <v>4519471.1780899996</v>
      </c>
      <c r="C838">
        <v>0</v>
      </c>
      <c r="D838">
        <v>8302</v>
      </c>
      <c r="E838">
        <v>175</v>
      </c>
      <c r="F838">
        <v>7081</v>
      </c>
      <c r="G838">
        <v>0</v>
      </c>
      <c r="H838" s="74">
        <v>15558</v>
      </c>
      <c r="I838" s="42" t="str">
        <f t="shared" si="119"/>
        <v/>
      </c>
      <c r="J838" s="42">
        <f t="shared" si="120"/>
        <v>0.53361614603419461</v>
      </c>
      <c r="K838" s="42">
        <f t="shared" si="121"/>
        <v>1.1248232420619618E-2</v>
      </c>
      <c r="L838" s="42">
        <f t="shared" si="122"/>
        <v>0.45513562154518578</v>
      </c>
      <c r="M838" s="42" t="str">
        <f t="shared" si="123"/>
        <v/>
      </c>
      <c r="N838" s="75">
        <f t="shared" si="124"/>
        <v>3.4424381497162372E-3</v>
      </c>
      <c r="O838" s="75">
        <f t="shared" si="126"/>
        <v>0</v>
      </c>
      <c r="P838" s="75">
        <f t="shared" si="126"/>
        <v>1.8369405784126622E-3</v>
      </c>
      <c r="Q838" s="75">
        <f t="shared" si="126"/>
        <v>3.8721344401615981E-5</v>
      </c>
      <c r="R838" s="75">
        <f t="shared" si="126"/>
        <v>1.5667762269019588E-3</v>
      </c>
      <c r="S838" s="75">
        <f t="shared" si="127"/>
        <v>0</v>
      </c>
      <c r="T838" s="42" t="str">
        <f t="shared" si="125"/>
        <v/>
      </c>
    </row>
    <row r="839" spans="1:20" x14ac:dyDescent="0.25">
      <c r="A839">
        <v>992</v>
      </c>
      <c r="B839">
        <v>1005414.03304</v>
      </c>
      <c r="C839">
        <v>0</v>
      </c>
      <c r="D839">
        <v>8302</v>
      </c>
      <c r="E839">
        <v>0</v>
      </c>
      <c r="F839">
        <v>2456</v>
      </c>
      <c r="G839">
        <v>0</v>
      </c>
      <c r="H839" s="74">
        <v>10758</v>
      </c>
      <c r="I839" s="42" t="str">
        <f t="shared" si="119"/>
        <v/>
      </c>
      <c r="J839" s="42">
        <f t="shared" si="120"/>
        <v>0.77170477783974711</v>
      </c>
      <c r="K839" s="42" t="str">
        <f t="shared" si="121"/>
        <v/>
      </c>
      <c r="L839" s="42">
        <f t="shared" si="122"/>
        <v>0.22829522216025283</v>
      </c>
      <c r="M839" s="42" t="str">
        <f t="shared" si="123"/>
        <v/>
      </c>
      <c r="N839" s="75">
        <f t="shared" si="124"/>
        <v>1.070006947035719E-2</v>
      </c>
      <c r="O839" s="75">
        <f t="shared" si="126"/>
        <v>0</v>
      </c>
      <c r="P839" s="75">
        <f t="shared" si="126"/>
        <v>8.2572947334918576E-3</v>
      </c>
      <c r="Q839" s="75">
        <f t="shared" si="126"/>
        <v>0</v>
      </c>
      <c r="R839" s="75">
        <f t="shared" si="126"/>
        <v>2.4427747368653339E-3</v>
      </c>
      <c r="S839" s="75">
        <f t="shared" si="127"/>
        <v>0</v>
      </c>
      <c r="T839" s="42" t="str">
        <f t="shared" si="125"/>
        <v/>
      </c>
    </row>
    <row r="840" spans="1:20" x14ac:dyDescent="0.25">
      <c r="A840">
        <v>546</v>
      </c>
      <c r="B840">
        <v>3232922.5361899999</v>
      </c>
      <c r="C840">
        <v>0</v>
      </c>
      <c r="D840">
        <v>8302</v>
      </c>
      <c r="E840">
        <v>0</v>
      </c>
      <c r="F840">
        <v>7092</v>
      </c>
      <c r="G840">
        <v>0</v>
      </c>
      <c r="H840" s="74">
        <v>15394</v>
      </c>
      <c r="I840" s="42" t="str">
        <f t="shared" si="119"/>
        <v/>
      </c>
      <c r="J840" s="42">
        <f t="shared" si="120"/>
        <v>0.53930102637391186</v>
      </c>
      <c r="K840" s="42" t="str">
        <f t="shared" si="121"/>
        <v/>
      </c>
      <c r="L840" s="42">
        <f t="shared" si="122"/>
        <v>0.46069897362608808</v>
      </c>
      <c r="M840" s="42" t="str">
        <f t="shared" si="123"/>
        <v/>
      </c>
      <c r="N840" s="75">
        <f t="shared" si="124"/>
        <v>4.7616358968321686E-3</v>
      </c>
      <c r="O840" s="75">
        <f t="shared" si="126"/>
        <v>0</v>
      </c>
      <c r="P840" s="75">
        <f t="shared" si="126"/>
        <v>2.567955126380451E-3</v>
      </c>
      <c r="Q840" s="75">
        <f t="shared" si="126"/>
        <v>0</v>
      </c>
      <c r="R840" s="75">
        <f t="shared" si="126"/>
        <v>2.1936807704517176E-3</v>
      </c>
      <c r="S840" s="75">
        <f t="shared" si="127"/>
        <v>0</v>
      </c>
      <c r="T840" s="42" t="str">
        <f t="shared" si="125"/>
        <v/>
      </c>
    </row>
    <row r="841" spans="1:20" x14ac:dyDescent="0.25">
      <c r="A841">
        <v>1094</v>
      </c>
      <c r="B841">
        <v>11187284.203500001</v>
      </c>
      <c r="C841">
        <v>0</v>
      </c>
      <c r="D841">
        <v>8287</v>
      </c>
      <c r="E841">
        <v>0</v>
      </c>
      <c r="F841">
        <v>20615</v>
      </c>
      <c r="G841">
        <v>0</v>
      </c>
      <c r="H841" s="74">
        <v>28902</v>
      </c>
      <c r="I841" s="42" t="str">
        <f t="shared" si="119"/>
        <v/>
      </c>
      <c r="J841" s="42">
        <f t="shared" si="120"/>
        <v>0.28672756210642864</v>
      </c>
      <c r="K841" s="42" t="str">
        <f t="shared" si="121"/>
        <v/>
      </c>
      <c r="L841" s="42">
        <f t="shared" si="122"/>
        <v>0.71327243789357142</v>
      </c>
      <c r="M841" s="42" t="str">
        <f t="shared" si="123"/>
        <v/>
      </c>
      <c r="N841" s="75">
        <f t="shared" si="124"/>
        <v>2.5834688271312405E-3</v>
      </c>
      <c r="O841" s="75">
        <f t="shared" si="126"/>
        <v>0</v>
      </c>
      <c r="P841" s="75">
        <f t="shared" si="126"/>
        <v>7.4075171858129505E-4</v>
      </c>
      <c r="Q841" s="75">
        <f t="shared" si="126"/>
        <v>0</v>
      </c>
      <c r="R841" s="75">
        <f t="shared" si="126"/>
        <v>1.8427171085499453E-3</v>
      </c>
      <c r="S841" s="75">
        <f t="shared" si="127"/>
        <v>0</v>
      </c>
      <c r="T841" s="42" t="str">
        <f t="shared" si="125"/>
        <v/>
      </c>
    </row>
    <row r="842" spans="1:20" x14ac:dyDescent="0.25">
      <c r="A842">
        <v>998</v>
      </c>
      <c r="B842">
        <v>6659094.3495899998</v>
      </c>
      <c r="C842">
        <v>0</v>
      </c>
      <c r="D842">
        <v>8287</v>
      </c>
      <c r="E842">
        <v>0</v>
      </c>
      <c r="F842">
        <v>2493</v>
      </c>
      <c r="G842">
        <v>0</v>
      </c>
      <c r="H842" s="74">
        <v>10780</v>
      </c>
      <c r="I842" s="42" t="str">
        <f t="shared" si="119"/>
        <v/>
      </c>
      <c r="J842" s="42">
        <f t="shared" si="120"/>
        <v>0.76873840445269015</v>
      </c>
      <c r="K842" s="42" t="str">
        <f t="shared" si="121"/>
        <v/>
      </c>
      <c r="L842" s="42">
        <f t="shared" si="122"/>
        <v>0.23126159554730982</v>
      </c>
      <c r="M842" s="42" t="str">
        <f t="shared" si="123"/>
        <v/>
      </c>
      <c r="N842" s="75">
        <f t="shared" si="124"/>
        <v>1.618838754051251E-3</v>
      </c>
      <c r="O842" s="75">
        <f t="shared" si="126"/>
        <v>0</v>
      </c>
      <c r="P842" s="75">
        <f t="shared" si="126"/>
        <v>1.2444635208555396E-3</v>
      </c>
      <c r="Q842" s="75">
        <f t="shared" si="126"/>
        <v>0</v>
      </c>
      <c r="R842" s="75">
        <f t="shared" si="126"/>
        <v>3.7437523319571136E-4</v>
      </c>
      <c r="S842" s="75">
        <f t="shared" si="127"/>
        <v>0</v>
      </c>
      <c r="T842" s="42" t="str">
        <f t="shared" si="125"/>
        <v/>
      </c>
    </row>
    <row r="843" spans="1:20" x14ac:dyDescent="0.25">
      <c r="A843">
        <v>853</v>
      </c>
      <c r="B843">
        <v>3392594.1213799999</v>
      </c>
      <c r="C843">
        <v>0</v>
      </c>
      <c r="D843">
        <v>7957</v>
      </c>
      <c r="E843">
        <v>5237</v>
      </c>
      <c r="F843">
        <v>0</v>
      </c>
      <c r="G843">
        <v>0</v>
      </c>
      <c r="H843" s="74">
        <v>13194</v>
      </c>
      <c r="I843" s="42" t="str">
        <f t="shared" si="119"/>
        <v/>
      </c>
      <c r="J843" s="42">
        <f t="shared" si="120"/>
        <v>0.60307715628315905</v>
      </c>
      <c r="K843" s="42">
        <f t="shared" si="121"/>
        <v>0.396922843716841</v>
      </c>
      <c r="L843" s="42" t="str">
        <f t="shared" si="122"/>
        <v/>
      </c>
      <c r="M843" s="42" t="str">
        <f t="shared" si="123"/>
        <v/>
      </c>
      <c r="N843" s="75">
        <f t="shared" si="124"/>
        <v>3.8890593828633702E-3</v>
      </c>
      <c r="O843" s="75">
        <f t="shared" si="126"/>
        <v>0</v>
      </c>
      <c r="P843" s="75">
        <f t="shared" si="126"/>
        <v>2.3454028732335787E-3</v>
      </c>
      <c r="Q843" s="75">
        <f t="shared" si="126"/>
        <v>1.5436565096297915E-3</v>
      </c>
      <c r="R843" s="75">
        <f t="shared" si="126"/>
        <v>0</v>
      </c>
      <c r="S843" s="75">
        <f t="shared" si="127"/>
        <v>0</v>
      </c>
      <c r="T843" s="42" t="str">
        <f t="shared" si="125"/>
        <v/>
      </c>
    </row>
    <row r="844" spans="1:20" x14ac:dyDescent="0.25">
      <c r="A844">
        <v>113</v>
      </c>
      <c r="B844">
        <v>13480776.1831</v>
      </c>
      <c r="C844">
        <v>0</v>
      </c>
      <c r="D844">
        <v>7748</v>
      </c>
      <c r="E844">
        <v>0</v>
      </c>
      <c r="F844">
        <v>410760</v>
      </c>
      <c r="G844">
        <v>0</v>
      </c>
      <c r="H844" s="74">
        <v>418508</v>
      </c>
      <c r="I844" s="42" t="str">
        <f t="shared" si="119"/>
        <v/>
      </c>
      <c r="J844" s="42">
        <f t="shared" si="120"/>
        <v>1.8513385646152524E-2</v>
      </c>
      <c r="K844" s="42" t="str">
        <f t="shared" si="121"/>
        <v/>
      </c>
      <c r="L844" s="42">
        <f t="shared" si="122"/>
        <v>0.98148661435384743</v>
      </c>
      <c r="M844" s="42" t="str">
        <f t="shared" si="123"/>
        <v/>
      </c>
      <c r="N844" s="75">
        <f t="shared" si="124"/>
        <v>3.1044799966685681E-2</v>
      </c>
      <c r="O844" s="75">
        <f t="shared" si="126"/>
        <v>0</v>
      </c>
      <c r="P844" s="75">
        <f t="shared" si="126"/>
        <v>5.7474435409091498E-4</v>
      </c>
      <c r="Q844" s="75">
        <f t="shared" si="126"/>
        <v>0</v>
      </c>
      <c r="R844" s="75">
        <f t="shared" si="126"/>
        <v>3.0470055612594766E-2</v>
      </c>
      <c r="S844" s="75">
        <f t="shared" si="127"/>
        <v>0</v>
      </c>
      <c r="T844" s="42" t="str">
        <f t="shared" si="125"/>
        <v/>
      </c>
    </row>
    <row r="845" spans="1:20" x14ac:dyDescent="0.25">
      <c r="A845">
        <v>419</v>
      </c>
      <c r="B845">
        <v>4326050.4863799997</v>
      </c>
      <c r="C845">
        <v>0</v>
      </c>
      <c r="D845">
        <v>7592</v>
      </c>
      <c r="E845">
        <v>40</v>
      </c>
      <c r="F845">
        <v>3358</v>
      </c>
      <c r="G845">
        <v>2976662</v>
      </c>
      <c r="H845" s="74">
        <v>2987652</v>
      </c>
      <c r="I845" s="42" t="str">
        <f t="shared" si="119"/>
        <v/>
      </c>
      <c r="J845" s="42">
        <f t="shared" si="120"/>
        <v>2.5411259410399872E-3</v>
      </c>
      <c r="K845" s="42">
        <f t="shared" si="121"/>
        <v>1.3388440153003093E-5</v>
      </c>
      <c r="L845" s="42">
        <f t="shared" si="122"/>
        <v>1.1239595508446098E-3</v>
      </c>
      <c r="M845" s="42">
        <f t="shared" si="123"/>
        <v>0.99632152606796243</v>
      </c>
      <c r="N845" s="75">
        <f t="shared" si="124"/>
        <v>0.69061884723866007</v>
      </c>
      <c r="O845" s="75">
        <f t="shared" si="126"/>
        <v>0</v>
      </c>
      <c r="P845" s="75">
        <f t="shared" si="126"/>
        <v>1.7549494680892913E-3</v>
      </c>
      <c r="Q845" s="75">
        <f t="shared" si="126"/>
        <v>9.2463091047907856E-6</v>
      </c>
      <c r="R845" s="75">
        <f t="shared" si="126"/>
        <v>7.7622764934718647E-4</v>
      </c>
      <c r="S845" s="75">
        <f t="shared" si="127"/>
        <v>0.68807842381211881</v>
      </c>
      <c r="T845" s="42" t="str">
        <f t="shared" si="125"/>
        <v/>
      </c>
    </row>
    <row r="846" spans="1:20" x14ac:dyDescent="0.25">
      <c r="A846">
        <v>689</v>
      </c>
      <c r="B846">
        <v>75147507.976600006</v>
      </c>
      <c r="C846">
        <v>0</v>
      </c>
      <c r="D846">
        <v>7550</v>
      </c>
      <c r="E846">
        <v>0</v>
      </c>
      <c r="F846">
        <v>33</v>
      </c>
      <c r="G846">
        <v>0</v>
      </c>
      <c r="H846" s="74">
        <v>7583</v>
      </c>
      <c r="I846" s="42" t="str">
        <f t="shared" si="119"/>
        <v/>
      </c>
      <c r="J846" s="42">
        <f t="shared" si="120"/>
        <v>0.99564816035869708</v>
      </c>
      <c r="K846" s="42" t="str">
        <f t="shared" si="121"/>
        <v/>
      </c>
      <c r="L846" s="42">
        <f t="shared" si="122"/>
        <v>4.3518396413029141E-3</v>
      </c>
      <c r="M846" s="42" t="str">
        <f t="shared" si="123"/>
        <v/>
      </c>
      <c r="N846" s="75">
        <f t="shared" si="124"/>
        <v>1.009082031351093E-4</v>
      </c>
      <c r="O846" s="75">
        <f t="shared" si="126"/>
        <v>0</v>
      </c>
      <c r="P846" s="75">
        <f t="shared" si="126"/>
        <v>1.0046906681657329E-4</v>
      </c>
      <c r="Q846" s="75">
        <f t="shared" si="126"/>
        <v>0</v>
      </c>
      <c r="R846" s="75">
        <f t="shared" si="126"/>
        <v>4.3913631853601567E-7</v>
      </c>
      <c r="S846" s="75">
        <f t="shared" si="127"/>
        <v>0</v>
      </c>
      <c r="T846" s="42" t="str">
        <f t="shared" si="125"/>
        <v/>
      </c>
    </row>
    <row r="847" spans="1:20" x14ac:dyDescent="0.25">
      <c r="A847">
        <v>661</v>
      </c>
      <c r="B847">
        <v>3753145.7621900002</v>
      </c>
      <c r="C847">
        <v>0</v>
      </c>
      <c r="D847">
        <v>7543</v>
      </c>
      <c r="E847">
        <v>0</v>
      </c>
      <c r="F847">
        <v>1973</v>
      </c>
      <c r="G847">
        <v>0</v>
      </c>
      <c r="H847" s="74">
        <v>9516</v>
      </c>
      <c r="I847" s="42" t="str">
        <f t="shared" si="119"/>
        <v/>
      </c>
      <c r="J847" s="42">
        <f t="shared" si="120"/>
        <v>0.79266498528793605</v>
      </c>
      <c r="K847" s="42" t="str">
        <f t="shared" si="121"/>
        <v/>
      </c>
      <c r="L847" s="42">
        <f t="shared" si="122"/>
        <v>0.20733501471206389</v>
      </c>
      <c r="M847" s="42" t="str">
        <f t="shared" si="123"/>
        <v/>
      </c>
      <c r="N847" s="75">
        <f t="shared" si="124"/>
        <v>2.5354730679171154E-3</v>
      </c>
      <c r="O847" s="75">
        <f t="shared" si="126"/>
        <v>0</v>
      </c>
      <c r="P847" s="75">
        <f t="shared" si="126"/>
        <v>2.0097807220784787E-3</v>
      </c>
      <c r="Q847" s="75">
        <f t="shared" si="126"/>
        <v>0</v>
      </c>
      <c r="R847" s="75">
        <f t="shared" si="126"/>
        <v>5.2569234583863694E-4</v>
      </c>
      <c r="S847" s="75">
        <f t="shared" si="127"/>
        <v>0</v>
      </c>
      <c r="T847" s="42" t="str">
        <f t="shared" si="125"/>
        <v/>
      </c>
    </row>
    <row r="848" spans="1:20" x14ac:dyDescent="0.25">
      <c r="A848">
        <v>920</v>
      </c>
      <c r="B848">
        <v>6566109.5316899996</v>
      </c>
      <c r="C848">
        <v>0</v>
      </c>
      <c r="D848">
        <v>7411</v>
      </c>
      <c r="E848">
        <v>0</v>
      </c>
      <c r="F848">
        <v>71941</v>
      </c>
      <c r="G848">
        <v>0</v>
      </c>
      <c r="H848" s="74">
        <v>79352</v>
      </c>
      <c r="I848" s="42" t="str">
        <f t="shared" si="119"/>
        <v/>
      </c>
      <c r="J848" s="42">
        <f t="shared" si="120"/>
        <v>9.339399132977115E-2</v>
      </c>
      <c r="K848" s="42" t="str">
        <f t="shared" si="121"/>
        <v/>
      </c>
      <c r="L848" s="42">
        <f t="shared" si="122"/>
        <v>0.90660600867022889</v>
      </c>
      <c r="M848" s="42" t="str">
        <f t="shared" si="123"/>
        <v/>
      </c>
      <c r="N848" s="75">
        <f t="shared" si="124"/>
        <v>1.2085086247346869E-2</v>
      </c>
      <c r="O848" s="75">
        <f t="shared" si="126"/>
        <v>0</v>
      </c>
      <c r="P848" s="75">
        <f t="shared" si="126"/>
        <v>1.1286744402042499E-3</v>
      </c>
      <c r="Q848" s="75">
        <f t="shared" si="126"/>
        <v>0</v>
      </c>
      <c r="R848" s="75">
        <f t="shared" si="126"/>
        <v>1.0956411807142618E-2</v>
      </c>
      <c r="S848" s="75">
        <f t="shared" si="127"/>
        <v>0</v>
      </c>
      <c r="T848" s="42" t="str">
        <f t="shared" si="125"/>
        <v/>
      </c>
    </row>
    <row r="849" spans="1:20" x14ac:dyDescent="0.25">
      <c r="A849">
        <v>548</v>
      </c>
      <c r="B849">
        <v>6218345.7589999996</v>
      </c>
      <c r="C849">
        <v>0</v>
      </c>
      <c r="D849">
        <v>7342</v>
      </c>
      <c r="E849">
        <v>0</v>
      </c>
      <c r="F849">
        <v>19</v>
      </c>
      <c r="G849">
        <v>0</v>
      </c>
      <c r="H849" s="74">
        <v>7361</v>
      </c>
      <c r="I849" s="42" t="str">
        <f t="shared" si="119"/>
        <v/>
      </c>
      <c r="J849" s="42">
        <f t="shared" si="120"/>
        <v>0.99741882896345602</v>
      </c>
      <c r="K849" s="42" t="str">
        <f t="shared" si="121"/>
        <v/>
      </c>
      <c r="L849" s="42">
        <f t="shared" si="122"/>
        <v>2.5811710365439477E-3</v>
      </c>
      <c r="M849" s="42" t="str">
        <f t="shared" si="123"/>
        <v/>
      </c>
      <c r="N849" s="75">
        <f t="shared" si="124"/>
        <v>1.1837553402922639E-3</v>
      </c>
      <c r="O849" s="75">
        <f t="shared" si="126"/>
        <v>0</v>
      </c>
      <c r="P849" s="75">
        <f t="shared" si="126"/>
        <v>1.1806998652935472E-3</v>
      </c>
      <c r="Q849" s="75">
        <f t="shared" si="126"/>
        <v>0</v>
      </c>
      <c r="R849" s="75">
        <f t="shared" si="126"/>
        <v>3.0554749987166161E-6</v>
      </c>
      <c r="S849" s="75">
        <f t="shared" si="127"/>
        <v>0</v>
      </c>
      <c r="T849" s="42" t="str">
        <f t="shared" si="125"/>
        <v/>
      </c>
    </row>
    <row r="850" spans="1:20" x14ac:dyDescent="0.25">
      <c r="A850">
        <v>174</v>
      </c>
      <c r="B850">
        <v>1475365.9879999999</v>
      </c>
      <c r="C850">
        <v>0</v>
      </c>
      <c r="D850">
        <v>7317</v>
      </c>
      <c r="E850">
        <v>140</v>
      </c>
      <c r="F850">
        <v>3054</v>
      </c>
      <c r="G850">
        <v>0</v>
      </c>
      <c r="H850" s="74">
        <v>10511</v>
      </c>
      <c r="I850" s="42" t="str">
        <f t="shared" si="119"/>
        <v/>
      </c>
      <c r="J850" s="42">
        <f t="shared" si="120"/>
        <v>0.69612786604509558</v>
      </c>
      <c r="K850" s="42">
        <f t="shared" si="121"/>
        <v>1.3319379697459804E-2</v>
      </c>
      <c r="L850" s="42">
        <f t="shared" si="122"/>
        <v>0.29055275425744459</v>
      </c>
      <c r="M850" s="42" t="str">
        <f t="shared" si="123"/>
        <v/>
      </c>
      <c r="N850" s="75">
        <f t="shared" si="124"/>
        <v>7.1243339520444477E-3</v>
      </c>
      <c r="O850" s="75">
        <f t="shared" si="126"/>
        <v>0</v>
      </c>
      <c r="P850" s="75">
        <f t="shared" si="126"/>
        <v>4.959447391029324E-3</v>
      </c>
      <c r="Q850" s="75">
        <f t="shared" si="126"/>
        <v>9.4891708998784375E-5</v>
      </c>
      <c r="R850" s="75">
        <f t="shared" si="126"/>
        <v>2.0699948520163393E-3</v>
      </c>
      <c r="S850" s="75">
        <f t="shared" si="127"/>
        <v>0</v>
      </c>
      <c r="T850" s="42" t="str">
        <f t="shared" si="125"/>
        <v/>
      </c>
    </row>
    <row r="851" spans="1:20" x14ac:dyDescent="0.25">
      <c r="A851">
        <v>951</v>
      </c>
      <c r="B851">
        <v>12733759.0646</v>
      </c>
      <c r="C851">
        <v>0</v>
      </c>
      <c r="D851">
        <v>7233</v>
      </c>
      <c r="E851">
        <v>15380</v>
      </c>
      <c r="F851">
        <v>390</v>
      </c>
      <c r="G851">
        <v>0</v>
      </c>
      <c r="H851" s="74">
        <v>23003</v>
      </c>
      <c r="I851" s="42" t="str">
        <f t="shared" si="119"/>
        <v/>
      </c>
      <c r="J851" s="42">
        <f t="shared" si="120"/>
        <v>0.31443724731556755</v>
      </c>
      <c r="K851" s="42">
        <f t="shared" si="121"/>
        <v>0.66860844237708128</v>
      </c>
      <c r="L851" s="42">
        <f t="shared" si="122"/>
        <v>1.6954310307351214E-2</v>
      </c>
      <c r="M851" s="42" t="str">
        <f t="shared" si="123"/>
        <v/>
      </c>
      <c r="N851" s="75">
        <f t="shared" si="124"/>
        <v>1.8064579267836635E-3</v>
      </c>
      <c r="O851" s="75">
        <f t="shared" si="126"/>
        <v>0</v>
      </c>
      <c r="P851" s="75">
        <f t="shared" si="126"/>
        <v>5.680176578892422E-4</v>
      </c>
      <c r="Q851" s="75">
        <f t="shared" si="126"/>
        <v>1.2078130206465568E-3</v>
      </c>
      <c r="R851" s="75">
        <f t="shared" si="126"/>
        <v>3.0627248247864577E-5</v>
      </c>
      <c r="S851" s="75">
        <f t="shared" si="127"/>
        <v>0</v>
      </c>
      <c r="T851" s="42" t="str">
        <f t="shared" si="125"/>
        <v/>
      </c>
    </row>
    <row r="852" spans="1:20" x14ac:dyDescent="0.25">
      <c r="A852">
        <v>659</v>
      </c>
      <c r="B852">
        <v>11842356.686899999</v>
      </c>
      <c r="C852">
        <v>272430</v>
      </c>
      <c r="D852">
        <v>7198</v>
      </c>
      <c r="E852">
        <v>14559</v>
      </c>
      <c r="F852">
        <v>224</v>
      </c>
      <c r="G852">
        <v>0</v>
      </c>
      <c r="H852" s="74">
        <v>294411</v>
      </c>
      <c r="I852" s="42">
        <f t="shared" si="119"/>
        <v>0.92533906681475897</v>
      </c>
      <c r="J852" s="42">
        <f t="shared" si="120"/>
        <v>2.444881475216619E-2</v>
      </c>
      <c r="K852" s="42">
        <f t="shared" si="121"/>
        <v>4.9451277296024942E-2</v>
      </c>
      <c r="L852" s="42">
        <f t="shared" si="122"/>
        <v>7.6084113704990642E-4</v>
      </c>
      <c r="M852" s="42" t="str">
        <f t="shared" si="123"/>
        <v/>
      </c>
      <c r="N852" s="75">
        <f t="shared" si="124"/>
        <v>2.4860845504313944E-2</v>
      </c>
      <c r="O852" s="75">
        <f t="shared" si="126"/>
        <v>2.3004711579187761E-2</v>
      </c>
      <c r="P852" s="75">
        <f t="shared" si="126"/>
        <v>6.0781820631719519E-4</v>
      </c>
      <c r="Q852" s="75">
        <f t="shared" si="126"/>
        <v>1.2294005648474638E-3</v>
      </c>
      <c r="R852" s="75">
        <f t="shared" si="126"/>
        <v>1.8915153961524276E-5</v>
      </c>
      <c r="S852" s="75">
        <f t="shared" si="127"/>
        <v>0</v>
      </c>
      <c r="T852" s="42" t="str">
        <f t="shared" si="125"/>
        <v/>
      </c>
    </row>
    <row r="853" spans="1:20" x14ac:dyDescent="0.25">
      <c r="A853">
        <v>864</v>
      </c>
      <c r="B853">
        <v>1149522.85788</v>
      </c>
      <c r="C853">
        <v>0</v>
      </c>
      <c r="D853">
        <v>7179</v>
      </c>
      <c r="E853">
        <v>12</v>
      </c>
      <c r="F853">
        <v>0</v>
      </c>
      <c r="G853">
        <v>0</v>
      </c>
      <c r="H853" s="74">
        <v>7191</v>
      </c>
      <c r="I853" s="42" t="str">
        <f t="shared" si="119"/>
        <v/>
      </c>
      <c r="J853" s="42">
        <f t="shared" si="120"/>
        <v>0.99833124739257406</v>
      </c>
      <c r="K853" s="42">
        <f t="shared" si="121"/>
        <v>1.6687526074259491E-3</v>
      </c>
      <c r="L853" s="42" t="str">
        <f t="shared" si="122"/>
        <v/>
      </c>
      <c r="M853" s="42" t="str">
        <f t="shared" si="123"/>
        <v/>
      </c>
      <c r="N853" s="75">
        <f t="shared" si="124"/>
        <v>6.2556389816049024E-3</v>
      </c>
      <c r="O853" s="75">
        <f t="shared" si="126"/>
        <v>0</v>
      </c>
      <c r="P853" s="75">
        <f t="shared" si="126"/>
        <v>6.2451998677432339E-3</v>
      </c>
      <c r="Q853" s="75">
        <f t="shared" si="126"/>
        <v>1.0439113861668589E-5</v>
      </c>
      <c r="R853" s="75">
        <f t="shared" si="126"/>
        <v>0</v>
      </c>
      <c r="S853" s="75">
        <f t="shared" si="127"/>
        <v>0</v>
      </c>
      <c r="T853" s="42" t="str">
        <f t="shared" si="125"/>
        <v/>
      </c>
    </row>
    <row r="854" spans="1:20" x14ac:dyDescent="0.25">
      <c r="A854">
        <v>627</v>
      </c>
      <c r="B854">
        <v>7762054.3046899997</v>
      </c>
      <c r="C854">
        <v>0</v>
      </c>
      <c r="D854">
        <v>6916</v>
      </c>
      <c r="E854">
        <v>4459</v>
      </c>
      <c r="F854">
        <v>0</v>
      </c>
      <c r="G854">
        <v>0</v>
      </c>
      <c r="H854" s="74">
        <v>11375</v>
      </c>
      <c r="I854" s="42" t="str">
        <f t="shared" si="119"/>
        <v/>
      </c>
      <c r="J854" s="42">
        <f t="shared" si="120"/>
        <v>0.60799999999999998</v>
      </c>
      <c r="K854" s="42">
        <f t="shared" si="121"/>
        <v>0.39200000000000002</v>
      </c>
      <c r="L854" s="42" t="str">
        <f t="shared" si="122"/>
        <v/>
      </c>
      <c r="M854" s="42" t="str">
        <f t="shared" si="123"/>
        <v/>
      </c>
      <c r="N854" s="75">
        <f t="shared" si="124"/>
        <v>1.4654625635802344E-3</v>
      </c>
      <c r="O854" s="75">
        <f t="shared" si="126"/>
        <v>0</v>
      </c>
      <c r="P854" s="75">
        <f t="shared" si="126"/>
        <v>8.9100123865678248E-4</v>
      </c>
      <c r="Q854" s="75">
        <f t="shared" si="126"/>
        <v>5.7446132492345182E-4</v>
      </c>
      <c r="R854" s="75">
        <f t="shared" si="126"/>
        <v>0</v>
      </c>
      <c r="S854" s="75">
        <f t="shared" si="127"/>
        <v>0</v>
      </c>
      <c r="T854" s="42" t="str">
        <f t="shared" si="125"/>
        <v/>
      </c>
    </row>
    <row r="855" spans="1:20" x14ac:dyDescent="0.25">
      <c r="A855">
        <v>413</v>
      </c>
      <c r="B855">
        <v>35210028.284100004</v>
      </c>
      <c r="C855">
        <v>0</v>
      </c>
      <c r="D855">
        <v>6813</v>
      </c>
      <c r="E855">
        <v>53742</v>
      </c>
      <c r="F855">
        <v>198659</v>
      </c>
      <c r="G855">
        <v>0</v>
      </c>
      <c r="H855" s="74">
        <v>259214</v>
      </c>
      <c r="I855" s="42" t="str">
        <f t="shared" si="119"/>
        <v/>
      </c>
      <c r="J855" s="42">
        <f t="shared" si="120"/>
        <v>2.6283302599396638E-2</v>
      </c>
      <c r="K855" s="42">
        <f t="shared" si="121"/>
        <v>0.20732676475807635</v>
      </c>
      <c r="L855" s="42">
        <f t="shared" si="122"/>
        <v>0.76638993264252697</v>
      </c>
      <c r="M855" s="42" t="str">
        <f t="shared" si="123"/>
        <v/>
      </c>
      <c r="N855" s="75">
        <f t="shared" si="124"/>
        <v>7.361936716110358E-3</v>
      </c>
      <c r="O855" s="75">
        <f t="shared" si="126"/>
        <v>0</v>
      </c>
      <c r="P855" s="75">
        <f t="shared" si="126"/>
        <v>1.9349601042713692E-4</v>
      </c>
      <c r="Q855" s="75">
        <f t="shared" si="126"/>
        <v>1.5263265217048572E-3</v>
      </c>
      <c r="R855" s="75">
        <f t="shared" si="126"/>
        <v>5.642114183978364E-3</v>
      </c>
      <c r="S855" s="75">
        <f t="shared" si="127"/>
        <v>0</v>
      </c>
      <c r="T855" s="42" t="str">
        <f t="shared" si="125"/>
        <v/>
      </c>
    </row>
    <row r="856" spans="1:20" x14ac:dyDescent="0.25">
      <c r="A856">
        <v>303</v>
      </c>
      <c r="B856">
        <v>2085155.6680600001</v>
      </c>
      <c r="C856">
        <v>0</v>
      </c>
      <c r="D856">
        <v>6780</v>
      </c>
      <c r="E856">
        <v>24</v>
      </c>
      <c r="F856">
        <v>0</v>
      </c>
      <c r="G856">
        <v>0</v>
      </c>
      <c r="H856" s="74">
        <v>6804</v>
      </c>
      <c r="I856" s="42" t="str">
        <f t="shared" si="119"/>
        <v/>
      </c>
      <c r="J856" s="42">
        <f t="shared" si="120"/>
        <v>0.99647266313932981</v>
      </c>
      <c r="K856" s="42">
        <f t="shared" si="121"/>
        <v>3.5273368606701938E-3</v>
      </c>
      <c r="L856" s="42" t="str">
        <f t="shared" si="122"/>
        <v/>
      </c>
      <c r="M856" s="42" t="str">
        <f t="shared" si="123"/>
        <v/>
      </c>
      <c r="N856" s="75">
        <f t="shared" si="124"/>
        <v>3.263065728963223E-3</v>
      </c>
      <c r="O856" s="75">
        <f t="shared" si="126"/>
        <v>0</v>
      </c>
      <c r="P856" s="75">
        <f t="shared" si="126"/>
        <v>3.2515557969386611E-3</v>
      </c>
      <c r="Q856" s="75">
        <f t="shared" si="126"/>
        <v>1.1509932024561632E-5</v>
      </c>
      <c r="R856" s="75">
        <f t="shared" si="126"/>
        <v>0</v>
      </c>
      <c r="S856" s="75">
        <f t="shared" si="127"/>
        <v>0</v>
      </c>
      <c r="T856" s="42" t="str">
        <f t="shared" si="125"/>
        <v/>
      </c>
    </row>
    <row r="857" spans="1:20" x14ac:dyDescent="0.25">
      <c r="A857">
        <v>873</v>
      </c>
      <c r="B857">
        <v>3924794.1179399998</v>
      </c>
      <c r="C857">
        <v>0</v>
      </c>
      <c r="D857">
        <v>6745</v>
      </c>
      <c r="E857">
        <v>0</v>
      </c>
      <c r="F857">
        <v>21453</v>
      </c>
      <c r="G857">
        <v>0</v>
      </c>
      <c r="H857" s="74">
        <v>28198</v>
      </c>
      <c r="I857" s="42" t="str">
        <f t="shared" si="119"/>
        <v/>
      </c>
      <c r="J857" s="42">
        <f t="shared" si="120"/>
        <v>0.23920136179870913</v>
      </c>
      <c r="K857" s="42" t="str">
        <f t="shared" si="121"/>
        <v/>
      </c>
      <c r="L857" s="42">
        <f t="shared" si="122"/>
        <v>0.7607986382012909</v>
      </c>
      <c r="M857" s="42" t="str">
        <f t="shared" si="123"/>
        <v/>
      </c>
      <c r="N857" s="75">
        <f t="shared" si="124"/>
        <v>7.1845806818524888E-3</v>
      </c>
      <c r="O857" s="75">
        <f t="shared" si="126"/>
        <v>0</v>
      </c>
      <c r="P857" s="75">
        <f t="shared" si="126"/>
        <v>1.7185614830518134E-3</v>
      </c>
      <c r="Q857" s="75">
        <f t="shared" si="126"/>
        <v>0</v>
      </c>
      <c r="R857" s="75">
        <f t="shared" si="126"/>
        <v>5.4660191988006755E-3</v>
      </c>
      <c r="S857" s="75">
        <f t="shared" si="127"/>
        <v>0</v>
      </c>
      <c r="T857" s="42" t="str">
        <f t="shared" si="125"/>
        <v/>
      </c>
    </row>
    <row r="858" spans="1:20" x14ac:dyDescent="0.25">
      <c r="A858">
        <v>894</v>
      </c>
      <c r="B858">
        <v>2505826.6394400001</v>
      </c>
      <c r="C858">
        <v>0</v>
      </c>
      <c r="D858">
        <v>6691</v>
      </c>
      <c r="E858">
        <v>630</v>
      </c>
      <c r="F858">
        <v>0</v>
      </c>
      <c r="G858">
        <v>595332</v>
      </c>
      <c r="H858" s="74">
        <v>602653</v>
      </c>
      <c r="I858" s="42" t="str">
        <f t="shared" si="119"/>
        <v/>
      </c>
      <c r="J858" s="42">
        <f t="shared" si="120"/>
        <v>1.1102574781839632E-2</v>
      </c>
      <c r="K858" s="42">
        <f t="shared" si="121"/>
        <v>1.045377688321472E-3</v>
      </c>
      <c r="L858" s="42" t="str">
        <f t="shared" si="122"/>
        <v/>
      </c>
      <c r="M858" s="42">
        <f t="shared" si="123"/>
        <v>0.98785204752983891</v>
      </c>
      <c r="N858" s="75">
        <f t="shared" si="124"/>
        <v>0.24050067571102221</v>
      </c>
      <c r="O858" s="75">
        <f t="shared" si="126"/>
        <v>0</v>
      </c>
      <c r="P858" s="75">
        <f t="shared" si="126"/>
        <v>2.6701767371645866E-3</v>
      </c>
      <c r="Q858" s="75">
        <f t="shared" si="126"/>
        <v>2.5141404041454036E-4</v>
      </c>
      <c r="R858" s="75">
        <f t="shared" si="126"/>
        <v>0</v>
      </c>
      <c r="S858" s="75">
        <f t="shared" si="127"/>
        <v>0.23757908493344307</v>
      </c>
      <c r="T858" s="42" t="str">
        <f t="shared" si="125"/>
        <v/>
      </c>
    </row>
    <row r="859" spans="1:20" x14ac:dyDescent="0.25">
      <c r="A859">
        <v>144</v>
      </c>
      <c r="B859">
        <v>356437.28131300001</v>
      </c>
      <c r="C859">
        <v>1339581</v>
      </c>
      <c r="D859">
        <v>6641</v>
      </c>
      <c r="E859">
        <v>0</v>
      </c>
      <c r="F859">
        <v>0</v>
      </c>
      <c r="G859">
        <v>0</v>
      </c>
      <c r="H859" s="74">
        <v>1346222</v>
      </c>
      <c r="I859" s="42">
        <f t="shared" si="119"/>
        <v>0.99506693546829572</v>
      </c>
      <c r="J859" s="42">
        <f t="shared" si="120"/>
        <v>4.9330645317042805E-3</v>
      </c>
      <c r="K859" s="42" t="str">
        <f t="shared" si="121"/>
        <v/>
      </c>
      <c r="L859" s="42" t="str">
        <f t="shared" si="122"/>
        <v/>
      </c>
      <c r="M859" s="42" t="str">
        <f t="shared" si="123"/>
        <v/>
      </c>
      <c r="N859" s="75">
        <f t="shared" si="124"/>
        <v>3.7768832571075399</v>
      </c>
      <c r="O859" s="75">
        <f t="shared" si="126"/>
        <v>3.7582516482715151</v>
      </c>
      <c r="P859" s="75">
        <f t="shared" si="126"/>
        <v>1.8631608836024945E-2</v>
      </c>
      <c r="Q859" s="75">
        <f t="shared" si="126"/>
        <v>0</v>
      </c>
      <c r="R859" s="75">
        <f t="shared" si="126"/>
        <v>0</v>
      </c>
      <c r="S859" s="75">
        <f t="shared" si="127"/>
        <v>0</v>
      </c>
      <c r="T859" s="42" t="str">
        <f t="shared" si="125"/>
        <v/>
      </c>
    </row>
    <row r="860" spans="1:20" x14ac:dyDescent="0.25">
      <c r="A860">
        <v>480</v>
      </c>
      <c r="B860">
        <v>939004.60743800004</v>
      </c>
      <c r="C860">
        <v>0</v>
      </c>
      <c r="D860">
        <v>6535</v>
      </c>
      <c r="E860">
        <v>795</v>
      </c>
      <c r="F860">
        <v>11658</v>
      </c>
      <c r="G860">
        <v>0</v>
      </c>
      <c r="H860" s="74">
        <v>18988</v>
      </c>
      <c r="I860" s="42" t="str">
        <f t="shared" si="119"/>
        <v/>
      </c>
      <c r="J860" s="42">
        <f t="shared" si="120"/>
        <v>0.34416473562249844</v>
      </c>
      <c r="K860" s="42">
        <f t="shared" si="121"/>
        <v>4.1868548556983361E-2</v>
      </c>
      <c r="L860" s="42">
        <f t="shared" si="122"/>
        <v>0.61396671582051821</v>
      </c>
      <c r="M860" s="42" t="str">
        <f t="shared" si="123"/>
        <v/>
      </c>
      <c r="N860" s="75">
        <f t="shared" si="124"/>
        <v>2.0221413025658372E-2</v>
      </c>
      <c r="O860" s="75">
        <f t="shared" si="126"/>
        <v>0</v>
      </c>
      <c r="P860" s="75">
        <f t="shared" si="126"/>
        <v>6.9594972678890593E-3</v>
      </c>
      <c r="Q860" s="75">
        <f t="shared" si="126"/>
        <v>8.466412131555933E-4</v>
      </c>
      <c r="R860" s="75">
        <f t="shared" si="126"/>
        <v>1.2415274544613719E-2</v>
      </c>
      <c r="S860" s="75">
        <f t="shared" si="127"/>
        <v>0</v>
      </c>
      <c r="T860" s="42" t="str">
        <f t="shared" si="125"/>
        <v/>
      </c>
    </row>
    <row r="861" spans="1:20" x14ac:dyDescent="0.25">
      <c r="A861">
        <v>815</v>
      </c>
      <c r="B861">
        <v>3031719.54837</v>
      </c>
      <c r="C861">
        <v>0</v>
      </c>
      <c r="D861">
        <v>6535</v>
      </c>
      <c r="E861">
        <v>0</v>
      </c>
      <c r="F861">
        <v>469743</v>
      </c>
      <c r="G861">
        <v>0</v>
      </c>
      <c r="H861" s="74">
        <v>476278</v>
      </c>
      <c r="I861" s="42" t="str">
        <f t="shared" si="119"/>
        <v/>
      </c>
      <c r="J861" s="42">
        <f t="shared" si="120"/>
        <v>1.3720978084228119E-2</v>
      </c>
      <c r="K861" s="42" t="str">
        <f t="shared" si="121"/>
        <v/>
      </c>
      <c r="L861" s="42">
        <f t="shared" si="122"/>
        <v>0.98627902191577188</v>
      </c>
      <c r="M861" s="42" t="str">
        <f t="shared" si="123"/>
        <v/>
      </c>
      <c r="N861" s="75">
        <f t="shared" si="124"/>
        <v>0.15709830424653567</v>
      </c>
      <c r="O861" s="75">
        <f t="shared" si="126"/>
        <v>0</v>
      </c>
      <c r="P861" s="75">
        <f t="shared" si="126"/>
        <v>2.1555423896361171E-3</v>
      </c>
      <c r="Q861" s="75">
        <f t="shared" si="126"/>
        <v>0</v>
      </c>
      <c r="R861" s="75">
        <f t="shared" si="126"/>
        <v>0.15494276185689956</v>
      </c>
      <c r="S861" s="75">
        <f t="shared" si="127"/>
        <v>0</v>
      </c>
      <c r="T861" s="42" t="str">
        <f t="shared" si="125"/>
        <v/>
      </c>
    </row>
    <row r="862" spans="1:20" x14ac:dyDescent="0.25">
      <c r="A862">
        <v>495</v>
      </c>
      <c r="B862">
        <v>11066892.1885</v>
      </c>
      <c r="C862">
        <v>0</v>
      </c>
      <c r="D862">
        <v>6535</v>
      </c>
      <c r="E862">
        <v>5464</v>
      </c>
      <c r="F862">
        <v>15658</v>
      </c>
      <c r="G862">
        <v>0</v>
      </c>
      <c r="H862" s="74">
        <v>27657</v>
      </c>
      <c r="I862" s="42" t="str">
        <f t="shared" si="119"/>
        <v/>
      </c>
      <c r="J862" s="42">
        <f t="shared" si="120"/>
        <v>0.23628737751744586</v>
      </c>
      <c r="K862" s="42">
        <f t="shared" si="121"/>
        <v>0.19756300394113607</v>
      </c>
      <c r="L862" s="42">
        <f t="shared" si="122"/>
        <v>0.5661496185414181</v>
      </c>
      <c r="M862" s="42" t="str">
        <f t="shared" si="123"/>
        <v/>
      </c>
      <c r="N862" s="75">
        <f t="shared" si="124"/>
        <v>2.4990755786651079E-3</v>
      </c>
      <c r="O862" s="75">
        <f t="shared" si="126"/>
        <v>0</v>
      </c>
      <c r="P862" s="75">
        <f t="shared" si="126"/>
        <v>5.9050001470067177E-4</v>
      </c>
      <c r="Q862" s="75">
        <f t="shared" si="126"/>
        <v>4.9372487839701156E-4</v>
      </c>
      <c r="R862" s="75">
        <f t="shared" si="126"/>
        <v>1.4148506855674245E-3</v>
      </c>
      <c r="S862" s="75">
        <f t="shared" si="127"/>
        <v>0</v>
      </c>
      <c r="T862" s="42" t="str">
        <f t="shared" si="125"/>
        <v/>
      </c>
    </row>
    <row r="863" spans="1:20" x14ac:dyDescent="0.25">
      <c r="A863">
        <v>664</v>
      </c>
      <c r="B863">
        <v>4958257.8194399998</v>
      </c>
      <c r="C863">
        <v>835539</v>
      </c>
      <c r="D863">
        <v>6514</v>
      </c>
      <c r="E863">
        <v>790</v>
      </c>
      <c r="F863">
        <v>0</v>
      </c>
      <c r="G863">
        <v>0</v>
      </c>
      <c r="H863" s="74">
        <v>842843</v>
      </c>
      <c r="I863" s="42">
        <f t="shared" si="119"/>
        <v>0.99133409187713484</v>
      </c>
      <c r="J863" s="42">
        <f t="shared" si="120"/>
        <v>7.7286042596307969E-3</v>
      </c>
      <c r="K863" s="42">
        <f t="shared" si="121"/>
        <v>9.3730386323431531E-4</v>
      </c>
      <c r="L863" s="42" t="str">
        <f t="shared" si="122"/>
        <v/>
      </c>
      <c r="M863" s="42" t="str">
        <f t="shared" si="123"/>
        <v/>
      </c>
      <c r="N863" s="75">
        <f t="shared" si="124"/>
        <v>0.16998773171807213</v>
      </c>
      <c r="O863" s="75">
        <f t="shared" si="126"/>
        <v>0.16851463365298908</v>
      </c>
      <c r="P863" s="75">
        <f t="shared" si="126"/>
        <v>1.3137679074412695E-3</v>
      </c>
      <c r="Q863" s="75">
        <f t="shared" si="126"/>
        <v>1.5933015764178735E-4</v>
      </c>
      <c r="R863" s="75">
        <f t="shared" si="126"/>
        <v>0</v>
      </c>
      <c r="S863" s="75">
        <f t="shared" si="127"/>
        <v>0</v>
      </c>
      <c r="T863" s="42" t="str">
        <f t="shared" si="125"/>
        <v/>
      </c>
    </row>
    <row r="864" spans="1:20" x14ac:dyDescent="0.25">
      <c r="A864">
        <v>931</v>
      </c>
      <c r="B864">
        <v>964440364.21899998</v>
      </c>
      <c r="C864">
        <v>0</v>
      </c>
      <c r="D864">
        <v>6472</v>
      </c>
      <c r="E864">
        <v>65866</v>
      </c>
      <c r="F864">
        <v>4572</v>
      </c>
      <c r="G864">
        <v>0</v>
      </c>
      <c r="H864" s="74">
        <v>76910</v>
      </c>
      <c r="I864" s="42" t="str">
        <f t="shared" si="119"/>
        <v/>
      </c>
      <c r="J864" s="42">
        <f t="shared" si="120"/>
        <v>8.4150305551943833E-2</v>
      </c>
      <c r="K864" s="42">
        <f t="shared" si="121"/>
        <v>0.85640358861006372</v>
      </c>
      <c r="L864" s="42">
        <f t="shared" si="122"/>
        <v>5.9446105837992459E-2</v>
      </c>
      <c r="M864" s="42" t="str">
        <f t="shared" si="123"/>
        <v/>
      </c>
      <c r="N864" s="75">
        <f t="shared" si="124"/>
        <v>7.9745729081218429E-5</v>
      </c>
      <c r="O864" s="75">
        <f t="shared" si="126"/>
        <v>0</v>
      </c>
      <c r="P864" s="75">
        <f t="shared" si="126"/>
        <v>6.7106274686470636E-6</v>
      </c>
      <c r="Q864" s="75">
        <f t="shared" si="126"/>
        <v>6.8294528561481374E-5</v>
      </c>
      <c r="R864" s="75">
        <f t="shared" si="126"/>
        <v>4.7405730510899834E-6</v>
      </c>
      <c r="S864" s="75">
        <f t="shared" si="127"/>
        <v>0</v>
      </c>
      <c r="T864" s="42" t="str">
        <f t="shared" si="125"/>
        <v/>
      </c>
    </row>
    <row r="865" spans="1:20" x14ac:dyDescent="0.25">
      <c r="A865">
        <v>572</v>
      </c>
      <c r="B865">
        <v>15129753.853700001</v>
      </c>
      <c r="C865">
        <v>0</v>
      </c>
      <c r="D865">
        <v>6461</v>
      </c>
      <c r="E865">
        <v>17066</v>
      </c>
      <c r="F865">
        <v>0</v>
      </c>
      <c r="G865">
        <v>0</v>
      </c>
      <c r="H865" s="74">
        <v>23527</v>
      </c>
      <c r="I865" s="42" t="str">
        <f t="shared" si="119"/>
        <v/>
      </c>
      <c r="J865" s="42">
        <f t="shared" si="120"/>
        <v>0.27462064861648317</v>
      </c>
      <c r="K865" s="42">
        <f t="shared" si="121"/>
        <v>0.72537935138351683</v>
      </c>
      <c r="L865" s="42" t="str">
        <f t="shared" si="122"/>
        <v/>
      </c>
      <c r="M865" s="42" t="str">
        <f t="shared" si="123"/>
        <v/>
      </c>
      <c r="N865" s="75">
        <f t="shared" si="124"/>
        <v>1.5550153840901014E-3</v>
      </c>
      <c r="O865" s="75">
        <f t="shared" si="126"/>
        <v>0</v>
      </c>
      <c r="P865" s="75">
        <f t="shared" si="126"/>
        <v>4.2703933338743343E-4</v>
      </c>
      <c r="Q865" s="75">
        <f t="shared" si="126"/>
        <v>1.1279760507026681E-3</v>
      </c>
      <c r="R865" s="75">
        <f t="shared" si="126"/>
        <v>0</v>
      </c>
      <c r="S865" s="75">
        <f t="shared" si="127"/>
        <v>0</v>
      </c>
      <c r="T865" s="42" t="str">
        <f t="shared" si="125"/>
        <v/>
      </c>
    </row>
    <row r="866" spans="1:20" x14ac:dyDescent="0.25">
      <c r="A866">
        <v>501</v>
      </c>
      <c r="B866">
        <v>1306456.34962</v>
      </c>
      <c r="C866">
        <v>0</v>
      </c>
      <c r="D866">
        <v>6265</v>
      </c>
      <c r="E866">
        <v>187</v>
      </c>
      <c r="F866">
        <v>0</v>
      </c>
      <c r="G866">
        <v>0</v>
      </c>
      <c r="H866" s="74">
        <v>6452</v>
      </c>
      <c r="I866" s="42" t="str">
        <f t="shared" si="119"/>
        <v/>
      </c>
      <c r="J866" s="42">
        <f t="shared" si="120"/>
        <v>0.97101673899566021</v>
      </c>
      <c r="K866" s="42">
        <f t="shared" si="121"/>
        <v>2.898326100433974E-2</v>
      </c>
      <c r="L866" s="42" t="str">
        <f t="shared" si="122"/>
        <v/>
      </c>
      <c r="M866" s="42" t="str">
        <f t="shared" si="123"/>
        <v/>
      </c>
      <c r="N866" s="75">
        <f t="shared" si="124"/>
        <v>4.9385499958545485E-3</v>
      </c>
      <c r="O866" s="75">
        <f t="shared" si="126"/>
        <v>0</v>
      </c>
      <c r="P866" s="75">
        <f t="shared" si="126"/>
        <v>4.7954147123417156E-3</v>
      </c>
      <c r="Q866" s="75">
        <f t="shared" si="126"/>
        <v>1.4313528351283332E-4</v>
      </c>
      <c r="R866" s="75">
        <f t="shared" si="126"/>
        <v>0</v>
      </c>
      <c r="S866" s="75">
        <f t="shared" si="127"/>
        <v>0</v>
      </c>
      <c r="T866" s="42" t="str">
        <f t="shared" si="125"/>
        <v/>
      </c>
    </row>
    <row r="867" spans="1:20" x14ac:dyDescent="0.25">
      <c r="A867">
        <v>518</v>
      </c>
      <c r="B867">
        <v>1587601.6257499999</v>
      </c>
      <c r="C867">
        <v>0</v>
      </c>
      <c r="D867">
        <v>6226</v>
      </c>
      <c r="E867">
        <v>24</v>
      </c>
      <c r="F867">
        <v>51442</v>
      </c>
      <c r="G867">
        <v>0</v>
      </c>
      <c r="H867" s="74">
        <v>57692</v>
      </c>
      <c r="I867" s="42" t="str">
        <f t="shared" si="119"/>
        <v/>
      </c>
      <c r="J867" s="42">
        <f t="shared" si="120"/>
        <v>0.10791790889551411</v>
      </c>
      <c r="K867" s="42">
        <f t="shared" si="121"/>
        <v>4.1600221867849963E-4</v>
      </c>
      <c r="L867" s="42">
        <f t="shared" si="122"/>
        <v>0.89166608888580734</v>
      </c>
      <c r="M867" s="42" t="str">
        <f t="shared" si="123"/>
        <v/>
      </c>
      <c r="N867" s="75">
        <f t="shared" si="124"/>
        <v>3.6339091031571402E-2</v>
      </c>
      <c r="O867" s="75">
        <f t="shared" si="126"/>
        <v>0</v>
      </c>
      <c r="P867" s="75">
        <f t="shared" si="126"/>
        <v>3.9216387152909166E-3</v>
      </c>
      <c r="Q867" s="75">
        <f t="shared" si="126"/>
        <v>1.5117142493893671E-5</v>
      </c>
      <c r="R867" s="75">
        <f t="shared" si="126"/>
        <v>3.2402335173786594E-2</v>
      </c>
      <c r="S867" s="75">
        <f t="shared" si="127"/>
        <v>0</v>
      </c>
      <c r="T867" s="42" t="str">
        <f t="shared" si="125"/>
        <v/>
      </c>
    </row>
    <row r="868" spans="1:20" x14ac:dyDescent="0.25">
      <c r="A868">
        <v>1090</v>
      </c>
      <c r="B868">
        <v>3696190.9903099998</v>
      </c>
      <c r="C868">
        <v>0</v>
      </c>
      <c r="D868">
        <v>6215</v>
      </c>
      <c r="E868">
        <v>139</v>
      </c>
      <c r="F868">
        <v>5154</v>
      </c>
      <c r="G868">
        <v>0</v>
      </c>
      <c r="H868" s="74">
        <v>11508</v>
      </c>
      <c r="I868" s="42" t="str">
        <f t="shared" si="119"/>
        <v/>
      </c>
      <c r="J868" s="42">
        <f t="shared" si="120"/>
        <v>0.54005908932916236</v>
      </c>
      <c r="K868" s="42">
        <f t="shared" si="121"/>
        <v>1.207855404935697E-2</v>
      </c>
      <c r="L868" s="42">
        <f t="shared" si="122"/>
        <v>0.44786235662148072</v>
      </c>
      <c r="M868" s="42" t="str">
        <f t="shared" si="123"/>
        <v/>
      </c>
      <c r="N868" s="75">
        <f t="shared" si="124"/>
        <v>3.113475475203954E-3</v>
      </c>
      <c r="O868" s="75">
        <f t="shared" si="126"/>
        <v>0</v>
      </c>
      <c r="P868" s="75">
        <f t="shared" si="126"/>
        <v>1.6814607297873283E-3</v>
      </c>
      <c r="Q868" s="75">
        <f t="shared" si="126"/>
        <v>3.7606281808598333E-5</v>
      </c>
      <c r="R868" s="75">
        <f t="shared" si="126"/>
        <v>1.3944084636080274E-3</v>
      </c>
      <c r="S868" s="75">
        <f t="shared" si="127"/>
        <v>0</v>
      </c>
      <c r="T868" s="42" t="str">
        <f t="shared" si="125"/>
        <v/>
      </c>
    </row>
    <row r="869" spans="1:20" x14ac:dyDescent="0.25">
      <c r="A869">
        <v>1057</v>
      </c>
      <c r="B869">
        <v>6517579.3641100004</v>
      </c>
      <c r="C869">
        <v>0</v>
      </c>
      <c r="D869">
        <v>6215</v>
      </c>
      <c r="E869">
        <v>7742</v>
      </c>
      <c r="F869">
        <v>0</v>
      </c>
      <c r="G869">
        <v>0</v>
      </c>
      <c r="H869" s="74">
        <v>13957</v>
      </c>
      <c r="I869" s="42" t="str">
        <f t="shared" si="119"/>
        <v/>
      </c>
      <c r="J869" s="42">
        <f t="shared" si="120"/>
        <v>0.44529626710611164</v>
      </c>
      <c r="K869" s="42">
        <f t="shared" si="121"/>
        <v>0.55470373289388841</v>
      </c>
      <c r="L869" s="42" t="str">
        <f t="shared" si="122"/>
        <v/>
      </c>
      <c r="M869" s="42" t="str">
        <f t="shared" si="123"/>
        <v/>
      </c>
      <c r="N869" s="75">
        <f t="shared" si="124"/>
        <v>2.1414392092954405E-3</v>
      </c>
      <c r="O869" s="75">
        <f t="shared" si="126"/>
        <v>0</v>
      </c>
      <c r="P869" s="75">
        <f t="shared" si="126"/>
        <v>9.5357488613392297E-4</v>
      </c>
      <c r="Q869" s="75">
        <f t="shared" si="126"/>
        <v>1.1878643231615176E-3</v>
      </c>
      <c r="R869" s="75">
        <f t="shared" si="126"/>
        <v>0</v>
      </c>
      <c r="S869" s="75">
        <f t="shared" si="127"/>
        <v>0</v>
      </c>
      <c r="T869" s="42" t="str">
        <f t="shared" si="125"/>
        <v/>
      </c>
    </row>
    <row r="870" spans="1:20" x14ac:dyDescent="0.25">
      <c r="A870">
        <v>112</v>
      </c>
      <c r="B870">
        <v>2712645.0866899998</v>
      </c>
      <c r="C870">
        <v>0</v>
      </c>
      <c r="D870">
        <v>6198</v>
      </c>
      <c r="E870">
        <v>0</v>
      </c>
      <c r="F870">
        <v>10648</v>
      </c>
      <c r="G870">
        <v>0</v>
      </c>
      <c r="H870" s="74">
        <v>16846</v>
      </c>
      <c r="I870" s="42" t="str">
        <f t="shared" si="119"/>
        <v/>
      </c>
      <c r="J870" s="42">
        <f t="shared" si="120"/>
        <v>0.36792116822984683</v>
      </c>
      <c r="K870" s="42" t="str">
        <f t="shared" si="121"/>
        <v/>
      </c>
      <c r="L870" s="42">
        <f t="shared" si="122"/>
        <v>0.63207883177015312</v>
      </c>
      <c r="M870" s="42" t="str">
        <f t="shared" si="123"/>
        <v/>
      </c>
      <c r="N870" s="75">
        <f t="shared" si="124"/>
        <v>6.2101747414939857E-3</v>
      </c>
      <c r="O870" s="75">
        <f t="shared" si="126"/>
        <v>0</v>
      </c>
      <c r="P870" s="75">
        <f t="shared" si="126"/>
        <v>2.2848547458019543E-3</v>
      </c>
      <c r="Q870" s="75">
        <f t="shared" si="126"/>
        <v>0</v>
      </c>
      <c r="R870" s="75">
        <f t="shared" si="126"/>
        <v>3.9253199956920315E-3</v>
      </c>
      <c r="S870" s="75">
        <f t="shared" si="127"/>
        <v>0</v>
      </c>
      <c r="T870" s="42" t="str">
        <f t="shared" si="125"/>
        <v/>
      </c>
    </row>
    <row r="871" spans="1:20" x14ac:dyDescent="0.25">
      <c r="A871">
        <v>314</v>
      </c>
      <c r="B871">
        <v>6423377.3447200004</v>
      </c>
      <c r="C871">
        <v>0</v>
      </c>
      <c r="D871">
        <v>6198</v>
      </c>
      <c r="E871">
        <v>13615</v>
      </c>
      <c r="F871">
        <v>1343104</v>
      </c>
      <c r="G871">
        <v>0</v>
      </c>
      <c r="H871" s="74">
        <v>1362917</v>
      </c>
      <c r="I871" s="42" t="str">
        <f t="shared" si="119"/>
        <v/>
      </c>
      <c r="J871" s="42">
        <f t="shared" si="120"/>
        <v>4.5475990100644426E-3</v>
      </c>
      <c r="K871" s="42">
        <f t="shared" si="121"/>
        <v>9.9896031819986103E-3</v>
      </c>
      <c r="L871" s="42">
        <f t="shared" si="122"/>
        <v>0.985462797807937</v>
      </c>
      <c r="M871" s="42" t="str">
        <f t="shared" si="123"/>
        <v/>
      </c>
      <c r="N871" s="75">
        <f t="shared" si="124"/>
        <v>0.21218074649161228</v>
      </c>
      <c r="O871" s="75">
        <f t="shared" si="126"/>
        <v>0</v>
      </c>
      <c r="P871" s="75">
        <f t="shared" si="126"/>
        <v>9.6491295269999046E-4</v>
      </c>
      <c r="Q871" s="75">
        <f t="shared" si="126"/>
        <v>2.1196014603114505E-3</v>
      </c>
      <c r="R871" s="75">
        <f t="shared" si="126"/>
        <v>0.20909623207860084</v>
      </c>
      <c r="S871" s="75">
        <f t="shared" si="127"/>
        <v>0</v>
      </c>
      <c r="T871" s="42" t="str">
        <f t="shared" si="125"/>
        <v/>
      </c>
    </row>
    <row r="872" spans="1:20" x14ac:dyDescent="0.25">
      <c r="A872">
        <v>713</v>
      </c>
      <c r="B872">
        <v>3507523.3548699999</v>
      </c>
      <c r="C872">
        <v>0</v>
      </c>
      <c r="D872">
        <v>6176</v>
      </c>
      <c r="E872">
        <v>0</v>
      </c>
      <c r="F872">
        <v>68583</v>
      </c>
      <c r="G872">
        <v>0</v>
      </c>
      <c r="H872" s="74">
        <v>74759</v>
      </c>
      <c r="I872" s="42" t="str">
        <f t="shared" si="119"/>
        <v/>
      </c>
      <c r="J872" s="42">
        <f t="shared" si="120"/>
        <v>8.2612126967990474E-2</v>
      </c>
      <c r="K872" s="42" t="str">
        <f t="shared" si="121"/>
        <v/>
      </c>
      <c r="L872" s="42">
        <f t="shared" si="122"/>
        <v>0.91738787303200953</v>
      </c>
      <c r="M872" s="42" t="str">
        <f t="shared" si="123"/>
        <v/>
      </c>
      <c r="N872" s="75">
        <f t="shared" si="124"/>
        <v>2.1313899420285061E-2</v>
      </c>
      <c r="O872" s="75">
        <f t="shared" si="126"/>
        <v>0</v>
      </c>
      <c r="P872" s="75">
        <f t="shared" si="126"/>
        <v>1.760786565091568E-3</v>
      </c>
      <c r="Q872" s="75">
        <f t="shared" si="126"/>
        <v>0</v>
      </c>
      <c r="R872" s="75">
        <f t="shared" si="126"/>
        <v>1.9553112855193493E-2</v>
      </c>
      <c r="S872" s="75">
        <f t="shared" si="127"/>
        <v>0</v>
      </c>
      <c r="T872" s="42" t="str">
        <f t="shared" si="125"/>
        <v/>
      </c>
    </row>
    <row r="873" spans="1:20" x14ac:dyDescent="0.25">
      <c r="A873">
        <v>253</v>
      </c>
      <c r="B873">
        <v>3127941.47169</v>
      </c>
      <c r="C873">
        <v>0</v>
      </c>
      <c r="D873">
        <v>6176</v>
      </c>
      <c r="E873">
        <v>0</v>
      </c>
      <c r="F873">
        <v>403871</v>
      </c>
      <c r="G873">
        <v>0</v>
      </c>
      <c r="H873" s="74">
        <v>410047</v>
      </c>
      <c r="I873" s="42" t="str">
        <f t="shared" si="119"/>
        <v/>
      </c>
      <c r="J873" s="42">
        <f t="shared" si="120"/>
        <v>1.5061688050394224E-2</v>
      </c>
      <c r="K873" s="42" t="str">
        <f t="shared" si="121"/>
        <v/>
      </c>
      <c r="L873" s="42">
        <f t="shared" si="122"/>
        <v>0.98493831194960579</v>
      </c>
      <c r="M873" s="42" t="str">
        <f t="shared" si="123"/>
        <v/>
      </c>
      <c r="N873" s="75">
        <f t="shared" si="124"/>
        <v>0.13109164724186961</v>
      </c>
      <c r="O873" s="75">
        <f t="shared" si="126"/>
        <v>0</v>
      </c>
      <c r="P873" s="75">
        <f t="shared" si="126"/>
        <v>1.9744614967693625E-3</v>
      </c>
      <c r="Q873" s="75">
        <f t="shared" si="126"/>
        <v>0</v>
      </c>
      <c r="R873" s="75">
        <f t="shared" si="126"/>
        <v>0.12911718574510025</v>
      </c>
      <c r="S873" s="75">
        <f t="shared" si="127"/>
        <v>0</v>
      </c>
      <c r="T873" s="42" t="str">
        <f t="shared" si="125"/>
        <v/>
      </c>
    </row>
    <row r="874" spans="1:20" x14ac:dyDescent="0.25">
      <c r="A874">
        <v>79</v>
      </c>
      <c r="B874">
        <v>4447764.6423699996</v>
      </c>
      <c r="C874">
        <v>0</v>
      </c>
      <c r="D874">
        <v>6176</v>
      </c>
      <c r="E874">
        <v>0</v>
      </c>
      <c r="F874">
        <v>1877880</v>
      </c>
      <c r="G874">
        <v>0</v>
      </c>
      <c r="H874" s="74">
        <v>1884056</v>
      </c>
      <c r="I874" s="42" t="str">
        <f t="shared" si="119"/>
        <v/>
      </c>
      <c r="J874" s="42">
        <f t="shared" si="120"/>
        <v>3.2780341985588538E-3</v>
      </c>
      <c r="K874" s="42" t="str">
        <f t="shared" si="121"/>
        <v/>
      </c>
      <c r="L874" s="42">
        <f t="shared" si="122"/>
        <v>0.99672196580144112</v>
      </c>
      <c r="M874" s="42" t="str">
        <f t="shared" si="123"/>
        <v/>
      </c>
      <c r="N874" s="75">
        <f t="shared" si="124"/>
        <v>0.42359615480824481</v>
      </c>
      <c r="O874" s="75">
        <f t="shared" si="126"/>
        <v>0</v>
      </c>
      <c r="P874" s="75">
        <f t="shared" si="126"/>
        <v>1.3885626818394569E-3</v>
      </c>
      <c r="Q874" s="75">
        <f t="shared" si="126"/>
        <v>0</v>
      </c>
      <c r="R874" s="75">
        <f t="shared" si="126"/>
        <v>0.42220759212640535</v>
      </c>
      <c r="S874" s="75">
        <f t="shared" si="127"/>
        <v>0</v>
      </c>
      <c r="T874" s="42" t="str">
        <f t="shared" si="125"/>
        <v/>
      </c>
    </row>
    <row r="875" spans="1:20" x14ac:dyDescent="0.25">
      <c r="A875">
        <v>369</v>
      </c>
      <c r="B875">
        <v>1628196.5902499999</v>
      </c>
      <c r="C875">
        <v>0</v>
      </c>
      <c r="D875">
        <v>5811</v>
      </c>
      <c r="E875">
        <v>0</v>
      </c>
      <c r="F875">
        <v>4506</v>
      </c>
      <c r="G875">
        <v>0</v>
      </c>
      <c r="H875" s="74">
        <v>10317</v>
      </c>
      <c r="I875" s="42" t="str">
        <f t="shared" si="119"/>
        <v/>
      </c>
      <c r="J875" s="42">
        <f t="shared" si="120"/>
        <v>0.5632451293980808</v>
      </c>
      <c r="K875" s="42" t="str">
        <f t="shared" si="121"/>
        <v/>
      </c>
      <c r="L875" s="42">
        <f t="shared" si="122"/>
        <v>0.43675487060191914</v>
      </c>
      <c r="M875" s="42" t="str">
        <f t="shared" si="123"/>
        <v/>
      </c>
      <c r="N875" s="75">
        <f t="shared" si="124"/>
        <v>6.3364584238663011E-3</v>
      </c>
      <c r="O875" s="75">
        <f t="shared" si="126"/>
        <v>0</v>
      </c>
      <c r="P875" s="75">
        <f t="shared" si="126"/>
        <v>3.5689793448761341E-3</v>
      </c>
      <c r="Q875" s="75">
        <f t="shared" si="126"/>
        <v>0</v>
      </c>
      <c r="R875" s="75">
        <f t="shared" si="126"/>
        <v>2.767479078990167E-3</v>
      </c>
      <c r="S875" s="75">
        <f t="shared" si="127"/>
        <v>0</v>
      </c>
      <c r="T875" s="42" t="str">
        <f t="shared" si="125"/>
        <v/>
      </c>
    </row>
    <row r="876" spans="1:20" x14ac:dyDescent="0.25">
      <c r="A876">
        <v>87</v>
      </c>
      <c r="B876">
        <v>12432008.868899999</v>
      </c>
      <c r="C876">
        <v>0</v>
      </c>
      <c r="D876">
        <v>5673</v>
      </c>
      <c r="E876">
        <v>195959</v>
      </c>
      <c r="F876">
        <v>120</v>
      </c>
      <c r="G876">
        <v>0</v>
      </c>
      <c r="H876" s="74">
        <v>201752</v>
      </c>
      <c r="I876" s="42" t="str">
        <f t="shared" si="119"/>
        <v/>
      </c>
      <c r="J876" s="42">
        <f t="shared" si="120"/>
        <v>2.8118680360045997E-2</v>
      </c>
      <c r="K876" s="42">
        <f t="shared" si="121"/>
        <v>0.97128652999722431</v>
      </c>
      <c r="L876" s="42">
        <f t="shared" si="122"/>
        <v>5.9478964272968791E-4</v>
      </c>
      <c r="M876" s="42" t="str">
        <f t="shared" si="123"/>
        <v/>
      </c>
      <c r="N876" s="75">
        <f t="shared" si="124"/>
        <v>1.6228431151195863E-2</v>
      </c>
      <c r="O876" s="75">
        <f t="shared" si="126"/>
        <v>0</v>
      </c>
      <c r="P876" s="75">
        <f t="shared" si="126"/>
        <v>4.5632206828548978E-4</v>
      </c>
      <c r="Q876" s="75">
        <f t="shared" si="126"/>
        <v>1.5762456580143892E-2</v>
      </c>
      <c r="R876" s="75">
        <f t="shared" si="126"/>
        <v>9.652502766483126E-6</v>
      </c>
      <c r="S876" s="75">
        <f t="shared" si="127"/>
        <v>0</v>
      </c>
      <c r="T876" s="42" t="str">
        <f t="shared" si="125"/>
        <v/>
      </c>
    </row>
    <row r="877" spans="1:20" x14ac:dyDescent="0.25">
      <c r="A877">
        <v>42</v>
      </c>
      <c r="B877">
        <v>142918314.93200001</v>
      </c>
      <c r="C877">
        <v>0</v>
      </c>
      <c r="D877">
        <v>5559</v>
      </c>
      <c r="E877">
        <v>2112237</v>
      </c>
      <c r="F877">
        <v>158634</v>
      </c>
      <c r="G877">
        <v>0</v>
      </c>
      <c r="H877" s="74">
        <v>2276430</v>
      </c>
      <c r="I877" s="42" t="str">
        <f t="shared" si="119"/>
        <v/>
      </c>
      <c r="J877" s="42">
        <f t="shared" si="120"/>
        <v>2.4419815237015853E-3</v>
      </c>
      <c r="K877" s="42">
        <f t="shared" si="121"/>
        <v>0.92787258997641042</v>
      </c>
      <c r="L877" s="42">
        <f t="shared" si="122"/>
        <v>6.9685428499887986E-2</v>
      </c>
      <c r="M877" s="42" t="str">
        <f t="shared" si="123"/>
        <v/>
      </c>
      <c r="N877" s="75">
        <f t="shared" si="124"/>
        <v>1.5928189477206731E-2</v>
      </c>
      <c r="O877" s="75">
        <f t="shared" si="126"/>
        <v>0</v>
      </c>
      <c r="P877" s="75">
        <f t="shared" si="126"/>
        <v>3.889634440935685E-5</v>
      </c>
      <c r="Q877" s="75">
        <f t="shared" si="126"/>
        <v>1.4779330423850816E-2</v>
      </c>
      <c r="R877" s="75">
        <f t="shared" si="126"/>
        <v>1.1099627089465576E-3</v>
      </c>
      <c r="S877" s="75">
        <f t="shared" si="127"/>
        <v>0</v>
      </c>
      <c r="T877" s="42" t="str">
        <f t="shared" si="125"/>
        <v/>
      </c>
    </row>
    <row r="878" spans="1:20" x14ac:dyDescent="0.25">
      <c r="A878">
        <v>1088</v>
      </c>
      <c r="B878">
        <v>1241450.30165</v>
      </c>
      <c r="C878">
        <v>0</v>
      </c>
      <c r="D878">
        <v>5524</v>
      </c>
      <c r="E878">
        <v>0</v>
      </c>
      <c r="F878">
        <v>3436</v>
      </c>
      <c r="G878">
        <v>0</v>
      </c>
      <c r="H878" s="74">
        <v>8960</v>
      </c>
      <c r="I878" s="42" t="str">
        <f t="shared" si="119"/>
        <v/>
      </c>
      <c r="J878" s="42">
        <f t="shared" si="120"/>
        <v>0.61651785714285712</v>
      </c>
      <c r="K878" s="42" t="str">
        <f t="shared" si="121"/>
        <v/>
      </c>
      <c r="L878" s="42">
        <f t="shared" si="122"/>
        <v>0.38348214285714288</v>
      </c>
      <c r="M878" s="42" t="str">
        <f t="shared" si="123"/>
        <v/>
      </c>
      <c r="N878" s="75">
        <f t="shared" si="124"/>
        <v>7.217365035145867E-3</v>
      </c>
      <c r="O878" s="75">
        <f t="shared" si="126"/>
        <v>0</v>
      </c>
      <c r="P878" s="75">
        <f t="shared" si="126"/>
        <v>4.4496344256859119E-3</v>
      </c>
      <c r="Q878" s="75">
        <f t="shared" si="126"/>
        <v>0</v>
      </c>
      <c r="R878" s="75">
        <f t="shared" si="126"/>
        <v>2.7677306094599555E-3</v>
      </c>
      <c r="S878" s="75">
        <f t="shared" si="127"/>
        <v>0</v>
      </c>
      <c r="T878" s="42" t="str">
        <f t="shared" si="125"/>
        <v/>
      </c>
    </row>
    <row r="879" spans="1:20" x14ac:dyDescent="0.25">
      <c r="A879">
        <v>665</v>
      </c>
      <c r="B879">
        <v>22787241.3563</v>
      </c>
      <c r="C879">
        <v>0</v>
      </c>
      <c r="D879">
        <v>5486</v>
      </c>
      <c r="E879">
        <v>4061</v>
      </c>
      <c r="F879">
        <v>0</v>
      </c>
      <c r="G879">
        <v>0</v>
      </c>
      <c r="H879" s="74">
        <v>9547</v>
      </c>
      <c r="I879" s="42" t="str">
        <f t="shared" si="119"/>
        <v/>
      </c>
      <c r="J879" s="42">
        <f t="shared" si="120"/>
        <v>0.5746307740651514</v>
      </c>
      <c r="K879" s="42">
        <f t="shared" si="121"/>
        <v>0.42536922593484866</v>
      </c>
      <c r="L879" s="42" t="str">
        <f t="shared" si="122"/>
        <v/>
      </c>
      <c r="M879" s="42" t="str">
        <f t="shared" si="123"/>
        <v/>
      </c>
      <c r="N879" s="75">
        <f t="shared" si="124"/>
        <v>4.1896251725795391E-4</v>
      </c>
      <c r="O879" s="75">
        <f t="shared" si="126"/>
        <v>0</v>
      </c>
      <c r="P879" s="75">
        <f t="shared" si="126"/>
        <v>2.4074875559622238E-4</v>
      </c>
      <c r="Q879" s="75">
        <f t="shared" si="126"/>
        <v>1.7821376166173152E-4</v>
      </c>
      <c r="R879" s="75">
        <f t="shared" si="126"/>
        <v>0</v>
      </c>
      <c r="S879" s="75">
        <f t="shared" si="127"/>
        <v>0</v>
      </c>
      <c r="T879" s="42" t="str">
        <f t="shared" si="125"/>
        <v/>
      </c>
    </row>
    <row r="880" spans="1:20" x14ac:dyDescent="0.25">
      <c r="A880">
        <v>448</v>
      </c>
      <c r="B880">
        <v>90068982.296900004</v>
      </c>
      <c r="C880">
        <v>0</v>
      </c>
      <c r="D880">
        <v>5393</v>
      </c>
      <c r="E880">
        <v>0</v>
      </c>
      <c r="F880">
        <v>2814</v>
      </c>
      <c r="G880">
        <v>0</v>
      </c>
      <c r="H880" s="74">
        <v>8207</v>
      </c>
      <c r="I880" s="42" t="str">
        <f t="shared" si="119"/>
        <v/>
      </c>
      <c r="J880" s="42">
        <f t="shared" si="120"/>
        <v>0.65712196905081033</v>
      </c>
      <c r="K880" s="42" t="str">
        <f t="shared" si="121"/>
        <v/>
      </c>
      <c r="L880" s="42">
        <f t="shared" si="122"/>
        <v>0.34287803094918973</v>
      </c>
      <c r="M880" s="42" t="str">
        <f t="shared" si="123"/>
        <v/>
      </c>
      <c r="N880" s="75">
        <f t="shared" si="124"/>
        <v>9.1119048874636481E-5</v>
      </c>
      <c r="O880" s="75">
        <f t="shared" si="126"/>
        <v>0</v>
      </c>
      <c r="P880" s="75">
        <f t="shared" si="126"/>
        <v>5.9876328814538146E-5</v>
      </c>
      <c r="Q880" s="75">
        <f t="shared" si="126"/>
        <v>0</v>
      </c>
      <c r="R880" s="75">
        <f t="shared" si="126"/>
        <v>3.1242720060098342E-5</v>
      </c>
      <c r="S880" s="75">
        <f t="shared" si="127"/>
        <v>0</v>
      </c>
      <c r="T880" s="42" t="str">
        <f t="shared" si="125"/>
        <v/>
      </c>
    </row>
    <row r="881" spans="1:20" x14ac:dyDescent="0.25">
      <c r="A881">
        <v>910</v>
      </c>
      <c r="B881">
        <v>36139938.5625</v>
      </c>
      <c r="C881">
        <v>0</v>
      </c>
      <c r="D881">
        <v>4942</v>
      </c>
      <c r="E881">
        <v>0</v>
      </c>
      <c r="F881">
        <v>35</v>
      </c>
      <c r="G881">
        <v>0</v>
      </c>
      <c r="H881" s="74">
        <v>4977</v>
      </c>
      <c r="I881" s="42" t="str">
        <f t="shared" si="119"/>
        <v/>
      </c>
      <c r="J881" s="42">
        <f t="shared" si="120"/>
        <v>0.99296765119549935</v>
      </c>
      <c r="K881" s="42" t="str">
        <f t="shared" si="121"/>
        <v/>
      </c>
      <c r="L881" s="42">
        <f t="shared" si="122"/>
        <v>7.0323488045007029E-3</v>
      </c>
      <c r="M881" s="42" t="str">
        <f t="shared" si="123"/>
        <v/>
      </c>
      <c r="N881" s="75">
        <f t="shared" si="124"/>
        <v>1.3771467794259894E-4</v>
      </c>
      <c r="O881" s="75">
        <f t="shared" si="126"/>
        <v>0</v>
      </c>
      <c r="P881" s="75">
        <f t="shared" si="126"/>
        <v>1.3674622029180713E-4</v>
      </c>
      <c r="Q881" s="75">
        <f t="shared" si="126"/>
        <v>0</v>
      </c>
      <c r="R881" s="75">
        <f t="shared" si="126"/>
        <v>9.6845765079183502E-7</v>
      </c>
      <c r="S881" s="75">
        <f t="shared" si="127"/>
        <v>0</v>
      </c>
      <c r="T881" s="42" t="str">
        <f t="shared" si="125"/>
        <v/>
      </c>
    </row>
    <row r="882" spans="1:20" x14ac:dyDescent="0.25">
      <c r="A882">
        <v>187</v>
      </c>
      <c r="B882">
        <v>11395499.131999999</v>
      </c>
      <c r="C882">
        <v>396862</v>
      </c>
      <c r="D882">
        <v>4941</v>
      </c>
      <c r="E882">
        <v>22104</v>
      </c>
      <c r="F882">
        <v>9285</v>
      </c>
      <c r="G882">
        <v>3472773</v>
      </c>
      <c r="H882" s="74">
        <v>3905965</v>
      </c>
      <c r="I882" s="42">
        <f t="shared" si="119"/>
        <v>0.10160408503404408</v>
      </c>
      <c r="J882" s="42">
        <f t="shared" si="120"/>
        <v>1.2649882935458971E-3</v>
      </c>
      <c r="K882" s="42">
        <f t="shared" si="121"/>
        <v>5.6590368833310074E-3</v>
      </c>
      <c r="L882" s="42">
        <f t="shared" si="122"/>
        <v>2.3771334356554653E-3</v>
      </c>
      <c r="M882" s="42">
        <f t="shared" si="123"/>
        <v>0.8890947563534235</v>
      </c>
      <c r="N882" s="75">
        <f t="shared" si="124"/>
        <v>0.3427638363844509</v>
      </c>
      <c r="O882" s="75">
        <f t="shared" si="126"/>
        <v>3.4826205978600921E-2</v>
      </c>
      <c r="P882" s="75">
        <f t="shared" si="126"/>
        <v>4.3359224047721161E-4</v>
      </c>
      <c r="Q882" s="75">
        <f t="shared" si="126"/>
        <v>1.9397131923716425E-3</v>
      </c>
      <c r="R882" s="75">
        <f t="shared" si="126"/>
        <v>8.1479537600301756E-4</v>
      </c>
      <c r="S882" s="75">
        <f t="shared" si="127"/>
        <v>0.30474952959699808</v>
      </c>
      <c r="T882" s="42" t="str">
        <f t="shared" si="125"/>
        <v/>
      </c>
    </row>
    <row r="883" spans="1:20" x14ac:dyDescent="0.25">
      <c r="A883">
        <v>277</v>
      </c>
      <c r="B883">
        <v>963679.10193700006</v>
      </c>
      <c r="C883">
        <v>0</v>
      </c>
      <c r="D883">
        <v>4941</v>
      </c>
      <c r="E883">
        <v>0</v>
      </c>
      <c r="F883">
        <v>1505</v>
      </c>
      <c r="G883">
        <v>0</v>
      </c>
      <c r="H883" s="74">
        <v>6446</v>
      </c>
      <c r="I883" s="42" t="str">
        <f t="shared" si="119"/>
        <v/>
      </c>
      <c r="J883" s="42">
        <f t="shared" si="120"/>
        <v>0.7665218740304065</v>
      </c>
      <c r="K883" s="42" t="str">
        <f t="shared" si="121"/>
        <v/>
      </c>
      <c r="L883" s="42">
        <f t="shared" si="122"/>
        <v>0.23347812596959355</v>
      </c>
      <c r="M883" s="42" t="str">
        <f t="shared" si="123"/>
        <v/>
      </c>
      <c r="N883" s="75">
        <f t="shared" si="124"/>
        <v>6.6889486210124369E-3</v>
      </c>
      <c r="O883" s="75">
        <f t="shared" si="126"/>
        <v>0</v>
      </c>
      <c r="P883" s="75">
        <f t="shared" si="126"/>
        <v>5.1272254322715562E-3</v>
      </c>
      <c r="Q883" s="75">
        <f t="shared" si="126"/>
        <v>0</v>
      </c>
      <c r="R883" s="75">
        <f t="shared" si="126"/>
        <v>1.5617231887408807E-3</v>
      </c>
      <c r="S883" s="75">
        <f t="shared" si="127"/>
        <v>0</v>
      </c>
      <c r="T883" s="42" t="str">
        <f t="shared" si="125"/>
        <v/>
      </c>
    </row>
    <row r="884" spans="1:20" x14ac:dyDescent="0.25">
      <c r="A884">
        <v>1127</v>
      </c>
      <c r="B884">
        <v>24079463.6017</v>
      </c>
      <c r="C884">
        <v>0</v>
      </c>
      <c r="D884">
        <v>4834</v>
      </c>
      <c r="E884">
        <v>33324</v>
      </c>
      <c r="F884">
        <v>0</v>
      </c>
      <c r="G884">
        <v>0</v>
      </c>
      <c r="H884" s="74">
        <v>38158</v>
      </c>
      <c r="I884" s="42" t="str">
        <f t="shared" si="119"/>
        <v/>
      </c>
      <c r="J884" s="42">
        <f t="shared" si="120"/>
        <v>0.12668378845851461</v>
      </c>
      <c r="K884" s="42">
        <f t="shared" si="121"/>
        <v>0.87331621154148542</v>
      </c>
      <c r="L884" s="42" t="str">
        <f t="shared" si="122"/>
        <v/>
      </c>
      <c r="M884" s="42" t="str">
        <f t="shared" si="123"/>
        <v/>
      </c>
      <c r="N884" s="75">
        <f t="shared" si="124"/>
        <v>1.584669851088629E-3</v>
      </c>
      <c r="O884" s="75">
        <f t="shared" si="126"/>
        <v>0</v>
      </c>
      <c r="P884" s="75">
        <f t="shared" si="126"/>
        <v>2.0075198019189769E-4</v>
      </c>
      <c r="Q884" s="75">
        <f t="shared" si="126"/>
        <v>1.3839178708967312E-3</v>
      </c>
      <c r="R884" s="75">
        <f t="shared" si="126"/>
        <v>0</v>
      </c>
      <c r="S884" s="75">
        <f t="shared" si="127"/>
        <v>0</v>
      </c>
      <c r="T884" s="42" t="str">
        <f t="shared" si="125"/>
        <v/>
      </c>
    </row>
    <row r="885" spans="1:20" x14ac:dyDescent="0.25">
      <c r="A885">
        <v>527</v>
      </c>
      <c r="B885">
        <v>4085857.8837899999</v>
      </c>
      <c r="C885">
        <v>0</v>
      </c>
      <c r="D885">
        <v>4834</v>
      </c>
      <c r="E885">
        <v>0</v>
      </c>
      <c r="F885">
        <v>2655</v>
      </c>
      <c r="G885">
        <v>0</v>
      </c>
      <c r="H885" s="74">
        <v>7489</v>
      </c>
      <c r="I885" s="42" t="str">
        <f t="shared" si="119"/>
        <v/>
      </c>
      <c r="J885" s="42">
        <f t="shared" si="120"/>
        <v>0.64548003738816928</v>
      </c>
      <c r="K885" s="42" t="str">
        <f t="shared" si="121"/>
        <v/>
      </c>
      <c r="L885" s="42">
        <f t="shared" si="122"/>
        <v>0.35451996261183066</v>
      </c>
      <c r="M885" s="42" t="str">
        <f t="shared" si="123"/>
        <v/>
      </c>
      <c r="N885" s="75">
        <f t="shared" si="124"/>
        <v>1.8329076079007624E-3</v>
      </c>
      <c r="O885" s="75">
        <f t="shared" si="126"/>
        <v>0</v>
      </c>
      <c r="P885" s="75">
        <f t="shared" si="126"/>
        <v>1.1831052712768441E-3</v>
      </c>
      <c r="Q885" s="75">
        <f t="shared" si="126"/>
        <v>0</v>
      </c>
      <c r="R885" s="75">
        <f t="shared" si="126"/>
        <v>6.498023366239183E-4</v>
      </c>
      <c r="S885" s="75">
        <f t="shared" si="127"/>
        <v>0</v>
      </c>
      <c r="T885" s="42" t="str">
        <f t="shared" si="125"/>
        <v/>
      </c>
    </row>
    <row r="886" spans="1:20" x14ac:dyDescent="0.25">
      <c r="A886">
        <v>163</v>
      </c>
      <c r="B886">
        <v>1641567.3940000001</v>
      </c>
      <c r="C886">
        <v>0</v>
      </c>
      <c r="D886">
        <v>4800</v>
      </c>
      <c r="E886">
        <v>0</v>
      </c>
      <c r="F886">
        <v>7330</v>
      </c>
      <c r="G886">
        <v>0</v>
      </c>
      <c r="H886" s="74">
        <v>12130</v>
      </c>
      <c r="I886" s="42" t="str">
        <f t="shared" si="119"/>
        <v/>
      </c>
      <c r="J886" s="42">
        <f t="shared" si="120"/>
        <v>0.3957131079967024</v>
      </c>
      <c r="K886" s="42" t="str">
        <f t="shared" si="121"/>
        <v/>
      </c>
      <c r="L886" s="42">
        <f t="shared" si="122"/>
        <v>0.60428689200329766</v>
      </c>
      <c r="M886" s="42" t="str">
        <f t="shared" si="123"/>
        <v/>
      </c>
      <c r="N886" s="75">
        <f t="shared" si="124"/>
        <v>7.3892793219064142E-3</v>
      </c>
      <c r="O886" s="75">
        <f t="shared" si="126"/>
        <v>0</v>
      </c>
      <c r="P886" s="75">
        <f t="shared" si="126"/>
        <v>2.9240346863273529E-3</v>
      </c>
      <c r="Q886" s="75">
        <f t="shared" si="126"/>
        <v>0</v>
      </c>
      <c r="R886" s="75">
        <f t="shared" si="126"/>
        <v>4.4652446355790618E-3</v>
      </c>
      <c r="S886" s="75">
        <f t="shared" si="127"/>
        <v>0</v>
      </c>
      <c r="T886" s="42" t="str">
        <f t="shared" si="125"/>
        <v/>
      </c>
    </row>
    <row r="887" spans="1:20" x14ac:dyDescent="0.25">
      <c r="A887">
        <v>891</v>
      </c>
      <c r="B887">
        <v>6503499.0541300001</v>
      </c>
      <c r="C887">
        <v>0</v>
      </c>
      <c r="D887">
        <v>4770</v>
      </c>
      <c r="E887">
        <v>0</v>
      </c>
      <c r="F887">
        <v>817</v>
      </c>
      <c r="G887">
        <v>0</v>
      </c>
      <c r="H887" s="74">
        <v>5587</v>
      </c>
      <c r="I887" s="42" t="str">
        <f t="shared" si="119"/>
        <v/>
      </c>
      <c r="J887" s="42">
        <f t="shared" si="120"/>
        <v>0.85376767495972794</v>
      </c>
      <c r="K887" s="42" t="str">
        <f t="shared" si="121"/>
        <v/>
      </c>
      <c r="L887" s="42">
        <f t="shared" si="122"/>
        <v>0.14623232504027206</v>
      </c>
      <c r="M887" s="42" t="str">
        <f t="shared" si="123"/>
        <v/>
      </c>
      <c r="N887" s="75">
        <f t="shared" si="124"/>
        <v>8.590760071614089E-4</v>
      </c>
      <c r="O887" s="75">
        <f t="shared" si="126"/>
        <v>0</v>
      </c>
      <c r="P887" s="75">
        <f t="shared" si="126"/>
        <v>7.3345132524788264E-4</v>
      </c>
      <c r="Q887" s="75">
        <f t="shared" si="126"/>
        <v>0</v>
      </c>
      <c r="R887" s="75">
        <f t="shared" si="126"/>
        <v>1.2562468191352623E-4</v>
      </c>
      <c r="S887" s="75">
        <f t="shared" si="127"/>
        <v>0</v>
      </c>
      <c r="T887" s="42" t="str">
        <f t="shared" si="125"/>
        <v/>
      </c>
    </row>
    <row r="888" spans="1:20" x14ac:dyDescent="0.25">
      <c r="A888">
        <v>267</v>
      </c>
      <c r="B888">
        <v>6844783.2543099998</v>
      </c>
      <c r="C888">
        <v>0</v>
      </c>
      <c r="D888">
        <v>4661</v>
      </c>
      <c r="E888">
        <v>31127</v>
      </c>
      <c r="F888">
        <v>0</v>
      </c>
      <c r="G888">
        <v>0</v>
      </c>
      <c r="H888" s="74">
        <v>35788</v>
      </c>
      <c r="I888" s="42" t="str">
        <f t="shared" si="119"/>
        <v/>
      </c>
      <c r="J888" s="42">
        <f t="shared" si="120"/>
        <v>0.13023918631943668</v>
      </c>
      <c r="K888" s="42">
        <f t="shared" si="121"/>
        <v>0.86976081368056335</v>
      </c>
      <c r="L888" s="42" t="str">
        <f t="shared" si="122"/>
        <v/>
      </c>
      <c r="M888" s="42" t="str">
        <f t="shared" si="123"/>
        <v/>
      </c>
      <c r="N888" s="75">
        <f t="shared" si="124"/>
        <v>5.2285074151128359E-3</v>
      </c>
      <c r="O888" s="75">
        <f t="shared" si="126"/>
        <v>0</v>
      </c>
      <c r="P888" s="75">
        <f t="shared" si="126"/>
        <v>6.8095655140943691E-4</v>
      </c>
      <c r="Q888" s="75">
        <f t="shared" si="126"/>
        <v>4.5475508637033988E-3</v>
      </c>
      <c r="R888" s="75">
        <f t="shared" si="126"/>
        <v>0</v>
      </c>
      <c r="S888" s="75">
        <f t="shared" si="127"/>
        <v>0</v>
      </c>
      <c r="T888" s="42" t="str">
        <f t="shared" si="125"/>
        <v/>
      </c>
    </row>
    <row r="889" spans="1:20" x14ac:dyDescent="0.25">
      <c r="A889">
        <v>258</v>
      </c>
      <c r="B889">
        <v>7555797.4348799996</v>
      </c>
      <c r="C889">
        <v>0</v>
      </c>
      <c r="D889">
        <v>4661</v>
      </c>
      <c r="E889">
        <v>0</v>
      </c>
      <c r="F889">
        <v>42341</v>
      </c>
      <c r="G889">
        <v>0</v>
      </c>
      <c r="H889" s="74">
        <v>47002</v>
      </c>
      <c r="I889" s="42" t="str">
        <f t="shared" si="119"/>
        <v/>
      </c>
      <c r="J889" s="42">
        <f t="shared" si="120"/>
        <v>9.9165992936470784E-2</v>
      </c>
      <c r="K889" s="42" t="str">
        <f t="shared" si="121"/>
        <v/>
      </c>
      <c r="L889" s="42">
        <f t="shared" si="122"/>
        <v>0.90083400706352923</v>
      </c>
      <c r="M889" s="42" t="str">
        <f t="shared" si="123"/>
        <v/>
      </c>
      <c r="N889" s="75">
        <f t="shared" si="124"/>
        <v>6.220653796649391E-3</v>
      </c>
      <c r="O889" s="75">
        <f t="shared" si="126"/>
        <v>0</v>
      </c>
      <c r="P889" s="75">
        <f t="shared" si="126"/>
        <v>6.1687731045876367E-4</v>
      </c>
      <c r="Q889" s="75">
        <f t="shared" si="126"/>
        <v>0</v>
      </c>
      <c r="R889" s="75">
        <f t="shared" si="126"/>
        <v>5.6037764861906272E-3</v>
      </c>
      <c r="S889" s="75">
        <f t="shared" si="127"/>
        <v>0</v>
      </c>
      <c r="T889" s="42" t="str">
        <f t="shared" si="125"/>
        <v/>
      </c>
    </row>
    <row r="890" spans="1:20" x14ac:dyDescent="0.25">
      <c r="A890">
        <v>703</v>
      </c>
      <c r="B890">
        <v>705989.84437499999</v>
      </c>
      <c r="C890">
        <v>0</v>
      </c>
      <c r="D890">
        <v>4541</v>
      </c>
      <c r="E890">
        <v>0</v>
      </c>
      <c r="F890">
        <v>2473</v>
      </c>
      <c r="G890">
        <v>0</v>
      </c>
      <c r="H890" s="74">
        <v>7014</v>
      </c>
      <c r="I890" s="42" t="str">
        <f t="shared" si="119"/>
        <v/>
      </c>
      <c r="J890" s="42">
        <f t="shared" si="120"/>
        <v>0.64741944682064445</v>
      </c>
      <c r="K890" s="42" t="str">
        <f t="shared" si="121"/>
        <v/>
      </c>
      <c r="L890" s="42">
        <f t="shared" si="122"/>
        <v>0.35258055317935555</v>
      </c>
      <c r="M890" s="42" t="str">
        <f t="shared" si="123"/>
        <v/>
      </c>
      <c r="N890" s="75">
        <f t="shared" si="124"/>
        <v>9.9349871048207035E-3</v>
      </c>
      <c r="O890" s="75">
        <f t="shared" si="126"/>
        <v>0</v>
      </c>
      <c r="P890" s="75">
        <f t="shared" si="126"/>
        <v>6.4321038555732553E-3</v>
      </c>
      <c r="Q890" s="75">
        <f t="shared" si="126"/>
        <v>0</v>
      </c>
      <c r="R890" s="75">
        <f t="shared" si="126"/>
        <v>3.5028832492474478E-3</v>
      </c>
      <c r="S890" s="75">
        <f t="shared" si="127"/>
        <v>0</v>
      </c>
      <c r="T890" s="42" t="str">
        <f t="shared" si="125"/>
        <v/>
      </c>
    </row>
    <row r="891" spans="1:20" x14ac:dyDescent="0.25">
      <c r="A891">
        <v>680</v>
      </c>
      <c r="B891">
        <v>209013639.259</v>
      </c>
      <c r="C891">
        <v>0</v>
      </c>
      <c r="D891">
        <v>4476</v>
      </c>
      <c r="E891">
        <v>4188912</v>
      </c>
      <c r="F891">
        <v>26458</v>
      </c>
      <c r="G891">
        <v>0</v>
      </c>
      <c r="H891" s="74">
        <v>4219846</v>
      </c>
      <c r="I891" s="42" t="str">
        <f t="shared" si="119"/>
        <v/>
      </c>
      <c r="J891" s="42">
        <f t="shared" si="120"/>
        <v>1.0607022151993225E-3</v>
      </c>
      <c r="K891" s="42">
        <f t="shared" si="121"/>
        <v>0.99266940073168541</v>
      </c>
      <c r="L891" s="42">
        <f t="shared" si="122"/>
        <v>6.2698970531152084E-3</v>
      </c>
      <c r="M891" s="42" t="str">
        <f t="shared" si="123"/>
        <v/>
      </c>
      <c r="N891" s="75">
        <f t="shared" si="124"/>
        <v>2.018933316964527E-2</v>
      </c>
      <c r="O891" s="75">
        <f t="shared" si="126"/>
        <v>0</v>
      </c>
      <c r="P891" s="75">
        <f t="shared" si="126"/>
        <v>2.1414870416439898E-5</v>
      </c>
      <c r="Q891" s="75">
        <f t="shared" si="126"/>
        <v>2.0041333258684114E-2</v>
      </c>
      <c r="R891" s="75">
        <f t="shared" si="126"/>
        <v>1.2658504054472003E-4</v>
      </c>
      <c r="S891" s="75">
        <f t="shared" si="127"/>
        <v>0</v>
      </c>
      <c r="T891" s="42" t="str">
        <f t="shared" si="125"/>
        <v/>
      </c>
    </row>
    <row r="892" spans="1:20" x14ac:dyDescent="0.25">
      <c r="A892">
        <v>13</v>
      </c>
      <c r="B892">
        <v>2334426.3223700002</v>
      </c>
      <c r="C892">
        <v>0</v>
      </c>
      <c r="D892">
        <v>4460</v>
      </c>
      <c r="E892">
        <v>0</v>
      </c>
      <c r="F892">
        <v>1968</v>
      </c>
      <c r="G892">
        <v>2976662</v>
      </c>
      <c r="H892" s="74">
        <v>2983090</v>
      </c>
      <c r="I892" s="42" t="str">
        <f t="shared" si="119"/>
        <v/>
      </c>
      <c r="J892" s="42">
        <f t="shared" si="120"/>
        <v>1.4950940132547124E-3</v>
      </c>
      <c r="K892" s="42" t="str">
        <f t="shared" si="121"/>
        <v/>
      </c>
      <c r="L892" s="42">
        <f t="shared" si="122"/>
        <v>6.5971861392046503E-4</v>
      </c>
      <c r="M892" s="42">
        <f t="shared" si="123"/>
        <v>0.99784518737282479</v>
      </c>
      <c r="N892" s="75">
        <f t="shared" si="124"/>
        <v>1.2778685587178658</v>
      </c>
      <c r="O892" s="75">
        <f t="shared" si="126"/>
        <v>0</v>
      </c>
      <c r="P892" s="75">
        <f t="shared" si="126"/>
        <v>1.910533631865509E-3</v>
      </c>
      <c r="Q892" s="75">
        <f t="shared" si="126"/>
        <v>0</v>
      </c>
      <c r="R892" s="75">
        <f t="shared" si="126"/>
        <v>8.4303367432989279E-4</v>
      </c>
      <c r="S892" s="75">
        <f t="shared" si="127"/>
        <v>1.2751149914116704</v>
      </c>
      <c r="T892" s="42" t="str">
        <f t="shared" si="125"/>
        <v/>
      </c>
    </row>
    <row r="893" spans="1:20" x14ac:dyDescent="0.25">
      <c r="A893">
        <v>31</v>
      </c>
      <c r="B893">
        <v>17182225.957699999</v>
      </c>
      <c r="C893">
        <v>0</v>
      </c>
      <c r="D893">
        <v>4347</v>
      </c>
      <c r="E893">
        <v>1366</v>
      </c>
      <c r="F893">
        <v>80096</v>
      </c>
      <c r="G893">
        <v>0</v>
      </c>
      <c r="H893" s="74">
        <v>85809</v>
      </c>
      <c r="I893" s="42" t="str">
        <f t="shared" si="119"/>
        <v/>
      </c>
      <c r="J893" s="42">
        <f t="shared" si="120"/>
        <v>5.0659021780932068E-2</v>
      </c>
      <c r="K893" s="42">
        <f t="shared" si="121"/>
        <v>1.5919076087589881E-2</v>
      </c>
      <c r="L893" s="42">
        <f t="shared" si="122"/>
        <v>0.93342190213147802</v>
      </c>
      <c r="M893" s="42" t="str">
        <f t="shared" si="123"/>
        <v/>
      </c>
      <c r="N893" s="75">
        <f t="shared" si="124"/>
        <v>4.9940560793024476E-3</v>
      </c>
      <c r="O893" s="75">
        <f t="shared" si="126"/>
        <v>0</v>
      </c>
      <c r="P893" s="75">
        <f t="shared" si="126"/>
        <v>2.5299399569657892E-4</v>
      </c>
      <c r="Q893" s="75">
        <f t="shared" si="126"/>
        <v>7.9500758712106455E-5</v>
      </c>
      <c r="R893" s="75">
        <f t="shared" si="126"/>
        <v>4.6615613248937619E-3</v>
      </c>
      <c r="S893" s="75">
        <f t="shared" si="127"/>
        <v>0</v>
      </c>
      <c r="T893" s="42" t="str">
        <f t="shared" si="125"/>
        <v/>
      </c>
    </row>
    <row r="894" spans="1:20" x14ac:dyDescent="0.25">
      <c r="A894">
        <v>105</v>
      </c>
      <c r="B894">
        <v>1651256.24975</v>
      </c>
      <c r="C894">
        <v>0</v>
      </c>
      <c r="D894">
        <v>4343</v>
      </c>
      <c r="E894">
        <v>0</v>
      </c>
      <c r="F894">
        <v>87269</v>
      </c>
      <c r="G894">
        <v>0</v>
      </c>
      <c r="H894" s="74">
        <v>91612</v>
      </c>
      <c r="I894" s="42" t="str">
        <f t="shared" si="119"/>
        <v/>
      </c>
      <c r="J894" s="42">
        <f t="shared" si="120"/>
        <v>4.7406453303060737E-2</v>
      </c>
      <c r="K894" s="42" t="str">
        <f t="shared" si="121"/>
        <v/>
      </c>
      <c r="L894" s="42">
        <f t="shared" si="122"/>
        <v>0.9525935466969393</v>
      </c>
      <c r="M894" s="42" t="str">
        <f t="shared" si="123"/>
        <v/>
      </c>
      <c r="N894" s="75">
        <f t="shared" si="124"/>
        <v>5.5480183656455531E-2</v>
      </c>
      <c r="O894" s="75">
        <f t="shared" si="126"/>
        <v>0</v>
      </c>
      <c r="P894" s="75">
        <f t="shared" si="126"/>
        <v>2.6301187357549924E-3</v>
      </c>
      <c r="Q894" s="75">
        <f t="shared" si="126"/>
        <v>0</v>
      </c>
      <c r="R894" s="75">
        <f t="shared" si="126"/>
        <v>5.2850064920700539E-2</v>
      </c>
      <c r="S894" s="75">
        <f t="shared" si="127"/>
        <v>0</v>
      </c>
      <c r="T894" s="42" t="str">
        <f t="shared" si="125"/>
        <v/>
      </c>
    </row>
    <row r="895" spans="1:20" x14ac:dyDescent="0.25">
      <c r="A895">
        <v>440</v>
      </c>
      <c r="B895">
        <v>13181540.8906</v>
      </c>
      <c r="C895">
        <v>12898</v>
      </c>
      <c r="D895">
        <v>4325</v>
      </c>
      <c r="E895">
        <v>24</v>
      </c>
      <c r="F895">
        <v>0</v>
      </c>
      <c r="G895">
        <v>0</v>
      </c>
      <c r="H895" s="74">
        <v>17247</v>
      </c>
      <c r="I895" s="42">
        <f t="shared" si="119"/>
        <v>0.74784020409346552</v>
      </c>
      <c r="J895" s="42">
        <f t="shared" si="120"/>
        <v>0.25076824955064647</v>
      </c>
      <c r="K895" s="42">
        <f t="shared" si="121"/>
        <v>1.3915463558879806E-3</v>
      </c>
      <c r="L895" s="42" t="str">
        <f t="shared" si="122"/>
        <v/>
      </c>
      <c r="M895" s="42" t="str">
        <f t="shared" si="123"/>
        <v/>
      </c>
      <c r="N895" s="75">
        <f t="shared" si="124"/>
        <v>1.3084206272347988E-3</v>
      </c>
      <c r="O895" s="75">
        <f t="shared" si="126"/>
        <v>9.7848954891137222E-4</v>
      </c>
      <c r="P895" s="75">
        <f t="shared" si="126"/>
        <v>3.2811035036762944E-4</v>
      </c>
      <c r="Q895" s="75">
        <f t="shared" si="126"/>
        <v>1.8207279557972501E-6</v>
      </c>
      <c r="R895" s="75">
        <f t="shared" si="126"/>
        <v>0</v>
      </c>
      <c r="S895" s="75">
        <f t="shared" si="127"/>
        <v>0</v>
      </c>
      <c r="T895" s="42" t="str">
        <f t="shared" si="125"/>
        <v/>
      </c>
    </row>
    <row r="896" spans="1:20" x14ac:dyDescent="0.25">
      <c r="A896">
        <v>726</v>
      </c>
      <c r="B896">
        <v>2971843.2181899999</v>
      </c>
      <c r="C896">
        <v>0</v>
      </c>
      <c r="D896">
        <v>4323</v>
      </c>
      <c r="E896">
        <v>0</v>
      </c>
      <c r="F896">
        <v>259188</v>
      </c>
      <c r="G896">
        <v>0</v>
      </c>
      <c r="H896" s="74">
        <v>263511</v>
      </c>
      <c r="I896" s="42" t="str">
        <f t="shared" si="119"/>
        <v/>
      </c>
      <c r="J896" s="42">
        <f t="shared" si="120"/>
        <v>1.6405387251386089E-2</v>
      </c>
      <c r="K896" s="42" t="str">
        <f t="shared" si="121"/>
        <v/>
      </c>
      <c r="L896" s="42">
        <f t="shared" si="122"/>
        <v>0.98359461274861393</v>
      </c>
      <c r="M896" s="42" t="str">
        <f t="shared" si="123"/>
        <v/>
      </c>
      <c r="N896" s="75">
        <f t="shared" si="124"/>
        <v>8.8669213230061064E-2</v>
      </c>
      <c r="O896" s="75">
        <f t="shared" si="126"/>
        <v>0</v>
      </c>
      <c r="P896" s="75">
        <f t="shared" si="126"/>
        <v>1.4546527803148788E-3</v>
      </c>
      <c r="Q896" s="75">
        <f t="shared" si="126"/>
        <v>0</v>
      </c>
      <c r="R896" s="75">
        <f t="shared" si="126"/>
        <v>8.7214560449746195E-2</v>
      </c>
      <c r="S896" s="75">
        <f t="shared" si="127"/>
        <v>0</v>
      </c>
      <c r="T896" s="42" t="str">
        <f t="shared" si="125"/>
        <v/>
      </c>
    </row>
    <row r="897" spans="1:20" x14ac:dyDescent="0.25">
      <c r="A897">
        <v>623</v>
      </c>
      <c r="B897">
        <v>17860671.8594</v>
      </c>
      <c r="C897">
        <v>0</v>
      </c>
      <c r="D897">
        <v>4314</v>
      </c>
      <c r="E897">
        <v>0</v>
      </c>
      <c r="F897">
        <v>5</v>
      </c>
      <c r="G897">
        <v>0</v>
      </c>
      <c r="H897" s="74">
        <v>4319</v>
      </c>
      <c r="I897" s="42" t="str">
        <f t="shared" si="119"/>
        <v/>
      </c>
      <c r="J897" s="42">
        <f t="shared" si="120"/>
        <v>0.9988423246121787</v>
      </c>
      <c r="K897" s="42" t="str">
        <f t="shared" si="121"/>
        <v/>
      </c>
      <c r="L897" s="42">
        <f t="shared" si="122"/>
        <v>1.1576753878212549E-3</v>
      </c>
      <c r="M897" s="42" t="str">
        <f t="shared" si="123"/>
        <v/>
      </c>
      <c r="N897" s="75">
        <f t="shared" si="124"/>
        <v>2.4181621128249592E-4</v>
      </c>
      <c r="O897" s="75">
        <f t="shared" si="126"/>
        <v>0</v>
      </c>
      <c r="P897" s="75">
        <f t="shared" si="126"/>
        <v>2.4153626660631801E-4</v>
      </c>
      <c r="Q897" s="75">
        <f t="shared" si="126"/>
        <v>0</v>
      </c>
      <c r="R897" s="75">
        <f t="shared" si="126"/>
        <v>2.7994467617792999E-7</v>
      </c>
      <c r="S897" s="75">
        <f t="shared" si="127"/>
        <v>0</v>
      </c>
      <c r="T897" s="42" t="str">
        <f t="shared" si="125"/>
        <v/>
      </c>
    </row>
    <row r="898" spans="1:20" x14ac:dyDescent="0.25">
      <c r="A898">
        <v>636</v>
      </c>
      <c r="B898">
        <v>3903888.7421900001</v>
      </c>
      <c r="C898">
        <v>0</v>
      </c>
      <c r="D898">
        <v>4314</v>
      </c>
      <c r="E898">
        <v>24</v>
      </c>
      <c r="F898">
        <v>20</v>
      </c>
      <c r="G898">
        <v>0</v>
      </c>
      <c r="H898" s="74">
        <v>4358</v>
      </c>
      <c r="I898" s="42" t="str">
        <f t="shared" si="119"/>
        <v/>
      </c>
      <c r="J898" s="42">
        <f t="shared" si="120"/>
        <v>0.98990362551629185</v>
      </c>
      <c r="K898" s="42">
        <f t="shared" si="121"/>
        <v>5.507113354749885E-3</v>
      </c>
      <c r="L898" s="42">
        <f t="shared" si="122"/>
        <v>4.589261128958238E-3</v>
      </c>
      <c r="M898" s="42" t="str">
        <f t="shared" si="123"/>
        <v/>
      </c>
      <c r="N898" s="75">
        <f t="shared" si="124"/>
        <v>1.1163227970362836E-3</v>
      </c>
      <c r="O898" s="75">
        <f t="shared" si="126"/>
        <v>0</v>
      </c>
      <c r="P898" s="75">
        <f t="shared" si="126"/>
        <v>1.1050519840327048E-3</v>
      </c>
      <c r="Q898" s="75">
        <f t="shared" si="126"/>
        <v>6.1477161837702634E-6</v>
      </c>
      <c r="R898" s="75">
        <f t="shared" si="126"/>
        <v>5.1230968198085528E-6</v>
      </c>
      <c r="S898" s="75">
        <f t="shared" si="127"/>
        <v>0</v>
      </c>
      <c r="T898" s="42" t="str">
        <f t="shared" si="125"/>
        <v/>
      </c>
    </row>
    <row r="899" spans="1:20" x14ac:dyDescent="0.25">
      <c r="A899">
        <v>739</v>
      </c>
      <c r="B899">
        <v>3958278.8769999999</v>
      </c>
      <c r="C899">
        <v>0</v>
      </c>
      <c r="D899">
        <v>4283</v>
      </c>
      <c r="E899">
        <v>0</v>
      </c>
      <c r="F899">
        <v>12015</v>
      </c>
      <c r="G899">
        <v>0</v>
      </c>
      <c r="H899" s="74">
        <v>16298</v>
      </c>
      <c r="I899" s="42" t="str">
        <f t="shared" ref="I899:I962" si="128">IFERROR(IF(C899/$H899=0,"",C899/$H899),"")</f>
        <v/>
      </c>
      <c r="J899" s="42">
        <f t="shared" ref="J899:J962" si="129">IFERROR(IF(D899/$H899=0,"",D899/$H899),"")</f>
        <v>0.26279298073383239</v>
      </c>
      <c r="K899" s="42" t="str">
        <f t="shared" ref="K899:K962" si="130">IFERROR(IF(E899/$H899=0,"",E899/$H899),"")</f>
        <v/>
      </c>
      <c r="L899" s="42">
        <f t="shared" ref="L899:L962" si="131">IFERROR(IF(F899/$H899=0,"",F899/$H899),"")</f>
        <v>0.73720701926616761</v>
      </c>
      <c r="M899" s="42" t="str">
        <f t="shared" ref="M899:M962" si="132">IFERROR(IF(G899/$H899=0,"",G899/$H899),"")</f>
        <v/>
      </c>
      <c r="N899" s="75">
        <f t="shared" ref="N899:N962" si="133">H899/B899</f>
        <v>4.1174461189941065E-3</v>
      </c>
      <c r="O899" s="75">
        <f t="shared" si="126"/>
        <v>0</v>
      </c>
      <c r="P899" s="75">
        <f t="shared" si="126"/>
        <v>1.0820359386214111E-3</v>
      </c>
      <c r="Q899" s="75">
        <f t="shared" si="126"/>
        <v>0</v>
      </c>
      <c r="R899" s="75">
        <f t="shared" ref="R899:S962" si="134">F899/$B899</f>
        <v>3.0354101803726956E-3</v>
      </c>
      <c r="S899" s="75">
        <f t="shared" si="127"/>
        <v>0</v>
      </c>
      <c r="T899" s="42" t="str">
        <f t="shared" ref="T899:T962" si="135">IFERROR(_xlfn.IFS(I899=1,1,J899=1,1,K899=1,1,L899=1,1,M899=1,1),"")</f>
        <v/>
      </c>
    </row>
    <row r="900" spans="1:20" x14ac:dyDescent="0.25">
      <c r="A900">
        <v>498</v>
      </c>
      <c r="B900">
        <v>996671.04331199999</v>
      </c>
      <c r="C900">
        <v>0</v>
      </c>
      <c r="D900">
        <v>4151</v>
      </c>
      <c r="E900">
        <v>0</v>
      </c>
      <c r="F900">
        <v>7967</v>
      </c>
      <c r="G900">
        <v>0</v>
      </c>
      <c r="H900" s="74">
        <v>12118</v>
      </c>
      <c r="I900" s="42" t="str">
        <f t="shared" si="128"/>
        <v/>
      </c>
      <c r="J900" s="42">
        <f t="shared" si="129"/>
        <v>0.34254827529295262</v>
      </c>
      <c r="K900" s="42" t="str">
        <f t="shared" si="130"/>
        <v/>
      </c>
      <c r="L900" s="42">
        <f t="shared" si="131"/>
        <v>0.65745172470704738</v>
      </c>
      <c r="M900" s="42" t="str">
        <f t="shared" si="132"/>
        <v/>
      </c>
      <c r="N900" s="75">
        <f t="shared" si="133"/>
        <v>1.2158475036789601E-2</v>
      </c>
      <c r="O900" s="75">
        <f t="shared" ref="O900:S963" si="136">C900/$B900</f>
        <v>0</v>
      </c>
      <c r="P900" s="75">
        <f t="shared" si="136"/>
        <v>4.1648646540446968E-3</v>
      </c>
      <c r="Q900" s="75">
        <f t="shared" si="136"/>
        <v>0</v>
      </c>
      <c r="R900" s="75">
        <f t="shared" si="134"/>
        <v>7.9936103827449052E-3</v>
      </c>
      <c r="S900" s="75">
        <f t="shared" si="134"/>
        <v>0</v>
      </c>
      <c r="T900" s="42" t="str">
        <f t="shared" si="135"/>
        <v/>
      </c>
    </row>
    <row r="901" spans="1:20" x14ac:dyDescent="0.25">
      <c r="A901">
        <v>996</v>
      </c>
      <c r="B901">
        <v>5711763.8112700004</v>
      </c>
      <c r="C901">
        <v>0</v>
      </c>
      <c r="D901">
        <v>4143</v>
      </c>
      <c r="E901">
        <v>0</v>
      </c>
      <c r="F901">
        <v>1679</v>
      </c>
      <c r="G901">
        <v>0</v>
      </c>
      <c r="H901" s="74">
        <v>5822</v>
      </c>
      <c r="I901" s="42" t="str">
        <f t="shared" si="128"/>
        <v/>
      </c>
      <c r="J901" s="42">
        <f t="shared" si="129"/>
        <v>0.71161113019580902</v>
      </c>
      <c r="K901" s="42" t="str">
        <f t="shared" si="130"/>
        <v/>
      </c>
      <c r="L901" s="42">
        <f t="shared" si="131"/>
        <v>0.28838886980419098</v>
      </c>
      <c r="M901" s="42" t="str">
        <f t="shared" si="132"/>
        <v/>
      </c>
      <c r="N901" s="75">
        <f t="shared" si="133"/>
        <v>1.0192998506892898E-3</v>
      </c>
      <c r="O901" s="75">
        <f t="shared" si="136"/>
        <v>0</v>
      </c>
      <c r="P901" s="75">
        <f t="shared" si="136"/>
        <v>7.2534511875742486E-4</v>
      </c>
      <c r="Q901" s="75">
        <f t="shared" si="136"/>
        <v>0</v>
      </c>
      <c r="R901" s="75">
        <f t="shared" si="134"/>
        <v>2.9395473193186491E-4</v>
      </c>
      <c r="S901" s="75">
        <f t="shared" si="134"/>
        <v>0</v>
      </c>
      <c r="T901" s="42" t="str">
        <f t="shared" si="135"/>
        <v/>
      </c>
    </row>
    <row r="902" spans="1:20" x14ac:dyDescent="0.25">
      <c r="A902">
        <v>1000</v>
      </c>
      <c r="B902">
        <v>26113294.705699999</v>
      </c>
      <c r="C902">
        <v>0</v>
      </c>
      <c r="D902">
        <v>4143</v>
      </c>
      <c r="E902">
        <v>1180</v>
      </c>
      <c r="F902">
        <v>0</v>
      </c>
      <c r="G902">
        <v>0</v>
      </c>
      <c r="H902" s="74">
        <v>5323</v>
      </c>
      <c r="I902" s="42" t="str">
        <f t="shared" si="128"/>
        <v/>
      </c>
      <c r="J902" s="42">
        <f t="shared" si="129"/>
        <v>0.77832049596092434</v>
      </c>
      <c r="K902" s="42">
        <f t="shared" si="130"/>
        <v>0.22167950403907571</v>
      </c>
      <c r="L902" s="42" t="str">
        <f t="shared" si="131"/>
        <v/>
      </c>
      <c r="M902" s="42" t="str">
        <f t="shared" si="132"/>
        <v/>
      </c>
      <c r="N902" s="75">
        <f t="shared" si="133"/>
        <v>2.0384252772355448E-4</v>
      </c>
      <c r="O902" s="75">
        <f t="shared" si="136"/>
        <v>0</v>
      </c>
      <c r="P902" s="75">
        <f t="shared" si="136"/>
        <v>1.5865481727572536E-4</v>
      </c>
      <c r="Q902" s="75">
        <f t="shared" si="136"/>
        <v>4.5187710447829092E-5</v>
      </c>
      <c r="R902" s="75">
        <f t="shared" si="134"/>
        <v>0</v>
      </c>
      <c r="S902" s="75">
        <f t="shared" si="134"/>
        <v>0</v>
      </c>
      <c r="T902" s="42" t="str">
        <f t="shared" si="135"/>
        <v/>
      </c>
    </row>
    <row r="903" spans="1:20" x14ac:dyDescent="0.25">
      <c r="A903">
        <v>1130</v>
      </c>
      <c r="B903">
        <v>16596193.1964</v>
      </c>
      <c r="C903">
        <v>0</v>
      </c>
      <c r="D903">
        <v>4143</v>
      </c>
      <c r="E903">
        <v>3871</v>
      </c>
      <c r="F903">
        <v>0</v>
      </c>
      <c r="G903">
        <v>0</v>
      </c>
      <c r="H903" s="74">
        <v>8014</v>
      </c>
      <c r="I903" s="42" t="str">
        <f t="shared" si="128"/>
        <v/>
      </c>
      <c r="J903" s="42">
        <f t="shared" si="129"/>
        <v>0.51697030197154981</v>
      </c>
      <c r="K903" s="42">
        <f t="shared" si="130"/>
        <v>0.48302969802845019</v>
      </c>
      <c r="L903" s="42" t="str">
        <f t="shared" si="131"/>
        <v/>
      </c>
      <c r="M903" s="42" t="str">
        <f t="shared" si="132"/>
        <v/>
      </c>
      <c r="N903" s="75">
        <f t="shared" si="133"/>
        <v>4.828818214612237E-4</v>
      </c>
      <c r="O903" s="75">
        <f t="shared" si="136"/>
        <v>0</v>
      </c>
      <c r="P903" s="75">
        <f t="shared" si="136"/>
        <v>2.4963556105738079E-4</v>
      </c>
      <c r="Q903" s="75">
        <f t="shared" si="136"/>
        <v>2.3324626040384288E-4</v>
      </c>
      <c r="R903" s="75">
        <f t="shared" si="134"/>
        <v>0</v>
      </c>
      <c r="S903" s="75">
        <f t="shared" si="134"/>
        <v>0</v>
      </c>
      <c r="T903" s="42" t="str">
        <f t="shared" si="135"/>
        <v/>
      </c>
    </row>
    <row r="904" spans="1:20" x14ac:dyDescent="0.25">
      <c r="A904">
        <v>545</v>
      </c>
      <c r="B904">
        <v>6330024.8378699999</v>
      </c>
      <c r="C904">
        <v>0</v>
      </c>
      <c r="D904">
        <v>4143</v>
      </c>
      <c r="E904">
        <v>0</v>
      </c>
      <c r="F904">
        <v>40945</v>
      </c>
      <c r="G904">
        <v>0</v>
      </c>
      <c r="H904" s="74">
        <v>45088</v>
      </c>
      <c r="I904" s="42" t="str">
        <f t="shared" si="128"/>
        <v/>
      </c>
      <c r="J904" s="42">
        <f t="shared" si="129"/>
        <v>9.1886976579134139E-2</v>
      </c>
      <c r="K904" s="42" t="str">
        <f t="shared" si="130"/>
        <v/>
      </c>
      <c r="L904" s="42">
        <f t="shared" si="131"/>
        <v>0.90811302342086586</v>
      </c>
      <c r="M904" s="42" t="str">
        <f t="shared" si="132"/>
        <v/>
      </c>
      <c r="N904" s="75">
        <f t="shared" si="133"/>
        <v>7.1228788440539093E-3</v>
      </c>
      <c r="O904" s="75">
        <f t="shared" si="136"/>
        <v>0</v>
      </c>
      <c r="P904" s="75">
        <f t="shared" si="136"/>
        <v>6.5449980151959159E-4</v>
      </c>
      <c r="Q904" s="75">
        <f t="shared" si="136"/>
        <v>0</v>
      </c>
      <c r="R904" s="75">
        <f t="shared" si="134"/>
        <v>6.4683790425343179E-3</v>
      </c>
      <c r="S904" s="75">
        <f t="shared" si="134"/>
        <v>0</v>
      </c>
      <c r="T904" s="42" t="str">
        <f t="shared" si="135"/>
        <v/>
      </c>
    </row>
    <row r="905" spans="1:20" x14ac:dyDescent="0.25">
      <c r="A905">
        <v>401</v>
      </c>
      <c r="B905">
        <v>6424783.4919999996</v>
      </c>
      <c r="C905">
        <v>0</v>
      </c>
      <c r="D905">
        <v>4030</v>
      </c>
      <c r="E905">
        <v>7742</v>
      </c>
      <c r="F905">
        <v>0</v>
      </c>
      <c r="G905">
        <v>2976662</v>
      </c>
      <c r="H905" s="74">
        <v>2988434</v>
      </c>
      <c r="I905" s="42" t="str">
        <f t="shared" si="128"/>
        <v/>
      </c>
      <c r="J905" s="42">
        <f t="shared" si="129"/>
        <v>1.3485323751503296E-3</v>
      </c>
      <c r="K905" s="42">
        <f t="shared" si="130"/>
        <v>2.5906545033284991E-3</v>
      </c>
      <c r="L905" s="42" t="str">
        <f t="shared" si="131"/>
        <v/>
      </c>
      <c r="M905" s="42">
        <f t="shared" si="132"/>
        <v>0.99606081312152117</v>
      </c>
      <c r="N905" s="75">
        <f t="shared" si="133"/>
        <v>0.46514158861868776</v>
      </c>
      <c r="O905" s="75">
        <f t="shared" si="136"/>
        <v>0</v>
      </c>
      <c r="P905" s="75">
        <f t="shared" si="136"/>
        <v>6.2725849128115649E-4</v>
      </c>
      <c r="Q905" s="75">
        <f t="shared" si="136"/>
        <v>1.2050211512403756E-3</v>
      </c>
      <c r="R905" s="75">
        <f t="shared" si="134"/>
        <v>0</v>
      </c>
      <c r="S905" s="75">
        <f t="shared" si="134"/>
        <v>0.46330930897616623</v>
      </c>
      <c r="T905" s="42" t="str">
        <f t="shared" si="135"/>
        <v/>
      </c>
    </row>
    <row r="906" spans="1:20" x14ac:dyDescent="0.25">
      <c r="A906">
        <v>470</v>
      </c>
      <c r="B906">
        <v>52219817.612999998</v>
      </c>
      <c r="C906">
        <v>0</v>
      </c>
      <c r="D906">
        <v>3887</v>
      </c>
      <c r="E906">
        <v>91332</v>
      </c>
      <c r="F906">
        <v>1005</v>
      </c>
      <c r="G906">
        <v>0</v>
      </c>
      <c r="H906" s="74">
        <v>96224</v>
      </c>
      <c r="I906" s="42" t="str">
        <f t="shared" si="128"/>
        <v/>
      </c>
      <c r="J906" s="42">
        <f t="shared" si="129"/>
        <v>4.0395327569005657E-2</v>
      </c>
      <c r="K906" s="42">
        <f t="shared" si="130"/>
        <v>0.94916029265048218</v>
      </c>
      <c r="L906" s="42">
        <f t="shared" si="131"/>
        <v>1.0444379780512138E-2</v>
      </c>
      <c r="M906" s="42" t="str">
        <f t="shared" si="132"/>
        <v/>
      </c>
      <c r="N906" s="75">
        <f t="shared" si="133"/>
        <v>1.8426720811840843E-3</v>
      </c>
      <c r="O906" s="75">
        <f t="shared" si="136"/>
        <v>0</v>
      </c>
      <c r="P906" s="75">
        <f t="shared" si="136"/>
        <v>7.4435342321692465E-5</v>
      </c>
      <c r="Q906" s="75">
        <f t="shared" si="136"/>
        <v>1.7489911718355585E-3</v>
      </c>
      <c r="R906" s="75">
        <f t="shared" si="134"/>
        <v>1.9245567026833269E-5</v>
      </c>
      <c r="S906" s="75">
        <f t="shared" si="134"/>
        <v>0</v>
      </c>
      <c r="T906" s="42" t="str">
        <f t="shared" si="135"/>
        <v/>
      </c>
    </row>
    <row r="907" spans="1:20" x14ac:dyDescent="0.25">
      <c r="A907">
        <v>396</v>
      </c>
      <c r="B907">
        <v>5128663.3564999998</v>
      </c>
      <c r="C907">
        <v>0</v>
      </c>
      <c r="D907">
        <v>3875</v>
      </c>
      <c r="E907">
        <v>1259</v>
      </c>
      <c r="F907">
        <v>0</v>
      </c>
      <c r="G907">
        <v>0</v>
      </c>
      <c r="H907" s="74">
        <v>5134</v>
      </c>
      <c r="I907" s="42" t="str">
        <f t="shared" si="128"/>
        <v/>
      </c>
      <c r="J907" s="42">
        <f t="shared" si="129"/>
        <v>0.7547721075185041</v>
      </c>
      <c r="K907" s="42">
        <f t="shared" si="130"/>
        <v>0.2452278924814959</v>
      </c>
      <c r="L907" s="42" t="str">
        <f t="shared" si="131"/>
        <v/>
      </c>
      <c r="M907" s="42" t="str">
        <f t="shared" si="132"/>
        <v/>
      </c>
      <c r="N907" s="75">
        <f t="shared" si="133"/>
        <v>1.0010405525044332E-3</v>
      </c>
      <c r="O907" s="75">
        <f t="shared" si="136"/>
        <v>0</v>
      </c>
      <c r="P907" s="75">
        <f t="shared" si="136"/>
        <v>7.5555748752525868E-4</v>
      </c>
      <c r="Q907" s="75">
        <f t="shared" si="136"/>
        <v>2.4548306497917439E-4</v>
      </c>
      <c r="R907" s="75">
        <f t="shared" si="134"/>
        <v>0</v>
      </c>
      <c r="S907" s="75">
        <f t="shared" si="134"/>
        <v>0</v>
      </c>
      <c r="T907" s="42" t="str">
        <f t="shared" si="135"/>
        <v/>
      </c>
    </row>
    <row r="908" spans="1:20" x14ac:dyDescent="0.25">
      <c r="A908">
        <v>336</v>
      </c>
      <c r="B908">
        <v>3228248.4041900001</v>
      </c>
      <c r="C908">
        <v>0</v>
      </c>
      <c r="D908">
        <v>3736</v>
      </c>
      <c r="E908">
        <v>0</v>
      </c>
      <c r="F908">
        <v>2601</v>
      </c>
      <c r="G908">
        <v>0</v>
      </c>
      <c r="H908" s="74">
        <v>6337</v>
      </c>
      <c r="I908" s="42" t="str">
        <f t="shared" si="128"/>
        <v/>
      </c>
      <c r="J908" s="42">
        <f t="shared" si="129"/>
        <v>0.58955341644311188</v>
      </c>
      <c r="K908" s="42" t="str">
        <f t="shared" si="130"/>
        <v/>
      </c>
      <c r="L908" s="42">
        <f t="shared" si="131"/>
        <v>0.41044658355688812</v>
      </c>
      <c r="M908" s="42" t="str">
        <f t="shared" si="132"/>
        <v/>
      </c>
      <c r="N908" s="75">
        <f t="shared" si="133"/>
        <v>1.9629840107022421E-3</v>
      </c>
      <c r="O908" s="75">
        <f t="shared" si="136"/>
        <v>0</v>
      </c>
      <c r="P908" s="75">
        <f t="shared" si="136"/>
        <v>1.157283929932709E-3</v>
      </c>
      <c r="Q908" s="75">
        <f t="shared" si="136"/>
        <v>0</v>
      </c>
      <c r="R908" s="75">
        <f t="shared" si="134"/>
        <v>8.0570008076953322E-4</v>
      </c>
      <c r="S908" s="75">
        <f t="shared" si="134"/>
        <v>0</v>
      </c>
      <c r="T908" s="42" t="str">
        <f t="shared" si="135"/>
        <v/>
      </c>
    </row>
    <row r="909" spans="1:20" x14ac:dyDescent="0.25">
      <c r="A909">
        <v>715</v>
      </c>
      <c r="B909">
        <v>4329150.8278799998</v>
      </c>
      <c r="C909">
        <v>0</v>
      </c>
      <c r="D909">
        <v>3706</v>
      </c>
      <c r="E909">
        <v>0</v>
      </c>
      <c r="F909">
        <v>290846</v>
      </c>
      <c r="G909">
        <v>0</v>
      </c>
      <c r="H909" s="74">
        <v>294552</v>
      </c>
      <c r="I909" s="42" t="str">
        <f t="shared" si="128"/>
        <v/>
      </c>
      <c r="J909" s="42">
        <f t="shared" si="129"/>
        <v>1.2581819169450555E-2</v>
      </c>
      <c r="K909" s="42" t="str">
        <f t="shared" si="130"/>
        <v/>
      </c>
      <c r="L909" s="42">
        <f t="shared" si="131"/>
        <v>0.98741818083054944</v>
      </c>
      <c r="M909" s="42" t="str">
        <f t="shared" si="132"/>
        <v/>
      </c>
      <c r="N909" s="75">
        <f t="shared" si="133"/>
        <v>6.8039209468763906E-2</v>
      </c>
      <c r="O909" s="75">
        <f t="shared" si="136"/>
        <v>0</v>
      </c>
      <c r="P909" s="75">
        <f t="shared" si="136"/>
        <v>8.5605702996835551E-4</v>
      </c>
      <c r="Q909" s="75">
        <f t="shared" si="136"/>
        <v>0</v>
      </c>
      <c r="R909" s="75">
        <f t="shared" si="134"/>
        <v>6.7183152438795551E-2</v>
      </c>
      <c r="S909" s="75">
        <f t="shared" si="134"/>
        <v>0</v>
      </c>
      <c r="T909" s="42" t="str">
        <f t="shared" si="135"/>
        <v/>
      </c>
    </row>
    <row r="910" spans="1:20" x14ac:dyDescent="0.25">
      <c r="A910">
        <v>411</v>
      </c>
      <c r="B910">
        <v>4831963.1211299999</v>
      </c>
      <c r="C910">
        <v>0</v>
      </c>
      <c r="D910">
        <v>3699</v>
      </c>
      <c r="E910">
        <v>24</v>
      </c>
      <c r="F910">
        <v>442673</v>
      </c>
      <c r="G910">
        <v>0</v>
      </c>
      <c r="H910" s="74">
        <v>446396</v>
      </c>
      <c r="I910" s="42" t="str">
        <f t="shared" si="128"/>
        <v/>
      </c>
      <c r="J910" s="42">
        <f t="shared" si="129"/>
        <v>8.2863645731592571E-3</v>
      </c>
      <c r="K910" s="42">
        <f t="shared" si="130"/>
        <v>5.3763922615794046E-5</v>
      </c>
      <c r="L910" s="42">
        <f t="shared" si="131"/>
        <v>0.99165987150422497</v>
      </c>
      <c r="M910" s="42" t="str">
        <f t="shared" si="132"/>
        <v/>
      </c>
      <c r="N910" s="75">
        <f t="shared" si="133"/>
        <v>9.2383983240254139E-2</v>
      </c>
      <c r="O910" s="75">
        <f t="shared" si="136"/>
        <v>0</v>
      </c>
      <c r="P910" s="75">
        <f t="shared" si="136"/>
        <v>7.6552736584938053E-4</v>
      </c>
      <c r="Q910" s="75">
        <f t="shared" si="136"/>
        <v>4.9669253258678379E-6</v>
      </c>
      <c r="R910" s="75">
        <f t="shared" si="134"/>
        <v>9.1613488949078892E-2</v>
      </c>
      <c r="S910" s="75">
        <f t="shared" si="134"/>
        <v>0</v>
      </c>
      <c r="T910" s="42" t="str">
        <f t="shared" si="135"/>
        <v/>
      </c>
    </row>
    <row r="911" spans="1:20" x14ac:dyDescent="0.25">
      <c r="A911">
        <v>852</v>
      </c>
      <c r="B911">
        <v>1312126.3544399999</v>
      </c>
      <c r="C911">
        <v>0</v>
      </c>
      <c r="D911">
        <v>3682</v>
      </c>
      <c r="E911">
        <v>8788</v>
      </c>
      <c r="F911">
        <v>0</v>
      </c>
      <c r="G911">
        <v>0</v>
      </c>
      <c r="H911" s="74">
        <v>12470</v>
      </c>
      <c r="I911" s="42" t="str">
        <f t="shared" si="128"/>
        <v/>
      </c>
      <c r="J911" s="42">
        <f t="shared" si="129"/>
        <v>0.29526864474739373</v>
      </c>
      <c r="K911" s="42">
        <f t="shared" si="130"/>
        <v>0.70473135525260622</v>
      </c>
      <c r="L911" s="42" t="str">
        <f t="shared" si="131"/>
        <v/>
      </c>
      <c r="M911" s="42" t="str">
        <f t="shared" si="132"/>
        <v/>
      </c>
      <c r="N911" s="75">
        <f t="shared" si="133"/>
        <v>9.5036579044417181E-3</v>
      </c>
      <c r="O911" s="75">
        <f t="shared" si="136"/>
        <v>0</v>
      </c>
      <c r="P911" s="75">
        <f t="shared" si="136"/>
        <v>2.8061321895873621E-3</v>
      </c>
      <c r="Q911" s="75">
        <f t="shared" si="136"/>
        <v>6.6975257148543556E-3</v>
      </c>
      <c r="R911" s="75">
        <f t="shared" si="134"/>
        <v>0</v>
      </c>
      <c r="S911" s="75">
        <f t="shared" si="134"/>
        <v>0</v>
      </c>
      <c r="T911" s="42" t="str">
        <f t="shared" si="135"/>
        <v/>
      </c>
    </row>
    <row r="912" spans="1:20" x14ac:dyDescent="0.25">
      <c r="A912">
        <v>569</v>
      </c>
      <c r="B912">
        <v>2399733.3703700001</v>
      </c>
      <c r="C912">
        <v>0</v>
      </c>
      <c r="D912">
        <v>3546</v>
      </c>
      <c r="E912">
        <v>675</v>
      </c>
      <c r="F912">
        <v>0</v>
      </c>
      <c r="G912">
        <v>0</v>
      </c>
      <c r="H912" s="74">
        <v>4221</v>
      </c>
      <c r="I912" s="42" t="str">
        <f t="shared" si="128"/>
        <v/>
      </c>
      <c r="J912" s="42">
        <f t="shared" si="129"/>
        <v>0.84008528784648184</v>
      </c>
      <c r="K912" s="42">
        <f t="shared" si="130"/>
        <v>0.15991471215351813</v>
      </c>
      <c r="L912" s="42" t="str">
        <f t="shared" si="131"/>
        <v/>
      </c>
      <c r="M912" s="42" t="str">
        <f t="shared" si="132"/>
        <v/>
      </c>
      <c r="N912" s="75">
        <f t="shared" si="133"/>
        <v>1.7589454112350781E-3</v>
      </c>
      <c r="O912" s="75">
        <f t="shared" si="136"/>
        <v>0</v>
      </c>
      <c r="P912" s="75">
        <f t="shared" si="136"/>
        <v>1.4776641621036691E-3</v>
      </c>
      <c r="Q912" s="75">
        <f t="shared" si="136"/>
        <v>2.8128124913140911E-4</v>
      </c>
      <c r="R912" s="75">
        <f t="shared" si="134"/>
        <v>0</v>
      </c>
      <c r="S912" s="75">
        <f t="shared" si="134"/>
        <v>0</v>
      </c>
      <c r="T912" s="42" t="str">
        <f t="shared" si="135"/>
        <v/>
      </c>
    </row>
    <row r="913" spans="1:20" x14ac:dyDescent="0.25">
      <c r="A913">
        <v>576</v>
      </c>
      <c r="B913">
        <v>4987819.6979400003</v>
      </c>
      <c r="C913">
        <v>0</v>
      </c>
      <c r="D913">
        <v>3546</v>
      </c>
      <c r="E913">
        <v>24</v>
      </c>
      <c r="F913">
        <v>0</v>
      </c>
      <c r="G913">
        <v>0</v>
      </c>
      <c r="H913" s="74">
        <v>3570</v>
      </c>
      <c r="I913" s="42" t="str">
        <f t="shared" si="128"/>
        <v/>
      </c>
      <c r="J913" s="42">
        <f t="shared" si="129"/>
        <v>0.99327731092436977</v>
      </c>
      <c r="K913" s="42">
        <f t="shared" si="130"/>
        <v>6.7226890756302525E-3</v>
      </c>
      <c r="L913" s="42" t="str">
        <f t="shared" si="131"/>
        <v/>
      </c>
      <c r="M913" s="42" t="str">
        <f t="shared" si="132"/>
        <v/>
      </c>
      <c r="N913" s="75">
        <f t="shared" si="133"/>
        <v>7.1574359463603542E-4</v>
      </c>
      <c r="O913" s="75">
        <f t="shared" si="136"/>
        <v>0</v>
      </c>
      <c r="P913" s="75">
        <f t="shared" si="136"/>
        <v>7.1093187299142333E-4</v>
      </c>
      <c r="Q913" s="75">
        <f t="shared" si="136"/>
        <v>4.8117216446120027E-6</v>
      </c>
      <c r="R913" s="75">
        <f t="shared" si="134"/>
        <v>0</v>
      </c>
      <c r="S913" s="75">
        <f t="shared" si="134"/>
        <v>0</v>
      </c>
      <c r="T913" s="42" t="str">
        <f t="shared" si="135"/>
        <v/>
      </c>
    </row>
    <row r="914" spans="1:20" x14ac:dyDescent="0.25">
      <c r="A914">
        <v>344</v>
      </c>
      <c r="B914">
        <v>8697907.8961299993</v>
      </c>
      <c r="C914">
        <v>0</v>
      </c>
      <c r="D914">
        <v>3498</v>
      </c>
      <c r="E914">
        <v>113327</v>
      </c>
      <c r="F914">
        <v>0</v>
      </c>
      <c r="G914">
        <v>0</v>
      </c>
      <c r="H914" s="74">
        <v>116825</v>
      </c>
      <c r="I914" s="42" t="str">
        <f t="shared" si="128"/>
        <v/>
      </c>
      <c r="J914" s="42">
        <f t="shared" si="129"/>
        <v>2.9942221271132035E-2</v>
      </c>
      <c r="K914" s="42">
        <f t="shared" si="130"/>
        <v>0.970057778728868</v>
      </c>
      <c r="L914" s="42" t="str">
        <f t="shared" si="131"/>
        <v/>
      </c>
      <c r="M914" s="42" t="str">
        <f t="shared" si="132"/>
        <v/>
      </c>
      <c r="N914" s="75">
        <f t="shared" si="133"/>
        <v>1.3431390789040144E-2</v>
      </c>
      <c r="O914" s="75">
        <f t="shared" si="136"/>
        <v>0</v>
      </c>
      <c r="P914" s="75">
        <f t="shared" si="136"/>
        <v>4.0216567498448466E-4</v>
      </c>
      <c r="Q914" s="75">
        <f t="shared" si="136"/>
        <v>1.3029225114055657E-2</v>
      </c>
      <c r="R914" s="75">
        <f t="shared" si="134"/>
        <v>0</v>
      </c>
      <c r="S914" s="75">
        <f t="shared" si="134"/>
        <v>0</v>
      </c>
      <c r="T914" s="42" t="str">
        <f t="shared" si="135"/>
        <v/>
      </c>
    </row>
    <row r="915" spans="1:20" x14ac:dyDescent="0.25">
      <c r="A915">
        <v>939</v>
      </c>
      <c r="B915">
        <v>8934708.5832499992</v>
      </c>
      <c r="C915">
        <v>0</v>
      </c>
      <c r="D915">
        <v>3466</v>
      </c>
      <c r="E915">
        <v>0</v>
      </c>
      <c r="F915">
        <v>237947</v>
      </c>
      <c r="G915">
        <v>0</v>
      </c>
      <c r="H915" s="74">
        <v>241413</v>
      </c>
      <c r="I915" s="42" t="str">
        <f t="shared" si="128"/>
        <v/>
      </c>
      <c r="J915" s="42">
        <f t="shared" si="129"/>
        <v>1.4357139010740929E-2</v>
      </c>
      <c r="K915" s="42" t="str">
        <f t="shared" si="130"/>
        <v/>
      </c>
      <c r="L915" s="42">
        <f t="shared" si="131"/>
        <v>0.98564286098925902</v>
      </c>
      <c r="M915" s="42" t="str">
        <f t="shared" si="132"/>
        <v/>
      </c>
      <c r="N915" s="75">
        <f t="shared" si="133"/>
        <v>2.7019683714427992E-2</v>
      </c>
      <c r="O915" s="75">
        <f t="shared" si="136"/>
        <v>0</v>
      </c>
      <c r="P915" s="75">
        <f t="shared" si="136"/>
        <v>3.8792535511429551E-4</v>
      </c>
      <c r="Q915" s="75">
        <f t="shared" si="136"/>
        <v>0</v>
      </c>
      <c r="R915" s="75">
        <f t="shared" si="134"/>
        <v>2.6631758359313695E-2</v>
      </c>
      <c r="S915" s="75">
        <f t="shared" si="134"/>
        <v>0</v>
      </c>
      <c r="T915" s="42" t="str">
        <f t="shared" si="135"/>
        <v/>
      </c>
    </row>
    <row r="916" spans="1:20" x14ac:dyDescent="0.25">
      <c r="A916">
        <v>941</v>
      </c>
      <c r="B916">
        <v>11956811.6657</v>
      </c>
      <c r="C916">
        <v>0</v>
      </c>
      <c r="D916">
        <v>3466</v>
      </c>
      <c r="E916">
        <v>0</v>
      </c>
      <c r="F916">
        <v>177491</v>
      </c>
      <c r="G916">
        <v>0</v>
      </c>
      <c r="H916" s="74">
        <v>180957</v>
      </c>
      <c r="I916" s="42" t="str">
        <f t="shared" si="128"/>
        <v/>
      </c>
      <c r="J916" s="42">
        <f t="shared" si="129"/>
        <v>1.9153721602369625E-2</v>
      </c>
      <c r="K916" s="42" t="str">
        <f t="shared" si="130"/>
        <v/>
      </c>
      <c r="L916" s="42">
        <f t="shared" si="131"/>
        <v>0.98084627839763039</v>
      </c>
      <c r="M916" s="42" t="str">
        <f t="shared" si="132"/>
        <v/>
      </c>
      <c r="N916" s="75">
        <f t="shared" si="133"/>
        <v>1.5134218473901676E-2</v>
      </c>
      <c r="O916" s="75">
        <f t="shared" si="136"/>
        <v>0</v>
      </c>
      <c r="P916" s="75">
        <f t="shared" si="136"/>
        <v>2.8987660731855195E-4</v>
      </c>
      <c r="Q916" s="75">
        <f t="shared" si="136"/>
        <v>0</v>
      </c>
      <c r="R916" s="75">
        <f t="shared" si="134"/>
        <v>1.4844341866583123E-2</v>
      </c>
      <c r="S916" s="75">
        <f t="shared" si="134"/>
        <v>0</v>
      </c>
      <c r="T916" s="42" t="str">
        <f t="shared" si="135"/>
        <v/>
      </c>
    </row>
    <row r="917" spans="1:20" x14ac:dyDescent="0.25">
      <c r="A917">
        <v>306</v>
      </c>
      <c r="B917">
        <v>3590534.38375</v>
      </c>
      <c r="C917">
        <v>0</v>
      </c>
      <c r="D917">
        <v>3466</v>
      </c>
      <c r="E917">
        <v>15768</v>
      </c>
      <c r="F917">
        <v>0</v>
      </c>
      <c r="G917">
        <v>0</v>
      </c>
      <c r="H917" s="74">
        <v>19234</v>
      </c>
      <c r="I917" s="42" t="str">
        <f t="shared" si="128"/>
        <v/>
      </c>
      <c r="J917" s="42">
        <f t="shared" si="129"/>
        <v>0.1802017261100135</v>
      </c>
      <c r="K917" s="42">
        <f t="shared" si="130"/>
        <v>0.8197982738899865</v>
      </c>
      <c r="L917" s="42" t="str">
        <f t="shared" si="131"/>
        <v/>
      </c>
      <c r="M917" s="42" t="str">
        <f t="shared" si="132"/>
        <v/>
      </c>
      <c r="N917" s="75">
        <f t="shared" si="133"/>
        <v>5.3568627798271529E-3</v>
      </c>
      <c r="O917" s="75">
        <f t="shared" si="136"/>
        <v>0</v>
      </c>
      <c r="P917" s="75">
        <f t="shared" si="136"/>
        <v>9.6531591945933832E-4</v>
      </c>
      <c r="Q917" s="75">
        <f t="shared" si="136"/>
        <v>4.3915468603678148E-3</v>
      </c>
      <c r="R917" s="75">
        <f t="shared" si="134"/>
        <v>0</v>
      </c>
      <c r="S917" s="75">
        <f t="shared" si="134"/>
        <v>0</v>
      </c>
      <c r="T917" s="42" t="str">
        <f t="shared" si="135"/>
        <v/>
      </c>
    </row>
    <row r="918" spans="1:20" x14ac:dyDescent="0.25">
      <c r="A918">
        <v>638</v>
      </c>
      <c r="B918">
        <v>20354340.0469</v>
      </c>
      <c r="C918">
        <v>0</v>
      </c>
      <c r="D918">
        <v>3236</v>
      </c>
      <c r="E918">
        <v>0</v>
      </c>
      <c r="F918">
        <v>52</v>
      </c>
      <c r="G918">
        <v>0</v>
      </c>
      <c r="H918" s="74">
        <v>3288</v>
      </c>
      <c r="I918" s="42" t="str">
        <f t="shared" si="128"/>
        <v/>
      </c>
      <c r="J918" s="42">
        <f t="shared" si="129"/>
        <v>0.98418491484184911</v>
      </c>
      <c r="K918" s="42" t="str">
        <f t="shared" si="130"/>
        <v/>
      </c>
      <c r="L918" s="42">
        <f t="shared" si="131"/>
        <v>1.5815085158150853E-2</v>
      </c>
      <c r="M918" s="42" t="str">
        <f t="shared" si="132"/>
        <v/>
      </c>
      <c r="N918" s="75">
        <f t="shared" si="133"/>
        <v>1.6153803033770029E-4</v>
      </c>
      <c r="O918" s="75">
        <f t="shared" si="136"/>
        <v>0</v>
      </c>
      <c r="P918" s="75">
        <f t="shared" si="136"/>
        <v>1.5898329263162959E-4</v>
      </c>
      <c r="Q918" s="75">
        <f t="shared" si="136"/>
        <v>0</v>
      </c>
      <c r="R918" s="75">
        <f t="shared" si="134"/>
        <v>2.5547377060706858E-6</v>
      </c>
      <c r="S918" s="75">
        <f t="shared" si="134"/>
        <v>0</v>
      </c>
      <c r="T918" s="42" t="str">
        <f t="shared" si="135"/>
        <v/>
      </c>
    </row>
    <row r="919" spans="1:20" x14ac:dyDescent="0.25">
      <c r="A919">
        <v>497</v>
      </c>
      <c r="B919">
        <v>1274612.2616900001</v>
      </c>
      <c r="C919">
        <v>304771</v>
      </c>
      <c r="D919">
        <v>3113</v>
      </c>
      <c r="E919">
        <v>0</v>
      </c>
      <c r="F919">
        <v>0</v>
      </c>
      <c r="G919">
        <v>0</v>
      </c>
      <c r="H919" s="74">
        <v>307884</v>
      </c>
      <c r="I919" s="42">
        <f t="shared" si="128"/>
        <v>0.98988904912239672</v>
      </c>
      <c r="J919" s="42">
        <f t="shared" si="129"/>
        <v>1.0110950877603253E-2</v>
      </c>
      <c r="K919" s="42" t="str">
        <f t="shared" si="130"/>
        <v/>
      </c>
      <c r="L919" s="42" t="str">
        <f t="shared" si="131"/>
        <v/>
      </c>
      <c r="M919" s="42" t="str">
        <f t="shared" si="132"/>
        <v/>
      </c>
      <c r="N919" s="75">
        <f t="shared" si="133"/>
        <v>0.24155110479776698</v>
      </c>
      <c r="O919" s="75">
        <f t="shared" si="136"/>
        <v>0.23910879344272595</v>
      </c>
      <c r="P919" s="75">
        <f t="shared" si="136"/>
        <v>2.4423113550410174E-3</v>
      </c>
      <c r="Q919" s="75">
        <f t="shared" si="136"/>
        <v>0</v>
      </c>
      <c r="R919" s="75">
        <f t="shared" si="134"/>
        <v>0</v>
      </c>
      <c r="S919" s="75">
        <f t="shared" si="134"/>
        <v>0</v>
      </c>
      <c r="T919" s="42" t="str">
        <f t="shared" si="135"/>
        <v/>
      </c>
    </row>
    <row r="920" spans="1:20" x14ac:dyDescent="0.25">
      <c r="A920">
        <v>417</v>
      </c>
      <c r="B920">
        <v>14930637.2426</v>
      </c>
      <c r="C920">
        <v>0</v>
      </c>
      <c r="D920">
        <v>3102</v>
      </c>
      <c r="E920">
        <v>139</v>
      </c>
      <c r="F920">
        <v>14418</v>
      </c>
      <c r="G920">
        <v>0</v>
      </c>
      <c r="H920" s="74">
        <v>17659</v>
      </c>
      <c r="I920" s="42" t="str">
        <f t="shared" si="128"/>
        <v/>
      </c>
      <c r="J920" s="42">
        <f t="shared" si="129"/>
        <v>0.1756611359646639</v>
      </c>
      <c r="K920" s="42">
        <f t="shared" si="130"/>
        <v>7.8713403930007354E-3</v>
      </c>
      <c r="L920" s="42">
        <f t="shared" si="131"/>
        <v>0.81646752364233532</v>
      </c>
      <c r="M920" s="42" t="str">
        <f t="shared" si="132"/>
        <v/>
      </c>
      <c r="N920" s="75">
        <f t="shared" si="133"/>
        <v>1.1827358546770833E-3</v>
      </c>
      <c r="O920" s="75">
        <f t="shared" si="136"/>
        <v>0</v>
      </c>
      <c r="P920" s="75">
        <f t="shared" si="136"/>
        <v>2.077607237787141E-4</v>
      </c>
      <c r="Q920" s="75">
        <f t="shared" si="136"/>
        <v>9.3097165071699748E-6</v>
      </c>
      <c r="R920" s="75">
        <f t="shared" si="134"/>
        <v>9.6566541439119919E-4</v>
      </c>
      <c r="S920" s="75">
        <f t="shared" si="134"/>
        <v>0</v>
      </c>
      <c r="T920" s="42" t="str">
        <f t="shared" si="135"/>
        <v/>
      </c>
    </row>
    <row r="921" spans="1:20" x14ac:dyDescent="0.25">
      <c r="A921">
        <v>1008</v>
      </c>
      <c r="B921">
        <v>3648946.3003099998</v>
      </c>
      <c r="C921">
        <v>284292</v>
      </c>
      <c r="D921">
        <v>3090</v>
      </c>
      <c r="E921">
        <v>0</v>
      </c>
      <c r="F921">
        <v>0</v>
      </c>
      <c r="G921">
        <v>0</v>
      </c>
      <c r="H921" s="74">
        <v>287382</v>
      </c>
      <c r="I921" s="42">
        <f t="shared" si="128"/>
        <v>0.98924776082009314</v>
      </c>
      <c r="J921" s="42">
        <f t="shared" si="129"/>
        <v>1.0752239179906883E-2</v>
      </c>
      <c r="K921" s="42" t="str">
        <f t="shared" si="130"/>
        <v/>
      </c>
      <c r="L921" s="42" t="str">
        <f t="shared" si="131"/>
        <v/>
      </c>
      <c r="M921" s="42" t="str">
        <f t="shared" si="132"/>
        <v/>
      </c>
      <c r="N921" s="75">
        <f t="shared" si="133"/>
        <v>7.8757530626193423E-2</v>
      </c>
      <c r="O921" s="75">
        <f t="shared" si="136"/>
        <v>7.7910710819681747E-2</v>
      </c>
      <c r="P921" s="75">
        <f t="shared" si="136"/>
        <v>8.4681980651167327E-4</v>
      </c>
      <c r="Q921" s="75">
        <f t="shared" si="136"/>
        <v>0</v>
      </c>
      <c r="R921" s="75">
        <f t="shared" si="134"/>
        <v>0</v>
      </c>
      <c r="S921" s="75">
        <f t="shared" si="134"/>
        <v>0</v>
      </c>
      <c r="T921" s="42" t="str">
        <f t="shared" si="135"/>
        <v/>
      </c>
    </row>
    <row r="922" spans="1:20" x14ac:dyDescent="0.25">
      <c r="A922">
        <v>414</v>
      </c>
      <c r="B922">
        <v>1454353.99281</v>
      </c>
      <c r="C922">
        <v>0</v>
      </c>
      <c r="D922">
        <v>2920</v>
      </c>
      <c r="E922">
        <v>2732</v>
      </c>
      <c r="F922">
        <v>0</v>
      </c>
      <c r="G922">
        <v>2976662</v>
      </c>
      <c r="H922" s="74">
        <v>2982314</v>
      </c>
      <c r="I922" s="42" t="str">
        <f t="shared" si="128"/>
        <v/>
      </c>
      <c r="J922" s="42">
        <f t="shared" si="129"/>
        <v>9.7910548654501161E-4</v>
      </c>
      <c r="K922" s="42">
        <f t="shared" si="130"/>
        <v>9.1606718809622329E-4</v>
      </c>
      <c r="L922" s="42" t="str">
        <f t="shared" si="131"/>
        <v/>
      </c>
      <c r="M922" s="42">
        <f t="shared" si="132"/>
        <v>0.99810482732535877</v>
      </c>
      <c r="N922" s="75">
        <f t="shared" si="133"/>
        <v>2.0506107967825522</v>
      </c>
      <c r="O922" s="75">
        <f t="shared" si="136"/>
        <v>0</v>
      </c>
      <c r="P922" s="75">
        <f t="shared" si="136"/>
        <v>2.0077642818982348E-3</v>
      </c>
      <c r="Q922" s="75">
        <f t="shared" si="136"/>
        <v>1.8784972664883483E-3</v>
      </c>
      <c r="R922" s="75">
        <f t="shared" si="134"/>
        <v>0</v>
      </c>
      <c r="S922" s="75">
        <f t="shared" si="134"/>
        <v>2.0467245352341656</v>
      </c>
      <c r="T922" s="42" t="str">
        <f t="shared" si="135"/>
        <v/>
      </c>
    </row>
    <row r="923" spans="1:20" x14ac:dyDescent="0.25">
      <c r="A923">
        <v>418</v>
      </c>
      <c r="B923">
        <v>748710.48675000004</v>
      </c>
      <c r="C923">
        <v>0</v>
      </c>
      <c r="D923">
        <v>2920</v>
      </c>
      <c r="E923">
        <v>0</v>
      </c>
      <c r="F923">
        <v>1639</v>
      </c>
      <c r="G923">
        <v>0</v>
      </c>
      <c r="H923" s="74">
        <v>4559</v>
      </c>
      <c r="I923" s="42" t="str">
        <f t="shared" si="128"/>
        <v/>
      </c>
      <c r="J923" s="42">
        <f t="shared" si="129"/>
        <v>0.64049133581925866</v>
      </c>
      <c r="K923" s="42" t="str">
        <f t="shared" si="130"/>
        <v/>
      </c>
      <c r="L923" s="42">
        <f t="shared" si="131"/>
        <v>0.3595086641807414</v>
      </c>
      <c r="M923" s="42" t="str">
        <f t="shared" si="132"/>
        <v/>
      </c>
      <c r="N923" s="75">
        <f t="shared" si="133"/>
        <v>6.0891360287868975E-3</v>
      </c>
      <c r="O923" s="75">
        <f t="shared" si="136"/>
        <v>0</v>
      </c>
      <c r="P923" s="75">
        <f t="shared" si="136"/>
        <v>3.9000388690628952E-3</v>
      </c>
      <c r="Q923" s="75">
        <f t="shared" si="136"/>
        <v>0</v>
      </c>
      <c r="R923" s="75">
        <f t="shared" si="134"/>
        <v>2.1890971597240019E-3</v>
      </c>
      <c r="S923" s="75">
        <f t="shared" si="134"/>
        <v>0</v>
      </c>
      <c r="T923" s="42" t="str">
        <f t="shared" si="135"/>
        <v/>
      </c>
    </row>
    <row r="924" spans="1:20" x14ac:dyDescent="0.25">
      <c r="A924">
        <v>32</v>
      </c>
      <c r="B924">
        <v>49996592.403700002</v>
      </c>
      <c r="C924">
        <v>0</v>
      </c>
      <c r="D924">
        <v>2898</v>
      </c>
      <c r="E924">
        <v>211706</v>
      </c>
      <c r="F924">
        <v>200916</v>
      </c>
      <c r="G924">
        <v>5953324</v>
      </c>
      <c r="H924" s="74">
        <v>6368844</v>
      </c>
      <c r="I924" s="42" t="str">
        <f t="shared" si="128"/>
        <v/>
      </c>
      <c r="J924" s="42">
        <f t="shared" si="129"/>
        <v>4.5502763138805094E-4</v>
      </c>
      <c r="K924" s="42">
        <f t="shared" si="130"/>
        <v>3.3240883274892587E-2</v>
      </c>
      <c r="L924" s="42">
        <f t="shared" si="131"/>
        <v>3.1546698270518168E-2</v>
      </c>
      <c r="M924" s="42">
        <f t="shared" si="132"/>
        <v>0.9347573908232012</v>
      </c>
      <c r="N924" s="75">
        <f t="shared" si="133"/>
        <v>0.12738556157136569</v>
      </c>
      <c r="O924" s="75">
        <f t="shared" si="136"/>
        <v>0</v>
      </c>
      <c r="P924" s="75">
        <f t="shared" si="136"/>
        <v>5.796395035485525E-5</v>
      </c>
      <c r="Q924" s="75">
        <f t="shared" si="136"/>
        <v>4.2344085831004094E-3</v>
      </c>
      <c r="R924" s="75">
        <f t="shared" si="134"/>
        <v>4.0185938749123873E-3</v>
      </c>
      <c r="S924" s="75">
        <f t="shared" si="134"/>
        <v>0.11907459516299802</v>
      </c>
      <c r="T924" s="42" t="str">
        <f t="shared" si="135"/>
        <v/>
      </c>
    </row>
    <row r="925" spans="1:20" x14ac:dyDescent="0.25">
      <c r="A925">
        <v>106</v>
      </c>
      <c r="B925">
        <v>16881250.972600002</v>
      </c>
      <c r="C925">
        <v>0</v>
      </c>
      <c r="D925">
        <v>2895</v>
      </c>
      <c r="E925">
        <v>2012</v>
      </c>
      <c r="F925">
        <v>1950739</v>
      </c>
      <c r="G925">
        <v>0</v>
      </c>
      <c r="H925" s="74">
        <v>1955646</v>
      </c>
      <c r="I925" s="42" t="str">
        <f t="shared" si="128"/>
        <v/>
      </c>
      <c r="J925" s="42">
        <f t="shared" si="129"/>
        <v>1.4803292620443576E-3</v>
      </c>
      <c r="K925" s="42">
        <f t="shared" si="130"/>
        <v>1.0288160536211564E-3</v>
      </c>
      <c r="L925" s="42">
        <f t="shared" si="131"/>
        <v>0.99749085468433452</v>
      </c>
      <c r="M925" s="42" t="str">
        <f t="shared" si="132"/>
        <v/>
      </c>
      <c r="N925" s="75">
        <f t="shared" si="133"/>
        <v>0.11584722027853349</v>
      </c>
      <c r="O925" s="75">
        <f t="shared" si="136"/>
        <v>0</v>
      </c>
      <c r="P925" s="75">
        <f t="shared" si="136"/>
        <v>1.7149203010481163E-4</v>
      </c>
      <c r="Q925" s="75">
        <f t="shared" si="136"/>
        <v>1.1918547998994162E-4</v>
      </c>
      <c r="R925" s="75">
        <f t="shared" si="134"/>
        <v>0.11555654276843873</v>
      </c>
      <c r="S925" s="75">
        <f t="shared" si="134"/>
        <v>0</v>
      </c>
      <c r="T925" s="42" t="str">
        <f t="shared" si="135"/>
        <v/>
      </c>
    </row>
    <row r="926" spans="1:20" x14ac:dyDescent="0.25">
      <c r="A926">
        <v>103</v>
      </c>
      <c r="B926">
        <v>21751756.665399998</v>
      </c>
      <c r="C926">
        <v>0</v>
      </c>
      <c r="D926">
        <v>2895</v>
      </c>
      <c r="E926">
        <v>0</v>
      </c>
      <c r="F926">
        <v>3813810</v>
      </c>
      <c r="G926">
        <v>0</v>
      </c>
      <c r="H926" s="74">
        <v>3816705</v>
      </c>
      <c r="I926" s="42" t="str">
        <f t="shared" si="128"/>
        <v/>
      </c>
      <c r="J926" s="42">
        <f t="shared" si="129"/>
        <v>7.5850766564353287E-4</v>
      </c>
      <c r="K926" s="42" t="str">
        <f t="shared" si="130"/>
        <v/>
      </c>
      <c r="L926" s="42">
        <f t="shared" si="131"/>
        <v>0.99924149233435644</v>
      </c>
      <c r="M926" s="42" t="str">
        <f t="shared" si="132"/>
        <v/>
      </c>
      <c r="N926" s="75">
        <f t="shared" si="133"/>
        <v>0.17546651788685838</v>
      </c>
      <c r="O926" s="75">
        <f t="shared" si="136"/>
        <v>0</v>
      </c>
      <c r="P926" s="75">
        <f t="shared" si="136"/>
        <v>1.3309269888096015E-4</v>
      </c>
      <c r="Q926" s="75">
        <f t="shared" si="136"/>
        <v>0</v>
      </c>
      <c r="R926" s="75">
        <f t="shared" si="134"/>
        <v>0.17533342518797743</v>
      </c>
      <c r="S926" s="75">
        <f t="shared" si="134"/>
        <v>0</v>
      </c>
      <c r="T926" s="42" t="str">
        <f t="shared" si="135"/>
        <v/>
      </c>
    </row>
    <row r="927" spans="1:20" x14ac:dyDescent="0.25">
      <c r="A927">
        <v>542</v>
      </c>
      <c r="B927">
        <v>4055795.5702499999</v>
      </c>
      <c r="C927">
        <v>0</v>
      </c>
      <c r="D927">
        <v>2762</v>
      </c>
      <c r="E927">
        <v>0</v>
      </c>
      <c r="F927">
        <v>74833</v>
      </c>
      <c r="G927">
        <v>0</v>
      </c>
      <c r="H927" s="74">
        <v>77595</v>
      </c>
      <c r="I927" s="42" t="str">
        <f t="shared" si="128"/>
        <v/>
      </c>
      <c r="J927" s="42">
        <f t="shared" si="129"/>
        <v>3.5595077002384172E-2</v>
      </c>
      <c r="K927" s="42" t="str">
        <f t="shared" si="130"/>
        <v/>
      </c>
      <c r="L927" s="42">
        <f t="shared" si="131"/>
        <v>0.96440492299761582</v>
      </c>
      <c r="M927" s="42" t="str">
        <f t="shared" si="132"/>
        <v/>
      </c>
      <c r="N927" s="75">
        <f t="shared" si="133"/>
        <v>1.9131881441257412E-2</v>
      </c>
      <c r="O927" s="75">
        <f t="shared" si="136"/>
        <v>0</v>
      </c>
      <c r="P927" s="75">
        <f t="shared" si="136"/>
        <v>6.8100079310204234E-4</v>
      </c>
      <c r="Q927" s="75">
        <f t="shared" si="136"/>
        <v>0</v>
      </c>
      <c r="R927" s="75">
        <f t="shared" si="134"/>
        <v>1.8450880648155372E-2</v>
      </c>
      <c r="S927" s="75">
        <f t="shared" si="134"/>
        <v>0</v>
      </c>
      <c r="T927" s="42" t="str">
        <f t="shared" si="135"/>
        <v/>
      </c>
    </row>
    <row r="928" spans="1:20" x14ac:dyDescent="0.25">
      <c r="A928">
        <v>614</v>
      </c>
      <c r="B928">
        <v>17260883.144699998</v>
      </c>
      <c r="C928">
        <v>0</v>
      </c>
      <c r="D928">
        <v>2712</v>
      </c>
      <c r="E928">
        <v>47346</v>
      </c>
      <c r="F928">
        <v>23624</v>
      </c>
      <c r="G928">
        <v>0</v>
      </c>
      <c r="H928" s="74">
        <v>73682</v>
      </c>
      <c r="I928" s="42" t="str">
        <f t="shared" si="128"/>
        <v/>
      </c>
      <c r="J928" s="42">
        <f t="shared" si="129"/>
        <v>3.6806818490268997E-2</v>
      </c>
      <c r="K928" s="42">
        <f t="shared" si="130"/>
        <v>0.64257213430688631</v>
      </c>
      <c r="L928" s="42">
        <f t="shared" si="131"/>
        <v>0.32062104720284468</v>
      </c>
      <c r="M928" s="42" t="str">
        <f t="shared" si="132"/>
        <v/>
      </c>
      <c r="N928" s="75">
        <f t="shared" si="133"/>
        <v>4.2687271202936257E-3</v>
      </c>
      <c r="O928" s="75">
        <f t="shared" si="136"/>
        <v>0</v>
      </c>
      <c r="P928" s="75">
        <f t="shared" si="136"/>
        <v>1.5711826430113613E-4</v>
      </c>
      <c r="Q928" s="75">
        <f t="shared" si="136"/>
        <v>2.7429650964607638E-3</v>
      </c>
      <c r="R928" s="75">
        <f t="shared" si="134"/>
        <v>1.3686437595317256E-3</v>
      </c>
      <c r="S928" s="75">
        <f t="shared" si="134"/>
        <v>0</v>
      </c>
      <c r="T928" s="42" t="str">
        <f t="shared" si="135"/>
        <v/>
      </c>
    </row>
    <row r="929" spans="1:20" x14ac:dyDescent="0.25">
      <c r="A929">
        <v>950</v>
      </c>
      <c r="B929">
        <v>4071007.7234399999</v>
      </c>
      <c r="C929">
        <v>0</v>
      </c>
      <c r="D929">
        <v>2531</v>
      </c>
      <c r="E929">
        <v>0</v>
      </c>
      <c r="F929">
        <v>2591</v>
      </c>
      <c r="G929">
        <v>0</v>
      </c>
      <c r="H929" s="74">
        <v>5122</v>
      </c>
      <c r="I929" s="42" t="str">
        <f t="shared" si="128"/>
        <v/>
      </c>
      <c r="J929" s="42">
        <f t="shared" si="129"/>
        <v>0.4941429129246388</v>
      </c>
      <c r="K929" s="42" t="str">
        <f t="shared" si="130"/>
        <v/>
      </c>
      <c r="L929" s="42">
        <f t="shared" si="131"/>
        <v>0.50585708707536114</v>
      </c>
      <c r="M929" s="42" t="str">
        <f t="shared" si="132"/>
        <v/>
      </c>
      <c r="N929" s="75">
        <f t="shared" si="133"/>
        <v>1.2581651394343002E-3</v>
      </c>
      <c r="O929" s="75">
        <f t="shared" si="136"/>
        <v>0</v>
      </c>
      <c r="P929" s="75">
        <f t="shared" si="136"/>
        <v>6.2171338694029944E-4</v>
      </c>
      <c r="Q929" s="75">
        <f t="shared" si="136"/>
        <v>0</v>
      </c>
      <c r="R929" s="75">
        <f t="shared" si="134"/>
        <v>6.3645175249400071E-4</v>
      </c>
      <c r="S929" s="75">
        <f t="shared" si="134"/>
        <v>0</v>
      </c>
      <c r="T929" s="42" t="str">
        <f t="shared" si="135"/>
        <v/>
      </c>
    </row>
    <row r="930" spans="1:20" x14ac:dyDescent="0.25">
      <c r="A930">
        <v>952</v>
      </c>
      <c r="B930">
        <v>3576494.81935</v>
      </c>
      <c r="C930">
        <v>0</v>
      </c>
      <c r="D930">
        <v>2531</v>
      </c>
      <c r="E930">
        <v>0</v>
      </c>
      <c r="F930">
        <v>109180</v>
      </c>
      <c r="G930">
        <v>0</v>
      </c>
      <c r="H930" s="74">
        <v>111711</v>
      </c>
      <c r="I930" s="42" t="str">
        <f t="shared" si="128"/>
        <v/>
      </c>
      <c r="J930" s="42">
        <f t="shared" si="129"/>
        <v>2.2656676603020294E-2</v>
      </c>
      <c r="K930" s="42" t="str">
        <f t="shared" si="130"/>
        <v/>
      </c>
      <c r="L930" s="42">
        <f t="shared" si="131"/>
        <v>0.97734332339697971</v>
      </c>
      <c r="M930" s="42" t="str">
        <f t="shared" si="132"/>
        <v/>
      </c>
      <c r="N930" s="75">
        <f t="shared" si="133"/>
        <v>3.1234771932453855E-2</v>
      </c>
      <c r="O930" s="75">
        <f t="shared" si="136"/>
        <v>0</v>
      </c>
      <c r="P930" s="75">
        <f t="shared" si="136"/>
        <v>7.0767612644270219E-4</v>
      </c>
      <c r="Q930" s="75">
        <f t="shared" si="136"/>
        <v>0</v>
      </c>
      <c r="R930" s="75">
        <f t="shared" si="134"/>
        <v>3.0527095806011154E-2</v>
      </c>
      <c r="S930" s="75">
        <f t="shared" si="134"/>
        <v>0</v>
      </c>
      <c r="T930" s="42" t="str">
        <f t="shared" si="135"/>
        <v/>
      </c>
    </row>
    <row r="931" spans="1:20" x14ac:dyDescent="0.25">
      <c r="A931">
        <v>714</v>
      </c>
      <c r="B931">
        <v>3145483.97694</v>
      </c>
      <c r="C931">
        <v>0</v>
      </c>
      <c r="D931">
        <v>2470</v>
      </c>
      <c r="E931">
        <v>0</v>
      </c>
      <c r="F931">
        <v>5491</v>
      </c>
      <c r="G931">
        <v>0</v>
      </c>
      <c r="H931" s="74">
        <v>7961</v>
      </c>
      <c r="I931" s="42" t="str">
        <f t="shared" si="128"/>
        <v/>
      </c>
      <c r="J931" s="42">
        <f t="shared" si="129"/>
        <v>0.31026252983293556</v>
      </c>
      <c r="K931" s="42" t="str">
        <f t="shared" si="130"/>
        <v/>
      </c>
      <c r="L931" s="42">
        <f t="shared" si="131"/>
        <v>0.68973747016706444</v>
      </c>
      <c r="M931" s="42" t="str">
        <f t="shared" si="132"/>
        <v/>
      </c>
      <c r="N931" s="75">
        <f t="shared" si="133"/>
        <v>2.5309300757413635E-3</v>
      </c>
      <c r="O931" s="75">
        <f t="shared" si="136"/>
        <v>0</v>
      </c>
      <c r="P931" s="75">
        <f t="shared" si="136"/>
        <v>7.8525276812977871E-4</v>
      </c>
      <c r="Q931" s="75">
        <f t="shared" si="136"/>
        <v>0</v>
      </c>
      <c r="R931" s="75">
        <f t="shared" si="134"/>
        <v>1.745677307611585E-3</v>
      </c>
      <c r="S931" s="75">
        <f t="shared" si="134"/>
        <v>0</v>
      </c>
      <c r="T931" s="42" t="str">
        <f t="shared" si="135"/>
        <v/>
      </c>
    </row>
    <row r="932" spans="1:20" x14ac:dyDescent="0.25">
      <c r="A932">
        <v>279</v>
      </c>
      <c r="B932">
        <v>5348608.9933799999</v>
      </c>
      <c r="C932">
        <v>0</v>
      </c>
      <c r="D932">
        <v>2470</v>
      </c>
      <c r="E932">
        <v>0</v>
      </c>
      <c r="F932">
        <v>17753</v>
      </c>
      <c r="G932">
        <v>0</v>
      </c>
      <c r="H932" s="74">
        <v>20223</v>
      </c>
      <c r="I932" s="42" t="str">
        <f t="shared" si="128"/>
        <v/>
      </c>
      <c r="J932" s="42">
        <f t="shared" si="129"/>
        <v>0.12213815952133709</v>
      </c>
      <c r="K932" s="42" t="str">
        <f t="shared" si="130"/>
        <v/>
      </c>
      <c r="L932" s="42">
        <f t="shared" si="131"/>
        <v>0.87786184047866289</v>
      </c>
      <c r="M932" s="42" t="str">
        <f t="shared" si="132"/>
        <v/>
      </c>
      <c r="N932" s="75">
        <f t="shared" si="133"/>
        <v>3.7809830602741961E-3</v>
      </c>
      <c r="O932" s="75">
        <f t="shared" si="136"/>
        <v>0</v>
      </c>
      <c r="P932" s="75">
        <f t="shared" si="136"/>
        <v>4.618023121632431E-4</v>
      </c>
      <c r="Q932" s="75">
        <f t="shared" si="136"/>
        <v>0</v>
      </c>
      <c r="R932" s="75">
        <f t="shared" si="134"/>
        <v>3.3191807481109531E-3</v>
      </c>
      <c r="S932" s="75">
        <f t="shared" si="134"/>
        <v>0</v>
      </c>
      <c r="T932" s="42" t="str">
        <f t="shared" si="135"/>
        <v/>
      </c>
    </row>
    <row r="933" spans="1:20" x14ac:dyDescent="0.25">
      <c r="A933">
        <v>80</v>
      </c>
      <c r="B933">
        <v>1338450.25544</v>
      </c>
      <c r="C933">
        <v>0</v>
      </c>
      <c r="D933">
        <v>2470</v>
      </c>
      <c r="E933">
        <v>0</v>
      </c>
      <c r="F933">
        <v>2593</v>
      </c>
      <c r="G933">
        <v>0</v>
      </c>
      <c r="H933" s="74">
        <v>5063</v>
      </c>
      <c r="I933" s="42" t="str">
        <f t="shared" si="128"/>
        <v/>
      </c>
      <c r="J933" s="42">
        <f t="shared" si="129"/>
        <v>0.48785305155046416</v>
      </c>
      <c r="K933" s="42" t="str">
        <f t="shared" si="130"/>
        <v/>
      </c>
      <c r="L933" s="42">
        <f t="shared" si="131"/>
        <v>0.5121469484495359</v>
      </c>
      <c r="M933" s="42" t="str">
        <f t="shared" si="132"/>
        <v/>
      </c>
      <c r="N933" s="75">
        <f t="shared" si="133"/>
        <v>3.7827330372734677E-3</v>
      </c>
      <c r="O933" s="75">
        <f t="shared" si="136"/>
        <v>0</v>
      </c>
      <c r="P933" s="75">
        <f t="shared" si="136"/>
        <v>1.845417855434617E-3</v>
      </c>
      <c r="Q933" s="75">
        <f t="shared" si="136"/>
        <v>0</v>
      </c>
      <c r="R933" s="75">
        <f t="shared" si="134"/>
        <v>1.9373151818388508E-3</v>
      </c>
      <c r="S933" s="75">
        <f t="shared" si="134"/>
        <v>0</v>
      </c>
      <c r="T933" s="42" t="str">
        <f t="shared" si="135"/>
        <v/>
      </c>
    </row>
    <row r="934" spans="1:20" x14ac:dyDescent="0.25">
      <c r="A934">
        <v>114</v>
      </c>
      <c r="B934">
        <v>3539418.6529999999</v>
      </c>
      <c r="C934">
        <v>0</v>
      </c>
      <c r="D934">
        <v>2324</v>
      </c>
      <c r="E934">
        <v>0</v>
      </c>
      <c r="F934">
        <v>143</v>
      </c>
      <c r="G934">
        <v>0</v>
      </c>
      <c r="H934" s="74">
        <v>2467</v>
      </c>
      <c r="I934" s="42" t="str">
        <f t="shared" si="128"/>
        <v/>
      </c>
      <c r="J934" s="42">
        <f t="shared" si="129"/>
        <v>0.94203486015403326</v>
      </c>
      <c r="K934" s="42" t="str">
        <f t="shared" si="130"/>
        <v/>
      </c>
      <c r="L934" s="42">
        <f t="shared" si="131"/>
        <v>5.7965139845966761E-2</v>
      </c>
      <c r="M934" s="42" t="str">
        <f t="shared" si="132"/>
        <v/>
      </c>
      <c r="N934" s="75">
        <f t="shared" si="133"/>
        <v>6.9700711949093074E-4</v>
      </c>
      <c r="O934" s="75">
        <f t="shared" si="136"/>
        <v>0</v>
      </c>
      <c r="P934" s="75">
        <f t="shared" si="136"/>
        <v>6.5660500433600442E-4</v>
      </c>
      <c r="Q934" s="75">
        <f t="shared" si="136"/>
        <v>0</v>
      </c>
      <c r="R934" s="75">
        <f t="shared" si="134"/>
        <v>4.0402115154926261E-5</v>
      </c>
      <c r="S934" s="75">
        <f t="shared" si="134"/>
        <v>0</v>
      </c>
      <c r="T934" s="42" t="str">
        <f t="shared" si="135"/>
        <v/>
      </c>
    </row>
    <row r="935" spans="1:20" x14ac:dyDescent="0.25">
      <c r="A935">
        <v>354</v>
      </c>
      <c r="B935">
        <v>23906497.189800002</v>
      </c>
      <c r="C935">
        <v>0</v>
      </c>
      <c r="D935">
        <v>2171</v>
      </c>
      <c r="E935">
        <v>31128</v>
      </c>
      <c r="F935">
        <v>4748468</v>
      </c>
      <c r="G935">
        <v>0</v>
      </c>
      <c r="H935" s="74">
        <v>4781767</v>
      </c>
      <c r="I935" s="42" t="str">
        <f t="shared" si="128"/>
        <v/>
      </c>
      <c r="J935" s="42">
        <f t="shared" si="129"/>
        <v>4.5401626637182446E-4</v>
      </c>
      <c r="K935" s="42">
        <f t="shared" si="130"/>
        <v>6.50972747103738E-3</v>
      </c>
      <c r="L935" s="42">
        <f t="shared" si="131"/>
        <v>0.99303625626259084</v>
      </c>
      <c r="M935" s="42" t="str">
        <f t="shared" si="132"/>
        <v/>
      </c>
      <c r="N935" s="75">
        <f t="shared" si="133"/>
        <v>0.20001955794846429</v>
      </c>
      <c r="O935" s="75">
        <f t="shared" si="136"/>
        <v>0</v>
      </c>
      <c r="P935" s="75">
        <f t="shared" si="136"/>
        <v>9.0812132901104547E-5</v>
      </c>
      <c r="Q935" s="75">
        <f t="shared" si="136"/>
        <v>1.3020728111218711E-3</v>
      </c>
      <c r="R935" s="75">
        <f t="shared" si="134"/>
        <v>0.19862667300444131</v>
      </c>
      <c r="S935" s="75">
        <f t="shared" si="134"/>
        <v>0</v>
      </c>
      <c r="T935" s="42" t="str">
        <f t="shared" si="135"/>
        <v/>
      </c>
    </row>
    <row r="936" spans="1:20" x14ac:dyDescent="0.25">
      <c r="A936">
        <v>597</v>
      </c>
      <c r="B936">
        <v>40462684.203100003</v>
      </c>
      <c r="C936">
        <v>0</v>
      </c>
      <c r="D936">
        <v>2157</v>
      </c>
      <c r="E936">
        <v>0</v>
      </c>
      <c r="F936">
        <v>179</v>
      </c>
      <c r="G936">
        <v>0</v>
      </c>
      <c r="H936" s="74">
        <v>2336</v>
      </c>
      <c r="I936" s="42" t="str">
        <f t="shared" si="128"/>
        <v/>
      </c>
      <c r="J936" s="42">
        <f t="shared" si="129"/>
        <v>0.92337328767123283</v>
      </c>
      <c r="K936" s="42" t="str">
        <f t="shared" si="130"/>
        <v/>
      </c>
      <c r="L936" s="42">
        <f t="shared" si="131"/>
        <v>7.6626712328767124E-2</v>
      </c>
      <c r="M936" s="42" t="str">
        <f t="shared" si="132"/>
        <v/>
      </c>
      <c r="N936" s="75">
        <f t="shared" si="133"/>
        <v>5.7732205512481303E-5</v>
      </c>
      <c r="O936" s="75">
        <f t="shared" si="136"/>
        <v>0</v>
      </c>
      <c r="P936" s="75">
        <f t="shared" si="136"/>
        <v>5.3308376408571133E-5</v>
      </c>
      <c r="Q936" s="75">
        <f t="shared" si="136"/>
        <v>0</v>
      </c>
      <c r="R936" s="75">
        <f t="shared" si="134"/>
        <v>4.4238291039101684E-6</v>
      </c>
      <c r="S936" s="75">
        <f t="shared" si="134"/>
        <v>0</v>
      </c>
      <c r="T936" s="42" t="str">
        <f t="shared" si="135"/>
        <v/>
      </c>
    </row>
    <row r="937" spans="1:20" x14ac:dyDescent="0.25">
      <c r="A937">
        <v>598</v>
      </c>
      <c r="B937">
        <v>3150936.8906299998</v>
      </c>
      <c r="C937">
        <v>0</v>
      </c>
      <c r="D937">
        <v>2157</v>
      </c>
      <c r="E937">
        <v>0</v>
      </c>
      <c r="F937">
        <v>20</v>
      </c>
      <c r="G937">
        <v>0</v>
      </c>
      <c r="H937" s="74">
        <v>2177</v>
      </c>
      <c r="I937" s="42" t="str">
        <f t="shared" si="128"/>
        <v/>
      </c>
      <c r="J937" s="42">
        <f t="shared" si="129"/>
        <v>0.99081304547542493</v>
      </c>
      <c r="K937" s="42" t="str">
        <f t="shared" si="130"/>
        <v/>
      </c>
      <c r="L937" s="42">
        <f t="shared" si="131"/>
        <v>9.1869545245751028E-3</v>
      </c>
      <c r="M937" s="42" t="str">
        <f t="shared" si="132"/>
        <v/>
      </c>
      <c r="N937" s="75">
        <f t="shared" si="133"/>
        <v>6.9090561809529913E-4</v>
      </c>
      <c r="O937" s="75">
        <f t="shared" si="136"/>
        <v>0</v>
      </c>
      <c r="P937" s="75">
        <f t="shared" si="136"/>
        <v>6.8455829960108422E-4</v>
      </c>
      <c r="Q937" s="75">
        <f t="shared" si="136"/>
        <v>0</v>
      </c>
      <c r="R937" s="75">
        <f t="shared" si="134"/>
        <v>6.3473184942149665E-6</v>
      </c>
      <c r="S937" s="75">
        <f t="shared" si="134"/>
        <v>0</v>
      </c>
      <c r="T937" s="42" t="str">
        <f t="shared" si="135"/>
        <v/>
      </c>
    </row>
    <row r="938" spans="1:20" x14ac:dyDescent="0.25">
      <c r="A938">
        <v>490</v>
      </c>
      <c r="B938">
        <v>689979.78806299996</v>
      </c>
      <c r="C938">
        <v>0</v>
      </c>
      <c r="D938">
        <v>2075</v>
      </c>
      <c r="E938">
        <v>0</v>
      </c>
      <c r="F938">
        <v>2114</v>
      </c>
      <c r="G938">
        <v>0</v>
      </c>
      <c r="H938" s="74">
        <v>4189</v>
      </c>
      <c r="I938" s="42" t="str">
        <f t="shared" si="128"/>
        <v/>
      </c>
      <c r="J938" s="42">
        <f t="shared" si="129"/>
        <v>0.49534495106230603</v>
      </c>
      <c r="K938" s="42" t="str">
        <f t="shared" si="130"/>
        <v/>
      </c>
      <c r="L938" s="42">
        <f t="shared" si="131"/>
        <v>0.50465504893769397</v>
      </c>
      <c r="M938" s="42" t="str">
        <f t="shared" si="132"/>
        <v/>
      </c>
      <c r="N938" s="75">
        <f t="shared" si="133"/>
        <v>6.0711923341405403E-3</v>
      </c>
      <c r="O938" s="75">
        <f t="shared" si="136"/>
        <v>0</v>
      </c>
      <c r="P938" s="75">
        <f t="shared" si="136"/>
        <v>3.0073344696446933E-3</v>
      </c>
      <c r="Q938" s="75">
        <f t="shared" si="136"/>
        <v>0</v>
      </c>
      <c r="R938" s="75">
        <f t="shared" si="134"/>
        <v>3.063857864495847E-3</v>
      </c>
      <c r="S938" s="75">
        <f t="shared" si="134"/>
        <v>0</v>
      </c>
      <c r="T938" s="42" t="str">
        <f t="shared" si="135"/>
        <v/>
      </c>
    </row>
    <row r="939" spans="1:20" x14ac:dyDescent="0.25">
      <c r="A939">
        <v>515</v>
      </c>
      <c r="B939">
        <v>845241.79818799999</v>
      </c>
      <c r="C939">
        <v>0</v>
      </c>
      <c r="D939">
        <v>2075</v>
      </c>
      <c r="E939">
        <v>0</v>
      </c>
      <c r="F939">
        <v>9343</v>
      </c>
      <c r="G939">
        <v>0</v>
      </c>
      <c r="H939" s="74">
        <v>11418</v>
      </c>
      <c r="I939" s="42" t="str">
        <f t="shared" si="128"/>
        <v/>
      </c>
      <c r="J939" s="42">
        <f t="shared" si="129"/>
        <v>0.18173060080574532</v>
      </c>
      <c r="K939" s="42" t="str">
        <f t="shared" si="130"/>
        <v/>
      </c>
      <c r="L939" s="42">
        <f t="shared" si="131"/>
        <v>0.81826939919425468</v>
      </c>
      <c r="M939" s="42" t="str">
        <f t="shared" si="132"/>
        <v/>
      </c>
      <c r="N939" s="75">
        <f t="shared" si="133"/>
        <v>1.3508560537916501E-2</v>
      </c>
      <c r="O939" s="75">
        <f t="shared" si="136"/>
        <v>0</v>
      </c>
      <c r="P939" s="75">
        <f t="shared" si="136"/>
        <v>2.4549188225763477E-3</v>
      </c>
      <c r="Q939" s="75">
        <f t="shared" si="136"/>
        <v>0</v>
      </c>
      <c r="R939" s="75">
        <f t="shared" si="134"/>
        <v>1.1053641715340153E-2</v>
      </c>
      <c r="S939" s="75">
        <f t="shared" si="134"/>
        <v>0</v>
      </c>
      <c r="T939" s="42" t="str">
        <f t="shared" si="135"/>
        <v/>
      </c>
    </row>
    <row r="940" spans="1:20" x14ac:dyDescent="0.25">
      <c r="A940">
        <v>1136</v>
      </c>
      <c r="B940">
        <v>2198602.9401199999</v>
      </c>
      <c r="C940">
        <v>0</v>
      </c>
      <c r="D940">
        <v>2072</v>
      </c>
      <c r="E940">
        <v>11791</v>
      </c>
      <c r="F940">
        <v>0</v>
      </c>
      <c r="G940">
        <v>0</v>
      </c>
      <c r="H940" s="74">
        <v>13863</v>
      </c>
      <c r="I940" s="42" t="str">
        <f t="shared" si="128"/>
        <v/>
      </c>
      <c r="J940" s="42">
        <f t="shared" si="129"/>
        <v>0.14946259828319988</v>
      </c>
      <c r="K940" s="42">
        <f t="shared" si="130"/>
        <v>0.85053740171680015</v>
      </c>
      <c r="L940" s="42" t="str">
        <f t="shared" si="131"/>
        <v/>
      </c>
      <c r="M940" s="42" t="str">
        <f t="shared" si="132"/>
        <v/>
      </c>
      <c r="N940" s="75">
        <f t="shared" si="133"/>
        <v>6.3053677164842488E-3</v>
      </c>
      <c r="O940" s="75">
        <f t="shared" si="136"/>
        <v>0</v>
      </c>
      <c r="P940" s="75">
        <f t="shared" si="136"/>
        <v>9.4241664203674274E-4</v>
      </c>
      <c r="Q940" s="75">
        <f t="shared" si="136"/>
        <v>5.3629510744475067E-3</v>
      </c>
      <c r="R940" s="75">
        <f t="shared" si="134"/>
        <v>0</v>
      </c>
      <c r="S940" s="75">
        <f t="shared" si="134"/>
        <v>0</v>
      </c>
      <c r="T940" s="42" t="str">
        <f t="shared" si="135"/>
        <v/>
      </c>
    </row>
    <row r="941" spans="1:20" x14ac:dyDescent="0.25">
      <c r="A941">
        <v>67</v>
      </c>
      <c r="B941">
        <v>5209344.4436900001</v>
      </c>
      <c r="C941">
        <v>0</v>
      </c>
      <c r="D941">
        <v>2016</v>
      </c>
      <c r="E941">
        <v>501566</v>
      </c>
      <c r="F941">
        <v>0</v>
      </c>
      <c r="G941">
        <v>0</v>
      </c>
      <c r="H941" s="74">
        <v>503582</v>
      </c>
      <c r="I941" s="42" t="str">
        <f t="shared" si="128"/>
        <v/>
      </c>
      <c r="J941" s="42">
        <f t="shared" si="129"/>
        <v>4.0033202139869968E-3</v>
      </c>
      <c r="K941" s="42">
        <f t="shared" si="130"/>
        <v>0.99599667978601303</v>
      </c>
      <c r="L941" s="42" t="str">
        <f t="shared" si="131"/>
        <v/>
      </c>
      <c r="M941" s="42" t="str">
        <f t="shared" si="132"/>
        <v/>
      </c>
      <c r="N941" s="75">
        <f t="shared" si="133"/>
        <v>9.6668977343201262E-2</v>
      </c>
      <c r="O941" s="75">
        <f t="shared" si="136"/>
        <v>0</v>
      </c>
      <c r="P941" s="75">
        <f t="shared" si="136"/>
        <v>3.8699687106348867E-4</v>
      </c>
      <c r="Q941" s="75">
        <f t="shared" si="136"/>
        <v>9.6281980472137776E-2</v>
      </c>
      <c r="R941" s="75">
        <f t="shared" si="134"/>
        <v>0</v>
      </c>
      <c r="S941" s="75">
        <f t="shared" si="134"/>
        <v>0</v>
      </c>
      <c r="T941" s="42" t="str">
        <f t="shared" si="135"/>
        <v/>
      </c>
    </row>
    <row r="942" spans="1:20" x14ac:dyDescent="0.25">
      <c r="A942">
        <v>854</v>
      </c>
      <c r="B942">
        <v>1298413.9670599999</v>
      </c>
      <c r="C942">
        <v>0</v>
      </c>
      <c r="D942">
        <v>2013</v>
      </c>
      <c r="E942">
        <v>139</v>
      </c>
      <c r="F942">
        <v>0</v>
      </c>
      <c r="G942">
        <v>0</v>
      </c>
      <c r="H942" s="74">
        <v>2152</v>
      </c>
      <c r="I942" s="42" t="str">
        <f t="shared" si="128"/>
        <v/>
      </c>
      <c r="J942" s="42">
        <f t="shared" si="129"/>
        <v>0.93540892193308545</v>
      </c>
      <c r="K942" s="42">
        <f t="shared" si="130"/>
        <v>6.4591078066914498E-2</v>
      </c>
      <c r="L942" s="42" t="str">
        <f t="shared" si="131"/>
        <v/>
      </c>
      <c r="M942" s="42" t="str">
        <f t="shared" si="132"/>
        <v/>
      </c>
      <c r="N942" s="75">
        <f t="shared" si="133"/>
        <v>1.6574066935468785E-3</v>
      </c>
      <c r="O942" s="75">
        <f t="shared" si="136"/>
        <v>0</v>
      </c>
      <c r="P942" s="75">
        <f t="shared" si="136"/>
        <v>1.5503530084153654E-3</v>
      </c>
      <c r="Q942" s="75">
        <f t="shared" si="136"/>
        <v>1.0705368513151305E-4</v>
      </c>
      <c r="R942" s="75">
        <f t="shared" si="134"/>
        <v>0</v>
      </c>
      <c r="S942" s="75">
        <f t="shared" si="134"/>
        <v>0</v>
      </c>
      <c r="T942" s="42" t="str">
        <f t="shared" si="135"/>
        <v/>
      </c>
    </row>
    <row r="943" spans="1:20" x14ac:dyDescent="0.25">
      <c r="A943">
        <v>462</v>
      </c>
      <c r="B943">
        <v>3653579.8605599999</v>
      </c>
      <c r="C943">
        <v>0</v>
      </c>
      <c r="D943">
        <v>1943</v>
      </c>
      <c r="E943">
        <v>874</v>
      </c>
      <c r="F943">
        <v>1385</v>
      </c>
      <c r="G943">
        <v>0</v>
      </c>
      <c r="H943" s="74">
        <v>4202</v>
      </c>
      <c r="I943" s="42" t="str">
        <f t="shared" si="128"/>
        <v/>
      </c>
      <c r="J943" s="42">
        <f t="shared" si="129"/>
        <v>0.46239885768681582</v>
      </c>
      <c r="K943" s="42">
        <f t="shared" si="130"/>
        <v>0.20799619228938601</v>
      </c>
      <c r="L943" s="42">
        <f t="shared" si="131"/>
        <v>0.32960495002379819</v>
      </c>
      <c r="M943" s="42" t="str">
        <f t="shared" si="132"/>
        <v/>
      </c>
      <c r="N943" s="75">
        <f t="shared" si="133"/>
        <v>1.1501048725826787E-3</v>
      </c>
      <c r="O943" s="75">
        <f t="shared" si="136"/>
        <v>0</v>
      </c>
      <c r="P943" s="75">
        <f t="shared" si="136"/>
        <v>5.3180717930227152E-4</v>
      </c>
      <c r="Q943" s="75">
        <f t="shared" si="136"/>
        <v>2.3921743423066665E-4</v>
      </c>
      <c r="R943" s="75">
        <f t="shared" si="134"/>
        <v>3.790802590497406E-4</v>
      </c>
      <c r="S943" s="75">
        <f t="shared" si="134"/>
        <v>0</v>
      </c>
      <c r="T943" s="42" t="str">
        <f t="shared" si="135"/>
        <v/>
      </c>
    </row>
    <row r="944" spans="1:20" x14ac:dyDescent="0.25">
      <c r="A944">
        <v>725</v>
      </c>
      <c r="B944">
        <v>8371747.7207500003</v>
      </c>
      <c r="C944">
        <v>0</v>
      </c>
      <c r="D944">
        <v>1853</v>
      </c>
      <c r="E944">
        <v>0</v>
      </c>
      <c r="F944">
        <v>15984</v>
      </c>
      <c r="G944">
        <v>0</v>
      </c>
      <c r="H944" s="74">
        <v>17837</v>
      </c>
      <c r="I944" s="42" t="str">
        <f t="shared" si="128"/>
        <v/>
      </c>
      <c r="J944" s="42">
        <f t="shared" si="129"/>
        <v>0.10388518248584404</v>
      </c>
      <c r="K944" s="42" t="str">
        <f t="shared" si="130"/>
        <v/>
      </c>
      <c r="L944" s="42">
        <f t="shared" si="131"/>
        <v>0.896114817514156</v>
      </c>
      <c r="M944" s="42" t="str">
        <f t="shared" si="132"/>
        <v/>
      </c>
      <c r="N944" s="75">
        <f t="shared" si="133"/>
        <v>2.1306184317749647E-3</v>
      </c>
      <c r="O944" s="75">
        <f t="shared" si="136"/>
        <v>0</v>
      </c>
      <c r="P944" s="75">
        <f t="shared" si="136"/>
        <v>2.2133968459264503E-4</v>
      </c>
      <c r="Q944" s="75">
        <f t="shared" si="136"/>
        <v>0</v>
      </c>
      <c r="R944" s="75">
        <f t="shared" si="134"/>
        <v>1.9092787471823196E-3</v>
      </c>
      <c r="S944" s="75">
        <f t="shared" si="134"/>
        <v>0</v>
      </c>
      <c r="T944" s="42" t="str">
        <f t="shared" si="135"/>
        <v/>
      </c>
    </row>
    <row r="945" spans="1:20" x14ac:dyDescent="0.25">
      <c r="A945">
        <v>285</v>
      </c>
      <c r="B945">
        <v>3085199.9883099999</v>
      </c>
      <c r="C945">
        <v>0</v>
      </c>
      <c r="D945">
        <v>1853</v>
      </c>
      <c r="E945">
        <v>12</v>
      </c>
      <c r="F945">
        <v>276314</v>
      </c>
      <c r="G945">
        <v>0</v>
      </c>
      <c r="H945" s="74">
        <v>278179</v>
      </c>
      <c r="I945" s="42" t="str">
        <f t="shared" si="128"/>
        <v/>
      </c>
      <c r="J945" s="42">
        <f t="shared" si="129"/>
        <v>6.6611785936393471E-3</v>
      </c>
      <c r="K945" s="42">
        <f t="shared" si="130"/>
        <v>4.3137691917793938E-5</v>
      </c>
      <c r="L945" s="42">
        <f t="shared" si="131"/>
        <v>0.99329568371444288</v>
      </c>
      <c r="M945" s="42" t="str">
        <f t="shared" si="132"/>
        <v/>
      </c>
      <c r="N945" s="75">
        <f t="shared" si="133"/>
        <v>9.0165629798404062E-2</v>
      </c>
      <c r="O945" s="75">
        <f t="shared" si="136"/>
        <v>0</v>
      </c>
      <c r="P945" s="75">
        <f t="shared" si="136"/>
        <v>6.0060936309513924E-4</v>
      </c>
      <c r="Q945" s="75">
        <f t="shared" si="136"/>
        <v>3.8895371598174152E-6</v>
      </c>
      <c r="R945" s="75">
        <f t="shared" si="134"/>
        <v>8.9561130898149113E-2</v>
      </c>
      <c r="S945" s="75">
        <f t="shared" si="134"/>
        <v>0</v>
      </c>
      <c r="T945" s="42" t="str">
        <f t="shared" si="135"/>
        <v/>
      </c>
    </row>
    <row r="946" spans="1:20" x14ac:dyDescent="0.25">
      <c r="A946">
        <v>608</v>
      </c>
      <c r="B946">
        <v>79720059.017299995</v>
      </c>
      <c r="C946">
        <v>0</v>
      </c>
      <c r="D946">
        <v>1808</v>
      </c>
      <c r="E946">
        <v>471388</v>
      </c>
      <c r="F946">
        <v>123213</v>
      </c>
      <c r="G946">
        <v>0</v>
      </c>
      <c r="H946" s="74">
        <v>596409</v>
      </c>
      <c r="I946" s="42" t="str">
        <f t="shared" si="128"/>
        <v/>
      </c>
      <c r="J946" s="42">
        <f t="shared" si="129"/>
        <v>3.03147672151158E-3</v>
      </c>
      <c r="K946" s="42">
        <f t="shared" si="130"/>
        <v>0.7903770734512725</v>
      </c>
      <c r="L946" s="42">
        <f t="shared" si="131"/>
        <v>0.20659144982721589</v>
      </c>
      <c r="M946" s="42" t="str">
        <f t="shared" si="132"/>
        <v/>
      </c>
      <c r="N946" s="75">
        <f t="shared" si="133"/>
        <v>7.4812915011838324E-3</v>
      </c>
      <c r="O946" s="75">
        <f t="shared" si="136"/>
        <v>0</v>
      </c>
      <c r="P946" s="75">
        <f t="shared" si="136"/>
        <v>2.2679361032681213E-5</v>
      </c>
      <c r="Q946" s="75">
        <f t="shared" si="136"/>
        <v>5.9130412823415546E-3</v>
      </c>
      <c r="R946" s="75">
        <f t="shared" si="134"/>
        <v>1.5455708578095964E-3</v>
      </c>
      <c r="S946" s="75">
        <f t="shared" si="134"/>
        <v>0</v>
      </c>
      <c r="T946" s="42" t="str">
        <f t="shared" si="135"/>
        <v/>
      </c>
    </row>
    <row r="947" spans="1:20" x14ac:dyDescent="0.25">
      <c r="A947">
        <v>670</v>
      </c>
      <c r="B947">
        <v>2915075.30675</v>
      </c>
      <c r="C947">
        <v>0</v>
      </c>
      <c r="D947">
        <v>1773</v>
      </c>
      <c r="E947">
        <v>7742</v>
      </c>
      <c r="F947">
        <v>0</v>
      </c>
      <c r="G947">
        <v>0</v>
      </c>
      <c r="H947" s="74">
        <v>9515</v>
      </c>
      <c r="I947" s="42" t="str">
        <f t="shared" si="128"/>
        <v/>
      </c>
      <c r="J947" s="42">
        <f t="shared" si="129"/>
        <v>0.18633736205990542</v>
      </c>
      <c r="K947" s="42">
        <f t="shared" si="130"/>
        <v>0.81366263794009464</v>
      </c>
      <c r="L947" s="42" t="str">
        <f t="shared" si="131"/>
        <v/>
      </c>
      <c r="M947" s="42" t="str">
        <f t="shared" si="132"/>
        <v/>
      </c>
      <c r="N947" s="75">
        <f t="shared" si="133"/>
        <v>3.2640666187825577E-3</v>
      </c>
      <c r="O947" s="75">
        <f t="shared" si="136"/>
        <v>0</v>
      </c>
      <c r="P947" s="75">
        <f t="shared" si="136"/>
        <v>6.0821756333173671E-4</v>
      </c>
      <c r="Q947" s="75">
        <f t="shared" si="136"/>
        <v>2.6558490554508211E-3</v>
      </c>
      <c r="R947" s="75">
        <f t="shared" si="134"/>
        <v>0</v>
      </c>
      <c r="S947" s="75">
        <f t="shared" si="134"/>
        <v>0</v>
      </c>
      <c r="T947" s="42" t="str">
        <f t="shared" si="135"/>
        <v/>
      </c>
    </row>
    <row r="948" spans="1:20" x14ac:dyDescent="0.25">
      <c r="A948">
        <v>247</v>
      </c>
      <c r="B948">
        <v>7038300.5648699999</v>
      </c>
      <c r="C948">
        <v>0</v>
      </c>
      <c r="D948">
        <v>1773</v>
      </c>
      <c r="E948">
        <v>0</v>
      </c>
      <c r="F948">
        <v>2097</v>
      </c>
      <c r="G948">
        <v>0</v>
      </c>
      <c r="H948" s="74">
        <v>3870</v>
      </c>
      <c r="I948" s="42" t="str">
        <f t="shared" si="128"/>
        <v/>
      </c>
      <c r="J948" s="42">
        <f t="shared" si="129"/>
        <v>0.45813953488372094</v>
      </c>
      <c r="K948" s="42" t="str">
        <f t="shared" si="130"/>
        <v/>
      </c>
      <c r="L948" s="42">
        <f t="shared" si="131"/>
        <v>0.54186046511627906</v>
      </c>
      <c r="M948" s="42" t="str">
        <f t="shared" si="132"/>
        <v/>
      </c>
      <c r="N948" s="75">
        <f t="shared" si="133"/>
        <v>5.498486409228078E-4</v>
      </c>
      <c r="O948" s="75">
        <f t="shared" si="136"/>
        <v>0</v>
      </c>
      <c r="P948" s="75">
        <f t="shared" si="136"/>
        <v>2.5190740060882123E-4</v>
      </c>
      <c r="Q948" s="75">
        <f t="shared" si="136"/>
        <v>0</v>
      </c>
      <c r="R948" s="75">
        <f t="shared" si="134"/>
        <v>2.9794124031398656E-4</v>
      </c>
      <c r="S948" s="75">
        <f t="shared" si="134"/>
        <v>0</v>
      </c>
      <c r="T948" s="42" t="str">
        <f t="shared" si="135"/>
        <v/>
      </c>
    </row>
    <row r="949" spans="1:20" x14ac:dyDescent="0.25">
      <c r="A949">
        <v>421</v>
      </c>
      <c r="B949">
        <v>6160926.4252500003</v>
      </c>
      <c r="C949">
        <v>0</v>
      </c>
      <c r="D949">
        <v>1714</v>
      </c>
      <c r="E949">
        <v>12</v>
      </c>
      <c r="F949">
        <v>0</v>
      </c>
      <c r="G949">
        <v>0</v>
      </c>
      <c r="H949" s="74">
        <v>1726</v>
      </c>
      <c r="I949" s="42" t="str">
        <f t="shared" si="128"/>
        <v/>
      </c>
      <c r="J949" s="42">
        <f t="shared" si="129"/>
        <v>0.99304750869061409</v>
      </c>
      <c r="K949" s="42">
        <f t="shared" si="130"/>
        <v>6.9524913093858632E-3</v>
      </c>
      <c r="L949" s="42" t="str">
        <f t="shared" si="131"/>
        <v/>
      </c>
      <c r="M949" s="42" t="str">
        <f t="shared" si="132"/>
        <v/>
      </c>
      <c r="N949" s="75">
        <f t="shared" si="133"/>
        <v>2.8015267199526112E-4</v>
      </c>
      <c r="O949" s="75">
        <f t="shared" si="136"/>
        <v>0</v>
      </c>
      <c r="P949" s="75">
        <f t="shared" si="136"/>
        <v>2.7820491297791283E-4</v>
      </c>
      <c r="Q949" s="75">
        <f t="shared" si="136"/>
        <v>1.9477590173482814E-6</v>
      </c>
      <c r="R949" s="75">
        <f t="shared" si="134"/>
        <v>0</v>
      </c>
      <c r="S949" s="75">
        <f t="shared" si="134"/>
        <v>0</v>
      </c>
      <c r="T949" s="42" t="str">
        <f t="shared" si="135"/>
        <v/>
      </c>
    </row>
    <row r="950" spans="1:20" x14ac:dyDescent="0.25">
      <c r="A950">
        <v>860</v>
      </c>
      <c r="B950">
        <v>130481.467063</v>
      </c>
      <c r="C950">
        <v>0</v>
      </c>
      <c r="D950">
        <v>1713</v>
      </c>
      <c r="E950">
        <v>12</v>
      </c>
      <c r="F950">
        <v>16620</v>
      </c>
      <c r="G950">
        <v>0</v>
      </c>
      <c r="H950" s="74">
        <v>18345</v>
      </c>
      <c r="I950" s="42" t="str">
        <f t="shared" si="128"/>
        <v/>
      </c>
      <c r="J950" s="42">
        <f t="shared" si="129"/>
        <v>9.3376941946034339E-2</v>
      </c>
      <c r="K950" s="42">
        <f t="shared" si="130"/>
        <v>6.5412919051512672E-4</v>
      </c>
      <c r="L950" s="42">
        <f t="shared" si="131"/>
        <v>0.90596892886345048</v>
      </c>
      <c r="M950" s="42" t="str">
        <f t="shared" si="132"/>
        <v/>
      </c>
      <c r="N950" s="75">
        <f t="shared" si="133"/>
        <v>0.14059467917495544</v>
      </c>
      <c r="O950" s="75">
        <f t="shared" si="136"/>
        <v>0</v>
      </c>
      <c r="P950" s="75">
        <f t="shared" si="136"/>
        <v>1.3128301195241138E-2</v>
      </c>
      <c r="Q950" s="75">
        <f t="shared" si="136"/>
        <v>9.1967083679447549E-5</v>
      </c>
      <c r="R950" s="75">
        <f t="shared" si="134"/>
        <v>0.12737441089603485</v>
      </c>
      <c r="S950" s="75">
        <f t="shared" si="134"/>
        <v>0</v>
      </c>
      <c r="T950" s="42" t="str">
        <f t="shared" si="135"/>
        <v/>
      </c>
    </row>
    <row r="951" spans="1:20" x14ac:dyDescent="0.25">
      <c r="A951">
        <v>862</v>
      </c>
      <c r="B951">
        <v>1549551.4036300001</v>
      </c>
      <c r="C951">
        <v>0</v>
      </c>
      <c r="D951">
        <v>1713</v>
      </c>
      <c r="E951">
        <v>8123</v>
      </c>
      <c r="F951">
        <v>0</v>
      </c>
      <c r="G951">
        <v>0</v>
      </c>
      <c r="H951" s="74">
        <v>9836</v>
      </c>
      <c r="I951" s="42" t="str">
        <f t="shared" si="128"/>
        <v/>
      </c>
      <c r="J951" s="42">
        <f t="shared" si="129"/>
        <v>0.17415616104107362</v>
      </c>
      <c r="K951" s="42">
        <f t="shared" si="130"/>
        <v>0.82584383895892644</v>
      </c>
      <c r="L951" s="42" t="str">
        <f t="shared" si="131"/>
        <v/>
      </c>
      <c r="M951" s="42" t="str">
        <f t="shared" si="132"/>
        <v/>
      </c>
      <c r="N951" s="75">
        <f t="shared" si="133"/>
        <v>6.3476435676532274E-3</v>
      </c>
      <c r="O951" s="75">
        <f t="shared" si="136"/>
        <v>0</v>
      </c>
      <c r="P951" s="75">
        <f t="shared" si="136"/>
        <v>1.1054812353995505E-3</v>
      </c>
      <c r="Q951" s="75">
        <f t="shared" si="136"/>
        <v>5.2421623322536767E-3</v>
      </c>
      <c r="R951" s="75">
        <f t="shared" si="134"/>
        <v>0</v>
      </c>
      <c r="S951" s="75">
        <f t="shared" si="134"/>
        <v>0</v>
      </c>
      <c r="T951" s="42" t="str">
        <f t="shared" si="135"/>
        <v/>
      </c>
    </row>
    <row r="952" spans="1:20" x14ac:dyDescent="0.25">
      <c r="A952">
        <v>882</v>
      </c>
      <c r="B952">
        <v>16004337.765000001</v>
      </c>
      <c r="C952">
        <v>0</v>
      </c>
      <c r="D952">
        <v>1598</v>
      </c>
      <c r="E952">
        <v>266</v>
      </c>
      <c r="F952">
        <v>1220</v>
      </c>
      <c r="G952">
        <v>0</v>
      </c>
      <c r="H952" s="74">
        <v>3084</v>
      </c>
      <c r="I952" s="42" t="str">
        <f t="shared" si="128"/>
        <v/>
      </c>
      <c r="J952" s="42">
        <f t="shared" si="129"/>
        <v>0.51815823605706879</v>
      </c>
      <c r="K952" s="42">
        <f t="shared" si="130"/>
        <v>8.6251621271076523E-2</v>
      </c>
      <c r="L952" s="42">
        <f t="shared" si="131"/>
        <v>0.39559014267185472</v>
      </c>
      <c r="M952" s="42" t="str">
        <f t="shared" si="132"/>
        <v/>
      </c>
      <c r="N952" s="75">
        <f t="shared" si="133"/>
        <v>1.9269775765070525E-4</v>
      </c>
      <c r="O952" s="75">
        <f t="shared" si="136"/>
        <v>0</v>
      </c>
      <c r="P952" s="75">
        <f t="shared" si="136"/>
        <v>9.9847930196441962E-5</v>
      </c>
      <c r="Q952" s="75">
        <f t="shared" si="136"/>
        <v>1.6620494012674318E-5</v>
      </c>
      <c r="R952" s="75">
        <f t="shared" si="134"/>
        <v>7.6229333441588988E-5</v>
      </c>
      <c r="S952" s="75">
        <f t="shared" si="134"/>
        <v>0</v>
      </c>
      <c r="T952" s="42" t="str">
        <f t="shared" si="135"/>
        <v/>
      </c>
    </row>
    <row r="953" spans="1:20" x14ac:dyDescent="0.25">
      <c r="A953">
        <v>195</v>
      </c>
      <c r="B953">
        <v>530574.03125</v>
      </c>
      <c r="C953">
        <v>0</v>
      </c>
      <c r="D953">
        <v>1554</v>
      </c>
      <c r="E953">
        <v>2012</v>
      </c>
      <c r="F953">
        <v>140591</v>
      </c>
      <c r="G953">
        <v>0</v>
      </c>
      <c r="H953" s="74">
        <v>144157</v>
      </c>
      <c r="I953" s="42" t="str">
        <f t="shared" si="128"/>
        <v/>
      </c>
      <c r="J953" s="42">
        <f t="shared" si="129"/>
        <v>1.0779913566458792E-2</v>
      </c>
      <c r="K953" s="42">
        <f t="shared" si="130"/>
        <v>1.3957005209597868E-2</v>
      </c>
      <c r="L953" s="42">
        <f t="shared" si="131"/>
        <v>0.97526308122394334</v>
      </c>
      <c r="M953" s="42" t="str">
        <f t="shared" si="132"/>
        <v/>
      </c>
      <c r="N953" s="75">
        <f t="shared" si="133"/>
        <v>0.27170006730328455</v>
      </c>
      <c r="O953" s="75">
        <f t="shared" si="136"/>
        <v>0</v>
      </c>
      <c r="P953" s="75">
        <f t="shared" si="136"/>
        <v>2.9289032415304437E-3</v>
      </c>
      <c r="Q953" s="75">
        <f t="shared" si="136"/>
        <v>3.792119254800034E-3</v>
      </c>
      <c r="R953" s="75">
        <f t="shared" si="134"/>
        <v>0.26497904480695406</v>
      </c>
      <c r="S953" s="75">
        <f t="shared" si="134"/>
        <v>0</v>
      </c>
      <c r="T953" s="42" t="str">
        <f t="shared" si="135"/>
        <v/>
      </c>
    </row>
    <row r="954" spans="1:20" x14ac:dyDescent="0.25">
      <c r="A954">
        <v>266</v>
      </c>
      <c r="B954">
        <v>2723333.1733800001</v>
      </c>
      <c r="C954">
        <v>0</v>
      </c>
      <c r="D954">
        <v>1554</v>
      </c>
      <c r="E954">
        <v>0</v>
      </c>
      <c r="F954">
        <v>143482</v>
      </c>
      <c r="G954">
        <v>0</v>
      </c>
      <c r="H954" s="74">
        <v>145036</v>
      </c>
      <c r="I954" s="42" t="str">
        <f t="shared" si="128"/>
        <v/>
      </c>
      <c r="J954" s="42">
        <f t="shared" si="129"/>
        <v>1.0714581207424363E-2</v>
      </c>
      <c r="K954" s="42" t="str">
        <f t="shared" si="130"/>
        <v/>
      </c>
      <c r="L954" s="42">
        <f t="shared" si="131"/>
        <v>0.98928541879257559</v>
      </c>
      <c r="M954" s="42" t="str">
        <f t="shared" si="132"/>
        <v/>
      </c>
      <c r="N954" s="75">
        <f t="shared" si="133"/>
        <v>5.3256796273660499E-2</v>
      </c>
      <c r="O954" s="75">
        <f t="shared" si="136"/>
        <v>0</v>
      </c>
      <c r="P954" s="75">
        <f t="shared" si="136"/>
        <v>5.7062426852139061E-4</v>
      </c>
      <c r="Q954" s="75">
        <f t="shared" si="136"/>
        <v>0</v>
      </c>
      <c r="R954" s="75">
        <f t="shared" si="134"/>
        <v>5.2686172005139108E-2</v>
      </c>
      <c r="S954" s="75">
        <f t="shared" si="134"/>
        <v>0</v>
      </c>
      <c r="T954" s="42" t="str">
        <f t="shared" si="135"/>
        <v/>
      </c>
    </row>
    <row r="955" spans="1:20" x14ac:dyDescent="0.25">
      <c r="A955">
        <v>544</v>
      </c>
      <c r="B955">
        <v>516809.81675</v>
      </c>
      <c r="C955">
        <v>0</v>
      </c>
      <c r="D955">
        <v>1381</v>
      </c>
      <c r="E955">
        <v>50580</v>
      </c>
      <c r="F955">
        <v>0</v>
      </c>
      <c r="G955">
        <v>0</v>
      </c>
      <c r="H955" s="74">
        <v>51961</v>
      </c>
      <c r="I955" s="42" t="str">
        <f t="shared" si="128"/>
        <v/>
      </c>
      <c r="J955" s="42">
        <f t="shared" si="129"/>
        <v>2.6577625526837435E-2</v>
      </c>
      <c r="K955" s="42">
        <f t="shared" si="130"/>
        <v>0.9734223744731626</v>
      </c>
      <c r="L955" s="42" t="str">
        <f t="shared" si="131"/>
        <v/>
      </c>
      <c r="M955" s="42" t="str">
        <f t="shared" si="132"/>
        <v/>
      </c>
      <c r="N955" s="75">
        <f t="shared" si="133"/>
        <v>0.10054182083219881</v>
      </c>
      <c r="O955" s="75">
        <f t="shared" si="136"/>
        <v>0</v>
      </c>
      <c r="P955" s="75">
        <f t="shared" si="136"/>
        <v>2.6721628638645628E-3</v>
      </c>
      <c r="Q955" s="75">
        <f t="shared" si="136"/>
        <v>9.7869657968334245E-2</v>
      </c>
      <c r="R955" s="75">
        <f t="shared" si="134"/>
        <v>0</v>
      </c>
      <c r="S955" s="75">
        <f t="shared" si="134"/>
        <v>0</v>
      </c>
      <c r="T955" s="42" t="str">
        <f t="shared" si="135"/>
        <v/>
      </c>
    </row>
    <row r="956" spans="1:20" x14ac:dyDescent="0.25">
      <c r="A956">
        <v>268</v>
      </c>
      <c r="B956">
        <v>25954707.738899998</v>
      </c>
      <c r="C956">
        <v>0</v>
      </c>
      <c r="D956">
        <v>1352</v>
      </c>
      <c r="E956">
        <v>46017</v>
      </c>
      <c r="F956">
        <v>7617</v>
      </c>
      <c r="G956">
        <v>0</v>
      </c>
      <c r="H956" s="74">
        <v>54986</v>
      </c>
      <c r="I956" s="42" t="str">
        <f t="shared" si="128"/>
        <v/>
      </c>
      <c r="J956" s="42">
        <f t="shared" si="129"/>
        <v>2.4588076965045648E-2</v>
      </c>
      <c r="K956" s="42">
        <f t="shared" si="130"/>
        <v>0.83688575273706034</v>
      </c>
      <c r="L956" s="42">
        <f t="shared" si="131"/>
        <v>0.13852617029789402</v>
      </c>
      <c r="M956" s="42" t="str">
        <f t="shared" si="132"/>
        <v/>
      </c>
      <c r="N956" s="75">
        <f t="shared" si="133"/>
        <v>2.1185366659933116E-3</v>
      </c>
      <c r="O956" s="75">
        <f t="shared" si="136"/>
        <v>0</v>
      </c>
      <c r="P956" s="75">
        <f t="shared" si="136"/>
        <v>5.2090742596714742E-5</v>
      </c>
      <c r="Q956" s="75">
        <f t="shared" si="136"/>
        <v>1.7729731524208745E-3</v>
      </c>
      <c r="R956" s="75">
        <f t="shared" si="134"/>
        <v>2.9347277097572204E-4</v>
      </c>
      <c r="S956" s="75">
        <f t="shared" si="134"/>
        <v>0</v>
      </c>
      <c r="T956" s="42" t="str">
        <f t="shared" si="135"/>
        <v/>
      </c>
    </row>
    <row r="957" spans="1:20" x14ac:dyDescent="0.25">
      <c r="A957">
        <v>33</v>
      </c>
      <c r="B957">
        <v>73047929.808300003</v>
      </c>
      <c r="C957">
        <v>0</v>
      </c>
      <c r="D957">
        <v>1307</v>
      </c>
      <c r="E957">
        <v>228585</v>
      </c>
      <c r="F957">
        <v>406360</v>
      </c>
      <c r="G957">
        <v>0</v>
      </c>
      <c r="H957" s="74">
        <v>636252</v>
      </c>
      <c r="I957" s="42" t="str">
        <f t="shared" si="128"/>
        <v/>
      </c>
      <c r="J957" s="42">
        <f t="shared" si="129"/>
        <v>2.0542175113005537E-3</v>
      </c>
      <c r="K957" s="42">
        <f t="shared" si="130"/>
        <v>0.3592680258765395</v>
      </c>
      <c r="L957" s="42">
        <f t="shared" si="131"/>
        <v>0.63867775661215997</v>
      </c>
      <c r="M957" s="42" t="str">
        <f t="shared" si="132"/>
        <v/>
      </c>
      <c r="N957" s="75">
        <f t="shared" si="133"/>
        <v>8.7100620328285673E-3</v>
      </c>
      <c r="O957" s="75">
        <f t="shared" si="136"/>
        <v>0</v>
      </c>
      <c r="P957" s="75">
        <f t="shared" si="136"/>
        <v>1.7892361952350542E-5</v>
      </c>
      <c r="Q957" s="75">
        <f t="shared" si="136"/>
        <v>3.1292467917965177E-3</v>
      </c>
      <c r="R957" s="75">
        <f t="shared" si="134"/>
        <v>5.5629228790796985E-3</v>
      </c>
      <c r="S957" s="75">
        <f t="shared" si="134"/>
        <v>0</v>
      </c>
      <c r="T957" s="42" t="str">
        <f t="shared" si="135"/>
        <v/>
      </c>
    </row>
    <row r="958" spans="1:20" x14ac:dyDescent="0.25">
      <c r="A958">
        <v>188</v>
      </c>
      <c r="B958">
        <v>8671183.7469999995</v>
      </c>
      <c r="C958">
        <v>0</v>
      </c>
      <c r="D958">
        <v>1235</v>
      </c>
      <c r="E958">
        <v>0</v>
      </c>
      <c r="F958">
        <v>4893</v>
      </c>
      <c r="G958">
        <v>1984442</v>
      </c>
      <c r="H958" s="74">
        <v>1990570</v>
      </c>
      <c r="I958" s="42" t="str">
        <f t="shared" si="128"/>
        <v/>
      </c>
      <c r="J958" s="42">
        <f t="shared" si="129"/>
        <v>6.2042530531455811E-4</v>
      </c>
      <c r="K958" s="42" t="str">
        <f t="shared" si="130"/>
        <v/>
      </c>
      <c r="L958" s="42">
        <f t="shared" si="131"/>
        <v>2.4580898938495006E-3</v>
      </c>
      <c r="M958" s="42">
        <f t="shared" si="132"/>
        <v>0.99692148480083598</v>
      </c>
      <c r="N958" s="75">
        <f t="shared" si="133"/>
        <v>0.22956150602721165</v>
      </c>
      <c r="O958" s="75">
        <f t="shared" si="136"/>
        <v>0</v>
      </c>
      <c r="P958" s="75">
        <f t="shared" si="136"/>
        <v>1.4242576746540257E-4</v>
      </c>
      <c r="Q958" s="75">
        <f t="shared" si="136"/>
        <v>0</v>
      </c>
      <c r="R958" s="75">
        <f t="shared" si="134"/>
        <v>5.6428281798236006E-4</v>
      </c>
      <c r="S958" s="75">
        <f t="shared" si="134"/>
        <v>0.22885479744176387</v>
      </c>
      <c r="T958" s="42" t="str">
        <f t="shared" si="135"/>
        <v/>
      </c>
    </row>
    <row r="959" spans="1:20" x14ac:dyDescent="0.25">
      <c r="A959">
        <v>716</v>
      </c>
      <c r="B959">
        <v>762789.495062</v>
      </c>
      <c r="C959">
        <v>0</v>
      </c>
      <c r="D959">
        <v>1235</v>
      </c>
      <c r="E959">
        <v>0</v>
      </c>
      <c r="F959">
        <v>15378</v>
      </c>
      <c r="G959">
        <v>0</v>
      </c>
      <c r="H959" s="74">
        <v>16613</v>
      </c>
      <c r="I959" s="42" t="str">
        <f t="shared" si="128"/>
        <v/>
      </c>
      <c r="J959" s="42">
        <f t="shared" si="129"/>
        <v>7.4339372780352742E-2</v>
      </c>
      <c r="K959" s="42" t="str">
        <f t="shared" si="130"/>
        <v/>
      </c>
      <c r="L959" s="42">
        <f t="shared" si="131"/>
        <v>0.92566062721964726</v>
      </c>
      <c r="M959" s="42" t="str">
        <f t="shared" si="132"/>
        <v/>
      </c>
      <c r="N959" s="75">
        <f t="shared" si="133"/>
        <v>2.1779272141981564E-2</v>
      </c>
      <c r="O959" s="75">
        <f t="shared" si="136"/>
        <v>0</v>
      </c>
      <c r="P959" s="75">
        <f t="shared" si="136"/>
        <v>1.6190574306475189E-3</v>
      </c>
      <c r="Q959" s="75">
        <f t="shared" si="136"/>
        <v>0</v>
      </c>
      <c r="R959" s="75">
        <f t="shared" si="134"/>
        <v>2.0160214711334043E-2</v>
      </c>
      <c r="S959" s="75">
        <f t="shared" si="134"/>
        <v>0</v>
      </c>
      <c r="T959" s="42" t="str">
        <f t="shared" si="135"/>
        <v/>
      </c>
    </row>
    <row r="960" spans="1:20" x14ac:dyDescent="0.25">
      <c r="A960">
        <v>271</v>
      </c>
      <c r="B960">
        <v>7530265.1411899999</v>
      </c>
      <c r="C960">
        <v>0</v>
      </c>
      <c r="D960">
        <v>1235</v>
      </c>
      <c r="E960">
        <v>0</v>
      </c>
      <c r="F960">
        <v>6525</v>
      </c>
      <c r="G960">
        <v>0</v>
      </c>
      <c r="H960" s="74">
        <v>7760</v>
      </c>
      <c r="I960" s="42" t="str">
        <f t="shared" si="128"/>
        <v/>
      </c>
      <c r="J960" s="42">
        <f t="shared" si="129"/>
        <v>0.15914948453608246</v>
      </c>
      <c r="K960" s="42" t="str">
        <f t="shared" si="130"/>
        <v/>
      </c>
      <c r="L960" s="42">
        <f t="shared" si="131"/>
        <v>0.84085051546391754</v>
      </c>
      <c r="M960" s="42" t="str">
        <f t="shared" si="132"/>
        <v/>
      </c>
      <c r="N960" s="75">
        <f t="shared" si="133"/>
        <v>1.0305082031645031E-3</v>
      </c>
      <c r="O960" s="75">
        <f t="shared" si="136"/>
        <v>0</v>
      </c>
      <c r="P960" s="75">
        <f t="shared" si="136"/>
        <v>1.6400484934383521E-4</v>
      </c>
      <c r="Q960" s="75">
        <f t="shared" si="136"/>
        <v>0</v>
      </c>
      <c r="R960" s="75">
        <f t="shared" si="134"/>
        <v>8.6650335382066788E-4</v>
      </c>
      <c r="S960" s="75">
        <f t="shared" si="134"/>
        <v>0</v>
      </c>
      <c r="T960" s="42" t="str">
        <f t="shared" si="135"/>
        <v/>
      </c>
    </row>
    <row r="961" spans="1:20" x14ac:dyDescent="0.25">
      <c r="A961">
        <v>772</v>
      </c>
      <c r="B961">
        <v>2837260.6028700001</v>
      </c>
      <c r="C961">
        <v>0</v>
      </c>
      <c r="D961">
        <v>1235</v>
      </c>
      <c r="E961">
        <v>12858</v>
      </c>
      <c r="F961">
        <v>0</v>
      </c>
      <c r="G961">
        <v>0</v>
      </c>
      <c r="H961" s="74">
        <v>14093</v>
      </c>
      <c r="I961" s="42" t="str">
        <f t="shared" si="128"/>
        <v/>
      </c>
      <c r="J961" s="42">
        <f t="shared" si="129"/>
        <v>8.7632157808841274E-2</v>
      </c>
      <c r="K961" s="42">
        <f t="shared" si="130"/>
        <v>0.91236784219115874</v>
      </c>
      <c r="L961" s="42" t="str">
        <f t="shared" si="131"/>
        <v/>
      </c>
      <c r="M961" s="42" t="str">
        <f t="shared" si="132"/>
        <v/>
      </c>
      <c r="N961" s="75">
        <f t="shared" si="133"/>
        <v>4.9671151059385871E-3</v>
      </c>
      <c r="O961" s="75">
        <f t="shared" si="136"/>
        <v>0</v>
      </c>
      <c r="P961" s="75">
        <f t="shared" si="136"/>
        <v>4.3527901481828961E-4</v>
      </c>
      <c r="Q961" s="75">
        <f t="shared" si="136"/>
        <v>4.531836091120298E-3</v>
      </c>
      <c r="R961" s="75">
        <f t="shared" si="134"/>
        <v>0</v>
      </c>
      <c r="S961" s="75">
        <f t="shared" si="134"/>
        <v>0</v>
      </c>
      <c r="T961" s="42" t="str">
        <f t="shared" si="135"/>
        <v/>
      </c>
    </row>
    <row r="962" spans="1:20" x14ac:dyDescent="0.25">
      <c r="A962">
        <v>221</v>
      </c>
      <c r="B962">
        <v>4028946.90894</v>
      </c>
      <c r="C962">
        <v>86551</v>
      </c>
      <c r="D962">
        <v>1200</v>
      </c>
      <c r="E962">
        <v>0</v>
      </c>
      <c r="F962">
        <v>0</v>
      </c>
      <c r="G962">
        <v>0</v>
      </c>
      <c r="H962" s="74">
        <v>87751</v>
      </c>
      <c r="I962" s="42">
        <f t="shared" si="128"/>
        <v>0.98632494216590128</v>
      </c>
      <c r="J962" s="42">
        <f t="shared" si="129"/>
        <v>1.3675057834098756E-2</v>
      </c>
      <c r="K962" s="42" t="str">
        <f t="shared" si="130"/>
        <v/>
      </c>
      <c r="L962" s="42" t="str">
        <f t="shared" si="131"/>
        <v/>
      </c>
      <c r="M962" s="42" t="str">
        <f t="shared" si="132"/>
        <v/>
      </c>
      <c r="N962" s="75">
        <f t="shared" si="133"/>
        <v>2.1780133117486757E-2</v>
      </c>
      <c r="O962" s="75">
        <f t="shared" si="136"/>
        <v>2.1482288537470758E-2</v>
      </c>
      <c r="P962" s="75">
        <f t="shared" si="136"/>
        <v>2.9784458001600107E-4</v>
      </c>
      <c r="Q962" s="75">
        <f t="shared" si="136"/>
        <v>0</v>
      </c>
      <c r="R962" s="75">
        <f t="shared" si="134"/>
        <v>0</v>
      </c>
      <c r="S962" s="75">
        <f t="shared" si="134"/>
        <v>0</v>
      </c>
      <c r="T962" s="42" t="str">
        <f t="shared" si="135"/>
        <v/>
      </c>
    </row>
    <row r="963" spans="1:20" x14ac:dyDescent="0.25">
      <c r="A963">
        <v>48</v>
      </c>
      <c r="B963">
        <v>9030559.6028099991</v>
      </c>
      <c r="C963">
        <v>0</v>
      </c>
      <c r="D963">
        <v>1112</v>
      </c>
      <c r="E963">
        <v>377447</v>
      </c>
      <c r="F963">
        <v>0</v>
      </c>
      <c r="G963">
        <v>0</v>
      </c>
      <c r="H963" s="74">
        <v>378559</v>
      </c>
      <c r="I963" s="42" t="str">
        <f t="shared" ref="I963:I1026" si="137">IFERROR(IF(C963/$H963=0,"",C963/$H963),"")</f>
        <v/>
      </c>
      <c r="J963" s="42">
        <f t="shared" ref="J963:J1026" si="138">IFERROR(IF(D963/$H963=0,"",D963/$H963),"")</f>
        <v>2.9374549277655531E-3</v>
      </c>
      <c r="K963" s="42">
        <f t="shared" ref="K963:K1026" si="139">IFERROR(IF(E963/$H963=0,"",E963/$H963),"")</f>
        <v>0.99706254507223446</v>
      </c>
      <c r="L963" s="42" t="str">
        <f t="shared" ref="L963:L1026" si="140">IFERROR(IF(F963/$H963=0,"",F963/$H963),"")</f>
        <v/>
      </c>
      <c r="M963" s="42" t="str">
        <f t="shared" ref="M963:M1026" si="141">IFERROR(IF(G963/$H963=0,"",G963/$H963),"")</f>
        <v/>
      </c>
      <c r="N963" s="75">
        <f t="shared" ref="N963:N1026" si="142">H963/B963</f>
        <v>4.1919772046264493E-2</v>
      </c>
      <c r="O963" s="75">
        <f t="shared" si="136"/>
        <v>0</v>
      </c>
      <c r="P963" s="75">
        <f t="shared" si="136"/>
        <v>1.2313744096810833E-4</v>
      </c>
      <c r="Q963" s="75">
        <f t="shared" si="136"/>
        <v>4.1796634605296389E-2</v>
      </c>
      <c r="R963" s="75">
        <f t="shared" si="136"/>
        <v>0</v>
      </c>
      <c r="S963" s="75">
        <f t="shared" si="136"/>
        <v>0</v>
      </c>
      <c r="T963" s="42" t="str">
        <f t="shared" ref="T963:T1026" si="143">IFERROR(_xlfn.IFS(I963=1,1,J963=1,1,K963=1,1,L963=1,1,M963=1,1),"")</f>
        <v/>
      </c>
    </row>
    <row r="964" spans="1:20" x14ac:dyDescent="0.25">
      <c r="A964">
        <v>690</v>
      </c>
      <c r="B964">
        <v>23789637.9219</v>
      </c>
      <c r="C964">
        <v>0</v>
      </c>
      <c r="D964">
        <v>1079</v>
      </c>
      <c r="E964">
        <v>0</v>
      </c>
      <c r="F964">
        <v>465</v>
      </c>
      <c r="G964">
        <v>0</v>
      </c>
      <c r="H964" s="74">
        <v>1544</v>
      </c>
      <c r="I964" s="42" t="str">
        <f t="shared" si="137"/>
        <v/>
      </c>
      <c r="J964" s="42">
        <f t="shared" si="138"/>
        <v>0.69883419689119175</v>
      </c>
      <c r="K964" s="42" t="str">
        <f t="shared" si="139"/>
        <v/>
      </c>
      <c r="L964" s="42">
        <f t="shared" si="140"/>
        <v>0.30116580310880831</v>
      </c>
      <c r="M964" s="42" t="str">
        <f t="shared" si="141"/>
        <v/>
      </c>
      <c r="N964" s="75">
        <f t="shared" si="142"/>
        <v>6.4902206795616746E-5</v>
      </c>
      <c r="O964" s="75">
        <f t="shared" ref="O964:R1027" si="144">C964/$B964</f>
        <v>0</v>
      </c>
      <c r="P964" s="75">
        <f t="shared" si="144"/>
        <v>4.5355881562480874E-5</v>
      </c>
      <c r="Q964" s="75">
        <f t="shared" si="144"/>
        <v>0</v>
      </c>
      <c r="R964" s="75">
        <f t="shared" si="144"/>
        <v>1.9546325233135872E-5</v>
      </c>
      <c r="S964" s="75">
        <f t="shared" ref="S964:S1027" si="145">G964/$B964</f>
        <v>0</v>
      </c>
      <c r="T964" s="42" t="str">
        <f t="shared" si="143"/>
        <v/>
      </c>
    </row>
    <row r="965" spans="1:20" x14ac:dyDescent="0.25">
      <c r="A965">
        <v>903</v>
      </c>
      <c r="B965">
        <v>33888043.296899997</v>
      </c>
      <c r="C965">
        <v>0</v>
      </c>
      <c r="D965">
        <v>1079</v>
      </c>
      <c r="E965">
        <v>0</v>
      </c>
      <c r="F965">
        <v>335</v>
      </c>
      <c r="G965">
        <v>0</v>
      </c>
      <c r="H965" s="74">
        <v>1414</v>
      </c>
      <c r="I965" s="42" t="str">
        <f t="shared" si="137"/>
        <v/>
      </c>
      <c r="J965" s="42">
        <f t="shared" si="138"/>
        <v>0.76308345120226306</v>
      </c>
      <c r="K965" s="42" t="str">
        <f t="shared" si="139"/>
        <v/>
      </c>
      <c r="L965" s="42">
        <f t="shared" si="140"/>
        <v>0.23691654879773691</v>
      </c>
      <c r="M965" s="42" t="str">
        <f t="shared" si="141"/>
        <v/>
      </c>
      <c r="N965" s="75">
        <f t="shared" si="142"/>
        <v>4.1725631297495112E-5</v>
      </c>
      <c r="O965" s="75">
        <f t="shared" si="144"/>
        <v>0</v>
      </c>
      <c r="P965" s="75">
        <f t="shared" si="144"/>
        <v>3.1840138734085736E-5</v>
      </c>
      <c r="Q965" s="75">
        <f t="shared" si="144"/>
        <v>0</v>
      </c>
      <c r="R965" s="75">
        <f t="shared" si="144"/>
        <v>9.8854925634093794E-6</v>
      </c>
      <c r="S965" s="75">
        <f t="shared" si="145"/>
        <v>0</v>
      </c>
      <c r="T965" s="42" t="str">
        <f t="shared" si="143"/>
        <v/>
      </c>
    </row>
    <row r="966" spans="1:20" x14ac:dyDescent="0.25">
      <c r="A966">
        <v>506</v>
      </c>
      <c r="B966">
        <v>767400.30019800004</v>
      </c>
      <c r="C966">
        <v>0</v>
      </c>
      <c r="D966">
        <v>1038</v>
      </c>
      <c r="E966">
        <v>0</v>
      </c>
      <c r="F966">
        <v>5467</v>
      </c>
      <c r="G966">
        <v>0</v>
      </c>
      <c r="H966" s="74">
        <v>6505</v>
      </c>
      <c r="I966" s="42" t="str">
        <f t="shared" si="137"/>
        <v/>
      </c>
      <c r="J966" s="42">
        <f t="shared" si="138"/>
        <v>0.15956956187548041</v>
      </c>
      <c r="K966" s="42" t="str">
        <f t="shared" si="139"/>
        <v/>
      </c>
      <c r="L966" s="42">
        <f t="shared" si="140"/>
        <v>0.84043043812451956</v>
      </c>
      <c r="M966" s="42" t="str">
        <f t="shared" si="141"/>
        <v/>
      </c>
      <c r="N966" s="75">
        <f t="shared" si="142"/>
        <v>8.4766711692992811E-3</v>
      </c>
      <c r="O966" s="75">
        <f t="shared" si="144"/>
        <v>0</v>
      </c>
      <c r="P966" s="75">
        <f t="shared" si="144"/>
        <v>1.3526187046476023E-3</v>
      </c>
      <c r="Q966" s="75">
        <f t="shared" si="144"/>
        <v>0</v>
      </c>
      <c r="R966" s="75">
        <f t="shared" si="144"/>
        <v>7.1240524646516779E-3</v>
      </c>
      <c r="S966" s="75">
        <f t="shared" si="145"/>
        <v>0</v>
      </c>
      <c r="T966" s="42" t="str">
        <f t="shared" si="143"/>
        <v/>
      </c>
    </row>
    <row r="967" spans="1:20" x14ac:dyDescent="0.25">
      <c r="A967">
        <v>507</v>
      </c>
      <c r="B967">
        <v>1934003.3233700001</v>
      </c>
      <c r="C967">
        <v>0</v>
      </c>
      <c r="D967">
        <v>1038</v>
      </c>
      <c r="E967">
        <v>0</v>
      </c>
      <c r="F967">
        <v>8149</v>
      </c>
      <c r="G967">
        <v>0</v>
      </c>
      <c r="H967" s="74">
        <v>9187</v>
      </c>
      <c r="I967" s="42" t="str">
        <f t="shared" si="137"/>
        <v/>
      </c>
      <c r="J967" s="42">
        <f t="shared" si="138"/>
        <v>0.11298574072058343</v>
      </c>
      <c r="K967" s="42" t="str">
        <f t="shared" si="139"/>
        <v/>
      </c>
      <c r="L967" s="42">
        <f t="shared" si="140"/>
        <v>0.88701425927941657</v>
      </c>
      <c r="M967" s="42" t="str">
        <f t="shared" si="141"/>
        <v/>
      </c>
      <c r="N967" s="75">
        <f t="shared" si="142"/>
        <v>4.7502503687489308E-3</v>
      </c>
      <c r="O967" s="75">
        <f t="shared" si="144"/>
        <v>0</v>
      </c>
      <c r="P967" s="75">
        <f t="shared" si="144"/>
        <v>5.3671055652132255E-4</v>
      </c>
      <c r="Q967" s="75">
        <f t="shared" si="144"/>
        <v>0</v>
      </c>
      <c r="R967" s="75">
        <f t="shared" si="144"/>
        <v>4.2135398122276077E-3</v>
      </c>
      <c r="S967" s="75">
        <f t="shared" si="145"/>
        <v>0</v>
      </c>
      <c r="T967" s="42" t="str">
        <f t="shared" si="143"/>
        <v/>
      </c>
    </row>
    <row r="968" spans="1:20" x14ac:dyDescent="0.25">
      <c r="A968">
        <v>212</v>
      </c>
      <c r="B968">
        <v>5907640.6056300001</v>
      </c>
      <c r="C968">
        <v>0</v>
      </c>
      <c r="D968">
        <v>1029</v>
      </c>
      <c r="E968">
        <v>8781</v>
      </c>
      <c r="F968">
        <v>8087</v>
      </c>
      <c r="G968">
        <v>0</v>
      </c>
      <c r="H968" s="74">
        <v>17897</v>
      </c>
      <c r="I968" s="42" t="str">
        <f t="shared" si="137"/>
        <v/>
      </c>
      <c r="J968" s="42">
        <f t="shared" si="138"/>
        <v>5.7495669665307038E-2</v>
      </c>
      <c r="K968" s="42">
        <f t="shared" si="139"/>
        <v>0.49064088953455887</v>
      </c>
      <c r="L968" s="42">
        <f t="shared" si="140"/>
        <v>0.45186344080013408</v>
      </c>
      <c r="M968" s="42" t="str">
        <f t="shared" si="141"/>
        <v/>
      </c>
      <c r="N968" s="75">
        <f t="shared" si="142"/>
        <v>3.0294666170017355E-3</v>
      </c>
      <c r="O968" s="75">
        <f t="shared" si="144"/>
        <v>0</v>
      </c>
      <c r="P968" s="75">
        <f t="shared" si="144"/>
        <v>1.74181211873207E-4</v>
      </c>
      <c r="Q968" s="75">
        <f t="shared" si="144"/>
        <v>1.4863801957809822E-3</v>
      </c>
      <c r="R968" s="75">
        <f t="shared" si="144"/>
        <v>1.3689052093475461E-3</v>
      </c>
      <c r="S968" s="75">
        <f t="shared" si="145"/>
        <v>0</v>
      </c>
      <c r="T968" s="42" t="str">
        <f t="shared" si="143"/>
        <v/>
      </c>
    </row>
    <row r="969" spans="1:20" x14ac:dyDescent="0.25">
      <c r="A969">
        <v>1019</v>
      </c>
      <c r="B969">
        <v>2078115.08115</v>
      </c>
      <c r="C969">
        <v>0</v>
      </c>
      <c r="D969">
        <v>990</v>
      </c>
      <c r="E969">
        <v>0</v>
      </c>
      <c r="F969">
        <v>228758</v>
      </c>
      <c r="G969">
        <v>0</v>
      </c>
      <c r="H969" s="74">
        <v>229748</v>
      </c>
      <c r="I969" s="42" t="str">
        <f t="shared" si="137"/>
        <v/>
      </c>
      <c r="J969" s="42">
        <f t="shared" si="138"/>
        <v>4.309069066977732E-3</v>
      </c>
      <c r="K969" s="42" t="str">
        <f t="shared" si="139"/>
        <v/>
      </c>
      <c r="L969" s="42">
        <f t="shared" si="140"/>
        <v>0.9956909309330223</v>
      </c>
      <c r="M969" s="42" t="str">
        <f t="shared" si="141"/>
        <v/>
      </c>
      <c r="N969" s="75">
        <f t="shared" si="142"/>
        <v>0.11055595625284652</v>
      </c>
      <c r="O969" s="75">
        <f t="shared" si="144"/>
        <v>0</v>
      </c>
      <c r="P969" s="75">
        <f t="shared" si="144"/>
        <v>4.7639325125928435E-4</v>
      </c>
      <c r="Q969" s="75">
        <f t="shared" si="144"/>
        <v>0</v>
      </c>
      <c r="R969" s="75">
        <f t="shared" si="144"/>
        <v>0.11007956300158724</v>
      </c>
      <c r="S969" s="75">
        <f t="shared" si="145"/>
        <v>0</v>
      </c>
      <c r="T969" s="42" t="str">
        <f t="shared" si="143"/>
        <v/>
      </c>
    </row>
    <row r="970" spans="1:20" x14ac:dyDescent="0.25">
      <c r="A970">
        <v>399</v>
      </c>
      <c r="B970">
        <v>11982235.906300001</v>
      </c>
      <c r="C970">
        <v>0</v>
      </c>
      <c r="D970">
        <v>747</v>
      </c>
      <c r="E970">
        <v>234106</v>
      </c>
      <c r="F970">
        <v>0</v>
      </c>
      <c r="G970">
        <v>0</v>
      </c>
      <c r="H970" s="74">
        <v>234853</v>
      </c>
      <c r="I970" s="42" t="str">
        <f t="shared" si="137"/>
        <v/>
      </c>
      <c r="J970" s="42">
        <f t="shared" si="138"/>
        <v>3.1807130417750677E-3</v>
      </c>
      <c r="K970" s="42">
        <f t="shared" si="139"/>
        <v>0.99681928695822497</v>
      </c>
      <c r="L970" s="42" t="str">
        <f t="shared" si="140"/>
        <v/>
      </c>
      <c r="M970" s="42" t="str">
        <f t="shared" si="141"/>
        <v/>
      </c>
      <c r="N970" s="75">
        <f t="shared" si="142"/>
        <v>1.9600098165027727E-2</v>
      </c>
      <c r="O970" s="75">
        <f t="shared" si="144"/>
        <v>0</v>
      </c>
      <c r="P970" s="75">
        <f t="shared" si="144"/>
        <v>6.2342287853575266E-5</v>
      </c>
      <c r="Q970" s="75">
        <f t="shared" si="144"/>
        <v>1.9537755877174153E-2</v>
      </c>
      <c r="R970" s="75">
        <f t="shared" si="144"/>
        <v>0</v>
      </c>
      <c r="S970" s="75">
        <f t="shared" si="145"/>
        <v>0</v>
      </c>
      <c r="T970" s="42" t="str">
        <f t="shared" si="143"/>
        <v/>
      </c>
    </row>
    <row r="971" spans="1:20" x14ac:dyDescent="0.25">
      <c r="A971">
        <v>552</v>
      </c>
      <c r="B971">
        <v>598405.15043799998</v>
      </c>
      <c r="C971">
        <v>0</v>
      </c>
      <c r="D971">
        <v>699</v>
      </c>
      <c r="E971">
        <v>675</v>
      </c>
      <c r="F971">
        <v>0</v>
      </c>
      <c r="G971">
        <v>0</v>
      </c>
      <c r="H971" s="74">
        <v>1374</v>
      </c>
      <c r="I971" s="42" t="str">
        <f t="shared" si="137"/>
        <v/>
      </c>
      <c r="J971" s="42">
        <f t="shared" si="138"/>
        <v>0.50873362445414849</v>
      </c>
      <c r="K971" s="42">
        <f t="shared" si="139"/>
        <v>0.49126637554585151</v>
      </c>
      <c r="L971" s="42" t="str">
        <f t="shared" si="140"/>
        <v/>
      </c>
      <c r="M971" s="42" t="str">
        <f t="shared" si="141"/>
        <v/>
      </c>
      <c r="N971" s="75">
        <f t="shared" si="142"/>
        <v>2.2961032320565869E-3</v>
      </c>
      <c r="O971" s="75">
        <f t="shared" si="144"/>
        <v>0</v>
      </c>
      <c r="P971" s="75">
        <f t="shared" si="144"/>
        <v>1.1681049193650323E-3</v>
      </c>
      <c r="Q971" s="75">
        <f t="shared" si="144"/>
        <v>1.1279983126915548E-3</v>
      </c>
      <c r="R971" s="75">
        <f t="shared" si="144"/>
        <v>0</v>
      </c>
      <c r="S971" s="75">
        <f t="shared" si="145"/>
        <v>0</v>
      </c>
      <c r="T971" s="42" t="str">
        <f t="shared" si="143"/>
        <v/>
      </c>
    </row>
    <row r="972" spans="1:20" x14ac:dyDescent="0.25">
      <c r="A972">
        <v>400</v>
      </c>
      <c r="B972">
        <v>8696710.3067499995</v>
      </c>
      <c r="C972">
        <v>0</v>
      </c>
      <c r="D972">
        <v>598</v>
      </c>
      <c r="E972">
        <v>10672</v>
      </c>
      <c r="F972">
        <v>0</v>
      </c>
      <c r="G972">
        <v>0</v>
      </c>
      <c r="H972" s="74">
        <v>11270</v>
      </c>
      <c r="I972" s="42" t="str">
        <f t="shared" si="137"/>
        <v/>
      </c>
      <c r="J972" s="42">
        <f t="shared" si="138"/>
        <v>5.3061224489795916E-2</v>
      </c>
      <c r="K972" s="42">
        <f t="shared" si="139"/>
        <v>0.94693877551020411</v>
      </c>
      <c r="L972" s="42" t="str">
        <f t="shared" si="140"/>
        <v/>
      </c>
      <c r="M972" s="42" t="str">
        <f t="shared" si="141"/>
        <v/>
      </c>
      <c r="N972" s="75">
        <f t="shared" si="142"/>
        <v>1.2958923089863908E-3</v>
      </c>
      <c r="O972" s="75">
        <f t="shared" si="144"/>
        <v>0</v>
      </c>
      <c r="P972" s="75">
        <f t="shared" si="144"/>
        <v>6.8761632721726861E-5</v>
      </c>
      <c r="Q972" s="75">
        <f t="shared" si="144"/>
        <v>1.2271306762646639E-3</v>
      </c>
      <c r="R972" s="75">
        <f t="shared" si="144"/>
        <v>0</v>
      </c>
      <c r="S972" s="75">
        <f t="shared" si="145"/>
        <v>0</v>
      </c>
      <c r="T972" s="42" t="str">
        <f t="shared" si="143"/>
        <v/>
      </c>
    </row>
    <row r="973" spans="1:20" x14ac:dyDescent="0.25">
      <c r="A973">
        <v>146</v>
      </c>
      <c r="B973">
        <v>2952184.6283800001</v>
      </c>
      <c r="C973">
        <v>2679162</v>
      </c>
      <c r="D973">
        <v>559</v>
      </c>
      <c r="E973">
        <v>90032</v>
      </c>
      <c r="F973">
        <v>0</v>
      </c>
      <c r="G973">
        <v>0</v>
      </c>
      <c r="H973" s="74">
        <v>2769753</v>
      </c>
      <c r="I973" s="42">
        <f t="shared" si="137"/>
        <v>0.96729275137530313</v>
      </c>
      <c r="J973" s="42">
        <f t="shared" si="138"/>
        <v>2.0182305064747651E-4</v>
      </c>
      <c r="K973" s="42">
        <f t="shared" si="139"/>
        <v>3.2505425574049382E-2</v>
      </c>
      <c r="L973" s="42" t="str">
        <f t="shared" si="140"/>
        <v/>
      </c>
      <c r="M973" s="42" t="str">
        <f t="shared" si="141"/>
        <v/>
      </c>
      <c r="N973" s="75">
        <f t="shared" si="142"/>
        <v>0.93820453279708704</v>
      </c>
      <c r="O973" s="75">
        <f t="shared" si="144"/>
        <v>0.90751844388207514</v>
      </c>
      <c r="P973" s="75">
        <f t="shared" si="144"/>
        <v>1.8935130094039853E-4</v>
      </c>
      <c r="Q973" s="75">
        <f t="shared" si="144"/>
        <v>3.0496737614071484E-2</v>
      </c>
      <c r="R973" s="75">
        <f t="shared" si="144"/>
        <v>0</v>
      </c>
      <c r="S973" s="75">
        <f t="shared" si="145"/>
        <v>0</v>
      </c>
      <c r="T973" s="42" t="str">
        <f t="shared" si="143"/>
        <v/>
      </c>
    </row>
    <row r="974" spans="1:20" x14ac:dyDescent="0.25">
      <c r="A974">
        <v>489</v>
      </c>
      <c r="B974">
        <v>2052390.7064400001</v>
      </c>
      <c r="C974">
        <v>0</v>
      </c>
      <c r="D974">
        <v>519</v>
      </c>
      <c r="E974">
        <v>0</v>
      </c>
      <c r="F974">
        <v>5550</v>
      </c>
      <c r="G974">
        <v>0</v>
      </c>
      <c r="H974" s="74">
        <v>6069</v>
      </c>
      <c r="I974" s="42" t="str">
        <f t="shared" si="137"/>
        <v/>
      </c>
      <c r="J974" s="42">
        <f t="shared" si="138"/>
        <v>8.5516559565002467E-2</v>
      </c>
      <c r="K974" s="42" t="str">
        <f t="shared" si="139"/>
        <v/>
      </c>
      <c r="L974" s="42">
        <f t="shared" si="140"/>
        <v>0.91448344043499752</v>
      </c>
      <c r="M974" s="42" t="str">
        <f t="shared" si="141"/>
        <v/>
      </c>
      <c r="N974" s="75">
        <f t="shared" si="142"/>
        <v>2.9570393107689811E-3</v>
      </c>
      <c r="O974" s="75">
        <f t="shared" si="144"/>
        <v>0</v>
      </c>
      <c r="P974" s="75">
        <f t="shared" si="144"/>
        <v>2.528758283554294E-4</v>
      </c>
      <c r="Q974" s="75">
        <f t="shared" si="144"/>
        <v>0</v>
      </c>
      <c r="R974" s="75">
        <f t="shared" si="144"/>
        <v>2.7041634824135517E-3</v>
      </c>
      <c r="S974" s="75">
        <f t="shared" si="145"/>
        <v>0</v>
      </c>
      <c r="T974" s="42" t="str">
        <f t="shared" si="143"/>
        <v/>
      </c>
    </row>
    <row r="975" spans="1:20" x14ac:dyDescent="0.25">
      <c r="A975">
        <v>1007</v>
      </c>
      <c r="B975">
        <v>2787633.7862800001</v>
      </c>
      <c r="C975">
        <v>284292</v>
      </c>
      <c r="D975">
        <v>515</v>
      </c>
      <c r="E975">
        <v>5898</v>
      </c>
      <c r="F975">
        <v>0</v>
      </c>
      <c r="G975">
        <v>0</v>
      </c>
      <c r="H975" s="74">
        <v>290705</v>
      </c>
      <c r="I975" s="42">
        <f t="shared" si="137"/>
        <v>0.97793983591613487</v>
      </c>
      <c r="J975" s="42">
        <f t="shared" si="138"/>
        <v>1.7715553568050085E-3</v>
      </c>
      <c r="K975" s="42">
        <f t="shared" si="139"/>
        <v>2.0288608727060078E-2</v>
      </c>
      <c r="L975" s="42" t="str">
        <f t="shared" si="140"/>
        <v/>
      </c>
      <c r="M975" s="42" t="str">
        <f t="shared" si="141"/>
        <v/>
      </c>
      <c r="N975" s="75">
        <f t="shared" si="142"/>
        <v>0.10428378412931193</v>
      </c>
      <c r="O975" s="75">
        <f t="shared" si="144"/>
        <v>0.10198326674013294</v>
      </c>
      <c r="P975" s="75">
        <f t="shared" si="144"/>
        <v>1.8474449640217967E-4</v>
      </c>
      <c r="Q975" s="75">
        <f t="shared" si="144"/>
        <v>2.1157728927768075E-3</v>
      </c>
      <c r="R975" s="75">
        <f t="shared" si="144"/>
        <v>0</v>
      </c>
      <c r="S975" s="75">
        <f t="shared" si="145"/>
        <v>0</v>
      </c>
      <c r="T975" s="42" t="str">
        <f t="shared" si="143"/>
        <v/>
      </c>
    </row>
    <row r="976" spans="1:20" x14ac:dyDescent="0.25">
      <c r="A976">
        <v>940</v>
      </c>
      <c r="B976">
        <v>2617633.8117399998</v>
      </c>
      <c r="C976">
        <v>0</v>
      </c>
      <c r="D976">
        <v>495</v>
      </c>
      <c r="E976">
        <v>139</v>
      </c>
      <c r="F976">
        <v>0</v>
      </c>
      <c r="G976">
        <v>0</v>
      </c>
      <c r="H976" s="74">
        <v>634</v>
      </c>
      <c r="I976" s="42" t="str">
        <f t="shared" si="137"/>
        <v/>
      </c>
      <c r="J976" s="42">
        <f t="shared" si="138"/>
        <v>0.78075709779179814</v>
      </c>
      <c r="K976" s="42">
        <f t="shared" si="139"/>
        <v>0.21924290220820189</v>
      </c>
      <c r="L976" s="42" t="str">
        <f t="shared" si="140"/>
        <v/>
      </c>
      <c r="M976" s="42" t="str">
        <f t="shared" si="141"/>
        <v/>
      </c>
      <c r="N976" s="75">
        <f t="shared" si="142"/>
        <v>2.4220347290615336E-4</v>
      </c>
      <c r="O976" s="75">
        <f t="shared" si="144"/>
        <v>0</v>
      </c>
      <c r="P976" s="75">
        <f t="shared" si="144"/>
        <v>1.8910208058130272E-4</v>
      </c>
      <c r="Q976" s="75">
        <f t="shared" si="144"/>
        <v>5.3101392324850658E-5</v>
      </c>
      <c r="R976" s="75">
        <f t="shared" si="144"/>
        <v>0</v>
      </c>
      <c r="S976" s="75">
        <f t="shared" si="145"/>
        <v>0</v>
      </c>
      <c r="T976" s="42" t="str">
        <f t="shared" si="143"/>
        <v/>
      </c>
    </row>
    <row r="977" spans="1:20" x14ac:dyDescent="0.25">
      <c r="A977">
        <v>1022</v>
      </c>
      <c r="B977">
        <v>25452118.5691</v>
      </c>
      <c r="C977">
        <v>0</v>
      </c>
      <c r="D977">
        <v>495</v>
      </c>
      <c r="E977">
        <v>12</v>
      </c>
      <c r="F977">
        <v>30883</v>
      </c>
      <c r="G977">
        <v>0</v>
      </c>
      <c r="H977" s="74">
        <v>31390</v>
      </c>
      <c r="I977" s="42" t="str">
        <f t="shared" si="137"/>
        <v/>
      </c>
      <c r="J977" s="42">
        <f t="shared" si="138"/>
        <v>1.5769353297228415E-2</v>
      </c>
      <c r="K977" s="42">
        <f t="shared" si="139"/>
        <v>3.8228735266008281E-4</v>
      </c>
      <c r="L977" s="42">
        <f t="shared" si="140"/>
        <v>0.9838483593501115</v>
      </c>
      <c r="M977" s="42" t="str">
        <f t="shared" si="141"/>
        <v/>
      </c>
      <c r="N977" s="75">
        <f t="shared" si="142"/>
        <v>1.2332961562621688E-3</v>
      </c>
      <c r="O977" s="75">
        <f t="shared" si="144"/>
        <v>0</v>
      </c>
      <c r="P977" s="75">
        <f t="shared" si="144"/>
        <v>1.9448282808211962E-5</v>
      </c>
      <c r="Q977" s="75">
        <f t="shared" si="144"/>
        <v>4.7147352262332031E-7</v>
      </c>
      <c r="R977" s="75">
        <f t="shared" si="144"/>
        <v>1.2133763999313334E-3</v>
      </c>
      <c r="S977" s="75">
        <f t="shared" si="145"/>
        <v>0</v>
      </c>
      <c r="T977" s="42" t="str">
        <f t="shared" si="143"/>
        <v/>
      </c>
    </row>
    <row r="978" spans="1:20" x14ac:dyDescent="0.25">
      <c r="A978">
        <v>358</v>
      </c>
      <c r="B978">
        <v>946050.59787499998</v>
      </c>
      <c r="C978">
        <v>0</v>
      </c>
      <c r="D978">
        <v>495</v>
      </c>
      <c r="E978">
        <v>0</v>
      </c>
      <c r="F978">
        <v>70850</v>
      </c>
      <c r="G978">
        <v>0</v>
      </c>
      <c r="H978" s="74">
        <v>71345</v>
      </c>
      <c r="I978" s="42" t="str">
        <f t="shared" si="137"/>
        <v/>
      </c>
      <c r="J978" s="42">
        <f t="shared" si="138"/>
        <v>6.9381175975891793E-3</v>
      </c>
      <c r="K978" s="42" t="str">
        <f t="shared" si="139"/>
        <v/>
      </c>
      <c r="L978" s="42">
        <f t="shared" si="140"/>
        <v>0.99306188240241078</v>
      </c>
      <c r="M978" s="42" t="str">
        <f t="shared" si="141"/>
        <v/>
      </c>
      <c r="N978" s="75">
        <f t="shared" si="142"/>
        <v>7.54135139920145E-2</v>
      </c>
      <c r="O978" s="75">
        <f t="shared" si="144"/>
        <v>0</v>
      </c>
      <c r="P978" s="75">
        <f t="shared" si="144"/>
        <v>5.2322782852403369E-4</v>
      </c>
      <c r="Q978" s="75">
        <f t="shared" si="144"/>
        <v>0</v>
      </c>
      <c r="R978" s="75">
        <f t="shared" si="144"/>
        <v>7.4890286163490472E-2</v>
      </c>
      <c r="S978" s="75">
        <f t="shared" si="145"/>
        <v>0</v>
      </c>
      <c r="T978" s="42" t="str">
        <f t="shared" si="143"/>
        <v/>
      </c>
    </row>
    <row r="979" spans="1:20" x14ac:dyDescent="0.25">
      <c r="A979">
        <v>398</v>
      </c>
      <c r="B979">
        <v>6035647.53106</v>
      </c>
      <c r="C979">
        <v>903614</v>
      </c>
      <c r="D979">
        <v>448</v>
      </c>
      <c r="E979">
        <v>728</v>
      </c>
      <c r="F979">
        <v>0</v>
      </c>
      <c r="G979">
        <v>0</v>
      </c>
      <c r="H979" s="74">
        <v>904790</v>
      </c>
      <c r="I979" s="42">
        <f t="shared" si="137"/>
        <v>0.99870025088694614</v>
      </c>
      <c r="J979" s="42">
        <f t="shared" si="138"/>
        <v>4.9514251925861252E-4</v>
      </c>
      <c r="K979" s="42">
        <f t="shared" si="139"/>
        <v>8.0460659379524532E-4</v>
      </c>
      <c r="L979" s="42" t="str">
        <f t="shared" si="140"/>
        <v/>
      </c>
      <c r="M979" s="42" t="str">
        <f t="shared" si="141"/>
        <v/>
      </c>
      <c r="N979" s="75">
        <f t="shared" si="142"/>
        <v>0.14990769347346197</v>
      </c>
      <c r="O979" s="75">
        <f t="shared" si="144"/>
        <v>0.14971285108182988</v>
      </c>
      <c r="P979" s="75">
        <f t="shared" si="144"/>
        <v>7.4225673002697816E-5</v>
      </c>
      <c r="Q979" s="75">
        <f t="shared" si="144"/>
        <v>1.2061671862938396E-4</v>
      </c>
      <c r="R979" s="75">
        <f t="shared" si="144"/>
        <v>0</v>
      </c>
      <c r="S979" s="75">
        <f t="shared" si="145"/>
        <v>0</v>
      </c>
      <c r="T979" s="42" t="str">
        <f t="shared" si="143"/>
        <v/>
      </c>
    </row>
    <row r="980" spans="1:20" x14ac:dyDescent="0.25">
      <c r="A980">
        <v>628</v>
      </c>
      <c r="B980">
        <v>1547318.9765600001</v>
      </c>
      <c r="C980">
        <v>0</v>
      </c>
      <c r="D980">
        <v>444</v>
      </c>
      <c r="E980">
        <v>208610</v>
      </c>
      <c r="F980">
        <v>0</v>
      </c>
      <c r="G980">
        <v>0</v>
      </c>
      <c r="H980" s="74">
        <v>209054</v>
      </c>
      <c r="I980" s="42" t="str">
        <f t="shared" si="137"/>
        <v/>
      </c>
      <c r="J980" s="42">
        <f t="shared" si="138"/>
        <v>2.1238531671242838E-3</v>
      </c>
      <c r="K980" s="42">
        <f t="shared" si="139"/>
        <v>0.99787614683287573</v>
      </c>
      <c r="L980" s="42" t="str">
        <f t="shared" si="140"/>
        <v/>
      </c>
      <c r="M980" s="42" t="str">
        <f t="shared" si="141"/>
        <v/>
      </c>
      <c r="N980" s="75">
        <f t="shared" si="142"/>
        <v>0.13510724237659705</v>
      </c>
      <c r="O980" s="75">
        <f t="shared" si="144"/>
        <v>0</v>
      </c>
      <c r="P980" s="75">
        <f t="shared" si="144"/>
        <v>2.8694794462296385E-4</v>
      </c>
      <c r="Q980" s="75">
        <f t="shared" si="144"/>
        <v>0.13482029443197407</v>
      </c>
      <c r="R980" s="75">
        <f t="shared" si="144"/>
        <v>0</v>
      </c>
      <c r="S980" s="75">
        <f t="shared" si="145"/>
        <v>0</v>
      </c>
      <c r="T980" s="42" t="str">
        <f t="shared" si="143"/>
        <v/>
      </c>
    </row>
    <row r="981" spans="1:20" x14ac:dyDescent="0.25">
      <c r="A981">
        <v>469</v>
      </c>
      <c r="B981">
        <v>12366594.9429</v>
      </c>
      <c r="C981">
        <v>0</v>
      </c>
      <c r="D981">
        <v>389</v>
      </c>
      <c r="E981">
        <v>90902</v>
      </c>
      <c r="F981">
        <v>8476</v>
      </c>
      <c r="G981">
        <v>0</v>
      </c>
      <c r="H981" s="74">
        <v>99767</v>
      </c>
      <c r="I981" s="42" t="str">
        <f t="shared" si="137"/>
        <v/>
      </c>
      <c r="J981" s="42">
        <f t="shared" si="138"/>
        <v>3.8990848677418386E-3</v>
      </c>
      <c r="K981" s="42">
        <f t="shared" si="139"/>
        <v>0.91114296310403242</v>
      </c>
      <c r="L981" s="42">
        <f t="shared" si="140"/>
        <v>8.4957952028225772E-2</v>
      </c>
      <c r="M981" s="42" t="str">
        <f t="shared" si="141"/>
        <v/>
      </c>
      <c r="N981" s="75">
        <f t="shared" si="142"/>
        <v>8.0674591882932949E-3</v>
      </c>
      <c r="O981" s="75">
        <f t="shared" si="144"/>
        <v>0</v>
      </c>
      <c r="P981" s="75">
        <f t="shared" si="144"/>
        <v>3.1455708042199242E-5</v>
      </c>
      <c r="Q981" s="75">
        <f t="shared" si="144"/>
        <v>7.3506086695424048E-3</v>
      </c>
      <c r="R981" s="75">
        <f t="shared" si="144"/>
        <v>6.8539481070869091E-4</v>
      </c>
      <c r="S981" s="75">
        <f t="shared" si="145"/>
        <v>0</v>
      </c>
      <c r="T981" s="42" t="str">
        <f t="shared" si="143"/>
        <v/>
      </c>
    </row>
    <row r="982" spans="1:20" x14ac:dyDescent="0.25">
      <c r="A982">
        <v>415</v>
      </c>
      <c r="B982">
        <v>799701.02112499997</v>
      </c>
      <c r="C982">
        <v>0</v>
      </c>
      <c r="D982">
        <v>389</v>
      </c>
      <c r="E982">
        <v>0</v>
      </c>
      <c r="F982">
        <v>1247</v>
      </c>
      <c r="G982">
        <v>0</v>
      </c>
      <c r="H982" s="74">
        <v>1636</v>
      </c>
      <c r="I982" s="42" t="str">
        <f t="shared" si="137"/>
        <v/>
      </c>
      <c r="J982" s="42">
        <f t="shared" si="138"/>
        <v>0.23777506112469438</v>
      </c>
      <c r="K982" s="42" t="str">
        <f t="shared" si="139"/>
        <v/>
      </c>
      <c r="L982" s="42">
        <f t="shared" si="140"/>
        <v>0.76222493887530562</v>
      </c>
      <c r="M982" s="42" t="str">
        <f t="shared" si="141"/>
        <v/>
      </c>
      <c r="N982" s="75">
        <f t="shared" si="142"/>
        <v>2.0457645504797718E-3</v>
      </c>
      <c r="O982" s="75">
        <f t="shared" si="144"/>
        <v>0</v>
      </c>
      <c r="P982" s="75">
        <f t="shared" si="144"/>
        <v>4.8643179103706062E-4</v>
      </c>
      <c r="Q982" s="75">
        <f t="shared" si="144"/>
        <v>0</v>
      </c>
      <c r="R982" s="75">
        <f t="shared" si="144"/>
        <v>1.5593327594427111E-3</v>
      </c>
      <c r="S982" s="75">
        <f t="shared" si="145"/>
        <v>0</v>
      </c>
      <c r="T982" s="42" t="str">
        <f t="shared" si="143"/>
        <v/>
      </c>
    </row>
    <row r="983" spans="1:20" x14ac:dyDescent="0.25">
      <c r="A983">
        <v>554</v>
      </c>
      <c r="B983">
        <v>467503.01568800001</v>
      </c>
      <c r="C983">
        <v>499660</v>
      </c>
      <c r="D983">
        <v>350</v>
      </c>
      <c r="E983">
        <v>10659</v>
      </c>
      <c r="F983">
        <v>19</v>
      </c>
      <c r="G983">
        <v>0</v>
      </c>
      <c r="H983" s="74">
        <v>510688</v>
      </c>
      <c r="I983" s="42">
        <f t="shared" si="137"/>
        <v>0.97840560185475278</v>
      </c>
      <c r="J983" s="42">
        <f t="shared" si="138"/>
        <v>6.8534995927063095E-4</v>
      </c>
      <c r="K983" s="42">
        <f t="shared" si="139"/>
        <v>2.0871843473901874E-2</v>
      </c>
      <c r="L983" s="42">
        <f t="shared" si="140"/>
        <v>3.7204712074691398E-5</v>
      </c>
      <c r="M983" s="42" t="str">
        <f t="shared" si="141"/>
        <v/>
      </c>
      <c r="N983" s="75">
        <f t="shared" si="142"/>
        <v>1.0923737021213582</v>
      </c>
      <c r="O983" s="75">
        <f t="shared" si="144"/>
        <v>1.068784549474352</v>
      </c>
      <c r="P983" s="75">
        <f t="shared" si="144"/>
        <v>7.4865827225718124E-4</v>
      </c>
      <c r="Q983" s="75">
        <f t="shared" si="144"/>
        <v>2.2799852925683699E-2</v>
      </c>
      <c r="R983" s="75">
        <f t="shared" si="144"/>
        <v>4.064144906538984E-5</v>
      </c>
      <c r="S983" s="75">
        <f t="shared" si="145"/>
        <v>0</v>
      </c>
      <c r="T983" s="42" t="str">
        <f t="shared" si="143"/>
        <v/>
      </c>
    </row>
    <row r="984" spans="1:20" x14ac:dyDescent="0.25">
      <c r="A984">
        <v>956</v>
      </c>
      <c r="B984">
        <v>1959272.6431100001</v>
      </c>
      <c r="C984">
        <v>0</v>
      </c>
      <c r="D984">
        <v>350</v>
      </c>
      <c r="E984">
        <v>766</v>
      </c>
      <c r="F984">
        <v>0</v>
      </c>
      <c r="G984">
        <v>0</v>
      </c>
      <c r="H984" s="74">
        <v>1116</v>
      </c>
      <c r="I984" s="42" t="str">
        <f t="shared" si="137"/>
        <v/>
      </c>
      <c r="J984" s="42">
        <f t="shared" si="138"/>
        <v>0.31362007168458783</v>
      </c>
      <c r="K984" s="42">
        <f t="shared" si="139"/>
        <v>0.68637992831541217</v>
      </c>
      <c r="L984" s="42" t="str">
        <f t="shared" si="140"/>
        <v/>
      </c>
      <c r="M984" s="42" t="str">
        <f t="shared" si="141"/>
        <v/>
      </c>
      <c r="N984" s="75">
        <f t="shared" si="142"/>
        <v>5.6959913359916391E-4</v>
      </c>
      <c r="O984" s="75">
        <f t="shared" si="144"/>
        <v>0</v>
      </c>
      <c r="P984" s="75">
        <f t="shared" si="144"/>
        <v>1.7863772111084892E-4</v>
      </c>
      <c r="Q984" s="75">
        <f t="shared" si="144"/>
        <v>3.9096141248831504E-4</v>
      </c>
      <c r="R984" s="75">
        <f t="shared" si="144"/>
        <v>0</v>
      </c>
      <c r="S984" s="75">
        <f t="shared" si="145"/>
        <v>0</v>
      </c>
      <c r="T984" s="42" t="str">
        <f t="shared" si="143"/>
        <v/>
      </c>
    </row>
    <row r="985" spans="1:20" x14ac:dyDescent="0.25">
      <c r="A985">
        <v>557</v>
      </c>
      <c r="B985">
        <v>2969109.1425899998</v>
      </c>
      <c r="C985">
        <v>0</v>
      </c>
      <c r="D985">
        <v>350</v>
      </c>
      <c r="E985">
        <v>139</v>
      </c>
      <c r="F985">
        <v>0</v>
      </c>
      <c r="G985">
        <v>0</v>
      </c>
      <c r="H985" s="74">
        <v>489</v>
      </c>
      <c r="I985" s="42" t="str">
        <f t="shared" si="137"/>
        <v/>
      </c>
      <c r="J985" s="42">
        <f t="shared" si="138"/>
        <v>0.71574642126789367</v>
      </c>
      <c r="K985" s="42">
        <f t="shared" si="139"/>
        <v>0.28425357873210633</v>
      </c>
      <c r="L985" s="42" t="str">
        <f t="shared" si="140"/>
        <v/>
      </c>
      <c r="M985" s="42" t="str">
        <f t="shared" si="141"/>
        <v/>
      </c>
      <c r="N985" s="75">
        <f t="shared" si="142"/>
        <v>1.6469586549904924E-4</v>
      </c>
      <c r="O985" s="75">
        <f t="shared" si="144"/>
        <v>0</v>
      </c>
      <c r="P985" s="75">
        <f t="shared" si="144"/>
        <v>1.1788047632856285E-4</v>
      </c>
      <c r="Q985" s="75">
        <f t="shared" si="144"/>
        <v>4.6815389170486389E-5</v>
      </c>
      <c r="R985" s="75">
        <f t="shared" si="144"/>
        <v>0</v>
      </c>
      <c r="S985" s="75">
        <f t="shared" si="145"/>
        <v>0</v>
      </c>
      <c r="T985" s="42" t="str">
        <f t="shared" si="143"/>
        <v/>
      </c>
    </row>
    <row r="986" spans="1:20" x14ac:dyDescent="0.25">
      <c r="A986">
        <v>1087</v>
      </c>
      <c r="B986">
        <v>4764355.19551</v>
      </c>
      <c r="C986">
        <v>0</v>
      </c>
      <c r="D986">
        <v>335</v>
      </c>
      <c r="E986">
        <v>0</v>
      </c>
      <c r="F986">
        <v>0</v>
      </c>
      <c r="G986">
        <v>2976662</v>
      </c>
      <c r="H986" s="74">
        <v>2976997</v>
      </c>
      <c r="I986" s="42" t="str">
        <f t="shared" si="137"/>
        <v/>
      </c>
      <c r="J986" s="42">
        <f t="shared" si="138"/>
        <v>1.1252950540427149E-4</v>
      </c>
      <c r="K986" s="42" t="str">
        <f t="shared" si="139"/>
        <v/>
      </c>
      <c r="L986" s="42" t="str">
        <f t="shared" si="140"/>
        <v/>
      </c>
      <c r="M986" s="42">
        <f t="shared" si="141"/>
        <v>0.9998874704945957</v>
      </c>
      <c r="N986" s="75">
        <f t="shared" si="142"/>
        <v>0.62484782889520218</v>
      </c>
      <c r="O986" s="75">
        <f t="shared" si="144"/>
        <v>0</v>
      </c>
      <c r="P986" s="75">
        <f t="shared" si="144"/>
        <v>7.0313817138509962E-5</v>
      </c>
      <c r="Q986" s="75">
        <f t="shared" si="144"/>
        <v>0</v>
      </c>
      <c r="R986" s="75">
        <f t="shared" si="144"/>
        <v>0</v>
      </c>
      <c r="S986" s="75">
        <f t="shared" si="145"/>
        <v>0.62477751507806367</v>
      </c>
      <c r="T986" s="42" t="str">
        <f t="shared" si="143"/>
        <v/>
      </c>
    </row>
    <row r="987" spans="1:20" x14ac:dyDescent="0.25">
      <c r="A987">
        <v>74</v>
      </c>
      <c r="B987">
        <v>6545594.6819399996</v>
      </c>
      <c r="C987">
        <v>2839128</v>
      </c>
      <c r="D987">
        <v>0</v>
      </c>
      <c r="E987">
        <v>65099</v>
      </c>
      <c r="F987">
        <v>0</v>
      </c>
      <c r="G987">
        <v>0</v>
      </c>
      <c r="H987" s="74">
        <v>2904227</v>
      </c>
      <c r="I987" s="42">
        <f t="shared" si="137"/>
        <v>0.97758474113765903</v>
      </c>
      <c r="J987" s="42" t="str">
        <f t="shared" si="138"/>
        <v/>
      </c>
      <c r="K987" s="42">
        <f t="shared" si="139"/>
        <v>2.2415258862340994E-2</v>
      </c>
      <c r="L987" s="42" t="str">
        <f t="shared" si="140"/>
        <v/>
      </c>
      <c r="M987" s="42" t="str">
        <f t="shared" si="141"/>
        <v/>
      </c>
      <c r="N987" s="75">
        <f t="shared" si="142"/>
        <v>0.44369184789474897</v>
      </c>
      <c r="O987" s="75">
        <f t="shared" si="144"/>
        <v>0.43374638026907775</v>
      </c>
      <c r="P987" s="75">
        <f t="shared" si="144"/>
        <v>0</v>
      </c>
      <c r="Q987" s="75">
        <f t="shared" si="144"/>
        <v>9.9454676256712244E-3</v>
      </c>
      <c r="R987" s="75">
        <f t="shared" si="144"/>
        <v>0</v>
      </c>
      <c r="S987" s="75">
        <f t="shared" si="145"/>
        <v>0</v>
      </c>
      <c r="T987" s="42" t="str">
        <f t="shared" si="143"/>
        <v/>
      </c>
    </row>
    <row r="988" spans="1:20" x14ac:dyDescent="0.25">
      <c r="A988">
        <v>442</v>
      </c>
      <c r="B988">
        <v>1889931.1632000001</v>
      </c>
      <c r="C988">
        <v>2784407</v>
      </c>
      <c r="D988">
        <v>0</v>
      </c>
      <c r="E988">
        <v>0</v>
      </c>
      <c r="F988">
        <v>22</v>
      </c>
      <c r="G988">
        <v>0</v>
      </c>
      <c r="H988" s="74">
        <v>2784429</v>
      </c>
      <c r="I988" s="42">
        <f t="shared" si="137"/>
        <v>0.99999209891866514</v>
      </c>
      <c r="J988" s="42" t="str">
        <f t="shared" si="138"/>
        <v/>
      </c>
      <c r="K988" s="42" t="str">
        <f t="shared" si="139"/>
        <v/>
      </c>
      <c r="L988" s="42">
        <f t="shared" si="140"/>
        <v>7.9010813348086809E-6</v>
      </c>
      <c r="M988" s="42" t="str">
        <f t="shared" si="141"/>
        <v/>
      </c>
      <c r="N988" s="75">
        <f t="shared" si="142"/>
        <v>1.4732965169405701</v>
      </c>
      <c r="O988" s="75">
        <f t="shared" si="144"/>
        <v>1.4732848763049593</v>
      </c>
      <c r="P988" s="75">
        <f t="shared" si="144"/>
        <v>0</v>
      </c>
      <c r="Q988" s="75">
        <f t="shared" si="144"/>
        <v>0</v>
      </c>
      <c r="R988" s="75">
        <f t="shared" si="144"/>
        <v>1.1640635610637779E-5</v>
      </c>
      <c r="S988" s="75">
        <f t="shared" si="145"/>
        <v>0</v>
      </c>
      <c r="T988" s="42" t="str">
        <f t="shared" si="143"/>
        <v/>
      </c>
    </row>
    <row r="989" spans="1:20" x14ac:dyDescent="0.25">
      <c r="A989">
        <v>1062</v>
      </c>
      <c r="B989">
        <v>3042173.6066100001</v>
      </c>
      <c r="C989">
        <v>714731</v>
      </c>
      <c r="D989">
        <v>0</v>
      </c>
      <c r="E989">
        <v>4025</v>
      </c>
      <c r="F989">
        <v>0</v>
      </c>
      <c r="G989">
        <v>0</v>
      </c>
      <c r="H989" s="74">
        <v>718756</v>
      </c>
      <c r="I989" s="42">
        <f t="shared" si="137"/>
        <v>0.99440004674743587</v>
      </c>
      <c r="J989" s="42" t="str">
        <f t="shared" si="138"/>
        <v/>
      </c>
      <c r="K989" s="42">
        <f t="shared" si="139"/>
        <v>5.5999532525641523E-3</v>
      </c>
      <c r="L989" s="42" t="str">
        <f t="shared" si="140"/>
        <v/>
      </c>
      <c r="M989" s="42" t="str">
        <f t="shared" si="141"/>
        <v/>
      </c>
      <c r="N989" s="75">
        <f t="shared" si="142"/>
        <v>0.23626396548779963</v>
      </c>
      <c r="O989" s="75">
        <f t="shared" si="144"/>
        <v>0.23494089832580253</v>
      </c>
      <c r="P989" s="75">
        <f t="shared" si="144"/>
        <v>0</v>
      </c>
      <c r="Q989" s="75">
        <f t="shared" si="144"/>
        <v>1.3230671619971083E-3</v>
      </c>
      <c r="R989" s="75">
        <f t="shared" si="144"/>
        <v>0</v>
      </c>
      <c r="S989" s="75">
        <f t="shared" si="145"/>
        <v>0</v>
      </c>
      <c r="T989" s="42" t="str">
        <f t="shared" si="143"/>
        <v/>
      </c>
    </row>
    <row r="990" spans="1:20" x14ac:dyDescent="0.25">
      <c r="A990">
        <v>748</v>
      </c>
      <c r="B990">
        <v>5772101.53369</v>
      </c>
      <c r="C990">
        <v>205432</v>
      </c>
      <c r="D990">
        <v>0</v>
      </c>
      <c r="E990">
        <v>40</v>
      </c>
      <c r="F990">
        <v>0</v>
      </c>
      <c r="G990">
        <v>0</v>
      </c>
      <c r="H990" s="74">
        <v>205472</v>
      </c>
      <c r="I990" s="42">
        <f t="shared" si="137"/>
        <v>0.99980532627316621</v>
      </c>
      <c r="J990" s="42" t="str">
        <f t="shared" si="138"/>
        <v/>
      </c>
      <c r="K990" s="42">
        <f t="shared" si="139"/>
        <v>1.9467372683382649E-4</v>
      </c>
      <c r="L990" s="42" t="str">
        <f t="shared" si="140"/>
        <v/>
      </c>
      <c r="M990" s="42" t="str">
        <f t="shared" si="141"/>
        <v/>
      </c>
      <c r="N990" s="75">
        <f t="shared" si="142"/>
        <v>3.5597433413241689E-2</v>
      </c>
      <c r="O990" s="75">
        <f t="shared" si="144"/>
        <v>3.5590503528213413E-2</v>
      </c>
      <c r="P990" s="75">
        <f t="shared" si="144"/>
        <v>0</v>
      </c>
      <c r="Q990" s="75">
        <f t="shared" si="144"/>
        <v>6.9298850282747409E-6</v>
      </c>
      <c r="R990" s="75">
        <f t="shared" si="144"/>
        <v>0</v>
      </c>
      <c r="S990" s="75">
        <f t="shared" si="145"/>
        <v>0</v>
      </c>
      <c r="T990" s="42" t="str">
        <f t="shared" si="143"/>
        <v/>
      </c>
    </row>
    <row r="991" spans="1:20" x14ac:dyDescent="0.25">
      <c r="A991">
        <v>1058</v>
      </c>
      <c r="B991">
        <v>1288263.4930700001</v>
      </c>
      <c r="C991">
        <v>178683</v>
      </c>
      <c r="D991">
        <v>0</v>
      </c>
      <c r="E991">
        <v>9637</v>
      </c>
      <c r="F991">
        <v>0</v>
      </c>
      <c r="G991">
        <v>0</v>
      </c>
      <c r="H991" s="74">
        <v>188320</v>
      </c>
      <c r="I991" s="42">
        <f t="shared" si="137"/>
        <v>0.94882646559048434</v>
      </c>
      <c r="J991" s="42" t="str">
        <f t="shared" si="138"/>
        <v/>
      </c>
      <c r="K991" s="42">
        <f t="shared" si="139"/>
        <v>5.117353440951572E-2</v>
      </c>
      <c r="L991" s="42" t="str">
        <f t="shared" si="140"/>
        <v/>
      </c>
      <c r="M991" s="42" t="str">
        <f t="shared" si="141"/>
        <v/>
      </c>
      <c r="N991" s="75">
        <f t="shared" si="142"/>
        <v>0.14618127503654044</v>
      </c>
      <c r="O991" s="75">
        <f t="shared" si="144"/>
        <v>0.13870066252843116</v>
      </c>
      <c r="P991" s="75">
        <f t="shared" si="144"/>
        <v>0</v>
      </c>
      <c r="Q991" s="75">
        <f t="shared" si="144"/>
        <v>7.480612508109284E-3</v>
      </c>
      <c r="R991" s="75">
        <f t="shared" si="144"/>
        <v>0</v>
      </c>
      <c r="S991" s="75">
        <f t="shared" si="145"/>
        <v>0</v>
      </c>
      <c r="T991" s="42" t="str">
        <f t="shared" si="143"/>
        <v/>
      </c>
    </row>
    <row r="992" spans="1:20" x14ac:dyDescent="0.25">
      <c r="A992">
        <v>485</v>
      </c>
      <c r="B992">
        <v>94298.552937999993</v>
      </c>
      <c r="C992">
        <v>159223</v>
      </c>
      <c r="D992">
        <v>0</v>
      </c>
      <c r="E992">
        <v>0</v>
      </c>
      <c r="F992">
        <v>7</v>
      </c>
      <c r="G992">
        <v>0</v>
      </c>
      <c r="H992" s="74">
        <v>159230</v>
      </c>
      <c r="I992" s="42">
        <f t="shared" si="137"/>
        <v>0.99995603843496828</v>
      </c>
      <c r="J992" s="42" t="str">
        <f t="shared" si="138"/>
        <v/>
      </c>
      <c r="K992" s="42" t="str">
        <f t="shared" si="139"/>
        <v/>
      </c>
      <c r="L992" s="42">
        <f t="shared" si="140"/>
        <v>4.396156503171513E-5</v>
      </c>
      <c r="M992" s="42" t="str">
        <f t="shared" si="141"/>
        <v/>
      </c>
      <c r="N992" s="75">
        <f t="shared" si="142"/>
        <v>1.6885731014842988</v>
      </c>
      <c r="O992" s="75">
        <f t="shared" si="144"/>
        <v>1.6884988691680873</v>
      </c>
      <c r="P992" s="75">
        <f t="shared" si="144"/>
        <v>0</v>
      </c>
      <c r="Q992" s="75">
        <f t="shared" si="144"/>
        <v>0</v>
      </c>
      <c r="R992" s="75">
        <f t="shared" si="144"/>
        <v>7.4232316211706915E-5</v>
      </c>
      <c r="S992" s="75">
        <f t="shared" si="145"/>
        <v>0</v>
      </c>
      <c r="T992" s="42" t="str">
        <f t="shared" si="143"/>
        <v/>
      </c>
    </row>
    <row r="993" spans="1:20" x14ac:dyDescent="0.25">
      <c r="A993">
        <v>902</v>
      </c>
      <c r="B993">
        <v>1047228.5850899999</v>
      </c>
      <c r="C993">
        <v>115200</v>
      </c>
      <c r="D993">
        <v>0</v>
      </c>
      <c r="E993">
        <v>52188</v>
      </c>
      <c r="F993">
        <v>0</v>
      </c>
      <c r="G993">
        <v>0</v>
      </c>
      <c r="H993" s="74">
        <v>167388</v>
      </c>
      <c r="I993" s="42">
        <f t="shared" si="137"/>
        <v>0.68822137787655024</v>
      </c>
      <c r="J993" s="42" t="str">
        <f t="shared" si="138"/>
        <v/>
      </c>
      <c r="K993" s="42">
        <f t="shared" si="139"/>
        <v>0.3117786221234497</v>
      </c>
      <c r="L993" s="42" t="str">
        <f t="shared" si="140"/>
        <v/>
      </c>
      <c r="M993" s="42" t="str">
        <f t="shared" si="141"/>
        <v/>
      </c>
      <c r="N993" s="75">
        <f t="shared" si="142"/>
        <v>0.1598390288263708</v>
      </c>
      <c r="O993" s="75">
        <f t="shared" si="144"/>
        <v>0.11000463665733455</v>
      </c>
      <c r="P993" s="75">
        <f t="shared" si="144"/>
        <v>0</v>
      </c>
      <c r="Q993" s="75">
        <f t="shared" si="144"/>
        <v>4.9834392169036242E-2</v>
      </c>
      <c r="R993" s="75">
        <f t="shared" si="144"/>
        <v>0</v>
      </c>
      <c r="S993" s="75">
        <f t="shared" si="145"/>
        <v>0</v>
      </c>
      <c r="T993" s="42" t="str">
        <f t="shared" si="143"/>
        <v/>
      </c>
    </row>
    <row r="994" spans="1:20" x14ac:dyDescent="0.25">
      <c r="A994">
        <v>770</v>
      </c>
      <c r="B994">
        <v>2603147.88662</v>
      </c>
      <c r="C994">
        <v>109721</v>
      </c>
      <c r="D994">
        <v>0</v>
      </c>
      <c r="E994">
        <v>0</v>
      </c>
      <c r="F994">
        <v>806</v>
      </c>
      <c r="G994">
        <v>0</v>
      </c>
      <c r="H994" s="74">
        <v>110527</v>
      </c>
      <c r="I994" s="42">
        <f t="shared" si="137"/>
        <v>0.99270766419065026</v>
      </c>
      <c r="J994" s="42" t="str">
        <f t="shared" si="138"/>
        <v/>
      </c>
      <c r="K994" s="42" t="str">
        <f t="shared" si="139"/>
        <v/>
      </c>
      <c r="L994" s="42">
        <f t="shared" si="140"/>
        <v>7.2923358093497518E-3</v>
      </c>
      <c r="M994" s="42" t="str">
        <f t="shared" si="141"/>
        <v/>
      </c>
      <c r="N994" s="75">
        <f t="shared" si="142"/>
        <v>4.2458978442254908E-2</v>
      </c>
      <c r="O994" s="75">
        <f t="shared" si="144"/>
        <v>4.2149353313332041E-2</v>
      </c>
      <c r="P994" s="75">
        <f t="shared" si="144"/>
        <v>0</v>
      </c>
      <c r="Q994" s="75">
        <f t="shared" si="144"/>
        <v>0</v>
      </c>
      <c r="R994" s="75">
        <f t="shared" si="144"/>
        <v>3.0962512892286458E-4</v>
      </c>
      <c r="S994" s="75">
        <f t="shared" si="145"/>
        <v>0</v>
      </c>
      <c r="T994" s="42" t="str">
        <f t="shared" si="143"/>
        <v/>
      </c>
    </row>
    <row r="995" spans="1:20" x14ac:dyDescent="0.25">
      <c r="A995">
        <v>745</v>
      </c>
      <c r="B995">
        <v>10398667.6174</v>
      </c>
      <c r="C995">
        <v>102716</v>
      </c>
      <c r="D995">
        <v>0</v>
      </c>
      <c r="E995">
        <v>24</v>
      </c>
      <c r="F995">
        <v>0</v>
      </c>
      <c r="G995">
        <v>0</v>
      </c>
      <c r="H995" s="74">
        <v>102740</v>
      </c>
      <c r="I995" s="42">
        <f t="shared" si="137"/>
        <v>0.99976640062293165</v>
      </c>
      <c r="J995" s="42" t="str">
        <f t="shared" si="138"/>
        <v/>
      </c>
      <c r="K995" s="42">
        <f t="shared" si="139"/>
        <v>2.3359937706832781E-4</v>
      </c>
      <c r="L995" s="42" t="str">
        <f t="shared" si="140"/>
        <v/>
      </c>
      <c r="M995" s="42" t="str">
        <f t="shared" si="141"/>
        <v/>
      </c>
      <c r="N995" s="75">
        <f t="shared" si="142"/>
        <v>9.8801119316561346E-3</v>
      </c>
      <c r="O995" s="75">
        <f t="shared" si="144"/>
        <v>9.8778039436635337E-3</v>
      </c>
      <c r="P995" s="75">
        <f t="shared" si="144"/>
        <v>0</v>
      </c>
      <c r="Q995" s="75">
        <f t="shared" si="144"/>
        <v>2.307987992600226E-6</v>
      </c>
      <c r="R995" s="75">
        <f t="shared" si="144"/>
        <v>0</v>
      </c>
      <c r="S995" s="75">
        <f t="shared" si="145"/>
        <v>0</v>
      </c>
      <c r="T995" s="42" t="str">
        <f t="shared" si="143"/>
        <v/>
      </c>
    </row>
    <row r="996" spans="1:20" x14ac:dyDescent="0.25">
      <c r="A996">
        <v>282</v>
      </c>
      <c r="B996">
        <v>23144872.822000001</v>
      </c>
      <c r="C996">
        <v>88419</v>
      </c>
      <c r="D996">
        <v>0</v>
      </c>
      <c r="E996">
        <v>205309</v>
      </c>
      <c r="F996">
        <v>3108227</v>
      </c>
      <c r="G996">
        <v>0</v>
      </c>
      <c r="H996" s="74">
        <v>3401955</v>
      </c>
      <c r="I996" s="42">
        <f t="shared" si="137"/>
        <v>2.5990643615215369E-2</v>
      </c>
      <c r="J996" s="42" t="str">
        <f t="shared" si="138"/>
        <v/>
      </c>
      <c r="K996" s="42">
        <f t="shared" si="139"/>
        <v>6.0350298578317467E-2</v>
      </c>
      <c r="L996" s="42">
        <f t="shared" si="140"/>
        <v>0.91365905780646717</v>
      </c>
      <c r="M996" s="42" t="str">
        <f t="shared" si="141"/>
        <v/>
      </c>
      <c r="N996" s="75">
        <f t="shared" si="142"/>
        <v>0.14698525354463493</v>
      </c>
      <c r="O996" s="75">
        <f t="shared" si="144"/>
        <v>3.8202413415706778E-3</v>
      </c>
      <c r="P996" s="75">
        <f t="shared" si="144"/>
        <v>0</v>
      </c>
      <c r="Q996" s="75">
        <f t="shared" si="144"/>
        <v>8.8706039380284131E-3</v>
      </c>
      <c r="R996" s="75">
        <f t="shared" si="144"/>
        <v>0.13429440826503583</v>
      </c>
      <c r="S996" s="75">
        <f t="shared" si="145"/>
        <v>0</v>
      </c>
      <c r="T996" s="42" t="str">
        <f t="shared" si="143"/>
        <v/>
      </c>
    </row>
    <row r="997" spans="1:20" x14ac:dyDescent="0.25">
      <c r="A997">
        <v>403</v>
      </c>
      <c r="B997">
        <v>433774.04037499998</v>
      </c>
      <c r="C997">
        <v>0</v>
      </c>
      <c r="D997">
        <v>0</v>
      </c>
      <c r="E997">
        <v>0</v>
      </c>
      <c r="F997">
        <v>0</v>
      </c>
      <c r="G997">
        <v>0</v>
      </c>
      <c r="H997" s="74">
        <v>0</v>
      </c>
      <c r="I997" s="42" t="str">
        <f t="shared" si="137"/>
        <v/>
      </c>
      <c r="J997" s="42" t="str">
        <f t="shared" si="138"/>
        <v/>
      </c>
      <c r="K997" s="42" t="str">
        <f t="shared" si="139"/>
        <v/>
      </c>
      <c r="L997" s="42" t="str">
        <f t="shared" si="140"/>
        <v/>
      </c>
      <c r="M997" s="42" t="str">
        <f t="shared" si="141"/>
        <v/>
      </c>
      <c r="N997" s="75">
        <f t="shared" si="142"/>
        <v>0</v>
      </c>
      <c r="O997" s="75">
        <f t="shared" si="144"/>
        <v>0</v>
      </c>
      <c r="P997" s="75">
        <f t="shared" si="144"/>
        <v>0</v>
      </c>
      <c r="Q997" s="75">
        <f t="shared" si="144"/>
        <v>0</v>
      </c>
      <c r="R997" s="75">
        <f t="shared" si="144"/>
        <v>0</v>
      </c>
      <c r="S997" s="75">
        <f t="shared" si="145"/>
        <v>0</v>
      </c>
      <c r="T997" s="42" t="str">
        <f t="shared" si="143"/>
        <v/>
      </c>
    </row>
    <row r="998" spans="1:20" x14ac:dyDescent="0.25">
      <c r="A998">
        <v>432</v>
      </c>
      <c r="B998">
        <v>3078984.0546900001</v>
      </c>
      <c r="C998">
        <v>0</v>
      </c>
      <c r="D998">
        <v>0</v>
      </c>
      <c r="E998">
        <v>0</v>
      </c>
      <c r="F998">
        <v>0</v>
      </c>
      <c r="G998">
        <v>0</v>
      </c>
      <c r="H998" s="74">
        <v>0</v>
      </c>
      <c r="I998" s="42" t="str">
        <f t="shared" si="137"/>
        <v/>
      </c>
      <c r="J998" s="42" t="str">
        <f t="shared" si="138"/>
        <v/>
      </c>
      <c r="K998" s="42" t="str">
        <f t="shared" si="139"/>
        <v/>
      </c>
      <c r="L998" s="42" t="str">
        <f t="shared" si="140"/>
        <v/>
      </c>
      <c r="M998" s="42" t="str">
        <f t="shared" si="141"/>
        <v/>
      </c>
      <c r="N998" s="75">
        <f t="shared" si="142"/>
        <v>0</v>
      </c>
      <c r="O998" s="75">
        <f t="shared" si="144"/>
        <v>0</v>
      </c>
      <c r="P998" s="75">
        <f t="shared" si="144"/>
        <v>0</v>
      </c>
      <c r="Q998" s="75">
        <f t="shared" si="144"/>
        <v>0</v>
      </c>
      <c r="R998" s="75">
        <f t="shared" si="144"/>
        <v>0</v>
      </c>
      <c r="S998" s="75">
        <f t="shared" si="145"/>
        <v>0</v>
      </c>
      <c r="T998" s="42" t="str">
        <f t="shared" si="143"/>
        <v/>
      </c>
    </row>
    <row r="999" spans="1:20" x14ac:dyDescent="0.25">
      <c r="A999">
        <v>443</v>
      </c>
      <c r="B999">
        <v>11930651.7578</v>
      </c>
      <c r="C999">
        <v>0</v>
      </c>
      <c r="D999">
        <v>0</v>
      </c>
      <c r="E999">
        <v>106341</v>
      </c>
      <c r="F999">
        <v>99</v>
      </c>
      <c r="G999">
        <v>0</v>
      </c>
      <c r="H999" s="74">
        <v>106440</v>
      </c>
      <c r="I999" s="42" t="str">
        <f t="shared" si="137"/>
        <v/>
      </c>
      <c r="J999" s="42" t="str">
        <f t="shared" si="138"/>
        <v/>
      </c>
      <c r="K999" s="42">
        <f t="shared" si="139"/>
        <v>0.99906989853438555</v>
      </c>
      <c r="L999" s="42">
        <f t="shared" si="140"/>
        <v>9.3010146561443071E-4</v>
      </c>
      <c r="M999" s="42" t="str">
        <f t="shared" si="141"/>
        <v/>
      </c>
      <c r="N999" s="75">
        <f t="shared" si="142"/>
        <v>8.9215578629568033E-3</v>
      </c>
      <c r="O999" s="75">
        <f t="shared" si="144"/>
        <v>0</v>
      </c>
      <c r="P999" s="75">
        <f t="shared" si="144"/>
        <v>0</v>
      </c>
      <c r="Q999" s="75">
        <f t="shared" si="144"/>
        <v>8.913259908912903E-3</v>
      </c>
      <c r="R999" s="75">
        <f t="shared" si="144"/>
        <v>8.297954043900071E-6</v>
      </c>
      <c r="S999" s="75">
        <f t="shared" si="145"/>
        <v>0</v>
      </c>
      <c r="T999" s="42" t="str">
        <f t="shared" si="143"/>
        <v/>
      </c>
    </row>
    <row r="1000" spans="1:20" x14ac:dyDescent="0.25">
      <c r="A1000">
        <v>459</v>
      </c>
      <c r="B1000">
        <v>3260159.06262</v>
      </c>
      <c r="C1000">
        <v>0</v>
      </c>
      <c r="D1000">
        <v>0</v>
      </c>
      <c r="E1000">
        <v>0</v>
      </c>
      <c r="F1000">
        <v>0</v>
      </c>
      <c r="G1000">
        <v>0</v>
      </c>
      <c r="H1000" s="74">
        <v>0</v>
      </c>
      <c r="I1000" s="42" t="str">
        <f t="shared" si="137"/>
        <v/>
      </c>
      <c r="J1000" s="42" t="str">
        <f t="shared" si="138"/>
        <v/>
      </c>
      <c r="K1000" s="42" t="str">
        <f t="shared" si="139"/>
        <v/>
      </c>
      <c r="L1000" s="42" t="str">
        <f t="shared" si="140"/>
        <v/>
      </c>
      <c r="M1000" s="42" t="str">
        <f t="shared" si="141"/>
        <v/>
      </c>
      <c r="N1000" s="75">
        <f t="shared" si="142"/>
        <v>0</v>
      </c>
      <c r="O1000" s="75">
        <f t="shared" si="144"/>
        <v>0</v>
      </c>
      <c r="P1000" s="75">
        <f t="shared" si="144"/>
        <v>0</v>
      </c>
      <c r="Q1000" s="75">
        <f t="shared" si="144"/>
        <v>0</v>
      </c>
      <c r="R1000" s="75">
        <f t="shared" si="144"/>
        <v>0</v>
      </c>
      <c r="S1000" s="75">
        <f t="shared" si="145"/>
        <v>0</v>
      </c>
      <c r="T1000" s="42" t="str">
        <f t="shared" si="143"/>
        <v/>
      </c>
    </row>
    <row r="1001" spans="1:20" x14ac:dyDescent="0.25">
      <c r="A1001">
        <v>468</v>
      </c>
      <c r="B1001">
        <v>151484.06218800001</v>
      </c>
      <c r="C1001">
        <v>0</v>
      </c>
      <c r="D1001">
        <v>0</v>
      </c>
      <c r="E1001">
        <v>0</v>
      </c>
      <c r="F1001">
        <v>0</v>
      </c>
      <c r="G1001">
        <v>0</v>
      </c>
      <c r="H1001" s="74">
        <v>0</v>
      </c>
      <c r="I1001" s="42" t="str">
        <f t="shared" si="137"/>
        <v/>
      </c>
      <c r="J1001" s="42" t="str">
        <f t="shared" si="138"/>
        <v/>
      </c>
      <c r="K1001" s="42" t="str">
        <f t="shared" si="139"/>
        <v/>
      </c>
      <c r="L1001" s="42" t="str">
        <f t="shared" si="140"/>
        <v/>
      </c>
      <c r="M1001" s="42" t="str">
        <f t="shared" si="141"/>
        <v/>
      </c>
      <c r="N1001" s="75">
        <f t="shared" si="142"/>
        <v>0</v>
      </c>
      <c r="O1001" s="75">
        <f t="shared" si="144"/>
        <v>0</v>
      </c>
      <c r="P1001" s="75">
        <f t="shared" si="144"/>
        <v>0</v>
      </c>
      <c r="Q1001" s="75">
        <f t="shared" si="144"/>
        <v>0</v>
      </c>
      <c r="R1001" s="75">
        <f t="shared" si="144"/>
        <v>0</v>
      </c>
      <c r="S1001" s="75">
        <f t="shared" si="145"/>
        <v>0</v>
      </c>
      <c r="T1001" s="42" t="str">
        <f t="shared" si="143"/>
        <v/>
      </c>
    </row>
    <row r="1002" spans="1:20" x14ac:dyDescent="0.25">
      <c r="A1002">
        <v>474</v>
      </c>
      <c r="B1002">
        <v>1352981.9769600001</v>
      </c>
      <c r="C1002">
        <v>0</v>
      </c>
      <c r="D1002">
        <v>0</v>
      </c>
      <c r="E1002">
        <v>0</v>
      </c>
      <c r="F1002">
        <v>0</v>
      </c>
      <c r="G1002">
        <v>0</v>
      </c>
      <c r="H1002" s="74">
        <v>0</v>
      </c>
      <c r="I1002" s="42" t="str">
        <f t="shared" si="137"/>
        <v/>
      </c>
      <c r="J1002" s="42" t="str">
        <f t="shared" si="138"/>
        <v/>
      </c>
      <c r="K1002" s="42" t="str">
        <f t="shared" si="139"/>
        <v/>
      </c>
      <c r="L1002" s="42" t="str">
        <f t="shared" si="140"/>
        <v/>
      </c>
      <c r="M1002" s="42" t="str">
        <f t="shared" si="141"/>
        <v/>
      </c>
      <c r="N1002" s="75">
        <f t="shared" si="142"/>
        <v>0</v>
      </c>
      <c r="O1002" s="75">
        <f t="shared" si="144"/>
        <v>0</v>
      </c>
      <c r="P1002" s="75">
        <f t="shared" si="144"/>
        <v>0</v>
      </c>
      <c r="Q1002" s="75">
        <f t="shared" si="144"/>
        <v>0</v>
      </c>
      <c r="R1002" s="75">
        <f t="shared" si="144"/>
        <v>0</v>
      </c>
      <c r="S1002" s="75">
        <f t="shared" si="145"/>
        <v>0</v>
      </c>
      <c r="T1002" s="42" t="str">
        <f t="shared" si="143"/>
        <v/>
      </c>
    </row>
    <row r="1003" spans="1:20" x14ac:dyDescent="0.25">
      <c r="A1003">
        <v>475</v>
      </c>
      <c r="B1003">
        <v>744074.43500000006</v>
      </c>
      <c r="C1003">
        <v>0</v>
      </c>
      <c r="D1003">
        <v>0</v>
      </c>
      <c r="E1003">
        <v>0</v>
      </c>
      <c r="F1003">
        <v>0</v>
      </c>
      <c r="G1003">
        <v>0</v>
      </c>
      <c r="H1003" s="74">
        <v>0</v>
      </c>
      <c r="I1003" s="42" t="str">
        <f t="shared" si="137"/>
        <v/>
      </c>
      <c r="J1003" s="42" t="str">
        <f t="shared" si="138"/>
        <v/>
      </c>
      <c r="K1003" s="42" t="str">
        <f t="shared" si="139"/>
        <v/>
      </c>
      <c r="L1003" s="42" t="str">
        <f t="shared" si="140"/>
        <v/>
      </c>
      <c r="M1003" s="42" t="str">
        <f t="shared" si="141"/>
        <v/>
      </c>
      <c r="N1003" s="75">
        <f t="shared" si="142"/>
        <v>0</v>
      </c>
      <c r="O1003" s="75">
        <f t="shared" si="144"/>
        <v>0</v>
      </c>
      <c r="P1003" s="75">
        <f t="shared" si="144"/>
        <v>0</v>
      </c>
      <c r="Q1003" s="75">
        <f t="shared" si="144"/>
        <v>0</v>
      </c>
      <c r="R1003" s="75">
        <f t="shared" si="144"/>
        <v>0</v>
      </c>
      <c r="S1003" s="75">
        <f t="shared" si="145"/>
        <v>0</v>
      </c>
      <c r="T1003" s="42" t="str">
        <f t="shared" si="143"/>
        <v/>
      </c>
    </row>
    <row r="1004" spans="1:20" x14ac:dyDescent="0.25">
      <c r="A1004">
        <v>476</v>
      </c>
      <c r="B1004">
        <v>383067.99831200001</v>
      </c>
      <c r="C1004">
        <v>0</v>
      </c>
      <c r="D1004">
        <v>0</v>
      </c>
      <c r="E1004">
        <v>0</v>
      </c>
      <c r="F1004">
        <v>0</v>
      </c>
      <c r="G1004">
        <v>0</v>
      </c>
      <c r="H1004" s="74">
        <v>0</v>
      </c>
      <c r="I1004" s="42" t="str">
        <f t="shared" si="137"/>
        <v/>
      </c>
      <c r="J1004" s="42" t="str">
        <f t="shared" si="138"/>
        <v/>
      </c>
      <c r="K1004" s="42" t="str">
        <f t="shared" si="139"/>
        <v/>
      </c>
      <c r="L1004" s="42" t="str">
        <f t="shared" si="140"/>
        <v/>
      </c>
      <c r="M1004" s="42" t="str">
        <f t="shared" si="141"/>
        <v/>
      </c>
      <c r="N1004" s="75">
        <f t="shared" si="142"/>
        <v>0</v>
      </c>
      <c r="O1004" s="75">
        <f t="shared" si="144"/>
        <v>0</v>
      </c>
      <c r="P1004" s="75">
        <f t="shared" si="144"/>
        <v>0</v>
      </c>
      <c r="Q1004" s="75">
        <f t="shared" si="144"/>
        <v>0</v>
      </c>
      <c r="R1004" s="75">
        <f t="shared" si="144"/>
        <v>0</v>
      </c>
      <c r="S1004" s="75">
        <f t="shared" si="145"/>
        <v>0</v>
      </c>
      <c r="T1004" s="42" t="str">
        <f t="shared" si="143"/>
        <v/>
      </c>
    </row>
    <row r="1005" spans="1:20" x14ac:dyDescent="0.25">
      <c r="A1005">
        <v>478</v>
      </c>
      <c r="B1005">
        <v>3616816.8362500002</v>
      </c>
      <c r="C1005">
        <v>0</v>
      </c>
      <c r="D1005">
        <v>0</v>
      </c>
      <c r="E1005">
        <v>24</v>
      </c>
      <c r="F1005">
        <v>458292</v>
      </c>
      <c r="G1005">
        <v>0</v>
      </c>
      <c r="H1005" s="74">
        <v>458316</v>
      </c>
      <c r="I1005" s="42" t="str">
        <f t="shared" si="137"/>
        <v/>
      </c>
      <c r="J1005" s="42" t="str">
        <f t="shared" si="138"/>
        <v/>
      </c>
      <c r="K1005" s="42">
        <f t="shared" si="139"/>
        <v>5.2365616736051109E-5</v>
      </c>
      <c r="L1005" s="42">
        <f t="shared" si="140"/>
        <v>0.99994763438326395</v>
      </c>
      <c r="M1005" s="42" t="str">
        <f t="shared" si="141"/>
        <v/>
      </c>
      <c r="N1005" s="75">
        <f t="shared" si="142"/>
        <v>0.12671805644302206</v>
      </c>
      <c r="O1005" s="75">
        <f t="shared" si="144"/>
        <v>0</v>
      </c>
      <c r="P1005" s="75">
        <f t="shared" si="144"/>
        <v>0</v>
      </c>
      <c r="Q1005" s="75">
        <f t="shared" si="144"/>
        <v>6.6356691772325852E-6</v>
      </c>
      <c r="R1005" s="75">
        <f t="shared" si="144"/>
        <v>0.12671142077384484</v>
      </c>
      <c r="S1005" s="75">
        <f t="shared" si="145"/>
        <v>0</v>
      </c>
      <c r="T1005" s="42" t="str">
        <f t="shared" si="143"/>
        <v/>
      </c>
    </row>
    <row r="1006" spans="1:20" x14ac:dyDescent="0.25">
      <c r="A1006">
        <v>484</v>
      </c>
      <c r="B1006">
        <v>583402.11187499994</v>
      </c>
      <c r="C1006">
        <v>0</v>
      </c>
      <c r="D1006">
        <v>0</v>
      </c>
      <c r="E1006">
        <v>24</v>
      </c>
      <c r="F1006">
        <v>7</v>
      </c>
      <c r="G1006">
        <v>0</v>
      </c>
      <c r="H1006" s="74">
        <v>31</v>
      </c>
      <c r="I1006" s="42" t="str">
        <f t="shared" si="137"/>
        <v/>
      </c>
      <c r="J1006" s="42" t="str">
        <f t="shared" si="138"/>
        <v/>
      </c>
      <c r="K1006" s="42">
        <f t="shared" si="139"/>
        <v>0.77419354838709675</v>
      </c>
      <c r="L1006" s="42">
        <f t="shared" si="140"/>
        <v>0.22580645161290322</v>
      </c>
      <c r="M1006" s="42" t="str">
        <f t="shared" si="141"/>
        <v/>
      </c>
      <c r="N1006" s="75">
        <f t="shared" si="142"/>
        <v>5.3136592016043434E-5</v>
      </c>
      <c r="O1006" s="75">
        <f t="shared" si="144"/>
        <v>0</v>
      </c>
      <c r="P1006" s="75">
        <f t="shared" si="144"/>
        <v>0</v>
      </c>
      <c r="Q1006" s="75">
        <f t="shared" si="144"/>
        <v>4.1138006722098143E-5</v>
      </c>
      <c r="R1006" s="75">
        <f t="shared" si="144"/>
        <v>1.1998585293945291E-5</v>
      </c>
      <c r="S1006" s="75">
        <f t="shared" si="145"/>
        <v>0</v>
      </c>
      <c r="T1006" s="42" t="str">
        <f t="shared" si="143"/>
        <v/>
      </c>
    </row>
    <row r="1007" spans="1:20" x14ac:dyDescent="0.25">
      <c r="A1007">
        <v>457</v>
      </c>
      <c r="B1007">
        <v>498872.36206199997</v>
      </c>
      <c r="C1007">
        <v>0</v>
      </c>
      <c r="D1007">
        <v>0</v>
      </c>
      <c r="E1007">
        <v>0</v>
      </c>
      <c r="F1007">
        <v>0</v>
      </c>
      <c r="G1007">
        <v>0</v>
      </c>
      <c r="H1007" s="74">
        <v>0</v>
      </c>
      <c r="I1007" s="42" t="str">
        <f t="shared" si="137"/>
        <v/>
      </c>
      <c r="J1007" s="42" t="str">
        <f t="shared" si="138"/>
        <v/>
      </c>
      <c r="K1007" s="42" t="str">
        <f t="shared" si="139"/>
        <v/>
      </c>
      <c r="L1007" s="42" t="str">
        <f t="shared" si="140"/>
        <v/>
      </c>
      <c r="M1007" s="42" t="str">
        <f t="shared" si="141"/>
        <v/>
      </c>
      <c r="N1007" s="75">
        <f t="shared" si="142"/>
        <v>0</v>
      </c>
      <c r="O1007" s="75">
        <f t="shared" si="144"/>
        <v>0</v>
      </c>
      <c r="P1007" s="75">
        <f t="shared" si="144"/>
        <v>0</v>
      </c>
      <c r="Q1007" s="75">
        <f t="shared" si="144"/>
        <v>0</v>
      </c>
      <c r="R1007" s="75">
        <f t="shared" si="144"/>
        <v>0</v>
      </c>
      <c r="S1007" s="75">
        <f t="shared" si="145"/>
        <v>0</v>
      </c>
      <c r="T1007" s="42" t="str">
        <f t="shared" si="143"/>
        <v/>
      </c>
    </row>
    <row r="1008" spans="1:20" x14ac:dyDescent="0.25">
      <c r="A1008">
        <v>460</v>
      </c>
      <c r="B1008">
        <v>1602145.4532000001</v>
      </c>
      <c r="C1008">
        <v>0</v>
      </c>
      <c r="D1008">
        <v>0</v>
      </c>
      <c r="E1008">
        <v>0</v>
      </c>
      <c r="F1008">
        <v>0</v>
      </c>
      <c r="G1008">
        <v>0</v>
      </c>
      <c r="H1008" s="74">
        <v>0</v>
      </c>
      <c r="I1008" s="42" t="str">
        <f t="shared" si="137"/>
        <v/>
      </c>
      <c r="J1008" s="42" t="str">
        <f t="shared" si="138"/>
        <v/>
      </c>
      <c r="K1008" s="42" t="str">
        <f t="shared" si="139"/>
        <v/>
      </c>
      <c r="L1008" s="42" t="str">
        <f t="shared" si="140"/>
        <v/>
      </c>
      <c r="M1008" s="42" t="str">
        <f t="shared" si="141"/>
        <v/>
      </c>
      <c r="N1008" s="75">
        <f t="shared" si="142"/>
        <v>0</v>
      </c>
      <c r="O1008" s="75">
        <f t="shared" si="144"/>
        <v>0</v>
      </c>
      <c r="P1008" s="75">
        <f t="shared" si="144"/>
        <v>0</v>
      </c>
      <c r="Q1008" s="75">
        <f t="shared" si="144"/>
        <v>0</v>
      </c>
      <c r="R1008" s="75">
        <f t="shared" si="144"/>
        <v>0</v>
      </c>
      <c r="S1008" s="75">
        <f t="shared" si="145"/>
        <v>0</v>
      </c>
      <c r="T1008" s="42" t="str">
        <f t="shared" si="143"/>
        <v/>
      </c>
    </row>
    <row r="1009" spans="1:20" x14ac:dyDescent="0.25">
      <c r="A1009">
        <v>601</v>
      </c>
      <c r="B1009">
        <v>114509.068</v>
      </c>
      <c r="C1009">
        <v>0</v>
      </c>
      <c r="D1009">
        <v>0</v>
      </c>
      <c r="E1009">
        <v>0</v>
      </c>
      <c r="F1009">
        <v>0</v>
      </c>
      <c r="G1009">
        <v>0</v>
      </c>
      <c r="H1009" s="74">
        <v>0</v>
      </c>
      <c r="I1009" s="42" t="str">
        <f t="shared" si="137"/>
        <v/>
      </c>
      <c r="J1009" s="42" t="str">
        <f t="shared" si="138"/>
        <v/>
      </c>
      <c r="K1009" s="42" t="str">
        <f t="shared" si="139"/>
        <v/>
      </c>
      <c r="L1009" s="42" t="str">
        <f t="shared" si="140"/>
        <v/>
      </c>
      <c r="M1009" s="42" t="str">
        <f t="shared" si="141"/>
        <v/>
      </c>
      <c r="N1009" s="75">
        <f t="shared" si="142"/>
        <v>0</v>
      </c>
      <c r="O1009" s="75">
        <f t="shared" si="144"/>
        <v>0</v>
      </c>
      <c r="P1009" s="75">
        <f t="shared" si="144"/>
        <v>0</v>
      </c>
      <c r="Q1009" s="75">
        <f t="shared" si="144"/>
        <v>0</v>
      </c>
      <c r="R1009" s="75">
        <f t="shared" si="144"/>
        <v>0</v>
      </c>
      <c r="S1009" s="75">
        <f t="shared" si="145"/>
        <v>0</v>
      </c>
      <c r="T1009" s="42" t="str">
        <f t="shared" si="143"/>
        <v/>
      </c>
    </row>
    <row r="1010" spans="1:20" x14ac:dyDescent="0.25">
      <c r="A1010">
        <v>602</v>
      </c>
      <c r="B1010">
        <v>1162579.86225</v>
      </c>
      <c r="C1010">
        <v>0</v>
      </c>
      <c r="D1010">
        <v>0</v>
      </c>
      <c r="E1010">
        <v>0</v>
      </c>
      <c r="F1010">
        <v>0</v>
      </c>
      <c r="G1010">
        <v>0</v>
      </c>
      <c r="H1010" s="74">
        <v>0</v>
      </c>
      <c r="I1010" s="42" t="str">
        <f t="shared" si="137"/>
        <v/>
      </c>
      <c r="J1010" s="42" t="str">
        <f t="shared" si="138"/>
        <v/>
      </c>
      <c r="K1010" s="42" t="str">
        <f t="shared" si="139"/>
        <v/>
      </c>
      <c r="L1010" s="42" t="str">
        <f t="shared" si="140"/>
        <v/>
      </c>
      <c r="M1010" s="42" t="str">
        <f t="shared" si="141"/>
        <v/>
      </c>
      <c r="N1010" s="75">
        <f t="shared" si="142"/>
        <v>0</v>
      </c>
      <c r="O1010" s="75">
        <f t="shared" si="144"/>
        <v>0</v>
      </c>
      <c r="P1010" s="75">
        <f t="shared" si="144"/>
        <v>0</v>
      </c>
      <c r="Q1010" s="75">
        <f t="shared" si="144"/>
        <v>0</v>
      </c>
      <c r="R1010" s="75">
        <f t="shared" si="144"/>
        <v>0</v>
      </c>
      <c r="S1010" s="75">
        <f t="shared" si="145"/>
        <v>0</v>
      </c>
      <c r="T1010" s="42" t="str">
        <f t="shared" si="143"/>
        <v/>
      </c>
    </row>
    <row r="1011" spans="1:20" x14ac:dyDescent="0.25">
      <c r="A1011">
        <v>605</v>
      </c>
      <c r="B1011">
        <v>133464.37006300001</v>
      </c>
      <c r="C1011">
        <v>0</v>
      </c>
      <c r="D1011">
        <v>0</v>
      </c>
      <c r="E1011">
        <v>0</v>
      </c>
      <c r="F1011">
        <v>0</v>
      </c>
      <c r="G1011">
        <v>0</v>
      </c>
      <c r="H1011" s="74">
        <v>0</v>
      </c>
      <c r="I1011" s="42" t="str">
        <f t="shared" si="137"/>
        <v/>
      </c>
      <c r="J1011" s="42" t="str">
        <f t="shared" si="138"/>
        <v/>
      </c>
      <c r="K1011" s="42" t="str">
        <f t="shared" si="139"/>
        <v/>
      </c>
      <c r="L1011" s="42" t="str">
        <f t="shared" si="140"/>
        <v/>
      </c>
      <c r="M1011" s="42" t="str">
        <f t="shared" si="141"/>
        <v/>
      </c>
      <c r="N1011" s="75">
        <f t="shared" si="142"/>
        <v>0</v>
      </c>
      <c r="O1011" s="75">
        <f t="shared" si="144"/>
        <v>0</v>
      </c>
      <c r="P1011" s="75">
        <f t="shared" si="144"/>
        <v>0</v>
      </c>
      <c r="Q1011" s="75">
        <f t="shared" si="144"/>
        <v>0</v>
      </c>
      <c r="R1011" s="75">
        <f t="shared" si="144"/>
        <v>0</v>
      </c>
      <c r="S1011" s="75">
        <f t="shared" si="145"/>
        <v>0</v>
      </c>
      <c r="T1011" s="42" t="str">
        <f t="shared" si="143"/>
        <v/>
      </c>
    </row>
    <row r="1012" spans="1:20" x14ac:dyDescent="0.25">
      <c r="A1012">
        <v>607</v>
      </c>
      <c r="B1012">
        <v>9060125.8304399997</v>
      </c>
      <c r="C1012">
        <v>0</v>
      </c>
      <c r="D1012">
        <v>0</v>
      </c>
      <c r="E1012">
        <v>7612</v>
      </c>
      <c r="F1012">
        <v>23888</v>
      </c>
      <c r="G1012">
        <v>0</v>
      </c>
      <c r="H1012" s="74">
        <v>31500</v>
      </c>
      <c r="I1012" s="42" t="str">
        <f t="shared" si="137"/>
        <v/>
      </c>
      <c r="J1012" s="42" t="str">
        <f t="shared" si="138"/>
        <v/>
      </c>
      <c r="K1012" s="42">
        <f t="shared" si="139"/>
        <v>0.24165079365079364</v>
      </c>
      <c r="L1012" s="42">
        <f t="shared" si="140"/>
        <v>0.75834920634920633</v>
      </c>
      <c r="M1012" s="42" t="str">
        <f t="shared" si="141"/>
        <v/>
      </c>
      <c r="N1012" s="75">
        <f t="shared" si="142"/>
        <v>3.4767729046507319E-3</v>
      </c>
      <c r="O1012" s="75">
        <f t="shared" si="144"/>
        <v>0</v>
      </c>
      <c r="P1012" s="75">
        <f t="shared" si="144"/>
        <v>0</v>
      </c>
      <c r="Q1012" s="75">
        <f t="shared" si="144"/>
        <v>8.4016493175242447E-4</v>
      </c>
      <c r="R1012" s="75">
        <f t="shared" si="144"/>
        <v>2.6366079728983071E-3</v>
      </c>
      <c r="S1012" s="75">
        <f t="shared" si="145"/>
        <v>0</v>
      </c>
      <c r="T1012" s="42" t="str">
        <f t="shared" si="143"/>
        <v/>
      </c>
    </row>
    <row r="1013" spans="1:20" x14ac:dyDescent="0.25">
      <c r="A1013">
        <v>609</v>
      </c>
      <c r="B1013">
        <v>547148.73124999995</v>
      </c>
      <c r="C1013">
        <v>0</v>
      </c>
      <c r="D1013">
        <v>0</v>
      </c>
      <c r="E1013">
        <v>0</v>
      </c>
      <c r="F1013">
        <v>0</v>
      </c>
      <c r="G1013">
        <v>0</v>
      </c>
      <c r="H1013" s="74">
        <v>0</v>
      </c>
      <c r="I1013" s="42" t="str">
        <f t="shared" si="137"/>
        <v/>
      </c>
      <c r="J1013" s="42" t="str">
        <f t="shared" si="138"/>
        <v/>
      </c>
      <c r="K1013" s="42" t="str">
        <f t="shared" si="139"/>
        <v/>
      </c>
      <c r="L1013" s="42" t="str">
        <f t="shared" si="140"/>
        <v/>
      </c>
      <c r="M1013" s="42" t="str">
        <f t="shared" si="141"/>
        <v/>
      </c>
      <c r="N1013" s="75">
        <f t="shared" si="142"/>
        <v>0</v>
      </c>
      <c r="O1013" s="75">
        <f t="shared" si="144"/>
        <v>0</v>
      </c>
      <c r="P1013" s="75">
        <f t="shared" si="144"/>
        <v>0</v>
      </c>
      <c r="Q1013" s="75">
        <f t="shared" si="144"/>
        <v>0</v>
      </c>
      <c r="R1013" s="75">
        <f t="shared" si="144"/>
        <v>0</v>
      </c>
      <c r="S1013" s="75">
        <f t="shared" si="145"/>
        <v>0</v>
      </c>
      <c r="T1013" s="42" t="str">
        <f t="shared" si="143"/>
        <v/>
      </c>
    </row>
    <row r="1014" spans="1:20" x14ac:dyDescent="0.25">
      <c r="A1014">
        <v>610</v>
      </c>
      <c r="B1014">
        <v>1035765.85869</v>
      </c>
      <c r="C1014">
        <v>0</v>
      </c>
      <c r="D1014">
        <v>0</v>
      </c>
      <c r="E1014">
        <v>352</v>
      </c>
      <c r="F1014">
        <v>1086</v>
      </c>
      <c r="G1014">
        <v>0</v>
      </c>
      <c r="H1014" s="74">
        <v>1438</v>
      </c>
      <c r="I1014" s="42" t="str">
        <f t="shared" si="137"/>
        <v/>
      </c>
      <c r="J1014" s="42" t="str">
        <f t="shared" si="138"/>
        <v/>
      </c>
      <c r="K1014" s="42">
        <f t="shared" si="139"/>
        <v>0.24478442280945759</v>
      </c>
      <c r="L1014" s="42">
        <f t="shared" si="140"/>
        <v>0.75521557719054244</v>
      </c>
      <c r="M1014" s="42" t="str">
        <f t="shared" si="141"/>
        <v/>
      </c>
      <c r="N1014" s="75">
        <f t="shared" si="142"/>
        <v>1.3883446610402194E-3</v>
      </c>
      <c r="O1014" s="75">
        <f t="shared" si="144"/>
        <v>0</v>
      </c>
      <c r="P1014" s="75">
        <f t="shared" si="144"/>
        <v>0</v>
      </c>
      <c r="Q1014" s="75">
        <f t="shared" si="144"/>
        <v>3.3984514651332217E-4</v>
      </c>
      <c r="R1014" s="75">
        <f t="shared" si="144"/>
        <v>1.0484995145268973E-3</v>
      </c>
      <c r="S1014" s="75">
        <f t="shared" si="145"/>
        <v>0</v>
      </c>
      <c r="T1014" s="42" t="str">
        <f t="shared" si="143"/>
        <v/>
      </c>
    </row>
    <row r="1015" spans="1:20" x14ac:dyDescent="0.25">
      <c r="A1015">
        <v>235</v>
      </c>
      <c r="B1015">
        <v>2073903.24737</v>
      </c>
      <c r="C1015">
        <v>0</v>
      </c>
      <c r="D1015">
        <v>0</v>
      </c>
      <c r="E1015">
        <v>0</v>
      </c>
      <c r="F1015">
        <v>0</v>
      </c>
      <c r="G1015">
        <v>0</v>
      </c>
      <c r="H1015" s="74">
        <v>0</v>
      </c>
      <c r="I1015" s="42" t="str">
        <f t="shared" si="137"/>
        <v/>
      </c>
      <c r="J1015" s="42" t="str">
        <f t="shared" si="138"/>
        <v/>
      </c>
      <c r="K1015" s="42" t="str">
        <f t="shared" si="139"/>
        <v/>
      </c>
      <c r="L1015" s="42" t="str">
        <f t="shared" si="140"/>
        <v/>
      </c>
      <c r="M1015" s="42" t="str">
        <f t="shared" si="141"/>
        <v/>
      </c>
      <c r="N1015" s="75">
        <f t="shared" si="142"/>
        <v>0</v>
      </c>
      <c r="O1015" s="75">
        <f t="shared" si="144"/>
        <v>0</v>
      </c>
      <c r="P1015" s="75">
        <f t="shared" si="144"/>
        <v>0</v>
      </c>
      <c r="Q1015" s="75">
        <f t="shared" si="144"/>
        <v>0</v>
      </c>
      <c r="R1015" s="75">
        <f t="shared" si="144"/>
        <v>0</v>
      </c>
      <c r="S1015" s="75">
        <f t="shared" si="145"/>
        <v>0</v>
      </c>
      <c r="T1015" s="42" t="str">
        <f t="shared" si="143"/>
        <v/>
      </c>
    </row>
    <row r="1016" spans="1:20" x14ac:dyDescent="0.25">
      <c r="A1016">
        <v>611</v>
      </c>
      <c r="B1016">
        <v>2105939.26627</v>
      </c>
      <c r="C1016">
        <v>0</v>
      </c>
      <c r="D1016">
        <v>0</v>
      </c>
      <c r="E1016">
        <v>1366</v>
      </c>
      <c r="F1016">
        <v>945</v>
      </c>
      <c r="G1016">
        <v>0</v>
      </c>
      <c r="H1016" s="74">
        <v>2311</v>
      </c>
      <c r="I1016" s="42" t="str">
        <f t="shared" si="137"/>
        <v/>
      </c>
      <c r="J1016" s="42" t="str">
        <f t="shared" si="138"/>
        <v/>
      </c>
      <c r="K1016" s="42">
        <f t="shared" si="139"/>
        <v>0.59108610990913024</v>
      </c>
      <c r="L1016" s="42">
        <f t="shared" si="140"/>
        <v>0.40891389009086976</v>
      </c>
      <c r="M1016" s="42" t="str">
        <f t="shared" si="141"/>
        <v/>
      </c>
      <c r="N1016" s="75">
        <f t="shared" si="142"/>
        <v>1.0973725771746493E-3</v>
      </c>
      <c r="O1016" s="75">
        <f t="shared" si="144"/>
        <v>0</v>
      </c>
      <c r="P1016" s="75">
        <f t="shared" si="144"/>
        <v>0</v>
      </c>
      <c r="Q1016" s="75">
        <f t="shared" si="144"/>
        <v>6.4864168776312026E-4</v>
      </c>
      <c r="R1016" s="75">
        <f t="shared" si="144"/>
        <v>4.4873088941152907E-4</v>
      </c>
      <c r="S1016" s="75">
        <f t="shared" si="145"/>
        <v>0</v>
      </c>
      <c r="T1016" s="42" t="str">
        <f t="shared" si="143"/>
        <v/>
      </c>
    </row>
    <row r="1017" spans="1:20" x14ac:dyDescent="0.25">
      <c r="A1017">
        <v>612</v>
      </c>
      <c r="B1017">
        <v>8510482.5106000006</v>
      </c>
      <c r="C1017">
        <v>0</v>
      </c>
      <c r="D1017">
        <v>0</v>
      </c>
      <c r="E1017">
        <v>100098</v>
      </c>
      <c r="F1017">
        <v>8504</v>
      </c>
      <c r="G1017">
        <v>0</v>
      </c>
      <c r="H1017" s="74">
        <v>108602</v>
      </c>
      <c r="I1017" s="42" t="str">
        <f t="shared" si="137"/>
        <v/>
      </c>
      <c r="J1017" s="42" t="str">
        <f t="shared" si="138"/>
        <v/>
      </c>
      <c r="K1017" s="42">
        <f t="shared" si="139"/>
        <v>0.92169573304359032</v>
      </c>
      <c r="L1017" s="42">
        <f t="shared" si="140"/>
        <v>7.8304266956409643E-2</v>
      </c>
      <c r="M1017" s="42" t="str">
        <f t="shared" si="141"/>
        <v/>
      </c>
      <c r="N1017" s="75">
        <f t="shared" si="142"/>
        <v>1.2760968589587456E-2</v>
      </c>
      <c r="O1017" s="75">
        <f t="shared" si="144"/>
        <v>0</v>
      </c>
      <c r="P1017" s="75">
        <f t="shared" si="144"/>
        <v>0</v>
      </c>
      <c r="Q1017" s="75">
        <f t="shared" si="144"/>
        <v>1.1761730298526042E-2</v>
      </c>
      <c r="R1017" s="75">
        <f t="shared" si="144"/>
        <v>9.9923829106141429E-4</v>
      </c>
      <c r="S1017" s="75">
        <f t="shared" si="145"/>
        <v>0</v>
      </c>
      <c r="T1017" s="42" t="str">
        <f t="shared" si="143"/>
        <v/>
      </c>
    </row>
    <row r="1018" spans="1:20" x14ac:dyDescent="0.25">
      <c r="A1018">
        <v>615</v>
      </c>
      <c r="B1018">
        <v>3392677.5971900001</v>
      </c>
      <c r="C1018">
        <v>0</v>
      </c>
      <c r="D1018">
        <v>0</v>
      </c>
      <c r="E1018">
        <v>0</v>
      </c>
      <c r="F1018">
        <v>0</v>
      </c>
      <c r="G1018">
        <v>0</v>
      </c>
      <c r="H1018" s="74">
        <v>0</v>
      </c>
      <c r="I1018" s="42" t="str">
        <f t="shared" si="137"/>
        <v/>
      </c>
      <c r="J1018" s="42" t="str">
        <f t="shared" si="138"/>
        <v/>
      </c>
      <c r="K1018" s="42" t="str">
        <f t="shared" si="139"/>
        <v/>
      </c>
      <c r="L1018" s="42" t="str">
        <f t="shared" si="140"/>
        <v/>
      </c>
      <c r="M1018" s="42" t="str">
        <f t="shared" si="141"/>
        <v/>
      </c>
      <c r="N1018" s="75">
        <f t="shared" si="142"/>
        <v>0</v>
      </c>
      <c r="O1018" s="75">
        <f t="shared" si="144"/>
        <v>0</v>
      </c>
      <c r="P1018" s="75">
        <f t="shared" si="144"/>
        <v>0</v>
      </c>
      <c r="Q1018" s="75">
        <f t="shared" si="144"/>
        <v>0</v>
      </c>
      <c r="R1018" s="75">
        <f t="shared" si="144"/>
        <v>0</v>
      </c>
      <c r="S1018" s="75">
        <f t="shared" si="145"/>
        <v>0</v>
      </c>
      <c r="T1018" s="42" t="str">
        <f t="shared" si="143"/>
        <v/>
      </c>
    </row>
    <row r="1019" spans="1:20" x14ac:dyDescent="0.25">
      <c r="A1019">
        <v>616</v>
      </c>
      <c r="B1019">
        <v>7852436.1325399997</v>
      </c>
      <c r="C1019">
        <v>0</v>
      </c>
      <c r="D1019">
        <v>0</v>
      </c>
      <c r="E1019">
        <v>164798</v>
      </c>
      <c r="F1019">
        <v>1890</v>
      </c>
      <c r="G1019">
        <v>0</v>
      </c>
      <c r="H1019" s="74">
        <v>166688</v>
      </c>
      <c r="I1019" s="42" t="str">
        <f t="shared" si="137"/>
        <v/>
      </c>
      <c r="J1019" s="42" t="str">
        <f t="shared" si="138"/>
        <v/>
      </c>
      <c r="K1019" s="42">
        <f t="shared" si="139"/>
        <v>0.98866145133422922</v>
      </c>
      <c r="L1019" s="42">
        <f t="shared" si="140"/>
        <v>1.1338548665770781E-2</v>
      </c>
      <c r="M1019" s="42" t="str">
        <f t="shared" si="141"/>
        <v/>
      </c>
      <c r="N1019" s="75">
        <f t="shared" si="142"/>
        <v>2.122755246734901E-2</v>
      </c>
      <c r="O1019" s="75">
        <f t="shared" si="144"/>
        <v>0</v>
      </c>
      <c r="P1019" s="75">
        <f t="shared" si="144"/>
        <v>0</v>
      </c>
      <c r="Q1019" s="75">
        <f t="shared" si="144"/>
        <v>2.0986862830642772E-2</v>
      </c>
      <c r="R1019" s="75">
        <f t="shared" si="144"/>
        <v>2.4068963670623939E-4</v>
      </c>
      <c r="S1019" s="75">
        <f t="shared" si="145"/>
        <v>0</v>
      </c>
      <c r="T1019" s="42" t="str">
        <f t="shared" si="143"/>
        <v/>
      </c>
    </row>
    <row r="1020" spans="1:20" x14ac:dyDescent="0.25">
      <c r="A1020">
        <v>617</v>
      </c>
      <c r="B1020">
        <v>113861.010542</v>
      </c>
      <c r="C1020">
        <v>0</v>
      </c>
      <c r="D1020">
        <v>0</v>
      </c>
      <c r="E1020">
        <v>0</v>
      </c>
      <c r="F1020">
        <v>0</v>
      </c>
      <c r="G1020">
        <v>0</v>
      </c>
      <c r="H1020" s="74">
        <v>0</v>
      </c>
      <c r="I1020" s="42" t="str">
        <f t="shared" si="137"/>
        <v/>
      </c>
      <c r="J1020" s="42" t="str">
        <f t="shared" si="138"/>
        <v/>
      </c>
      <c r="K1020" s="42" t="str">
        <f t="shared" si="139"/>
        <v/>
      </c>
      <c r="L1020" s="42" t="str">
        <f t="shared" si="140"/>
        <v/>
      </c>
      <c r="M1020" s="42" t="str">
        <f t="shared" si="141"/>
        <v/>
      </c>
      <c r="N1020" s="75">
        <f t="shared" si="142"/>
        <v>0</v>
      </c>
      <c r="O1020" s="75">
        <f t="shared" si="144"/>
        <v>0</v>
      </c>
      <c r="P1020" s="75">
        <f t="shared" si="144"/>
        <v>0</v>
      </c>
      <c r="Q1020" s="75">
        <f t="shared" si="144"/>
        <v>0</v>
      </c>
      <c r="R1020" s="75">
        <f t="shared" si="144"/>
        <v>0</v>
      </c>
      <c r="S1020" s="75">
        <f t="shared" si="145"/>
        <v>0</v>
      </c>
      <c r="T1020" s="42" t="str">
        <f t="shared" si="143"/>
        <v/>
      </c>
    </row>
    <row r="1021" spans="1:20" x14ac:dyDescent="0.25">
      <c r="A1021">
        <v>657</v>
      </c>
      <c r="B1021">
        <v>816909.25300000003</v>
      </c>
      <c r="C1021">
        <v>0</v>
      </c>
      <c r="D1021">
        <v>0</v>
      </c>
      <c r="E1021">
        <v>0</v>
      </c>
      <c r="F1021">
        <v>0</v>
      </c>
      <c r="G1021">
        <v>0</v>
      </c>
      <c r="H1021" s="74">
        <v>0</v>
      </c>
      <c r="I1021" s="42" t="str">
        <f t="shared" si="137"/>
        <v/>
      </c>
      <c r="J1021" s="42" t="str">
        <f t="shared" si="138"/>
        <v/>
      </c>
      <c r="K1021" s="42" t="str">
        <f t="shared" si="139"/>
        <v/>
      </c>
      <c r="L1021" s="42" t="str">
        <f t="shared" si="140"/>
        <v/>
      </c>
      <c r="M1021" s="42" t="str">
        <f t="shared" si="141"/>
        <v/>
      </c>
      <c r="N1021" s="75">
        <f t="shared" si="142"/>
        <v>0</v>
      </c>
      <c r="O1021" s="75">
        <f t="shared" si="144"/>
        <v>0</v>
      </c>
      <c r="P1021" s="75">
        <f t="shared" si="144"/>
        <v>0</v>
      </c>
      <c r="Q1021" s="75">
        <f t="shared" si="144"/>
        <v>0</v>
      </c>
      <c r="R1021" s="75">
        <f t="shared" si="144"/>
        <v>0</v>
      </c>
      <c r="S1021" s="75">
        <f t="shared" si="145"/>
        <v>0</v>
      </c>
      <c r="T1021" s="42" t="str">
        <f t="shared" si="143"/>
        <v/>
      </c>
    </row>
    <row r="1022" spans="1:20" x14ac:dyDescent="0.25">
      <c r="A1022">
        <v>660</v>
      </c>
      <c r="B1022">
        <v>6050897.5759399999</v>
      </c>
      <c r="C1022">
        <v>0</v>
      </c>
      <c r="D1022">
        <v>0</v>
      </c>
      <c r="E1022">
        <v>17291</v>
      </c>
      <c r="F1022">
        <v>336</v>
      </c>
      <c r="G1022">
        <v>0</v>
      </c>
      <c r="H1022" s="74">
        <v>17627</v>
      </c>
      <c r="I1022" s="42" t="str">
        <f t="shared" si="137"/>
        <v/>
      </c>
      <c r="J1022" s="42" t="str">
        <f t="shared" si="138"/>
        <v/>
      </c>
      <c r="K1022" s="42">
        <f t="shared" si="139"/>
        <v>0.98093833323878143</v>
      </c>
      <c r="L1022" s="42">
        <f t="shared" si="140"/>
        <v>1.9061666761218586E-2</v>
      </c>
      <c r="M1022" s="42" t="str">
        <f t="shared" si="141"/>
        <v/>
      </c>
      <c r="N1022" s="75">
        <f t="shared" si="142"/>
        <v>2.9131215292900847E-3</v>
      </c>
      <c r="O1022" s="75">
        <f t="shared" si="144"/>
        <v>0</v>
      </c>
      <c r="P1022" s="75">
        <f t="shared" si="144"/>
        <v>0</v>
      </c>
      <c r="Q1022" s="75">
        <f t="shared" si="144"/>
        <v>2.8575925774638258E-3</v>
      </c>
      <c r="R1022" s="75">
        <f t="shared" si="144"/>
        <v>5.5528951826259067E-5</v>
      </c>
      <c r="S1022" s="75">
        <f t="shared" si="145"/>
        <v>0</v>
      </c>
      <c r="T1022" s="42" t="str">
        <f t="shared" si="143"/>
        <v/>
      </c>
    </row>
    <row r="1023" spans="1:20" x14ac:dyDescent="0.25">
      <c r="A1023">
        <v>1144</v>
      </c>
      <c r="B1023">
        <v>16472632.0032</v>
      </c>
      <c r="C1023">
        <v>0</v>
      </c>
      <c r="D1023">
        <v>0</v>
      </c>
      <c r="E1023">
        <v>0</v>
      </c>
      <c r="F1023">
        <v>0</v>
      </c>
      <c r="G1023">
        <v>0</v>
      </c>
      <c r="H1023" s="74">
        <v>0</v>
      </c>
      <c r="I1023" s="42" t="str">
        <f t="shared" si="137"/>
        <v/>
      </c>
      <c r="J1023" s="42" t="str">
        <f t="shared" si="138"/>
        <v/>
      </c>
      <c r="K1023" s="42" t="str">
        <f t="shared" si="139"/>
        <v/>
      </c>
      <c r="L1023" s="42" t="str">
        <f t="shared" si="140"/>
        <v/>
      </c>
      <c r="M1023" s="42" t="str">
        <f t="shared" si="141"/>
        <v/>
      </c>
      <c r="N1023" s="75">
        <f t="shared" si="142"/>
        <v>0</v>
      </c>
      <c r="O1023" s="75">
        <f t="shared" si="144"/>
        <v>0</v>
      </c>
      <c r="P1023" s="75">
        <f t="shared" si="144"/>
        <v>0</v>
      </c>
      <c r="Q1023" s="75">
        <f t="shared" si="144"/>
        <v>0</v>
      </c>
      <c r="R1023" s="75">
        <f t="shared" si="144"/>
        <v>0</v>
      </c>
      <c r="S1023" s="75">
        <f t="shared" si="145"/>
        <v>0</v>
      </c>
      <c r="T1023" s="42" t="str">
        <f t="shared" si="143"/>
        <v/>
      </c>
    </row>
    <row r="1024" spans="1:20" x14ac:dyDescent="0.25">
      <c r="A1024">
        <v>1146</v>
      </c>
      <c r="B1024">
        <v>22058113.433400001</v>
      </c>
      <c r="C1024">
        <v>0</v>
      </c>
      <c r="D1024">
        <v>0</v>
      </c>
      <c r="E1024">
        <v>0</v>
      </c>
      <c r="F1024">
        <v>0</v>
      </c>
      <c r="G1024">
        <v>0</v>
      </c>
      <c r="H1024" s="74">
        <v>0</v>
      </c>
      <c r="I1024" s="42" t="str">
        <f t="shared" si="137"/>
        <v/>
      </c>
      <c r="J1024" s="42" t="str">
        <f t="shared" si="138"/>
        <v/>
      </c>
      <c r="K1024" s="42" t="str">
        <f t="shared" si="139"/>
        <v/>
      </c>
      <c r="L1024" s="42" t="str">
        <f t="shared" si="140"/>
        <v/>
      </c>
      <c r="M1024" s="42" t="str">
        <f t="shared" si="141"/>
        <v/>
      </c>
      <c r="N1024" s="75">
        <f t="shared" si="142"/>
        <v>0</v>
      </c>
      <c r="O1024" s="75">
        <f t="shared" si="144"/>
        <v>0</v>
      </c>
      <c r="P1024" s="75">
        <f t="shared" si="144"/>
        <v>0</v>
      </c>
      <c r="Q1024" s="75">
        <f t="shared" si="144"/>
        <v>0</v>
      </c>
      <c r="R1024" s="75">
        <f t="shared" si="144"/>
        <v>0</v>
      </c>
      <c r="S1024" s="75">
        <f t="shared" si="145"/>
        <v>0</v>
      </c>
      <c r="T1024" s="42" t="str">
        <f t="shared" si="143"/>
        <v/>
      </c>
    </row>
    <row r="1025" spans="1:20" x14ac:dyDescent="0.25">
      <c r="A1025">
        <v>684</v>
      </c>
      <c r="B1025">
        <v>254710.909625</v>
      </c>
      <c r="C1025">
        <v>0</v>
      </c>
      <c r="D1025">
        <v>0</v>
      </c>
      <c r="E1025">
        <v>0</v>
      </c>
      <c r="F1025">
        <v>0</v>
      </c>
      <c r="G1025">
        <v>0</v>
      </c>
      <c r="H1025" s="74">
        <v>0</v>
      </c>
      <c r="I1025" s="42" t="str">
        <f t="shared" si="137"/>
        <v/>
      </c>
      <c r="J1025" s="42" t="str">
        <f t="shared" si="138"/>
        <v/>
      </c>
      <c r="K1025" s="42" t="str">
        <f t="shared" si="139"/>
        <v/>
      </c>
      <c r="L1025" s="42" t="str">
        <f t="shared" si="140"/>
        <v/>
      </c>
      <c r="M1025" s="42" t="str">
        <f t="shared" si="141"/>
        <v/>
      </c>
      <c r="N1025" s="75">
        <f t="shared" si="142"/>
        <v>0</v>
      </c>
      <c r="O1025" s="75">
        <f t="shared" si="144"/>
        <v>0</v>
      </c>
      <c r="P1025" s="75">
        <f t="shared" si="144"/>
        <v>0</v>
      </c>
      <c r="Q1025" s="75">
        <f t="shared" si="144"/>
        <v>0</v>
      </c>
      <c r="R1025" s="75">
        <f t="shared" si="144"/>
        <v>0</v>
      </c>
      <c r="S1025" s="75">
        <f t="shared" si="145"/>
        <v>0</v>
      </c>
      <c r="T1025" s="42" t="str">
        <f t="shared" si="143"/>
        <v/>
      </c>
    </row>
    <row r="1026" spans="1:20" x14ac:dyDescent="0.25">
      <c r="A1026">
        <v>567</v>
      </c>
      <c r="B1026">
        <v>504362.37076899997</v>
      </c>
      <c r="C1026">
        <v>0</v>
      </c>
      <c r="D1026">
        <v>0</v>
      </c>
      <c r="E1026">
        <v>0</v>
      </c>
      <c r="F1026">
        <v>0</v>
      </c>
      <c r="G1026">
        <v>0</v>
      </c>
      <c r="H1026" s="74">
        <v>0</v>
      </c>
      <c r="I1026" s="42" t="str">
        <f t="shared" si="137"/>
        <v/>
      </c>
      <c r="J1026" s="42" t="str">
        <f t="shared" si="138"/>
        <v/>
      </c>
      <c r="K1026" s="42" t="str">
        <f t="shared" si="139"/>
        <v/>
      </c>
      <c r="L1026" s="42" t="str">
        <f t="shared" si="140"/>
        <v/>
      </c>
      <c r="M1026" s="42" t="str">
        <f t="shared" si="141"/>
        <v/>
      </c>
      <c r="N1026" s="75">
        <f t="shared" si="142"/>
        <v>0</v>
      </c>
      <c r="O1026" s="75">
        <f t="shared" si="144"/>
        <v>0</v>
      </c>
      <c r="P1026" s="75">
        <f t="shared" si="144"/>
        <v>0</v>
      </c>
      <c r="Q1026" s="75">
        <f t="shared" si="144"/>
        <v>0</v>
      </c>
      <c r="R1026" s="75">
        <f t="shared" si="144"/>
        <v>0</v>
      </c>
      <c r="S1026" s="75">
        <f t="shared" si="145"/>
        <v>0</v>
      </c>
      <c r="T1026" s="42" t="str">
        <f t="shared" si="143"/>
        <v/>
      </c>
    </row>
    <row r="1027" spans="1:20" x14ac:dyDescent="0.25">
      <c r="A1027">
        <v>568</v>
      </c>
      <c r="B1027">
        <v>822273.61387500004</v>
      </c>
      <c r="C1027">
        <v>0</v>
      </c>
      <c r="D1027">
        <v>0</v>
      </c>
      <c r="E1027">
        <v>0</v>
      </c>
      <c r="F1027">
        <v>0</v>
      </c>
      <c r="G1027">
        <v>0</v>
      </c>
      <c r="H1027" s="74">
        <v>0</v>
      </c>
      <c r="I1027" s="42" t="str">
        <f t="shared" ref="I1027:I1090" si="146">IFERROR(IF(C1027/$H1027=0,"",C1027/$H1027),"")</f>
        <v/>
      </c>
      <c r="J1027" s="42" t="str">
        <f t="shared" ref="J1027:J1090" si="147">IFERROR(IF(D1027/$H1027=0,"",D1027/$H1027),"")</f>
        <v/>
      </c>
      <c r="K1027" s="42" t="str">
        <f t="shared" ref="K1027:K1090" si="148">IFERROR(IF(E1027/$H1027=0,"",E1027/$H1027),"")</f>
        <v/>
      </c>
      <c r="L1027" s="42" t="str">
        <f t="shared" ref="L1027:L1090" si="149">IFERROR(IF(F1027/$H1027=0,"",F1027/$H1027),"")</f>
        <v/>
      </c>
      <c r="M1027" s="42" t="str">
        <f t="shared" ref="M1027:M1090" si="150">IFERROR(IF(G1027/$H1027=0,"",G1027/$H1027),"")</f>
        <v/>
      </c>
      <c r="N1027" s="75">
        <f t="shared" ref="N1027:N1090" si="151">H1027/B1027</f>
        <v>0</v>
      </c>
      <c r="O1027" s="75">
        <f t="shared" si="144"/>
        <v>0</v>
      </c>
      <c r="P1027" s="75">
        <f t="shared" si="144"/>
        <v>0</v>
      </c>
      <c r="Q1027" s="75">
        <f t="shared" si="144"/>
        <v>0</v>
      </c>
      <c r="R1027" s="75">
        <f t="shared" ref="R1027:S1090" si="152">F1027/$B1027</f>
        <v>0</v>
      </c>
      <c r="S1027" s="75">
        <f t="shared" si="145"/>
        <v>0</v>
      </c>
      <c r="T1027" s="42" t="str">
        <f t="shared" ref="T1027:T1090" si="153">IFERROR(_xlfn.IFS(I1027=1,1,J1027=1,1,K1027=1,1,L1027=1,1,M1027=1,1),"")</f>
        <v/>
      </c>
    </row>
    <row r="1028" spans="1:20" x14ac:dyDescent="0.25">
      <c r="A1028">
        <v>699</v>
      </c>
      <c r="B1028">
        <v>1207679.37481</v>
      </c>
      <c r="C1028">
        <v>0</v>
      </c>
      <c r="D1028">
        <v>0</v>
      </c>
      <c r="E1028">
        <v>0</v>
      </c>
      <c r="F1028">
        <v>0</v>
      </c>
      <c r="G1028">
        <v>0</v>
      </c>
      <c r="H1028" s="74">
        <v>0</v>
      </c>
      <c r="I1028" s="42" t="str">
        <f t="shared" si="146"/>
        <v/>
      </c>
      <c r="J1028" s="42" t="str">
        <f t="shared" si="147"/>
        <v/>
      </c>
      <c r="K1028" s="42" t="str">
        <f t="shared" si="148"/>
        <v/>
      </c>
      <c r="L1028" s="42" t="str">
        <f t="shared" si="149"/>
        <v/>
      </c>
      <c r="M1028" s="42" t="str">
        <f t="shared" si="150"/>
        <v/>
      </c>
      <c r="N1028" s="75">
        <f t="shared" si="151"/>
        <v>0</v>
      </c>
      <c r="O1028" s="75">
        <f t="shared" ref="O1028:S1091" si="154">C1028/$B1028</f>
        <v>0</v>
      </c>
      <c r="P1028" s="75">
        <f t="shared" si="154"/>
        <v>0</v>
      </c>
      <c r="Q1028" s="75">
        <f t="shared" si="154"/>
        <v>0</v>
      </c>
      <c r="R1028" s="75">
        <f t="shared" si="152"/>
        <v>0</v>
      </c>
      <c r="S1028" s="75">
        <f t="shared" si="152"/>
        <v>0</v>
      </c>
      <c r="T1028" s="42" t="str">
        <f t="shared" si="153"/>
        <v/>
      </c>
    </row>
    <row r="1029" spans="1:20" x14ac:dyDescent="0.25">
      <c r="A1029">
        <v>691</v>
      </c>
      <c r="B1029">
        <v>29307888.265099999</v>
      </c>
      <c r="C1029">
        <v>0</v>
      </c>
      <c r="D1029">
        <v>0</v>
      </c>
      <c r="E1029">
        <v>0</v>
      </c>
      <c r="F1029">
        <v>0</v>
      </c>
      <c r="G1029">
        <v>0</v>
      </c>
      <c r="H1029" s="74">
        <v>0</v>
      </c>
      <c r="I1029" s="42" t="str">
        <f t="shared" si="146"/>
        <v/>
      </c>
      <c r="J1029" s="42" t="str">
        <f t="shared" si="147"/>
        <v/>
      </c>
      <c r="K1029" s="42" t="str">
        <f t="shared" si="148"/>
        <v/>
      </c>
      <c r="L1029" s="42" t="str">
        <f t="shared" si="149"/>
        <v/>
      </c>
      <c r="M1029" s="42" t="str">
        <f t="shared" si="150"/>
        <v/>
      </c>
      <c r="N1029" s="75">
        <f t="shared" si="151"/>
        <v>0</v>
      </c>
      <c r="O1029" s="75">
        <f t="shared" si="154"/>
        <v>0</v>
      </c>
      <c r="P1029" s="75">
        <f t="shared" si="154"/>
        <v>0</v>
      </c>
      <c r="Q1029" s="75">
        <f t="shared" si="154"/>
        <v>0</v>
      </c>
      <c r="R1029" s="75">
        <f t="shared" si="152"/>
        <v>0</v>
      </c>
      <c r="S1029" s="75">
        <f t="shared" si="152"/>
        <v>0</v>
      </c>
      <c r="T1029" s="42" t="str">
        <f t="shared" si="153"/>
        <v/>
      </c>
    </row>
    <row r="1030" spans="1:20" x14ac:dyDescent="0.25">
      <c r="A1030">
        <v>693</v>
      </c>
      <c r="B1030">
        <v>273782.20899999997</v>
      </c>
      <c r="C1030">
        <v>0</v>
      </c>
      <c r="D1030">
        <v>0</v>
      </c>
      <c r="E1030">
        <v>0</v>
      </c>
      <c r="F1030">
        <v>0</v>
      </c>
      <c r="G1030">
        <v>0</v>
      </c>
      <c r="H1030" s="74">
        <v>0</v>
      </c>
      <c r="I1030" s="42" t="str">
        <f t="shared" si="146"/>
        <v/>
      </c>
      <c r="J1030" s="42" t="str">
        <f t="shared" si="147"/>
        <v/>
      </c>
      <c r="K1030" s="42" t="str">
        <f t="shared" si="148"/>
        <v/>
      </c>
      <c r="L1030" s="42" t="str">
        <f t="shared" si="149"/>
        <v/>
      </c>
      <c r="M1030" s="42" t="str">
        <f t="shared" si="150"/>
        <v/>
      </c>
      <c r="N1030" s="75">
        <f t="shared" si="151"/>
        <v>0</v>
      </c>
      <c r="O1030" s="75">
        <f t="shared" si="154"/>
        <v>0</v>
      </c>
      <c r="P1030" s="75">
        <f t="shared" si="154"/>
        <v>0</v>
      </c>
      <c r="Q1030" s="75">
        <f t="shared" si="154"/>
        <v>0</v>
      </c>
      <c r="R1030" s="75">
        <f t="shared" si="152"/>
        <v>0</v>
      </c>
      <c r="S1030" s="75">
        <f t="shared" si="152"/>
        <v>0</v>
      </c>
      <c r="T1030" s="42" t="str">
        <f t="shared" si="153"/>
        <v/>
      </c>
    </row>
    <row r="1031" spans="1:20" x14ac:dyDescent="0.25">
      <c r="A1031">
        <v>694</v>
      </c>
      <c r="B1031">
        <v>193747.25750000001</v>
      </c>
      <c r="C1031">
        <v>0</v>
      </c>
      <c r="D1031">
        <v>0</v>
      </c>
      <c r="E1031">
        <v>0</v>
      </c>
      <c r="F1031">
        <v>0</v>
      </c>
      <c r="G1031">
        <v>0</v>
      </c>
      <c r="H1031" s="74">
        <v>0</v>
      </c>
      <c r="I1031" s="42" t="str">
        <f t="shared" si="146"/>
        <v/>
      </c>
      <c r="J1031" s="42" t="str">
        <f t="shared" si="147"/>
        <v/>
      </c>
      <c r="K1031" s="42" t="str">
        <f t="shared" si="148"/>
        <v/>
      </c>
      <c r="L1031" s="42" t="str">
        <f t="shared" si="149"/>
        <v/>
      </c>
      <c r="M1031" s="42" t="str">
        <f t="shared" si="150"/>
        <v/>
      </c>
      <c r="N1031" s="75">
        <f t="shared" si="151"/>
        <v>0</v>
      </c>
      <c r="O1031" s="75">
        <f t="shared" si="154"/>
        <v>0</v>
      </c>
      <c r="P1031" s="75">
        <f t="shared" si="154"/>
        <v>0</v>
      </c>
      <c r="Q1031" s="75">
        <f t="shared" si="154"/>
        <v>0</v>
      </c>
      <c r="R1031" s="75">
        <f t="shared" si="152"/>
        <v>0</v>
      </c>
      <c r="S1031" s="75">
        <f t="shared" si="152"/>
        <v>0</v>
      </c>
      <c r="T1031" s="42" t="str">
        <f t="shared" si="153"/>
        <v/>
      </c>
    </row>
    <row r="1032" spans="1:20" x14ac:dyDescent="0.25">
      <c r="A1032">
        <v>705</v>
      </c>
      <c r="B1032">
        <v>243734.27106299999</v>
      </c>
      <c r="C1032">
        <v>0</v>
      </c>
      <c r="D1032">
        <v>0</v>
      </c>
      <c r="E1032">
        <v>0</v>
      </c>
      <c r="F1032">
        <v>0</v>
      </c>
      <c r="G1032">
        <v>0</v>
      </c>
      <c r="H1032" s="74">
        <v>0</v>
      </c>
      <c r="I1032" s="42" t="str">
        <f t="shared" si="146"/>
        <v/>
      </c>
      <c r="J1032" s="42" t="str">
        <f t="shared" si="147"/>
        <v/>
      </c>
      <c r="K1032" s="42" t="str">
        <f t="shared" si="148"/>
        <v/>
      </c>
      <c r="L1032" s="42" t="str">
        <f t="shared" si="149"/>
        <v/>
      </c>
      <c r="M1032" s="42" t="str">
        <f t="shared" si="150"/>
        <v/>
      </c>
      <c r="N1032" s="75">
        <f t="shared" si="151"/>
        <v>0</v>
      </c>
      <c r="O1032" s="75">
        <f t="shared" si="154"/>
        <v>0</v>
      </c>
      <c r="P1032" s="75">
        <f t="shared" si="154"/>
        <v>0</v>
      </c>
      <c r="Q1032" s="75">
        <f t="shared" si="154"/>
        <v>0</v>
      </c>
      <c r="R1032" s="75">
        <f t="shared" si="152"/>
        <v>0</v>
      </c>
      <c r="S1032" s="75">
        <f t="shared" si="152"/>
        <v>0</v>
      </c>
      <c r="T1032" s="42" t="str">
        <f t="shared" si="153"/>
        <v/>
      </c>
    </row>
    <row r="1033" spans="1:20" x14ac:dyDescent="0.25">
      <c r="A1033">
        <v>707</v>
      </c>
      <c r="B1033">
        <v>632122.45525</v>
      </c>
      <c r="C1033">
        <v>0</v>
      </c>
      <c r="D1033">
        <v>0</v>
      </c>
      <c r="E1033">
        <v>0</v>
      </c>
      <c r="F1033">
        <v>0</v>
      </c>
      <c r="G1033">
        <v>0</v>
      </c>
      <c r="H1033" s="74">
        <v>0</v>
      </c>
      <c r="I1033" s="42" t="str">
        <f t="shared" si="146"/>
        <v/>
      </c>
      <c r="J1033" s="42" t="str">
        <f t="shared" si="147"/>
        <v/>
      </c>
      <c r="K1033" s="42" t="str">
        <f t="shared" si="148"/>
        <v/>
      </c>
      <c r="L1033" s="42" t="str">
        <f t="shared" si="149"/>
        <v/>
      </c>
      <c r="M1033" s="42" t="str">
        <f t="shared" si="150"/>
        <v/>
      </c>
      <c r="N1033" s="75">
        <f t="shared" si="151"/>
        <v>0</v>
      </c>
      <c r="O1033" s="75">
        <f t="shared" si="154"/>
        <v>0</v>
      </c>
      <c r="P1033" s="75">
        <f t="shared" si="154"/>
        <v>0</v>
      </c>
      <c r="Q1033" s="75">
        <f t="shared" si="154"/>
        <v>0</v>
      </c>
      <c r="R1033" s="75">
        <f t="shared" si="152"/>
        <v>0</v>
      </c>
      <c r="S1033" s="75">
        <f t="shared" si="152"/>
        <v>0</v>
      </c>
      <c r="T1033" s="42" t="str">
        <f t="shared" si="153"/>
        <v/>
      </c>
    </row>
    <row r="1034" spans="1:20" x14ac:dyDescent="0.25">
      <c r="A1034">
        <v>708</v>
      </c>
      <c r="B1034">
        <v>1557853.6811899999</v>
      </c>
      <c r="C1034">
        <v>0</v>
      </c>
      <c r="D1034">
        <v>0</v>
      </c>
      <c r="E1034">
        <v>0</v>
      </c>
      <c r="F1034">
        <v>0</v>
      </c>
      <c r="G1034">
        <v>0</v>
      </c>
      <c r="H1034" s="74">
        <v>0</v>
      </c>
      <c r="I1034" s="42" t="str">
        <f t="shared" si="146"/>
        <v/>
      </c>
      <c r="J1034" s="42" t="str">
        <f t="shared" si="147"/>
        <v/>
      </c>
      <c r="K1034" s="42" t="str">
        <f t="shared" si="148"/>
        <v/>
      </c>
      <c r="L1034" s="42" t="str">
        <f t="shared" si="149"/>
        <v/>
      </c>
      <c r="M1034" s="42" t="str">
        <f t="shared" si="150"/>
        <v/>
      </c>
      <c r="N1034" s="75">
        <f t="shared" si="151"/>
        <v>0</v>
      </c>
      <c r="O1034" s="75">
        <f t="shared" si="154"/>
        <v>0</v>
      </c>
      <c r="P1034" s="75">
        <f t="shared" si="154"/>
        <v>0</v>
      </c>
      <c r="Q1034" s="75">
        <f t="shared" si="154"/>
        <v>0</v>
      </c>
      <c r="R1034" s="75">
        <f t="shared" si="152"/>
        <v>0</v>
      </c>
      <c r="S1034" s="75">
        <f t="shared" si="152"/>
        <v>0</v>
      </c>
      <c r="T1034" s="42" t="str">
        <f t="shared" si="153"/>
        <v/>
      </c>
    </row>
    <row r="1035" spans="1:20" x14ac:dyDescent="0.25">
      <c r="A1035">
        <v>734</v>
      </c>
      <c r="B1035">
        <v>141685.71781199999</v>
      </c>
      <c r="C1035">
        <v>0</v>
      </c>
      <c r="D1035">
        <v>0</v>
      </c>
      <c r="E1035">
        <v>0</v>
      </c>
      <c r="F1035">
        <v>0</v>
      </c>
      <c r="G1035">
        <v>0</v>
      </c>
      <c r="H1035" s="74">
        <v>0</v>
      </c>
      <c r="I1035" s="42" t="str">
        <f t="shared" si="146"/>
        <v/>
      </c>
      <c r="J1035" s="42" t="str">
        <f t="shared" si="147"/>
        <v/>
      </c>
      <c r="K1035" s="42" t="str">
        <f t="shared" si="148"/>
        <v/>
      </c>
      <c r="L1035" s="42" t="str">
        <f t="shared" si="149"/>
        <v/>
      </c>
      <c r="M1035" s="42" t="str">
        <f t="shared" si="150"/>
        <v/>
      </c>
      <c r="N1035" s="75">
        <f t="shared" si="151"/>
        <v>0</v>
      </c>
      <c r="O1035" s="75">
        <f t="shared" si="154"/>
        <v>0</v>
      </c>
      <c r="P1035" s="75">
        <f t="shared" si="154"/>
        <v>0</v>
      </c>
      <c r="Q1035" s="75">
        <f t="shared" si="154"/>
        <v>0</v>
      </c>
      <c r="R1035" s="75">
        <f t="shared" si="152"/>
        <v>0</v>
      </c>
      <c r="S1035" s="75">
        <f t="shared" si="152"/>
        <v>0</v>
      </c>
      <c r="T1035" s="42" t="str">
        <f t="shared" si="153"/>
        <v/>
      </c>
    </row>
    <row r="1036" spans="1:20" x14ac:dyDescent="0.25">
      <c r="A1036">
        <v>743</v>
      </c>
      <c r="B1036">
        <v>314892.26043800003</v>
      </c>
      <c r="C1036">
        <v>0</v>
      </c>
      <c r="D1036">
        <v>0</v>
      </c>
      <c r="E1036">
        <v>0</v>
      </c>
      <c r="F1036">
        <v>0</v>
      </c>
      <c r="G1036">
        <v>0</v>
      </c>
      <c r="H1036" s="74">
        <v>0</v>
      </c>
      <c r="I1036" s="42" t="str">
        <f t="shared" si="146"/>
        <v/>
      </c>
      <c r="J1036" s="42" t="str">
        <f t="shared" si="147"/>
        <v/>
      </c>
      <c r="K1036" s="42" t="str">
        <f t="shared" si="148"/>
        <v/>
      </c>
      <c r="L1036" s="42" t="str">
        <f t="shared" si="149"/>
        <v/>
      </c>
      <c r="M1036" s="42" t="str">
        <f t="shared" si="150"/>
        <v/>
      </c>
      <c r="N1036" s="75">
        <f t="shared" si="151"/>
        <v>0</v>
      </c>
      <c r="O1036" s="75">
        <f t="shared" si="154"/>
        <v>0</v>
      </c>
      <c r="P1036" s="75">
        <f t="shared" si="154"/>
        <v>0</v>
      </c>
      <c r="Q1036" s="75">
        <f t="shared" si="154"/>
        <v>0</v>
      </c>
      <c r="R1036" s="75">
        <f t="shared" si="152"/>
        <v>0</v>
      </c>
      <c r="S1036" s="75">
        <f t="shared" si="152"/>
        <v>0</v>
      </c>
      <c r="T1036" s="42" t="str">
        <f t="shared" si="153"/>
        <v/>
      </c>
    </row>
    <row r="1037" spans="1:20" x14ac:dyDescent="0.25">
      <c r="A1037">
        <v>744</v>
      </c>
      <c r="B1037">
        <v>191019.18625</v>
      </c>
      <c r="C1037">
        <v>0</v>
      </c>
      <c r="D1037">
        <v>0</v>
      </c>
      <c r="E1037">
        <v>0</v>
      </c>
      <c r="F1037">
        <v>0</v>
      </c>
      <c r="G1037">
        <v>0</v>
      </c>
      <c r="H1037" s="74">
        <v>0</v>
      </c>
      <c r="I1037" s="42" t="str">
        <f t="shared" si="146"/>
        <v/>
      </c>
      <c r="J1037" s="42" t="str">
        <f t="shared" si="147"/>
        <v/>
      </c>
      <c r="K1037" s="42" t="str">
        <f t="shared" si="148"/>
        <v/>
      </c>
      <c r="L1037" s="42" t="str">
        <f t="shared" si="149"/>
        <v/>
      </c>
      <c r="M1037" s="42" t="str">
        <f t="shared" si="150"/>
        <v/>
      </c>
      <c r="N1037" s="75">
        <f t="shared" si="151"/>
        <v>0</v>
      </c>
      <c r="O1037" s="75">
        <f t="shared" si="154"/>
        <v>0</v>
      </c>
      <c r="P1037" s="75">
        <f t="shared" si="154"/>
        <v>0</v>
      </c>
      <c r="Q1037" s="75">
        <f t="shared" si="154"/>
        <v>0</v>
      </c>
      <c r="R1037" s="75">
        <f t="shared" si="152"/>
        <v>0</v>
      </c>
      <c r="S1037" s="75">
        <f t="shared" si="152"/>
        <v>0</v>
      </c>
      <c r="T1037" s="42" t="str">
        <f t="shared" si="153"/>
        <v/>
      </c>
    </row>
    <row r="1038" spans="1:20" x14ac:dyDescent="0.25">
      <c r="A1038">
        <v>747</v>
      </c>
      <c r="B1038">
        <v>15112353.282199999</v>
      </c>
      <c r="C1038">
        <v>0</v>
      </c>
      <c r="D1038">
        <v>0</v>
      </c>
      <c r="E1038">
        <v>0</v>
      </c>
      <c r="F1038">
        <v>0</v>
      </c>
      <c r="G1038">
        <v>0</v>
      </c>
      <c r="H1038" s="74">
        <v>0</v>
      </c>
      <c r="I1038" s="42" t="str">
        <f t="shared" si="146"/>
        <v/>
      </c>
      <c r="J1038" s="42" t="str">
        <f t="shared" si="147"/>
        <v/>
      </c>
      <c r="K1038" s="42" t="str">
        <f t="shared" si="148"/>
        <v/>
      </c>
      <c r="L1038" s="42" t="str">
        <f t="shared" si="149"/>
        <v/>
      </c>
      <c r="M1038" s="42" t="str">
        <f t="shared" si="150"/>
        <v/>
      </c>
      <c r="N1038" s="75">
        <f t="shared" si="151"/>
        <v>0</v>
      </c>
      <c r="O1038" s="75">
        <f t="shared" si="154"/>
        <v>0</v>
      </c>
      <c r="P1038" s="75">
        <f t="shared" si="154"/>
        <v>0</v>
      </c>
      <c r="Q1038" s="75">
        <f t="shared" si="154"/>
        <v>0</v>
      </c>
      <c r="R1038" s="75">
        <f t="shared" si="152"/>
        <v>0</v>
      </c>
      <c r="S1038" s="75">
        <f t="shared" si="152"/>
        <v>0</v>
      </c>
      <c r="T1038" s="42" t="str">
        <f t="shared" si="153"/>
        <v/>
      </c>
    </row>
    <row r="1039" spans="1:20" x14ac:dyDescent="0.25">
      <c r="A1039">
        <v>750</v>
      </c>
      <c r="B1039">
        <v>135324.723</v>
      </c>
      <c r="C1039">
        <v>0</v>
      </c>
      <c r="D1039">
        <v>0</v>
      </c>
      <c r="E1039">
        <v>0</v>
      </c>
      <c r="F1039">
        <v>0</v>
      </c>
      <c r="G1039">
        <v>0</v>
      </c>
      <c r="H1039" s="74">
        <v>0</v>
      </c>
      <c r="I1039" s="42" t="str">
        <f t="shared" si="146"/>
        <v/>
      </c>
      <c r="J1039" s="42" t="str">
        <f t="shared" si="147"/>
        <v/>
      </c>
      <c r="K1039" s="42" t="str">
        <f t="shared" si="148"/>
        <v/>
      </c>
      <c r="L1039" s="42" t="str">
        <f t="shared" si="149"/>
        <v/>
      </c>
      <c r="M1039" s="42" t="str">
        <f t="shared" si="150"/>
        <v/>
      </c>
      <c r="N1039" s="75">
        <f t="shared" si="151"/>
        <v>0</v>
      </c>
      <c r="O1039" s="75">
        <f t="shared" si="154"/>
        <v>0</v>
      </c>
      <c r="P1039" s="75">
        <f t="shared" si="154"/>
        <v>0</v>
      </c>
      <c r="Q1039" s="75">
        <f t="shared" si="154"/>
        <v>0</v>
      </c>
      <c r="R1039" s="75">
        <f t="shared" si="152"/>
        <v>0</v>
      </c>
      <c r="S1039" s="75">
        <f t="shared" si="152"/>
        <v>0</v>
      </c>
      <c r="T1039" s="42" t="str">
        <f t="shared" si="153"/>
        <v/>
      </c>
    </row>
    <row r="1040" spans="1:20" x14ac:dyDescent="0.25">
      <c r="A1040">
        <v>759</v>
      </c>
      <c r="B1040">
        <v>222832.96156299999</v>
      </c>
      <c r="C1040">
        <v>0</v>
      </c>
      <c r="D1040">
        <v>0</v>
      </c>
      <c r="E1040">
        <v>0</v>
      </c>
      <c r="F1040">
        <v>0</v>
      </c>
      <c r="G1040">
        <v>0</v>
      </c>
      <c r="H1040" s="74">
        <v>0</v>
      </c>
      <c r="I1040" s="42" t="str">
        <f t="shared" si="146"/>
        <v/>
      </c>
      <c r="J1040" s="42" t="str">
        <f t="shared" si="147"/>
        <v/>
      </c>
      <c r="K1040" s="42" t="str">
        <f t="shared" si="148"/>
        <v/>
      </c>
      <c r="L1040" s="42" t="str">
        <f t="shared" si="149"/>
        <v/>
      </c>
      <c r="M1040" s="42" t="str">
        <f t="shared" si="150"/>
        <v/>
      </c>
      <c r="N1040" s="75">
        <f t="shared" si="151"/>
        <v>0</v>
      </c>
      <c r="O1040" s="75">
        <f t="shared" si="154"/>
        <v>0</v>
      </c>
      <c r="P1040" s="75">
        <f t="shared" si="154"/>
        <v>0</v>
      </c>
      <c r="Q1040" s="75">
        <f t="shared" si="154"/>
        <v>0</v>
      </c>
      <c r="R1040" s="75">
        <f t="shared" si="152"/>
        <v>0</v>
      </c>
      <c r="S1040" s="75">
        <f t="shared" si="152"/>
        <v>0</v>
      </c>
      <c r="T1040" s="42" t="str">
        <f t="shared" si="153"/>
        <v/>
      </c>
    </row>
    <row r="1041" spans="1:20" x14ac:dyDescent="0.25">
      <c r="A1041">
        <v>760</v>
      </c>
      <c r="B1041">
        <v>509024.307187</v>
      </c>
      <c r="C1041">
        <v>0</v>
      </c>
      <c r="D1041">
        <v>0</v>
      </c>
      <c r="E1041">
        <v>0</v>
      </c>
      <c r="F1041">
        <v>0</v>
      </c>
      <c r="G1041">
        <v>0</v>
      </c>
      <c r="H1041" s="74">
        <v>0</v>
      </c>
      <c r="I1041" s="42" t="str">
        <f t="shared" si="146"/>
        <v/>
      </c>
      <c r="J1041" s="42" t="str">
        <f t="shared" si="147"/>
        <v/>
      </c>
      <c r="K1041" s="42" t="str">
        <f t="shared" si="148"/>
        <v/>
      </c>
      <c r="L1041" s="42" t="str">
        <f t="shared" si="149"/>
        <v/>
      </c>
      <c r="M1041" s="42" t="str">
        <f t="shared" si="150"/>
        <v/>
      </c>
      <c r="N1041" s="75">
        <f t="shared" si="151"/>
        <v>0</v>
      </c>
      <c r="O1041" s="75">
        <f t="shared" si="154"/>
        <v>0</v>
      </c>
      <c r="P1041" s="75">
        <f t="shared" si="154"/>
        <v>0</v>
      </c>
      <c r="Q1041" s="75">
        <f t="shared" si="154"/>
        <v>0</v>
      </c>
      <c r="R1041" s="75">
        <f t="shared" si="152"/>
        <v>0</v>
      </c>
      <c r="S1041" s="75">
        <f t="shared" si="152"/>
        <v>0</v>
      </c>
      <c r="T1041" s="42" t="str">
        <f t="shared" si="153"/>
        <v/>
      </c>
    </row>
    <row r="1042" spans="1:20" x14ac:dyDescent="0.25">
      <c r="A1042">
        <v>761</v>
      </c>
      <c r="B1042">
        <v>101230.942956</v>
      </c>
      <c r="C1042">
        <v>0</v>
      </c>
      <c r="D1042">
        <v>0</v>
      </c>
      <c r="E1042">
        <v>0</v>
      </c>
      <c r="F1042">
        <v>0</v>
      </c>
      <c r="G1042">
        <v>0</v>
      </c>
      <c r="H1042" s="74">
        <v>0</v>
      </c>
      <c r="I1042" s="42" t="str">
        <f t="shared" si="146"/>
        <v/>
      </c>
      <c r="J1042" s="42" t="str">
        <f t="shared" si="147"/>
        <v/>
      </c>
      <c r="K1042" s="42" t="str">
        <f t="shared" si="148"/>
        <v/>
      </c>
      <c r="L1042" s="42" t="str">
        <f t="shared" si="149"/>
        <v/>
      </c>
      <c r="M1042" s="42" t="str">
        <f t="shared" si="150"/>
        <v/>
      </c>
      <c r="N1042" s="75">
        <f t="shared" si="151"/>
        <v>0</v>
      </c>
      <c r="O1042" s="75">
        <f t="shared" si="154"/>
        <v>0</v>
      </c>
      <c r="P1042" s="75">
        <f t="shared" si="154"/>
        <v>0</v>
      </c>
      <c r="Q1042" s="75">
        <f t="shared" si="154"/>
        <v>0</v>
      </c>
      <c r="R1042" s="75">
        <f t="shared" si="152"/>
        <v>0</v>
      </c>
      <c r="S1042" s="75">
        <f t="shared" si="152"/>
        <v>0</v>
      </c>
      <c r="T1042" s="42" t="str">
        <f t="shared" si="153"/>
        <v/>
      </c>
    </row>
    <row r="1043" spans="1:20" x14ac:dyDescent="0.25">
      <c r="A1043">
        <v>1021</v>
      </c>
      <c r="B1043">
        <v>3377179.3420899999</v>
      </c>
      <c r="C1043">
        <v>0</v>
      </c>
      <c r="D1043">
        <v>0</v>
      </c>
      <c r="E1043">
        <v>41519</v>
      </c>
      <c r="F1043">
        <v>2521</v>
      </c>
      <c r="G1043">
        <v>0</v>
      </c>
      <c r="H1043" s="74">
        <v>44040</v>
      </c>
      <c r="I1043" s="42" t="str">
        <f t="shared" si="146"/>
        <v/>
      </c>
      <c r="J1043" s="42" t="str">
        <f t="shared" si="147"/>
        <v/>
      </c>
      <c r="K1043" s="42">
        <f t="shared" si="148"/>
        <v>0.94275658492279746</v>
      </c>
      <c r="L1043" s="42">
        <f t="shared" si="149"/>
        <v>5.7243415077202542E-2</v>
      </c>
      <c r="M1043" s="42" t="str">
        <f t="shared" si="150"/>
        <v/>
      </c>
      <c r="N1043" s="75">
        <f t="shared" si="151"/>
        <v>1.3040468254417729E-2</v>
      </c>
      <c r="O1043" s="75">
        <f t="shared" si="154"/>
        <v>0</v>
      </c>
      <c r="P1043" s="75">
        <f t="shared" si="154"/>
        <v>0</v>
      </c>
      <c r="Q1043" s="75">
        <f t="shared" si="154"/>
        <v>1.2293987317329013E-2</v>
      </c>
      <c r="R1043" s="75">
        <f t="shared" si="152"/>
        <v>7.4648093708871706E-4</v>
      </c>
      <c r="S1043" s="75">
        <f t="shared" si="152"/>
        <v>0</v>
      </c>
      <c r="T1043" s="42" t="str">
        <f t="shared" si="153"/>
        <v/>
      </c>
    </row>
    <row r="1044" spans="1:20" x14ac:dyDescent="0.25">
      <c r="A1044">
        <v>1023</v>
      </c>
      <c r="B1044">
        <v>268173.81115700002</v>
      </c>
      <c r="C1044">
        <v>0</v>
      </c>
      <c r="D1044">
        <v>0</v>
      </c>
      <c r="E1044">
        <v>0</v>
      </c>
      <c r="F1044">
        <v>0</v>
      </c>
      <c r="G1044">
        <v>0</v>
      </c>
      <c r="H1044" s="74">
        <v>0</v>
      </c>
      <c r="I1044" s="42" t="str">
        <f t="shared" si="146"/>
        <v/>
      </c>
      <c r="J1044" s="42" t="str">
        <f t="shared" si="147"/>
        <v/>
      </c>
      <c r="K1044" s="42" t="str">
        <f t="shared" si="148"/>
        <v/>
      </c>
      <c r="L1044" s="42" t="str">
        <f t="shared" si="149"/>
        <v/>
      </c>
      <c r="M1044" s="42" t="str">
        <f t="shared" si="150"/>
        <v/>
      </c>
      <c r="N1044" s="75">
        <f t="shared" si="151"/>
        <v>0</v>
      </c>
      <c r="O1044" s="75">
        <f t="shared" si="154"/>
        <v>0</v>
      </c>
      <c r="P1044" s="75">
        <f t="shared" si="154"/>
        <v>0</v>
      </c>
      <c r="Q1044" s="75">
        <f t="shared" si="154"/>
        <v>0</v>
      </c>
      <c r="R1044" s="75">
        <f t="shared" si="152"/>
        <v>0</v>
      </c>
      <c r="S1044" s="75">
        <f t="shared" si="152"/>
        <v>0</v>
      </c>
      <c r="T1044" s="42" t="str">
        <f t="shared" si="153"/>
        <v/>
      </c>
    </row>
    <row r="1045" spans="1:20" x14ac:dyDescent="0.25">
      <c r="A1045">
        <v>1035</v>
      </c>
      <c r="B1045">
        <v>4345246.64102</v>
      </c>
      <c r="C1045">
        <v>0</v>
      </c>
      <c r="D1045">
        <v>0</v>
      </c>
      <c r="E1045">
        <v>0</v>
      </c>
      <c r="F1045">
        <v>0</v>
      </c>
      <c r="G1045">
        <v>0</v>
      </c>
      <c r="H1045" s="74">
        <v>0</v>
      </c>
      <c r="I1045" s="42" t="str">
        <f t="shared" si="146"/>
        <v/>
      </c>
      <c r="J1045" s="42" t="str">
        <f t="shared" si="147"/>
        <v/>
      </c>
      <c r="K1045" s="42" t="str">
        <f t="shared" si="148"/>
        <v/>
      </c>
      <c r="L1045" s="42" t="str">
        <f t="shared" si="149"/>
        <v/>
      </c>
      <c r="M1045" s="42" t="str">
        <f t="shared" si="150"/>
        <v/>
      </c>
      <c r="N1045" s="75">
        <f t="shared" si="151"/>
        <v>0</v>
      </c>
      <c r="O1045" s="75">
        <f t="shared" si="154"/>
        <v>0</v>
      </c>
      <c r="P1045" s="75">
        <f t="shared" si="154"/>
        <v>0</v>
      </c>
      <c r="Q1045" s="75">
        <f t="shared" si="154"/>
        <v>0</v>
      </c>
      <c r="R1045" s="75">
        <f t="shared" si="152"/>
        <v>0</v>
      </c>
      <c r="S1045" s="75">
        <f t="shared" si="152"/>
        <v>0</v>
      </c>
      <c r="T1045" s="42" t="str">
        <f t="shared" si="153"/>
        <v/>
      </c>
    </row>
    <row r="1046" spans="1:20" x14ac:dyDescent="0.25">
      <c r="A1046">
        <v>1040</v>
      </c>
      <c r="B1046">
        <v>5716601.2197899995</v>
      </c>
      <c r="C1046">
        <v>0</v>
      </c>
      <c r="D1046">
        <v>0</v>
      </c>
      <c r="E1046">
        <v>0</v>
      </c>
      <c r="F1046">
        <v>0</v>
      </c>
      <c r="G1046">
        <v>0</v>
      </c>
      <c r="H1046" s="74">
        <v>0</v>
      </c>
      <c r="I1046" s="42" t="str">
        <f t="shared" si="146"/>
        <v/>
      </c>
      <c r="J1046" s="42" t="str">
        <f t="shared" si="147"/>
        <v/>
      </c>
      <c r="K1046" s="42" t="str">
        <f t="shared" si="148"/>
        <v/>
      </c>
      <c r="L1046" s="42" t="str">
        <f t="shared" si="149"/>
        <v/>
      </c>
      <c r="M1046" s="42" t="str">
        <f t="shared" si="150"/>
        <v/>
      </c>
      <c r="N1046" s="75">
        <f t="shared" si="151"/>
        <v>0</v>
      </c>
      <c r="O1046" s="75">
        <f t="shared" si="154"/>
        <v>0</v>
      </c>
      <c r="P1046" s="75">
        <f t="shared" si="154"/>
        <v>0</v>
      </c>
      <c r="Q1046" s="75">
        <f t="shared" si="154"/>
        <v>0</v>
      </c>
      <c r="R1046" s="75">
        <f t="shared" si="152"/>
        <v>0</v>
      </c>
      <c r="S1046" s="75">
        <f t="shared" si="152"/>
        <v>0</v>
      </c>
      <c r="T1046" s="42" t="str">
        <f t="shared" si="153"/>
        <v/>
      </c>
    </row>
    <row r="1047" spans="1:20" x14ac:dyDescent="0.25">
      <c r="A1047">
        <v>1041</v>
      </c>
      <c r="B1047">
        <v>3287913.5303099998</v>
      </c>
      <c r="C1047">
        <v>0</v>
      </c>
      <c r="D1047">
        <v>0</v>
      </c>
      <c r="E1047">
        <v>0</v>
      </c>
      <c r="F1047">
        <v>0</v>
      </c>
      <c r="G1047">
        <v>0</v>
      </c>
      <c r="H1047" s="74">
        <v>0</v>
      </c>
      <c r="I1047" s="42" t="str">
        <f t="shared" si="146"/>
        <v/>
      </c>
      <c r="J1047" s="42" t="str">
        <f t="shared" si="147"/>
        <v/>
      </c>
      <c r="K1047" s="42" t="str">
        <f t="shared" si="148"/>
        <v/>
      </c>
      <c r="L1047" s="42" t="str">
        <f t="shared" si="149"/>
        <v/>
      </c>
      <c r="M1047" s="42" t="str">
        <f t="shared" si="150"/>
        <v/>
      </c>
      <c r="N1047" s="75">
        <f t="shared" si="151"/>
        <v>0</v>
      </c>
      <c r="O1047" s="75">
        <f t="shared" si="154"/>
        <v>0</v>
      </c>
      <c r="P1047" s="75">
        <f t="shared" si="154"/>
        <v>0</v>
      </c>
      <c r="Q1047" s="75">
        <f t="shared" si="154"/>
        <v>0</v>
      </c>
      <c r="R1047" s="75">
        <f t="shared" si="152"/>
        <v>0</v>
      </c>
      <c r="S1047" s="75">
        <f t="shared" si="152"/>
        <v>0</v>
      </c>
      <c r="T1047" s="42" t="str">
        <f t="shared" si="153"/>
        <v/>
      </c>
    </row>
    <row r="1048" spans="1:20" x14ac:dyDescent="0.25">
      <c r="A1048">
        <v>1079</v>
      </c>
      <c r="B1048">
        <v>1640243.8724400001</v>
      </c>
      <c r="C1048">
        <v>0</v>
      </c>
      <c r="D1048">
        <v>0</v>
      </c>
      <c r="E1048">
        <v>0</v>
      </c>
      <c r="F1048">
        <v>0</v>
      </c>
      <c r="G1048">
        <v>0</v>
      </c>
      <c r="H1048" s="74">
        <v>0</v>
      </c>
      <c r="I1048" s="42" t="str">
        <f t="shared" si="146"/>
        <v/>
      </c>
      <c r="J1048" s="42" t="str">
        <f t="shared" si="147"/>
        <v/>
      </c>
      <c r="K1048" s="42" t="str">
        <f t="shared" si="148"/>
        <v/>
      </c>
      <c r="L1048" s="42" t="str">
        <f t="shared" si="149"/>
        <v/>
      </c>
      <c r="M1048" s="42" t="str">
        <f t="shared" si="150"/>
        <v/>
      </c>
      <c r="N1048" s="75">
        <f t="shared" si="151"/>
        <v>0</v>
      </c>
      <c r="O1048" s="75">
        <f t="shared" si="154"/>
        <v>0</v>
      </c>
      <c r="P1048" s="75">
        <f t="shared" si="154"/>
        <v>0</v>
      </c>
      <c r="Q1048" s="75">
        <f t="shared" si="154"/>
        <v>0</v>
      </c>
      <c r="R1048" s="75">
        <f t="shared" si="152"/>
        <v>0</v>
      </c>
      <c r="S1048" s="75">
        <f t="shared" si="152"/>
        <v>0</v>
      </c>
      <c r="T1048" s="42" t="str">
        <f t="shared" si="153"/>
        <v/>
      </c>
    </row>
    <row r="1049" spans="1:20" x14ac:dyDescent="0.25">
      <c r="A1049">
        <v>1080</v>
      </c>
      <c r="B1049">
        <v>149282.0852</v>
      </c>
      <c r="C1049">
        <v>0</v>
      </c>
      <c r="D1049">
        <v>0</v>
      </c>
      <c r="E1049">
        <v>0</v>
      </c>
      <c r="F1049">
        <v>0</v>
      </c>
      <c r="G1049">
        <v>0</v>
      </c>
      <c r="H1049" s="74">
        <v>0</v>
      </c>
      <c r="I1049" s="42" t="str">
        <f t="shared" si="146"/>
        <v/>
      </c>
      <c r="J1049" s="42" t="str">
        <f t="shared" si="147"/>
        <v/>
      </c>
      <c r="K1049" s="42" t="str">
        <f t="shared" si="148"/>
        <v/>
      </c>
      <c r="L1049" s="42" t="str">
        <f t="shared" si="149"/>
        <v/>
      </c>
      <c r="M1049" s="42" t="str">
        <f t="shared" si="150"/>
        <v/>
      </c>
      <c r="N1049" s="75">
        <f t="shared" si="151"/>
        <v>0</v>
      </c>
      <c r="O1049" s="75">
        <f t="shared" si="154"/>
        <v>0</v>
      </c>
      <c r="P1049" s="75">
        <f t="shared" si="154"/>
        <v>0</v>
      </c>
      <c r="Q1049" s="75">
        <f t="shared" si="154"/>
        <v>0</v>
      </c>
      <c r="R1049" s="75">
        <f t="shared" si="152"/>
        <v>0</v>
      </c>
      <c r="S1049" s="75">
        <f t="shared" si="152"/>
        <v>0</v>
      </c>
      <c r="T1049" s="42" t="str">
        <f t="shared" si="153"/>
        <v/>
      </c>
    </row>
    <row r="1050" spans="1:20" x14ac:dyDescent="0.25">
      <c r="A1050">
        <v>1081</v>
      </c>
      <c r="B1050">
        <v>2390335.2790899999</v>
      </c>
      <c r="C1050">
        <v>0</v>
      </c>
      <c r="D1050">
        <v>0</v>
      </c>
      <c r="E1050">
        <v>144548</v>
      </c>
      <c r="F1050">
        <v>0</v>
      </c>
      <c r="G1050">
        <v>1488331</v>
      </c>
      <c r="H1050" s="74">
        <v>1632879</v>
      </c>
      <c r="I1050" s="42" t="str">
        <f t="shared" si="146"/>
        <v/>
      </c>
      <c r="J1050" s="42" t="str">
        <f t="shared" si="147"/>
        <v/>
      </c>
      <c r="K1050" s="42">
        <f t="shared" si="148"/>
        <v>8.852339946805611E-2</v>
      </c>
      <c r="L1050" s="42" t="str">
        <f t="shared" si="149"/>
        <v/>
      </c>
      <c r="M1050" s="42">
        <f t="shared" si="150"/>
        <v>0.9114766005319439</v>
      </c>
      <c r="N1050" s="75">
        <f t="shared" si="151"/>
        <v>0.68311714021207803</v>
      </c>
      <c r="O1050" s="75">
        <f t="shared" si="154"/>
        <v>0</v>
      </c>
      <c r="P1050" s="75">
        <f t="shared" si="154"/>
        <v>0</v>
      </c>
      <c r="Q1050" s="75">
        <f t="shared" si="154"/>
        <v>6.0471851486469878E-2</v>
      </c>
      <c r="R1050" s="75">
        <f t="shared" si="152"/>
        <v>0</v>
      </c>
      <c r="S1050" s="75">
        <f t="shared" si="152"/>
        <v>0.62264528872560809</v>
      </c>
      <c r="T1050" s="42" t="str">
        <f t="shared" si="153"/>
        <v/>
      </c>
    </row>
    <row r="1051" spans="1:20" x14ac:dyDescent="0.25">
      <c r="A1051">
        <v>1083</v>
      </c>
      <c r="B1051">
        <v>680158.84378</v>
      </c>
      <c r="C1051">
        <v>0</v>
      </c>
      <c r="D1051">
        <v>0</v>
      </c>
      <c r="E1051">
        <v>0</v>
      </c>
      <c r="F1051">
        <v>0</v>
      </c>
      <c r="G1051">
        <v>0</v>
      </c>
      <c r="H1051" s="74">
        <v>0</v>
      </c>
      <c r="I1051" s="42" t="str">
        <f t="shared" si="146"/>
        <v/>
      </c>
      <c r="J1051" s="42" t="str">
        <f t="shared" si="147"/>
        <v/>
      </c>
      <c r="K1051" s="42" t="str">
        <f t="shared" si="148"/>
        <v/>
      </c>
      <c r="L1051" s="42" t="str">
        <f t="shared" si="149"/>
        <v/>
      </c>
      <c r="M1051" s="42" t="str">
        <f t="shared" si="150"/>
        <v/>
      </c>
      <c r="N1051" s="75">
        <f t="shared" si="151"/>
        <v>0</v>
      </c>
      <c r="O1051" s="75">
        <f t="shared" si="154"/>
        <v>0</v>
      </c>
      <c r="P1051" s="75">
        <f t="shared" si="154"/>
        <v>0</v>
      </c>
      <c r="Q1051" s="75">
        <f t="shared" si="154"/>
        <v>0</v>
      </c>
      <c r="R1051" s="75">
        <f t="shared" si="152"/>
        <v>0</v>
      </c>
      <c r="S1051" s="75">
        <f t="shared" si="152"/>
        <v>0</v>
      </c>
      <c r="T1051" s="42" t="str">
        <f t="shared" si="153"/>
        <v/>
      </c>
    </row>
    <row r="1052" spans="1:20" x14ac:dyDescent="0.25">
      <c r="A1052">
        <v>1085</v>
      </c>
      <c r="B1052">
        <v>1060462.1677600001</v>
      </c>
      <c r="C1052">
        <v>0</v>
      </c>
      <c r="D1052">
        <v>0</v>
      </c>
      <c r="E1052">
        <v>102025</v>
      </c>
      <c r="F1052">
        <v>0</v>
      </c>
      <c r="G1052">
        <v>1488331</v>
      </c>
      <c r="H1052" s="74">
        <v>1590356</v>
      </c>
      <c r="I1052" s="42" t="str">
        <f t="shared" si="146"/>
        <v/>
      </c>
      <c r="J1052" s="42" t="str">
        <f t="shared" si="147"/>
        <v/>
      </c>
      <c r="K1052" s="42">
        <f t="shared" si="148"/>
        <v>6.4152303006370898E-2</v>
      </c>
      <c r="L1052" s="42" t="str">
        <f t="shared" si="149"/>
        <v/>
      </c>
      <c r="M1052" s="42">
        <f t="shared" si="150"/>
        <v>0.93584769699362913</v>
      </c>
      <c r="N1052" s="75">
        <f t="shared" si="151"/>
        <v>1.4996819767359428</v>
      </c>
      <c r="O1052" s="75">
        <f t="shared" si="154"/>
        <v>0</v>
      </c>
      <c r="P1052" s="75">
        <f t="shared" si="154"/>
        <v>0</v>
      </c>
      <c r="Q1052" s="75">
        <f t="shared" si="154"/>
        <v>9.6208052584757481E-2</v>
      </c>
      <c r="R1052" s="75">
        <f t="shared" si="152"/>
        <v>0</v>
      </c>
      <c r="S1052" s="75">
        <f t="shared" si="152"/>
        <v>1.4034739241511853</v>
      </c>
      <c r="T1052" s="42" t="str">
        <f t="shared" si="153"/>
        <v/>
      </c>
    </row>
    <row r="1053" spans="1:20" x14ac:dyDescent="0.25">
      <c r="A1053">
        <v>1052</v>
      </c>
      <c r="B1053">
        <v>376549.61919300002</v>
      </c>
      <c r="C1053">
        <v>0</v>
      </c>
      <c r="D1053">
        <v>0</v>
      </c>
      <c r="E1053">
        <v>0</v>
      </c>
      <c r="F1053">
        <v>0</v>
      </c>
      <c r="G1053">
        <v>0</v>
      </c>
      <c r="H1053" s="74">
        <v>0</v>
      </c>
      <c r="I1053" s="42" t="str">
        <f t="shared" si="146"/>
        <v/>
      </c>
      <c r="J1053" s="42" t="str">
        <f t="shared" si="147"/>
        <v/>
      </c>
      <c r="K1053" s="42" t="str">
        <f t="shared" si="148"/>
        <v/>
      </c>
      <c r="L1053" s="42" t="str">
        <f t="shared" si="149"/>
        <v/>
      </c>
      <c r="M1053" s="42" t="str">
        <f t="shared" si="150"/>
        <v/>
      </c>
      <c r="N1053" s="75">
        <f t="shared" si="151"/>
        <v>0</v>
      </c>
      <c r="O1053" s="75">
        <f t="shared" si="154"/>
        <v>0</v>
      </c>
      <c r="P1053" s="75">
        <f t="shared" si="154"/>
        <v>0</v>
      </c>
      <c r="Q1053" s="75">
        <f t="shared" si="154"/>
        <v>0</v>
      </c>
      <c r="R1053" s="75">
        <f t="shared" si="152"/>
        <v>0</v>
      </c>
      <c r="S1053" s="75">
        <f t="shared" si="152"/>
        <v>0</v>
      </c>
      <c r="T1053" s="42" t="str">
        <f t="shared" si="153"/>
        <v/>
      </c>
    </row>
    <row r="1054" spans="1:20" x14ac:dyDescent="0.25">
      <c r="A1054">
        <v>1054</v>
      </c>
      <c r="B1054">
        <v>456220.08282499999</v>
      </c>
      <c r="C1054">
        <v>0</v>
      </c>
      <c r="D1054">
        <v>0</v>
      </c>
      <c r="E1054">
        <v>0</v>
      </c>
      <c r="F1054">
        <v>0</v>
      </c>
      <c r="G1054">
        <v>0</v>
      </c>
      <c r="H1054" s="74">
        <v>0</v>
      </c>
      <c r="I1054" s="42" t="str">
        <f t="shared" si="146"/>
        <v/>
      </c>
      <c r="J1054" s="42" t="str">
        <f t="shared" si="147"/>
        <v/>
      </c>
      <c r="K1054" s="42" t="str">
        <f t="shared" si="148"/>
        <v/>
      </c>
      <c r="L1054" s="42" t="str">
        <f t="shared" si="149"/>
        <v/>
      </c>
      <c r="M1054" s="42" t="str">
        <f t="shared" si="150"/>
        <v/>
      </c>
      <c r="N1054" s="75">
        <f t="shared" si="151"/>
        <v>0</v>
      </c>
      <c r="O1054" s="75">
        <f t="shared" si="154"/>
        <v>0</v>
      </c>
      <c r="P1054" s="75">
        <f t="shared" si="154"/>
        <v>0</v>
      </c>
      <c r="Q1054" s="75">
        <f t="shared" si="154"/>
        <v>0</v>
      </c>
      <c r="R1054" s="75">
        <f t="shared" si="152"/>
        <v>0</v>
      </c>
      <c r="S1054" s="75">
        <f t="shared" si="152"/>
        <v>0</v>
      </c>
      <c r="T1054" s="42" t="str">
        <f t="shared" si="153"/>
        <v/>
      </c>
    </row>
    <row r="1055" spans="1:20" x14ac:dyDescent="0.25">
      <c r="A1055">
        <v>1056</v>
      </c>
      <c r="B1055">
        <v>3054854.0791600002</v>
      </c>
      <c r="C1055">
        <v>0</v>
      </c>
      <c r="D1055">
        <v>0</v>
      </c>
      <c r="E1055">
        <v>0</v>
      </c>
      <c r="F1055">
        <v>0</v>
      </c>
      <c r="G1055">
        <v>0</v>
      </c>
      <c r="H1055" s="74">
        <v>0</v>
      </c>
      <c r="I1055" s="42" t="str">
        <f t="shared" si="146"/>
        <v/>
      </c>
      <c r="J1055" s="42" t="str">
        <f t="shared" si="147"/>
        <v/>
      </c>
      <c r="K1055" s="42" t="str">
        <f t="shared" si="148"/>
        <v/>
      </c>
      <c r="L1055" s="42" t="str">
        <f t="shared" si="149"/>
        <v/>
      </c>
      <c r="M1055" s="42" t="str">
        <f t="shared" si="150"/>
        <v/>
      </c>
      <c r="N1055" s="75">
        <f t="shared" si="151"/>
        <v>0</v>
      </c>
      <c r="O1055" s="75">
        <f t="shared" si="154"/>
        <v>0</v>
      </c>
      <c r="P1055" s="75">
        <f t="shared" si="154"/>
        <v>0</v>
      </c>
      <c r="Q1055" s="75">
        <f t="shared" si="154"/>
        <v>0</v>
      </c>
      <c r="R1055" s="75">
        <f t="shared" si="152"/>
        <v>0</v>
      </c>
      <c r="S1055" s="75">
        <f t="shared" si="152"/>
        <v>0</v>
      </c>
      <c r="T1055" s="42" t="str">
        <f t="shared" si="153"/>
        <v/>
      </c>
    </row>
    <row r="1056" spans="1:20" x14ac:dyDescent="0.25">
      <c r="A1056">
        <v>1075</v>
      </c>
      <c r="B1056">
        <v>6500362.5541099999</v>
      </c>
      <c r="C1056">
        <v>0</v>
      </c>
      <c r="D1056">
        <v>0</v>
      </c>
      <c r="E1056">
        <v>0</v>
      </c>
      <c r="F1056">
        <v>0</v>
      </c>
      <c r="G1056">
        <v>0</v>
      </c>
      <c r="H1056" s="74">
        <v>0</v>
      </c>
      <c r="I1056" s="42" t="str">
        <f t="shared" si="146"/>
        <v/>
      </c>
      <c r="J1056" s="42" t="str">
        <f t="shared" si="147"/>
        <v/>
      </c>
      <c r="K1056" s="42" t="str">
        <f t="shared" si="148"/>
        <v/>
      </c>
      <c r="L1056" s="42" t="str">
        <f t="shared" si="149"/>
        <v/>
      </c>
      <c r="M1056" s="42" t="str">
        <f t="shared" si="150"/>
        <v/>
      </c>
      <c r="N1056" s="75">
        <f t="shared" si="151"/>
        <v>0</v>
      </c>
      <c r="O1056" s="75">
        <f t="shared" si="154"/>
        <v>0</v>
      </c>
      <c r="P1056" s="75">
        <f t="shared" si="154"/>
        <v>0</v>
      </c>
      <c r="Q1056" s="75">
        <f t="shared" si="154"/>
        <v>0</v>
      </c>
      <c r="R1056" s="75">
        <f t="shared" si="152"/>
        <v>0</v>
      </c>
      <c r="S1056" s="75">
        <f t="shared" si="152"/>
        <v>0</v>
      </c>
      <c r="T1056" s="42" t="str">
        <f t="shared" si="153"/>
        <v/>
      </c>
    </row>
    <row r="1057" spans="1:20" x14ac:dyDescent="0.25">
      <c r="A1057">
        <v>965</v>
      </c>
      <c r="B1057">
        <v>969780.79394700006</v>
      </c>
      <c r="C1057">
        <v>0</v>
      </c>
      <c r="D1057">
        <v>0</v>
      </c>
      <c r="E1057">
        <v>0</v>
      </c>
      <c r="F1057">
        <v>0</v>
      </c>
      <c r="G1057">
        <v>0</v>
      </c>
      <c r="H1057" s="74">
        <v>0</v>
      </c>
      <c r="I1057" s="42" t="str">
        <f t="shared" si="146"/>
        <v/>
      </c>
      <c r="J1057" s="42" t="str">
        <f t="shared" si="147"/>
        <v/>
      </c>
      <c r="K1057" s="42" t="str">
        <f t="shared" si="148"/>
        <v/>
      </c>
      <c r="L1057" s="42" t="str">
        <f t="shared" si="149"/>
        <v/>
      </c>
      <c r="M1057" s="42" t="str">
        <f t="shared" si="150"/>
        <v/>
      </c>
      <c r="N1057" s="75">
        <f t="shared" si="151"/>
        <v>0</v>
      </c>
      <c r="O1057" s="75">
        <f t="shared" si="154"/>
        <v>0</v>
      </c>
      <c r="P1057" s="75">
        <f t="shared" si="154"/>
        <v>0</v>
      </c>
      <c r="Q1057" s="75">
        <f t="shared" si="154"/>
        <v>0</v>
      </c>
      <c r="R1057" s="75">
        <f t="shared" si="152"/>
        <v>0</v>
      </c>
      <c r="S1057" s="75">
        <f t="shared" si="152"/>
        <v>0</v>
      </c>
      <c r="T1057" s="42" t="str">
        <f t="shared" si="153"/>
        <v/>
      </c>
    </row>
    <row r="1058" spans="1:20" x14ac:dyDescent="0.25">
      <c r="A1058">
        <v>986</v>
      </c>
      <c r="B1058">
        <v>2080053.12237</v>
      </c>
      <c r="C1058">
        <v>0</v>
      </c>
      <c r="D1058">
        <v>0</v>
      </c>
      <c r="E1058">
        <v>0</v>
      </c>
      <c r="F1058">
        <v>0</v>
      </c>
      <c r="G1058">
        <v>0</v>
      </c>
      <c r="H1058" s="74">
        <v>0</v>
      </c>
      <c r="I1058" s="42" t="str">
        <f t="shared" si="146"/>
        <v/>
      </c>
      <c r="J1058" s="42" t="str">
        <f t="shared" si="147"/>
        <v/>
      </c>
      <c r="K1058" s="42" t="str">
        <f t="shared" si="148"/>
        <v/>
      </c>
      <c r="L1058" s="42" t="str">
        <f t="shared" si="149"/>
        <v/>
      </c>
      <c r="M1058" s="42" t="str">
        <f t="shared" si="150"/>
        <v/>
      </c>
      <c r="N1058" s="75">
        <f t="shared" si="151"/>
        <v>0</v>
      </c>
      <c r="O1058" s="75">
        <f t="shared" si="154"/>
        <v>0</v>
      </c>
      <c r="P1058" s="75">
        <f t="shared" si="154"/>
        <v>0</v>
      </c>
      <c r="Q1058" s="75">
        <f t="shared" si="154"/>
        <v>0</v>
      </c>
      <c r="R1058" s="75">
        <f t="shared" si="152"/>
        <v>0</v>
      </c>
      <c r="S1058" s="75">
        <f t="shared" si="152"/>
        <v>0</v>
      </c>
      <c r="T1058" s="42" t="str">
        <f t="shared" si="153"/>
        <v/>
      </c>
    </row>
    <row r="1059" spans="1:20" x14ac:dyDescent="0.25">
      <c r="A1059">
        <v>1013</v>
      </c>
      <c r="B1059">
        <v>571692.55161299999</v>
      </c>
      <c r="C1059">
        <v>0</v>
      </c>
      <c r="D1059">
        <v>0</v>
      </c>
      <c r="E1059">
        <v>0</v>
      </c>
      <c r="F1059">
        <v>0</v>
      </c>
      <c r="G1059">
        <v>0</v>
      </c>
      <c r="H1059" s="74">
        <v>0</v>
      </c>
      <c r="I1059" s="42" t="str">
        <f t="shared" si="146"/>
        <v/>
      </c>
      <c r="J1059" s="42" t="str">
        <f t="shared" si="147"/>
        <v/>
      </c>
      <c r="K1059" s="42" t="str">
        <f t="shared" si="148"/>
        <v/>
      </c>
      <c r="L1059" s="42" t="str">
        <f t="shared" si="149"/>
        <v/>
      </c>
      <c r="M1059" s="42" t="str">
        <f t="shared" si="150"/>
        <v/>
      </c>
      <c r="N1059" s="75">
        <f t="shared" si="151"/>
        <v>0</v>
      </c>
      <c r="O1059" s="75">
        <f t="shared" si="154"/>
        <v>0</v>
      </c>
      <c r="P1059" s="75">
        <f t="shared" si="154"/>
        <v>0</v>
      </c>
      <c r="Q1059" s="75">
        <f t="shared" si="154"/>
        <v>0</v>
      </c>
      <c r="R1059" s="75">
        <f t="shared" si="152"/>
        <v>0</v>
      </c>
      <c r="S1059" s="75">
        <f t="shared" si="152"/>
        <v>0</v>
      </c>
      <c r="T1059" s="42" t="str">
        <f t="shared" si="153"/>
        <v/>
      </c>
    </row>
    <row r="1060" spans="1:20" x14ac:dyDescent="0.25">
      <c r="A1060">
        <v>1105</v>
      </c>
      <c r="B1060">
        <v>198546.04928100001</v>
      </c>
      <c r="C1060">
        <v>0</v>
      </c>
      <c r="D1060">
        <v>0</v>
      </c>
      <c r="E1060">
        <v>0</v>
      </c>
      <c r="F1060">
        <v>0</v>
      </c>
      <c r="G1060">
        <v>0</v>
      </c>
      <c r="H1060" s="74">
        <v>0</v>
      </c>
      <c r="I1060" s="42" t="str">
        <f t="shared" si="146"/>
        <v/>
      </c>
      <c r="J1060" s="42" t="str">
        <f t="shared" si="147"/>
        <v/>
      </c>
      <c r="K1060" s="42" t="str">
        <f t="shared" si="148"/>
        <v/>
      </c>
      <c r="L1060" s="42" t="str">
        <f t="shared" si="149"/>
        <v/>
      </c>
      <c r="M1060" s="42" t="str">
        <f t="shared" si="150"/>
        <v/>
      </c>
      <c r="N1060" s="75">
        <f t="shared" si="151"/>
        <v>0</v>
      </c>
      <c r="O1060" s="75">
        <f t="shared" si="154"/>
        <v>0</v>
      </c>
      <c r="P1060" s="75">
        <f t="shared" si="154"/>
        <v>0</v>
      </c>
      <c r="Q1060" s="75">
        <f t="shared" si="154"/>
        <v>0</v>
      </c>
      <c r="R1060" s="75">
        <f t="shared" si="152"/>
        <v>0</v>
      </c>
      <c r="S1060" s="75">
        <f t="shared" si="152"/>
        <v>0</v>
      </c>
      <c r="T1060" s="42" t="str">
        <f t="shared" si="153"/>
        <v/>
      </c>
    </row>
    <row r="1061" spans="1:20" x14ac:dyDescent="0.25">
      <c r="A1061">
        <v>1113</v>
      </c>
      <c r="B1061">
        <v>9590234.3205999993</v>
      </c>
      <c r="C1061">
        <v>0</v>
      </c>
      <c r="D1061">
        <v>0</v>
      </c>
      <c r="E1061">
        <v>0</v>
      </c>
      <c r="F1061">
        <v>0</v>
      </c>
      <c r="G1061">
        <v>0</v>
      </c>
      <c r="H1061" s="74">
        <v>0</v>
      </c>
      <c r="I1061" s="42" t="str">
        <f t="shared" si="146"/>
        <v/>
      </c>
      <c r="J1061" s="42" t="str">
        <f t="shared" si="147"/>
        <v/>
      </c>
      <c r="K1061" s="42" t="str">
        <f t="shared" si="148"/>
        <v/>
      </c>
      <c r="L1061" s="42" t="str">
        <f t="shared" si="149"/>
        <v/>
      </c>
      <c r="M1061" s="42" t="str">
        <f t="shared" si="150"/>
        <v/>
      </c>
      <c r="N1061" s="75">
        <f t="shared" si="151"/>
        <v>0</v>
      </c>
      <c r="O1061" s="75">
        <f t="shared" si="154"/>
        <v>0</v>
      </c>
      <c r="P1061" s="75">
        <f t="shared" si="154"/>
        <v>0</v>
      </c>
      <c r="Q1061" s="75">
        <f t="shared" si="154"/>
        <v>0</v>
      </c>
      <c r="R1061" s="75">
        <f t="shared" si="152"/>
        <v>0</v>
      </c>
      <c r="S1061" s="75">
        <f t="shared" si="152"/>
        <v>0</v>
      </c>
      <c r="T1061" s="42" t="str">
        <f t="shared" si="153"/>
        <v/>
      </c>
    </row>
    <row r="1062" spans="1:20" x14ac:dyDescent="0.25">
      <c r="A1062">
        <v>1133</v>
      </c>
      <c r="B1062">
        <v>1048525.49989</v>
      </c>
      <c r="C1062">
        <v>0</v>
      </c>
      <c r="D1062">
        <v>0</v>
      </c>
      <c r="E1062">
        <v>0</v>
      </c>
      <c r="F1062">
        <v>0</v>
      </c>
      <c r="G1062">
        <v>0</v>
      </c>
      <c r="H1062" s="74">
        <v>0</v>
      </c>
      <c r="I1062" s="42" t="str">
        <f t="shared" si="146"/>
        <v/>
      </c>
      <c r="J1062" s="42" t="str">
        <f t="shared" si="147"/>
        <v/>
      </c>
      <c r="K1062" s="42" t="str">
        <f t="shared" si="148"/>
        <v/>
      </c>
      <c r="L1062" s="42" t="str">
        <f t="shared" si="149"/>
        <v/>
      </c>
      <c r="M1062" s="42" t="str">
        <f t="shared" si="150"/>
        <v/>
      </c>
      <c r="N1062" s="75">
        <f t="shared" si="151"/>
        <v>0</v>
      </c>
      <c r="O1062" s="75">
        <f t="shared" si="154"/>
        <v>0</v>
      </c>
      <c r="P1062" s="75">
        <f t="shared" si="154"/>
        <v>0</v>
      </c>
      <c r="Q1062" s="75">
        <f t="shared" si="154"/>
        <v>0</v>
      </c>
      <c r="R1062" s="75">
        <f t="shared" si="152"/>
        <v>0</v>
      </c>
      <c r="S1062" s="75">
        <f t="shared" si="152"/>
        <v>0</v>
      </c>
      <c r="T1062" s="42" t="str">
        <f t="shared" si="153"/>
        <v/>
      </c>
    </row>
    <row r="1063" spans="1:20" x14ac:dyDescent="0.25">
      <c r="A1063">
        <v>1134</v>
      </c>
      <c r="B1063">
        <v>3592788.4643600001</v>
      </c>
      <c r="C1063">
        <v>0</v>
      </c>
      <c r="D1063">
        <v>0</v>
      </c>
      <c r="E1063">
        <v>0</v>
      </c>
      <c r="F1063">
        <v>0</v>
      </c>
      <c r="G1063">
        <v>0</v>
      </c>
      <c r="H1063" s="74">
        <v>0</v>
      </c>
      <c r="I1063" s="42" t="str">
        <f t="shared" si="146"/>
        <v/>
      </c>
      <c r="J1063" s="42" t="str">
        <f t="shared" si="147"/>
        <v/>
      </c>
      <c r="K1063" s="42" t="str">
        <f t="shared" si="148"/>
        <v/>
      </c>
      <c r="L1063" s="42" t="str">
        <f t="shared" si="149"/>
        <v/>
      </c>
      <c r="M1063" s="42" t="str">
        <f t="shared" si="150"/>
        <v/>
      </c>
      <c r="N1063" s="75">
        <f t="shared" si="151"/>
        <v>0</v>
      </c>
      <c r="O1063" s="75">
        <f t="shared" si="154"/>
        <v>0</v>
      </c>
      <c r="P1063" s="75">
        <f t="shared" si="154"/>
        <v>0</v>
      </c>
      <c r="Q1063" s="75">
        <f t="shared" si="154"/>
        <v>0</v>
      </c>
      <c r="R1063" s="75">
        <f t="shared" si="152"/>
        <v>0</v>
      </c>
      <c r="S1063" s="75">
        <f t="shared" si="152"/>
        <v>0</v>
      </c>
      <c r="T1063" s="42" t="str">
        <f t="shared" si="153"/>
        <v/>
      </c>
    </row>
    <row r="1064" spans="1:20" x14ac:dyDescent="0.25">
      <c r="A1064">
        <v>1141</v>
      </c>
      <c r="B1064">
        <v>7715614.0269299997</v>
      </c>
      <c r="C1064">
        <v>0</v>
      </c>
      <c r="D1064">
        <v>0</v>
      </c>
      <c r="E1064">
        <v>0</v>
      </c>
      <c r="F1064">
        <v>0</v>
      </c>
      <c r="G1064">
        <v>0</v>
      </c>
      <c r="H1064" s="74">
        <v>0</v>
      </c>
      <c r="I1064" s="42" t="str">
        <f t="shared" si="146"/>
        <v/>
      </c>
      <c r="J1064" s="42" t="str">
        <f t="shared" si="147"/>
        <v/>
      </c>
      <c r="K1064" s="42" t="str">
        <f t="shared" si="148"/>
        <v/>
      </c>
      <c r="L1064" s="42" t="str">
        <f t="shared" si="149"/>
        <v/>
      </c>
      <c r="M1064" s="42" t="str">
        <f t="shared" si="150"/>
        <v/>
      </c>
      <c r="N1064" s="75">
        <f t="shared" si="151"/>
        <v>0</v>
      </c>
      <c r="O1064" s="75">
        <f t="shared" si="154"/>
        <v>0</v>
      </c>
      <c r="P1064" s="75">
        <f t="shared" si="154"/>
        <v>0</v>
      </c>
      <c r="Q1064" s="75">
        <f t="shared" si="154"/>
        <v>0</v>
      </c>
      <c r="R1064" s="75">
        <f t="shared" si="152"/>
        <v>0</v>
      </c>
      <c r="S1064" s="75">
        <f t="shared" si="152"/>
        <v>0</v>
      </c>
      <c r="T1064" s="42" t="str">
        <f t="shared" si="153"/>
        <v/>
      </c>
    </row>
    <row r="1065" spans="1:20" x14ac:dyDescent="0.25">
      <c r="A1065">
        <v>1142</v>
      </c>
      <c r="B1065">
        <v>15560033.029200001</v>
      </c>
      <c r="C1065">
        <v>0</v>
      </c>
      <c r="D1065">
        <v>0</v>
      </c>
      <c r="E1065">
        <v>0</v>
      </c>
      <c r="F1065">
        <v>0</v>
      </c>
      <c r="G1065">
        <v>0</v>
      </c>
      <c r="H1065" s="74">
        <v>0</v>
      </c>
      <c r="I1065" s="42" t="str">
        <f t="shared" si="146"/>
        <v/>
      </c>
      <c r="J1065" s="42" t="str">
        <f t="shared" si="147"/>
        <v/>
      </c>
      <c r="K1065" s="42" t="str">
        <f t="shared" si="148"/>
        <v/>
      </c>
      <c r="L1065" s="42" t="str">
        <f t="shared" si="149"/>
        <v/>
      </c>
      <c r="M1065" s="42" t="str">
        <f t="shared" si="150"/>
        <v/>
      </c>
      <c r="N1065" s="75">
        <f t="shared" si="151"/>
        <v>0</v>
      </c>
      <c r="O1065" s="75">
        <f t="shared" si="154"/>
        <v>0</v>
      </c>
      <c r="P1065" s="75">
        <f t="shared" si="154"/>
        <v>0</v>
      </c>
      <c r="Q1065" s="75">
        <f t="shared" si="154"/>
        <v>0</v>
      </c>
      <c r="R1065" s="75">
        <f t="shared" si="152"/>
        <v>0</v>
      </c>
      <c r="S1065" s="75">
        <f t="shared" si="152"/>
        <v>0</v>
      </c>
      <c r="T1065" s="42" t="str">
        <f t="shared" si="153"/>
        <v/>
      </c>
    </row>
    <row r="1066" spans="1:20" x14ac:dyDescent="0.25">
      <c r="A1066">
        <v>1156</v>
      </c>
      <c r="B1066">
        <v>23100501.915100001</v>
      </c>
      <c r="C1066">
        <v>0</v>
      </c>
      <c r="D1066">
        <v>0</v>
      </c>
      <c r="E1066">
        <v>0</v>
      </c>
      <c r="F1066">
        <v>0</v>
      </c>
      <c r="G1066">
        <v>0</v>
      </c>
      <c r="H1066" s="74">
        <v>0</v>
      </c>
      <c r="I1066" s="42" t="str">
        <f t="shared" si="146"/>
        <v/>
      </c>
      <c r="J1066" s="42" t="str">
        <f t="shared" si="147"/>
        <v/>
      </c>
      <c r="K1066" s="42" t="str">
        <f t="shared" si="148"/>
        <v/>
      </c>
      <c r="L1066" s="42" t="str">
        <f t="shared" si="149"/>
        <v/>
      </c>
      <c r="M1066" s="42" t="str">
        <f t="shared" si="150"/>
        <v/>
      </c>
      <c r="N1066" s="75">
        <f t="shared" si="151"/>
        <v>0</v>
      </c>
      <c r="O1066" s="75">
        <f t="shared" si="154"/>
        <v>0</v>
      </c>
      <c r="P1066" s="75">
        <f t="shared" si="154"/>
        <v>0</v>
      </c>
      <c r="Q1066" s="75">
        <f t="shared" si="154"/>
        <v>0</v>
      </c>
      <c r="R1066" s="75">
        <f t="shared" si="152"/>
        <v>0</v>
      </c>
      <c r="S1066" s="75">
        <f t="shared" si="152"/>
        <v>0</v>
      </c>
      <c r="T1066" s="42" t="str">
        <f t="shared" si="153"/>
        <v/>
      </c>
    </row>
    <row r="1067" spans="1:20" x14ac:dyDescent="0.25">
      <c r="A1067">
        <v>1157</v>
      </c>
      <c r="B1067">
        <v>29523093.251699999</v>
      </c>
      <c r="C1067">
        <v>0</v>
      </c>
      <c r="D1067">
        <v>0</v>
      </c>
      <c r="E1067">
        <v>0</v>
      </c>
      <c r="F1067">
        <v>0</v>
      </c>
      <c r="G1067">
        <v>0</v>
      </c>
      <c r="H1067" s="74">
        <v>0</v>
      </c>
      <c r="I1067" s="42" t="str">
        <f t="shared" si="146"/>
        <v/>
      </c>
      <c r="J1067" s="42" t="str">
        <f t="shared" si="147"/>
        <v/>
      </c>
      <c r="K1067" s="42" t="str">
        <f t="shared" si="148"/>
        <v/>
      </c>
      <c r="L1067" s="42" t="str">
        <f t="shared" si="149"/>
        <v/>
      </c>
      <c r="M1067" s="42" t="str">
        <f t="shared" si="150"/>
        <v/>
      </c>
      <c r="N1067" s="75">
        <f t="shared" si="151"/>
        <v>0</v>
      </c>
      <c r="O1067" s="75">
        <f t="shared" si="154"/>
        <v>0</v>
      </c>
      <c r="P1067" s="75">
        <f t="shared" si="154"/>
        <v>0</v>
      </c>
      <c r="Q1067" s="75">
        <f t="shared" si="154"/>
        <v>0</v>
      </c>
      <c r="R1067" s="75">
        <f t="shared" si="152"/>
        <v>0</v>
      </c>
      <c r="S1067" s="75">
        <f t="shared" si="152"/>
        <v>0</v>
      </c>
      <c r="T1067" s="42" t="str">
        <f t="shared" si="153"/>
        <v/>
      </c>
    </row>
    <row r="1068" spans="1:20" x14ac:dyDescent="0.25">
      <c r="A1068">
        <v>909</v>
      </c>
      <c r="B1068">
        <v>232258.13449999999</v>
      </c>
      <c r="C1068">
        <v>0</v>
      </c>
      <c r="D1068">
        <v>0</v>
      </c>
      <c r="E1068">
        <v>0</v>
      </c>
      <c r="F1068">
        <v>0</v>
      </c>
      <c r="G1068">
        <v>0</v>
      </c>
      <c r="H1068" s="74">
        <v>0</v>
      </c>
      <c r="I1068" s="42" t="str">
        <f t="shared" si="146"/>
        <v/>
      </c>
      <c r="J1068" s="42" t="str">
        <f t="shared" si="147"/>
        <v/>
      </c>
      <c r="K1068" s="42" t="str">
        <f t="shared" si="148"/>
        <v/>
      </c>
      <c r="L1068" s="42" t="str">
        <f t="shared" si="149"/>
        <v/>
      </c>
      <c r="M1068" s="42" t="str">
        <f t="shared" si="150"/>
        <v/>
      </c>
      <c r="N1068" s="75">
        <f t="shared" si="151"/>
        <v>0</v>
      </c>
      <c r="O1068" s="75">
        <f t="shared" si="154"/>
        <v>0</v>
      </c>
      <c r="P1068" s="75">
        <f t="shared" si="154"/>
        <v>0</v>
      </c>
      <c r="Q1068" s="75">
        <f t="shared" si="154"/>
        <v>0</v>
      </c>
      <c r="R1068" s="75">
        <f t="shared" si="152"/>
        <v>0</v>
      </c>
      <c r="S1068" s="75">
        <f t="shared" si="152"/>
        <v>0</v>
      </c>
      <c r="T1068" s="42" t="str">
        <f t="shared" si="153"/>
        <v/>
      </c>
    </row>
    <row r="1069" spans="1:20" x14ac:dyDescent="0.25">
      <c r="A1069">
        <v>929</v>
      </c>
      <c r="B1069">
        <v>10381493.156300001</v>
      </c>
      <c r="C1069">
        <v>0</v>
      </c>
      <c r="D1069">
        <v>0</v>
      </c>
      <c r="E1069">
        <v>0</v>
      </c>
      <c r="F1069">
        <v>0</v>
      </c>
      <c r="G1069">
        <v>0</v>
      </c>
      <c r="H1069" s="74">
        <v>0</v>
      </c>
      <c r="I1069" s="42" t="str">
        <f t="shared" si="146"/>
        <v/>
      </c>
      <c r="J1069" s="42" t="str">
        <f t="shared" si="147"/>
        <v/>
      </c>
      <c r="K1069" s="42" t="str">
        <f t="shared" si="148"/>
        <v/>
      </c>
      <c r="L1069" s="42" t="str">
        <f t="shared" si="149"/>
        <v/>
      </c>
      <c r="M1069" s="42" t="str">
        <f t="shared" si="150"/>
        <v/>
      </c>
      <c r="N1069" s="75">
        <f t="shared" si="151"/>
        <v>0</v>
      </c>
      <c r="O1069" s="75">
        <f t="shared" si="154"/>
        <v>0</v>
      </c>
      <c r="P1069" s="75">
        <f t="shared" si="154"/>
        <v>0</v>
      </c>
      <c r="Q1069" s="75">
        <f t="shared" si="154"/>
        <v>0</v>
      </c>
      <c r="R1069" s="75">
        <f t="shared" si="152"/>
        <v>0</v>
      </c>
      <c r="S1069" s="75">
        <f t="shared" si="152"/>
        <v>0</v>
      </c>
      <c r="T1069" s="42" t="str">
        <f t="shared" si="153"/>
        <v/>
      </c>
    </row>
    <row r="1070" spans="1:20" x14ac:dyDescent="0.25">
      <c r="A1070">
        <v>794</v>
      </c>
      <c r="B1070">
        <v>11708291.08</v>
      </c>
      <c r="C1070">
        <v>0</v>
      </c>
      <c r="D1070">
        <v>0</v>
      </c>
      <c r="E1070">
        <v>0</v>
      </c>
      <c r="F1070">
        <v>0</v>
      </c>
      <c r="G1070">
        <v>0</v>
      </c>
      <c r="H1070" s="74">
        <v>0</v>
      </c>
      <c r="I1070" s="42" t="str">
        <f t="shared" si="146"/>
        <v/>
      </c>
      <c r="J1070" s="42" t="str">
        <f t="shared" si="147"/>
        <v/>
      </c>
      <c r="K1070" s="42" t="str">
        <f t="shared" si="148"/>
        <v/>
      </c>
      <c r="L1070" s="42" t="str">
        <f t="shared" si="149"/>
        <v/>
      </c>
      <c r="M1070" s="42" t="str">
        <f t="shared" si="150"/>
        <v/>
      </c>
      <c r="N1070" s="75">
        <f t="shared" si="151"/>
        <v>0</v>
      </c>
      <c r="O1070" s="75">
        <f t="shared" si="154"/>
        <v>0</v>
      </c>
      <c r="P1070" s="75">
        <f t="shared" si="154"/>
        <v>0</v>
      </c>
      <c r="Q1070" s="75">
        <f t="shared" si="154"/>
        <v>0</v>
      </c>
      <c r="R1070" s="75">
        <f t="shared" si="152"/>
        <v>0</v>
      </c>
      <c r="S1070" s="75">
        <f t="shared" si="152"/>
        <v>0</v>
      </c>
      <c r="T1070" s="42" t="str">
        <f t="shared" si="153"/>
        <v/>
      </c>
    </row>
    <row r="1071" spans="1:20" x14ac:dyDescent="0.25">
      <c r="A1071">
        <v>797</v>
      </c>
      <c r="B1071">
        <v>1206983.1587499999</v>
      </c>
      <c r="C1071">
        <v>0</v>
      </c>
      <c r="D1071">
        <v>0</v>
      </c>
      <c r="E1071">
        <v>0</v>
      </c>
      <c r="F1071">
        <v>0</v>
      </c>
      <c r="G1071">
        <v>0</v>
      </c>
      <c r="H1071" s="74">
        <v>0</v>
      </c>
      <c r="I1071" s="42" t="str">
        <f t="shared" si="146"/>
        <v/>
      </c>
      <c r="J1071" s="42" t="str">
        <f t="shared" si="147"/>
        <v/>
      </c>
      <c r="K1071" s="42" t="str">
        <f t="shared" si="148"/>
        <v/>
      </c>
      <c r="L1071" s="42" t="str">
        <f t="shared" si="149"/>
        <v/>
      </c>
      <c r="M1071" s="42" t="str">
        <f t="shared" si="150"/>
        <v/>
      </c>
      <c r="N1071" s="75">
        <f t="shared" si="151"/>
        <v>0</v>
      </c>
      <c r="O1071" s="75">
        <f t="shared" si="154"/>
        <v>0</v>
      </c>
      <c r="P1071" s="75">
        <f t="shared" si="154"/>
        <v>0</v>
      </c>
      <c r="Q1071" s="75">
        <f t="shared" si="154"/>
        <v>0</v>
      </c>
      <c r="R1071" s="75">
        <f t="shared" si="152"/>
        <v>0</v>
      </c>
      <c r="S1071" s="75">
        <f t="shared" si="152"/>
        <v>0</v>
      </c>
      <c r="T1071" s="42" t="str">
        <f t="shared" si="153"/>
        <v/>
      </c>
    </row>
    <row r="1072" spans="1:20" x14ac:dyDescent="0.25">
      <c r="A1072">
        <v>803</v>
      </c>
      <c r="B1072">
        <v>587846.35668700002</v>
      </c>
      <c r="C1072">
        <v>0</v>
      </c>
      <c r="D1072">
        <v>0</v>
      </c>
      <c r="E1072">
        <v>48</v>
      </c>
      <c r="F1072">
        <v>69</v>
      </c>
      <c r="G1072">
        <v>0</v>
      </c>
      <c r="H1072" s="74">
        <v>117</v>
      </c>
      <c r="I1072" s="42" t="str">
        <f t="shared" si="146"/>
        <v/>
      </c>
      <c r="J1072" s="42" t="str">
        <f t="shared" si="147"/>
        <v/>
      </c>
      <c r="K1072" s="42">
        <f t="shared" si="148"/>
        <v>0.41025641025641024</v>
      </c>
      <c r="L1072" s="42">
        <f t="shared" si="149"/>
        <v>0.58974358974358976</v>
      </c>
      <c r="M1072" s="42" t="str">
        <f t="shared" si="150"/>
        <v/>
      </c>
      <c r="N1072" s="75">
        <f t="shared" si="151"/>
        <v>1.9903159842546561E-4</v>
      </c>
      <c r="O1072" s="75">
        <f t="shared" si="154"/>
        <v>0</v>
      </c>
      <c r="P1072" s="75">
        <f t="shared" si="154"/>
        <v>0</v>
      </c>
      <c r="Q1072" s="75">
        <f t="shared" si="154"/>
        <v>8.1653989097626908E-5</v>
      </c>
      <c r="R1072" s="75">
        <f t="shared" si="152"/>
        <v>1.1737760932783869E-4</v>
      </c>
      <c r="S1072" s="75">
        <f t="shared" si="152"/>
        <v>0</v>
      </c>
      <c r="T1072" s="42" t="str">
        <f t="shared" si="153"/>
        <v/>
      </c>
    </row>
    <row r="1073" spans="1:20" x14ac:dyDescent="0.25">
      <c r="A1073">
        <v>818</v>
      </c>
      <c r="B1073">
        <v>629551.76517100004</v>
      </c>
      <c r="C1073">
        <v>0</v>
      </c>
      <c r="D1073">
        <v>0</v>
      </c>
      <c r="E1073">
        <v>0</v>
      </c>
      <c r="F1073">
        <v>0</v>
      </c>
      <c r="G1073">
        <v>0</v>
      </c>
      <c r="H1073" s="74">
        <v>0</v>
      </c>
      <c r="I1073" s="42" t="str">
        <f t="shared" si="146"/>
        <v/>
      </c>
      <c r="J1073" s="42" t="str">
        <f t="shared" si="147"/>
        <v/>
      </c>
      <c r="K1073" s="42" t="str">
        <f t="shared" si="148"/>
        <v/>
      </c>
      <c r="L1073" s="42" t="str">
        <f t="shared" si="149"/>
        <v/>
      </c>
      <c r="M1073" s="42" t="str">
        <f t="shared" si="150"/>
        <v/>
      </c>
      <c r="N1073" s="75">
        <f t="shared" si="151"/>
        <v>0</v>
      </c>
      <c r="O1073" s="75">
        <f t="shared" si="154"/>
        <v>0</v>
      </c>
      <c r="P1073" s="75">
        <f t="shared" si="154"/>
        <v>0</v>
      </c>
      <c r="Q1073" s="75">
        <f t="shared" si="154"/>
        <v>0</v>
      </c>
      <c r="R1073" s="75">
        <f t="shared" si="152"/>
        <v>0</v>
      </c>
      <c r="S1073" s="75">
        <f t="shared" si="152"/>
        <v>0</v>
      </c>
      <c r="T1073" s="42" t="str">
        <f t="shared" si="153"/>
        <v/>
      </c>
    </row>
    <row r="1074" spans="1:20" x14ac:dyDescent="0.25">
      <c r="A1074">
        <v>819</v>
      </c>
      <c r="B1074">
        <v>6063113.7304400001</v>
      </c>
      <c r="C1074">
        <v>0</v>
      </c>
      <c r="D1074">
        <v>0</v>
      </c>
      <c r="E1074">
        <v>0</v>
      </c>
      <c r="F1074">
        <v>0</v>
      </c>
      <c r="G1074">
        <v>0</v>
      </c>
      <c r="H1074" s="74">
        <v>0</v>
      </c>
      <c r="I1074" s="42" t="str">
        <f t="shared" si="146"/>
        <v/>
      </c>
      <c r="J1074" s="42" t="str">
        <f t="shared" si="147"/>
        <v/>
      </c>
      <c r="K1074" s="42" t="str">
        <f t="shared" si="148"/>
        <v/>
      </c>
      <c r="L1074" s="42" t="str">
        <f t="shared" si="149"/>
        <v/>
      </c>
      <c r="M1074" s="42" t="str">
        <f t="shared" si="150"/>
        <v/>
      </c>
      <c r="N1074" s="75">
        <f t="shared" si="151"/>
        <v>0</v>
      </c>
      <c r="O1074" s="75">
        <f t="shared" si="154"/>
        <v>0</v>
      </c>
      <c r="P1074" s="75">
        <f t="shared" si="154"/>
        <v>0</v>
      </c>
      <c r="Q1074" s="75">
        <f t="shared" si="154"/>
        <v>0</v>
      </c>
      <c r="R1074" s="75">
        <f t="shared" si="152"/>
        <v>0</v>
      </c>
      <c r="S1074" s="75">
        <f t="shared" si="152"/>
        <v>0</v>
      </c>
      <c r="T1074" s="42" t="str">
        <f t="shared" si="153"/>
        <v/>
      </c>
    </row>
    <row r="1075" spans="1:20" x14ac:dyDescent="0.25">
      <c r="A1075">
        <v>820</v>
      </c>
      <c r="B1075">
        <v>5978386.9159399997</v>
      </c>
      <c r="C1075">
        <v>0</v>
      </c>
      <c r="D1075">
        <v>0</v>
      </c>
      <c r="E1075">
        <v>0</v>
      </c>
      <c r="F1075">
        <v>0</v>
      </c>
      <c r="G1075">
        <v>0</v>
      </c>
      <c r="H1075" s="74">
        <v>0</v>
      </c>
      <c r="I1075" s="42" t="str">
        <f t="shared" si="146"/>
        <v/>
      </c>
      <c r="J1075" s="42" t="str">
        <f t="shared" si="147"/>
        <v/>
      </c>
      <c r="K1075" s="42" t="str">
        <f t="shared" si="148"/>
        <v/>
      </c>
      <c r="L1075" s="42" t="str">
        <f t="shared" si="149"/>
        <v/>
      </c>
      <c r="M1075" s="42" t="str">
        <f t="shared" si="150"/>
        <v/>
      </c>
      <c r="N1075" s="75">
        <f t="shared" si="151"/>
        <v>0</v>
      </c>
      <c r="O1075" s="75">
        <f t="shared" si="154"/>
        <v>0</v>
      </c>
      <c r="P1075" s="75">
        <f t="shared" si="154"/>
        <v>0</v>
      </c>
      <c r="Q1075" s="75">
        <f t="shared" si="154"/>
        <v>0</v>
      </c>
      <c r="R1075" s="75">
        <f t="shared" si="152"/>
        <v>0</v>
      </c>
      <c r="S1075" s="75">
        <f t="shared" si="152"/>
        <v>0</v>
      </c>
      <c r="T1075" s="42" t="str">
        <f t="shared" si="153"/>
        <v/>
      </c>
    </row>
    <row r="1076" spans="1:20" x14ac:dyDescent="0.25">
      <c r="A1076">
        <v>821</v>
      </c>
      <c r="B1076">
        <v>14049810.779999999</v>
      </c>
      <c r="C1076">
        <v>0</v>
      </c>
      <c r="D1076">
        <v>0</v>
      </c>
      <c r="E1076">
        <v>0</v>
      </c>
      <c r="F1076">
        <v>0</v>
      </c>
      <c r="G1076">
        <v>0</v>
      </c>
      <c r="H1076" s="74">
        <v>0</v>
      </c>
      <c r="I1076" s="42" t="str">
        <f t="shared" si="146"/>
        <v/>
      </c>
      <c r="J1076" s="42" t="str">
        <f t="shared" si="147"/>
        <v/>
      </c>
      <c r="K1076" s="42" t="str">
        <f t="shared" si="148"/>
        <v/>
      </c>
      <c r="L1076" s="42" t="str">
        <f t="shared" si="149"/>
        <v/>
      </c>
      <c r="M1076" s="42" t="str">
        <f t="shared" si="150"/>
        <v/>
      </c>
      <c r="N1076" s="75">
        <f t="shared" si="151"/>
        <v>0</v>
      </c>
      <c r="O1076" s="75">
        <f t="shared" si="154"/>
        <v>0</v>
      </c>
      <c r="P1076" s="75">
        <f t="shared" si="154"/>
        <v>0</v>
      </c>
      <c r="Q1076" s="75">
        <f t="shared" si="154"/>
        <v>0</v>
      </c>
      <c r="R1076" s="75">
        <f t="shared" si="152"/>
        <v>0</v>
      </c>
      <c r="S1076" s="75">
        <f t="shared" si="152"/>
        <v>0</v>
      </c>
      <c r="T1076" s="42" t="str">
        <f t="shared" si="153"/>
        <v/>
      </c>
    </row>
    <row r="1077" spans="1:20" x14ac:dyDescent="0.25">
      <c r="A1077">
        <v>867</v>
      </c>
      <c r="B1077">
        <v>284853.770938</v>
      </c>
      <c r="C1077">
        <v>0</v>
      </c>
      <c r="D1077">
        <v>0</v>
      </c>
      <c r="E1077">
        <v>0</v>
      </c>
      <c r="F1077">
        <v>0</v>
      </c>
      <c r="G1077">
        <v>0</v>
      </c>
      <c r="H1077" s="74">
        <v>0</v>
      </c>
      <c r="I1077" s="42" t="str">
        <f t="shared" si="146"/>
        <v/>
      </c>
      <c r="J1077" s="42" t="str">
        <f t="shared" si="147"/>
        <v/>
      </c>
      <c r="K1077" s="42" t="str">
        <f t="shared" si="148"/>
        <v/>
      </c>
      <c r="L1077" s="42" t="str">
        <f t="shared" si="149"/>
        <v/>
      </c>
      <c r="M1077" s="42" t="str">
        <f t="shared" si="150"/>
        <v/>
      </c>
      <c r="N1077" s="75">
        <f t="shared" si="151"/>
        <v>0</v>
      </c>
      <c r="O1077" s="75">
        <f t="shared" si="154"/>
        <v>0</v>
      </c>
      <c r="P1077" s="75">
        <f t="shared" si="154"/>
        <v>0</v>
      </c>
      <c r="Q1077" s="75">
        <f t="shared" si="154"/>
        <v>0</v>
      </c>
      <c r="R1077" s="75">
        <f t="shared" si="152"/>
        <v>0</v>
      </c>
      <c r="S1077" s="75">
        <f t="shared" si="152"/>
        <v>0</v>
      </c>
      <c r="T1077" s="42" t="str">
        <f t="shared" si="153"/>
        <v/>
      </c>
    </row>
    <row r="1078" spans="1:20" x14ac:dyDescent="0.25">
      <c r="A1078">
        <v>88</v>
      </c>
      <c r="B1078">
        <v>7708918.7621600004</v>
      </c>
      <c r="C1078">
        <v>0</v>
      </c>
      <c r="D1078">
        <v>0</v>
      </c>
      <c r="E1078">
        <v>2509</v>
      </c>
      <c r="F1078">
        <v>6</v>
      </c>
      <c r="G1078">
        <v>0</v>
      </c>
      <c r="H1078" s="74">
        <v>2515</v>
      </c>
      <c r="I1078" s="42" t="str">
        <f t="shared" si="146"/>
        <v/>
      </c>
      <c r="J1078" s="42" t="str">
        <f t="shared" si="147"/>
        <v/>
      </c>
      <c r="K1078" s="42">
        <f t="shared" si="148"/>
        <v>0.9976143141153081</v>
      </c>
      <c r="L1078" s="42">
        <f t="shared" si="149"/>
        <v>2.3856858846918491E-3</v>
      </c>
      <c r="M1078" s="42" t="str">
        <f t="shared" si="150"/>
        <v/>
      </c>
      <c r="N1078" s="75">
        <f t="shared" si="151"/>
        <v>3.2624549273305739E-4</v>
      </c>
      <c r="O1078" s="75">
        <f t="shared" si="154"/>
        <v>0</v>
      </c>
      <c r="P1078" s="75">
        <f t="shared" si="154"/>
        <v>0</v>
      </c>
      <c r="Q1078" s="75">
        <f t="shared" si="154"/>
        <v>3.2546717346609979E-4</v>
      </c>
      <c r="R1078" s="75">
        <f t="shared" si="152"/>
        <v>7.7831926695759217E-7</v>
      </c>
      <c r="S1078" s="75">
        <f t="shared" si="152"/>
        <v>0</v>
      </c>
      <c r="T1078" s="42" t="str">
        <f t="shared" si="153"/>
        <v/>
      </c>
    </row>
    <row r="1079" spans="1:20" x14ac:dyDescent="0.25">
      <c r="A1079">
        <v>99</v>
      </c>
      <c r="B1079">
        <v>2837281.3718699999</v>
      </c>
      <c r="C1079">
        <v>0</v>
      </c>
      <c r="D1079">
        <v>0</v>
      </c>
      <c r="E1079">
        <v>0</v>
      </c>
      <c r="F1079">
        <v>0</v>
      </c>
      <c r="G1079">
        <v>0</v>
      </c>
      <c r="H1079" s="74">
        <v>0</v>
      </c>
      <c r="I1079" s="42" t="str">
        <f t="shared" si="146"/>
        <v/>
      </c>
      <c r="J1079" s="42" t="str">
        <f t="shared" si="147"/>
        <v/>
      </c>
      <c r="K1079" s="42" t="str">
        <f t="shared" si="148"/>
        <v/>
      </c>
      <c r="L1079" s="42" t="str">
        <f t="shared" si="149"/>
        <v/>
      </c>
      <c r="M1079" s="42" t="str">
        <f t="shared" si="150"/>
        <v/>
      </c>
      <c r="N1079" s="75">
        <f t="shared" si="151"/>
        <v>0</v>
      </c>
      <c r="O1079" s="75">
        <f t="shared" si="154"/>
        <v>0</v>
      </c>
      <c r="P1079" s="75">
        <f t="shared" si="154"/>
        <v>0</v>
      </c>
      <c r="Q1079" s="75">
        <f t="shared" si="154"/>
        <v>0</v>
      </c>
      <c r="R1079" s="75">
        <f t="shared" si="152"/>
        <v>0</v>
      </c>
      <c r="S1079" s="75">
        <f t="shared" si="152"/>
        <v>0</v>
      </c>
      <c r="T1079" s="42" t="str">
        <f t="shared" si="153"/>
        <v/>
      </c>
    </row>
    <row r="1080" spans="1:20" x14ac:dyDescent="0.25">
      <c r="A1080">
        <v>101</v>
      </c>
      <c r="B1080">
        <v>582482.80356200004</v>
      </c>
      <c r="C1080">
        <v>0</v>
      </c>
      <c r="D1080">
        <v>0</v>
      </c>
      <c r="E1080">
        <v>0</v>
      </c>
      <c r="F1080">
        <v>0</v>
      </c>
      <c r="G1080">
        <v>0</v>
      </c>
      <c r="H1080" s="74">
        <v>0</v>
      </c>
      <c r="I1080" s="42" t="str">
        <f t="shared" si="146"/>
        <v/>
      </c>
      <c r="J1080" s="42" t="str">
        <f t="shared" si="147"/>
        <v/>
      </c>
      <c r="K1080" s="42" t="str">
        <f t="shared" si="148"/>
        <v/>
      </c>
      <c r="L1080" s="42" t="str">
        <f t="shared" si="149"/>
        <v/>
      </c>
      <c r="M1080" s="42" t="str">
        <f t="shared" si="150"/>
        <v/>
      </c>
      <c r="N1080" s="75">
        <f t="shared" si="151"/>
        <v>0</v>
      </c>
      <c r="O1080" s="75">
        <f t="shared" si="154"/>
        <v>0</v>
      </c>
      <c r="P1080" s="75">
        <f t="shared" si="154"/>
        <v>0</v>
      </c>
      <c r="Q1080" s="75">
        <f t="shared" si="154"/>
        <v>0</v>
      </c>
      <c r="R1080" s="75">
        <f t="shared" si="152"/>
        <v>0</v>
      </c>
      <c r="S1080" s="75">
        <f t="shared" si="152"/>
        <v>0</v>
      </c>
      <c r="T1080" s="42" t="str">
        <f t="shared" si="153"/>
        <v/>
      </c>
    </row>
    <row r="1081" spans="1:20" x14ac:dyDescent="0.25">
      <c r="A1081">
        <v>104</v>
      </c>
      <c r="B1081">
        <v>1036188.18725</v>
      </c>
      <c r="C1081">
        <v>0</v>
      </c>
      <c r="D1081">
        <v>0</v>
      </c>
      <c r="E1081">
        <v>29</v>
      </c>
      <c r="F1081">
        <v>5058</v>
      </c>
      <c r="G1081">
        <v>0</v>
      </c>
      <c r="H1081" s="74">
        <v>5087</v>
      </c>
      <c r="I1081" s="42" t="str">
        <f t="shared" si="146"/>
        <v/>
      </c>
      <c r="J1081" s="42" t="str">
        <f t="shared" si="147"/>
        <v/>
      </c>
      <c r="K1081" s="42">
        <f t="shared" si="148"/>
        <v>5.7008059760172989E-3</v>
      </c>
      <c r="L1081" s="42">
        <f t="shared" si="149"/>
        <v>0.9942991940239827</v>
      </c>
      <c r="M1081" s="42" t="str">
        <f t="shared" si="150"/>
        <v/>
      </c>
      <c r="N1081" s="75">
        <f t="shared" si="151"/>
        <v>4.9093398888291565E-3</v>
      </c>
      <c r="O1081" s="75">
        <f t="shared" si="154"/>
        <v>0</v>
      </c>
      <c r="P1081" s="75">
        <f t="shared" si="154"/>
        <v>0</v>
      </c>
      <c r="Q1081" s="75">
        <f t="shared" si="154"/>
        <v>2.7987194176537359E-5</v>
      </c>
      <c r="R1081" s="75">
        <f t="shared" si="152"/>
        <v>4.8813526946526195E-3</v>
      </c>
      <c r="S1081" s="75">
        <f t="shared" si="152"/>
        <v>0</v>
      </c>
      <c r="T1081" s="42" t="str">
        <f t="shared" si="153"/>
        <v/>
      </c>
    </row>
    <row r="1082" spans="1:20" x14ac:dyDescent="0.25">
      <c r="A1082">
        <v>308</v>
      </c>
      <c r="B1082">
        <v>4714803.2063100003</v>
      </c>
      <c r="C1082">
        <v>0</v>
      </c>
      <c r="D1082">
        <v>0</v>
      </c>
      <c r="E1082">
        <v>0</v>
      </c>
      <c r="F1082">
        <v>0</v>
      </c>
      <c r="G1082">
        <v>0</v>
      </c>
      <c r="H1082" s="74">
        <v>0</v>
      </c>
      <c r="I1082" s="42" t="str">
        <f t="shared" si="146"/>
        <v/>
      </c>
      <c r="J1082" s="42" t="str">
        <f t="shared" si="147"/>
        <v/>
      </c>
      <c r="K1082" s="42" t="str">
        <f t="shared" si="148"/>
        <v/>
      </c>
      <c r="L1082" s="42" t="str">
        <f t="shared" si="149"/>
        <v/>
      </c>
      <c r="M1082" s="42" t="str">
        <f t="shared" si="150"/>
        <v/>
      </c>
      <c r="N1082" s="75">
        <f t="shared" si="151"/>
        <v>0</v>
      </c>
      <c r="O1082" s="75">
        <f t="shared" si="154"/>
        <v>0</v>
      </c>
      <c r="P1082" s="75">
        <f t="shared" si="154"/>
        <v>0</v>
      </c>
      <c r="Q1082" s="75">
        <f t="shared" si="154"/>
        <v>0</v>
      </c>
      <c r="R1082" s="75">
        <f t="shared" si="152"/>
        <v>0</v>
      </c>
      <c r="S1082" s="75">
        <f t="shared" si="152"/>
        <v>0</v>
      </c>
      <c r="T1082" s="42" t="str">
        <f t="shared" si="153"/>
        <v/>
      </c>
    </row>
    <row r="1083" spans="1:20" x14ac:dyDescent="0.25">
      <c r="A1083">
        <v>340</v>
      </c>
      <c r="B1083">
        <v>1544868.7022500001</v>
      </c>
      <c r="C1083">
        <v>0</v>
      </c>
      <c r="D1083">
        <v>0</v>
      </c>
      <c r="E1083">
        <v>0</v>
      </c>
      <c r="F1083">
        <v>0</v>
      </c>
      <c r="G1083">
        <v>0</v>
      </c>
      <c r="H1083" s="74">
        <v>0</v>
      </c>
      <c r="I1083" s="42" t="str">
        <f t="shared" si="146"/>
        <v/>
      </c>
      <c r="J1083" s="42" t="str">
        <f t="shared" si="147"/>
        <v/>
      </c>
      <c r="K1083" s="42" t="str">
        <f t="shared" si="148"/>
        <v/>
      </c>
      <c r="L1083" s="42" t="str">
        <f t="shared" si="149"/>
        <v/>
      </c>
      <c r="M1083" s="42" t="str">
        <f t="shared" si="150"/>
        <v/>
      </c>
      <c r="N1083" s="75">
        <f t="shared" si="151"/>
        <v>0</v>
      </c>
      <c r="O1083" s="75">
        <f t="shared" si="154"/>
        <v>0</v>
      </c>
      <c r="P1083" s="75">
        <f t="shared" si="154"/>
        <v>0</v>
      </c>
      <c r="Q1083" s="75">
        <f t="shared" si="154"/>
        <v>0</v>
      </c>
      <c r="R1083" s="75">
        <f t="shared" si="152"/>
        <v>0</v>
      </c>
      <c r="S1083" s="75">
        <f t="shared" si="152"/>
        <v>0</v>
      </c>
      <c r="T1083" s="42" t="str">
        <f t="shared" si="153"/>
        <v/>
      </c>
    </row>
    <row r="1084" spans="1:20" x14ac:dyDescent="0.25">
      <c r="A1084">
        <v>388</v>
      </c>
      <c r="B1084">
        <v>1245307.75694</v>
      </c>
      <c r="C1084">
        <v>0</v>
      </c>
      <c r="D1084">
        <v>0</v>
      </c>
      <c r="E1084">
        <v>0</v>
      </c>
      <c r="F1084">
        <v>0</v>
      </c>
      <c r="G1084">
        <v>0</v>
      </c>
      <c r="H1084" s="74">
        <v>0</v>
      </c>
      <c r="I1084" s="42" t="str">
        <f t="shared" si="146"/>
        <v/>
      </c>
      <c r="J1084" s="42" t="str">
        <f t="shared" si="147"/>
        <v/>
      </c>
      <c r="K1084" s="42" t="str">
        <f t="shared" si="148"/>
        <v/>
      </c>
      <c r="L1084" s="42" t="str">
        <f t="shared" si="149"/>
        <v/>
      </c>
      <c r="M1084" s="42" t="str">
        <f t="shared" si="150"/>
        <v/>
      </c>
      <c r="N1084" s="75">
        <f t="shared" si="151"/>
        <v>0</v>
      </c>
      <c r="O1084" s="75">
        <f t="shared" si="154"/>
        <v>0</v>
      </c>
      <c r="P1084" s="75">
        <f t="shared" si="154"/>
        <v>0</v>
      </c>
      <c r="Q1084" s="75">
        <f t="shared" si="154"/>
        <v>0</v>
      </c>
      <c r="R1084" s="75">
        <f t="shared" si="152"/>
        <v>0</v>
      </c>
      <c r="S1084" s="75">
        <f t="shared" si="152"/>
        <v>0</v>
      </c>
      <c r="T1084" s="42" t="str">
        <f t="shared" si="153"/>
        <v/>
      </c>
    </row>
    <row r="1085" spans="1:20" x14ac:dyDescent="0.25">
      <c r="A1085">
        <v>390</v>
      </c>
      <c r="B1085">
        <v>99537.617561999999</v>
      </c>
      <c r="C1085">
        <v>0</v>
      </c>
      <c r="D1085">
        <v>0</v>
      </c>
      <c r="E1085">
        <v>0</v>
      </c>
      <c r="F1085">
        <v>0</v>
      </c>
      <c r="G1085">
        <v>0</v>
      </c>
      <c r="H1085" s="74">
        <v>0</v>
      </c>
      <c r="I1085" s="42" t="str">
        <f t="shared" si="146"/>
        <v/>
      </c>
      <c r="J1085" s="42" t="str">
        <f t="shared" si="147"/>
        <v/>
      </c>
      <c r="K1085" s="42" t="str">
        <f t="shared" si="148"/>
        <v/>
      </c>
      <c r="L1085" s="42" t="str">
        <f t="shared" si="149"/>
        <v/>
      </c>
      <c r="M1085" s="42" t="str">
        <f t="shared" si="150"/>
        <v/>
      </c>
      <c r="N1085" s="75">
        <f t="shared" si="151"/>
        <v>0</v>
      </c>
      <c r="O1085" s="75">
        <f t="shared" si="154"/>
        <v>0</v>
      </c>
      <c r="P1085" s="75">
        <f t="shared" si="154"/>
        <v>0</v>
      </c>
      <c r="Q1085" s="75">
        <f t="shared" si="154"/>
        <v>0</v>
      </c>
      <c r="R1085" s="75">
        <f t="shared" si="152"/>
        <v>0</v>
      </c>
      <c r="S1085" s="75">
        <f t="shared" si="152"/>
        <v>0</v>
      </c>
      <c r="T1085" s="42" t="str">
        <f t="shared" si="153"/>
        <v/>
      </c>
    </row>
    <row r="1086" spans="1:20" x14ac:dyDescent="0.25">
      <c r="A1086">
        <v>394</v>
      </c>
      <c r="B1086">
        <v>121551.54006299999</v>
      </c>
      <c r="C1086">
        <v>0</v>
      </c>
      <c r="D1086">
        <v>0</v>
      </c>
      <c r="E1086">
        <v>0</v>
      </c>
      <c r="F1086">
        <v>0</v>
      </c>
      <c r="G1086">
        <v>0</v>
      </c>
      <c r="H1086" s="74">
        <v>0</v>
      </c>
      <c r="I1086" s="42" t="str">
        <f t="shared" si="146"/>
        <v/>
      </c>
      <c r="J1086" s="42" t="str">
        <f t="shared" si="147"/>
        <v/>
      </c>
      <c r="K1086" s="42" t="str">
        <f t="shared" si="148"/>
        <v/>
      </c>
      <c r="L1086" s="42" t="str">
        <f t="shared" si="149"/>
        <v/>
      </c>
      <c r="M1086" s="42" t="str">
        <f t="shared" si="150"/>
        <v/>
      </c>
      <c r="N1086" s="75">
        <f t="shared" si="151"/>
        <v>0</v>
      </c>
      <c r="O1086" s="75">
        <f t="shared" si="154"/>
        <v>0</v>
      </c>
      <c r="P1086" s="75">
        <f t="shared" si="154"/>
        <v>0</v>
      </c>
      <c r="Q1086" s="75">
        <f t="shared" si="154"/>
        <v>0</v>
      </c>
      <c r="R1086" s="75">
        <f t="shared" si="152"/>
        <v>0</v>
      </c>
      <c r="S1086" s="75">
        <f t="shared" si="152"/>
        <v>0</v>
      </c>
      <c r="T1086" s="42" t="str">
        <f t="shared" si="153"/>
        <v/>
      </c>
    </row>
    <row r="1087" spans="1:20" x14ac:dyDescent="0.25">
      <c r="A1087">
        <v>345</v>
      </c>
      <c r="B1087">
        <v>6224205.2785700001</v>
      </c>
      <c r="C1087">
        <v>0</v>
      </c>
      <c r="D1087">
        <v>0</v>
      </c>
      <c r="E1087">
        <v>3547</v>
      </c>
      <c r="F1087">
        <v>40435</v>
      </c>
      <c r="G1087">
        <v>0</v>
      </c>
      <c r="H1087" s="74">
        <v>43982</v>
      </c>
      <c r="I1087" s="42" t="str">
        <f t="shared" si="146"/>
        <v/>
      </c>
      <c r="J1087" s="42" t="str">
        <f t="shared" si="147"/>
        <v/>
      </c>
      <c r="K1087" s="42">
        <f t="shared" si="148"/>
        <v>8.0646628166067935E-2</v>
      </c>
      <c r="L1087" s="42">
        <f t="shared" si="149"/>
        <v>0.91935337183393206</v>
      </c>
      <c r="M1087" s="42" t="str">
        <f t="shared" si="150"/>
        <v/>
      </c>
      <c r="N1087" s="75">
        <f t="shared" si="151"/>
        <v>7.0662836509313822E-3</v>
      </c>
      <c r="O1087" s="75">
        <f t="shared" si="154"/>
        <v>0</v>
      </c>
      <c r="P1087" s="75">
        <f t="shared" si="154"/>
        <v>0</v>
      </c>
      <c r="Q1087" s="75">
        <f t="shared" si="154"/>
        <v>5.6987195011262812E-4</v>
      </c>
      <c r="R1087" s="75">
        <f t="shared" si="152"/>
        <v>6.4964117008187543E-3</v>
      </c>
      <c r="S1087" s="75">
        <f t="shared" si="152"/>
        <v>0</v>
      </c>
      <c r="T1087" s="42" t="str">
        <f t="shared" si="153"/>
        <v/>
      </c>
    </row>
    <row r="1088" spans="1:20" x14ac:dyDescent="0.25">
      <c r="A1088">
        <v>353</v>
      </c>
      <c r="B1088">
        <v>7654357.5772299999</v>
      </c>
      <c r="C1088">
        <v>0</v>
      </c>
      <c r="D1088">
        <v>0</v>
      </c>
      <c r="E1088">
        <v>26803</v>
      </c>
      <c r="F1088">
        <v>826557</v>
      </c>
      <c r="G1088">
        <v>0</v>
      </c>
      <c r="H1088" s="74">
        <v>853360</v>
      </c>
      <c r="I1088" s="42" t="str">
        <f t="shared" si="146"/>
        <v/>
      </c>
      <c r="J1088" s="42" t="str">
        <f t="shared" si="147"/>
        <v/>
      </c>
      <c r="K1088" s="42">
        <f t="shared" si="148"/>
        <v>3.1408784100496863E-2</v>
      </c>
      <c r="L1088" s="42">
        <f t="shared" si="149"/>
        <v>0.96859121589950314</v>
      </c>
      <c r="M1088" s="42" t="str">
        <f t="shared" si="150"/>
        <v/>
      </c>
      <c r="N1088" s="75">
        <f t="shared" si="151"/>
        <v>0.11148682190371599</v>
      </c>
      <c r="O1088" s="75">
        <f t="shared" si="154"/>
        <v>0</v>
      </c>
      <c r="P1088" s="75">
        <f t="shared" si="154"/>
        <v>0</v>
      </c>
      <c r="Q1088" s="75">
        <f t="shared" si="154"/>
        <v>3.5016655192243598E-3</v>
      </c>
      <c r="R1088" s="75">
        <f t="shared" si="152"/>
        <v>0.10798515638449163</v>
      </c>
      <c r="S1088" s="75">
        <f t="shared" si="152"/>
        <v>0</v>
      </c>
      <c r="T1088" s="42" t="str">
        <f t="shared" si="153"/>
        <v/>
      </c>
    </row>
    <row r="1089" spans="1:20" x14ac:dyDescent="0.25">
      <c r="A1089">
        <v>356</v>
      </c>
      <c r="B1089">
        <v>4694169.7007799996</v>
      </c>
      <c r="C1089">
        <v>0</v>
      </c>
      <c r="D1089">
        <v>0</v>
      </c>
      <c r="E1089">
        <v>2732</v>
      </c>
      <c r="F1089">
        <v>1397782</v>
      </c>
      <c r="G1089">
        <v>0</v>
      </c>
      <c r="H1089" s="74">
        <v>1400514</v>
      </c>
      <c r="I1089" s="42" t="str">
        <f t="shared" si="146"/>
        <v/>
      </c>
      <c r="J1089" s="42" t="str">
        <f t="shared" si="147"/>
        <v/>
      </c>
      <c r="K1089" s="42">
        <f t="shared" si="148"/>
        <v>1.9507123813114328E-3</v>
      </c>
      <c r="L1089" s="42">
        <f t="shared" si="149"/>
        <v>0.99804928761868861</v>
      </c>
      <c r="M1089" s="42" t="str">
        <f t="shared" si="150"/>
        <v/>
      </c>
      <c r="N1089" s="75">
        <f t="shared" si="151"/>
        <v>0.29835180431744635</v>
      </c>
      <c r="O1089" s="75">
        <f t="shared" si="154"/>
        <v>0</v>
      </c>
      <c r="P1089" s="75">
        <f t="shared" si="154"/>
        <v>0</v>
      </c>
      <c r="Q1089" s="75">
        <f t="shared" si="154"/>
        <v>5.8199855866864836E-4</v>
      </c>
      <c r="R1089" s="75">
        <f t="shared" si="152"/>
        <v>0.29776980575877765</v>
      </c>
      <c r="S1089" s="75">
        <f t="shared" si="152"/>
        <v>0</v>
      </c>
      <c r="T1089" s="42" t="str">
        <f t="shared" si="153"/>
        <v/>
      </c>
    </row>
    <row r="1090" spans="1:20" x14ac:dyDescent="0.25">
      <c r="A1090">
        <v>297</v>
      </c>
      <c r="B1090">
        <v>2607125.6543100001</v>
      </c>
      <c r="C1090">
        <v>0</v>
      </c>
      <c r="D1090">
        <v>0</v>
      </c>
      <c r="E1090">
        <v>0</v>
      </c>
      <c r="F1090">
        <v>0</v>
      </c>
      <c r="G1090">
        <v>0</v>
      </c>
      <c r="H1090" s="74">
        <v>0</v>
      </c>
      <c r="I1090" s="42" t="str">
        <f t="shared" si="146"/>
        <v/>
      </c>
      <c r="J1090" s="42" t="str">
        <f t="shared" si="147"/>
        <v/>
      </c>
      <c r="K1090" s="42" t="str">
        <f t="shared" si="148"/>
        <v/>
      </c>
      <c r="L1090" s="42" t="str">
        <f t="shared" si="149"/>
        <v/>
      </c>
      <c r="M1090" s="42" t="str">
        <f t="shared" si="150"/>
        <v/>
      </c>
      <c r="N1090" s="75">
        <f t="shared" si="151"/>
        <v>0</v>
      </c>
      <c r="O1090" s="75">
        <f t="shared" si="154"/>
        <v>0</v>
      </c>
      <c r="P1090" s="75">
        <f t="shared" si="154"/>
        <v>0</v>
      </c>
      <c r="Q1090" s="75">
        <f t="shared" si="154"/>
        <v>0</v>
      </c>
      <c r="R1090" s="75">
        <f t="shared" si="152"/>
        <v>0</v>
      </c>
      <c r="S1090" s="75">
        <f t="shared" si="152"/>
        <v>0</v>
      </c>
      <c r="T1090" s="42" t="str">
        <f t="shared" si="153"/>
        <v/>
      </c>
    </row>
    <row r="1091" spans="1:20" x14ac:dyDescent="0.25">
      <c r="A1091">
        <v>262</v>
      </c>
      <c r="B1091">
        <v>1199238.3795</v>
      </c>
      <c r="C1091">
        <v>0</v>
      </c>
      <c r="D1091">
        <v>0</v>
      </c>
      <c r="E1091">
        <v>0</v>
      </c>
      <c r="F1091">
        <v>0</v>
      </c>
      <c r="G1091">
        <v>0</v>
      </c>
      <c r="H1091" s="74">
        <v>0</v>
      </c>
      <c r="I1091" s="42" t="str">
        <f t="shared" ref="I1091:I1132" si="155">IFERROR(IF(C1091/$H1091=0,"",C1091/$H1091),"")</f>
        <v/>
      </c>
      <c r="J1091" s="42" t="str">
        <f t="shared" ref="J1091:J1132" si="156">IFERROR(IF(D1091/$H1091=0,"",D1091/$H1091),"")</f>
        <v/>
      </c>
      <c r="K1091" s="42" t="str">
        <f t="shared" ref="K1091:K1132" si="157">IFERROR(IF(E1091/$H1091=0,"",E1091/$H1091),"")</f>
        <v/>
      </c>
      <c r="L1091" s="42" t="str">
        <f t="shared" ref="L1091:L1132" si="158">IFERROR(IF(F1091/$H1091=0,"",F1091/$H1091),"")</f>
        <v/>
      </c>
      <c r="M1091" s="42" t="str">
        <f t="shared" ref="M1091:M1132" si="159">IFERROR(IF(G1091/$H1091=0,"",G1091/$H1091),"")</f>
        <v/>
      </c>
      <c r="N1091" s="75">
        <f t="shared" ref="N1091:N1132" si="160">H1091/B1091</f>
        <v>0</v>
      </c>
      <c r="O1091" s="75">
        <f t="shared" si="154"/>
        <v>0</v>
      </c>
      <c r="P1091" s="75">
        <f t="shared" si="154"/>
        <v>0</v>
      </c>
      <c r="Q1091" s="75">
        <f t="shared" si="154"/>
        <v>0</v>
      </c>
      <c r="R1091" s="75">
        <f t="shared" si="154"/>
        <v>0</v>
      </c>
      <c r="S1091" s="75">
        <f t="shared" si="154"/>
        <v>0</v>
      </c>
      <c r="T1091" s="42" t="str">
        <f t="shared" ref="T1091:T1132" si="161">IFERROR(_xlfn.IFS(I1091=1,1,J1091=1,1,K1091=1,1,L1091=1,1,M1091=1,1),"")</f>
        <v/>
      </c>
    </row>
    <row r="1092" spans="1:20" x14ac:dyDescent="0.25">
      <c r="A1092">
        <v>765</v>
      </c>
      <c r="B1092">
        <v>2328943.8359400001</v>
      </c>
      <c r="C1092">
        <v>0</v>
      </c>
      <c r="D1092">
        <v>0</v>
      </c>
      <c r="E1092">
        <v>0</v>
      </c>
      <c r="F1092">
        <v>0</v>
      </c>
      <c r="G1092">
        <v>0</v>
      </c>
      <c r="H1092" s="74">
        <v>0</v>
      </c>
      <c r="I1092" s="42" t="str">
        <f t="shared" si="155"/>
        <v/>
      </c>
      <c r="J1092" s="42" t="str">
        <f t="shared" si="156"/>
        <v/>
      </c>
      <c r="K1092" s="42" t="str">
        <f t="shared" si="157"/>
        <v/>
      </c>
      <c r="L1092" s="42" t="str">
        <f t="shared" si="158"/>
        <v/>
      </c>
      <c r="M1092" s="42" t="str">
        <f t="shared" si="159"/>
        <v/>
      </c>
      <c r="N1092" s="75">
        <f t="shared" si="160"/>
        <v>0</v>
      </c>
      <c r="O1092" s="75">
        <f t="shared" ref="O1092:S1132" si="162">C1092/$B1092</f>
        <v>0</v>
      </c>
      <c r="P1092" s="75">
        <f t="shared" si="162"/>
        <v>0</v>
      </c>
      <c r="Q1092" s="75">
        <f t="shared" si="162"/>
        <v>0</v>
      </c>
      <c r="R1092" s="75">
        <f t="shared" si="162"/>
        <v>0</v>
      </c>
      <c r="S1092" s="75">
        <f t="shared" si="162"/>
        <v>0</v>
      </c>
      <c r="T1092" s="42" t="str">
        <f t="shared" si="161"/>
        <v/>
      </c>
    </row>
    <row r="1093" spans="1:20" x14ac:dyDescent="0.25">
      <c r="A1093">
        <v>773</v>
      </c>
      <c r="B1093">
        <v>1708567.5285</v>
      </c>
      <c r="C1093">
        <v>0</v>
      </c>
      <c r="D1093">
        <v>0</v>
      </c>
      <c r="E1093">
        <v>0</v>
      </c>
      <c r="F1093">
        <v>0</v>
      </c>
      <c r="G1093">
        <v>0</v>
      </c>
      <c r="H1093" s="74">
        <v>0</v>
      </c>
      <c r="I1093" s="42" t="str">
        <f t="shared" si="155"/>
        <v/>
      </c>
      <c r="J1093" s="42" t="str">
        <f t="shared" si="156"/>
        <v/>
      </c>
      <c r="K1093" s="42" t="str">
        <f t="shared" si="157"/>
        <v/>
      </c>
      <c r="L1093" s="42" t="str">
        <f t="shared" si="158"/>
        <v/>
      </c>
      <c r="M1093" s="42" t="str">
        <f t="shared" si="159"/>
        <v/>
      </c>
      <c r="N1093" s="75">
        <f t="shared" si="160"/>
        <v>0</v>
      </c>
      <c r="O1093" s="75">
        <f t="shared" si="162"/>
        <v>0</v>
      </c>
      <c r="P1093" s="75">
        <f t="shared" si="162"/>
        <v>0</v>
      </c>
      <c r="Q1093" s="75">
        <f t="shared" si="162"/>
        <v>0</v>
      </c>
      <c r="R1093" s="75">
        <f t="shared" si="162"/>
        <v>0</v>
      </c>
      <c r="S1093" s="75">
        <f t="shared" si="162"/>
        <v>0</v>
      </c>
      <c r="T1093" s="42" t="str">
        <f t="shared" si="161"/>
        <v/>
      </c>
    </row>
    <row r="1094" spans="1:20" x14ac:dyDescent="0.25">
      <c r="A1094">
        <v>284</v>
      </c>
      <c r="B1094">
        <v>2181524.1834399998</v>
      </c>
      <c r="C1094">
        <v>0</v>
      </c>
      <c r="D1094">
        <v>0</v>
      </c>
      <c r="E1094">
        <v>0</v>
      </c>
      <c r="F1094">
        <v>0</v>
      </c>
      <c r="G1094">
        <v>0</v>
      </c>
      <c r="H1094" s="74">
        <v>0</v>
      </c>
      <c r="I1094" s="42" t="str">
        <f t="shared" si="155"/>
        <v/>
      </c>
      <c r="J1094" s="42" t="str">
        <f t="shared" si="156"/>
        <v/>
      </c>
      <c r="K1094" s="42" t="str">
        <f t="shared" si="157"/>
        <v/>
      </c>
      <c r="L1094" s="42" t="str">
        <f t="shared" si="158"/>
        <v/>
      </c>
      <c r="M1094" s="42" t="str">
        <f t="shared" si="159"/>
        <v/>
      </c>
      <c r="N1094" s="75">
        <f t="shared" si="160"/>
        <v>0</v>
      </c>
      <c r="O1094" s="75">
        <f t="shared" si="162"/>
        <v>0</v>
      </c>
      <c r="P1094" s="75">
        <f t="shared" si="162"/>
        <v>0</v>
      </c>
      <c r="Q1094" s="75">
        <f t="shared" si="162"/>
        <v>0</v>
      </c>
      <c r="R1094" s="75">
        <f t="shared" si="162"/>
        <v>0</v>
      </c>
      <c r="S1094" s="75">
        <f t="shared" si="162"/>
        <v>0</v>
      </c>
      <c r="T1094" s="42" t="str">
        <f t="shared" si="161"/>
        <v/>
      </c>
    </row>
    <row r="1095" spans="1:20" x14ac:dyDescent="0.25">
      <c r="A1095">
        <v>287</v>
      </c>
      <c r="B1095">
        <v>682310.65949999995</v>
      </c>
      <c r="C1095">
        <v>0</v>
      </c>
      <c r="D1095">
        <v>0</v>
      </c>
      <c r="E1095">
        <v>0</v>
      </c>
      <c r="F1095">
        <v>0</v>
      </c>
      <c r="G1095">
        <v>0</v>
      </c>
      <c r="H1095" s="74">
        <v>0</v>
      </c>
      <c r="I1095" s="42" t="str">
        <f t="shared" si="155"/>
        <v/>
      </c>
      <c r="J1095" s="42" t="str">
        <f t="shared" si="156"/>
        <v/>
      </c>
      <c r="K1095" s="42" t="str">
        <f t="shared" si="157"/>
        <v/>
      </c>
      <c r="L1095" s="42" t="str">
        <f t="shared" si="158"/>
        <v/>
      </c>
      <c r="M1095" s="42" t="str">
        <f t="shared" si="159"/>
        <v/>
      </c>
      <c r="N1095" s="75">
        <f t="shared" si="160"/>
        <v>0</v>
      </c>
      <c r="O1095" s="75">
        <f t="shared" si="162"/>
        <v>0</v>
      </c>
      <c r="P1095" s="75">
        <f t="shared" si="162"/>
        <v>0</v>
      </c>
      <c r="Q1095" s="75">
        <f t="shared" si="162"/>
        <v>0</v>
      </c>
      <c r="R1095" s="75">
        <f t="shared" si="162"/>
        <v>0</v>
      </c>
      <c r="S1095" s="75">
        <f t="shared" si="162"/>
        <v>0</v>
      </c>
      <c r="T1095" s="42" t="str">
        <f t="shared" si="161"/>
        <v/>
      </c>
    </row>
    <row r="1096" spans="1:20" x14ac:dyDescent="0.25">
      <c r="A1096">
        <v>875</v>
      </c>
      <c r="B1096">
        <v>167493.27299999999</v>
      </c>
      <c r="C1096">
        <v>0</v>
      </c>
      <c r="D1096">
        <v>0</v>
      </c>
      <c r="E1096">
        <v>0</v>
      </c>
      <c r="F1096">
        <v>0</v>
      </c>
      <c r="G1096">
        <v>0</v>
      </c>
      <c r="H1096" s="74">
        <v>0</v>
      </c>
      <c r="I1096" s="42" t="str">
        <f t="shared" si="155"/>
        <v/>
      </c>
      <c r="J1096" s="42" t="str">
        <f t="shared" si="156"/>
        <v/>
      </c>
      <c r="K1096" s="42" t="str">
        <f t="shared" si="157"/>
        <v/>
      </c>
      <c r="L1096" s="42" t="str">
        <f t="shared" si="158"/>
        <v/>
      </c>
      <c r="M1096" s="42" t="str">
        <f t="shared" si="159"/>
        <v/>
      </c>
      <c r="N1096" s="75">
        <f t="shared" si="160"/>
        <v>0</v>
      </c>
      <c r="O1096" s="75">
        <f t="shared" si="162"/>
        <v>0</v>
      </c>
      <c r="P1096" s="75">
        <f t="shared" si="162"/>
        <v>0</v>
      </c>
      <c r="Q1096" s="75">
        <f t="shared" si="162"/>
        <v>0</v>
      </c>
      <c r="R1096" s="75">
        <f t="shared" si="162"/>
        <v>0</v>
      </c>
      <c r="S1096" s="75">
        <f t="shared" si="162"/>
        <v>0</v>
      </c>
      <c r="T1096" s="42" t="str">
        <f t="shared" si="161"/>
        <v/>
      </c>
    </row>
    <row r="1097" spans="1:20" x14ac:dyDescent="0.25">
      <c r="A1097">
        <v>876</v>
      </c>
      <c r="B1097">
        <v>944179.79568800004</v>
      </c>
      <c r="C1097">
        <v>0</v>
      </c>
      <c r="D1097">
        <v>0</v>
      </c>
      <c r="E1097">
        <v>0</v>
      </c>
      <c r="F1097">
        <v>0</v>
      </c>
      <c r="G1097">
        <v>0</v>
      </c>
      <c r="H1097" s="74">
        <v>0</v>
      </c>
      <c r="I1097" s="42" t="str">
        <f t="shared" si="155"/>
        <v/>
      </c>
      <c r="J1097" s="42" t="str">
        <f t="shared" si="156"/>
        <v/>
      </c>
      <c r="K1097" s="42" t="str">
        <f t="shared" si="157"/>
        <v/>
      </c>
      <c r="L1097" s="42" t="str">
        <f t="shared" si="158"/>
        <v/>
      </c>
      <c r="M1097" s="42" t="str">
        <f t="shared" si="159"/>
        <v/>
      </c>
      <c r="N1097" s="75">
        <f t="shared" si="160"/>
        <v>0</v>
      </c>
      <c r="O1097" s="75">
        <f t="shared" si="162"/>
        <v>0</v>
      </c>
      <c r="P1097" s="75">
        <f t="shared" si="162"/>
        <v>0</v>
      </c>
      <c r="Q1097" s="75">
        <f t="shared" si="162"/>
        <v>0</v>
      </c>
      <c r="R1097" s="75">
        <f t="shared" si="162"/>
        <v>0</v>
      </c>
      <c r="S1097" s="75">
        <f t="shared" si="162"/>
        <v>0</v>
      </c>
      <c r="T1097" s="42" t="str">
        <f t="shared" si="161"/>
        <v/>
      </c>
    </row>
    <row r="1098" spans="1:20" x14ac:dyDescent="0.25">
      <c r="A1098">
        <v>877</v>
      </c>
      <c r="B1098">
        <v>1691422.6509400001</v>
      </c>
      <c r="C1098">
        <v>0</v>
      </c>
      <c r="D1098">
        <v>0</v>
      </c>
      <c r="E1098">
        <v>383</v>
      </c>
      <c r="F1098">
        <v>3779</v>
      </c>
      <c r="G1098">
        <v>0</v>
      </c>
      <c r="H1098" s="74">
        <v>4162</v>
      </c>
      <c r="I1098" s="42" t="str">
        <f t="shared" si="155"/>
        <v/>
      </c>
      <c r="J1098" s="42" t="str">
        <f t="shared" si="156"/>
        <v/>
      </c>
      <c r="K1098" s="42">
        <f t="shared" si="157"/>
        <v>9.2023065833733778E-2</v>
      </c>
      <c r="L1098" s="42">
        <f t="shared" si="158"/>
        <v>0.90797693416626624</v>
      </c>
      <c r="M1098" s="42" t="str">
        <f t="shared" si="159"/>
        <v/>
      </c>
      <c r="N1098" s="75">
        <f t="shared" si="160"/>
        <v>2.4606505048794212E-3</v>
      </c>
      <c r="O1098" s="75">
        <f t="shared" si="162"/>
        <v>0</v>
      </c>
      <c r="P1098" s="75">
        <f t="shared" si="162"/>
        <v>0</v>
      </c>
      <c r="Q1098" s="75">
        <f t="shared" si="162"/>
        <v>2.2643660340432924E-4</v>
      </c>
      <c r="R1098" s="75">
        <f t="shared" si="162"/>
        <v>2.2342139014750917E-3</v>
      </c>
      <c r="S1098" s="75">
        <f t="shared" si="162"/>
        <v>0</v>
      </c>
      <c r="T1098" s="42" t="str">
        <f t="shared" si="161"/>
        <v/>
      </c>
    </row>
    <row r="1099" spans="1:20" x14ac:dyDescent="0.25">
      <c r="A1099">
        <v>883</v>
      </c>
      <c r="B1099">
        <v>3867925.7253700001</v>
      </c>
      <c r="C1099">
        <v>0</v>
      </c>
      <c r="D1099">
        <v>0</v>
      </c>
      <c r="E1099">
        <v>12</v>
      </c>
      <c r="F1099">
        <v>168</v>
      </c>
      <c r="G1099">
        <v>0</v>
      </c>
      <c r="H1099" s="74">
        <v>180</v>
      </c>
      <c r="I1099" s="42" t="str">
        <f t="shared" si="155"/>
        <v/>
      </c>
      <c r="J1099" s="42" t="str">
        <f t="shared" si="156"/>
        <v/>
      </c>
      <c r="K1099" s="42">
        <f t="shared" si="157"/>
        <v>6.6666666666666666E-2</v>
      </c>
      <c r="L1099" s="42">
        <f t="shared" si="158"/>
        <v>0.93333333333333335</v>
      </c>
      <c r="M1099" s="42" t="str">
        <f t="shared" si="159"/>
        <v/>
      </c>
      <c r="N1099" s="75">
        <f t="shared" si="160"/>
        <v>4.6536570963440999E-5</v>
      </c>
      <c r="O1099" s="75">
        <f t="shared" si="162"/>
        <v>0</v>
      </c>
      <c r="P1099" s="75">
        <f t="shared" si="162"/>
        <v>0</v>
      </c>
      <c r="Q1099" s="75">
        <f t="shared" si="162"/>
        <v>3.1024380642293995E-6</v>
      </c>
      <c r="R1099" s="75">
        <f t="shared" si="162"/>
        <v>4.3434132899211599E-5</v>
      </c>
      <c r="S1099" s="75">
        <f t="shared" si="162"/>
        <v>0</v>
      </c>
      <c r="T1099" s="42" t="str">
        <f t="shared" si="161"/>
        <v/>
      </c>
    </row>
    <row r="1100" spans="1:20" x14ac:dyDescent="0.25">
      <c r="A1100">
        <v>885</v>
      </c>
      <c r="B1100">
        <v>1691694.46331</v>
      </c>
      <c r="C1100">
        <v>0</v>
      </c>
      <c r="D1100">
        <v>0</v>
      </c>
      <c r="E1100">
        <v>10028</v>
      </c>
      <c r="F1100">
        <v>13065</v>
      </c>
      <c r="G1100">
        <v>0</v>
      </c>
      <c r="H1100" s="74">
        <v>23093</v>
      </c>
      <c r="I1100" s="42" t="str">
        <f t="shared" si="155"/>
        <v/>
      </c>
      <c r="J1100" s="42" t="str">
        <f t="shared" si="156"/>
        <v/>
      </c>
      <c r="K1100" s="42">
        <f t="shared" si="157"/>
        <v>0.43424414324687133</v>
      </c>
      <c r="L1100" s="42">
        <f t="shared" si="158"/>
        <v>0.56575585675312867</v>
      </c>
      <c r="M1100" s="42" t="str">
        <f t="shared" si="159"/>
        <v/>
      </c>
      <c r="N1100" s="75">
        <f t="shared" si="160"/>
        <v>1.3650810179289596E-2</v>
      </c>
      <c r="O1100" s="75">
        <f t="shared" si="162"/>
        <v>0</v>
      </c>
      <c r="P1100" s="75">
        <f t="shared" si="162"/>
        <v>0</v>
      </c>
      <c r="Q1100" s="75">
        <f t="shared" si="162"/>
        <v>5.9277843709312815E-3</v>
      </c>
      <c r="R1100" s="75">
        <f t="shared" si="162"/>
        <v>7.7230258083583157E-3</v>
      </c>
      <c r="S1100" s="75">
        <f t="shared" si="162"/>
        <v>0</v>
      </c>
      <c r="T1100" s="42" t="str">
        <f t="shared" si="161"/>
        <v/>
      </c>
    </row>
    <row r="1101" spans="1:20" x14ac:dyDescent="0.25">
      <c r="A1101">
        <v>896</v>
      </c>
      <c r="B1101">
        <v>745792.16706200002</v>
      </c>
      <c r="C1101">
        <v>0</v>
      </c>
      <c r="D1101">
        <v>0</v>
      </c>
      <c r="E1101">
        <v>0</v>
      </c>
      <c r="F1101">
        <v>0</v>
      </c>
      <c r="G1101">
        <v>0</v>
      </c>
      <c r="H1101" s="74">
        <v>0</v>
      </c>
      <c r="I1101" s="42" t="str">
        <f t="shared" si="155"/>
        <v/>
      </c>
      <c r="J1101" s="42" t="str">
        <f t="shared" si="156"/>
        <v/>
      </c>
      <c r="K1101" s="42" t="str">
        <f t="shared" si="157"/>
        <v/>
      </c>
      <c r="L1101" s="42" t="str">
        <f t="shared" si="158"/>
        <v/>
      </c>
      <c r="M1101" s="42" t="str">
        <f t="shared" si="159"/>
        <v/>
      </c>
      <c r="N1101" s="75">
        <f t="shared" si="160"/>
        <v>0</v>
      </c>
      <c r="O1101" s="75">
        <f t="shared" si="162"/>
        <v>0</v>
      </c>
      <c r="P1101" s="75">
        <f t="shared" si="162"/>
        <v>0</v>
      </c>
      <c r="Q1101" s="75">
        <f t="shared" si="162"/>
        <v>0</v>
      </c>
      <c r="R1101" s="75">
        <f t="shared" si="162"/>
        <v>0</v>
      </c>
      <c r="S1101" s="75">
        <f t="shared" si="162"/>
        <v>0</v>
      </c>
      <c r="T1101" s="42" t="str">
        <f t="shared" si="161"/>
        <v/>
      </c>
    </row>
    <row r="1102" spans="1:20" x14ac:dyDescent="0.25">
      <c r="A1102">
        <v>898</v>
      </c>
      <c r="B1102">
        <v>376828.136313</v>
      </c>
      <c r="C1102">
        <v>0</v>
      </c>
      <c r="D1102">
        <v>0</v>
      </c>
      <c r="E1102">
        <v>0</v>
      </c>
      <c r="F1102">
        <v>0</v>
      </c>
      <c r="G1102">
        <v>0</v>
      </c>
      <c r="H1102" s="74">
        <v>0</v>
      </c>
      <c r="I1102" s="42" t="str">
        <f t="shared" si="155"/>
        <v/>
      </c>
      <c r="J1102" s="42" t="str">
        <f t="shared" si="156"/>
        <v/>
      </c>
      <c r="K1102" s="42" t="str">
        <f t="shared" si="157"/>
        <v/>
      </c>
      <c r="L1102" s="42" t="str">
        <f t="shared" si="158"/>
        <v/>
      </c>
      <c r="M1102" s="42" t="str">
        <f t="shared" si="159"/>
        <v/>
      </c>
      <c r="N1102" s="75">
        <f t="shared" si="160"/>
        <v>0</v>
      </c>
      <c r="O1102" s="75">
        <f t="shared" si="162"/>
        <v>0</v>
      </c>
      <c r="P1102" s="75">
        <f t="shared" si="162"/>
        <v>0</v>
      </c>
      <c r="Q1102" s="75">
        <f t="shared" si="162"/>
        <v>0</v>
      </c>
      <c r="R1102" s="75">
        <f t="shared" si="162"/>
        <v>0</v>
      </c>
      <c r="S1102" s="75">
        <f t="shared" si="162"/>
        <v>0</v>
      </c>
      <c r="T1102" s="42" t="str">
        <f t="shared" si="161"/>
        <v/>
      </c>
    </row>
    <row r="1103" spans="1:20" x14ac:dyDescent="0.25">
      <c r="A1103">
        <v>904</v>
      </c>
      <c r="B1103">
        <v>949884.95026900002</v>
      </c>
      <c r="C1103">
        <v>0</v>
      </c>
      <c r="D1103">
        <v>0</v>
      </c>
      <c r="E1103">
        <v>20880</v>
      </c>
      <c r="F1103">
        <v>0</v>
      </c>
      <c r="G1103">
        <v>2976662</v>
      </c>
      <c r="H1103" s="74">
        <v>2997542</v>
      </c>
      <c r="I1103" s="42" t="str">
        <f t="shared" si="155"/>
        <v/>
      </c>
      <c r="J1103" s="42" t="str">
        <f t="shared" si="156"/>
        <v/>
      </c>
      <c r="K1103" s="42">
        <f t="shared" si="157"/>
        <v>6.9657072361288012E-3</v>
      </c>
      <c r="L1103" s="42" t="str">
        <f t="shared" si="158"/>
        <v/>
      </c>
      <c r="M1103" s="42">
        <f t="shared" si="159"/>
        <v>0.99303429276387123</v>
      </c>
      <c r="N1103" s="75">
        <f t="shared" si="160"/>
        <v>3.155689538139455</v>
      </c>
      <c r="O1103" s="75">
        <f t="shared" si="162"/>
        <v>0</v>
      </c>
      <c r="P1103" s="75">
        <f t="shared" si="162"/>
        <v>0</v>
      </c>
      <c r="Q1103" s="75">
        <f t="shared" si="162"/>
        <v>2.1981609450793957E-2</v>
      </c>
      <c r="R1103" s="75">
        <f t="shared" si="162"/>
        <v>0</v>
      </c>
      <c r="S1103" s="75">
        <f t="shared" si="162"/>
        <v>3.1337079286886613</v>
      </c>
      <c r="T1103" s="42" t="str">
        <f t="shared" si="161"/>
        <v/>
      </c>
    </row>
    <row r="1104" spans="1:20" x14ac:dyDescent="0.25">
      <c r="A1104">
        <v>906</v>
      </c>
      <c r="B1104">
        <v>2219124.9490499999</v>
      </c>
      <c r="C1104">
        <v>0</v>
      </c>
      <c r="D1104">
        <v>0</v>
      </c>
      <c r="E1104">
        <v>0</v>
      </c>
      <c r="F1104">
        <v>0</v>
      </c>
      <c r="G1104">
        <v>0</v>
      </c>
      <c r="H1104" s="74">
        <v>0</v>
      </c>
      <c r="I1104" s="42" t="str">
        <f t="shared" si="155"/>
        <v/>
      </c>
      <c r="J1104" s="42" t="str">
        <f t="shared" si="156"/>
        <v/>
      </c>
      <c r="K1104" s="42" t="str">
        <f t="shared" si="157"/>
        <v/>
      </c>
      <c r="L1104" s="42" t="str">
        <f t="shared" si="158"/>
        <v/>
      </c>
      <c r="M1104" s="42" t="str">
        <f t="shared" si="159"/>
        <v/>
      </c>
      <c r="N1104" s="75">
        <f t="shared" si="160"/>
        <v>0</v>
      </c>
      <c r="O1104" s="75">
        <f t="shared" si="162"/>
        <v>0</v>
      </c>
      <c r="P1104" s="75">
        <f t="shared" si="162"/>
        <v>0</v>
      </c>
      <c r="Q1104" s="75">
        <f t="shared" si="162"/>
        <v>0</v>
      </c>
      <c r="R1104" s="75">
        <f t="shared" si="162"/>
        <v>0</v>
      </c>
      <c r="S1104" s="75">
        <f t="shared" si="162"/>
        <v>0</v>
      </c>
      <c r="T1104" s="42" t="str">
        <f t="shared" si="161"/>
        <v/>
      </c>
    </row>
    <row r="1105" spans="1:20" x14ac:dyDescent="0.25">
      <c r="A1105">
        <v>907</v>
      </c>
      <c r="B1105">
        <v>1103419.95206</v>
      </c>
      <c r="C1105">
        <v>0</v>
      </c>
      <c r="D1105">
        <v>0</v>
      </c>
      <c r="E1105">
        <v>0</v>
      </c>
      <c r="F1105">
        <v>0</v>
      </c>
      <c r="G1105">
        <v>0</v>
      </c>
      <c r="H1105" s="74">
        <v>0</v>
      </c>
      <c r="I1105" s="42" t="str">
        <f t="shared" si="155"/>
        <v/>
      </c>
      <c r="J1105" s="42" t="str">
        <f t="shared" si="156"/>
        <v/>
      </c>
      <c r="K1105" s="42" t="str">
        <f t="shared" si="157"/>
        <v/>
      </c>
      <c r="L1105" s="42" t="str">
        <f t="shared" si="158"/>
        <v/>
      </c>
      <c r="M1105" s="42" t="str">
        <f t="shared" si="159"/>
        <v/>
      </c>
      <c r="N1105" s="75">
        <f t="shared" si="160"/>
        <v>0</v>
      </c>
      <c r="O1105" s="75">
        <f t="shared" si="162"/>
        <v>0</v>
      </c>
      <c r="P1105" s="75">
        <f t="shared" si="162"/>
        <v>0</v>
      </c>
      <c r="Q1105" s="75">
        <f t="shared" si="162"/>
        <v>0</v>
      </c>
      <c r="R1105" s="75">
        <f t="shared" si="162"/>
        <v>0</v>
      </c>
      <c r="S1105" s="75">
        <f t="shared" si="162"/>
        <v>0</v>
      </c>
      <c r="T1105" s="42" t="str">
        <f t="shared" si="161"/>
        <v/>
      </c>
    </row>
    <row r="1106" spans="1:20" x14ac:dyDescent="0.25">
      <c r="A1106">
        <v>824</v>
      </c>
      <c r="B1106">
        <v>783858.91099999996</v>
      </c>
      <c r="C1106">
        <v>0</v>
      </c>
      <c r="D1106">
        <v>0</v>
      </c>
      <c r="E1106">
        <v>0</v>
      </c>
      <c r="F1106">
        <v>0</v>
      </c>
      <c r="G1106">
        <v>0</v>
      </c>
      <c r="H1106" s="74">
        <v>0</v>
      </c>
      <c r="I1106" s="42" t="str">
        <f t="shared" si="155"/>
        <v/>
      </c>
      <c r="J1106" s="42" t="str">
        <f t="shared" si="156"/>
        <v/>
      </c>
      <c r="K1106" s="42" t="str">
        <f t="shared" si="157"/>
        <v/>
      </c>
      <c r="L1106" s="42" t="str">
        <f t="shared" si="158"/>
        <v/>
      </c>
      <c r="M1106" s="42" t="str">
        <f t="shared" si="159"/>
        <v/>
      </c>
      <c r="N1106" s="75">
        <f t="shared" si="160"/>
        <v>0</v>
      </c>
      <c r="O1106" s="75">
        <f t="shared" si="162"/>
        <v>0</v>
      </c>
      <c r="P1106" s="75">
        <f t="shared" si="162"/>
        <v>0</v>
      </c>
      <c r="Q1106" s="75">
        <f t="shared" si="162"/>
        <v>0</v>
      </c>
      <c r="R1106" s="75">
        <f t="shared" si="162"/>
        <v>0</v>
      </c>
      <c r="S1106" s="75">
        <f t="shared" si="162"/>
        <v>0</v>
      </c>
      <c r="T1106" s="42" t="str">
        <f t="shared" si="161"/>
        <v/>
      </c>
    </row>
    <row r="1107" spans="1:20" x14ac:dyDescent="0.25">
      <c r="A1107">
        <v>831</v>
      </c>
      <c r="B1107">
        <v>1115247.0822600001</v>
      </c>
      <c r="C1107">
        <v>0</v>
      </c>
      <c r="D1107">
        <v>0</v>
      </c>
      <c r="E1107">
        <v>0</v>
      </c>
      <c r="F1107">
        <v>2</v>
      </c>
      <c r="G1107">
        <v>1071598</v>
      </c>
      <c r="H1107" s="74">
        <v>1071600</v>
      </c>
      <c r="I1107" s="42" t="str">
        <f t="shared" si="155"/>
        <v/>
      </c>
      <c r="J1107" s="42" t="str">
        <f t="shared" si="156"/>
        <v/>
      </c>
      <c r="K1107" s="42" t="str">
        <f t="shared" si="157"/>
        <v/>
      </c>
      <c r="L1107" s="42">
        <f t="shared" si="158"/>
        <v>1.866368047779022E-6</v>
      </c>
      <c r="M1107" s="42">
        <f t="shared" si="159"/>
        <v>0.99999813363195222</v>
      </c>
      <c r="N1107" s="75">
        <f t="shared" si="160"/>
        <v>0.96086330737440606</v>
      </c>
      <c r="O1107" s="75">
        <f t="shared" si="162"/>
        <v>0</v>
      </c>
      <c r="P1107" s="75">
        <f t="shared" si="162"/>
        <v>0</v>
      </c>
      <c r="Q1107" s="75">
        <f t="shared" si="162"/>
        <v>0</v>
      </c>
      <c r="R1107" s="75">
        <f t="shared" si="162"/>
        <v>1.7933245751668648E-6</v>
      </c>
      <c r="S1107" s="75">
        <f t="shared" si="162"/>
        <v>0.96086151404983089</v>
      </c>
      <c r="T1107" s="42" t="str">
        <f t="shared" si="161"/>
        <v/>
      </c>
    </row>
    <row r="1108" spans="1:20" x14ac:dyDescent="0.25">
      <c r="A1108">
        <v>837</v>
      </c>
      <c r="B1108">
        <v>2131745.6378100002</v>
      </c>
      <c r="C1108">
        <v>0</v>
      </c>
      <c r="D1108">
        <v>0</v>
      </c>
      <c r="E1108">
        <v>0</v>
      </c>
      <c r="F1108">
        <v>0</v>
      </c>
      <c r="G1108">
        <v>0</v>
      </c>
      <c r="H1108" s="74">
        <v>0</v>
      </c>
      <c r="I1108" s="42" t="str">
        <f t="shared" si="155"/>
        <v/>
      </c>
      <c r="J1108" s="42" t="str">
        <f t="shared" si="156"/>
        <v/>
      </c>
      <c r="K1108" s="42" t="str">
        <f t="shared" si="157"/>
        <v/>
      </c>
      <c r="L1108" s="42" t="str">
        <f t="shared" si="158"/>
        <v/>
      </c>
      <c r="M1108" s="42" t="str">
        <f t="shared" si="159"/>
        <v/>
      </c>
      <c r="N1108" s="75">
        <f t="shared" si="160"/>
        <v>0</v>
      </c>
      <c r="O1108" s="75">
        <f t="shared" si="162"/>
        <v>0</v>
      </c>
      <c r="P1108" s="75">
        <f t="shared" si="162"/>
        <v>0</v>
      </c>
      <c r="Q1108" s="75">
        <f t="shared" si="162"/>
        <v>0</v>
      </c>
      <c r="R1108" s="75">
        <f t="shared" si="162"/>
        <v>0</v>
      </c>
      <c r="S1108" s="75">
        <f t="shared" si="162"/>
        <v>0</v>
      </c>
      <c r="T1108" s="42" t="str">
        <f t="shared" si="161"/>
        <v/>
      </c>
    </row>
    <row r="1109" spans="1:20" x14ac:dyDescent="0.25">
      <c r="A1109">
        <v>849</v>
      </c>
      <c r="B1109">
        <v>13853958.042400001</v>
      </c>
      <c r="C1109">
        <v>0</v>
      </c>
      <c r="D1109">
        <v>0</v>
      </c>
      <c r="E1109">
        <v>30460</v>
      </c>
      <c r="F1109">
        <v>397061</v>
      </c>
      <c r="G1109">
        <v>0</v>
      </c>
      <c r="H1109" s="74">
        <v>427521</v>
      </c>
      <c r="I1109" s="42" t="str">
        <f t="shared" si="155"/>
        <v/>
      </c>
      <c r="J1109" s="42" t="str">
        <f t="shared" si="156"/>
        <v/>
      </c>
      <c r="K1109" s="42">
        <f t="shared" si="157"/>
        <v>7.1247962088412026E-2</v>
      </c>
      <c r="L1109" s="42">
        <f t="shared" si="158"/>
        <v>0.928752037911588</v>
      </c>
      <c r="M1109" s="42" t="str">
        <f t="shared" si="159"/>
        <v/>
      </c>
      <c r="N1109" s="75">
        <f t="shared" si="160"/>
        <v>3.0859123341616394E-2</v>
      </c>
      <c r="O1109" s="75">
        <f t="shared" si="162"/>
        <v>0</v>
      </c>
      <c r="P1109" s="75">
        <f t="shared" si="162"/>
        <v>0</v>
      </c>
      <c r="Q1109" s="75">
        <f t="shared" si="162"/>
        <v>2.1986496499251155E-3</v>
      </c>
      <c r="R1109" s="75">
        <f t="shared" si="162"/>
        <v>2.8660473691691276E-2</v>
      </c>
      <c r="S1109" s="75">
        <f t="shared" si="162"/>
        <v>0</v>
      </c>
      <c r="T1109" s="42" t="str">
        <f t="shared" si="161"/>
        <v/>
      </c>
    </row>
    <row r="1110" spans="1:20" x14ac:dyDescent="0.25">
      <c r="A1110">
        <v>850</v>
      </c>
      <c r="B1110">
        <v>4095032.3515599999</v>
      </c>
      <c r="C1110">
        <v>0</v>
      </c>
      <c r="D1110">
        <v>0</v>
      </c>
      <c r="E1110">
        <v>0</v>
      </c>
      <c r="F1110">
        <v>0</v>
      </c>
      <c r="G1110">
        <v>0</v>
      </c>
      <c r="H1110" s="74">
        <v>0</v>
      </c>
      <c r="I1110" s="42" t="str">
        <f t="shared" si="155"/>
        <v/>
      </c>
      <c r="J1110" s="42" t="str">
        <f t="shared" si="156"/>
        <v/>
      </c>
      <c r="K1110" s="42" t="str">
        <f t="shared" si="157"/>
        <v/>
      </c>
      <c r="L1110" s="42" t="str">
        <f t="shared" si="158"/>
        <v/>
      </c>
      <c r="M1110" s="42" t="str">
        <f t="shared" si="159"/>
        <v/>
      </c>
      <c r="N1110" s="75">
        <f t="shared" si="160"/>
        <v>0</v>
      </c>
      <c r="O1110" s="75">
        <f t="shared" si="162"/>
        <v>0</v>
      </c>
      <c r="P1110" s="75">
        <f t="shared" si="162"/>
        <v>0</v>
      </c>
      <c r="Q1110" s="75">
        <f t="shared" si="162"/>
        <v>0</v>
      </c>
      <c r="R1110" s="75">
        <f t="shared" si="162"/>
        <v>0</v>
      </c>
      <c r="S1110" s="75">
        <f t="shared" si="162"/>
        <v>0</v>
      </c>
      <c r="T1110" s="42" t="str">
        <f t="shared" si="161"/>
        <v/>
      </c>
    </row>
    <row r="1111" spans="1:20" x14ac:dyDescent="0.25">
      <c r="A1111">
        <v>858</v>
      </c>
      <c r="B1111">
        <v>4467900.3158900002</v>
      </c>
      <c r="C1111">
        <v>0</v>
      </c>
      <c r="D1111">
        <v>0</v>
      </c>
      <c r="E1111">
        <v>0</v>
      </c>
      <c r="F1111">
        <v>0</v>
      </c>
      <c r="G1111">
        <v>0</v>
      </c>
      <c r="H1111" s="74">
        <v>0</v>
      </c>
      <c r="I1111" s="42" t="str">
        <f t="shared" si="155"/>
        <v/>
      </c>
      <c r="J1111" s="42" t="str">
        <f t="shared" si="156"/>
        <v/>
      </c>
      <c r="K1111" s="42" t="str">
        <f t="shared" si="157"/>
        <v/>
      </c>
      <c r="L1111" s="42" t="str">
        <f t="shared" si="158"/>
        <v/>
      </c>
      <c r="M1111" s="42" t="str">
        <f t="shared" si="159"/>
        <v/>
      </c>
      <c r="N1111" s="75">
        <f t="shared" si="160"/>
        <v>0</v>
      </c>
      <c r="O1111" s="75">
        <f t="shared" si="162"/>
        <v>0</v>
      </c>
      <c r="P1111" s="75">
        <f t="shared" si="162"/>
        <v>0</v>
      </c>
      <c r="Q1111" s="75">
        <f t="shared" si="162"/>
        <v>0</v>
      </c>
      <c r="R1111" s="75">
        <f t="shared" si="162"/>
        <v>0</v>
      </c>
      <c r="S1111" s="75">
        <f t="shared" si="162"/>
        <v>0</v>
      </c>
      <c r="T1111" s="42" t="str">
        <f t="shared" si="161"/>
        <v/>
      </c>
    </row>
    <row r="1112" spans="1:20" x14ac:dyDescent="0.25">
      <c r="A1112">
        <v>553</v>
      </c>
      <c r="B1112">
        <v>215457.54874999999</v>
      </c>
      <c r="C1112">
        <v>0</v>
      </c>
      <c r="D1112">
        <v>0</v>
      </c>
      <c r="E1112">
        <v>0</v>
      </c>
      <c r="F1112">
        <v>0</v>
      </c>
      <c r="G1112">
        <v>0</v>
      </c>
      <c r="H1112" s="74">
        <v>0</v>
      </c>
      <c r="I1112" s="42" t="str">
        <f t="shared" si="155"/>
        <v/>
      </c>
      <c r="J1112" s="42" t="str">
        <f t="shared" si="156"/>
        <v/>
      </c>
      <c r="K1112" s="42" t="str">
        <f t="shared" si="157"/>
        <v/>
      </c>
      <c r="L1112" s="42" t="str">
        <f t="shared" si="158"/>
        <v/>
      </c>
      <c r="M1112" s="42" t="str">
        <f t="shared" si="159"/>
        <v/>
      </c>
      <c r="N1112" s="75">
        <f t="shared" si="160"/>
        <v>0</v>
      </c>
      <c r="O1112" s="75">
        <f t="shared" si="162"/>
        <v>0</v>
      </c>
      <c r="P1112" s="75">
        <f t="shared" si="162"/>
        <v>0</v>
      </c>
      <c r="Q1112" s="75">
        <f t="shared" si="162"/>
        <v>0</v>
      </c>
      <c r="R1112" s="75">
        <f t="shared" si="162"/>
        <v>0</v>
      </c>
      <c r="S1112" s="75">
        <f t="shared" si="162"/>
        <v>0</v>
      </c>
      <c r="T1112" s="42" t="str">
        <f t="shared" si="161"/>
        <v/>
      </c>
    </row>
    <row r="1113" spans="1:20" x14ac:dyDescent="0.25">
      <c r="A1113">
        <v>564</v>
      </c>
      <c r="B1113">
        <v>418768.13243699999</v>
      </c>
      <c r="C1113">
        <v>0</v>
      </c>
      <c r="D1113">
        <v>0</v>
      </c>
      <c r="E1113">
        <v>0</v>
      </c>
      <c r="F1113">
        <v>0</v>
      </c>
      <c r="G1113">
        <v>0</v>
      </c>
      <c r="H1113" s="74">
        <v>0</v>
      </c>
      <c r="I1113" s="42" t="str">
        <f t="shared" si="155"/>
        <v/>
      </c>
      <c r="J1113" s="42" t="str">
        <f t="shared" si="156"/>
        <v/>
      </c>
      <c r="K1113" s="42" t="str">
        <f t="shared" si="157"/>
        <v/>
      </c>
      <c r="L1113" s="42" t="str">
        <f t="shared" si="158"/>
        <v/>
      </c>
      <c r="M1113" s="42" t="str">
        <f t="shared" si="159"/>
        <v/>
      </c>
      <c r="N1113" s="75">
        <f t="shared" si="160"/>
        <v>0</v>
      </c>
      <c r="O1113" s="75">
        <f t="shared" si="162"/>
        <v>0</v>
      </c>
      <c r="P1113" s="75">
        <f t="shared" si="162"/>
        <v>0</v>
      </c>
      <c r="Q1113" s="75">
        <f t="shared" si="162"/>
        <v>0</v>
      </c>
      <c r="R1113" s="75">
        <f t="shared" si="162"/>
        <v>0</v>
      </c>
      <c r="S1113" s="75">
        <f t="shared" si="162"/>
        <v>0</v>
      </c>
      <c r="T1113" s="42" t="str">
        <f t="shared" si="161"/>
        <v/>
      </c>
    </row>
    <row r="1114" spans="1:20" x14ac:dyDescent="0.25">
      <c r="A1114">
        <v>10</v>
      </c>
      <c r="B1114">
        <v>2120047.9805600001</v>
      </c>
      <c r="C1114">
        <v>0</v>
      </c>
      <c r="D1114">
        <v>0</v>
      </c>
      <c r="E1114">
        <v>0</v>
      </c>
      <c r="F1114">
        <v>0</v>
      </c>
      <c r="G1114">
        <v>0</v>
      </c>
      <c r="H1114" s="74">
        <v>0</v>
      </c>
      <c r="I1114" s="42" t="str">
        <f t="shared" si="155"/>
        <v/>
      </c>
      <c r="J1114" s="42" t="str">
        <f t="shared" si="156"/>
        <v/>
      </c>
      <c r="K1114" s="42" t="str">
        <f t="shared" si="157"/>
        <v/>
      </c>
      <c r="L1114" s="42" t="str">
        <f t="shared" si="158"/>
        <v/>
      </c>
      <c r="M1114" s="42" t="str">
        <f t="shared" si="159"/>
        <v/>
      </c>
      <c r="N1114" s="75">
        <f t="shared" si="160"/>
        <v>0</v>
      </c>
      <c r="O1114" s="75">
        <f t="shared" si="162"/>
        <v>0</v>
      </c>
      <c r="P1114" s="75">
        <f t="shared" si="162"/>
        <v>0</v>
      </c>
      <c r="Q1114" s="75">
        <f t="shared" si="162"/>
        <v>0</v>
      </c>
      <c r="R1114" s="75">
        <f t="shared" si="162"/>
        <v>0</v>
      </c>
      <c r="S1114" s="75">
        <f t="shared" si="162"/>
        <v>0</v>
      </c>
      <c r="T1114" s="42" t="str">
        <f t="shared" si="161"/>
        <v/>
      </c>
    </row>
    <row r="1115" spans="1:20" x14ac:dyDescent="0.25">
      <c r="A1115">
        <v>35</v>
      </c>
      <c r="B1115">
        <v>23872327.317400001</v>
      </c>
      <c r="C1115">
        <v>0</v>
      </c>
      <c r="D1115">
        <v>0</v>
      </c>
      <c r="E1115">
        <v>35277</v>
      </c>
      <c r="F1115">
        <v>1106381</v>
      </c>
      <c r="G1115">
        <v>2976662</v>
      </c>
      <c r="H1115" s="74">
        <v>4118320</v>
      </c>
      <c r="I1115" s="42" t="str">
        <f t="shared" si="155"/>
        <v/>
      </c>
      <c r="J1115" s="42" t="str">
        <f t="shared" si="156"/>
        <v/>
      </c>
      <c r="K1115" s="42">
        <f t="shared" si="157"/>
        <v>8.5658715204258041E-3</v>
      </c>
      <c r="L1115" s="42">
        <f t="shared" si="158"/>
        <v>0.2686486237106393</v>
      </c>
      <c r="M1115" s="42">
        <f t="shared" si="159"/>
        <v>0.72278550476893488</v>
      </c>
      <c r="N1115" s="75">
        <f t="shared" si="160"/>
        <v>0.17251439062660009</v>
      </c>
      <c r="O1115" s="75">
        <f t="shared" si="162"/>
        <v>0</v>
      </c>
      <c r="P1115" s="75">
        <f t="shared" si="162"/>
        <v>0</v>
      </c>
      <c r="Q1115" s="75">
        <f t="shared" si="162"/>
        <v>1.4777361055320062E-3</v>
      </c>
      <c r="R1115" s="75">
        <f t="shared" si="162"/>
        <v>4.6345753612115723E-2</v>
      </c>
      <c r="S1115" s="75">
        <f t="shared" si="162"/>
        <v>0.12469090090895237</v>
      </c>
      <c r="T1115" s="42" t="str">
        <f t="shared" si="161"/>
        <v/>
      </c>
    </row>
    <row r="1116" spans="1:20" x14ac:dyDescent="0.25">
      <c r="A1116">
        <v>37</v>
      </c>
      <c r="B1116">
        <v>3933012.0619999999</v>
      </c>
      <c r="C1116">
        <v>0</v>
      </c>
      <c r="D1116">
        <v>0</v>
      </c>
      <c r="E1116">
        <v>74205</v>
      </c>
      <c r="F1116">
        <v>1679</v>
      </c>
      <c r="G1116">
        <v>0</v>
      </c>
      <c r="H1116" s="74">
        <v>75884</v>
      </c>
      <c r="I1116" s="42" t="str">
        <f t="shared" si="155"/>
        <v/>
      </c>
      <c r="J1116" s="42" t="str">
        <f t="shared" si="156"/>
        <v/>
      </c>
      <c r="K1116" s="42">
        <f t="shared" si="157"/>
        <v>0.97787412366243209</v>
      </c>
      <c r="L1116" s="42">
        <f t="shared" si="158"/>
        <v>2.2125876337567865E-2</v>
      </c>
      <c r="M1116" s="42" t="str">
        <f t="shared" si="159"/>
        <v/>
      </c>
      <c r="N1116" s="75">
        <f t="shared" si="160"/>
        <v>1.9294118300113162E-2</v>
      </c>
      <c r="O1116" s="75">
        <f t="shared" si="162"/>
        <v>0</v>
      </c>
      <c r="P1116" s="75">
        <f t="shared" si="162"/>
        <v>0</v>
      </c>
      <c r="Q1116" s="75">
        <f t="shared" si="162"/>
        <v>1.8867219024562454E-2</v>
      </c>
      <c r="R1116" s="75">
        <f t="shared" si="162"/>
        <v>4.2689927555070894E-4</v>
      </c>
      <c r="S1116" s="75">
        <f t="shared" si="162"/>
        <v>0</v>
      </c>
      <c r="T1116" s="42" t="str">
        <f t="shared" si="161"/>
        <v/>
      </c>
    </row>
    <row r="1117" spans="1:20" x14ac:dyDescent="0.25">
      <c r="A1117">
        <v>39</v>
      </c>
      <c r="B1117">
        <v>84104506.543599993</v>
      </c>
      <c r="C1117">
        <v>0</v>
      </c>
      <c r="D1117">
        <v>0</v>
      </c>
      <c r="E1117">
        <v>555862</v>
      </c>
      <c r="F1117">
        <v>1926</v>
      </c>
      <c r="G1117">
        <v>0</v>
      </c>
      <c r="H1117" s="74">
        <v>557788</v>
      </c>
      <c r="I1117" s="42" t="str">
        <f t="shared" si="155"/>
        <v/>
      </c>
      <c r="J1117" s="42" t="str">
        <f t="shared" si="156"/>
        <v/>
      </c>
      <c r="K1117" s="42">
        <f t="shared" si="157"/>
        <v>0.99654707523288422</v>
      </c>
      <c r="L1117" s="42">
        <f t="shared" si="158"/>
        <v>3.4529247671158218E-3</v>
      </c>
      <c r="M1117" s="42" t="str">
        <f t="shared" si="159"/>
        <v/>
      </c>
      <c r="N1117" s="75">
        <f t="shared" si="160"/>
        <v>6.632082190635543E-3</v>
      </c>
      <c r="O1117" s="75">
        <f t="shared" si="162"/>
        <v>0</v>
      </c>
      <c r="P1117" s="75">
        <f t="shared" si="162"/>
        <v>0</v>
      </c>
      <c r="Q1117" s="75">
        <f t="shared" si="162"/>
        <v>6.6091821097819499E-3</v>
      </c>
      <c r="R1117" s="75">
        <f t="shared" si="162"/>
        <v>2.2900080853593221E-5</v>
      </c>
      <c r="S1117" s="75">
        <f t="shared" si="162"/>
        <v>0</v>
      </c>
      <c r="T1117" s="42" t="str">
        <f t="shared" si="161"/>
        <v/>
      </c>
    </row>
    <row r="1118" spans="1:20" x14ac:dyDescent="0.25">
      <c r="A1118">
        <v>43</v>
      </c>
      <c r="B1118">
        <v>5454048.0772500001</v>
      </c>
      <c r="C1118">
        <v>0</v>
      </c>
      <c r="D1118">
        <v>0</v>
      </c>
      <c r="E1118">
        <v>518826</v>
      </c>
      <c r="F1118">
        <v>1080</v>
      </c>
      <c r="G1118">
        <v>0</v>
      </c>
      <c r="H1118" s="74">
        <v>519906</v>
      </c>
      <c r="I1118" s="42" t="str">
        <f t="shared" si="155"/>
        <v/>
      </c>
      <c r="J1118" s="42" t="str">
        <f t="shared" si="156"/>
        <v/>
      </c>
      <c r="K1118" s="42">
        <f t="shared" si="157"/>
        <v>0.99792270141140893</v>
      </c>
      <c r="L1118" s="42">
        <f t="shared" si="158"/>
        <v>2.0772985885910145E-3</v>
      </c>
      <c r="M1118" s="42" t="str">
        <f t="shared" si="159"/>
        <v/>
      </c>
      <c r="N1118" s="75">
        <f t="shared" si="160"/>
        <v>9.5324792271017741E-2</v>
      </c>
      <c r="O1118" s="75">
        <f t="shared" si="162"/>
        <v>0</v>
      </c>
      <c r="P1118" s="75">
        <f t="shared" si="162"/>
        <v>0</v>
      </c>
      <c r="Q1118" s="75">
        <f t="shared" si="162"/>
        <v>9.5126774214575424E-2</v>
      </c>
      <c r="R1118" s="75">
        <f t="shared" si="162"/>
        <v>1.980180564423168E-4</v>
      </c>
      <c r="S1118" s="75">
        <f t="shared" si="162"/>
        <v>0</v>
      </c>
      <c r="T1118" s="42" t="str">
        <f t="shared" si="161"/>
        <v/>
      </c>
    </row>
    <row r="1119" spans="1:20" x14ac:dyDescent="0.25">
      <c r="A1119">
        <v>44</v>
      </c>
      <c r="B1119">
        <v>109846484.686</v>
      </c>
      <c r="C1119">
        <v>0</v>
      </c>
      <c r="D1119">
        <v>0</v>
      </c>
      <c r="E1119">
        <v>5649957</v>
      </c>
      <c r="F1119">
        <v>338702</v>
      </c>
      <c r="G1119">
        <v>0</v>
      </c>
      <c r="H1119" s="74">
        <v>5988659</v>
      </c>
      <c r="I1119" s="42" t="str">
        <f t="shared" si="155"/>
        <v/>
      </c>
      <c r="J1119" s="42" t="str">
        <f t="shared" si="156"/>
        <v/>
      </c>
      <c r="K1119" s="42">
        <f t="shared" si="157"/>
        <v>0.94344276406454264</v>
      </c>
      <c r="L1119" s="42">
        <f t="shared" si="158"/>
        <v>5.6557235935457334E-2</v>
      </c>
      <c r="M1119" s="42" t="str">
        <f t="shared" si="159"/>
        <v/>
      </c>
      <c r="N1119" s="75">
        <f t="shared" si="160"/>
        <v>5.4518440140517835E-2</v>
      </c>
      <c r="O1119" s="75">
        <f t="shared" si="162"/>
        <v>0</v>
      </c>
      <c r="P1119" s="75">
        <f t="shared" si="162"/>
        <v>0</v>
      </c>
      <c r="Q1119" s="75">
        <f t="shared" si="162"/>
        <v>5.1435027858657459E-2</v>
      </c>
      <c r="R1119" s="75">
        <f t="shared" si="162"/>
        <v>3.0834122818603751E-3</v>
      </c>
      <c r="S1119" s="75">
        <f t="shared" si="162"/>
        <v>0</v>
      </c>
      <c r="T1119" s="42" t="str">
        <f t="shared" si="161"/>
        <v/>
      </c>
    </row>
    <row r="1120" spans="1:20" x14ac:dyDescent="0.25">
      <c r="A1120">
        <v>45</v>
      </c>
      <c r="B1120">
        <v>16267800.0649</v>
      </c>
      <c r="C1120">
        <v>0</v>
      </c>
      <c r="D1120">
        <v>0</v>
      </c>
      <c r="E1120">
        <v>1852567</v>
      </c>
      <c r="F1120">
        <v>478932</v>
      </c>
      <c r="G1120">
        <v>0</v>
      </c>
      <c r="H1120" s="74">
        <v>2331499</v>
      </c>
      <c r="I1120" s="42" t="str">
        <f t="shared" si="155"/>
        <v/>
      </c>
      <c r="J1120" s="42" t="str">
        <f t="shared" si="156"/>
        <v/>
      </c>
      <c r="K1120" s="42">
        <f t="shared" si="157"/>
        <v>0.7945819406313277</v>
      </c>
      <c r="L1120" s="42">
        <f t="shared" si="158"/>
        <v>0.20541805936867225</v>
      </c>
      <c r="M1120" s="42" t="str">
        <f t="shared" si="159"/>
        <v/>
      </c>
      <c r="N1120" s="75">
        <f t="shared" si="160"/>
        <v>0.14331987058474657</v>
      </c>
      <c r="O1120" s="75">
        <f t="shared" si="162"/>
        <v>0</v>
      </c>
      <c r="P1120" s="75">
        <f t="shared" si="162"/>
        <v>0</v>
      </c>
      <c r="Q1120" s="75">
        <f t="shared" si="162"/>
        <v>0.11387938090025869</v>
      </c>
      <c r="R1120" s="75">
        <f t="shared" si="162"/>
        <v>2.9440489684487897E-2</v>
      </c>
      <c r="S1120" s="75">
        <f t="shared" si="162"/>
        <v>0</v>
      </c>
      <c r="T1120" s="42" t="str">
        <f t="shared" si="161"/>
        <v/>
      </c>
    </row>
    <row r="1121" spans="1:20" x14ac:dyDescent="0.25">
      <c r="A1121">
        <v>49</v>
      </c>
      <c r="B1121">
        <v>195050287.06900001</v>
      </c>
      <c r="C1121">
        <v>0</v>
      </c>
      <c r="D1121">
        <v>0</v>
      </c>
      <c r="E1121">
        <v>6466587</v>
      </c>
      <c r="F1121">
        <v>34909</v>
      </c>
      <c r="G1121">
        <v>0</v>
      </c>
      <c r="H1121" s="74">
        <v>6501496</v>
      </c>
      <c r="I1121" s="42" t="str">
        <f t="shared" si="155"/>
        <v/>
      </c>
      <c r="J1121" s="42" t="str">
        <f t="shared" si="156"/>
        <v/>
      </c>
      <c r="K1121" s="42">
        <f t="shared" si="157"/>
        <v>0.99463062039875128</v>
      </c>
      <c r="L1121" s="42">
        <f t="shared" si="158"/>
        <v>5.3693796012486972E-3</v>
      </c>
      <c r="M1121" s="42" t="str">
        <f t="shared" si="159"/>
        <v/>
      </c>
      <c r="N1121" s="75">
        <f t="shared" si="160"/>
        <v>3.3332409286329648E-2</v>
      </c>
      <c r="O1121" s="75">
        <f t="shared" si="162"/>
        <v>0</v>
      </c>
      <c r="P1121" s="75">
        <f t="shared" si="162"/>
        <v>0</v>
      </c>
      <c r="Q1121" s="75">
        <f t="shared" si="162"/>
        <v>3.3153434927847163E-2</v>
      </c>
      <c r="R1121" s="75">
        <f t="shared" si="162"/>
        <v>1.7897435848249107E-4</v>
      </c>
      <c r="S1121" s="75">
        <f t="shared" si="162"/>
        <v>0</v>
      </c>
      <c r="T1121" s="42" t="str">
        <f t="shared" si="161"/>
        <v/>
      </c>
    </row>
    <row r="1122" spans="1:20" x14ac:dyDescent="0.25">
      <c r="A1122">
        <v>50</v>
      </c>
      <c r="B1122">
        <v>25657783.743299998</v>
      </c>
      <c r="C1122">
        <v>0</v>
      </c>
      <c r="D1122">
        <v>0</v>
      </c>
      <c r="E1122">
        <v>8159</v>
      </c>
      <c r="F1122">
        <v>250187</v>
      </c>
      <c r="G1122">
        <v>0</v>
      </c>
      <c r="H1122" s="74">
        <v>258346</v>
      </c>
      <c r="I1122" s="42" t="str">
        <f t="shared" si="155"/>
        <v/>
      </c>
      <c r="J1122" s="42" t="str">
        <f t="shared" si="156"/>
        <v/>
      </c>
      <c r="K1122" s="42">
        <f t="shared" si="157"/>
        <v>3.1581677285500841E-2</v>
      </c>
      <c r="L1122" s="42">
        <f t="shared" si="158"/>
        <v>0.96841832271449912</v>
      </c>
      <c r="M1122" s="42" t="str">
        <f t="shared" si="159"/>
        <v/>
      </c>
      <c r="N1122" s="75">
        <f t="shared" si="160"/>
        <v>1.0068913300723478E-2</v>
      </c>
      <c r="O1122" s="75">
        <f t="shared" si="162"/>
        <v>0</v>
      </c>
      <c r="P1122" s="75">
        <f t="shared" si="162"/>
        <v>0</v>
      </c>
      <c r="Q1122" s="75">
        <f t="shared" si="162"/>
        <v>3.1799317047913599E-4</v>
      </c>
      <c r="R1122" s="75">
        <f t="shared" si="162"/>
        <v>9.7509201302443428E-3</v>
      </c>
      <c r="S1122" s="75">
        <f t="shared" si="162"/>
        <v>0</v>
      </c>
      <c r="T1122" s="42" t="str">
        <f t="shared" si="161"/>
        <v/>
      </c>
    </row>
    <row r="1123" spans="1:20" x14ac:dyDescent="0.25">
      <c r="A1123">
        <v>51</v>
      </c>
      <c r="B1123">
        <v>11287884.783199999</v>
      </c>
      <c r="C1123">
        <v>0</v>
      </c>
      <c r="D1123">
        <v>0</v>
      </c>
      <c r="E1123">
        <v>70</v>
      </c>
      <c r="F1123">
        <v>73514</v>
      </c>
      <c r="G1123">
        <v>0</v>
      </c>
      <c r="H1123" s="74">
        <v>73584</v>
      </c>
      <c r="I1123" s="42" t="str">
        <f t="shared" si="155"/>
        <v/>
      </c>
      <c r="J1123" s="42" t="str">
        <f t="shared" si="156"/>
        <v/>
      </c>
      <c r="K1123" s="42">
        <f t="shared" si="157"/>
        <v>9.5129375951293754E-4</v>
      </c>
      <c r="L1123" s="42">
        <f t="shared" si="158"/>
        <v>0.99904870624048703</v>
      </c>
      <c r="M1123" s="42" t="str">
        <f t="shared" si="159"/>
        <v/>
      </c>
      <c r="N1123" s="75">
        <f t="shared" si="160"/>
        <v>6.5188475443616013E-3</v>
      </c>
      <c r="O1123" s="75">
        <f t="shared" si="162"/>
        <v>0</v>
      </c>
      <c r="P1123" s="75">
        <f t="shared" si="162"/>
        <v>0</v>
      </c>
      <c r="Q1123" s="75">
        <f t="shared" si="162"/>
        <v>6.2013389881674286E-6</v>
      </c>
      <c r="R1123" s="75">
        <f t="shared" si="162"/>
        <v>6.5126462053734339E-3</v>
      </c>
      <c r="S1123" s="75">
        <f t="shared" si="162"/>
        <v>0</v>
      </c>
      <c r="T1123" s="42" t="str">
        <f t="shared" si="161"/>
        <v/>
      </c>
    </row>
    <row r="1124" spans="1:20" x14ac:dyDescent="0.25">
      <c r="A1124">
        <v>60</v>
      </c>
      <c r="B1124">
        <v>13765181.4637</v>
      </c>
      <c r="C1124">
        <v>0</v>
      </c>
      <c r="D1124">
        <v>0</v>
      </c>
      <c r="E1124">
        <v>23423</v>
      </c>
      <c r="F1124">
        <v>8117</v>
      </c>
      <c r="G1124">
        <v>0</v>
      </c>
      <c r="H1124" s="74">
        <v>31540</v>
      </c>
      <c r="I1124" s="42" t="str">
        <f t="shared" si="155"/>
        <v/>
      </c>
      <c r="J1124" s="42" t="str">
        <f t="shared" si="156"/>
        <v/>
      </c>
      <c r="K1124" s="42">
        <f t="shared" si="157"/>
        <v>0.7426442612555485</v>
      </c>
      <c r="L1124" s="42">
        <f t="shared" si="158"/>
        <v>0.2573557387444515</v>
      </c>
      <c r="M1124" s="42" t="str">
        <f t="shared" si="159"/>
        <v/>
      </c>
      <c r="N1124" s="75">
        <f t="shared" si="160"/>
        <v>2.2912883555639106E-3</v>
      </c>
      <c r="O1124" s="75">
        <f t="shared" si="162"/>
        <v>0</v>
      </c>
      <c r="P1124" s="75">
        <f t="shared" si="162"/>
        <v>0</v>
      </c>
      <c r="Q1124" s="75">
        <f t="shared" si="162"/>
        <v>1.701612148141201E-3</v>
      </c>
      <c r="R1124" s="75">
        <f t="shared" si="162"/>
        <v>5.8967620742270967E-4</v>
      </c>
      <c r="S1124" s="75">
        <f t="shared" si="162"/>
        <v>0</v>
      </c>
      <c r="T1124" s="42" t="str">
        <f t="shared" si="161"/>
        <v/>
      </c>
    </row>
    <row r="1125" spans="1:20" x14ac:dyDescent="0.25">
      <c r="A1125">
        <v>62</v>
      </c>
      <c r="B1125">
        <v>6779755.7794399997</v>
      </c>
      <c r="C1125">
        <v>0</v>
      </c>
      <c r="D1125">
        <v>0</v>
      </c>
      <c r="E1125">
        <v>19921</v>
      </c>
      <c r="F1125">
        <v>2604</v>
      </c>
      <c r="G1125">
        <v>0</v>
      </c>
      <c r="H1125" s="74">
        <v>22525</v>
      </c>
      <c r="I1125" s="42" t="str">
        <f t="shared" si="155"/>
        <v/>
      </c>
      <c r="J1125" s="42" t="str">
        <f t="shared" si="156"/>
        <v/>
      </c>
      <c r="K1125" s="42">
        <f t="shared" si="157"/>
        <v>0.88439511653718095</v>
      </c>
      <c r="L1125" s="42">
        <f t="shared" si="158"/>
        <v>0.11560488346281909</v>
      </c>
      <c r="M1125" s="42" t="str">
        <f t="shared" si="159"/>
        <v/>
      </c>
      <c r="N1125" s="75">
        <f t="shared" si="160"/>
        <v>3.3223910613872495E-3</v>
      </c>
      <c r="O1125" s="75">
        <f t="shared" si="162"/>
        <v>0</v>
      </c>
      <c r="P1125" s="75">
        <f t="shared" si="162"/>
        <v>0</v>
      </c>
      <c r="Q1125" s="75">
        <f t="shared" si="162"/>
        <v>2.9383064299176647E-3</v>
      </c>
      <c r="R1125" s="75">
        <f t="shared" si="162"/>
        <v>3.8408463146958482E-4</v>
      </c>
      <c r="S1125" s="75">
        <f t="shared" si="162"/>
        <v>0</v>
      </c>
      <c r="T1125" s="42" t="str">
        <f t="shared" si="161"/>
        <v/>
      </c>
    </row>
    <row r="1126" spans="1:20" x14ac:dyDescent="0.25">
      <c r="A1126">
        <v>64</v>
      </c>
      <c r="B1126">
        <v>1382540.0523699999</v>
      </c>
      <c r="C1126">
        <v>0</v>
      </c>
      <c r="D1126">
        <v>0</v>
      </c>
      <c r="E1126">
        <v>351655</v>
      </c>
      <c r="F1126">
        <v>1080</v>
      </c>
      <c r="G1126">
        <v>0</v>
      </c>
      <c r="H1126" s="74">
        <v>352735</v>
      </c>
      <c r="I1126" s="42" t="str">
        <f t="shared" si="155"/>
        <v/>
      </c>
      <c r="J1126" s="42" t="str">
        <f t="shared" si="156"/>
        <v/>
      </c>
      <c r="K1126" s="42">
        <f t="shared" si="157"/>
        <v>0.99693821140516248</v>
      </c>
      <c r="L1126" s="42">
        <f t="shared" si="158"/>
        <v>3.0617885948374841E-3</v>
      </c>
      <c r="M1126" s="42" t="str">
        <f t="shared" si="159"/>
        <v/>
      </c>
      <c r="N1126" s="75">
        <f t="shared" si="160"/>
        <v>0.25513546562020317</v>
      </c>
      <c r="O1126" s="75">
        <f t="shared" si="162"/>
        <v>0</v>
      </c>
      <c r="P1126" s="75">
        <f t="shared" si="162"/>
        <v>0</v>
      </c>
      <c r="Q1126" s="75">
        <f t="shared" si="162"/>
        <v>0.25435429476142868</v>
      </c>
      <c r="R1126" s="75">
        <f t="shared" si="162"/>
        <v>7.8117085877448911E-4</v>
      </c>
      <c r="S1126" s="75">
        <f t="shared" si="162"/>
        <v>0</v>
      </c>
      <c r="T1126" s="42" t="str">
        <f t="shared" si="161"/>
        <v/>
      </c>
    </row>
    <row r="1127" spans="1:20" x14ac:dyDescent="0.25">
      <c r="A1127">
        <v>69</v>
      </c>
      <c r="B1127">
        <v>2811467.2055600001</v>
      </c>
      <c r="C1127">
        <v>0</v>
      </c>
      <c r="D1127">
        <v>0</v>
      </c>
      <c r="E1127">
        <v>378236</v>
      </c>
      <c r="F1127">
        <v>0</v>
      </c>
      <c r="G1127">
        <v>2976662</v>
      </c>
      <c r="H1127" s="74">
        <v>3354898</v>
      </c>
      <c r="I1127" s="42" t="str">
        <f t="shared" si="155"/>
        <v/>
      </c>
      <c r="J1127" s="42" t="str">
        <f t="shared" si="156"/>
        <v/>
      </c>
      <c r="K1127" s="42">
        <f t="shared" si="157"/>
        <v>0.11274143058894787</v>
      </c>
      <c r="L1127" s="42" t="str">
        <f t="shared" si="158"/>
        <v/>
      </c>
      <c r="M1127" s="42">
        <f t="shared" si="159"/>
        <v>0.88725856941105219</v>
      </c>
      <c r="N1127" s="75">
        <f t="shared" si="160"/>
        <v>1.1932908174654511</v>
      </c>
      <c r="O1127" s="75">
        <f t="shared" si="162"/>
        <v>0</v>
      </c>
      <c r="P1127" s="75">
        <f t="shared" si="162"/>
        <v>0</v>
      </c>
      <c r="Q1127" s="75">
        <f t="shared" si="162"/>
        <v>0.13453331386971001</v>
      </c>
      <c r="R1127" s="75">
        <f t="shared" si="162"/>
        <v>0</v>
      </c>
      <c r="S1127" s="75">
        <f t="shared" si="162"/>
        <v>1.0587575035957411</v>
      </c>
      <c r="T1127" s="42" t="str">
        <f t="shared" si="161"/>
        <v/>
      </c>
    </row>
    <row r="1128" spans="1:20" x14ac:dyDescent="0.25">
      <c r="A1128">
        <v>781</v>
      </c>
      <c r="B1128">
        <v>13572.255813</v>
      </c>
      <c r="C1128">
        <v>0</v>
      </c>
      <c r="D1128">
        <v>0</v>
      </c>
      <c r="E1128">
        <v>0</v>
      </c>
      <c r="F1128">
        <v>0</v>
      </c>
      <c r="G1128">
        <v>0</v>
      </c>
      <c r="H1128" s="74">
        <v>0</v>
      </c>
      <c r="I1128" s="42" t="str">
        <f t="shared" si="155"/>
        <v/>
      </c>
      <c r="J1128" s="42" t="str">
        <f t="shared" si="156"/>
        <v/>
      </c>
      <c r="K1128" s="42" t="str">
        <f t="shared" si="157"/>
        <v/>
      </c>
      <c r="L1128" s="42" t="str">
        <f t="shared" si="158"/>
        <v/>
      </c>
      <c r="M1128" s="42" t="str">
        <f t="shared" si="159"/>
        <v/>
      </c>
      <c r="N1128" s="75">
        <f t="shared" si="160"/>
        <v>0</v>
      </c>
      <c r="O1128" s="75">
        <f t="shared" si="162"/>
        <v>0</v>
      </c>
      <c r="P1128" s="75">
        <f t="shared" si="162"/>
        <v>0</v>
      </c>
      <c r="Q1128" s="75">
        <f t="shared" si="162"/>
        <v>0</v>
      </c>
      <c r="R1128" s="75">
        <f t="shared" si="162"/>
        <v>0</v>
      </c>
      <c r="S1128" s="75">
        <f t="shared" si="162"/>
        <v>0</v>
      </c>
      <c r="T1128" s="42" t="str">
        <f t="shared" si="161"/>
        <v/>
      </c>
    </row>
    <row r="1129" spans="1:20" x14ac:dyDescent="0.25">
      <c r="A1129">
        <v>782</v>
      </c>
      <c r="B1129">
        <v>60406.955188</v>
      </c>
      <c r="C1129">
        <v>0</v>
      </c>
      <c r="D1129">
        <v>0</v>
      </c>
      <c r="E1129">
        <v>0</v>
      </c>
      <c r="F1129">
        <v>0</v>
      </c>
      <c r="G1129">
        <v>0</v>
      </c>
      <c r="H1129" s="74">
        <v>0</v>
      </c>
      <c r="I1129" s="42" t="str">
        <f t="shared" si="155"/>
        <v/>
      </c>
      <c r="J1129" s="42" t="str">
        <f t="shared" si="156"/>
        <v/>
      </c>
      <c r="K1129" s="42" t="str">
        <f t="shared" si="157"/>
        <v/>
      </c>
      <c r="L1129" s="42" t="str">
        <f t="shared" si="158"/>
        <v/>
      </c>
      <c r="M1129" s="42" t="str">
        <f t="shared" si="159"/>
        <v/>
      </c>
      <c r="N1129" s="75">
        <f t="shared" si="160"/>
        <v>0</v>
      </c>
      <c r="O1129" s="75">
        <f t="shared" si="162"/>
        <v>0</v>
      </c>
      <c r="P1129" s="75">
        <f t="shared" si="162"/>
        <v>0</v>
      </c>
      <c r="Q1129" s="75">
        <f t="shared" si="162"/>
        <v>0</v>
      </c>
      <c r="R1129" s="75">
        <f t="shared" si="162"/>
        <v>0</v>
      </c>
      <c r="S1129" s="75">
        <f t="shared" si="162"/>
        <v>0</v>
      </c>
      <c r="T1129" s="42" t="str">
        <f t="shared" si="161"/>
        <v/>
      </c>
    </row>
    <row r="1130" spans="1:20" x14ac:dyDescent="0.25">
      <c r="A1130">
        <v>783</v>
      </c>
      <c r="B1130">
        <v>1407402.2251899999</v>
      </c>
      <c r="C1130">
        <v>0</v>
      </c>
      <c r="D1130">
        <v>0</v>
      </c>
      <c r="E1130">
        <v>0</v>
      </c>
      <c r="F1130">
        <v>0</v>
      </c>
      <c r="G1130">
        <v>0</v>
      </c>
      <c r="H1130" s="74">
        <v>0</v>
      </c>
      <c r="I1130" s="42" t="str">
        <f t="shared" si="155"/>
        <v/>
      </c>
      <c r="J1130" s="42" t="str">
        <f t="shared" si="156"/>
        <v/>
      </c>
      <c r="K1130" s="42" t="str">
        <f t="shared" si="157"/>
        <v/>
      </c>
      <c r="L1130" s="42" t="str">
        <f t="shared" si="158"/>
        <v/>
      </c>
      <c r="M1130" s="42" t="str">
        <f t="shared" si="159"/>
        <v/>
      </c>
      <c r="N1130" s="75">
        <f t="shared" si="160"/>
        <v>0</v>
      </c>
      <c r="O1130" s="75">
        <f t="shared" si="162"/>
        <v>0</v>
      </c>
      <c r="P1130" s="75">
        <f t="shared" si="162"/>
        <v>0</v>
      </c>
      <c r="Q1130" s="75">
        <f t="shared" si="162"/>
        <v>0</v>
      </c>
      <c r="R1130" s="75">
        <f t="shared" si="162"/>
        <v>0</v>
      </c>
      <c r="S1130" s="75">
        <f t="shared" si="162"/>
        <v>0</v>
      </c>
      <c r="T1130" s="42" t="str">
        <f t="shared" si="161"/>
        <v/>
      </c>
    </row>
    <row r="1131" spans="1:20" x14ac:dyDescent="0.25">
      <c r="A1131">
        <v>784</v>
      </c>
      <c r="B1131">
        <v>245002.708812</v>
      </c>
      <c r="C1131">
        <v>0</v>
      </c>
      <c r="D1131">
        <v>0</v>
      </c>
      <c r="E1131">
        <v>0</v>
      </c>
      <c r="F1131">
        <v>0</v>
      </c>
      <c r="G1131">
        <v>0</v>
      </c>
      <c r="H1131" s="74">
        <v>0</v>
      </c>
      <c r="I1131" s="42" t="str">
        <f t="shared" si="155"/>
        <v/>
      </c>
      <c r="J1131" s="42" t="str">
        <f t="shared" si="156"/>
        <v/>
      </c>
      <c r="K1131" s="42" t="str">
        <f t="shared" si="157"/>
        <v/>
      </c>
      <c r="L1131" s="42" t="str">
        <f t="shared" si="158"/>
        <v/>
      </c>
      <c r="M1131" s="42" t="str">
        <f t="shared" si="159"/>
        <v/>
      </c>
      <c r="N1131" s="75">
        <f t="shared" si="160"/>
        <v>0</v>
      </c>
      <c r="O1131" s="75">
        <f t="shared" si="162"/>
        <v>0</v>
      </c>
      <c r="P1131" s="75">
        <f t="shared" si="162"/>
        <v>0</v>
      </c>
      <c r="Q1131" s="75">
        <f t="shared" si="162"/>
        <v>0</v>
      </c>
      <c r="R1131" s="75">
        <f t="shared" si="162"/>
        <v>0</v>
      </c>
      <c r="S1131" s="75">
        <f t="shared" si="162"/>
        <v>0</v>
      </c>
      <c r="T1131" s="42" t="str">
        <f t="shared" si="161"/>
        <v/>
      </c>
    </row>
    <row r="1132" spans="1:20" x14ac:dyDescent="0.25">
      <c r="A1132">
        <v>785</v>
      </c>
      <c r="B1132">
        <v>50103.506500000003</v>
      </c>
      <c r="C1132">
        <v>0</v>
      </c>
      <c r="D1132">
        <v>0</v>
      </c>
      <c r="E1132">
        <v>0</v>
      </c>
      <c r="F1132">
        <v>0</v>
      </c>
      <c r="G1132">
        <v>0</v>
      </c>
      <c r="H1132" s="74">
        <v>0</v>
      </c>
      <c r="I1132" s="42" t="str">
        <f t="shared" si="155"/>
        <v/>
      </c>
      <c r="J1132" s="42" t="str">
        <f t="shared" si="156"/>
        <v/>
      </c>
      <c r="K1132" s="42" t="str">
        <f t="shared" si="157"/>
        <v/>
      </c>
      <c r="L1132" s="42" t="str">
        <f t="shared" si="158"/>
        <v/>
      </c>
      <c r="M1132" s="42" t="str">
        <f t="shared" si="159"/>
        <v/>
      </c>
      <c r="N1132" s="75">
        <f t="shared" si="160"/>
        <v>0</v>
      </c>
      <c r="O1132" s="75">
        <f t="shared" si="162"/>
        <v>0</v>
      </c>
      <c r="P1132" s="75">
        <f t="shared" si="162"/>
        <v>0</v>
      </c>
      <c r="Q1132" s="75">
        <f t="shared" si="162"/>
        <v>0</v>
      </c>
      <c r="R1132" s="75">
        <f t="shared" si="162"/>
        <v>0</v>
      </c>
      <c r="S1132" s="75">
        <f t="shared" si="162"/>
        <v>0</v>
      </c>
      <c r="T1132" s="42" t="str">
        <f t="shared" si="161"/>
        <v/>
      </c>
    </row>
  </sheetData>
  <sortState ref="A4:T1132">
    <sortCondition ref="T3:T1132"/>
  </sortState>
  <mergeCells count="11">
    <mergeCell ref="C1:H1"/>
    <mergeCell ref="I1:M1"/>
    <mergeCell ref="A1:A2"/>
    <mergeCell ref="B1:B2"/>
    <mergeCell ref="AB1:AB2"/>
    <mergeCell ref="O1:S1"/>
    <mergeCell ref="W1:W2"/>
    <mergeCell ref="X1:X2"/>
    <mergeCell ref="Y1:Y2"/>
    <mergeCell ref="Z1:Z2"/>
    <mergeCell ref="AA1:AA2"/>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1"/>
  <sheetViews>
    <sheetView workbookViewId="0">
      <selection activeCell="A5" sqref="A5:D5"/>
    </sheetView>
  </sheetViews>
  <sheetFormatPr defaultRowHeight="15" x14ac:dyDescent="0.25"/>
  <cols>
    <col min="1" max="1" width="5.5703125" customWidth="1"/>
    <col min="2" max="2" width="10.7109375" customWidth="1"/>
    <col min="3" max="3" width="9.140625" style="56"/>
    <col min="4" max="4" width="126.140625" customWidth="1"/>
  </cols>
  <sheetData>
    <row r="1" spans="1:4" x14ac:dyDescent="0.25">
      <c r="A1" s="65" t="s">
        <v>233</v>
      </c>
      <c r="B1" s="65"/>
      <c r="C1" s="2"/>
      <c r="D1" s="65"/>
    </row>
    <row r="2" spans="1:4" ht="15" customHeight="1" x14ac:dyDescent="0.25">
      <c r="A2" s="67" t="s">
        <v>154</v>
      </c>
      <c r="B2" s="67"/>
      <c r="C2" s="68"/>
      <c r="D2" s="66"/>
    </row>
    <row r="3" spans="1:4" x14ac:dyDescent="0.25">
      <c r="A3" s="66"/>
      <c r="B3" s="66"/>
      <c r="C3" s="68"/>
      <c r="D3" s="66"/>
    </row>
    <row r="4" spans="1:4" x14ac:dyDescent="0.25">
      <c r="A4" s="66"/>
      <c r="B4" s="66"/>
      <c r="C4" s="68"/>
      <c r="D4" s="66"/>
    </row>
    <row r="5" spans="1:4" x14ac:dyDescent="0.25">
      <c r="A5" s="12" t="s">
        <v>92</v>
      </c>
      <c r="B5" s="12"/>
      <c r="C5" s="69" t="s">
        <v>93</v>
      </c>
      <c r="D5" s="12" t="s">
        <v>94</v>
      </c>
    </row>
    <row r="6" spans="1:4" x14ac:dyDescent="0.25">
      <c r="A6" s="11" t="s">
        <v>0</v>
      </c>
      <c r="B6" s="11"/>
      <c r="C6" s="70" t="s">
        <v>111</v>
      </c>
      <c r="D6" t="s">
        <v>91</v>
      </c>
    </row>
    <row r="7" spans="1:4" x14ac:dyDescent="0.25">
      <c r="A7" s="11" t="s">
        <v>82</v>
      </c>
      <c r="B7" s="11"/>
      <c r="C7" s="70" t="s">
        <v>95</v>
      </c>
      <c r="D7" t="s">
        <v>96</v>
      </c>
    </row>
    <row r="8" spans="1:4" x14ac:dyDescent="0.25">
      <c r="A8" s="11" t="s">
        <v>237</v>
      </c>
      <c r="B8" s="11"/>
      <c r="C8" s="70"/>
    </row>
    <row r="9" spans="1:4" x14ac:dyDescent="0.25">
      <c r="B9" t="s">
        <v>47</v>
      </c>
      <c r="C9" s="56" t="s">
        <v>97</v>
      </c>
      <c r="D9" t="s">
        <v>234</v>
      </c>
    </row>
    <row r="10" spans="1:4" x14ac:dyDescent="0.25">
      <c r="A10" s="64"/>
      <c r="B10" s="64" t="s">
        <v>48</v>
      </c>
      <c r="C10" s="56" t="s">
        <v>97</v>
      </c>
      <c r="D10" t="s">
        <v>238</v>
      </c>
    </row>
    <row r="11" spans="1:4" x14ac:dyDescent="0.25">
      <c r="A11" s="64"/>
      <c r="B11" s="64" t="s">
        <v>49</v>
      </c>
      <c r="C11" s="56" t="s">
        <v>97</v>
      </c>
      <c r="D11" t="s">
        <v>239</v>
      </c>
    </row>
    <row r="12" spans="1:4" x14ac:dyDescent="0.25">
      <c r="A12" s="64"/>
      <c r="B12" s="64" t="s">
        <v>235</v>
      </c>
      <c r="C12" s="56" t="s">
        <v>97</v>
      </c>
      <c r="D12" t="s">
        <v>240</v>
      </c>
    </row>
    <row r="13" spans="1:4" x14ac:dyDescent="0.25">
      <c r="A13" s="64"/>
      <c r="B13" s="64" t="s">
        <v>50</v>
      </c>
      <c r="C13" s="56" t="s">
        <v>97</v>
      </c>
      <c r="D13" t="s">
        <v>241</v>
      </c>
    </row>
    <row r="14" spans="1:4" x14ac:dyDescent="0.25">
      <c r="A14" s="64"/>
      <c r="B14" s="64" t="s">
        <v>51</v>
      </c>
      <c r="C14" s="56" t="s">
        <v>97</v>
      </c>
      <c r="D14" t="s">
        <v>236</v>
      </c>
    </row>
    <row r="15" spans="1:4" x14ac:dyDescent="0.25">
      <c r="A15" t="s">
        <v>210</v>
      </c>
    </row>
    <row r="16" spans="1:4" x14ac:dyDescent="0.25">
      <c r="B16" t="s">
        <v>47</v>
      </c>
      <c r="C16" s="56" t="s">
        <v>242</v>
      </c>
      <c r="D16" s="144" t="s">
        <v>244</v>
      </c>
    </row>
    <row r="17" spans="1:4" x14ac:dyDescent="0.25">
      <c r="B17" s="64" t="s">
        <v>48</v>
      </c>
      <c r="C17" s="56" t="s">
        <v>242</v>
      </c>
      <c r="D17" s="144"/>
    </row>
    <row r="18" spans="1:4" x14ac:dyDescent="0.25">
      <c r="B18" s="64" t="s">
        <v>49</v>
      </c>
      <c r="C18" s="56" t="s">
        <v>242</v>
      </c>
      <c r="D18" s="144"/>
    </row>
    <row r="19" spans="1:4" x14ac:dyDescent="0.25">
      <c r="B19" s="64" t="s">
        <v>235</v>
      </c>
      <c r="C19" s="56" t="s">
        <v>242</v>
      </c>
      <c r="D19" s="144"/>
    </row>
    <row r="20" spans="1:4" x14ac:dyDescent="0.25">
      <c r="B20" s="64" t="s">
        <v>50</v>
      </c>
      <c r="C20" s="56" t="s">
        <v>242</v>
      </c>
      <c r="D20" s="144"/>
    </row>
    <row r="21" spans="1:4" x14ac:dyDescent="0.25">
      <c r="A21" t="s">
        <v>208</v>
      </c>
      <c r="B21" s="64"/>
      <c r="C21" s="56" t="s">
        <v>146</v>
      </c>
      <c r="D21" t="s">
        <v>243</v>
      </c>
    </row>
  </sheetData>
  <mergeCells count="1">
    <mergeCell ref="D16:D20"/>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06"/>
  <sheetViews>
    <sheetView workbookViewId="0">
      <selection activeCell="M1" sqref="M1"/>
    </sheetView>
  </sheetViews>
  <sheetFormatPr defaultRowHeight="15" x14ac:dyDescent="0.25"/>
  <cols>
    <col min="1" max="1" width="12.7109375" style="7" bestFit="1" customWidth="1"/>
    <col min="2" max="7" width="10.28515625" style="7" customWidth="1"/>
    <col min="8" max="9" width="10.28515625" style="48" customWidth="1"/>
    <col min="10" max="11" width="10.28515625" style="50" customWidth="1"/>
    <col min="12" max="12" width="10.28515625" style="7" customWidth="1"/>
    <col min="15" max="15" width="9.5703125" bestFit="1" customWidth="1"/>
  </cols>
  <sheetData>
    <row r="1" spans="1:16" s="1" customFormat="1" x14ac:dyDescent="0.25">
      <c r="A1" s="142" t="s">
        <v>199</v>
      </c>
      <c r="B1" s="142"/>
      <c r="C1" s="142"/>
      <c r="D1" s="142"/>
      <c r="E1" s="142"/>
      <c r="F1" s="142" t="s">
        <v>201</v>
      </c>
      <c r="G1" s="142"/>
      <c r="H1" s="145" t="s">
        <v>60</v>
      </c>
      <c r="I1" s="145"/>
      <c r="J1" s="146" t="s">
        <v>59</v>
      </c>
      <c r="K1" s="146"/>
      <c r="L1" s="43" t="s">
        <v>205</v>
      </c>
      <c r="M1" s="2"/>
    </row>
    <row r="2" spans="1:16" s="1" customFormat="1" x14ac:dyDescent="0.25">
      <c r="A2" s="43" t="s">
        <v>171</v>
      </c>
      <c r="B2" s="43" t="s">
        <v>173</v>
      </c>
      <c r="C2" s="43" t="s">
        <v>174</v>
      </c>
      <c r="D2" s="43" t="s">
        <v>175</v>
      </c>
      <c r="E2" s="43" t="s">
        <v>176</v>
      </c>
      <c r="F2" s="43" t="s">
        <v>1</v>
      </c>
      <c r="G2" s="43" t="s">
        <v>200</v>
      </c>
      <c r="H2" s="52" t="s">
        <v>198</v>
      </c>
      <c r="I2" s="52" t="s">
        <v>202</v>
      </c>
      <c r="J2" s="53" t="s">
        <v>203</v>
      </c>
      <c r="K2" s="53" t="s">
        <v>204</v>
      </c>
      <c r="L2" s="43" t="s">
        <v>206</v>
      </c>
      <c r="M2" s="40"/>
      <c r="O2" s="109"/>
      <c r="P2" s="109"/>
    </row>
    <row r="3" spans="1:16" x14ac:dyDescent="0.25">
      <c r="A3" s="7">
        <v>1</v>
      </c>
      <c r="B3" s="7" t="s">
        <v>177</v>
      </c>
      <c r="C3" s="7" t="s">
        <v>182</v>
      </c>
      <c r="D3" s="7" t="s">
        <v>183</v>
      </c>
      <c r="E3" s="7">
        <v>60.865419000000003</v>
      </c>
      <c r="F3" s="7" t="s">
        <v>5</v>
      </c>
      <c r="G3" s="7">
        <v>2.2773499999999998</v>
      </c>
      <c r="H3" s="48">
        <v>0.883256617283951</v>
      </c>
      <c r="I3" s="49">
        <v>0.38784403683401802</v>
      </c>
      <c r="J3" s="50">
        <v>0.84749200000000002</v>
      </c>
      <c r="K3" s="51">
        <v>0.37213954815904454</v>
      </c>
      <c r="L3" s="7">
        <f t="shared" ref="L3:L34" si="0">J3-H3</f>
        <v>-3.5764617283950972E-2</v>
      </c>
      <c r="O3" s="109"/>
      <c r="P3" s="109"/>
    </row>
    <row r="4" spans="1:16" x14ac:dyDescent="0.25">
      <c r="A4" s="7">
        <v>2</v>
      </c>
      <c r="B4" s="7" t="s">
        <v>177</v>
      </c>
      <c r="C4" s="7" t="s">
        <v>182</v>
      </c>
      <c r="D4" s="7" t="s">
        <v>183</v>
      </c>
      <c r="E4" s="7">
        <v>14.047563999999999</v>
      </c>
      <c r="F4" s="7" t="s">
        <v>5</v>
      </c>
      <c r="G4" s="7">
        <v>2.2773499999999998</v>
      </c>
      <c r="H4" s="48">
        <v>0.883256617283951</v>
      </c>
      <c r="I4" s="49">
        <v>0.38784403683401802</v>
      </c>
      <c r="J4" s="50">
        <v>0.81705700000000003</v>
      </c>
      <c r="K4" s="51">
        <v>0.35877533097679326</v>
      </c>
      <c r="L4" s="7">
        <f t="shared" si="0"/>
        <v>-6.6199617283950962E-2</v>
      </c>
    </row>
    <row r="5" spans="1:16" x14ac:dyDescent="0.25">
      <c r="A5" s="7">
        <v>3</v>
      </c>
      <c r="B5" s="7" t="s">
        <v>177</v>
      </c>
      <c r="C5" s="7" t="s">
        <v>182</v>
      </c>
      <c r="D5" s="7" t="s">
        <v>183</v>
      </c>
      <c r="E5" s="7">
        <v>20.405581999999999</v>
      </c>
      <c r="F5" s="7" t="s">
        <v>5</v>
      </c>
      <c r="G5" s="7">
        <v>2.2773499999999998</v>
      </c>
      <c r="H5" s="48">
        <v>0.883256617283951</v>
      </c>
      <c r="I5" s="49">
        <v>0.38784403683401802</v>
      </c>
      <c r="J5" s="50">
        <v>0.82040100000000005</v>
      </c>
      <c r="K5" s="51">
        <v>0.36024370430544278</v>
      </c>
      <c r="L5" s="7">
        <f t="shared" si="0"/>
        <v>-6.2855617283950949E-2</v>
      </c>
    </row>
    <row r="6" spans="1:16" x14ac:dyDescent="0.25">
      <c r="A6" s="7">
        <v>4</v>
      </c>
      <c r="B6" s="7" t="s">
        <v>177</v>
      </c>
      <c r="C6" s="7" t="s">
        <v>182</v>
      </c>
      <c r="D6" s="7" t="s">
        <v>183</v>
      </c>
      <c r="E6" s="7">
        <v>11.635497000000001</v>
      </c>
      <c r="F6" s="7" t="s">
        <v>5</v>
      </c>
      <c r="G6" s="7">
        <v>2.2773499999999998</v>
      </c>
      <c r="H6" s="48">
        <v>0.883256617283951</v>
      </c>
      <c r="I6" s="49">
        <v>0.38784403683401802</v>
      </c>
      <c r="J6" s="50">
        <v>0.686747</v>
      </c>
      <c r="K6" s="51">
        <v>0.30155531648626699</v>
      </c>
      <c r="L6" s="7">
        <f t="shared" si="0"/>
        <v>-0.196509617283951</v>
      </c>
    </row>
    <row r="7" spans="1:16" x14ac:dyDescent="0.25">
      <c r="A7" s="7">
        <v>5</v>
      </c>
      <c r="B7" s="7" t="s">
        <v>177</v>
      </c>
      <c r="C7" s="7" t="s">
        <v>185</v>
      </c>
      <c r="D7" s="7" t="s">
        <v>189</v>
      </c>
      <c r="E7" s="7">
        <v>13.178890000000001</v>
      </c>
      <c r="F7" s="7" t="s">
        <v>5</v>
      </c>
      <c r="G7" s="7">
        <v>2.2773499999999998</v>
      </c>
      <c r="H7" s="48">
        <v>0.99134392592592602</v>
      </c>
      <c r="I7" s="49">
        <v>0.43530591517593958</v>
      </c>
      <c r="J7" s="50">
        <v>0.76718399999999998</v>
      </c>
      <c r="K7" s="51">
        <v>0.33687575471490988</v>
      </c>
      <c r="L7" s="7">
        <f t="shared" si="0"/>
        <v>-0.22415992592592604</v>
      </c>
    </row>
    <row r="8" spans="1:16" x14ac:dyDescent="0.25">
      <c r="A8" s="7">
        <v>6</v>
      </c>
      <c r="B8" s="7" t="s">
        <v>177</v>
      </c>
      <c r="C8" s="7" t="s">
        <v>182</v>
      </c>
      <c r="D8" s="7" t="s">
        <v>183</v>
      </c>
      <c r="E8" s="7">
        <v>5.5895400000000004</v>
      </c>
      <c r="F8" s="7" t="s">
        <v>5</v>
      </c>
      <c r="G8" s="7">
        <v>2.2773499999999998</v>
      </c>
      <c r="H8" s="48">
        <v>0.883256617283951</v>
      </c>
      <c r="I8" s="49">
        <v>0.38784403683401802</v>
      </c>
      <c r="J8" s="50">
        <v>0.74079300000000003</v>
      </c>
      <c r="K8" s="51">
        <v>0.32528728566096565</v>
      </c>
      <c r="L8" s="7">
        <f t="shared" si="0"/>
        <v>-0.14246361728395096</v>
      </c>
    </row>
    <row r="9" spans="1:16" x14ac:dyDescent="0.25">
      <c r="A9" s="7">
        <v>7</v>
      </c>
      <c r="B9" s="7" t="s">
        <v>177</v>
      </c>
      <c r="C9" s="7" t="s">
        <v>182</v>
      </c>
      <c r="D9" s="7" t="s">
        <v>183</v>
      </c>
      <c r="E9" s="7">
        <v>8.1209550000000004</v>
      </c>
      <c r="F9" s="7" t="s">
        <v>5</v>
      </c>
      <c r="G9" s="7">
        <v>2.2773499999999998</v>
      </c>
      <c r="H9" s="48">
        <v>0.883256617283951</v>
      </c>
      <c r="I9" s="49">
        <v>0.38784403683401802</v>
      </c>
      <c r="J9" s="50">
        <v>0.804315</v>
      </c>
      <c r="K9" s="51">
        <v>0.35318023140931348</v>
      </c>
      <c r="L9" s="7">
        <f t="shared" si="0"/>
        <v>-7.8941617283950993E-2</v>
      </c>
    </row>
    <row r="10" spans="1:16" x14ac:dyDescent="0.25">
      <c r="A10" s="7">
        <v>8</v>
      </c>
      <c r="B10" s="7" t="s">
        <v>177</v>
      </c>
      <c r="C10" s="7" t="s">
        <v>182</v>
      </c>
      <c r="D10" s="7" t="s">
        <v>183</v>
      </c>
      <c r="E10" s="7">
        <v>4.2720989999999999</v>
      </c>
      <c r="F10" s="7" t="s">
        <v>5</v>
      </c>
      <c r="G10" s="7">
        <v>2.2773499999999998</v>
      </c>
      <c r="H10" s="48">
        <v>0.883256617283951</v>
      </c>
      <c r="I10" s="49">
        <v>0.38784403683401802</v>
      </c>
      <c r="J10" s="50">
        <v>0.85130700000000004</v>
      </c>
      <c r="K10" s="51">
        <v>0.37381474081717792</v>
      </c>
      <c r="L10" s="7">
        <f t="shared" si="0"/>
        <v>-3.194961728395096E-2</v>
      </c>
    </row>
    <row r="11" spans="1:16" x14ac:dyDescent="0.25">
      <c r="A11" s="7">
        <v>9</v>
      </c>
      <c r="B11" s="7" t="s">
        <v>177</v>
      </c>
      <c r="C11" s="7" t="s">
        <v>182</v>
      </c>
      <c r="D11" s="7" t="s">
        <v>183</v>
      </c>
      <c r="E11" s="7">
        <v>18.512895</v>
      </c>
      <c r="F11" s="7" t="s">
        <v>5</v>
      </c>
      <c r="G11" s="7">
        <v>2.2773499999999998</v>
      </c>
      <c r="H11" s="48">
        <v>0.883256617283951</v>
      </c>
      <c r="I11" s="49">
        <v>0.38784403683401802</v>
      </c>
      <c r="J11" s="50">
        <v>0.85802900000000004</v>
      </c>
      <c r="K11" s="51">
        <v>0.37676641710760317</v>
      </c>
      <c r="L11" s="7">
        <f t="shared" si="0"/>
        <v>-2.5227617283950954E-2</v>
      </c>
    </row>
    <row r="12" spans="1:16" x14ac:dyDescent="0.25">
      <c r="A12" s="7">
        <v>11</v>
      </c>
      <c r="B12" s="7" t="s">
        <v>177</v>
      </c>
      <c r="C12" s="7" t="s">
        <v>185</v>
      </c>
      <c r="D12" s="7" t="s">
        <v>189</v>
      </c>
      <c r="E12" s="7">
        <v>42.301571000000003</v>
      </c>
      <c r="F12" s="7" t="s">
        <v>5</v>
      </c>
      <c r="G12" s="7">
        <v>2.2773499999999998</v>
      </c>
      <c r="H12" s="48">
        <v>0.99134392592592602</v>
      </c>
      <c r="I12" s="49">
        <v>0.43530591517593958</v>
      </c>
      <c r="J12" s="50">
        <v>0.89058700000000002</v>
      </c>
      <c r="K12" s="51">
        <v>0.39106285814653002</v>
      </c>
      <c r="L12" s="7">
        <f t="shared" si="0"/>
        <v>-0.100756925925926</v>
      </c>
    </row>
    <row r="13" spans="1:16" x14ac:dyDescent="0.25">
      <c r="A13" s="7">
        <v>12</v>
      </c>
      <c r="B13" s="7" t="s">
        <v>177</v>
      </c>
      <c r="C13" s="7" t="s">
        <v>182</v>
      </c>
      <c r="D13" s="7" t="s">
        <v>183</v>
      </c>
      <c r="E13" s="7">
        <v>4.6010770000000001</v>
      </c>
      <c r="F13" s="7" t="s">
        <v>5</v>
      </c>
      <c r="G13" s="7">
        <v>2.2773499999999998</v>
      </c>
      <c r="H13" s="48">
        <v>0.883256617283951</v>
      </c>
      <c r="I13" s="49">
        <v>0.38784403683401802</v>
      </c>
      <c r="J13" s="50">
        <v>0.77803100000000003</v>
      </c>
      <c r="K13" s="51">
        <v>0.34163874678903117</v>
      </c>
      <c r="L13" s="7">
        <f t="shared" si="0"/>
        <v>-0.10522561728395097</v>
      </c>
    </row>
    <row r="14" spans="1:16" x14ac:dyDescent="0.25">
      <c r="A14" s="7">
        <v>13</v>
      </c>
      <c r="B14" s="7" t="s">
        <v>177</v>
      </c>
      <c r="C14" s="7" t="s">
        <v>182</v>
      </c>
      <c r="D14" s="7" t="s">
        <v>183</v>
      </c>
      <c r="E14" s="7">
        <v>30.958379000000001</v>
      </c>
      <c r="F14" s="7" t="s">
        <v>5</v>
      </c>
      <c r="G14" s="7">
        <v>2.2773499999999998</v>
      </c>
      <c r="H14" s="48">
        <v>0.883256617283951</v>
      </c>
      <c r="I14" s="49">
        <v>0.38784403683401802</v>
      </c>
      <c r="J14" s="50">
        <v>0.76321000000000006</v>
      </c>
      <c r="K14" s="51">
        <v>0.33513074406656868</v>
      </c>
      <c r="L14" s="7">
        <f t="shared" si="0"/>
        <v>-0.12004661728395094</v>
      </c>
    </row>
    <row r="15" spans="1:16" x14ac:dyDescent="0.25">
      <c r="A15" s="7">
        <v>14</v>
      </c>
      <c r="B15" s="7" t="s">
        <v>177</v>
      </c>
      <c r="C15" s="7" t="s">
        <v>182</v>
      </c>
      <c r="D15" s="7" t="s">
        <v>183</v>
      </c>
      <c r="E15" s="7">
        <v>19.793945000000001</v>
      </c>
      <c r="F15" s="7" t="s">
        <v>5</v>
      </c>
      <c r="G15" s="7">
        <v>2.2773499999999998</v>
      </c>
      <c r="H15" s="48">
        <v>0.883256617283951</v>
      </c>
      <c r="I15" s="49">
        <v>0.38784403683401802</v>
      </c>
      <c r="J15" s="50">
        <v>0.78637699999999999</v>
      </c>
      <c r="K15" s="51">
        <v>0.34530353261466179</v>
      </c>
      <c r="L15" s="7">
        <f t="shared" si="0"/>
        <v>-9.6879617283951003E-2</v>
      </c>
    </row>
    <row r="16" spans="1:16" x14ac:dyDescent="0.25">
      <c r="A16" s="7">
        <v>15</v>
      </c>
      <c r="B16" s="7" t="s">
        <v>177</v>
      </c>
      <c r="C16" s="7" t="s">
        <v>182</v>
      </c>
      <c r="D16" s="7" t="s">
        <v>183</v>
      </c>
      <c r="E16" s="7">
        <v>9.3361490000000007</v>
      </c>
      <c r="F16" s="7" t="s">
        <v>5</v>
      </c>
      <c r="G16" s="7">
        <v>2.2773499999999998</v>
      </c>
      <c r="H16" s="48">
        <v>0.883256617283951</v>
      </c>
      <c r="I16" s="49">
        <v>0.38784403683401802</v>
      </c>
      <c r="J16" s="50">
        <v>0.65170399999999995</v>
      </c>
      <c r="K16" s="51">
        <v>0.28616769490855598</v>
      </c>
      <c r="L16" s="7">
        <f t="shared" si="0"/>
        <v>-0.23155261728395105</v>
      </c>
    </row>
    <row r="17" spans="1:12" x14ac:dyDescent="0.25">
      <c r="A17" s="7">
        <v>16</v>
      </c>
      <c r="B17" s="7" t="s">
        <v>177</v>
      </c>
      <c r="C17" s="7" t="s">
        <v>182</v>
      </c>
      <c r="D17" s="7" t="s">
        <v>183</v>
      </c>
      <c r="E17" s="7">
        <v>17.123256999999999</v>
      </c>
      <c r="F17" s="7" t="s">
        <v>5</v>
      </c>
      <c r="G17" s="7">
        <v>2.2773499999999998</v>
      </c>
      <c r="H17" s="48">
        <v>0.883256617283951</v>
      </c>
      <c r="I17" s="49">
        <v>0.38784403683401802</v>
      </c>
      <c r="J17" s="50">
        <v>0.784636</v>
      </c>
      <c r="K17" s="51">
        <v>0.34453904757722797</v>
      </c>
      <c r="L17" s="7">
        <f t="shared" si="0"/>
        <v>-9.8620617283950995E-2</v>
      </c>
    </row>
    <row r="18" spans="1:12" x14ac:dyDescent="0.25">
      <c r="A18" s="7">
        <v>17</v>
      </c>
      <c r="B18" s="7" t="s">
        <v>177</v>
      </c>
      <c r="C18" s="7" t="s">
        <v>182</v>
      </c>
      <c r="D18" s="7" t="s">
        <v>183</v>
      </c>
      <c r="E18" s="7">
        <v>1.7024980000000001</v>
      </c>
      <c r="F18" s="7" t="s">
        <v>5</v>
      </c>
      <c r="G18" s="7">
        <v>2.2773499999999998</v>
      </c>
      <c r="H18" s="48">
        <v>0.883256617283951</v>
      </c>
      <c r="I18" s="49">
        <v>0.38784403683401802</v>
      </c>
      <c r="J18" s="50">
        <v>0.87425200000000003</v>
      </c>
      <c r="K18" s="51">
        <v>0.38389004764309398</v>
      </c>
      <c r="L18" s="7">
        <f t="shared" si="0"/>
        <v>-9.0046172839509664E-3</v>
      </c>
    </row>
    <row r="19" spans="1:12" x14ac:dyDescent="0.25">
      <c r="A19" s="7">
        <v>18</v>
      </c>
      <c r="B19" s="7" t="s">
        <v>184</v>
      </c>
      <c r="C19" s="7" t="s">
        <v>182</v>
      </c>
      <c r="D19" s="7" t="s">
        <v>196</v>
      </c>
      <c r="E19" s="7">
        <v>22.855722</v>
      </c>
      <c r="F19" s="7" t="s">
        <v>5</v>
      </c>
      <c r="G19" s="7">
        <v>2.2773499999999998</v>
      </c>
      <c r="H19" s="48">
        <v>0.88548617283950604</v>
      </c>
      <c r="I19" s="49">
        <v>0.38882304996575234</v>
      </c>
      <c r="J19" s="50">
        <v>0.86314800000000003</v>
      </c>
      <c r="K19" s="51">
        <v>0.37901420510681277</v>
      </c>
      <c r="L19" s="7">
        <f t="shared" si="0"/>
        <v>-2.233817283950601E-2</v>
      </c>
    </row>
    <row r="20" spans="1:12" x14ac:dyDescent="0.25">
      <c r="A20" s="7">
        <v>20</v>
      </c>
      <c r="B20" s="7" t="s">
        <v>177</v>
      </c>
      <c r="C20" s="7" t="s">
        <v>182</v>
      </c>
      <c r="D20" s="7" t="s">
        <v>183</v>
      </c>
      <c r="E20" s="7">
        <v>35.803407999999997</v>
      </c>
      <c r="F20" s="7" t="s">
        <v>5</v>
      </c>
      <c r="G20" s="7">
        <v>2.2773499999999998</v>
      </c>
      <c r="H20" s="48">
        <v>0.883256617283951</v>
      </c>
      <c r="I20" s="49">
        <v>0.38784403683401802</v>
      </c>
      <c r="J20" s="50">
        <v>0.714777</v>
      </c>
      <c r="K20" s="51">
        <v>0.31386348167826644</v>
      </c>
      <c r="L20" s="7">
        <f t="shared" si="0"/>
        <v>-0.168479617283951</v>
      </c>
    </row>
    <row r="21" spans="1:12" x14ac:dyDescent="0.25">
      <c r="A21" s="7">
        <v>21</v>
      </c>
      <c r="B21" s="7" t="s">
        <v>177</v>
      </c>
      <c r="C21" s="7" t="s">
        <v>182</v>
      </c>
      <c r="D21" s="7" t="s">
        <v>183</v>
      </c>
      <c r="E21" s="7">
        <v>2.5166210000000002</v>
      </c>
      <c r="F21" s="7" t="s">
        <v>5</v>
      </c>
      <c r="G21" s="7">
        <v>2.2773499999999998</v>
      </c>
      <c r="H21" s="48">
        <v>0.883256617283951</v>
      </c>
      <c r="I21" s="49">
        <v>0.38784403683401802</v>
      </c>
      <c r="J21" s="50">
        <v>0.87967799999999996</v>
      </c>
      <c r="K21" s="51">
        <v>0.38627264144729623</v>
      </c>
      <c r="L21" s="7">
        <f t="shared" si="0"/>
        <v>-3.5786172839510355E-3</v>
      </c>
    </row>
    <row r="22" spans="1:12" x14ac:dyDescent="0.25">
      <c r="A22" s="7">
        <v>22</v>
      </c>
      <c r="B22" s="7" t="s">
        <v>177</v>
      </c>
      <c r="C22" s="7" t="s">
        <v>182</v>
      </c>
      <c r="D22" s="7" t="s">
        <v>183</v>
      </c>
      <c r="E22" s="7">
        <v>2.4682240000000002</v>
      </c>
      <c r="F22" s="7" t="s">
        <v>5</v>
      </c>
      <c r="G22" s="7">
        <v>2.2773499999999998</v>
      </c>
      <c r="H22" s="48">
        <v>0.883256617283951</v>
      </c>
      <c r="I22" s="49">
        <v>0.38784403683401802</v>
      </c>
      <c r="J22" s="50">
        <v>0.82569700000000001</v>
      </c>
      <c r="K22" s="51">
        <v>0.36256921421828009</v>
      </c>
      <c r="L22" s="7">
        <f t="shared" si="0"/>
        <v>-5.7559617283950981E-2</v>
      </c>
    </row>
    <row r="23" spans="1:12" x14ac:dyDescent="0.25">
      <c r="A23" s="7">
        <v>23</v>
      </c>
      <c r="B23" s="7" t="s">
        <v>177</v>
      </c>
      <c r="C23" s="7" t="s">
        <v>182</v>
      </c>
      <c r="D23" s="7" t="s">
        <v>183</v>
      </c>
      <c r="E23" s="7">
        <v>23.885718000000001</v>
      </c>
      <c r="F23" s="7" t="s">
        <v>5</v>
      </c>
      <c r="G23" s="7">
        <v>2.2773499999999998</v>
      </c>
      <c r="H23" s="48">
        <v>0.883256617283951</v>
      </c>
      <c r="I23" s="49">
        <v>0.38784403683401802</v>
      </c>
      <c r="J23" s="50">
        <v>0.784636</v>
      </c>
      <c r="K23" s="51">
        <v>0.34453904757722797</v>
      </c>
      <c r="L23" s="7">
        <f t="shared" si="0"/>
        <v>-9.8620617283950995E-2</v>
      </c>
    </row>
    <row r="24" spans="1:12" x14ac:dyDescent="0.25">
      <c r="A24" s="7">
        <v>24</v>
      </c>
      <c r="B24" s="7" t="s">
        <v>177</v>
      </c>
      <c r="C24" s="7" t="s">
        <v>182</v>
      </c>
      <c r="D24" s="7" t="s">
        <v>183</v>
      </c>
      <c r="E24" s="7">
        <v>4.5563979999999997</v>
      </c>
      <c r="F24" s="7" t="s">
        <v>5</v>
      </c>
      <c r="G24" s="7">
        <v>2.2773499999999998</v>
      </c>
      <c r="H24" s="48">
        <v>0.883256617283951</v>
      </c>
      <c r="I24" s="49">
        <v>0.38784403683401802</v>
      </c>
      <c r="J24" s="50">
        <v>0.76902499999999996</v>
      </c>
      <c r="K24" s="51">
        <v>0.33768415043800909</v>
      </c>
      <c r="L24" s="7">
        <f t="shared" si="0"/>
        <v>-0.11423161728395104</v>
      </c>
    </row>
    <row r="25" spans="1:12" x14ac:dyDescent="0.25">
      <c r="A25" s="7">
        <v>35</v>
      </c>
      <c r="B25" s="7" t="s">
        <v>177</v>
      </c>
      <c r="C25" s="7" t="s">
        <v>182</v>
      </c>
      <c r="D25" s="7" t="s">
        <v>183</v>
      </c>
      <c r="E25" s="7">
        <v>7.5019049999999998</v>
      </c>
      <c r="F25" s="7" t="s">
        <v>5</v>
      </c>
      <c r="G25" s="7">
        <v>2.2773499999999998</v>
      </c>
      <c r="H25" s="48">
        <v>0.883256617283951</v>
      </c>
      <c r="I25" s="49">
        <v>0.38784403683401802</v>
      </c>
      <c r="J25" s="50">
        <v>0.80191100000000004</v>
      </c>
      <c r="K25" s="51">
        <v>0.35212461852591831</v>
      </c>
      <c r="L25" s="7">
        <f t="shared" si="0"/>
        <v>-8.1345617283950955E-2</v>
      </c>
    </row>
    <row r="26" spans="1:12" x14ac:dyDescent="0.25">
      <c r="A26" s="7">
        <v>36</v>
      </c>
      <c r="B26" s="7" t="s">
        <v>177</v>
      </c>
      <c r="C26" s="7" t="s">
        <v>182</v>
      </c>
      <c r="D26" s="7" t="s">
        <v>183</v>
      </c>
      <c r="E26" s="7">
        <v>9.2428059999999999</v>
      </c>
      <c r="F26" s="7" t="s">
        <v>5</v>
      </c>
      <c r="G26" s="7">
        <v>2.2773499999999998</v>
      </c>
      <c r="H26" s="48">
        <v>0.883256617283951</v>
      </c>
      <c r="I26" s="49">
        <v>0.38784403683401802</v>
      </c>
      <c r="J26" s="50">
        <v>0.84642499999999998</v>
      </c>
      <c r="K26" s="51">
        <v>0.37167102114299516</v>
      </c>
      <c r="L26" s="7">
        <f t="shared" si="0"/>
        <v>-3.6831617283951013E-2</v>
      </c>
    </row>
    <row r="27" spans="1:12" x14ac:dyDescent="0.25">
      <c r="A27" s="7">
        <v>37</v>
      </c>
      <c r="B27" s="7" t="s">
        <v>177</v>
      </c>
      <c r="C27" s="7" t="s">
        <v>182</v>
      </c>
      <c r="D27" s="7" t="s">
        <v>183</v>
      </c>
      <c r="E27" s="7">
        <v>6.7351359999999998</v>
      </c>
      <c r="F27" s="7" t="s">
        <v>5</v>
      </c>
      <c r="G27" s="7">
        <v>2.2773499999999998</v>
      </c>
      <c r="H27" s="48">
        <v>0.883256617283951</v>
      </c>
      <c r="I27" s="49">
        <v>0.38784403683401802</v>
      </c>
      <c r="J27" s="50">
        <v>0.84642499999999998</v>
      </c>
      <c r="K27" s="51">
        <v>0.37167102114299516</v>
      </c>
      <c r="L27" s="7">
        <f t="shared" si="0"/>
        <v>-3.6831617283951013E-2</v>
      </c>
    </row>
    <row r="28" spans="1:12" x14ac:dyDescent="0.25">
      <c r="A28" s="7">
        <v>38</v>
      </c>
      <c r="B28" s="7" t="s">
        <v>177</v>
      </c>
      <c r="C28" s="7" t="s">
        <v>182</v>
      </c>
      <c r="D28" s="7" t="s">
        <v>183</v>
      </c>
      <c r="E28" s="7">
        <v>9.8677820000000001</v>
      </c>
      <c r="F28" s="7" t="s">
        <v>5</v>
      </c>
      <c r="G28" s="7">
        <v>2.2773499999999998</v>
      </c>
      <c r="H28" s="48">
        <v>0.883256617283951</v>
      </c>
      <c r="I28" s="49">
        <v>0.38784403683401802</v>
      </c>
      <c r="J28" s="50">
        <v>0.84375199999999995</v>
      </c>
      <c r="K28" s="51">
        <v>0.37049728851516017</v>
      </c>
      <c r="L28" s="7">
        <f t="shared" si="0"/>
        <v>-3.9504617283951049E-2</v>
      </c>
    </row>
    <row r="29" spans="1:12" x14ac:dyDescent="0.25">
      <c r="A29" s="7">
        <v>39</v>
      </c>
      <c r="B29" s="7" t="s">
        <v>177</v>
      </c>
      <c r="C29" s="7" t="s">
        <v>182</v>
      </c>
      <c r="D29" s="7" t="s">
        <v>183</v>
      </c>
      <c r="E29" s="7">
        <v>3.951139</v>
      </c>
      <c r="F29" s="7" t="s">
        <v>5</v>
      </c>
      <c r="G29" s="7">
        <v>2.2773499999999998</v>
      </c>
      <c r="H29" s="48">
        <v>0.883256617283951</v>
      </c>
      <c r="I29" s="49">
        <v>0.38784403683401802</v>
      </c>
      <c r="J29" s="50">
        <v>0.80658200000000002</v>
      </c>
      <c r="K29" s="51">
        <v>0.35417568665334714</v>
      </c>
      <c r="L29" s="7">
        <f t="shared" si="0"/>
        <v>-7.6674617283950974E-2</v>
      </c>
    </row>
    <row r="30" spans="1:12" x14ac:dyDescent="0.25">
      <c r="A30" s="7">
        <v>40</v>
      </c>
      <c r="B30" s="7" t="s">
        <v>177</v>
      </c>
      <c r="C30" s="7" t="s">
        <v>180</v>
      </c>
      <c r="D30" s="7" t="s">
        <v>181</v>
      </c>
      <c r="E30" s="7">
        <v>0.285111</v>
      </c>
      <c r="F30" s="7" t="s">
        <v>5</v>
      </c>
      <c r="G30" s="7">
        <v>2.2773499999999998</v>
      </c>
      <c r="H30" s="48">
        <v>0.92902297530864197</v>
      </c>
      <c r="I30" s="49">
        <v>0.40794035844672188</v>
      </c>
      <c r="J30" s="50">
        <v>0.850912</v>
      </c>
      <c r="K30" s="51">
        <v>0.37364129360879972</v>
      </c>
      <c r="L30" s="7">
        <f t="shared" si="0"/>
        <v>-7.8110975308641972E-2</v>
      </c>
    </row>
    <row r="31" spans="1:12" x14ac:dyDescent="0.25">
      <c r="A31" s="7">
        <v>41</v>
      </c>
      <c r="B31" s="7" t="s">
        <v>177</v>
      </c>
      <c r="C31" s="7" t="s">
        <v>180</v>
      </c>
      <c r="D31" s="7" t="s">
        <v>181</v>
      </c>
      <c r="E31" s="7">
        <v>9.608886</v>
      </c>
      <c r="F31" s="7" t="s">
        <v>3</v>
      </c>
      <c r="G31" s="7">
        <v>1.0881100000000001</v>
      </c>
      <c r="H31" s="48">
        <v>0.702704160493827</v>
      </c>
      <c r="I31" s="49">
        <v>0.64580250203915679</v>
      </c>
      <c r="J31" s="50">
        <v>0.65535200000000005</v>
      </c>
      <c r="K31" s="51">
        <v>0.60228469548115537</v>
      </c>
      <c r="L31" s="7">
        <f t="shared" si="0"/>
        <v>-4.7352160493826956E-2</v>
      </c>
    </row>
    <row r="32" spans="1:12" x14ac:dyDescent="0.25">
      <c r="A32" s="7">
        <v>42</v>
      </c>
      <c r="B32" s="7" t="s">
        <v>177</v>
      </c>
      <c r="C32" s="7" t="s">
        <v>182</v>
      </c>
      <c r="D32" s="7" t="s">
        <v>183</v>
      </c>
      <c r="E32" s="7">
        <v>1.082128</v>
      </c>
      <c r="F32" s="7" t="s">
        <v>3</v>
      </c>
      <c r="G32" s="7">
        <v>1.0881100000000001</v>
      </c>
      <c r="H32" s="48">
        <v>0.69087411111111097</v>
      </c>
      <c r="I32" s="49">
        <v>0.63493039408801588</v>
      </c>
      <c r="J32" s="50">
        <v>0.65445500000000001</v>
      </c>
      <c r="K32" s="51">
        <v>0.60146033029748824</v>
      </c>
      <c r="L32" s="7">
        <f t="shared" si="0"/>
        <v>-3.6419111111110958E-2</v>
      </c>
    </row>
    <row r="33" spans="1:12" x14ac:dyDescent="0.25">
      <c r="A33" s="7">
        <v>43</v>
      </c>
      <c r="B33" s="7" t="s">
        <v>177</v>
      </c>
      <c r="C33" s="7" t="s">
        <v>182</v>
      </c>
      <c r="D33" s="7" t="s">
        <v>183</v>
      </c>
      <c r="E33" s="7">
        <v>2.1769500000000002</v>
      </c>
      <c r="F33" s="7" t="s">
        <v>5</v>
      </c>
      <c r="G33" s="7">
        <v>2.2773499999999998</v>
      </c>
      <c r="H33" s="48">
        <v>0.883256617283951</v>
      </c>
      <c r="I33" s="49">
        <v>0.38784403683401802</v>
      </c>
      <c r="J33" s="50">
        <v>0.77445699999999995</v>
      </c>
      <c r="K33" s="51">
        <v>0.34006937888335126</v>
      </c>
      <c r="L33" s="7">
        <f t="shared" si="0"/>
        <v>-0.10879961728395104</v>
      </c>
    </row>
    <row r="34" spans="1:12" x14ac:dyDescent="0.25">
      <c r="A34" s="7">
        <v>44</v>
      </c>
      <c r="B34" s="7" t="s">
        <v>177</v>
      </c>
      <c r="C34" s="7" t="s">
        <v>182</v>
      </c>
      <c r="D34" s="7" t="s">
        <v>183</v>
      </c>
      <c r="E34" s="7">
        <v>0.46692899999999998</v>
      </c>
      <c r="F34" s="7" t="s">
        <v>3</v>
      </c>
      <c r="G34" s="7">
        <v>1.0881100000000001</v>
      </c>
      <c r="H34" s="48">
        <v>0.69087411111111097</v>
      </c>
      <c r="I34" s="49">
        <v>0.63493039408801588</v>
      </c>
      <c r="J34" s="50">
        <v>0.59389700000000001</v>
      </c>
      <c r="K34" s="51">
        <v>0.54580603064028443</v>
      </c>
      <c r="L34" s="7">
        <f t="shared" si="0"/>
        <v>-9.6977111111110958E-2</v>
      </c>
    </row>
    <row r="35" spans="1:12" x14ac:dyDescent="0.25">
      <c r="A35" s="7">
        <v>45</v>
      </c>
      <c r="B35" s="7" t="s">
        <v>177</v>
      </c>
      <c r="C35" s="7" t="s">
        <v>180</v>
      </c>
      <c r="D35" s="7" t="s">
        <v>181</v>
      </c>
      <c r="E35" s="7">
        <v>3.2023779999999999</v>
      </c>
      <c r="F35" s="7" t="s">
        <v>5</v>
      </c>
      <c r="G35" s="7">
        <v>2.2773499999999998</v>
      </c>
      <c r="H35" s="48">
        <v>0.92902297530864197</v>
      </c>
      <c r="I35" s="49">
        <v>0.40794035844672188</v>
      </c>
      <c r="J35" s="50">
        <v>0.58967199999999997</v>
      </c>
      <c r="K35" s="51">
        <v>0.25892901837662197</v>
      </c>
      <c r="L35" s="7">
        <f t="shared" ref="L35:L55" si="1">J35-H35</f>
        <v>-0.339350975308642</v>
      </c>
    </row>
    <row r="36" spans="1:12" x14ac:dyDescent="0.25">
      <c r="A36" s="7">
        <v>46</v>
      </c>
      <c r="B36" s="7" t="s">
        <v>177</v>
      </c>
      <c r="C36" s="7" t="s">
        <v>180</v>
      </c>
      <c r="D36" s="7" t="s">
        <v>181</v>
      </c>
      <c r="E36" s="7">
        <v>2.7662010000000001</v>
      </c>
      <c r="F36" s="7" t="s">
        <v>5</v>
      </c>
      <c r="G36" s="7">
        <v>2.2773499999999998</v>
      </c>
      <c r="H36" s="48">
        <v>0.92902297530864197</v>
      </c>
      <c r="I36" s="49">
        <v>0.40794035844672188</v>
      </c>
      <c r="J36" s="50">
        <v>0.82771099999999997</v>
      </c>
      <c r="K36" s="51">
        <v>0.36345357542758033</v>
      </c>
      <c r="L36" s="7">
        <f t="shared" si="1"/>
        <v>-0.101311975308642</v>
      </c>
    </row>
    <row r="37" spans="1:12" x14ac:dyDescent="0.25">
      <c r="A37" s="7">
        <v>47</v>
      </c>
      <c r="B37" s="7" t="s">
        <v>177</v>
      </c>
      <c r="C37" s="7" t="s">
        <v>180</v>
      </c>
      <c r="D37" s="7" t="s">
        <v>181</v>
      </c>
      <c r="E37" s="7">
        <v>40.177962999999998</v>
      </c>
      <c r="F37" s="7" t="s">
        <v>3</v>
      </c>
      <c r="G37" s="7">
        <v>1.0881100000000001</v>
      </c>
      <c r="H37" s="48">
        <v>0.702704160493827</v>
      </c>
      <c r="I37" s="49">
        <v>0.64580250203915679</v>
      </c>
      <c r="J37" s="50">
        <v>0.35273500000000002</v>
      </c>
      <c r="K37" s="51">
        <v>0.3241721884735918</v>
      </c>
      <c r="L37" s="7">
        <f t="shared" si="1"/>
        <v>-0.34996916049382698</v>
      </c>
    </row>
    <row r="38" spans="1:12" x14ac:dyDescent="0.25">
      <c r="A38" s="7">
        <v>48</v>
      </c>
      <c r="B38" s="7" t="s">
        <v>177</v>
      </c>
      <c r="C38" s="7" t="s">
        <v>180</v>
      </c>
      <c r="D38" s="7" t="s">
        <v>181</v>
      </c>
      <c r="E38" s="7">
        <v>17.018868000000001</v>
      </c>
      <c r="F38" s="7" t="s">
        <v>5</v>
      </c>
      <c r="G38" s="7">
        <v>2.2773499999999998</v>
      </c>
      <c r="H38" s="48">
        <v>0.92902297530864197</v>
      </c>
      <c r="I38" s="49">
        <v>0.40794035844672188</v>
      </c>
      <c r="J38" s="50">
        <v>0.82082200000000005</v>
      </c>
      <c r="K38" s="51">
        <v>0.36042856829209396</v>
      </c>
      <c r="L38" s="7">
        <f t="shared" si="1"/>
        <v>-0.10820097530864192</v>
      </c>
    </row>
    <row r="39" spans="1:12" x14ac:dyDescent="0.25">
      <c r="A39" s="7">
        <v>63</v>
      </c>
      <c r="B39" s="7" t="s">
        <v>177</v>
      </c>
      <c r="C39" s="7" t="s">
        <v>182</v>
      </c>
      <c r="D39" s="7" t="s">
        <v>183</v>
      </c>
      <c r="E39" s="7">
        <v>0.26478299999999999</v>
      </c>
      <c r="F39" s="7" t="s">
        <v>3</v>
      </c>
      <c r="G39" s="7">
        <v>1.0881100000000001</v>
      </c>
      <c r="H39" s="48">
        <v>0.69087411111111097</v>
      </c>
      <c r="I39" s="49">
        <v>0.63493039408801588</v>
      </c>
      <c r="J39" s="50">
        <v>0.57991300000000001</v>
      </c>
      <c r="K39" s="51">
        <v>0.5329543888026026</v>
      </c>
      <c r="L39" s="7">
        <f t="shared" si="1"/>
        <v>-0.11096111111111095</v>
      </c>
    </row>
    <row r="40" spans="1:12" x14ac:dyDescent="0.25">
      <c r="A40" s="7">
        <v>64</v>
      </c>
      <c r="B40" s="7" t="s">
        <v>177</v>
      </c>
      <c r="C40" s="7" t="s">
        <v>180</v>
      </c>
      <c r="D40" s="7" t="s">
        <v>181</v>
      </c>
      <c r="E40" s="7">
        <v>0</v>
      </c>
      <c r="F40" s="7" t="s">
        <v>5</v>
      </c>
      <c r="G40" s="7">
        <v>2.2773499999999998</v>
      </c>
      <c r="H40" s="48">
        <v>0.92902297530864197</v>
      </c>
      <c r="I40" s="49">
        <v>0.40794035844672188</v>
      </c>
      <c r="J40" s="50">
        <v>0.58899699999999999</v>
      </c>
      <c r="K40" s="51">
        <v>0.25863262124838082</v>
      </c>
      <c r="L40" s="7">
        <f t="shared" si="1"/>
        <v>-0.34002597530864198</v>
      </c>
    </row>
    <row r="41" spans="1:12" x14ac:dyDescent="0.25">
      <c r="A41" s="7">
        <v>65</v>
      </c>
      <c r="B41" s="7" t="s">
        <v>177</v>
      </c>
      <c r="C41" s="7" t="s">
        <v>182</v>
      </c>
      <c r="D41" s="7" t="s">
        <v>183</v>
      </c>
      <c r="E41" s="7">
        <v>0.36817299999999997</v>
      </c>
      <c r="F41" s="7" t="s">
        <v>3</v>
      </c>
      <c r="G41" s="7">
        <v>1.0881100000000001</v>
      </c>
      <c r="H41" s="48">
        <v>0.69087411111111097</v>
      </c>
      <c r="I41" s="49">
        <v>0.63493039408801588</v>
      </c>
      <c r="J41" s="50">
        <v>0.59076899999999999</v>
      </c>
      <c r="K41" s="51">
        <v>0.54293132128185562</v>
      </c>
      <c r="L41" s="7">
        <f t="shared" si="1"/>
        <v>-0.10010511111111098</v>
      </c>
    </row>
    <row r="42" spans="1:12" x14ac:dyDescent="0.25">
      <c r="A42" s="7">
        <v>66</v>
      </c>
      <c r="B42" s="7" t="s">
        <v>177</v>
      </c>
      <c r="C42" s="7" t="s">
        <v>190</v>
      </c>
      <c r="D42" s="7" t="s">
        <v>191</v>
      </c>
      <c r="E42" s="7">
        <v>6.2923429999999998</v>
      </c>
      <c r="F42" s="7" t="s">
        <v>5</v>
      </c>
      <c r="G42" s="7">
        <v>2.2773499999999998</v>
      </c>
      <c r="H42" s="48">
        <v>1.0252009629629599</v>
      </c>
      <c r="I42" s="49">
        <v>0.45017277228487496</v>
      </c>
      <c r="J42" s="50">
        <v>0.58674000000000004</v>
      </c>
      <c r="K42" s="51">
        <v>0.25764155707291375</v>
      </c>
      <c r="L42" s="7">
        <f t="shared" si="1"/>
        <v>-0.43846096296295989</v>
      </c>
    </row>
    <row r="43" spans="1:12" x14ac:dyDescent="0.25">
      <c r="A43" s="7">
        <v>67</v>
      </c>
      <c r="B43" s="7" t="s">
        <v>177</v>
      </c>
      <c r="C43" s="7" t="s">
        <v>190</v>
      </c>
      <c r="D43" s="7" t="s">
        <v>191</v>
      </c>
      <c r="E43" s="7">
        <v>3.9432559999999999</v>
      </c>
      <c r="F43" s="7" t="s">
        <v>5</v>
      </c>
      <c r="G43" s="7">
        <v>2.2773499999999998</v>
      </c>
      <c r="H43" s="48">
        <v>1.0252009629629599</v>
      </c>
      <c r="I43" s="49">
        <v>0.45017277228487496</v>
      </c>
      <c r="J43" s="50">
        <v>0.58765400000000001</v>
      </c>
      <c r="K43" s="51">
        <v>0.25804290073989511</v>
      </c>
      <c r="L43" s="7">
        <f t="shared" si="1"/>
        <v>-0.43754696296295992</v>
      </c>
    </row>
    <row r="44" spans="1:12" x14ac:dyDescent="0.25">
      <c r="A44" s="7">
        <v>68</v>
      </c>
      <c r="B44" s="7" t="s">
        <v>187</v>
      </c>
      <c r="C44" s="7" t="s">
        <v>190</v>
      </c>
      <c r="D44" s="7" t="s">
        <v>197</v>
      </c>
      <c r="E44" s="7">
        <v>55.542118000000002</v>
      </c>
      <c r="F44" s="7" t="s">
        <v>5</v>
      </c>
      <c r="G44" s="7">
        <v>2.2773499999999998</v>
      </c>
      <c r="H44" s="48">
        <v>1.0258684197530898</v>
      </c>
      <c r="I44" s="49">
        <v>0.45046585713794102</v>
      </c>
      <c r="J44" s="50">
        <v>0.82993799999999995</v>
      </c>
      <c r="K44" s="51">
        <v>0.3644314663973478</v>
      </c>
      <c r="L44" s="7">
        <f t="shared" si="1"/>
        <v>-0.19593041975308989</v>
      </c>
    </row>
    <row r="45" spans="1:12" x14ac:dyDescent="0.25">
      <c r="A45" s="7">
        <v>69</v>
      </c>
      <c r="B45" s="7" t="s">
        <v>177</v>
      </c>
      <c r="C45" s="7" t="s">
        <v>180</v>
      </c>
      <c r="D45" s="7" t="s">
        <v>181</v>
      </c>
      <c r="E45" s="7">
        <v>22.280331</v>
      </c>
      <c r="F45" s="7" t="s">
        <v>5</v>
      </c>
      <c r="G45" s="7">
        <v>2.2773499999999998</v>
      </c>
      <c r="H45" s="48">
        <v>0.92902297530864197</v>
      </c>
      <c r="I45" s="49">
        <v>0.40794035844672188</v>
      </c>
      <c r="J45" s="50">
        <v>0.82993799999999995</v>
      </c>
      <c r="K45" s="51">
        <v>0.3644314663973478</v>
      </c>
      <c r="L45" s="7">
        <f t="shared" si="1"/>
        <v>-9.908497530864202E-2</v>
      </c>
    </row>
    <row r="46" spans="1:12" x14ac:dyDescent="0.25">
      <c r="A46" s="7">
        <v>70</v>
      </c>
      <c r="B46" s="7" t="s">
        <v>177</v>
      </c>
      <c r="C46" s="7" t="s">
        <v>180</v>
      </c>
      <c r="D46" s="7" t="s">
        <v>181</v>
      </c>
      <c r="E46" s="7">
        <v>9.9290020000000005</v>
      </c>
      <c r="F46" s="7" t="s">
        <v>5</v>
      </c>
      <c r="G46" s="7">
        <v>2.2773499999999998</v>
      </c>
      <c r="H46" s="48">
        <v>0.92902297530864197</v>
      </c>
      <c r="I46" s="49">
        <v>0.40794035844672188</v>
      </c>
      <c r="J46" s="50">
        <v>0.83742499999999997</v>
      </c>
      <c r="K46" s="51">
        <v>0.36771905943311306</v>
      </c>
      <c r="L46" s="7">
        <f t="shared" si="1"/>
        <v>-9.1597975308641999E-2</v>
      </c>
    </row>
    <row r="47" spans="1:12" x14ac:dyDescent="0.25">
      <c r="A47" s="7">
        <v>71</v>
      </c>
      <c r="B47" s="7" t="s">
        <v>177</v>
      </c>
      <c r="C47" s="7" t="s">
        <v>182</v>
      </c>
      <c r="D47" s="7" t="s">
        <v>183</v>
      </c>
      <c r="E47" s="7">
        <v>3.7656809999999998</v>
      </c>
      <c r="F47" s="7" t="s">
        <v>5</v>
      </c>
      <c r="G47" s="7">
        <v>2.2773499999999998</v>
      </c>
      <c r="H47" s="48">
        <v>0.883256617283951</v>
      </c>
      <c r="I47" s="49">
        <v>0.38784403683401802</v>
      </c>
      <c r="J47" s="50">
        <v>0.84270599999999996</v>
      </c>
      <c r="K47" s="51">
        <v>0.37003798274310057</v>
      </c>
      <c r="L47" s="7">
        <f t="shared" si="1"/>
        <v>-4.055061728395104E-2</v>
      </c>
    </row>
    <row r="48" spans="1:12" x14ac:dyDescent="0.25">
      <c r="A48" s="7">
        <v>72</v>
      </c>
      <c r="B48" s="7" t="s">
        <v>177</v>
      </c>
      <c r="C48" s="7" t="s">
        <v>182</v>
      </c>
      <c r="D48" s="7" t="s">
        <v>183</v>
      </c>
      <c r="E48" s="7">
        <v>1.7488790000000001</v>
      </c>
      <c r="F48" s="7" t="s">
        <v>5</v>
      </c>
      <c r="G48" s="7">
        <v>2.2773499999999998</v>
      </c>
      <c r="H48" s="48">
        <v>0.883256617283951</v>
      </c>
      <c r="I48" s="49">
        <v>0.38784403683401802</v>
      </c>
      <c r="J48" s="50">
        <v>0.84642499999999998</v>
      </c>
      <c r="K48" s="51">
        <v>0.37167102114299516</v>
      </c>
      <c r="L48" s="7">
        <f t="shared" si="1"/>
        <v>-3.6831617283951013E-2</v>
      </c>
    </row>
    <row r="49" spans="1:12" x14ac:dyDescent="0.25">
      <c r="A49" s="7">
        <v>73</v>
      </c>
      <c r="B49" s="7" t="s">
        <v>177</v>
      </c>
      <c r="C49" s="7" t="s">
        <v>182</v>
      </c>
      <c r="D49" s="7" t="s">
        <v>183</v>
      </c>
      <c r="E49" s="7">
        <v>3.0337960000000002</v>
      </c>
      <c r="F49" s="7" t="s">
        <v>5</v>
      </c>
      <c r="G49" s="7">
        <v>2.2773499999999998</v>
      </c>
      <c r="H49" s="48">
        <v>0.883256617283951</v>
      </c>
      <c r="I49" s="49">
        <v>0.38784403683401802</v>
      </c>
      <c r="J49" s="50">
        <v>0.784636</v>
      </c>
      <c r="K49" s="51">
        <v>0.34453904757722797</v>
      </c>
      <c r="L49" s="7">
        <f t="shared" si="1"/>
        <v>-9.8620617283950995E-2</v>
      </c>
    </row>
    <row r="50" spans="1:12" x14ac:dyDescent="0.25">
      <c r="A50" s="7">
        <v>74</v>
      </c>
      <c r="B50" s="7" t="s">
        <v>177</v>
      </c>
      <c r="C50" s="7" t="s">
        <v>178</v>
      </c>
      <c r="D50" s="7" t="s">
        <v>179</v>
      </c>
      <c r="E50" s="7">
        <v>4.2344150000000003</v>
      </c>
      <c r="F50" s="7" t="s">
        <v>12</v>
      </c>
      <c r="G50" s="7">
        <v>0.32217000000000001</v>
      </c>
      <c r="H50" s="48">
        <v>5.3628921568627495E-2</v>
      </c>
      <c r="I50" s="49">
        <v>0.16646156243172081</v>
      </c>
      <c r="J50" s="50">
        <v>1.2296E-2</v>
      </c>
      <c r="K50" s="51">
        <v>3.8166185554210509E-2</v>
      </c>
      <c r="L50" s="7">
        <f t="shared" si="1"/>
        <v>-4.1332921568627494E-2</v>
      </c>
    </row>
    <row r="51" spans="1:12" x14ac:dyDescent="0.25">
      <c r="A51" s="7">
        <v>76</v>
      </c>
      <c r="B51" s="7" t="s">
        <v>177</v>
      </c>
      <c r="C51" s="7" t="s">
        <v>185</v>
      </c>
      <c r="D51" s="7" t="s">
        <v>189</v>
      </c>
      <c r="E51" s="7">
        <v>6.7990490000000001</v>
      </c>
      <c r="F51" s="7" t="s">
        <v>6</v>
      </c>
      <c r="G51" s="7">
        <v>0.35733000000000004</v>
      </c>
      <c r="H51" s="48">
        <v>8.4290313725490187E-2</v>
      </c>
      <c r="I51" s="49">
        <v>0.23588927245260735</v>
      </c>
      <c r="J51" s="50">
        <v>1.7218000000000001E-2</v>
      </c>
      <c r="K51" s="51">
        <v>4.8185150980886014E-2</v>
      </c>
      <c r="L51" s="7">
        <f t="shared" si="1"/>
        <v>-6.707231372549019E-2</v>
      </c>
    </row>
    <row r="52" spans="1:12" x14ac:dyDescent="0.25">
      <c r="A52" s="7">
        <v>78</v>
      </c>
      <c r="B52" s="7" t="s">
        <v>177</v>
      </c>
      <c r="C52" s="7" t="s">
        <v>180</v>
      </c>
      <c r="D52" s="7" t="s">
        <v>181</v>
      </c>
      <c r="E52" s="7">
        <v>16.130616</v>
      </c>
      <c r="F52" s="7" t="s">
        <v>12</v>
      </c>
      <c r="G52" s="7">
        <v>0.32217000000000001</v>
      </c>
      <c r="H52" s="48">
        <v>3.9955529411764702E-2</v>
      </c>
      <c r="I52" s="49">
        <v>0.12402001866022504</v>
      </c>
      <c r="J52" s="50">
        <v>1.1747E-2</v>
      </c>
      <c r="K52" s="51">
        <v>3.6462116274016826E-2</v>
      </c>
      <c r="L52" s="7">
        <f t="shared" si="1"/>
        <v>-2.8208529411764702E-2</v>
      </c>
    </row>
    <row r="53" spans="1:12" x14ac:dyDescent="0.25">
      <c r="A53" s="7">
        <v>79</v>
      </c>
      <c r="B53" s="7" t="s">
        <v>177</v>
      </c>
      <c r="C53" s="7" t="s">
        <v>180</v>
      </c>
      <c r="D53" s="7" t="s">
        <v>181</v>
      </c>
      <c r="E53" s="7">
        <v>13.473616</v>
      </c>
      <c r="F53" s="7" t="s">
        <v>12</v>
      </c>
      <c r="G53" s="7">
        <v>0.32217000000000001</v>
      </c>
      <c r="H53" s="48">
        <v>3.9955529411764702E-2</v>
      </c>
      <c r="I53" s="49">
        <v>0.12402001866022504</v>
      </c>
      <c r="J53" s="50">
        <v>1.2559000000000001E-2</v>
      </c>
      <c r="K53" s="51">
        <v>3.8982524754011857E-2</v>
      </c>
      <c r="L53" s="7">
        <f t="shared" si="1"/>
        <v>-2.7396529411764702E-2</v>
      </c>
    </row>
    <row r="54" spans="1:12" x14ac:dyDescent="0.25">
      <c r="A54" s="7">
        <v>92</v>
      </c>
      <c r="B54" s="7" t="s">
        <v>177</v>
      </c>
      <c r="C54" s="7" t="s">
        <v>178</v>
      </c>
      <c r="D54" s="7" t="s">
        <v>179</v>
      </c>
      <c r="E54" s="7">
        <v>9.8236729999999994</v>
      </c>
      <c r="F54" s="7" t="s">
        <v>9</v>
      </c>
      <c r="G54" s="7">
        <v>0.69169000000000003</v>
      </c>
      <c r="H54" s="48">
        <v>0.137618864197531</v>
      </c>
      <c r="I54" s="49">
        <v>0.19896032066031169</v>
      </c>
      <c r="J54" s="50">
        <v>0.223855</v>
      </c>
      <c r="K54" s="51">
        <v>0.32363486532984426</v>
      </c>
      <c r="L54" s="7">
        <f t="shared" si="1"/>
        <v>8.6236135802468999E-2</v>
      </c>
    </row>
    <row r="55" spans="1:12" x14ac:dyDescent="0.25">
      <c r="A55" s="7">
        <v>94</v>
      </c>
      <c r="B55" s="7" t="s">
        <v>177</v>
      </c>
      <c r="C55" s="7" t="s">
        <v>182</v>
      </c>
      <c r="D55" s="7" t="s">
        <v>183</v>
      </c>
      <c r="E55" s="7">
        <v>18.715530999999999</v>
      </c>
      <c r="F55" s="7" t="s">
        <v>9</v>
      </c>
      <c r="G55" s="7">
        <v>0.69169000000000003</v>
      </c>
      <c r="H55" s="48">
        <v>0.10023475308642001</v>
      </c>
      <c r="I55" s="49">
        <v>0.14491282668018909</v>
      </c>
      <c r="J55" s="50">
        <v>0.26821</v>
      </c>
      <c r="K55" s="51">
        <v>0.38776041290173341</v>
      </c>
      <c r="L55" s="7">
        <f t="shared" si="1"/>
        <v>0.16797524691358001</v>
      </c>
    </row>
    <row r="56" spans="1:12" x14ac:dyDescent="0.25">
      <c r="A56" s="7">
        <v>96</v>
      </c>
      <c r="B56" s="7" t="s">
        <v>177</v>
      </c>
      <c r="C56" s="7" t="s">
        <v>185</v>
      </c>
      <c r="D56" s="7" t="s">
        <v>189</v>
      </c>
      <c r="E56" s="7">
        <v>58.477552000000003</v>
      </c>
      <c r="F56" s="7" t="s">
        <v>8</v>
      </c>
      <c r="G56" s="7">
        <v>0.51208999999999993</v>
      </c>
      <c r="H56" s="48">
        <v>0.106476509803922</v>
      </c>
      <c r="I56" s="49">
        <v>0.20792538382690937</v>
      </c>
      <c r="J56" s="50">
        <v>0.25681700000000002</v>
      </c>
      <c r="K56" s="51">
        <v>0.50150754750141591</v>
      </c>
      <c r="L56" s="7">
        <v>0.15034049019607804</v>
      </c>
    </row>
    <row r="57" spans="1:12" x14ac:dyDescent="0.25">
      <c r="A57" s="7">
        <v>97</v>
      </c>
      <c r="B57" s="7" t="s">
        <v>177</v>
      </c>
      <c r="C57" s="7" t="s">
        <v>185</v>
      </c>
      <c r="D57" s="7" t="s">
        <v>189</v>
      </c>
      <c r="E57" s="7">
        <v>29.227083</v>
      </c>
      <c r="F57" s="7" t="s">
        <v>8</v>
      </c>
      <c r="G57" s="7">
        <v>0.51208999999999993</v>
      </c>
      <c r="H57" s="48">
        <v>0.106476509803922</v>
      </c>
      <c r="I57" s="49">
        <v>0.20792538382690937</v>
      </c>
      <c r="J57" s="50">
        <v>0.17630599999999999</v>
      </c>
      <c r="K57" s="51">
        <v>0.34428713702669456</v>
      </c>
      <c r="L57" s="7">
        <f t="shared" ref="L57:L120" si="2">J57-H57</f>
        <v>6.9829490196077995E-2</v>
      </c>
    </row>
    <row r="58" spans="1:12" x14ac:dyDescent="0.25">
      <c r="A58" s="7">
        <v>103</v>
      </c>
      <c r="B58" s="7" t="s">
        <v>177</v>
      </c>
      <c r="C58" s="7" t="s">
        <v>182</v>
      </c>
      <c r="D58" s="7" t="s">
        <v>183</v>
      </c>
      <c r="E58" s="7">
        <v>18.651115000000001</v>
      </c>
      <c r="F58" s="7" t="s">
        <v>8</v>
      </c>
      <c r="G58" s="7">
        <v>0.51208999999999993</v>
      </c>
      <c r="H58" s="48">
        <v>6.3382506172839498E-2</v>
      </c>
      <c r="I58" s="49">
        <v>0.12377220053670157</v>
      </c>
      <c r="J58" s="50">
        <v>7.9938999999999996E-2</v>
      </c>
      <c r="K58" s="51">
        <v>0.156103419320823</v>
      </c>
      <c r="L58" s="7">
        <f t="shared" si="2"/>
        <v>1.6556493827160498E-2</v>
      </c>
    </row>
    <row r="59" spans="1:12" x14ac:dyDescent="0.25">
      <c r="A59" s="7">
        <v>108</v>
      </c>
      <c r="B59" s="7" t="s">
        <v>177</v>
      </c>
      <c r="C59" s="7" t="s">
        <v>182</v>
      </c>
      <c r="D59" s="7" t="s">
        <v>183</v>
      </c>
      <c r="E59" s="7">
        <v>20.534300999999999</v>
      </c>
      <c r="F59" s="7" t="s">
        <v>8</v>
      </c>
      <c r="G59" s="7">
        <v>0.51208999999999993</v>
      </c>
      <c r="H59" s="48">
        <v>6.3382506172839498E-2</v>
      </c>
      <c r="I59" s="49">
        <v>0.12377220053670157</v>
      </c>
      <c r="J59" s="50">
        <v>0.25516299999999997</v>
      </c>
      <c r="K59" s="51">
        <v>0.49827764650744988</v>
      </c>
      <c r="L59" s="7">
        <f t="shared" si="2"/>
        <v>0.19178049382716048</v>
      </c>
    </row>
    <row r="60" spans="1:12" x14ac:dyDescent="0.25">
      <c r="A60" s="7">
        <v>111</v>
      </c>
      <c r="B60" s="7" t="s">
        <v>177</v>
      </c>
      <c r="C60" s="7" t="s">
        <v>182</v>
      </c>
      <c r="D60" s="7" t="s">
        <v>183</v>
      </c>
      <c r="E60" s="7">
        <v>15.890048</v>
      </c>
      <c r="F60" s="7" t="s">
        <v>8</v>
      </c>
      <c r="G60" s="7">
        <v>0.51208999999999993</v>
      </c>
      <c r="H60" s="48">
        <v>6.3382506172839498E-2</v>
      </c>
      <c r="I60" s="49">
        <v>0.12377220053670157</v>
      </c>
      <c r="J60" s="50">
        <v>0.170709</v>
      </c>
      <c r="K60" s="51">
        <v>0.33335741764143029</v>
      </c>
      <c r="L60" s="7">
        <f t="shared" si="2"/>
        <v>0.1073264938271605</v>
      </c>
    </row>
    <row r="61" spans="1:12" x14ac:dyDescent="0.25">
      <c r="A61" s="7">
        <v>114</v>
      </c>
      <c r="B61" s="7" t="s">
        <v>177</v>
      </c>
      <c r="C61" s="7" t="s">
        <v>182</v>
      </c>
      <c r="D61" s="7" t="s">
        <v>183</v>
      </c>
      <c r="E61" s="7">
        <v>10.902388</v>
      </c>
      <c r="F61" s="7" t="s">
        <v>8</v>
      </c>
      <c r="G61" s="7">
        <v>0.51208999999999993</v>
      </c>
      <c r="H61" s="48">
        <v>6.3382506172839498E-2</v>
      </c>
      <c r="I61" s="49">
        <v>0.12377220053670157</v>
      </c>
      <c r="J61" s="50">
        <v>0.250805</v>
      </c>
      <c r="K61" s="51">
        <v>0.48976742369505366</v>
      </c>
      <c r="L61" s="7">
        <f t="shared" si="2"/>
        <v>0.1874224938271605</v>
      </c>
    </row>
    <row r="62" spans="1:12" x14ac:dyDescent="0.25">
      <c r="A62" s="7">
        <v>115</v>
      </c>
      <c r="B62" s="7" t="s">
        <v>177</v>
      </c>
      <c r="C62" s="7" t="s">
        <v>178</v>
      </c>
      <c r="D62" s="7" t="s">
        <v>179</v>
      </c>
      <c r="E62" s="7">
        <v>19.675326999999999</v>
      </c>
      <c r="F62" s="7" t="s">
        <v>9</v>
      </c>
      <c r="G62" s="7">
        <v>0.69169000000000003</v>
      </c>
      <c r="H62" s="48">
        <v>0.137618864197531</v>
      </c>
      <c r="I62" s="49">
        <v>0.19896032066031169</v>
      </c>
      <c r="J62" s="50">
        <v>0.16558200000000001</v>
      </c>
      <c r="K62" s="51">
        <v>0.23938758692477843</v>
      </c>
      <c r="L62" s="7">
        <f t="shared" si="2"/>
        <v>2.7963135802469008E-2</v>
      </c>
    </row>
    <row r="63" spans="1:12" x14ac:dyDescent="0.25">
      <c r="A63" s="7">
        <v>117</v>
      </c>
      <c r="B63" s="7" t="s">
        <v>177</v>
      </c>
      <c r="C63" s="7" t="s">
        <v>180</v>
      </c>
      <c r="D63" s="7" t="s">
        <v>181</v>
      </c>
      <c r="E63" s="7">
        <v>23.594669</v>
      </c>
      <c r="F63" s="7" t="s">
        <v>9</v>
      </c>
      <c r="G63" s="7">
        <v>0.69169000000000003</v>
      </c>
      <c r="H63" s="48">
        <v>0.114661222222222</v>
      </c>
      <c r="I63" s="49">
        <v>0.16576966881438504</v>
      </c>
      <c r="J63" s="50">
        <v>0.20511399999999999</v>
      </c>
      <c r="K63" s="51">
        <v>0.29654035767468084</v>
      </c>
      <c r="L63" s="7">
        <f t="shared" si="2"/>
        <v>9.0452777777777993E-2</v>
      </c>
    </row>
    <row r="64" spans="1:12" x14ac:dyDescent="0.25">
      <c r="A64" s="7">
        <v>121</v>
      </c>
      <c r="B64" s="7" t="s">
        <v>177</v>
      </c>
      <c r="C64" s="7" t="s">
        <v>180</v>
      </c>
      <c r="D64" s="7" t="s">
        <v>181</v>
      </c>
      <c r="E64" s="7">
        <v>7.9068120000000004</v>
      </c>
      <c r="F64" s="7" t="s">
        <v>9</v>
      </c>
      <c r="G64" s="7">
        <v>0.69169000000000003</v>
      </c>
      <c r="H64" s="48">
        <v>0.114661222222222</v>
      </c>
      <c r="I64" s="49">
        <v>0.16576966881438504</v>
      </c>
      <c r="J64" s="50">
        <v>9.3712000000000004E-2</v>
      </c>
      <c r="K64" s="51">
        <v>0.13548265841634258</v>
      </c>
      <c r="L64" s="7">
        <f t="shared" si="2"/>
        <v>-2.0949222222221994E-2</v>
      </c>
    </row>
    <row r="65" spans="1:12" x14ac:dyDescent="0.25">
      <c r="A65" s="7">
        <v>125</v>
      </c>
      <c r="B65" s="7" t="s">
        <v>177</v>
      </c>
      <c r="C65" s="7" t="s">
        <v>178</v>
      </c>
      <c r="D65" s="7" t="s">
        <v>179</v>
      </c>
      <c r="E65" s="7">
        <v>6.7086810000000003</v>
      </c>
      <c r="F65" s="7" t="s">
        <v>8</v>
      </c>
      <c r="G65" s="7">
        <v>0.51208999999999993</v>
      </c>
      <c r="H65" s="48">
        <v>9.6938176470588208E-2</v>
      </c>
      <c r="I65" s="49">
        <v>0.18929910068657504</v>
      </c>
      <c r="J65" s="50">
        <v>3.1530000000000002E-2</v>
      </c>
      <c r="K65" s="51">
        <v>6.1571208186061058E-2</v>
      </c>
      <c r="L65" s="7">
        <f t="shared" si="2"/>
        <v>-6.5408176470588206E-2</v>
      </c>
    </row>
    <row r="66" spans="1:12" x14ac:dyDescent="0.25">
      <c r="A66" s="7">
        <v>134</v>
      </c>
      <c r="B66" s="7" t="s">
        <v>177</v>
      </c>
      <c r="C66" s="7" t="s">
        <v>180</v>
      </c>
      <c r="D66" s="7" t="s">
        <v>181</v>
      </c>
      <c r="E66" s="7">
        <v>28.347791999999998</v>
      </c>
      <c r="F66" s="7" t="s">
        <v>12</v>
      </c>
      <c r="G66" s="7">
        <v>0.32217000000000001</v>
      </c>
      <c r="H66" s="48">
        <v>3.9955529411764702E-2</v>
      </c>
      <c r="I66" s="49">
        <v>0.12402001866022504</v>
      </c>
      <c r="J66" s="50">
        <v>-8.0339999999999995E-3</v>
      </c>
      <c r="K66" s="51">
        <v>-2.4937144985566623E-2</v>
      </c>
      <c r="L66" s="7">
        <f t="shared" si="2"/>
        <v>-4.7989529411764702E-2</v>
      </c>
    </row>
    <row r="67" spans="1:12" x14ac:dyDescent="0.25">
      <c r="A67" s="7">
        <v>136</v>
      </c>
      <c r="B67" s="7" t="s">
        <v>177</v>
      </c>
      <c r="C67" s="7" t="s">
        <v>180</v>
      </c>
      <c r="D67" s="7" t="s">
        <v>181</v>
      </c>
      <c r="E67" s="7">
        <v>29.641203000000001</v>
      </c>
      <c r="F67" s="7" t="s">
        <v>12</v>
      </c>
      <c r="G67" s="7">
        <v>0.32217000000000001</v>
      </c>
      <c r="H67" s="48">
        <v>3.9955529411764702E-2</v>
      </c>
      <c r="I67" s="49">
        <v>0.12402001866022504</v>
      </c>
      <c r="J67" s="50">
        <v>-3.9800000000000002E-4</v>
      </c>
      <c r="K67" s="51">
        <v>-1.2353726293571716E-3</v>
      </c>
      <c r="L67" s="7">
        <f t="shared" si="2"/>
        <v>-4.0353529411764705E-2</v>
      </c>
    </row>
    <row r="68" spans="1:12" x14ac:dyDescent="0.25">
      <c r="A68" s="7">
        <v>158</v>
      </c>
      <c r="B68" s="7" t="s">
        <v>177</v>
      </c>
      <c r="C68" s="7" t="s">
        <v>178</v>
      </c>
      <c r="D68" s="7" t="s">
        <v>179</v>
      </c>
      <c r="E68" s="7">
        <v>26.568770000000001</v>
      </c>
      <c r="F68" s="7" t="s">
        <v>6</v>
      </c>
      <c r="G68" s="7">
        <v>0.35733000000000004</v>
      </c>
      <c r="H68" s="48">
        <v>7.5584135802469102E-2</v>
      </c>
      <c r="I68" s="49">
        <v>0.21152474128248144</v>
      </c>
      <c r="J68" s="50">
        <v>0.27981499999999998</v>
      </c>
      <c r="K68" s="51">
        <v>0.78307167044468684</v>
      </c>
      <c r="L68" s="7">
        <f t="shared" si="2"/>
        <v>0.20423086419753089</v>
      </c>
    </row>
    <row r="69" spans="1:12" x14ac:dyDescent="0.25">
      <c r="A69" s="7">
        <v>159</v>
      </c>
      <c r="B69" s="7" t="s">
        <v>177</v>
      </c>
      <c r="C69" s="7" t="s">
        <v>190</v>
      </c>
      <c r="D69" s="7" t="s">
        <v>191</v>
      </c>
      <c r="E69" s="7">
        <v>10.012924</v>
      </c>
      <c r="F69" s="7" t="s">
        <v>5</v>
      </c>
      <c r="G69" s="7">
        <v>2.2773499999999998</v>
      </c>
      <c r="H69" s="48">
        <v>1.0252009629629599</v>
      </c>
      <c r="I69" s="49">
        <v>0.45017277228487496</v>
      </c>
      <c r="J69" s="50">
        <v>1.44669</v>
      </c>
      <c r="K69" s="51">
        <v>0.63525149845214846</v>
      </c>
      <c r="L69" s="7">
        <f t="shared" si="2"/>
        <v>0.4214890370370401</v>
      </c>
    </row>
    <row r="70" spans="1:12" x14ac:dyDescent="0.25">
      <c r="A70" s="7">
        <v>161</v>
      </c>
      <c r="B70" s="7" t="s">
        <v>177</v>
      </c>
      <c r="C70" s="7" t="s">
        <v>182</v>
      </c>
      <c r="D70" s="7" t="s">
        <v>183</v>
      </c>
      <c r="E70" s="7">
        <v>9.7311809999999994</v>
      </c>
      <c r="F70" s="7" t="s">
        <v>3</v>
      </c>
      <c r="G70" s="7">
        <v>1.0881100000000001</v>
      </c>
      <c r="H70" s="48">
        <v>0.69087411111111097</v>
      </c>
      <c r="I70" s="49">
        <v>0.63493039408801588</v>
      </c>
      <c r="J70" s="50">
        <v>1.4596499999999999</v>
      </c>
      <c r="K70" s="51">
        <v>1.3414544485392099</v>
      </c>
      <c r="L70" s="7">
        <f t="shared" si="2"/>
        <v>0.76877588888888893</v>
      </c>
    </row>
    <row r="71" spans="1:12" x14ac:dyDescent="0.25">
      <c r="A71" s="7">
        <v>162</v>
      </c>
      <c r="B71" s="7" t="s">
        <v>184</v>
      </c>
      <c r="C71" s="7" t="s">
        <v>185</v>
      </c>
      <c r="D71" s="7" t="s">
        <v>186</v>
      </c>
      <c r="E71" s="7">
        <v>24.395441000000002</v>
      </c>
      <c r="F71" s="7" t="s">
        <v>3</v>
      </c>
      <c r="G71" s="7">
        <v>1.0881100000000001</v>
      </c>
      <c r="H71" s="48">
        <v>0.72217304938271609</v>
      </c>
      <c r="I71" s="49">
        <v>0.66369489241227075</v>
      </c>
      <c r="J71" s="50">
        <v>1.4661900000000001</v>
      </c>
      <c r="K71" s="51">
        <v>1.3474648702796592</v>
      </c>
      <c r="L71" s="7">
        <f t="shared" si="2"/>
        <v>0.74401695061728401</v>
      </c>
    </row>
    <row r="72" spans="1:12" x14ac:dyDescent="0.25">
      <c r="A72" s="7">
        <v>168</v>
      </c>
      <c r="B72" s="7" t="s">
        <v>184</v>
      </c>
      <c r="C72" s="7" t="s">
        <v>182</v>
      </c>
      <c r="D72" s="7" t="s">
        <v>196</v>
      </c>
      <c r="E72" s="7">
        <v>16.826637999999999</v>
      </c>
      <c r="F72" s="7" t="s">
        <v>3</v>
      </c>
      <c r="G72" s="7">
        <v>1.0881100000000001</v>
      </c>
      <c r="H72" s="48">
        <v>0.69022865432098801</v>
      </c>
      <c r="I72" s="49">
        <v>0.63433720333512966</v>
      </c>
      <c r="J72" s="50">
        <v>1.3702700000000001</v>
      </c>
      <c r="K72" s="51">
        <v>1.2593120180864066</v>
      </c>
      <c r="L72" s="7">
        <f t="shared" si="2"/>
        <v>0.68004134567901209</v>
      </c>
    </row>
    <row r="73" spans="1:12" x14ac:dyDescent="0.25">
      <c r="A73" s="7">
        <v>172</v>
      </c>
      <c r="B73" s="7" t="s">
        <v>177</v>
      </c>
      <c r="C73" s="7" t="s">
        <v>182</v>
      </c>
      <c r="D73" s="7" t="s">
        <v>183</v>
      </c>
      <c r="E73" s="7">
        <v>12.84008</v>
      </c>
      <c r="F73" s="7" t="s">
        <v>3</v>
      </c>
      <c r="G73" s="7">
        <v>1.0881100000000001</v>
      </c>
      <c r="H73" s="48">
        <v>0.69087411111111097</v>
      </c>
      <c r="I73" s="49">
        <v>0.63493039408801588</v>
      </c>
      <c r="J73" s="50">
        <v>0.91073499999999996</v>
      </c>
      <c r="K73" s="51">
        <v>0.83698798834676624</v>
      </c>
      <c r="L73" s="7">
        <f t="shared" si="2"/>
        <v>0.21986088888888899</v>
      </c>
    </row>
    <row r="74" spans="1:12" x14ac:dyDescent="0.25">
      <c r="A74" s="7">
        <v>173</v>
      </c>
      <c r="B74" s="7" t="s">
        <v>187</v>
      </c>
      <c r="C74" s="7" t="s">
        <v>185</v>
      </c>
      <c r="D74" s="7" t="s">
        <v>188</v>
      </c>
      <c r="E74" s="7">
        <v>43.648212999999998</v>
      </c>
      <c r="F74" s="7" t="s">
        <v>3</v>
      </c>
      <c r="G74" s="7">
        <v>1.0881100000000001</v>
      </c>
      <c r="H74" s="48">
        <v>0.72229061728395094</v>
      </c>
      <c r="I74" s="49">
        <v>0.66380294022107222</v>
      </c>
      <c r="J74" s="50">
        <v>0.910833</v>
      </c>
      <c r="K74" s="51">
        <v>0.83707805277039993</v>
      </c>
      <c r="L74" s="7">
        <f t="shared" si="2"/>
        <v>0.18854238271604906</v>
      </c>
    </row>
    <row r="75" spans="1:12" x14ac:dyDescent="0.25">
      <c r="A75" s="7">
        <v>176</v>
      </c>
      <c r="B75" s="7" t="s">
        <v>184</v>
      </c>
      <c r="C75" s="7" t="s">
        <v>185</v>
      </c>
      <c r="D75" s="7" t="s">
        <v>186</v>
      </c>
      <c r="E75" s="7">
        <v>53.446449999999999</v>
      </c>
      <c r="F75" s="7" t="s">
        <v>3</v>
      </c>
      <c r="G75" s="7">
        <v>1.0881100000000001</v>
      </c>
      <c r="H75" s="48">
        <v>0.72217304938271609</v>
      </c>
      <c r="I75" s="49">
        <v>0.66369489241227075</v>
      </c>
      <c r="J75" s="50">
        <v>0.91597099999999998</v>
      </c>
      <c r="K75" s="51">
        <v>0.84180000183804937</v>
      </c>
      <c r="L75" s="7">
        <f t="shared" si="2"/>
        <v>0.19379795061728389</v>
      </c>
    </row>
    <row r="76" spans="1:12" x14ac:dyDescent="0.25">
      <c r="A76" s="7">
        <v>177</v>
      </c>
      <c r="B76" s="7" t="s">
        <v>184</v>
      </c>
      <c r="C76" s="7" t="s">
        <v>185</v>
      </c>
      <c r="D76" s="7" t="s">
        <v>186</v>
      </c>
      <c r="E76" s="7">
        <v>41.098112999999998</v>
      </c>
      <c r="F76" s="7" t="s">
        <v>3</v>
      </c>
      <c r="G76" s="7">
        <v>1.0881100000000001</v>
      </c>
      <c r="H76" s="48">
        <v>0.72217304938271609</v>
      </c>
      <c r="I76" s="49">
        <v>0.66369489241227075</v>
      </c>
      <c r="J76" s="50">
        <v>0.91630599999999995</v>
      </c>
      <c r="K76" s="51">
        <v>0.8421078751229194</v>
      </c>
      <c r="L76" s="7">
        <f t="shared" si="2"/>
        <v>0.19413295061728386</v>
      </c>
    </row>
    <row r="77" spans="1:12" x14ac:dyDescent="0.25">
      <c r="A77" s="7">
        <v>179</v>
      </c>
      <c r="B77" s="7" t="s">
        <v>177</v>
      </c>
      <c r="C77" s="7" t="s">
        <v>182</v>
      </c>
      <c r="D77" s="7" t="s">
        <v>183</v>
      </c>
      <c r="E77" s="7">
        <v>16.233581999999998</v>
      </c>
      <c r="F77" s="7" t="s">
        <v>5</v>
      </c>
      <c r="G77" s="7">
        <v>2.2773499999999998</v>
      </c>
      <c r="H77" s="48">
        <v>0.883256617283951</v>
      </c>
      <c r="I77" s="49">
        <v>0.38784403683401802</v>
      </c>
      <c r="J77" s="50">
        <v>0.90628699999999995</v>
      </c>
      <c r="K77" s="51">
        <v>0.39795683579599095</v>
      </c>
      <c r="L77" s="7">
        <f t="shared" si="2"/>
        <v>2.3030382716048958E-2</v>
      </c>
    </row>
    <row r="78" spans="1:12" x14ac:dyDescent="0.25">
      <c r="A78" s="7">
        <v>184</v>
      </c>
      <c r="B78" s="7" t="s">
        <v>177</v>
      </c>
      <c r="C78" s="7" t="s">
        <v>182</v>
      </c>
      <c r="D78" s="7" t="s">
        <v>183</v>
      </c>
      <c r="E78" s="7">
        <v>17.734618000000001</v>
      </c>
      <c r="F78" s="7" t="s">
        <v>3</v>
      </c>
      <c r="G78" s="7">
        <v>1.0881100000000001</v>
      </c>
      <c r="H78" s="48">
        <v>0.69087411111111097</v>
      </c>
      <c r="I78" s="49">
        <v>0.63493039408801588</v>
      </c>
      <c r="J78" s="50">
        <v>0.92140500000000003</v>
      </c>
      <c r="K78" s="51">
        <v>0.84679398222606161</v>
      </c>
      <c r="L78" s="7">
        <f t="shared" si="2"/>
        <v>0.23053088888888906</v>
      </c>
    </row>
    <row r="79" spans="1:12" x14ac:dyDescent="0.25">
      <c r="A79" s="7">
        <v>186</v>
      </c>
      <c r="B79" s="7" t="s">
        <v>177</v>
      </c>
      <c r="C79" s="7" t="s">
        <v>182</v>
      </c>
      <c r="D79" s="7" t="s">
        <v>183</v>
      </c>
      <c r="E79" s="7">
        <v>5.4863809999999997</v>
      </c>
      <c r="F79" s="7" t="s">
        <v>3</v>
      </c>
      <c r="G79" s="7">
        <v>1.0881100000000001</v>
      </c>
      <c r="H79" s="48">
        <v>0.69087411111111097</v>
      </c>
      <c r="I79" s="49">
        <v>0.63493039408801588</v>
      </c>
      <c r="J79" s="50">
        <v>0.92031300000000005</v>
      </c>
      <c r="K79" s="51">
        <v>0.84579040721985821</v>
      </c>
      <c r="L79" s="7">
        <f t="shared" si="2"/>
        <v>0.22943888888888908</v>
      </c>
    </row>
    <row r="80" spans="1:12" x14ac:dyDescent="0.25">
      <c r="A80" s="7">
        <v>187</v>
      </c>
      <c r="B80" s="7" t="s">
        <v>177</v>
      </c>
      <c r="C80" s="7" t="s">
        <v>182</v>
      </c>
      <c r="D80" s="7" t="s">
        <v>183</v>
      </c>
      <c r="E80" s="7">
        <v>3.0014120000000002</v>
      </c>
      <c r="F80" s="7" t="s">
        <v>3</v>
      </c>
      <c r="G80" s="7">
        <v>1.0881100000000001</v>
      </c>
      <c r="H80" s="48">
        <v>0.69087411111111097</v>
      </c>
      <c r="I80" s="49">
        <v>0.63493039408801588</v>
      </c>
      <c r="J80" s="50">
        <v>0.92022800000000005</v>
      </c>
      <c r="K80" s="51">
        <v>0.84571229011772697</v>
      </c>
      <c r="L80" s="7">
        <f t="shared" si="2"/>
        <v>0.22935388888888908</v>
      </c>
    </row>
    <row r="81" spans="1:12" x14ac:dyDescent="0.25">
      <c r="A81" s="7">
        <v>189</v>
      </c>
      <c r="B81" s="7" t="s">
        <v>177</v>
      </c>
      <c r="C81" s="7" t="s">
        <v>185</v>
      </c>
      <c r="D81" s="7" t="s">
        <v>189</v>
      </c>
      <c r="E81" s="7">
        <v>33.576149999999998</v>
      </c>
      <c r="F81" s="7" t="s">
        <v>5</v>
      </c>
      <c r="G81" s="7">
        <v>2.2773499999999998</v>
      </c>
      <c r="H81" s="48">
        <v>0.99134392592592602</v>
      </c>
      <c r="I81" s="49">
        <v>0.43530591517593958</v>
      </c>
      <c r="J81" s="50">
        <v>1.1625700000000001</v>
      </c>
      <c r="K81" s="51">
        <v>0.51049245833973711</v>
      </c>
      <c r="L81" s="7">
        <f t="shared" si="2"/>
        <v>0.17122607407407409</v>
      </c>
    </row>
    <row r="82" spans="1:12" x14ac:dyDescent="0.25">
      <c r="A82" s="7">
        <v>190</v>
      </c>
      <c r="B82" s="7" t="s">
        <v>177</v>
      </c>
      <c r="C82" s="7" t="s">
        <v>190</v>
      </c>
      <c r="D82" s="7" t="s">
        <v>191</v>
      </c>
      <c r="E82" s="7">
        <v>131.457414</v>
      </c>
      <c r="F82" s="7" t="s">
        <v>5</v>
      </c>
      <c r="G82" s="7">
        <v>2.2773499999999998</v>
      </c>
      <c r="H82" s="48">
        <v>1.0252009629629599</v>
      </c>
      <c r="I82" s="49">
        <v>0.45017277228487496</v>
      </c>
      <c r="J82" s="50">
        <v>1.1626399999999999</v>
      </c>
      <c r="K82" s="51">
        <v>0.51052319581970274</v>
      </c>
      <c r="L82" s="7">
        <f t="shared" si="2"/>
        <v>0.13743903703703997</v>
      </c>
    </row>
    <row r="83" spans="1:12" x14ac:dyDescent="0.25">
      <c r="A83" s="7">
        <v>191</v>
      </c>
      <c r="B83" s="7" t="s">
        <v>177</v>
      </c>
      <c r="C83" s="7" t="s">
        <v>190</v>
      </c>
      <c r="D83" s="7" t="s">
        <v>191</v>
      </c>
      <c r="E83" s="7">
        <v>16.990694000000001</v>
      </c>
      <c r="F83" s="7" t="s">
        <v>5</v>
      </c>
      <c r="G83" s="7">
        <v>2.2773499999999998</v>
      </c>
      <c r="H83" s="48">
        <v>1.0252009629629599</v>
      </c>
      <c r="I83" s="49">
        <v>0.45017277228487496</v>
      </c>
      <c r="J83" s="50">
        <v>1.1619699999999999</v>
      </c>
      <c r="K83" s="51">
        <v>0.51022899422574486</v>
      </c>
      <c r="L83" s="7">
        <f t="shared" si="2"/>
        <v>0.13676903703704002</v>
      </c>
    </row>
    <row r="84" spans="1:12" x14ac:dyDescent="0.25">
      <c r="A84" s="7">
        <v>193</v>
      </c>
      <c r="B84" s="7" t="s">
        <v>177</v>
      </c>
      <c r="C84" s="7" t="s">
        <v>178</v>
      </c>
      <c r="D84" s="7" t="s">
        <v>179</v>
      </c>
      <c r="E84" s="7">
        <v>39.607075000000002</v>
      </c>
      <c r="F84" s="7" t="s">
        <v>12</v>
      </c>
      <c r="G84" s="7">
        <v>0.32217000000000001</v>
      </c>
      <c r="H84" s="48">
        <v>5.3628921568627495E-2</v>
      </c>
      <c r="I84" s="49">
        <v>0.16646156243172081</v>
      </c>
      <c r="J84" s="50">
        <v>3.2521000000000001E-2</v>
      </c>
      <c r="K84" s="51">
        <v>0.10094360120433311</v>
      </c>
      <c r="L84" s="7">
        <f t="shared" si="2"/>
        <v>-2.1107921568627494E-2</v>
      </c>
    </row>
    <row r="85" spans="1:12" x14ac:dyDescent="0.25">
      <c r="A85" s="7">
        <v>194</v>
      </c>
      <c r="B85" s="7" t="s">
        <v>177</v>
      </c>
      <c r="C85" s="7" t="s">
        <v>178</v>
      </c>
      <c r="D85" s="7" t="s">
        <v>179</v>
      </c>
      <c r="E85" s="7">
        <v>32.529217000000003</v>
      </c>
      <c r="F85" s="7" t="s">
        <v>12</v>
      </c>
      <c r="G85" s="7">
        <v>0.32217000000000001</v>
      </c>
      <c r="H85" s="48">
        <v>5.3628921568627495E-2</v>
      </c>
      <c r="I85" s="49">
        <v>0.16646156243172081</v>
      </c>
      <c r="J85" s="50">
        <v>3.2521000000000001E-2</v>
      </c>
      <c r="K85" s="51">
        <v>0.10094360120433311</v>
      </c>
      <c r="L85" s="7">
        <f t="shared" si="2"/>
        <v>-2.1107921568627494E-2</v>
      </c>
    </row>
    <row r="86" spans="1:12" x14ac:dyDescent="0.25">
      <c r="A86" s="7">
        <v>203</v>
      </c>
      <c r="B86" s="7" t="s">
        <v>187</v>
      </c>
      <c r="C86" s="7" t="s">
        <v>182</v>
      </c>
      <c r="D86" s="7" t="s">
        <v>195</v>
      </c>
      <c r="E86" s="7">
        <v>40.774433999999999</v>
      </c>
      <c r="F86" s="7" t="s">
        <v>5</v>
      </c>
      <c r="G86" s="7">
        <v>2.2773499999999998</v>
      </c>
      <c r="H86" s="48">
        <v>0.88565645679012295</v>
      </c>
      <c r="I86" s="49">
        <v>0.38889782281604629</v>
      </c>
      <c r="J86" s="50">
        <v>0.920736</v>
      </c>
      <c r="K86" s="51">
        <v>0.40430149076777838</v>
      </c>
      <c r="L86" s="7">
        <f t="shared" si="2"/>
        <v>3.5079543209877051E-2</v>
      </c>
    </row>
    <row r="87" spans="1:12" x14ac:dyDescent="0.25">
      <c r="A87" s="7">
        <v>206</v>
      </c>
      <c r="B87" s="7" t="s">
        <v>177</v>
      </c>
      <c r="C87" s="7" t="s">
        <v>182</v>
      </c>
      <c r="D87" s="7" t="s">
        <v>183</v>
      </c>
      <c r="E87" s="7">
        <v>30.364571000000002</v>
      </c>
      <c r="F87" s="7" t="s">
        <v>3</v>
      </c>
      <c r="G87" s="7">
        <v>1.0881100000000001</v>
      </c>
      <c r="H87" s="48">
        <v>0.69087411111111097</v>
      </c>
      <c r="I87" s="49">
        <v>0.63493039408801588</v>
      </c>
      <c r="J87" s="50">
        <v>0.91142400000000001</v>
      </c>
      <c r="K87" s="51">
        <v>0.83762119638639465</v>
      </c>
      <c r="L87" s="7">
        <f t="shared" si="2"/>
        <v>0.22054988888888905</v>
      </c>
    </row>
    <row r="88" spans="1:12" x14ac:dyDescent="0.25">
      <c r="A88" s="7">
        <v>208</v>
      </c>
      <c r="B88" s="7" t="s">
        <v>187</v>
      </c>
      <c r="C88" s="7" t="s">
        <v>185</v>
      </c>
      <c r="D88" s="7" t="s">
        <v>188</v>
      </c>
      <c r="E88" s="7">
        <v>38.239054000000003</v>
      </c>
      <c r="F88" s="7" t="s">
        <v>5</v>
      </c>
      <c r="G88" s="7">
        <v>2.2773499999999998</v>
      </c>
      <c r="H88" s="48">
        <v>0.992285839506173</v>
      </c>
      <c r="I88" s="49">
        <v>0.43571951588740115</v>
      </c>
      <c r="J88" s="50">
        <v>0.95791899999999996</v>
      </c>
      <c r="K88" s="51">
        <v>0.42062880101872796</v>
      </c>
      <c r="L88" s="7">
        <f t="shared" si="2"/>
        <v>-3.436683950617303E-2</v>
      </c>
    </row>
    <row r="89" spans="1:12" x14ac:dyDescent="0.25">
      <c r="A89" s="7">
        <v>221</v>
      </c>
      <c r="B89" s="7" t="s">
        <v>177</v>
      </c>
      <c r="C89" s="7" t="s">
        <v>178</v>
      </c>
      <c r="D89" s="7" t="s">
        <v>179</v>
      </c>
      <c r="E89" s="7">
        <v>5.453335</v>
      </c>
      <c r="F89" s="7" t="s">
        <v>3</v>
      </c>
      <c r="G89" s="7">
        <v>1.0881100000000001</v>
      </c>
      <c r="H89" s="48">
        <v>0.71410109876543193</v>
      </c>
      <c r="I89" s="49">
        <v>0.65627657016793517</v>
      </c>
      <c r="J89" s="50">
        <v>0.60253699999999999</v>
      </c>
      <c r="K89" s="51">
        <v>0.55374640431574007</v>
      </c>
      <c r="L89" s="7">
        <f t="shared" si="2"/>
        <v>-0.11156409876543194</v>
      </c>
    </row>
    <row r="90" spans="1:12" x14ac:dyDescent="0.25">
      <c r="A90" s="7">
        <v>225</v>
      </c>
      <c r="B90" s="7" t="s">
        <v>177</v>
      </c>
      <c r="C90" s="7" t="s">
        <v>182</v>
      </c>
      <c r="D90" s="7" t="s">
        <v>183</v>
      </c>
      <c r="E90" s="7">
        <v>18.915181</v>
      </c>
      <c r="F90" s="7" t="s">
        <v>11</v>
      </c>
      <c r="G90" s="7">
        <v>0.86606000000000005</v>
      </c>
      <c r="H90" s="48">
        <v>0.160610098765432</v>
      </c>
      <c r="I90" s="49">
        <v>0.18544915914074314</v>
      </c>
      <c r="J90" s="50">
        <v>0.54254199999999997</v>
      </c>
      <c r="K90" s="51">
        <v>0.62644851395977175</v>
      </c>
      <c r="L90" s="7">
        <f t="shared" si="2"/>
        <v>0.38193190123456799</v>
      </c>
    </row>
    <row r="91" spans="1:12" x14ac:dyDescent="0.25">
      <c r="A91" s="7">
        <v>228</v>
      </c>
      <c r="B91" s="7" t="s">
        <v>177</v>
      </c>
      <c r="C91" s="7" t="s">
        <v>182</v>
      </c>
      <c r="D91" s="7" t="s">
        <v>183</v>
      </c>
      <c r="E91" s="7">
        <v>16.441974999999999</v>
      </c>
      <c r="F91" s="7" t="s">
        <v>11</v>
      </c>
      <c r="G91" s="7">
        <v>0.86606000000000005</v>
      </c>
      <c r="H91" s="48">
        <v>0.160610098765432</v>
      </c>
      <c r="I91" s="49">
        <v>0.18544915914074314</v>
      </c>
      <c r="J91" s="50">
        <v>0.275617</v>
      </c>
      <c r="K91" s="51">
        <v>0.31824238505415325</v>
      </c>
      <c r="L91" s="7">
        <f t="shared" si="2"/>
        <v>0.115006901234568</v>
      </c>
    </row>
    <row r="92" spans="1:12" x14ac:dyDescent="0.25">
      <c r="A92" s="7">
        <v>229</v>
      </c>
      <c r="B92" s="7" t="s">
        <v>177</v>
      </c>
      <c r="C92" s="7" t="s">
        <v>190</v>
      </c>
      <c r="D92" s="7" t="s">
        <v>191</v>
      </c>
      <c r="E92" s="7">
        <v>17.339639999999999</v>
      </c>
      <c r="F92" s="7" t="s">
        <v>8</v>
      </c>
      <c r="G92" s="7">
        <v>0.51208999999999993</v>
      </c>
      <c r="H92" s="48">
        <v>0.114075814814815</v>
      </c>
      <c r="I92" s="49">
        <v>0.22276516787052086</v>
      </c>
      <c r="J92" s="50">
        <v>4.3067000000000001E-2</v>
      </c>
      <c r="K92" s="51">
        <v>8.4100451092581394E-2</v>
      </c>
      <c r="L92" s="7">
        <f t="shared" si="2"/>
        <v>-7.1008814814814997E-2</v>
      </c>
    </row>
    <row r="93" spans="1:12" x14ac:dyDescent="0.25">
      <c r="A93" s="7">
        <v>230</v>
      </c>
      <c r="B93" s="7" t="s">
        <v>177</v>
      </c>
      <c r="C93" s="7" t="s">
        <v>180</v>
      </c>
      <c r="D93" s="7" t="s">
        <v>181</v>
      </c>
      <c r="E93" s="7">
        <v>26.709520999999999</v>
      </c>
      <c r="F93" s="7" t="s">
        <v>8</v>
      </c>
      <c r="G93" s="7">
        <v>0.51208999999999993</v>
      </c>
      <c r="H93" s="48">
        <v>7.9173137254902007E-2</v>
      </c>
      <c r="I93" s="49">
        <v>0.1546078565386983</v>
      </c>
      <c r="J93" s="50">
        <v>0.16443099999999999</v>
      </c>
      <c r="K93" s="51">
        <v>0.32109785389287043</v>
      </c>
      <c r="L93" s="7">
        <f t="shared" si="2"/>
        <v>8.5257862745097987E-2</v>
      </c>
    </row>
    <row r="94" spans="1:12" x14ac:dyDescent="0.25">
      <c r="A94" s="7">
        <v>234</v>
      </c>
      <c r="B94" s="7" t="s">
        <v>177</v>
      </c>
      <c r="C94" s="7" t="s">
        <v>190</v>
      </c>
      <c r="D94" s="7" t="s">
        <v>191</v>
      </c>
      <c r="E94" s="7">
        <v>14.273593</v>
      </c>
      <c r="F94" s="7" t="s">
        <v>8</v>
      </c>
      <c r="G94" s="7">
        <v>0.51208999999999993</v>
      </c>
      <c r="H94" s="48">
        <v>0.114075814814815</v>
      </c>
      <c r="I94" s="49">
        <v>0.22276516787052086</v>
      </c>
      <c r="J94" s="50">
        <v>6.4250000000000002E-2</v>
      </c>
      <c r="K94" s="51">
        <v>0.12546622663984849</v>
      </c>
      <c r="L94" s="7">
        <f t="shared" si="2"/>
        <v>-4.9825814814815003E-2</v>
      </c>
    </row>
    <row r="95" spans="1:12" x14ac:dyDescent="0.25">
      <c r="A95" s="7">
        <v>236</v>
      </c>
      <c r="B95" s="7" t="s">
        <v>177</v>
      </c>
      <c r="C95" s="7" t="s">
        <v>182</v>
      </c>
      <c r="D95" s="7" t="s">
        <v>183</v>
      </c>
      <c r="E95" s="7">
        <v>30.389869999999998</v>
      </c>
      <c r="F95" s="7" t="s">
        <v>8</v>
      </c>
      <c r="G95" s="7">
        <v>0.51208999999999993</v>
      </c>
      <c r="H95" s="48">
        <v>6.3382506172839498E-2</v>
      </c>
      <c r="I95" s="49">
        <v>0.12377220053670157</v>
      </c>
      <c r="J95" s="50">
        <v>9.6090999999999996E-2</v>
      </c>
      <c r="K95" s="51">
        <v>0.18764474994629851</v>
      </c>
      <c r="L95" s="7">
        <f t="shared" si="2"/>
        <v>3.2708493827160498E-2</v>
      </c>
    </row>
    <row r="96" spans="1:12" x14ac:dyDescent="0.25">
      <c r="A96" s="7">
        <v>237</v>
      </c>
      <c r="B96" s="7" t="s">
        <v>177</v>
      </c>
      <c r="C96" s="7" t="s">
        <v>182</v>
      </c>
      <c r="D96" s="7" t="s">
        <v>183</v>
      </c>
      <c r="E96" s="7">
        <v>21.597149000000002</v>
      </c>
      <c r="F96" s="7" t="s">
        <v>8</v>
      </c>
      <c r="G96" s="7">
        <v>0.51208999999999993</v>
      </c>
      <c r="H96" s="48">
        <v>6.3382506172839498E-2</v>
      </c>
      <c r="I96" s="49">
        <v>0.12377220053670157</v>
      </c>
      <c r="J96" s="50">
        <v>9.1453000000000007E-2</v>
      </c>
      <c r="K96" s="51">
        <v>0.17858774824737841</v>
      </c>
      <c r="L96" s="7">
        <f t="shared" si="2"/>
        <v>2.8070493827160509E-2</v>
      </c>
    </row>
    <row r="97" spans="1:12" x14ac:dyDescent="0.25">
      <c r="A97" s="7">
        <v>238</v>
      </c>
      <c r="B97" s="7" t="s">
        <v>187</v>
      </c>
      <c r="C97" s="7" t="s">
        <v>185</v>
      </c>
      <c r="D97" s="7" t="s">
        <v>188</v>
      </c>
      <c r="E97" s="7">
        <v>52.819674999999997</v>
      </c>
      <c r="F97" s="7" t="s">
        <v>6</v>
      </c>
      <c r="G97" s="7">
        <v>0.35733000000000004</v>
      </c>
      <c r="H97" s="48">
        <v>7.7971115384615403E-2</v>
      </c>
      <c r="I97" s="49">
        <v>0.21820478377022751</v>
      </c>
      <c r="J97" s="50">
        <v>6.7085000000000006E-2</v>
      </c>
      <c r="K97" s="51">
        <v>0.18773962443679512</v>
      </c>
      <c r="L97" s="7">
        <f t="shared" si="2"/>
        <v>-1.0886115384615397E-2</v>
      </c>
    </row>
    <row r="98" spans="1:12" x14ac:dyDescent="0.25">
      <c r="A98" s="7">
        <v>240</v>
      </c>
      <c r="B98" s="7" t="s">
        <v>177</v>
      </c>
      <c r="C98" s="7" t="s">
        <v>178</v>
      </c>
      <c r="D98" s="7" t="s">
        <v>179</v>
      </c>
      <c r="E98" s="7">
        <v>12.533567</v>
      </c>
      <c r="F98" s="7" t="s">
        <v>9</v>
      </c>
      <c r="G98" s="7">
        <v>0.69169000000000003</v>
      </c>
      <c r="H98" s="48">
        <v>0.137618864197531</v>
      </c>
      <c r="I98" s="49">
        <v>0.19896032066031169</v>
      </c>
      <c r="J98" s="50">
        <v>0.12593799999999999</v>
      </c>
      <c r="K98" s="51">
        <v>0.18207289392646994</v>
      </c>
      <c r="L98" s="7">
        <f t="shared" si="2"/>
        <v>-1.1680864197531005E-2</v>
      </c>
    </row>
    <row r="99" spans="1:12" x14ac:dyDescent="0.25">
      <c r="A99" s="7">
        <v>244</v>
      </c>
      <c r="B99" s="7" t="s">
        <v>177</v>
      </c>
      <c r="C99" s="7" t="s">
        <v>178</v>
      </c>
      <c r="D99" s="7" t="s">
        <v>179</v>
      </c>
      <c r="E99" s="7">
        <v>5.0920519999999998</v>
      </c>
      <c r="F99" s="7" t="s">
        <v>9</v>
      </c>
      <c r="G99" s="7">
        <v>0.69169000000000003</v>
      </c>
      <c r="H99" s="48">
        <v>0.137618864197531</v>
      </c>
      <c r="I99" s="49">
        <v>0.19896032066031169</v>
      </c>
      <c r="J99" s="50">
        <v>0.15326899999999999</v>
      </c>
      <c r="K99" s="51">
        <v>0.22158625974063523</v>
      </c>
      <c r="L99" s="7">
        <f t="shared" si="2"/>
        <v>1.565013580246899E-2</v>
      </c>
    </row>
    <row r="100" spans="1:12" x14ac:dyDescent="0.25">
      <c r="A100" s="7">
        <v>254</v>
      </c>
      <c r="B100" s="7" t="s">
        <v>177</v>
      </c>
      <c r="C100" s="7" t="s">
        <v>178</v>
      </c>
      <c r="D100" s="7" t="s">
        <v>179</v>
      </c>
      <c r="E100" s="7">
        <v>27.164045999999999</v>
      </c>
      <c r="F100" s="7" t="s">
        <v>12</v>
      </c>
      <c r="G100" s="7">
        <v>0.32217000000000001</v>
      </c>
      <c r="H100" s="48">
        <v>5.3628921568627495E-2</v>
      </c>
      <c r="I100" s="49">
        <v>0.16646156243172081</v>
      </c>
      <c r="J100" s="50">
        <v>3.3612999999999997E-2</v>
      </c>
      <c r="K100" s="51">
        <v>0.10433311605674021</v>
      </c>
      <c r="L100" s="7">
        <f t="shared" si="2"/>
        <v>-2.0015921568627498E-2</v>
      </c>
    </row>
    <row r="101" spans="1:12" x14ac:dyDescent="0.25">
      <c r="A101" s="7">
        <v>255</v>
      </c>
      <c r="B101" s="7" t="s">
        <v>177</v>
      </c>
      <c r="C101" s="7" t="s">
        <v>182</v>
      </c>
      <c r="D101" s="7" t="s">
        <v>183</v>
      </c>
      <c r="E101" s="7">
        <v>32.967756000000001</v>
      </c>
      <c r="F101" s="7" t="s">
        <v>12</v>
      </c>
      <c r="G101" s="7">
        <v>0.32217000000000001</v>
      </c>
      <c r="H101" s="48">
        <v>3.07560588235294E-2</v>
      </c>
      <c r="I101" s="49">
        <v>9.5465309692179284E-2</v>
      </c>
      <c r="J101" s="50">
        <v>3.1E-2</v>
      </c>
      <c r="K101" s="51">
        <v>9.6222491231337484E-2</v>
      </c>
      <c r="L101" s="7">
        <f t="shared" si="2"/>
        <v>2.4394117647059954E-4</v>
      </c>
    </row>
    <row r="102" spans="1:12" x14ac:dyDescent="0.25">
      <c r="A102" s="7">
        <v>256</v>
      </c>
      <c r="B102" s="7" t="s">
        <v>177</v>
      </c>
      <c r="C102" s="7" t="s">
        <v>178</v>
      </c>
      <c r="D102" s="7" t="s">
        <v>179</v>
      </c>
      <c r="E102" s="7">
        <v>34.911200000000001</v>
      </c>
      <c r="F102" s="7" t="s">
        <v>12</v>
      </c>
      <c r="G102" s="7">
        <v>0.32217000000000001</v>
      </c>
      <c r="H102" s="48">
        <v>5.3628921568627495E-2</v>
      </c>
      <c r="I102" s="49">
        <v>0.16646156243172081</v>
      </c>
      <c r="J102" s="50">
        <v>2.9513999999999999E-2</v>
      </c>
      <c r="K102" s="51">
        <v>9.1610019554893368E-2</v>
      </c>
      <c r="L102" s="7">
        <f t="shared" si="2"/>
        <v>-2.4114921568627497E-2</v>
      </c>
    </row>
    <row r="103" spans="1:12" x14ac:dyDescent="0.25">
      <c r="A103" s="7">
        <v>258</v>
      </c>
      <c r="B103" s="7" t="s">
        <v>177</v>
      </c>
      <c r="C103" s="7" t="s">
        <v>182</v>
      </c>
      <c r="D103" s="7" t="s">
        <v>183</v>
      </c>
      <c r="E103" s="7">
        <v>72.344110000000001</v>
      </c>
      <c r="F103" s="7" t="s">
        <v>12</v>
      </c>
      <c r="G103" s="7">
        <v>0.32217000000000001</v>
      </c>
      <c r="H103" s="48">
        <v>3.07560588235294E-2</v>
      </c>
      <c r="I103" s="49">
        <v>9.5465309692179284E-2</v>
      </c>
      <c r="J103" s="50">
        <v>8.7823999999999999E-2</v>
      </c>
      <c r="K103" s="51">
        <v>0.27260142160970913</v>
      </c>
      <c r="L103" s="7">
        <f t="shared" si="2"/>
        <v>5.7067941176470599E-2</v>
      </c>
    </row>
    <row r="104" spans="1:12" x14ac:dyDescent="0.25">
      <c r="A104" s="7">
        <v>259</v>
      </c>
      <c r="B104" s="7" t="s">
        <v>177</v>
      </c>
      <c r="C104" s="7" t="s">
        <v>182</v>
      </c>
      <c r="D104" s="7" t="s">
        <v>183</v>
      </c>
      <c r="E104" s="7">
        <v>34.966208999999999</v>
      </c>
      <c r="F104" s="7" t="s">
        <v>12</v>
      </c>
      <c r="G104" s="7">
        <v>0.32217000000000001</v>
      </c>
      <c r="H104" s="48">
        <v>3.07560588235294E-2</v>
      </c>
      <c r="I104" s="49">
        <v>9.5465309692179284E-2</v>
      </c>
      <c r="J104" s="50">
        <v>0.15562100000000001</v>
      </c>
      <c r="K104" s="51">
        <v>0.48304000993264429</v>
      </c>
      <c r="L104" s="7">
        <f t="shared" si="2"/>
        <v>0.12486494117647061</v>
      </c>
    </row>
    <row r="105" spans="1:12" x14ac:dyDescent="0.25">
      <c r="A105" s="7">
        <v>261</v>
      </c>
      <c r="B105" s="7" t="s">
        <v>177</v>
      </c>
      <c r="C105" s="7" t="s">
        <v>185</v>
      </c>
      <c r="D105" s="7" t="s">
        <v>189</v>
      </c>
      <c r="E105" s="7">
        <v>98.703175999999999</v>
      </c>
      <c r="F105" s="7" t="s">
        <v>6</v>
      </c>
      <c r="G105" s="7">
        <v>0.35733000000000004</v>
      </c>
      <c r="H105" s="48">
        <v>8.4290313725490187E-2</v>
      </c>
      <c r="I105" s="49">
        <v>0.23588927245260735</v>
      </c>
      <c r="J105" s="50">
        <v>4.3857E-2</v>
      </c>
      <c r="K105" s="51">
        <v>0.12273528670976407</v>
      </c>
      <c r="L105" s="7">
        <f t="shared" si="2"/>
        <v>-4.0433313725490187E-2</v>
      </c>
    </row>
    <row r="106" spans="1:12" x14ac:dyDescent="0.25">
      <c r="A106" s="7">
        <v>262</v>
      </c>
      <c r="B106" s="7" t="s">
        <v>177</v>
      </c>
      <c r="C106" s="7" t="s">
        <v>185</v>
      </c>
      <c r="D106" s="7" t="s">
        <v>189</v>
      </c>
      <c r="E106" s="7">
        <v>42.410832999999997</v>
      </c>
      <c r="F106" s="7" t="s">
        <v>6</v>
      </c>
      <c r="G106" s="7">
        <v>0.35733000000000004</v>
      </c>
      <c r="H106" s="48">
        <v>8.4290313725490187E-2</v>
      </c>
      <c r="I106" s="49">
        <v>0.23588927245260735</v>
      </c>
      <c r="J106" s="50">
        <v>5.0042000000000003E-2</v>
      </c>
      <c r="K106" s="51">
        <v>0.14004421683038087</v>
      </c>
      <c r="L106" s="7">
        <f t="shared" si="2"/>
        <v>-3.4248313725490184E-2</v>
      </c>
    </row>
    <row r="107" spans="1:12" x14ac:dyDescent="0.25">
      <c r="A107" s="7">
        <v>263</v>
      </c>
      <c r="B107" s="7" t="s">
        <v>184</v>
      </c>
      <c r="C107" s="7" t="s">
        <v>185</v>
      </c>
      <c r="D107" s="7" t="s">
        <v>186</v>
      </c>
      <c r="E107" s="7">
        <v>58.957512000000001</v>
      </c>
      <c r="F107" s="7" t="s">
        <v>6</v>
      </c>
      <c r="G107" s="7">
        <v>0.35733000000000004</v>
      </c>
      <c r="H107" s="48">
        <v>8.4789864197530901E-2</v>
      </c>
      <c r="I107" s="49">
        <v>0.23728728121772841</v>
      </c>
      <c r="J107" s="50">
        <v>2.0569E-2</v>
      </c>
      <c r="K107" s="51">
        <v>5.7563036968628432E-2</v>
      </c>
      <c r="L107" s="7">
        <f t="shared" si="2"/>
        <v>-6.4220864197530897E-2</v>
      </c>
    </row>
    <row r="108" spans="1:12" x14ac:dyDescent="0.25">
      <c r="A108" s="7">
        <v>264</v>
      </c>
      <c r="B108" s="7" t="s">
        <v>177</v>
      </c>
      <c r="C108" s="7" t="s">
        <v>182</v>
      </c>
      <c r="D108" s="7" t="s">
        <v>183</v>
      </c>
      <c r="E108" s="7">
        <v>32.688046</v>
      </c>
      <c r="F108" s="7" t="s">
        <v>12</v>
      </c>
      <c r="G108" s="7">
        <v>0.32217000000000001</v>
      </c>
      <c r="H108" s="48">
        <v>3.07560588235294E-2</v>
      </c>
      <c r="I108" s="49">
        <v>9.5465309692179284E-2</v>
      </c>
      <c r="J108" s="50">
        <v>4.4148E-2</v>
      </c>
      <c r="K108" s="51">
        <v>0.13703324331874475</v>
      </c>
      <c r="L108" s="7">
        <f t="shared" si="2"/>
        <v>1.33919411764706E-2</v>
      </c>
    </row>
    <row r="109" spans="1:12" x14ac:dyDescent="0.25">
      <c r="A109" s="7">
        <v>265</v>
      </c>
      <c r="B109" s="7" t="s">
        <v>177</v>
      </c>
      <c r="C109" s="7" t="s">
        <v>182</v>
      </c>
      <c r="D109" s="7" t="s">
        <v>183</v>
      </c>
      <c r="E109" s="7">
        <v>42.41169</v>
      </c>
      <c r="F109" s="7" t="s">
        <v>12</v>
      </c>
      <c r="G109" s="7">
        <v>0.32217000000000001</v>
      </c>
      <c r="H109" s="48">
        <v>3.07560588235294E-2</v>
      </c>
      <c r="I109" s="49">
        <v>9.5465309692179284E-2</v>
      </c>
      <c r="J109" s="50">
        <v>5.0042000000000003E-2</v>
      </c>
      <c r="K109" s="51">
        <v>0.15532793245801907</v>
      </c>
      <c r="L109" s="7">
        <f t="shared" si="2"/>
        <v>1.9285941176470603E-2</v>
      </c>
    </row>
    <row r="110" spans="1:12" x14ac:dyDescent="0.25">
      <c r="A110" s="7">
        <v>267</v>
      </c>
      <c r="B110" s="7" t="s">
        <v>177</v>
      </c>
      <c r="C110" s="7" t="s">
        <v>182</v>
      </c>
      <c r="D110" s="7" t="s">
        <v>183</v>
      </c>
      <c r="E110" s="7">
        <v>37.075296000000002</v>
      </c>
      <c r="F110" s="7" t="s">
        <v>6</v>
      </c>
      <c r="G110" s="7">
        <v>0.35733000000000004</v>
      </c>
      <c r="H110" s="48">
        <v>4.8437481481481498E-2</v>
      </c>
      <c r="I110" s="49">
        <v>0.1355539178951711</v>
      </c>
      <c r="J110" s="50">
        <v>1.3387E-2</v>
      </c>
      <c r="K110" s="51">
        <v>3.7463968880306717E-2</v>
      </c>
      <c r="L110" s="7">
        <f t="shared" si="2"/>
        <v>-3.5050481481481502E-2</v>
      </c>
    </row>
    <row r="111" spans="1:12" x14ac:dyDescent="0.25">
      <c r="A111" s="7">
        <v>270</v>
      </c>
      <c r="B111" s="7" t="s">
        <v>177</v>
      </c>
      <c r="C111" s="7" t="s">
        <v>182</v>
      </c>
      <c r="D111" s="7" t="s">
        <v>183</v>
      </c>
      <c r="E111" s="7">
        <v>27.996421999999999</v>
      </c>
      <c r="F111" s="7" t="s">
        <v>6</v>
      </c>
      <c r="G111" s="7">
        <v>0.35733000000000004</v>
      </c>
      <c r="H111" s="48">
        <v>4.8437481481481498E-2</v>
      </c>
      <c r="I111" s="49">
        <v>0.1355539178951711</v>
      </c>
      <c r="J111" s="50">
        <v>1.3387E-2</v>
      </c>
      <c r="K111" s="51">
        <v>3.7463968880306717E-2</v>
      </c>
      <c r="L111" s="7">
        <f t="shared" si="2"/>
        <v>-3.5050481481481502E-2</v>
      </c>
    </row>
    <row r="112" spans="1:12" x14ac:dyDescent="0.25">
      <c r="A112" s="7">
        <v>271</v>
      </c>
      <c r="B112" s="7" t="s">
        <v>177</v>
      </c>
      <c r="C112" s="7" t="s">
        <v>182</v>
      </c>
      <c r="D112" s="7" t="s">
        <v>183</v>
      </c>
      <c r="E112" s="7">
        <v>26.425896000000002</v>
      </c>
      <c r="F112" s="7" t="s">
        <v>8</v>
      </c>
      <c r="G112" s="7">
        <v>0.51208999999999993</v>
      </c>
      <c r="H112" s="48">
        <v>6.3382506172839498E-2</v>
      </c>
      <c r="I112" s="49">
        <v>0.12377220053670157</v>
      </c>
      <c r="J112" s="50">
        <v>0.158724</v>
      </c>
      <c r="K112" s="51">
        <v>0.30995332851647178</v>
      </c>
      <c r="L112" s="7">
        <f t="shared" si="2"/>
        <v>9.5341493827160506E-2</v>
      </c>
    </row>
    <row r="113" spans="1:12" x14ac:dyDescent="0.25">
      <c r="A113" s="7">
        <v>277</v>
      </c>
      <c r="B113" s="7" t="s">
        <v>177</v>
      </c>
      <c r="C113" s="7" t="s">
        <v>180</v>
      </c>
      <c r="D113" s="7" t="s">
        <v>181</v>
      </c>
      <c r="E113" s="7">
        <v>24.236001000000002</v>
      </c>
      <c r="F113" s="7" t="s">
        <v>12</v>
      </c>
      <c r="G113" s="7">
        <v>0.32217000000000001</v>
      </c>
      <c r="H113" s="48">
        <v>3.9955529411764702E-2</v>
      </c>
      <c r="I113" s="49">
        <v>0.12402001866022504</v>
      </c>
      <c r="J113" s="50">
        <v>6.1310999999999997E-2</v>
      </c>
      <c r="K113" s="51">
        <v>0.19030635999627524</v>
      </c>
      <c r="L113" s="7">
        <f t="shared" si="2"/>
        <v>2.1355470588235295E-2</v>
      </c>
    </row>
    <row r="114" spans="1:12" x14ac:dyDescent="0.25">
      <c r="A114" s="7">
        <v>278</v>
      </c>
      <c r="B114" s="7" t="s">
        <v>177</v>
      </c>
      <c r="C114" s="7" t="s">
        <v>180</v>
      </c>
      <c r="D114" s="7" t="s">
        <v>181</v>
      </c>
      <c r="E114" s="7">
        <v>22.414199</v>
      </c>
      <c r="F114" s="7" t="s">
        <v>12</v>
      </c>
      <c r="G114" s="7">
        <v>0.32217000000000001</v>
      </c>
      <c r="H114" s="48">
        <v>3.9955529411764702E-2</v>
      </c>
      <c r="I114" s="49">
        <v>0.12402001866022504</v>
      </c>
      <c r="J114" s="50">
        <v>6.1310999999999997E-2</v>
      </c>
      <c r="K114" s="51">
        <v>0.19030635999627524</v>
      </c>
      <c r="L114" s="7">
        <f t="shared" si="2"/>
        <v>2.1355470588235295E-2</v>
      </c>
    </row>
    <row r="115" spans="1:12" x14ac:dyDescent="0.25">
      <c r="A115" s="7">
        <v>282</v>
      </c>
      <c r="B115" s="7" t="s">
        <v>177</v>
      </c>
      <c r="C115" s="7" t="s">
        <v>180</v>
      </c>
      <c r="D115" s="7" t="s">
        <v>181</v>
      </c>
      <c r="E115" s="7">
        <v>14.101281999999999</v>
      </c>
      <c r="F115" s="7" t="s">
        <v>12</v>
      </c>
      <c r="G115" s="7">
        <v>0.32217000000000001</v>
      </c>
      <c r="H115" s="48">
        <v>3.9955529411764702E-2</v>
      </c>
      <c r="I115" s="49">
        <v>0.12402001866022504</v>
      </c>
      <c r="J115" s="50">
        <v>5.7482999999999999E-2</v>
      </c>
      <c r="K115" s="51">
        <v>0.17842443430487009</v>
      </c>
      <c r="L115" s="7">
        <f t="shared" si="2"/>
        <v>1.7527470588235297E-2</v>
      </c>
    </row>
    <row r="116" spans="1:12" x14ac:dyDescent="0.25">
      <c r="A116" s="7">
        <v>283</v>
      </c>
      <c r="B116" s="7" t="s">
        <v>177</v>
      </c>
      <c r="C116" s="7" t="s">
        <v>185</v>
      </c>
      <c r="D116" s="7" t="s">
        <v>189</v>
      </c>
      <c r="E116" s="7">
        <v>18.853580000000001</v>
      </c>
      <c r="F116" s="7" t="s">
        <v>6</v>
      </c>
      <c r="G116" s="7">
        <v>0.35733000000000004</v>
      </c>
      <c r="H116" s="48">
        <v>8.4290313725490187E-2</v>
      </c>
      <c r="I116" s="49">
        <v>0.23588927245260735</v>
      </c>
      <c r="J116" s="50">
        <v>3.8512999999999999E-2</v>
      </c>
      <c r="K116" s="51">
        <v>0.10777992332018022</v>
      </c>
      <c r="L116" s="7">
        <f t="shared" si="2"/>
        <v>-4.5777313725490189E-2</v>
      </c>
    </row>
    <row r="117" spans="1:12" x14ac:dyDescent="0.25">
      <c r="A117" s="7">
        <v>284</v>
      </c>
      <c r="B117" s="7" t="s">
        <v>177</v>
      </c>
      <c r="C117" s="7" t="s">
        <v>180</v>
      </c>
      <c r="D117" s="7" t="s">
        <v>181</v>
      </c>
      <c r="E117" s="7">
        <v>37.439723999999998</v>
      </c>
      <c r="F117" s="7" t="s">
        <v>12</v>
      </c>
      <c r="G117" s="7">
        <v>0.32217000000000001</v>
      </c>
      <c r="H117" s="48">
        <v>3.9955529411764702E-2</v>
      </c>
      <c r="I117" s="49">
        <v>0.12402001866022504</v>
      </c>
      <c r="J117" s="50">
        <v>8.3696999999999994E-2</v>
      </c>
      <c r="K117" s="51">
        <v>0.2597914144706211</v>
      </c>
      <c r="L117" s="7">
        <f t="shared" si="2"/>
        <v>4.3741470588235291E-2</v>
      </c>
    </row>
    <row r="118" spans="1:12" x14ac:dyDescent="0.25">
      <c r="A118" s="7">
        <v>286</v>
      </c>
      <c r="B118" s="7" t="s">
        <v>177</v>
      </c>
      <c r="C118" s="7" t="s">
        <v>182</v>
      </c>
      <c r="D118" s="7" t="s">
        <v>183</v>
      </c>
      <c r="E118" s="7">
        <v>25.022525000000002</v>
      </c>
      <c r="F118" s="7" t="s">
        <v>12</v>
      </c>
      <c r="G118" s="7">
        <v>0.32217000000000001</v>
      </c>
      <c r="H118" s="48">
        <v>3.07560588235294E-2</v>
      </c>
      <c r="I118" s="49">
        <v>9.5465309692179284E-2</v>
      </c>
      <c r="J118" s="50">
        <v>3.9566999999999998E-2</v>
      </c>
      <c r="K118" s="51">
        <v>0.1228140422758171</v>
      </c>
      <c r="L118" s="7">
        <f t="shared" si="2"/>
        <v>8.8109411764705978E-3</v>
      </c>
    </row>
    <row r="119" spans="1:12" x14ac:dyDescent="0.25">
      <c r="A119" s="7">
        <v>288</v>
      </c>
      <c r="B119" s="7" t="s">
        <v>177</v>
      </c>
      <c r="C119" s="7" t="s">
        <v>185</v>
      </c>
      <c r="D119" s="7" t="s">
        <v>189</v>
      </c>
      <c r="E119" s="7">
        <v>43.541294999999998</v>
      </c>
      <c r="F119" s="7" t="s">
        <v>8</v>
      </c>
      <c r="G119" s="7">
        <v>0.51208999999999993</v>
      </c>
      <c r="H119" s="48">
        <v>0.106476509803922</v>
      </c>
      <c r="I119" s="49">
        <v>0.20792538382690937</v>
      </c>
      <c r="J119" s="50">
        <v>0.124044</v>
      </c>
      <c r="K119" s="51">
        <v>0.24223085785701737</v>
      </c>
      <c r="L119" s="7">
        <f t="shared" si="2"/>
        <v>1.7567490196078006E-2</v>
      </c>
    </row>
    <row r="120" spans="1:12" x14ac:dyDescent="0.25">
      <c r="A120" s="7">
        <v>289</v>
      </c>
      <c r="B120" s="7" t="s">
        <v>177</v>
      </c>
      <c r="C120" s="7" t="s">
        <v>182</v>
      </c>
      <c r="D120" s="7" t="s">
        <v>183</v>
      </c>
      <c r="E120" s="7">
        <v>26.618528000000001</v>
      </c>
      <c r="F120" s="7" t="s">
        <v>8</v>
      </c>
      <c r="G120" s="7">
        <v>0.51208999999999993</v>
      </c>
      <c r="H120" s="48">
        <v>6.3382506172839498E-2</v>
      </c>
      <c r="I120" s="49">
        <v>0.12377220053670157</v>
      </c>
      <c r="J120" s="50">
        <v>0.19858999999999999</v>
      </c>
      <c r="K120" s="51">
        <v>0.38780292526704291</v>
      </c>
      <c r="L120" s="7">
        <f t="shared" si="2"/>
        <v>0.13520749382716049</v>
      </c>
    </row>
    <row r="121" spans="1:12" x14ac:dyDescent="0.25">
      <c r="A121" s="7">
        <v>290</v>
      </c>
      <c r="B121" s="7" t="s">
        <v>177</v>
      </c>
      <c r="C121" s="7" t="s">
        <v>185</v>
      </c>
      <c r="D121" s="7" t="s">
        <v>189</v>
      </c>
      <c r="E121" s="7">
        <v>22.665959000000001</v>
      </c>
      <c r="F121" s="7" t="s">
        <v>8</v>
      </c>
      <c r="G121" s="7">
        <v>0.51208999999999993</v>
      </c>
      <c r="H121" s="48">
        <v>0.106476509803922</v>
      </c>
      <c r="I121" s="49">
        <v>0.20792538382690937</v>
      </c>
      <c r="J121" s="50">
        <v>0.16192899999999999</v>
      </c>
      <c r="K121" s="51">
        <v>0.31621199398543226</v>
      </c>
      <c r="L121" s="7">
        <f t="shared" ref="L121:L184" si="3">J121-H121</f>
        <v>5.5452490196077994E-2</v>
      </c>
    </row>
    <row r="122" spans="1:12" x14ac:dyDescent="0.25">
      <c r="A122" s="7">
        <v>292</v>
      </c>
      <c r="B122" s="7" t="s">
        <v>177</v>
      </c>
      <c r="C122" s="7" t="s">
        <v>185</v>
      </c>
      <c r="D122" s="7" t="s">
        <v>189</v>
      </c>
      <c r="E122" s="7">
        <v>19.241900999999999</v>
      </c>
      <c r="F122" s="7" t="s">
        <v>8</v>
      </c>
      <c r="G122" s="7">
        <v>0.51208999999999993</v>
      </c>
      <c r="H122" s="48">
        <v>0.106476509803922</v>
      </c>
      <c r="I122" s="49">
        <v>0.20792538382690937</v>
      </c>
      <c r="J122" s="50">
        <v>0.166821</v>
      </c>
      <c r="K122" s="51">
        <v>0.32576500224569904</v>
      </c>
      <c r="L122" s="7">
        <f t="shared" si="3"/>
        <v>6.0344490196078002E-2</v>
      </c>
    </row>
    <row r="123" spans="1:12" x14ac:dyDescent="0.25">
      <c r="A123" s="7">
        <v>293</v>
      </c>
      <c r="B123" s="7" t="s">
        <v>177</v>
      </c>
      <c r="C123" s="7" t="s">
        <v>182</v>
      </c>
      <c r="D123" s="7" t="s">
        <v>183</v>
      </c>
      <c r="E123" s="7">
        <v>11.933871</v>
      </c>
      <c r="F123" s="7" t="s">
        <v>8</v>
      </c>
      <c r="G123" s="7">
        <v>0.51208999999999993</v>
      </c>
      <c r="H123" s="48">
        <v>6.3382506172839498E-2</v>
      </c>
      <c r="I123" s="49">
        <v>0.12377220053670157</v>
      </c>
      <c r="J123" s="50">
        <v>0.160744</v>
      </c>
      <c r="K123" s="51">
        <v>0.31389794762639384</v>
      </c>
      <c r="L123" s="7">
        <f t="shared" si="3"/>
        <v>9.73614938271605E-2</v>
      </c>
    </row>
    <row r="124" spans="1:12" x14ac:dyDescent="0.25">
      <c r="A124" s="7">
        <v>294</v>
      </c>
      <c r="B124" s="7" t="s">
        <v>177</v>
      </c>
      <c r="C124" s="7" t="s">
        <v>185</v>
      </c>
      <c r="D124" s="7" t="s">
        <v>189</v>
      </c>
      <c r="E124" s="7">
        <v>19.273257000000001</v>
      </c>
      <c r="F124" s="7" t="s">
        <v>8</v>
      </c>
      <c r="G124" s="7">
        <v>0.51208999999999993</v>
      </c>
      <c r="H124" s="48">
        <v>0.106476509803922</v>
      </c>
      <c r="I124" s="49">
        <v>0.20792538382690937</v>
      </c>
      <c r="J124" s="50">
        <v>0.164909</v>
      </c>
      <c r="K124" s="51">
        <v>0.32203128356343613</v>
      </c>
      <c r="L124" s="7">
        <f t="shared" si="3"/>
        <v>5.8432490196078005E-2</v>
      </c>
    </row>
    <row r="125" spans="1:12" x14ac:dyDescent="0.25">
      <c r="A125" s="7">
        <v>296</v>
      </c>
      <c r="B125" s="7" t="s">
        <v>177</v>
      </c>
      <c r="C125" s="7" t="s">
        <v>185</v>
      </c>
      <c r="D125" s="7" t="s">
        <v>189</v>
      </c>
      <c r="E125" s="7">
        <v>37.780233000000003</v>
      </c>
      <c r="F125" s="7" t="s">
        <v>8</v>
      </c>
      <c r="G125" s="7">
        <v>0.51208999999999993</v>
      </c>
      <c r="H125" s="48">
        <v>0.106476509803922</v>
      </c>
      <c r="I125" s="49">
        <v>0.20792538382690937</v>
      </c>
      <c r="J125" s="50">
        <v>0.15653500000000001</v>
      </c>
      <c r="K125" s="51">
        <v>0.30567868929289777</v>
      </c>
      <c r="L125" s="7">
        <f t="shared" si="3"/>
        <v>5.0058490196078012E-2</v>
      </c>
    </row>
    <row r="126" spans="1:12" x14ac:dyDescent="0.25">
      <c r="A126" s="7">
        <v>297</v>
      </c>
      <c r="B126" s="7" t="s">
        <v>177</v>
      </c>
      <c r="C126" s="7" t="s">
        <v>182</v>
      </c>
      <c r="D126" s="7" t="s">
        <v>183</v>
      </c>
      <c r="E126" s="7">
        <v>6.0539569999999996</v>
      </c>
      <c r="F126" s="7" t="s">
        <v>6</v>
      </c>
      <c r="G126" s="7">
        <v>0.35733000000000004</v>
      </c>
      <c r="H126" s="48">
        <v>4.8437481481481498E-2</v>
      </c>
      <c r="I126" s="49">
        <v>0.1355539178951711</v>
      </c>
      <c r="J126" s="50">
        <v>4.7107000000000003E-2</v>
      </c>
      <c r="K126" s="51">
        <v>0.13183052080709706</v>
      </c>
      <c r="L126" s="7">
        <f t="shared" si="3"/>
        <v>-1.330481481481495E-3</v>
      </c>
    </row>
    <row r="127" spans="1:12" x14ac:dyDescent="0.25">
      <c r="A127" s="7">
        <v>301</v>
      </c>
      <c r="B127" s="7" t="s">
        <v>177</v>
      </c>
      <c r="C127" s="7" t="s">
        <v>178</v>
      </c>
      <c r="D127" s="7" t="s">
        <v>179</v>
      </c>
      <c r="E127" s="7">
        <v>43.874999000000003</v>
      </c>
      <c r="F127" s="7" t="s">
        <v>6</v>
      </c>
      <c r="G127" s="7">
        <v>0.35733000000000004</v>
      </c>
      <c r="H127" s="48">
        <v>7.5584135802469102E-2</v>
      </c>
      <c r="I127" s="49">
        <v>0.21152474128248144</v>
      </c>
      <c r="J127" s="50">
        <v>4.0508000000000002E-2</v>
      </c>
      <c r="K127" s="51">
        <v>0.113362997789158</v>
      </c>
      <c r="L127" s="7">
        <f t="shared" si="3"/>
        <v>-3.5076135802469099E-2</v>
      </c>
    </row>
    <row r="128" spans="1:12" x14ac:dyDescent="0.25">
      <c r="A128" s="7">
        <v>302</v>
      </c>
      <c r="B128" s="7" t="s">
        <v>177</v>
      </c>
      <c r="C128" s="7" t="s">
        <v>178</v>
      </c>
      <c r="D128" s="7" t="s">
        <v>179</v>
      </c>
      <c r="E128" s="7">
        <v>29.003682999999999</v>
      </c>
      <c r="F128" s="7" t="s">
        <v>6</v>
      </c>
      <c r="G128" s="7">
        <v>0.35733000000000004</v>
      </c>
      <c r="H128" s="48">
        <v>7.5584135802469102E-2</v>
      </c>
      <c r="I128" s="49">
        <v>0.21152474128248144</v>
      </c>
      <c r="J128" s="50">
        <v>4.0508000000000002E-2</v>
      </c>
      <c r="K128" s="51">
        <v>0.11336299778915848</v>
      </c>
      <c r="L128" s="7">
        <f t="shared" si="3"/>
        <v>-3.5076135802469099E-2</v>
      </c>
    </row>
    <row r="129" spans="1:12" x14ac:dyDescent="0.25">
      <c r="A129" s="7">
        <v>303</v>
      </c>
      <c r="B129" s="7" t="s">
        <v>177</v>
      </c>
      <c r="C129" s="7" t="s">
        <v>178</v>
      </c>
      <c r="D129" s="7" t="s">
        <v>179</v>
      </c>
      <c r="E129" s="7">
        <v>5.7405910000000002</v>
      </c>
      <c r="F129" s="7" t="s">
        <v>6</v>
      </c>
      <c r="G129" s="7">
        <v>0.35733000000000004</v>
      </c>
      <c r="H129" s="48">
        <v>7.5584135802469102E-2</v>
      </c>
      <c r="I129" s="49">
        <v>0.21152474128248144</v>
      </c>
      <c r="J129" s="50">
        <v>5.9191000000000001E-2</v>
      </c>
      <c r="K129" s="51">
        <v>0.16564800044776534</v>
      </c>
      <c r="L129" s="7">
        <f t="shared" si="3"/>
        <v>-1.6393135802469101E-2</v>
      </c>
    </row>
    <row r="130" spans="1:12" x14ac:dyDescent="0.25">
      <c r="A130" s="7">
        <v>307</v>
      </c>
      <c r="B130" s="7" t="s">
        <v>177</v>
      </c>
      <c r="C130" s="7" t="s">
        <v>182</v>
      </c>
      <c r="D130" s="7" t="s">
        <v>183</v>
      </c>
      <c r="E130" s="7">
        <v>27.005106000000001</v>
      </c>
      <c r="F130" s="7" t="s">
        <v>11</v>
      </c>
      <c r="G130" s="7">
        <v>0.86606000000000005</v>
      </c>
      <c r="H130" s="48">
        <v>0.160610098765432</v>
      </c>
      <c r="I130" s="49">
        <v>0.18544915914074314</v>
      </c>
      <c r="J130" s="50">
        <v>0.23886599999999999</v>
      </c>
      <c r="K130" s="51">
        <v>0.27580768076114814</v>
      </c>
      <c r="L130" s="7">
        <f t="shared" si="3"/>
        <v>7.8255901234567993E-2</v>
      </c>
    </row>
    <row r="131" spans="1:12" x14ac:dyDescent="0.25">
      <c r="A131" s="7">
        <v>309</v>
      </c>
      <c r="B131" s="7" t="s">
        <v>177</v>
      </c>
      <c r="C131" s="7" t="s">
        <v>182</v>
      </c>
      <c r="D131" s="7" t="s">
        <v>183</v>
      </c>
      <c r="E131" s="7">
        <v>61.790576999999999</v>
      </c>
      <c r="F131" s="7" t="s">
        <v>11</v>
      </c>
      <c r="G131" s="7">
        <v>0.86606000000000005</v>
      </c>
      <c r="H131" s="48">
        <v>0.160610098765432</v>
      </c>
      <c r="I131" s="49">
        <v>0.18544915914074314</v>
      </c>
      <c r="J131" s="50">
        <v>0.54254199999999997</v>
      </c>
      <c r="K131" s="51">
        <v>0.62644851395977175</v>
      </c>
      <c r="L131" s="7">
        <f t="shared" si="3"/>
        <v>0.38193190123456799</v>
      </c>
    </row>
    <row r="132" spans="1:12" x14ac:dyDescent="0.25">
      <c r="A132" s="7">
        <v>310</v>
      </c>
      <c r="B132" s="7" t="s">
        <v>177</v>
      </c>
      <c r="C132" s="7" t="s">
        <v>180</v>
      </c>
      <c r="D132" s="7" t="s">
        <v>181</v>
      </c>
      <c r="E132" s="7">
        <v>36.504207000000001</v>
      </c>
      <c r="F132" s="7" t="s">
        <v>8</v>
      </c>
      <c r="G132" s="7">
        <v>0.51208999999999993</v>
      </c>
      <c r="H132" s="48">
        <v>7.9173137254902007E-2</v>
      </c>
      <c r="I132" s="49">
        <v>0.1546078565386983</v>
      </c>
      <c r="J132" s="50">
        <v>0.34656300000000001</v>
      </c>
      <c r="K132" s="51">
        <v>0.67676189732273639</v>
      </c>
      <c r="L132" s="7">
        <f t="shared" si="3"/>
        <v>0.26738986274509802</v>
      </c>
    </row>
    <row r="133" spans="1:12" x14ac:dyDescent="0.25">
      <c r="A133" s="7">
        <v>316</v>
      </c>
      <c r="B133" s="7" t="s">
        <v>177</v>
      </c>
      <c r="C133" s="7" t="s">
        <v>182</v>
      </c>
      <c r="D133" s="7" t="s">
        <v>183</v>
      </c>
      <c r="E133" s="7">
        <v>14.932646</v>
      </c>
      <c r="F133" s="7" t="s">
        <v>8</v>
      </c>
      <c r="G133" s="7">
        <v>0.51208999999999993</v>
      </c>
      <c r="H133" s="48">
        <v>6.3382506172839498E-2</v>
      </c>
      <c r="I133" s="49">
        <v>0.12377220053670157</v>
      </c>
      <c r="J133" s="50">
        <v>0.151698</v>
      </c>
      <c r="K133" s="51">
        <v>0.2962330840281982</v>
      </c>
      <c r="L133" s="7">
        <f t="shared" si="3"/>
        <v>8.8315493827160502E-2</v>
      </c>
    </row>
    <row r="134" spans="1:12" x14ac:dyDescent="0.25">
      <c r="A134" s="7">
        <v>319</v>
      </c>
      <c r="B134" s="7" t="s">
        <v>177</v>
      </c>
      <c r="C134" s="7" t="s">
        <v>185</v>
      </c>
      <c r="D134" s="7" t="s">
        <v>189</v>
      </c>
      <c r="E134" s="7">
        <v>36.890877000000003</v>
      </c>
      <c r="F134" s="7" t="s">
        <v>8</v>
      </c>
      <c r="G134" s="7">
        <v>0.51208999999999993</v>
      </c>
      <c r="H134" s="48">
        <v>0.106476509803922</v>
      </c>
      <c r="I134" s="49">
        <v>0.20792538382690937</v>
      </c>
      <c r="J134" s="50">
        <v>0.230713</v>
      </c>
      <c r="K134" s="51">
        <v>0.45053213302349204</v>
      </c>
      <c r="L134" s="7">
        <f t="shared" si="3"/>
        <v>0.12423649019607801</v>
      </c>
    </row>
    <row r="135" spans="1:12" x14ac:dyDescent="0.25">
      <c r="A135" s="7">
        <v>321</v>
      </c>
      <c r="B135" s="7" t="s">
        <v>177</v>
      </c>
      <c r="C135" s="7" t="s">
        <v>190</v>
      </c>
      <c r="D135" s="7" t="s">
        <v>191</v>
      </c>
      <c r="E135" s="7">
        <v>79.890873999999997</v>
      </c>
      <c r="F135" s="7" t="s">
        <v>8</v>
      </c>
      <c r="G135" s="7">
        <v>0.51208999999999993</v>
      </c>
      <c r="H135" s="48">
        <v>0.114075814814815</v>
      </c>
      <c r="I135" s="49">
        <v>0.22276516787052086</v>
      </c>
      <c r="J135" s="50">
        <v>7.3789999999999994E-2</v>
      </c>
      <c r="K135" s="51">
        <v>0.1440957644164112</v>
      </c>
      <c r="L135" s="7">
        <f t="shared" si="3"/>
        <v>-4.028581481481501E-2</v>
      </c>
    </row>
    <row r="136" spans="1:12" x14ac:dyDescent="0.25">
      <c r="A136" s="7">
        <v>322</v>
      </c>
      <c r="B136" s="7" t="s">
        <v>177</v>
      </c>
      <c r="C136" s="7" t="s">
        <v>190</v>
      </c>
      <c r="D136" s="7" t="s">
        <v>191</v>
      </c>
      <c r="E136" s="7">
        <v>25.994250999999998</v>
      </c>
      <c r="F136" s="7" t="s">
        <v>8</v>
      </c>
      <c r="G136" s="7">
        <v>0.51208999999999993</v>
      </c>
      <c r="H136" s="48">
        <v>0.114075814814815</v>
      </c>
      <c r="I136" s="49">
        <v>0.22276516787052086</v>
      </c>
      <c r="J136" s="50">
        <v>7.4986999999999998E-2</v>
      </c>
      <c r="K136" s="51">
        <v>0.14643324415630066</v>
      </c>
      <c r="L136" s="7">
        <f t="shared" si="3"/>
        <v>-3.9088814814815007E-2</v>
      </c>
    </row>
    <row r="137" spans="1:12" x14ac:dyDescent="0.25">
      <c r="A137" s="7">
        <v>323</v>
      </c>
      <c r="B137" s="7" t="s">
        <v>177</v>
      </c>
      <c r="C137" s="7" t="s">
        <v>190</v>
      </c>
      <c r="D137" s="7" t="s">
        <v>191</v>
      </c>
      <c r="E137" s="7">
        <v>39.626671000000002</v>
      </c>
      <c r="F137" s="7" t="s">
        <v>8</v>
      </c>
      <c r="G137" s="7">
        <v>0.51208999999999993</v>
      </c>
      <c r="H137" s="48">
        <v>0.114075814814815</v>
      </c>
      <c r="I137" s="49">
        <v>0.22276516787052086</v>
      </c>
      <c r="J137" s="50">
        <v>0.100646</v>
      </c>
      <c r="K137" s="51">
        <v>0.19653967076099907</v>
      </c>
      <c r="L137" s="7">
        <f t="shared" si="3"/>
        <v>-1.3429814814815005E-2</v>
      </c>
    </row>
    <row r="138" spans="1:12" x14ac:dyDescent="0.25">
      <c r="A138" s="7">
        <v>325</v>
      </c>
      <c r="B138" s="7" t="s">
        <v>177</v>
      </c>
      <c r="C138" s="7" t="s">
        <v>185</v>
      </c>
      <c r="D138" s="7" t="s">
        <v>189</v>
      </c>
      <c r="E138" s="7">
        <v>28.923012</v>
      </c>
      <c r="F138" s="7" t="s">
        <v>6</v>
      </c>
      <c r="G138" s="7">
        <v>0.35733000000000004</v>
      </c>
      <c r="H138" s="48">
        <v>8.4290313725490187E-2</v>
      </c>
      <c r="I138" s="49">
        <v>0.23588927245260735</v>
      </c>
      <c r="J138" s="50">
        <v>4.9071999999999998E-2</v>
      </c>
      <c r="K138" s="51">
        <v>0.137329639269023</v>
      </c>
      <c r="L138" s="7">
        <f t="shared" si="3"/>
        <v>-3.521831372549019E-2</v>
      </c>
    </row>
    <row r="139" spans="1:12" x14ac:dyDescent="0.25">
      <c r="A139" s="7">
        <v>326</v>
      </c>
      <c r="B139" s="7" t="s">
        <v>177</v>
      </c>
      <c r="C139" s="7" t="s">
        <v>182</v>
      </c>
      <c r="D139" s="7" t="s">
        <v>183</v>
      </c>
      <c r="E139" s="7">
        <v>24.981721</v>
      </c>
      <c r="F139" s="7" t="s">
        <v>5</v>
      </c>
      <c r="G139" s="7">
        <v>2.2773499999999998</v>
      </c>
      <c r="H139" s="48">
        <v>0.883256617283951</v>
      </c>
      <c r="I139" s="49">
        <v>0.38784403683401802</v>
      </c>
      <c r="J139" s="50">
        <v>-3.9999999999999998E-6</v>
      </c>
      <c r="K139" s="51">
        <v>-1.7564274266142666E-6</v>
      </c>
      <c r="L139" s="7">
        <f t="shared" si="3"/>
        <v>-0.883260617283951</v>
      </c>
    </row>
    <row r="140" spans="1:12" x14ac:dyDescent="0.25">
      <c r="A140" s="7">
        <v>327</v>
      </c>
      <c r="B140" s="7" t="s">
        <v>177</v>
      </c>
      <c r="C140" s="7" t="s">
        <v>178</v>
      </c>
      <c r="D140" s="7" t="s">
        <v>179</v>
      </c>
      <c r="E140" s="7">
        <v>10.366363</v>
      </c>
      <c r="F140" s="7" t="s">
        <v>9</v>
      </c>
      <c r="G140" s="7">
        <v>0.69169000000000003</v>
      </c>
      <c r="H140" s="48">
        <v>0.137618864197531</v>
      </c>
      <c r="I140" s="49">
        <v>0.19896032066031169</v>
      </c>
      <c r="J140" s="50">
        <v>0.12278600000000001</v>
      </c>
      <c r="K140" s="51">
        <v>0.17751593922132747</v>
      </c>
      <c r="L140" s="7">
        <f t="shared" si="3"/>
        <v>-1.4832864197530993E-2</v>
      </c>
    </row>
    <row r="141" spans="1:12" x14ac:dyDescent="0.25">
      <c r="A141" s="7">
        <v>333</v>
      </c>
      <c r="B141" s="7" t="s">
        <v>177</v>
      </c>
      <c r="C141" s="7" t="s">
        <v>180</v>
      </c>
      <c r="D141" s="7" t="s">
        <v>181</v>
      </c>
      <c r="E141" s="7">
        <v>12.315308</v>
      </c>
      <c r="F141" s="7" t="s">
        <v>9</v>
      </c>
      <c r="G141" s="7">
        <v>0.69169000000000003</v>
      </c>
      <c r="H141" s="48">
        <v>0.114661222222222</v>
      </c>
      <c r="I141" s="49">
        <v>0.16576966881438504</v>
      </c>
      <c r="J141" s="50">
        <v>7.6069999999999999E-2</v>
      </c>
      <c r="K141" s="51">
        <v>0.10997701282366378</v>
      </c>
      <c r="L141" s="7">
        <f t="shared" si="3"/>
        <v>-3.8591222222221999E-2</v>
      </c>
    </row>
    <row r="142" spans="1:12" x14ac:dyDescent="0.25">
      <c r="A142" s="7">
        <v>334</v>
      </c>
      <c r="B142" s="7" t="s">
        <v>177</v>
      </c>
      <c r="C142" s="7" t="s">
        <v>178</v>
      </c>
      <c r="D142" s="7" t="s">
        <v>179</v>
      </c>
      <c r="E142" s="7">
        <v>17.087021</v>
      </c>
      <c r="F142" s="7" t="s">
        <v>9</v>
      </c>
      <c r="G142" s="7">
        <v>0.69169000000000003</v>
      </c>
      <c r="H142" s="48">
        <v>0.137618864197531</v>
      </c>
      <c r="I142" s="49">
        <v>0.19896032066031169</v>
      </c>
      <c r="J142" s="50">
        <v>0.13691400000000001</v>
      </c>
      <c r="K142" s="51">
        <v>0.19794127427026559</v>
      </c>
      <c r="L142" s="7">
        <f t="shared" si="3"/>
        <v>-7.0486419753099105E-4</v>
      </c>
    </row>
    <row r="143" spans="1:12" x14ac:dyDescent="0.25">
      <c r="A143" s="7">
        <v>340</v>
      </c>
      <c r="B143" s="7" t="s">
        <v>177</v>
      </c>
      <c r="C143" s="7" t="s">
        <v>178</v>
      </c>
      <c r="D143" s="7" t="s">
        <v>179</v>
      </c>
      <c r="E143" s="7">
        <v>2.6333920000000002</v>
      </c>
      <c r="F143" s="7" t="s">
        <v>9</v>
      </c>
      <c r="G143" s="7">
        <v>0.69169000000000003</v>
      </c>
      <c r="H143" s="48">
        <v>0.137618864197531</v>
      </c>
      <c r="I143" s="49">
        <v>0.19896032066031169</v>
      </c>
      <c r="J143" s="50">
        <v>0.30219699999999999</v>
      </c>
      <c r="K143" s="51">
        <v>0.4368965866211742</v>
      </c>
      <c r="L143" s="7">
        <f t="shared" si="3"/>
        <v>0.16457813580246899</v>
      </c>
    </row>
    <row r="144" spans="1:12" x14ac:dyDescent="0.25">
      <c r="A144" s="7">
        <v>342</v>
      </c>
      <c r="B144" s="7" t="s">
        <v>177</v>
      </c>
      <c r="C144" s="7" t="s">
        <v>178</v>
      </c>
      <c r="D144" s="7" t="s">
        <v>179</v>
      </c>
      <c r="E144" s="7">
        <v>0.60606899999999997</v>
      </c>
      <c r="F144" s="7" t="s">
        <v>9</v>
      </c>
      <c r="G144" s="7">
        <v>0.69169000000000003</v>
      </c>
      <c r="H144" s="48">
        <v>0.137618864197531</v>
      </c>
      <c r="I144" s="49">
        <v>0.19896032066031169</v>
      </c>
      <c r="J144" s="50">
        <v>0.32000099999999998</v>
      </c>
      <c r="K144" s="51">
        <v>0.46263644118029751</v>
      </c>
      <c r="L144" s="7">
        <f t="shared" si="3"/>
        <v>0.18238213580246898</v>
      </c>
    </row>
    <row r="145" spans="1:12" x14ac:dyDescent="0.25">
      <c r="A145" s="7">
        <v>345</v>
      </c>
      <c r="B145" s="7" t="s">
        <v>177</v>
      </c>
      <c r="C145" s="7" t="s">
        <v>182</v>
      </c>
      <c r="D145" s="7" t="s">
        <v>183</v>
      </c>
      <c r="E145" s="7">
        <v>41.57208</v>
      </c>
      <c r="F145" s="7" t="s">
        <v>8</v>
      </c>
      <c r="G145" s="7">
        <v>0.51208999999999993</v>
      </c>
      <c r="H145" s="48">
        <v>6.3382506172839498E-2</v>
      </c>
      <c r="I145" s="49">
        <v>0.12377220053670157</v>
      </c>
      <c r="J145" s="50">
        <v>3.5226E-2</v>
      </c>
      <c r="K145" s="51">
        <v>6.8788689488175916E-2</v>
      </c>
      <c r="L145" s="7">
        <f t="shared" si="3"/>
        <v>-2.8156506172839497E-2</v>
      </c>
    </row>
    <row r="146" spans="1:12" x14ac:dyDescent="0.25">
      <c r="A146" s="7">
        <v>346</v>
      </c>
      <c r="B146" s="7" t="s">
        <v>177</v>
      </c>
      <c r="C146" s="7" t="s">
        <v>182</v>
      </c>
      <c r="D146" s="7" t="s">
        <v>183</v>
      </c>
      <c r="E146" s="7">
        <v>32.060975999999997</v>
      </c>
      <c r="F146" s="7" t="s">
        <v>8</v>
      </c>
      <c r="G146" s="7">
        <v>0.51208999999999993</v>
      </c>
      <c r="H146" s="48">
        <v>6.3382506172839498E-2</v>
      </c>
      <c r="I146" s="49">
        <v>0.12377220053670157</v>
      </c>
      <c r="J146" s="50">
        <v>2.3217000000000002E-2</v>
      </c>
      <c r="K146" s="51">
        <v>4.533773360151537E-2</v>
      </c>
      <c r="L146" s="7">
        <f t="shared" si="3"/>
        <v>-4.0165506172839496E-2</v>
      </c>
    </row>
    <row r="147" spans="1:12" x14ac:dyDescent="0.25">
      <c r="A147" s="7">
        <v>353</v>
      </c>
      <c r="B147" s="7" t="s">
        <v>177</v>
      </c>
      <c r="C147" s="7" t="s">
        <v>182</v>
      </c>
      <c r="D147" s="7" t="s">
        <v>183</v>
      </c>
      <c r="E147" s="7">
        <v>39.850729000000001</v>
      </c>
      <c r="F147" s="7" t="s">
        <v>8</v>
      </c>
      <c r="G147" s="7">
        <v>0.51208999999999993</v>
      </c>
      <c r="H147" s="48">
        <v>6.3382506172839498E-2</v>
      </c>
      <c r="I147" s="49">
        <v>0.12377220053670157</v>
      </c>
      <c r="J147" s="50">
        <v>6.5268999999999994E-2</v>
      </c>
      <c r="K147" s="51">
        <v>0.12745611123044778</v>
      </c>
      <c r="L147" s="7">
        <f t="shared" si="3"/>
        <v>1.8864938271604959E-3</v>
      </c>
    </row>
    <row r="148" spans="1:12" x14ac:dyDescent="0.25">
      <c r="A148" s="7">
        <v>354</v>
      </c>
      <c r="B148" s="7" t="s">
        <v>177</v>
      </c>
      <c r="C148" s="7" t="s">
        <v>182</v>
      </c>
      <c r="D148" s="7" t="s">
        <v>183</v>
      </c>
      <c r="E148" s="7">
        <v>48.646583</v>
      </c>
      <c r="F148" s="7" t="s">
        <v>8</v>
      </c>
      <c r="G148" s="7">
        <v>0.51208999999999993</v>
      </c>
      <c r="H148" s="48">
        <v>6.3382506172839498E-2</v>
      </c>
      <c r="I148" s="49">
        <v>0.12377220053670157</v>
      </c>
      <c r="J148" s="50">
        <v>-1.629E-3</v>
      </c>
      <c r="K148" s="51">
        <v>-3.1810814505262752E-3</v>
      </c>
      <c r="L148" s="7">
        <f t="shared" si="3"/>
        <v>-6.5011506172839503E-2</v>
      </c>
    </row>
    <row r="149" spans="1:12" x14ac:dyDescent="0.25">
      <c r="A149" s="7">
        <v>357</v>
      </c>
      <c r="B149" s="7" t="s">
        <v>177</v>
      </c>
      <c r="C149" s="7" t="s">
        <v>180</v>
      </c>
      <c r="D149" s="7" t="s">
        <v>181</v>
      </c>
      <c r="E149" s="7">
        <v>24.122678000000001</v>
      </c>
      <c r="F149" s="7" t="s">
        <v>8</v>
      </c>
      <c r="G149" s="7">
        <v>0.51208999999999993</v>
      </c>
      <c r="H149" s="48">
        <v>7.9173137254902007E-2</v>
      </c>
      <c r="I149" s="49">
        <v>0.1546078565386983</v>
      </c>
      <c r="J149" s="50">
        <v>5.5040000000000002E-3</v>
      </c>
      <c r="K149" s="51">
        <v>1.0748110683668889E-2</v>
      </c>
      <c r="L149" s="7">
        <f t="shared" si="3"/>
        <v>-7.3669137254902012E-2</v>
      </c>
    </row>
    <row r="150" spans="1:12" x14ac:dyDescent="0.25">
      <c r="A150" s="7">
        <v>358</v>
      </c>
      <c r="B150" s="7" t="s">
        <v>177</v>
      </c>
      <c r="C150" s="7" t="s">
        <v>180</v>
      </c>
      <c r="D150" s="7" t="s">
        <v>181</v>
      </c>
      <c r="E150" s="7">
        <v>19.331454999999998</v>
      </c>
      <c r="F150" s="7" t="s">
        <v>8</v>
      </c>
      <c r="G150" s="7">
        <v>0.51208999999999993</v>
      </c>
      <c r="H150" s="48">
        <v>7.9173137254902007E-2</v>
      </c>
      <c r="I150" s="49">
        <v>0.1546078565386983</v>
      </c>
      <c r="J150" s="50">
        <v>-8.0199999999999998E-4</v>
      </c>
      <c r="K150" s="51">
        <v>-1.5661309535433226E-3</v>
      </c>
      <c r="L150" s="7">
        <f t="shared" si="3"/>
        <v>-7.9975137254902004E-2</v>
      </c>
    </row>
    <row r="151" spans="1:12" x14ac:dyDescent="0.25">
      <c r="A151" s="7">
        <v>361</v>
      </c>
      <c r="B151" s="7" t="s">
        <v>177</v>
      </c>
      <c r="C151" s="7" t="s">
        <v>180</v>
      </c>
      <c r="D151" s="7" t="s">
        <v>181</v>
      </c>
      <c r="E151" s="7">
        <v>23.466982000000002</v>
      </c>
      <c r="F151" s="7" t="s">
        <v>9</v>
      </c>
      <c r="G151" s="7">
        <v>0.69169000000000003</v>
      </c>
      <c r="H151" s="48">
        <v>0.114661222222222</v>
      </c>
      <c r="I151" s="49">
        <v>0.16576966881438504</v>
      </c>
      <c r="J151" s="50">
        <v>0.19889399999999999</v>
      </c>
      <c r="K151" s="51">
        <v>0.28754788995070041</v>
      </c>
      <c r="L151" s="7">
        <f t="shared" si="3"/>
        <v>8.423277777777799E-2</v>
      </c>
    </row>
    <row r="152" spans="1:12" x14ac:dyDescent="0.25">
      <c r="A152" s="7">
        <v>362</v>
      </c>
      <c r="B152" s="7" t="s">
        <v>177</v>
      </c>
      <c r="C152" s="7" t="s">
        <v>180</v>
      </c>
      <c r="D152" s="7" t="s">
        <v>181</v>
      </c>
      <c r="E152" s="7">
        <v>22.650352000000002</v>
      </c>
      <c r="F152" s="7" t="s">
        <v>9</v>
      </c>
      <c r="G152" s="7">
        <v>0.69169000000000003</v>
      </c>
      <c r="H152" s="48">
        <v>0.114661222222222</v>
      </c>
      <c r="I152" s="49">
        <v>0.16576966881438504</v>
      </c>
      <c r="J152" s="50">
        <v>1.6868000000000001E-2</v>
      </c>
      <c r="K152" s="51">
        <v>2.4386647197443941E-2</v>
      </c>
      <c r="L152" s="7">
        <f t="shared" si="3"/>
        <v>-9.7793222222222004E-2</v>
      </c>
    </row>
    <row r="153" spans="1:12" x14ac:dyDescent="0.25">
      <c r="A153" s="7">
        <v>367</v>
      </c>
      <c r="B153" s="7" t="s">
        <v>177</v>
      </c>
      <c r="C153" s="7" t="s">
        <v>178</v>
      </c>
      <c r="D153" s="7" t="s">
        <v>179</v>
      </c>
      <c r="E153" s="7">
        <v>11.369965000000001</v>
      </c>
      <c r="F153" s="7" t="s">
        <v>9</v>
      </c>
      <c r="G153" s="7">
        <v>0.69169000000000003</v>
      </c>
      <c r="H153" s="48">
        <v>0.137618864197531</v>
      </c>
      <c r="I153" s="49">
        <v>0.19896032066031169</v>
      </c>
      <c r="J153" s="50">
        <v>0.209394</v>
      </c>
      <c r="K153" s="51">
        <v>0.30272810073877027</v>
      </c>
      <c r="L153" s="7">
        <f t="shared" si="3"/>
        <v>7.1775135802468998E-2</v>
      </c>
    </row>
    <row r="154" spans="1:12" x14ac:dyDescent="0.25">
      <c r="A154" s="7">
        <v>370</v>
      </c>
      <c r="B154" s="7" t="s">
        <v>177</v>
      </c>
      <c r="C154" s="7" t="s">
        <v>178</v>
      </c>
      <c r="D154" s="7" t="s">
        <v>179</v>
      </c>
      <c r="E154" s="7">
        <v>23.418018</v>
      </c>
      <c r="F154" s="7" t="s">
        <v>9</v>
      </c>
      <c r="G154" s="7">
        <v>0.69169000000000003</v>
      </c>
      <c r="H154" s="48">
        <v>0.137618864197531</v>
      </c>
      <c r="I154" s="49">
        <v>0.19896032066031169</v>
      </c>
      <c r="J154" s="50">
        <v>0.27571600000000002</v>
      </c>
      <c r="K154" s="51">
        <v>0.39861209501366218</v>
      </c>
      <c r="L154" s="7">
        <f t="shared" si="3"/>
        <v>0.13809713580246902</v>
      </c>
    </row>
    <row r="155" spans="1:12" x14ac:dyDescent="0.25">
      <c r="A155" s="7">
        <v>382</v>
      </c>
      <c r="B155" s="7" t="s">
        <v>177</v>
      </c>
      <c r="C155" s="7" t="s">
        <v>178</v>
      </c>
      <c r="D155" s="7" t="s">
        <v>179</v>
      </c>
      <c r="E155" s="7">
        <v>24.387141</v>
      </c>
      <c r="F155" s="7" t="s">
        <v>9</v>
      </c>
      <c r="G155" s="7">
        <v>0.69169000000000003</v>
      </c>
      <c r="H155" s="48">
        <v>0.137618864197531</v>
      </c>
      <c r="I155" s="49">
        <v>0.19896032066031169</v>
      </c>
      <c r="J155" s="50">
        <v>0.111552</v>
      </c>
      <c r="K155" s="51">
        <v>0.16127455941245356</v>
      </c>
      <c r="L155" s="7">
        <f t="shared" si="3"/>
        <v>-2.6066864197531001E-2</v>
      </c>
    </row>
    <row r="156" spans="1:12" x14ac:dyDescent="0.25">
      <c r="A156" s="7">
        <v>383</v>
      </c>
      <c r="B156" s="7" t="s">
        <v>177</v>
      </c>
      <c r="C156" s="7" t="s">
        <v>182</v>
      </c>
      <c r="D156" s="7" t="s">
        <v>183</v>
      </c>
      <c r="E156" s="7">
        <v>16.097356999999999</v>
      </c>
      <c r="F156" s="7" t="s">
        <v>8</v>
      </c>
      <c r="G156" s="7">
        <v>0.51208999999999993</v>
      </c>
      <c r="H156" s="48">
        <v>6.3382506172839498E-2</v>
      </c>
      <c r="I156" s="49">
        <v>0.12377220053670157</v>
      </c>
      <c r="J156" s="50">
        <v>4.3338000000000002E-2</v>
      </c>
      <c r="K156" s="51">
        <v>8.4629654943466984E-2</v>
      </c>
      <c r="L156" s="7">
        <f t="shared" si="3"/>
        <v>-2.0044506172839496E-2</v>
      </c>
    </row>
    <row r="157" spans="1:12" x14ac:dyDescent="0.25">
      <c r="A157" s="7">
        <v>387</v>
      </c>
      <c r="B157" s="7" t="s">
        <v>177</v>
      </c>
      <c r="C157" s="7" t="s">
        <v>190</v>
      </c>
      <c r="D157" s="7" t="s">
        <v>191</v>
      </c>
      <c r="E157" s="7">
        <v>35.414250000000003</v>
      </c>
      <c r="F157" s="7" t="s">
        <v>5</v>
      </c>
      <c r="G157" s="7">
        <v>2.2773499999999998</v>
      </c>
      <c r="H157" s="48">
        <v>1.0252009629629599</v>
      </c>
      <c r="I157" s="49">
        <v>0.45017277228487496</v>
      </c>
      <c r="J157" s="50">
        <v>0</v>
      </c>
      <c r="K157" s="51">
        <v>0</v>
      </c>
      <c r="L157" s="7">
        <f t="shared" si="3"/>
        <v>-1.0252009629629599</v>
      </c>
    </row>
    <row r="158" spans="1:12" x14ac:dyDescent="0.25">
      <c r="A158" s="7">
        <v>388</v>
      </c>
      <c r="B158" s="7" t="s">
        <v>177</v>
      </c>
      <c r="C158" s="7" t="s">
        <v>190</v>
      </c>
      <c r="D158" s="7" t="s">
        <v>191</v>
      </c>
      <c r="E158" s="7">
        <v>4.7114529999999997</v>
      </c>
      <c r="F158" s="7" t="s">
        <v>5</v>
      </c>
      <c r="G158" s="7">
        <v>2.2773499999999998</v>
      </c>
      <c r="H158" s="48">
        <v>1.0252009629629599</v>
      </c>
      <c r="I158" s="49">
        <v>0.45017277228487496</v>
      </c>
      <c r="J158" s="50">
        <v>0</v>
      </c>
      <c r="K158" s="51">
        <v>0</v>
      </c>
      <c r="L158" s="7">
        <f t="shared" si="3"/>
        <v>-1.0252009629629599</v>
      </c>
    </row>
    <row r="159" spans="1:12" x14ac:dyDescent="0.25">
      <c r="A159" s="7">
        <v>390</v>
      </c>
      <c r="B159" s="7" t="s">
        <v>177</v>
      </c>
      <c r="C159" s="7" t="s">
        <v>190</v>
      </c>
      <c r="D159" s="7" t="s">
        <v>191</v>
      </c>
      <c r="E159" s="7">
        <v>2.1241940000000001</v>
      </c>
      <c r="F159" s="7" t="s">
        <v>5</v>
      </c>
      <c r="G159" s="7">
        <v>2.2773499999999998</v>
      </c>
      <c r="H159" s="48">
        <v>1.0252009629629599</v>
      </c>
      <c r="I159" s="49">
        <v>0.45017277228487496</v>
      </c>
      <c r="J159" s="50">
        <v>0</v>
      </c>
      <c r="K159" s="51">
        <v>0</v>
      </c>
      <c r="L159" s="7">
        <f t="shared" si="3"/>
        <v>-1.0252009629629599</v>
      </c>
    </row>
    <row r="160" spans="1:12" x14ac:dyDescent="0.25">
      <c r="A160" s="7">
        <v>393</v>
      </c>
      <c r="B160" s="7" t="s">
        <v>177</v>
      </c>
      <c r="C160" s="7" t="s">
        <v>190</v>
      </c>
      <c r="D160" s="7" t="s">
        <v>191</v>
      </c>
      <c r="E160" s="7">
        <v>36.099643999999998</v>
      </c>
      <c r="F160" s="7" t="s">
        <v>5</v>
      </c>
      <c r="G160" s="7">
        <v>2.2773499999999998</v>
      </c>
      <c r="H160" s="48">
        <v>1.0252009629629599</v>
      </c>
      <c r="I160" s="49">
        <v>0.45017277228487496</v>
      </c>
      <c r="J160" s="50">
        <v>0</v>
      </c>
      <c r="K160" s="51">
        <v>0</v>
      </c>
      <c r="L160" s="7">
        <f t="shared" si="3"/>
        <v>-1.0252009629629599</v>
      </c>
    </row>
    <row r="161" spans="1:12" x14ac:dyDescent="0.25">
      <c r="A161" s="7">
        <v>394</v>
      </c>
      <c r="B161" s="7" t="s">
        <v>177</v>
      </c>
      <c r="C161" s="7" t="s">
        <v>190</v>
      </c>
      <c r="D161" s="7" t="s">
        <v>191</v>
      </c>
      <c r="E161" s="7">
        <v>30.532978</v>
      </c>
      <c r="F161" s="7" t="s">
        <v>5</v>
      </c>
      <c r="G161" s="7">
        <v>2.2773499999999998</v>
      </c>
      <c r="H161" s="48">
        <v>1.0252009629629599</v>
      </c>
      <c r="I161" s="49">
        <v>0.45017277228487496</v>
      </c>
      <c r="J161" s="50">
        <v>0</v>
      </c>
      <c r="K161" s="51">
        <v>0</v>
      </c>
      <c r="L161" s="7">
        <f t="shared" si="3"/>
        <v>-1.0252009629629599</v>
      </c>
    </row>
    <row r="162" spans="1:12" x14ac:dyDescent="0.25">
      <c r="A162" s="7">
        <v>395</v>
      </c>
      <c r="B162" s="7" t="s">
        <v>177</v>
      </c>
      <c r="C162" s="7" t="s">
        <v>190</v>
      </c>
      <c r="D162" s="7" t="s">
        <v>191</v>
      </c>
      <c r="E162" s="7">
        <v>65.171629999999993</v>
      </c>
      <c r="F162" s="7" t="s">
        <v>5</v>
      </c>
      <c r="G162" s="7">
        <v>2.2773499999999998</v>
      </c>
      <c r="H162" s="48">
        <v>1.0252009629629599</v>
      </c>
      <c r="I162" s="49">
        <v>0.45017277228487496</v>
      </c>
      <c r="J162" s="50">
        <v>0</v>
      </c>
      <c r="K162" s="51">
        <v>0</v>
      </c>
      <c r="L162" s="7">
        <f t="shared" si="3"/>
        <v>-1.0252009629629599</v>
      </c>
    </row>
    <row r="163" spans="1:12" x14ac:dyDescent="0.25">
      <c r="A163" s="7">
        <v>396</v>
      </c>
      <c r="B163" s="7" t="s">
        <v>177</v>
      </c>
      <c r="C163" s="7" t="s">
        <v>185</v>
      </c>
      <c r="D163" s="7" t="s">
        <v>189</v>
      </c>
      <c r="E163" s="7">
        <v>15.850942999999999</v>
      </c>
      <c r="F163" s="7" t="s">
        <v>5</v>
      </c>
      <c r="G163" s="7">
        <v>2.2773499999999998</v>
      </c>
      <c r="H163" s="48">
        <v>0.99134392592592602</v>
      </c>
      <c r="I163" s="49">
        <v>0.43530591517593958</v>
      </c>
      <c r="J163" s="50">
        <v>0.46474100000000002</v>
      </c>
      <c r="K163" s="51">
        <v>0.20407095966803523</v>
      </c>
      <c r="L163" s="7">
        <f t="shared" si="3"/>
        <v>-0.52660292592592595</v>
      </c>
    </row>
    <row r="164" spans="1:12" x14ac:dyDescent="0.25">
      <c r="A164" s="7">
        <v>398</v>
      </c>
      <c r="B164" s="7" t="s">
        <v>177</v>
      </c>
      <c r="C164" s="7" t="s">
        <v>185</v>
      </c>
      <c r="D164" s="7" t="s">
        <v>189</v>
      </c>
      <c r="E164" s="7">
        <v>27.452577999999999</v>
      </c>
      <c r="F164" s="7" t="s">
        <v>5</v>
      </c>
      <c r="G164" s="7">
        <v>2.2773499999999998</v>
      </c>
      <c r="H164" s="48">
        <v>0.99134392592592602</v>
      </c>
      <c r="I164" s="49">
        <v>0.43530591517593958</v>
      </c>
      <c r="J164" s="50">
        <v>0.44488299999999997</v>
      </c>
      <c r="K164" s="51">
        <v>0.19535117570860869</v>
      </c>
      <c r="L164" s="7">
        <f t="shared" si="3"/>
        <v>-0.5464609259259261</v>
      </c>
    </row>
    <row r="165" spans="1:12" x14ac:dyDescent="0.25">
      <c r="A165" s="7">
        <v>399</v>
      </c>
      <c r="B165" s="7" t="s">
        <v>177</v>
      </c>
      <c r="C165" s="7" t="s">
        <v>185</v>
      </c>
      <c r="D165" s="7" t="s">
        <v>189</v>
      </c>
      <c r="E165" s="7">
        <v>2.9451719999999999</v>
      </c>
      <c r="F165" s="7" t="s">
        <v>5</v>
      </c>
      <c r="G165" s="7">
        <v>2.2773499999999998</v>
      </c>
      <c r="H165" s="48">
        <v>0.99134392592592602</v>
      </c>
      <c r="I165" s="49">
        <v>0.43530591517593958</v>
      </c>
      <c r="J165" s="50">
        <v>0.44488299999999997</v>
      </c>
      <c r="K165" s="51">
        <v>0.19535117570860869</v>
      </c>
      <c r="L165" s="7">
        <f t="shared" si="3"/>
        <v>-0.5464609259259261</v>
      </c>
    </row>
    <row r="166" spans="1:12" x14ac:dyDescent="0.25">
      <c r="A166" s="7">
        <v>400</v>
      </c>
      <c r="B166" s="7" t="s">
        <v>177</v>
      </c>
      <c r="C166" s="7" t="s">
        <v>185</v>
      </c>
      <c r="D166" s="7" t="s">
        <v>189</v>
      </c>
      <c r="E166" s="7">
        <v>23.840577</v>
      </c>
      <c r="F166" s="7" t="s">
        <v>5</v>
      </c>
      <c r="G166" s="7">
        <v>2.2773499999999998</v>
      </c>
      <c r="H166" s="48">
        <v>0.99134392592592602</v>
      </c>
      <c r="I166" s="49">
        <v>0.43530591517593958</v>
      </c>
      <c r="J166" s="50">
        <v>0.56138999999999994</v>
      </c>
      <c r="K166" s="51">
        <v>0.24651019825674578</v>
      </c>
      <c r="L166" s="7">
        <f t="shared" si="3"/>
        <v>-0.42995392592592607</v>
      </c>
    </row>
    <row r="167" spans="1:12" x14ac:dyDescent="0.25">
      <c r="A167" s="7">
        <v>401</v>
      </c>
      <c r="B167" s="7" t="s">
        <v>177</v>
      </c>
      <c r="C167" s="7" t="s">
        <v>185</v>
      </c>
      <c r="D167" s="7" t="s">
        <v>189</v>
      </c>
      <c r="E167" s="7">
        <v>34.292802999999999</v>
      </c>
      <c r="F167" s="7" t="s">
        <v>5</v>
      </c>
      <c r="G167" s="7">
        <v>2.2773499999999998</v>
      </c>
      <c r="H167" s="48">
        <v>0.99134392592592602</v>
      </c>
      <c r="I167" s="49">
        <v>0.43530591517593958</v>
      </c>
      <c r="J167" s="50">
        <v>0.53029999999999999</v>
      </c>
      <c r="K167" s="51">
        <v>0.23285836608338642</v>
      </c>
      <c r="L167" s="7">
        <f t="shared" si="3"/>
        <v>-0.46104392592592602</v>
      </c>
    </row>
    <row r="168" spans="1:12" x14ac:dyDescent="0.25">
      <c r="A168" s="7">
        <v>402</v>
      </c>
      <c r="B168" s="7" t="s">
        <v>177</v>
      </c>
      <c r="C168" s="7" t="s">
        <v>185</v>
      </c>
      <c r="D168" s="7" t="s">
        <v>189</v>
      </c>
      <c r="E168" s="7">
        <v>64.807559999999995</v>
      </c>
      <c r="F168" s="7" t="s">
        <v>5</v>
      </c>
      <c r="G168" s="7">
        <v>2.2773499999999998</v>
      </c>
      <c r="H168" s="48">
        <v>0.99134392592592602</v>
      </c>
      <c r="I168" s="49">
        <v>0.43530591517593958</v>
      </c>
      <c r="J168" s="50">
        <v>0.44488299999999997</v>
      </c>
      <c r="K168" s="51">
        <v>0.19535117570860869</v>
      </c>
      <c r="L168" s="7">
        <f t="shared" si="3"/>
        <v>-0.5464609259259261</v>
      </c>
    </row>
    <row r="169" spans="1:12" x14ac:dyDescent="0.25">
      <c r="A169" s="7">
        <v>403</v>
      </c>
      <c r="B169" s="7" t="s">
        <v>177</v>
      </c>
      <c r="C169" s="7" t="s">
        <v>190</v>
      </c>
      <c r="D169" s="7" t="s">
        <v>191</v>
      </c>
      <c r="E169" s="7">
        <v>41.927943999999997</v>
      </c>
      <c r="F169" s="7" t="s">
        <v>5</v>
      </c>
      <c r="G169" s="7">
        <v>2.2773499999999998</v>
      </c>
      <c r="H169" s="48">
        <v>1.0252009629629599</v>
      </c>
      <c r="I169" s="49">
        <v>0.45017277228487496</v>
      </c>
      <c r="J169" s="50">
        <v>1.2E-4</v>
      </c>
      <c r="K169" s="51">
        <v>5.2692822798428006E-5</v>
      </c>
      <c r="L169" s="7">
        <f t="shared" si="3"/>
        <v>-1.02508096296296</v>
      </c>
    </row>
    <row r="170" spans="1:12" x14ac:dyDescent="0.25">
      <c r="A170" s="7">
        <v>404</v>
      </c>
      <c r="B170" s="7" t="s">
        <v>177</v>
      </c>
      <c r="C170" s="7" t="s">
        <v>190</v>
      </c>
      <c r="D170" s="7" t="s">
        <v>191</v>
      </c>
      <c r="E170" s="7">
        <v>42.345945</v>
      </c>
      <c r="F170" s="7" t="s">
        <v>5</v>
      </c>
      <c r="G170" s="7">
        <v>2.2773499999999998</v>
      </c>
      <c r="H170" s="48">
        <v>1.0252009629629599</v>
      </c>
      <c r="I170" s="49">
        <v>0.45017277228487496</v>
      </c>
      <c r="J170" s="50">
        <v>0.97427399999999997</v>
      </c>
      <c r="K170" s="51">
        <v>0.42781039365929702</v>
      </c>
      <c r="L170" s="7">
        <f t="shared" si="3"/>
        <v>-5.0926962962959954E-2</v>
      </c>
    </row>
    <row r="171" spans="1:12" x14ac:dyDescent="0.25">
      <c r="A171" s="7">
        <v>405</v>
      </c>
      <c r="B171" s="7" t="s">
        <v>177</v>
      </c>
      <c r="C171" s="7" t="s">
        <v>190</v>
      </c>
      <c r="D171" s="7" t="s">
        <v>191</v>
      </c>
      <c r="E171" s="7">
        <v>24.621517999999998</v>
      </c>
      <c r="F171" s="7" t="s">
        <v>8</v>
      </c>
      <c r="G171" s="7">
        <v>0.51208999999999993</v>
      </c>
      <c r="H171" s="48">
        <v>0.114075814814815</v>
      </c>
      <c r="I171" s="49">
        <v>0.22276516787052086</v>
      </c>
      <c r="J171" s="50">
        <v>0</v>
      </c>
      <c r="K171" s="51">
        <v>0</v>
      </c>
      <c r="L171" s="7">
        <f t="shared" si="3"/>
        <v>-0.114075814814815</v>
      </c>
    </row>
    <row r="172" spans="1:12" x14ac:dyDescent="0.25">
      <c r="A172" s="7">
        <v>407</v>
      </c>
      <c r="B172" s="7" t="s">
        <v>177</v>
      </c>
      <c r="C172" s="7" t="s">
        <v>182</v>
      </c>
      <c r="D172" s="7" t="s">
        <v>183</v>
      </c>
      <c r="E172" s="7">
        <v>9.7198410000000006</v>
      </c>
      <c r="F172" s="7" t="s">
        <v>5</v>
      </c>
      <c r="G172" s="7">
        <v>2.2773499999999998</v>
      </c>
      <c r="H172" s="48">
        <v>0.883256617283951</v>
      </c>
      <c r="I172" s="49">
        <v>0.38784403683401802</v>
      </c>
      <c r="J172" s="50">
        <v>0</v>
      </c>
      <c r="K172" s="51">
        <v>0</v>
      </c>
      <c r="L172" s="7">
        <f t="shared" si="3"/>
        <v>-0.883256617283951</v>
      </c>
    </row>
    <row r="173" spans="1:12" x14ac:dyDescent="0.25">
      <c r="A173" s="7">
        <v>409</v>
      </c>
      <c r="B173" s="7" t="s">
        <v>177</v>
      </c>
      <c r="C173" s="7" t="s">
        <v>182</v>
      </c>
      <c r="D173" s="7" t="s">
        <v>183</v>
      </c>
      <c r="E173" s="7">
        <v>4.5638699999999996</v>
      </c>
      <c r="F173" s="7" t="s">
        <v>5</v>
      </c>
      <c r="G173" s="7">
        <v>2.2773499999999998</v>
      </c>
      <c r="H173" s="48">
        <v>0.883256617283951</v>
      </c>
      <c r="I173" s="49">
        <v>0.38784403683401802</v>
      </c>
      <c r="J173" s="50">
        <v>0</v>
      </c>
      <c r="K173" s="51">
        <v>0</v>
      </c>
      <c r="L173" s="7">
        <f t="shared" si="3"/>
        <v>-0.883256617283951</v>
      </c>
    </row>
    <row r="174" spans="1:12" x14ac:dyDescent="0.25">
      <c r="A174" s="7">
        <v>410</v>
      </c>
      <c r="B174" s="7" t="s">
        <v>177</v>
      </c>
      <c r="C174" s="7" t="s">
        <v>182</v>
      </c>
      <c r="D174" s="7" t="s">
        <v>183</v>
      </c>
      <c r="E174" s="7">
        <v>0.88553099999999996</v>
      </c>
      <c r="F174" s="7" t="s">
        <v>5</v>
      </c>
      <c r="G174" s="7">
        <v>2.2773499999999998</v>
      </c>
      <c r="H174" s="48">
        <v>0.883256617283951</v>
      </c>
      <c r="I174" s="49">
        <v>0.38784403683401802</v>
      </c>
      <c r="J174" s="50">
        <v>0</v>
      </c>
      <c r="K174" s="51">
        <v>0</v>
      </c>
      <c r="L174" s="7">
        <f t="shared" si="3"/>
        <v>-0.883256617283951</v>
      </c>
    </row>
    <row r="175" spans="1:12" x14ac:dyDescent="0.25">
      <c r="A175" s="7">
        <v>412</v>
      </c>
      <c r="B175" s="7" t="s">
        <v>177</v>
      </c>
      <c r="C175" s="7" t="s">
        <v>182</v>
      </c>
      <c r="D175" s="7" t="s">
        <v>183</v>
      </c>
      <c r="E175" s="7">
        <v>1.97133</v>
      </c>
      <c r="F175" s="7" t="s">
        <v>5</v>
      </c>
      <c r="G175" s="7">
        <v>2.2773499999999998</v>
      </c>
      <c r="H175" s="48">
        <v>0.883256617283951</v>
      </c>
      <c r="I175" s="49">
        <v>0.38784403683401802</v>
      </c>
      <c r="J175" s="50">
        <v>1.1274900000000001</v>
      </c>
      <c r="K175" s="51">
        <v>0.49508858980832993</v>
      </c>
      <c r="L175" s="7">
        <f t="shared" si="3"/>
        <v>0.24423338271604911</v>
      </c>
    </row>
    <row r="176" spans="1:12" x14ac:dyDescent="0.25">
      <c r="A176" s="7">
        <v>414</v>
      </c>
      <c r="B176" s="7" t="s">
        <v>177</v>
      </c>
      <c r="C176" s="7" t="s">
        <v>178</v>
      </c>
      <c r="D176" s="7" t="s">
        <v>179</v>
      </c>
      <c r="E176" s="7">
        <v>9.8516429999999993</v>
      </c>
      <c r="F176" s="7" t="s">
        <v>5</v>
      </c>
      <c r="G176" s="7">
        <v>2.2773499999999998</v>
      </c>
      <c r="H176" s="48">
        <v>0.9736281358024691</v>
      </c>
      <c r="I176" s="49">
        <v>0.4275267902616941</v>
      </c>
      <c r="J176" s="50">
        <v>1.1595599999999999</v>
      </c>
      <c r="K176" s="51">
        <v>0.50917074670120976</v>
      </c>
      <c r="L176" s="7">
        <f t="shared" si="3"/>
        <v>0.18593186419753083</v>
      </c>
    </row>
    <row r="177" spans="1:12" x14ac:dyDescent="0.25">
      <c r="A177" s="7">
        <v>415</v>
      </c>
      <c r="B177" s="7" t="s">
        <v>177</v>
      </c>
      <c r="C177" s="7" t="s">
        <v>190</v>
      </c>
      <c r="D177" s="7" t="s">
        <v>191</v>
      </c>
      <c r="E177" s="7">
        <v>11.521281999999999</v>
      </c>
      <c r="F177" s="7" t="s">
        <v>5</v>
      </c>
      <c r="G177" s="7">
        <v>2.2773499999999998</v>
      </c>
      <c r="H177" s="48">
        <v>1.0252009629629599</v>
      </c>
      <c r="I177" s="49">
        <v>0.45017277228487496</v>
      </c>
      <c r="J177" s="50">
        <v>1.1595599999999999</v>
      </c>
      <c r="K177" s="51">
        <v>0.50917074670120976</v>
      </c>
      <c r="L177" s="7">
        <f t="shared" si="3"/>
        <v>0.13435903703704</v>
      </c>
    </row>
    <row r="178" spans="1:12" x14ac:dyDescent="0.25">
      <c r="A178" s="7">
        <v>417</v>
      </c>
      <c r="B178" s="7" t="s">
        <v>177</v>
      </c>
      <c r="C178" s="7" t="s">
        <v>178</v>
      </c>
      <c r="D178" s="7" t="s">
        <v>179</v>
      </c>
      <c r="E178" s="7">
        <v>31.495747999999999</v>
      </c>
      <c r="F178" s="7" t="s">
        <v>5</v>
      </c>
      <c r="G178" s="7">
        <v>2.2773499999999998</v>
      </c>
      <c r="H178" s="48">
        <v>0.9736281358024691</v>
      </c>
      <c r="I178" s="49">
        <v>0.4275267902616941</v>
      </c>
      <c r="J178" s="50">
        <v>1.1268899999999999</v>
      </c>
      <c r="K178" s="51">
        <v>0.49482512569433773</v>
      </c>
      <c r="L178" s="7">
        <f t="shared" si="3"/>
        <v>0.15326186419753085</v>
      </c>
    </row>
    <row r="179" spans="1:12" x14ac:dyDescent="0.25">
      <c r="A179" s="7">
        <v>419</v>
      </c>
      <c r="B179" s="7" t="s">
        <v>177</v>
      </c>
      <c r="C179" s="7" t="s">
        <v>178</v>
      </c>
      <c r="D179" s="7" t="s">
        <v>179</v>
      </c>
      <c r="E179" s="7">
        <v>5.2968479999999998</v>
      </c>
      <c r="F179" s="7" t="s">
        <v>5</v>
      </c>
      <c r="G179" s="7">
        <v>2.2773499999999998</v>
      </c>
      <c r="H179" s="48">
        <v>0.9736281358024691</v>
      </c>
      <c r="I179" s="49">
        <v>0.4275267902616941</v>
      </c>
      <c r="J179" s="50">
        <v>1.1595599999999999</v>
      </c>
      <c r="K179" s="51">
        <v>0.50917074670120976</v>
      </c>
      <c r="L179" s="7">
        <f t="shared" si="3"/>
        <v>0.18593186419753083</v>
      </c>
    </row>
    <row r="180" spans="1:12" x14ac:dyDescent="0.25">
      <c r="A180" s="7">
        <v>422</v>
      </c>
      <c r="B180" s="7" t="s">
        <v>177</v>
      </c>
      <c r="C180" s="7" t="s">
        <v>190</v>
      </c>
      <c r="D180" s="7" t="s">
        <v>191</v>
      </c>
      <c r="E180" s="7">
        <v>11.599092000000001</v>
      </c>
      <c r="F180" s="7" t="s">
        <v>5</v>
      </c>
      <c r="G180" s="7">
        <v>2.2773499999999998</v>
      </c>
      <c r="H180" s="48">
        <v>1.0252009629629599</v>
      </c>
      <c r="I180" s="49">
        <v>0.45017277228487496</v>
      </c>
      <c r="J180" s="50">
        <v>0</v>
      </c>
      <c r="K180" s="51">
        <v>0</v>
      </c>
      <c r="L180" s="7">
        <f t="shared" si="3"/>
        <v>-1.0252009629629599</v>
      </c>
    </row>
    <row r="181" spans="1:12" x14ac:dyDescent="0.25">
      <c r="A181" s="7">
        <v>423</v>
      </c>
      <c r="B181" s="7" t="s">
        <v>177</v>
      </c>
      <c r="C181" s="7" t="s">
        <v>182</v>
      </c>
      <c r="D181" s="7" t="s">
        <v>183</v>
      </c>
      <c r="E181" s="7">
        <v>13.278271999999999</v>
      </c>
      <c r="F181" s="7" t="s">
        <v>8</v>
      </c>
      <c r="G181" s="7">
        <v>0.51208999999999993</v>
      </c>
      <c r="H181" s="48">
        <v>6.3382506172839498E-2</v>
      </c>
      <c r="I181" s="49">
        <v>0.12377220053670157</v>
      </c>
      <c r="J181" s="50">
        <v>7.0546999999999999E-2</v>
      </c>
      <c r="K181" s="51">
        <v>0.13776289324142243</v>
      </c>
      <c r="L181" s="7">
        <f t="shared" si="3"/>
        <v>7.1644938271605008E-3</v>
      </c>
    </row>
    <row r="182" spans="1:12" x14ac:dyDescent="0.25">
      <c r="A182" s="7">
        <v>431</v>
      </c>
      <c r="B182" s="7" t="s">
        <v>177</v>
      </c>
      <c r="C182" s="7" t="s">
        <v>190</v>
      </c>
      <c r="D182" s="7" t="s">
        <v>191</v>
      </c>
      <c r="E182" s="7">
        <v>23.013659000000001</v>
      </c>
      <c r="F182" s="7" t="s">
        <v>9</v>
      </c>
      <c r="G182" s="7">
        <v>0.69169000000000003</v>
      </c>
      <c r="H182" s="48">
        <v>0.16496332098765398</v>
      </c>
      <c r="I182" s="49">
        <v>0.23849314141834344</v>
      </c>
      <c r="J182" s="50">
        <v>0.18774299999999999</v>
      </c>
      <c r="K182" s="51">
        <v>0.27142650609377034</v>
      </c>
      <c r="L182" s="7">
        <f t="shared" si="3"/>
        <v>2.277967901234601E-2</v>
      </c>
    </row>
    <row r="183" spans="1:12" x14ac:dyDescent="0.25">
      <c r="A183" s="7">
        <v>432</v>
      </c>
      <c r="B183" s="7" t="s">
        <v>177</v>
      </c>
      <c r="C183" s="7" t="s">
        <v>190</v>
      </c>
      <c r="D183" s="7" t="s">
        <v>191</v>
      </c>
      <c r="E183" s="7">
        <v>11.732518000000001</v>
      </c>
      <c r="F183" s="7" t="s">
        <v>9</v>
      </c>
      <c r="G183" s="7">
        <v>0.69169000000000003</v>
      </c>
      <c r="H183" s="48">
        <v>0.16496332098765398</v>
      </c>
      <c r="I183" s="49">
        <v>0.23849314141834344</v>
      </c>
      <c r="J183" s="50">
        <v>0.17277500000000001</v>
      </c>
      <c r="K183" s="51">
        <v>0.24978675418178664</v>
      </c>
      <c r="L183" s="7">
        <f t="shared" si="3"/>
        <v>7.8116790123460289E-3</v>
      </c>
    </row>
    <row r="184" spans="1:12" x14ac:dyDescent="0.25">
      <c r="A184" s="7">
        <v>433</v>
      </c>
      <c r="B184" s="7" t="s">
        <v>177</v>
      </c>
      <c r="C184" s="7" t="s">
        <v>190</v>
      </c>
      <c r="D184" s="7" t="s">
        <v>191</v>
      </c>
      <c r="E184" s="7">
        <v>20.111574999999998</v>
      </c>
      <c r="F184" s="7" t="s">
        <v>9</v>
      </c>
      <c r="G184" s="7">
        <v>0.69169000000000003</v>
      </c>
      <c r="H184" s="48">
        <v>0.16496332098765398</v>
      </c>
      <c r="I184" s="49">
        <v>0.23849314141834344</v>
      </c>
      <c r="J184" s="50">
        <v>0.209067</v>
      </c>
      <c r="K184" s="51">
        <v>0.30225534560279893</v>
      </c>
      <c r="L184" s="7">
        <f t="shared" si="3"/>
        <v>4.410367901234602E-2</v>
      </c>
    </row>
    <row r="185" spans="1:12" x14ac:dyDescent="0.25">
      <c r="A185" s="7">
        <v>434</v>
      </c>
      <c r="B185" s="7" t="s">
        <v>177</v>
      </c>
      <c r="C185" s="7" t="s">
        <v>190</v>
      </c>
      <c r="D185" s="7" t="s">
        <v>191</v>
      </c>
      <c r="E185" s="7">
        <v>16.333905000000001</v>
      </c>
      <c r="F185" s="7" t="s">
        <v>9</v>
      </c>
      <c r="G185" s="7">
        <v>0.69169000000000003</v>
      </c>
      <c r="H185" s="48">
        <v>0.16496332098765398</v>
      </c>
      <c r="I185" s="49">
        <v>0.23849314141834344</v>
      </c>
      <c r="J185" s="50">
        <v>0.273229</v>
      </c>
      <c r="K185" s="51">
        <v>0.3950165536584308</v>
      </c>
      <c r="L185" s="7">
        <f t="shared" ref="L185:L248" si="4">J185-H185</f>
        <v>0.10826567901234602</v>
      </c>
    </row>
    <row r="186" spans="1:12" x14ac:dyDescent="0.25">
      <c r="A186" s="7">
        <v>435</v>
      </c>
      <c r="B186" s="7" t="s">
        <v>184</v>
      </c>
      <c r="C186" s="7" t="s">
        <v>185</v>
      </c>
      <c r="D186" s="7" t="s">
        <v>186</v>
      </c>
      <c r="E186" s="7">
        <v>32.499861000000003</v>
      </c>
      <c r="F186" s="7" t="s">
        <v>3</v>
      </c>
      <c r="G186" s="7">
        <v>1.0881100000000001</v>
      </c>
      <c r="H186" s="48">
        <v>0.72217304938271609</v>
      </c>
      <c r="I186" s="49">
        <v>0.66369489241227075</v>
      </c>
      <c r="J186" s="50">
        <v>0</v>
      </c>
      <c r="K186" s="51">
        <v>0</v>
      </c>
      <c r="L186" s="7">
        <f t="shared" si="4"/>
        <v>-0.72217304938271609</v>
      </c>
    </row>
    <row r="187" spans="1:12" x14ac:dyDescent="0.25">
      <c r="A187" s="7">
        <v>436</v>
      </c>
      <c r="B187" s="7" t="s">
        <v>184</v>
      </c>
      <c r="C187" s="7" t="s">
        <v>185</v>
      </c>
      <c r="D187" s="7" t="s">
        <v>186</v>
      </c>
      <c r="E187" s="7">
        <v>36.586077000000003</v>
      </c>
      <c r="F187" s="7" t="s">
        <v>3</v>
      </c>
      <c r="G187" s="7">
        <v>1.0881100000000001</v>
      </c>
      <c r="H187" s="48">
        <v>0.72217304938271609</v>
      </c>
      <c r="I187" s="49">
        <v>0.66369489241227075</v>
      </c>
      <c r="J187" s="50">
        <v>0</v>
      </c>
      <c r="K187" s="51">
        <v>0</v>
      </c>
      <c r="L187" s="7">
        <f t="shared" si="4"/>
        <v>-0.72217304938271609</v>
      </c>
    </row>
    <row r="188" spans="1:12" x14ac:dyDescent="0.25">
      <c r="A188" s="7">
        <v>437</v>
      </c>
      <c r="B188" s="7" t="s">
        <v>184</v>
      </c>
      <c r="C188" s="7" t="s">
        <v>185</v>
      </c>
      <c r="D188" s="7" t="s">
        <v>186</v>
      </c>
      <c r="E188" s="7">
        <v>69.409693000000004</v>
      </c>
      <c r="F188" s="7" t="s">
        <v>3</v>
      </c>
      <c r="G188" s="7">
        <v>1.0881100000000001</v>
      </c>
      <c r="H188" s="48">
        <v>0.72217304938271609</v>
      </c>
      <c r="I188" s="49">
        <v>0.66369489241227075</v>
      </c>
      <c r="J188" s="50">
        <v>0</v>
      </c>
      <c r="K188" s="51">
        <v>0</v>
      </c>
      <c r="L188" s="7">
        <f t="shared" si="4"/>
        <v>-0.72217304938271609</v>
      </c>
    </row>
    <row r="189" spans="1:12" x14ac:dyDescent="0.25">
      <c r="A189" s="7">
        <v>438</v>
      </c>
      <c r="B189" s="7" t="s">
        <v>184</v>
      </c>
      <c r="C189" s="7" t="s">
        <v>185</v>
      </c>
      <c r="D189" s="7" t="s">
        <v>186</v>
      </c>
      <c r="E189" s="7">
        <v>38.179951000000003</v>
      </c>
      <c r="F189" s="7" t="s">
        <v>3</v>
      </c>
      <c r="G189" s="7">
        <v>1.0881100000000001</v>
      </c>
      <c r="H189" s="48">
        <v>0.72217304938271609</v>
      </c>
      <c r="I189" s="49">
        <v>0.66369489241227075</v>
      </c>
      <c r="J189" s="50">
        <v>0</v>
      </c>
      <c r="K189" s="51">
        <v>0</v>
      </c>
      <c r="L189" s="7">
        <f t="shared" si="4"/>
        <v>-0.72217304938271609</v>
      </c>
    </row>
    <row r="190" spans="1:12" x14ac:dyDescent="0.25">
      <c r="A190" s="7">
        <v>440</v>
      </c>
      <c r="B190" s="7" t="s">
        <v>177</v>
      </c>
      <c r="C190" s="7" t="s">
        <v>185</v>
      </c>
      <c r="D190" s="7" t="s">
        <v>189</v>
      </c>
      <c r="E190" s="7">
        <v>10.063814000000001</v>
      </c>
      <c r="F190" s="7" t="s">
        <v>15</v>
      </c>
      <c r="G190" s="7">
        <v>0.78215000000000001</v>
      </c>
      <c r="H190" s="48">
        <v>0.20140677777777799</v>
      </c>
      <c r="I190" s="49">
        <v>0.25750403091194529</v>
      </c>
      <c r="J190" s="50">
        <v>-8.3199999999999995E-4</v>
      </c>
      <c r="K190" s="51">
        <v>-1.063734577766413E-3</v>
      </c>
      <c r="L190" s="7">
        <f t="shared" si="4"/>
        <v>-0.20223877777777799</v>
      </c>
    </row>
    <row r="191" spans="1:12" x14ac:dyDescent="0.25">
      <c r="A191" s="7">
        <v>442</v>
      </c>
      <c r="B191" s="7" t="s">
        <v>177</v>
      </c>
      <c r="C191" s="7" t="s">
        <v>185</v>
      </c>
      <c r="D191" s="7" t="s">
        <v>189</v>
      </c>
      <c r="E191" s="7">
        <v>13.200590999999999</v>
      </c>
      <c r="F191" s="7" t="s">
        <v>15</v>
      </c>
      <c r="G191" s="7">
        <v>0.78215000000000001</v>
      </c>
      <c r="H191" s="48">
        <v>0.20140677777777799</v>
      </c>
      <c r="I191" s="49">
        <v>0.25750403091194529</v>
      </c>
      <c r="J191" s="50">
        <v>3.0796E-2</v>
      </c>
      <c r="K191" s="51">
        <v>3.9373521702998147E-2</v>
      </c>
      <c r="L191" s="7">
        <f t="shared" si="4"/>
        <v>-0.170610777777778</v>
      </c>
    </row>
    <row r="192" spans="1:12" x14ac:dyDescent="0.25">
      <c r="A192" s="7">
        <v>443</v>
      </c>
      <c r="B192" s="7" t="s">
        <v>177</v>
      </c>
      <c r="C192" s="7" t="s">
        <v>190</v>
      </c>
      <c r="D192" s="7" t="s">
        <v>191</v>
      </c>
      <c r="E192" s="7">
        <v>10.774792</v>
      </c>
      <c r="F192" s="7" t="s">
        <v>15</v>
      </c>
      <c r="G192" s="7">
        <v>0.78215000000000001</v>
      </c>
      <c r="H192" s="48">
        <v>0.22240204938271599</v>
      </c>
      <c r="I192" s="49">
        <v>0.28434705540205335</v>
      </c>
      <c r="J192" s="50">
        <v>3.4660999999999997E-2</v>
      </c>
      <c r="K192" s="51">
        <v>4.4315029086492354E-2</v>
      </c>
      <c r="L192" s="7">
        <f t="shared" si="4"/>
        <v>-0.18774104938271599</v>
      </c>
    </row>
    <row r="193" spans="1:12" x14ac:dyDescent="0.25">
      <c r="A193" s="7">
        <v>444</v>
      </c>
      <c r="B193" s="7" t="s">
        <v>177</v>
      </c>
      <c r="C193" s="7" t="s">
        <v>178</v>
      </c>
      <c r="D193" s="7" t="s">
        <v>179</v>
      </c>
      <c r="E193" s="7">
        <v>11.868777</v>
      </c>
      <c r="F193" s="7" t="s">
        <v>15</v>
      </c>
      <c r="G193" s="7">
        <v>0.78215000000000001</v>
      </c>
      <c r="H193" s="48">
        <v>0.18813059259259299</v>
      </c>
      <c r="I193" s="49">
        <v>0.24053006788032091</v>
      </c>
      <c r="J193" s="50">
        <v>9.6930000000000002E-3</v>
      </c>
      <c r="K193" s="51">
        <v>1.239276353640606E-2</v>
      </c>
      <c r="L193" s="7">
        <f t="shared" si="4"/>
        <v>-0.17843759259259298</v>
      </c>
    </row>
    <row r="194" spans="1:12" x14ac:dyDescent="0.25">
      <c r="A194" s="7">
        <v>447</v>
      </c>
      <c r="B194" s="7" t="s">
        <v>184</v>
      </c>
      <c r="C194" s="7" t="s">
        <v>185</v>
      </c>
      <c r="D194" s="7" t="s">
        <v>186</v>
      </c>
      <c r="E194" s="7">
        <v>54.051735000000001</v>
      </c>
      <c r="F194" s="7" t="s">
        <v>3</v>
      </c>
      <c r="G194" s="7">
        <v>1.0881100000000001</v>
      </c>
      <c r="H194" s="48">
        <v>0.72217304938271609</v>
      </c>
      <c r="I194" s="49">
        <v>0.66369489241227075</v>
      </c>
      <c r="J194" s="50">
        <v>0</v>
      </c>
      <c r="K194" s="51">
        <v>0</v>
      </c>
      <c r="L194" s="7">
        <f t="shared" si="4"/>
        <v>-0.72217304938271609</v>
      </c>
    </row>
    <row r="195" spans="1:12" x14ac:dyDescent="0.25">
      <c r="A195" s="7">
        <v>454</v>
      </c>
      <c r="B195" s="7" t="s">
        <v>177</v>
      </c>
      <c r="C195" s="7" t="s">
        <v>182</v>
      </c>
      <c r="D195" s="7" t="s">
        <v>183</v>
      </c>
      <c r="E195" s="7">
        <v>9.4477410000000006</v>
      </c>
      <c r="F195" s="7" t="s">
        <v>10</v>
      </c>
      <c r="G195" s="7">
        <v>0.74791000000000007</v>
      </c>
      <c r="H195" s="48">
        <v>9.5364975308642005E-2</v>
      </c>
      <c r="I195" s="49">
        <v>0.12750862444497599</v>
      </c>
      <c r="J195" s="50">
        <v>0.30230600000000002</v>
      </c>
      <c r="K195" s="51">
        <v>0.40420104023211345</v>
      </c>
      <c r="L195" s="7">
        <f t="shared" si="4"/>
        <v>0.206941024691358</v>
      </c>
    </row>
    <row r="196" spans="1:12" x14ac:dyDescent="0.25">
      <c r="A196" s="7">
        <v>456</v>
      </c>
      <c r="B196" s="7" t="s">
        <v>177</v>
      </c>
      <c r="C196" s="7" t="s">
        <v>182</v>
      </c>
      <c r="D196" s="7" t="s">
        <v>183</v>
      </c>
      <c r="E196" s="7">
        <v>5.781542</v>
      </c>
      <c r="F196" s="7" t="s">
        <v>8</v>
      </c>
      <c r="G196" s="7">
        <v>0.51208999999999993</v>
      </c>
      <c r="H196" s="48">
        <v>6.3382506172839498E-2</v>
      </c>
      <c r="I196" s="49">
        <v>0.12377220053670157</v>
      </c>
      <c r="J196" s="50">
        <v>0.36331400000000003</v>
      </c>
      <c r="K196" s="51">
        <v>0.70947294420902585</v>
      </c>
      <c r="L196" s="7">
        <f t="shared" si="4"/>
        <v>0.29993149382716056</v>
      </c>
    </row>
    <row r="197" spans="1:12" x14ac:dyDescent="0.25">
      <c r="A197" s="7">
        <v>458</v>
      </c>
      <c r="B197" s="7" t="s">
        <v>177</v>
      </c>
      <c r="C197" s="7" t="s">
        <v>182</v>
      </c>
      <c r="D197" s="7" t="s">
        <v>183</v>
      </c>
      <c r="E197" s="7">
        <v>12.706464</v>
      </c>
      <c r="F197" s="7" t="s">
        <v>8</v>
      </c>
      <c r="G197" s="7">
        <v>0.51208999999999993</v>
      </c>
      <c r="H197" s="48">
        <v>6.3382506172839498E-2</v>
      </c>
      <c r="I197" s="49">
        <v>0.12377220053670157</v>
      </c>
      <c r="J197" s="50">
        <v>4.3033000000000002E-2</v>
      </c>
      <c r="K197" s="51">
        <v>8.4034056513503499E-2</v>
      </c>
      <c r="L197" s="7">
        <f t="shared" si="4"/>
        <v>-2.0349506172839496E-2</v>
      </c>
    </row>
    <row r="198" spans="1:12" x14ac:dyDescent="0.25">
      <c r="A198" s="7">
        <v>460</v>
      </c>
      <c r="B198" s="7" t="s">
        <v>177</v>
      </c>
      <c r="C198" s="7" t="s">
        <v>182</v>
      </c>
      <c r="D198" s="7" t="s">
        <v>183</v>
      </c>
      <c r="E198" s="7">
        <v>11.773669</v>
      </c>
      <c r="F198" s="7" t="s">
        <v>8</v>
      </c>
      <c r="G198" s="7">
        <v>0.51208999999999993</v>
      </c>
      <c r="H198" s="48">
        <v>6.3382506172839498E-2</v>
      </c>
      <c r="I198" s="49">
        <v>0.12377220053670157</v>
      </c>
      <c r="J198" s="50">
        <v>7.8315999999999997E-2</v>
      </c>
      <c r="K198" s="51">
        <v>0.15293405456072176</v>
      </c>
      <c r="L198" s="7">
        <f t="shared" si="4"/>
        <v>1.4933493827160499E-2</v>
      </c>
    </row>
    <row r="199" spans="1:12" x14ac:dyDescent="0.25">
      <c r="A199" s="7">
        <v>462</v>
      </c>
      <c r="B199" s="7" t="s">
        <v>177</v>
      </c>
      <c r="C199" s="7" t="s">
        <v>178</v>
      </c>
      <c r="D199" s="7" t="s">
        <v>179</v>
      </c>
      <c r="E199" s="7">
        <v>15.932831999999999</v>
      </c>
      <c r="F199" s="7" t="s">
        <v>6</v>
      </c>
      <c r="G199" s="7">
        <v>0.35733000000000004</v>
      </c>
      <c r="H199" s="48">
        <v>7.5584135802469102E-2</v>
      </c>
      <c r="I199" s="49">
        <v>0.21152474128248144</v>
      </c>
      <c r="J199" s="50">
        <v>7.7873999999999999E-2</v>
      </c>
      <c r="K199" s="51">
        <v>0.21793300310637223</v>
      </c>
      <c r="L199" s="7">
        <f t="shared" si="4"/>
        <v>2.289864197530897E-3</v>
      </c>
    </row>
    <row r="200" spans="1:12" x14ac:dyDescent="0.25">
      <c r="A200" s="7">
        <v>466</v>
      </c>
      <c r="B200" s="7" t="s">
        <v>177</v>
      </c>
      <c r="C200" s="7" t="s">
        <v>178</v>
      </c>
      <c r="D200" s="7" t="s">
        <v>179</v>
      </c>
      <c r="E200" s="7">
        <v>41.182220000000001</v>
      </c>
      <c r="F200" s="7" t="s">
        <v>6</v>
      </c>
      <c r="G200" s="7">
        <v>0.35733000000000004</v>
      </c>
      <c r="H200" s="48">
        <v>7.5584135802469102E-2</v>
      </c>
      <c r="I200" s="49">
        <v>0.21152474128248144</v>
      </c>
      <c r="J200" s="50">
        <v>0</v>
      </c>
      <c r="K200" s="51">
        <v>0</v>
      </c>
      <c r="L200" s="7">
        <f t="shared" si="4"/>
        <v>-7.5584135802469102E-2</v>
      </c>
    </row>
    <row r="201" spans="1:12" x14ac:dyDescent="0.25">
      <c r="A201" s="7">
        <v>467</v>
      </c>
      <c r="B201" s="7" t="s">
        <v>177</v>
      </c>
      <c r="C201" s="7" t="s">
        <v>180</v>
      </c>
      <c r="D201" s="7" t="s">
        <v>181</v>
      </c>
      <c r="E201" s="7">
        <v>16.963231</v>
      </c>
      <c r="F201" s="7" t="s">
        <v>6</v>
      </c>
      <c r="G201" s="7">
        <v>0.35733000000000004</v>
      </c>
      <c r="H201" s="48">
        <v>5.7604432098765403E-2</v>
      </c>
      <c r="I201" s="49">
        <v>0.16120793691759827</v>
      </c>
      <c r="J201" s="50">
        <v>0.17787</v>
      </c>
      <c r="K201" s="51">
        <v>0.49777516581311387</v>
      </c>
      <c r="L201" s="7">
        <f t="shared" si="4"/>
        <v>0.1202655679012346</v>
      </c>
    </row>
    <row r="202" spans="1:12" x14ac:dyDescent="0.25">
      <c r="A202" s="7">
        <v>468</v>
      </c>
      <c r="B202" s="7" t="s">
        <v>177</v>
      </c>
      <c r="C202" s="7" t="s">
        <v>185</v>
      </c>
      <c r="D202" s="7" t="s">
        <v>189</v>
      </c>
      <c r="E202" s="7">
        <v>33.638995999999999</v>
      </c>
      <c r="F202" s="7" t="s">
        <v>6</v>
      </c>
      <c r="G202" s="7">
        <v>0.35733000000000004</v>
      </c>
      <c r="H202" s="48">
        <v>8.4290313725490187E-2</v>
      </c>
      <c r="I202" s="49">
        <v>0.23588927245260735</v>
      </c>
      <c r="J202" s="50">
        <v>3.0110999999999999E-2</v>
      </c>
      <c r="K202" s="51">
        <v>8.4266644278398112E-2</v>
      </c>
      <c r="L202" s="7">
        <f t="shared" si="4"/>
        <v>-5.4179313725490189E-2</v>
      </c>
    </row>
    <row r="203" spans="1:12" x14ac:dyDescent="0.25">
      <c r="A203" s="7">
        <v>474</v>
      </c>
      <c r="B203" s="7" t="s">
        <v>177</v>
      </c>
      <c r="C203" s="7" t="s">
        <v>180</v>
      </c>
      <c r="D203" s="7" t="s">
        <v>181</v>
      </c>
      <c r="E203" s="7">
        <v>8.2876150000000006</v>
      </c>
      <c r="F203" s="7" t="s">
        <v>8</v>
      </c>
      <c r="G203" s="7">
        <v>0.51208999999999993</v>
      </c>
      <c r="H203" s="48">
        <v>7.9173137254902007E-2</v>
      </c>
      <c r="I203" s="49">
        <v>0.1546078565386983</v>
      </c>
      <c r="J203" s="50">
        <v>0.150177</v>
      </c>
      <c r="K203" s="51">
        <v>0.29326290300533114</v>
      </c>
      <c r="L203" s="7">
        <f t="shared" si="4"/>
        <v>7.1003862745097998E-2</v>
      </c>
    </row>
    <row r="204" spans="1:12" x14ac:dyDescent="0.25">
      <c r="A204" s="7">
        <v>477</v>
      </c>
      <c r="B204" s="7" t="s">
        <v>177</v>
      </c>
      <c r="C204" s="7" t="s">
        <v>180</v>
      </c>
      <c r="D204" s="7" t="s">
        <v>181</v>
      </c>
      <c r="E204" s="7">
        <v>35.379491000000002</v>
      </c>
      <c r="F204" s="7" t="s">
        <v>6</v>
      </c>
      <c r="G204" s="7">
        <v>0.35733000000000004</v>
      </c>
      <c r="H204" s="48">
        <v>5.7604432098765403E-2</v>
      </c>
      <c r="I204" s="49">
        <v>0.16120793691759827</v>
      </c>
      <c r="J204" s="50">
        <v>0.150177</v>
      </c>
      <c r="K204" s="51">
        <v>0.4202753757031315</v>
      </c>
      <c r="L204" s="7">
        <f t="shared" si="4"/>
        <v>9.2572567901234609E-2</v>
      </c>
    </row>
    <row r="205" spans="1:12" x14ac:dyDescent="0.25">
      <c r="A205" s="7">
        <v>478</v>
      </c>
      <c r="B205" s="7" t="s">
        <v>177</v>
      </c>
      <c r="C205" s="7" t="s">
        <v>180</v>
      </c>
      <c r="D205" s="7" t="s">
        <v>181</v>
      </c>
      <c r="E205" s="7">
        <v>27.098051999999999</v>
      </c>
      <c r="F205" s="7" t="s">
        <v>6</v>
      </c>
      <c r="G205" s="7">
        <v>0.35733000000000004</v>
      </c>
      <c r="H205" s="48">
        <v>5.7604432098765403E-2</v>
      </c>
      <c r="I205" s="49">
        <v>0.16120793691759827</v>
      </c>
      <c r="J205" s="50">
        <v>5.0236999999999997E-2</v>
      </c>
      <c r="K205" s="51">
        <v>0.14058993087622085</v>
      </c>
      <c r="L205" s="7">
        <f t="shared" si="4"/>
        <v>-7.3674320987654057E-3</v>
      </c>
    </row>
    <row r="206" spans="1:12" x14ac:dyDescent="0.25">
      <c r="A206" s="7">
        <v>480</v>
      </c>
      <c r="B206" s="7" t="s">
        <v>177</v>
      </c>
      <c r="C206" s="7" t="s">
        <v>190</v>
      </c>
      <c r="D206" s="7" t="s">
        <v>191</v>
      </c>
      <c r="E206" s="7">
        <v>9.6535410000000006</v>
      </c>
      <c r="F206" s="7" t="s">
        <v>8</v>
      </c>
      <c r="G206" s="7">
        <v>0.51208999999999993</v>
      </c>
      <c r="H206" s="48">
        <v>0.114075814814815</v>
      </c>
      <c r="I206" s="49">
        <v>0.22276516787052086</v>
      </c>
      <c r="J206" s="50">
        <v>0.43928600000000001</v>
      </c>
      <c r="K206" s="51">
        <v>0.85782967837684798</v>
      </c>
      <c r="L206" s="7">
        <f t="shared" si="4"/>
        <v>0.32521018518518502</v>
      </c>
    </row>
    <row r="207" spans="1:12" x14ac:dyDescent="0.25">
      <c r="A207" s="7">
        <v>481</v>
      </c>
      <c r="B207" s="7" t="s">
        <v>177</v>
      </c>
      <c r="C207" s="7" t="s">
        <v>178</v>
      </c>
      <c r="D207" s="7" t="s">
        <v>179</v>
      </c>
      <c r="E207" s="7">
        <v>73.332914000000002</v>
      </c>
      <c r="F207" s="7" t="s">
        <v>8</v>
      </c>
      <c r="G207" s="7">
        <v>0.51208999999999993</v>
      </c>
      <c r="H207" s="48">
        <v>9.6938176470588208E-2</v>
      </c>
      <c r="I207" s="49">
        <v>0.18929910068657504</v>
      </c>
      <c r="J207" s="50">
        <v>0.131942</v>
      </c>
      <c r="K207" s="51">
        <v>0.25765392802046522</v>
      </c>
      <c r="L207" s="7">
        <f t="shared" si="4"/>
        <v>3.5003823529411796E-2</v>
      </c>
    </row>
    <row r="208" spans="1:12" x14ac:dyDescent="0.25">
      <c r="A208" s="7">
        <v>482</v>
      </c>
      <c r="B208" s="7" t="s">
        <v>177</v>
      </c>
      <c r="C208" s="7" t="s">
        <v>178</v>
      </c>
      <c r="D208" s="7" t="s">
        <v>179</v>
      </c>
      <c r="E208" s="7">
        <v>28.200225</v>
      </c>
      <c r="F208" s="7" t="s">
        <v>8</v>
      </c>
      <c r="G208" s="7">
        <v>0.51208999999999993</v>
      </c>
      <c r="H208" s="48">
        <v>9.6938176470588208E-2</v>
      </c>
      <c r="I208" s="49">
        <v>0.18929910068657504</v>
      </c>
      <c r="J208" s="50">
        <v>2.4795000000000001E-2</v>
      </c>
      <c r="K208" s="51">
        <v>4.8419223183424794E-2</v>
      </c>
      <c r="L208" s="7">
        <f t="shared" si="4"/>
        <v>-7.2143176470588211E-2</v>
      </c>
    </row>
    <row r="209" spans="1:12" x14ac:dyDescent="0.25">
      <c r="A209" s="7">
        <v>483</v>
      </c>
      <c r="B209" s="7" t="s">
        <v>177</v>
      </c>
      <c r="C209" s="7" t="s">
        <v>185</v>
      </c>
      <c r="D209" s="7" t="s">
        <v>189</v>
      </c>
      <c r="E209" s="7">
        <v>7.9617579999999997</v>
      </c>
      <c r="F209" s="7" t="s">
        <v>11</v>
      </c>
      <c r="G209" s="7">
        <v>0.86606000000000005</v>
      </c>
      <c r="H209" s="48">
        <v>0.23182912345678999</v>
      </c>
      <c r="I209" s="49">
        <v>0.26768252021429229</v>
      </c>
      <c r="J209" s="50">
        <v>0.62088699999999997</v>
      </c>
      <c r="K209" s="51">
        <v>0.7169099138627808</v>
      </c>
      <c r="L209" s="7">
        <f t="shared" si="4"/>
        <v>0.38905787654321</v>
      </c>
    </row>
    <row r="210" spans="1:12" x14ac:dyDescent="0.25">
      <c r="A210" s="7">
        <v>485</v>
      </c>
      <c r="B210" s="7" t="s">
        <v>177</v>
      </c>
      <c r="C210" s="7" t="s">
        <v>185</v>
      </c>
      <c r="D210" s="7" t="s">
        <v>189</v>
      </c>
      <c r="E210" s="7">
        <v>55.949894</v>
      </c>
      <c r="F210" s="7" t="s">
        <v>11</v>
      </c>
      <c r="G210" s="7">
        <v>0.86606000000000005</v>
      </c>
      <c r="H210" s="48">
        <v>0.23182912345678999</v>
      </c>
      <c r="I210" s="49">
        <v>0.26768252021429229</v>
      </c>
      <c r="J210" s="50">
        <v>0.56949000000000005</v>
      </c>
      <c r="K210" s="51">
        <v>0.65756414105258298</v>
      </c>
      <c r="L210" s="7">
        <f t="shared" si="4"/>
        <v>0.33766087654321009</v>
      </c>
    </row>
    <row r="211" spans="1:12" x14ac:dyDescent="0.25">
      <c r="A211" s="7">
        <v>487</v>
      </c>
      <c r="B211" s="7" t="s">
        <v>177</v>
      </c>
      <c r="C211" s="7" t="s">
        <v>182</v>
      </c>
      <c r="D211" s="7" t="s">
        <v>183</v>
      </c>
      <c r="E211" s="7">
        <v>8.9517989999999994</v>
      </c>
      <c r="F211" s="7" t="s">
        <v>11</v>
      </c>
      <c r="G211" s="7">
        <v>0.86606000000000005</v>
      </c>
      <c r="H211" s="48">
        <v>0.160610098765432</v>
      </c>
      <c r="I211" s="49">
        <v>0.18544915914074314</v>
      </c>
      <c r="J211" s="50">
        <v>0.59884899999999996</v>
      </c>
      <c r="K211" s="51">
        <v>0.6914636399325681</v>
      </c>
      <c r="L211" s="7">
        <f t="shared" si="4"/>
        <v>0.43823890123456799</v>
      </c>
    </row>
    <row r="212" spans="1:12" x14ac:dyDescent="0.25">
      <c r="A212" s="7">
        <v>489</v>
      </c>
      <c r="B212" s="7" t="s">
        <v>177</v>
      </c>
      <c r="C212" s="7" t="s">
        <v>185</v>
      </c>
      <c r="D212" s="7" t="s">
        <v>189</v>
      </c>
      <c r="E212" s="7">
        <v>34.446016999999998</v>
      </c>
      <c r="F212" s="7" t="s">
        <v>11</v>
      </c>
      <c r="G212" s="7">
        <v>0.86606000000000005</v>
      </c>
      <c r="H212" s="48">
        <v>0.23182912345678999</v>
      </c>
      <c r="I212" s="49">
        <v>0.26768252021429229</v>
      </c>
      <c r="J212" s="50">
        <v>0.62835700000000005</v>
      </c>
      <c r="K212" s="51">
        <v>0.72553518231993164</v>
      </c>
      <c r="L212" s="7">
        <f t="shared" si="4"/>
        <v>0.39652787654321009</v>
      </c>
    </row>
    <row r="213" spans="1:12" x14ac:dyDescent="0.25">
      <c r="A213" s="7">
        <v>490</v>
      </c>
      <c r="B213" s="7" t="s">
        <v>177</v>
      </c>
      <c r="C213" s="7" t="s">
        <v>182</v>
      </c>
      <c r="D213" s="7" t="s">
        <v>183</v>
      </c>
      <c r="E213" s="7">
        <v>16.796517000000001</v>
      </c>
      <c r="F213" s="7" t="s">
        <v>11</v>
      </c>
      <c r="G213" s="7">
        <v>0.86606000000000005</v>
      </c>
      <c r="H213" s="48">
        <v>0.160610098765432</v>
      </c>
      <c r="I213" s="49">
        <v>0.18544915914074314</v>
      </c>
      <c r="J213" s="50">
        <v>0</v>
      </c>
      <c r="K213" s="51">
        <v>0</v>
      </c>
      <c r="L213" s="7">
        <f t="shared" si="4"/>
        <v>-0.160610098765432</v>
      </c>
    </row>
    <row r="214" spans="1:12" x14ac:dyDescent="0.25">
      <c r="A214" s="7">
        <v>491</v>
      </c>
      <c r="B214" s="7" t="s">
        <v>177</v>
      </c>
      <c r="C214" s="7" t="s">
        <v>185</v>
      </c>
      <c r="D214" s="7" t="s">
        <v>189</v>
      </c>
      <c r="E214" s="7">
        <v>38.078764</v>
      </c>
      <c r="F214" s="7" t="s">
        <v>11</v>
      </c>
      <c r="G214" s="7">
        <v>0.86606000000000005</v>
      </c>
      <c r="H214" s="48">
        <v>0.23182912345678999</v>
      </c>
      <c r="I214" s="49">
        <v>0.26768252021429229</v>
      </c>
      <c r="J214" s="50">
        <v>0.48357800000000001</v>
      </c>
      <c r="K214" s="51">
        <v>0.55836547121446545</v>
      </c>
      <c r="L214" s="7">
        <f t="shared" si="4"/>
        <v>0.25174887654320999</v>
      </c>
    </row>
    <row r="215" spans="1:12" x14ac:dyDescent="0.25">
      <c r="A215" s="7">
        <v>492</v>
      </c>
      <c r="B215" s="7" t="s">
        <v>177</v>
      </c>
      <c r="C215" s="7" t="s">
        <v>185</v>
      </c>
      <c r="D215" s="7" t="s">
        <v>189</v>
      </c>
      <c r="E215" s="7">
        <v>54.797404999999998</v>
      </c>
      <c r="F215" s="7" t="s">
        <v>11</v>
      </c>
      <c r="G215" s="7">
        <v>0.86606000000000005</v>
      </c>
      <c r="H215" s="48">
        <v>0.23182912345678999</v>
      </c>
      <c r="I215" s="49">
        <v>0.26768252021429229</v>
      </c>
      <c r="J215" s="50">
        <v>0.47027200000000002</v>
      </c>
      <c r="K215" s="51">
        <v>0.54300163960926495</v>
      </c>
      <c r="L215" s="7">
        <f t="shared" si="4"/>
        <v>0.23844287654321003</v>
      </c>
    </row>
    <row r="216" spans="1:12" x14ac:dyDescent="0.25">
      <c r="A216" s="7">
        <v>496</v>
      </c>
      <c r="B216" s="7" t="s">
        <v>177</v>
      </c>
      <c r="C216" s="7" t="s">
        <v>185</v>
      </c>
      <c r="D216" s="7" t="s">
        <v>189</v>
      </c>
      <c r="E216" s="7">
        <v>24.944047999999999</v>
      </c>
      <c r="F216" s="7" t="s">
        <v>11</v>
      </c>
      <c r="G216" s="7">
        <v>0.86606000000000005</v>
      </c>
      <c r="H216" s="48">
        <v>0.23182912345678999</v>
      </c>
      <c r="I216" s="49">
        <v>0.26768252021429229</v>
      </c>
      <c r="J216" s="50">
        <v>0.67976099999999995</v>
      </c>
      <c r="K216" s="51">
        <v>0.78488903771101304</v>
      </c>
      <c r="L216" s="7">
        <f t="shared" si="4"/>
        <v>0.44793187654320998</v>
      </c>
    </row>
    <row r="217" spans="1:12" x14ac:dyDescent="0.25">
      <c r="A217" s="7">
        <v>497</v>
      </c>
      <c r="B217" s="7" t="s">
        <v>177</v>
      </c>
      <c r="C217" s="7" t="s">
        <v>185</v>
      </c>
      <c r="D217" s="7" t="s">
        <v>189</v>
      </c>
      <c r="E217" s="7">
        <v>21.209695</v>
      </c>
      <c r="F217" s="7" t="s">
        <v>11</v>
      </c>
      <c r="G217" s="7">
        <v>0.86606000000000005</v>
      </c>
      <c r="H217" s="48">
        <v>0.23182912345678999</v>
      </c>
      <c r="I217" s="49">
        <v>0.26768252021429229</v>
      </c>
      <c r="J217" s="50">
        <v>0.681365</v>
      </c>
      <c r="K217" s="51">
        <v>0.78674110338775605</v>
      </c>
      <c r="L217" s="7">
        <f t="shared" si="4"/>
        <v>0.44953587654321003</v>
      </c>
    </row>
    <row r="218" spans="1:12" x14ac:dyDescent="0.25">
      <c r="A218" s="7">
        <v>498</v>
      </c>
      <c r="B218" s="7" t="s">
        <v>177</v>
      </c>
      <c r="C218" s="7" t="s">
        <v>185</v>
      </c>
      <c r="D218" s="7" t="s">
        <v>189</v>
      </c>
      <c r="E218" s="7">
        <v>14.232517</v>
      </c>
      <c r="F218" s="7" t="s">
        <v>11</v>
      </c>
      <c r="G218" s="7">
        <v>0.86606000000000005</v>
      </c>
      <c r="H218" s="48">
        <v>0.23182912345678999</v>
      </c>
      <c r="I218" s="49">
        <v>0.26768252021429229</v>
      </c>
      <c r="J218" s="50">
        <v>0.681365</v>
      </c>
      <c r="K218" s="51">
        <v>0.78674110338775605</v>
      </c>
      <c r="L218" s="7">
        <f t="shared" si="4"/>
        <v>0.44953587654321003</v>
      </c>
    </row>
    <row r="219" spans="1:12" x14ac:dyDescent="0.25">
      <c r="A219" s="7">
        <v>501</v>
      </c>
      <c r="B219" s="7" t="s">
        <v>177</v>
      </c>
      <c r="C219" s="7" t="s">
        <v>185</v>
      </c>
      <c r="D219" s="7" t="s">
        <v>189</v>
      </c>
      <c r="E219" s="7">
        <v>29.662679000000001</v>
      </c>
      <c r="F219" s="7" t="s">
        <v>11</v>
      </c>
      <c r="G219" s="7">
        <v>0.86606000000000005</v>
      </c>
      <c r="H219" s="48">
        <v>0.23182912345678999</v>
      </c>
      <c r="I219" s="49">
        <v>0.26768252021429229</v>
      </c>
      <c r="J219" s="50">
        <v>0.56545800000000002</v>
      </c>
      <c r="K219" s="51">
        <v>0.65290857446366302</v>
      </c>
      <c r="L219" s="7">
        <f t="shared" si="4"/>
        <v>0.33362887654321005</v>
      </c>
    </row>
    <row r="220" spans="1:12" x14ac:dyDescent="0.25">
      <c r="A220" s="7">
        <v>502</v>
      </c>
      <c r="B220" s="7" t="s">
        <v>177</v>
      </c>
      <c r="C220" s="7" t="s">
        <v>185</v>
      </c>
      <c r="D220" s="7" t="s">
        <v>189</v>
      </c>
      <c r="E220" s="7">
        <v>31.996993</v>
      </c>
      <c r="F220" s="7" t="s">
        <v>11</v>
      </c>
      <c r="G220" s="7">
        <v>0.86606000000000005</v>
      </c>
      <c r="H220" s="48">
        <v>0.23182912345678999</v>
      </c>
      <c r="I220" s="49">
        <v>0.26768252021429229</v>
      </c>
      <c r="J220" s="50">
        <v>0.56121699999999997</v>
      </c>
      <c r="K220" s="51">
        <v>0.64801168510264873</v>
      </c>
      <c r="L220" s="7">
        <f t="shared" si="4"/>
        <v>0.32938787654321</v>
      </c>
    </row>
    <row r="221" spans="1:12" x14ac:dyDescent="0.25">
      <c r="A221" s="7">
        <v>504</v>
      </c>
      <c r="B221" s="7" t="s">
        <v>177</v>
      </c>
      <c r="C221" s="7" t="s">
        <v>185</v>
      </c>
      <c r="D221" s="7" t="s">
        <v>189</v>
      </c>
      <c r="E221" s="7">
        <v>10.846059</v>
      </c>
      <c r="F221" s="7" t="s">
        <v>11</v>
      </c>
      <c r="G221" s="7">
        <v>0.86606000000000005</v>
      </c>
      <c r="H221" s="48">
        <v>0.23182912345678999</v>
      </c>
      <c r="I221" s="49">
        <v>0.26768252021429229</v>
      </c>
      <c r="J221" s="50">
        <v>0.54323200000000005</v>
      </c>
      <c r="K221" s="51">
        <v>0.62724522550400663</v>
      </c>
      <c r="L221" s="7">
        <f t="shared" si="4"/>
        <v>0.31140287654321008</v>
      </c>
    </row>
    <row r="222" spans="1:12" x14ac:dyDescent="0.25">
      <c r="A222" s="7">
        <v>506</v>
      </c>
      <c r="B222" s="7" t="s">
        <v>177</v>
      </c>
      <c r="C222" s="7" t="s">
        <v>185</v>
      </c>
      <c r="D222" s="7" t="s">
        <v>189</v>
      </c>
      <c r="E222" s="7">
        <v>31.731698999999999</v>
      </c>
      <c r="F222" s="7" t="s">
        <v>11</v>
      </c>
      <c r="G222" s="7">
        <v>0.86606000000000005</v>
      </c>
      <c r="H222" s="48">
        <v>0.23182912345678999</v>
      </c>
      <c r="I222" s="49">
        <v>0.26768252021429229</v>
      </c>
      <c r="J222" s="50">
        <v>0.54323200000000005</v>
      </c>
      <c r="K222" s="51">
        <v>0.62724522550400663</v>
      </c>
      <c r="L222" s="7">
        <f t="shared" si="4"/>
        <v>0.31140287654321008</v>
      </c>
    </row>
    <row r="223" spans="1:12" x14ac:dyDescent="0.25">
      <c r="A223" s="7">
        <v>507</v>
      </c>
      <c r="B223" s="7" t="s">
        <v>177</v>
      </c>
      <c r="C223" s="7" t="s">
        <v>185</v>
      </c>
      <c r="D223" s="7" t="s">
        <v>189</v>
      </c>
      <c r="E223" s="7">
        <v>56.442359000000003</v>
      </c>
      <c r="F223" s="7" t="s">
        <v>11</v>
      </c>
      <c r="G223" s="7">
        <v>0.86606000000000005</v>
      </c>
      <c r="H223" s="48">
        <v>0.23182912345678999</v>
      </c>
      <c r="I223" s="49">
        <v>0.26768252021429229</v>
      </c>
      <c r="J223" s="50">
        <v>0.60305600000000004</v>
      </c>
      <c r="K223" s="51">
        <v>0.69632127104357666</v>
      </c>
      <c r="L223" s="7">
        <f t="shared" si="4"/>
        <v>0.37122687654321007</v>
      </c>
    </row>
    <row r="224" spans="1:12" x14ac:dyDescent="0.25">
      <c r="A224" s="7">
        <v>515</v>
      </c>
      <c r="B224" s="7" t="s">
        <v>177</v>
      </c>
      <c r="C224" s="7" t="s">
        <v>185</v>
      </c>
      <c r="D224" s="7" t="s">
        <v>189</v>
      </c>
      <c r="E224" s="7">
        <v>27.103216</v>
      </c>
      <c r="F224" s="7" t="s">
        <v>11</v>
      </c>
      <c r="G224" s="7">
        <v>0.86606000000000005</v>
      </c>
      <c r="H224" s="48">
        <v>0.23182912345678999</v>
      </c>
      <c r="I224" s="49">
        <v>0.26768252021429229</v>
      </c>
      <c r="J224" s="50">
        <v>0.61009899999999995</v>
      </c>
      <c r="K224" s="51">
        <v>0.70445350206683133</v>
      </c>
      <c r="L224" s="7">
        <f t="shared" si="4"/>
        <v>0.37826987654320998</v>
      </c>
    </row>
    <row r="225" spans="1:12" x14ac:dyDescent="0.25">
      <c r="A225" s="7">
        <v>516</v>
      </c>
      <c r="B225" s="7" t="s">
        <v>177</v>
      </c>
      <c r="C225" s="7" t="s">
        <v>185</v>
      </c>
      <c r="D225" s="7" t="s">
        <v>189</v>
      </c>
      <c r="E225" s="7">
        <v>15.62622</v>
      </c>
      <c r="F225" s="7" t="s">
        <v>11</v>
      </c>
      <c r="G225" s="7">
        <v>0.86606000000000005</v>
      </c>
      <c r="H225" s="48">
        <v>0.23182912345678999</v>
      </c>
      <c r="I225" s="49">
        <v>0.26768252021429229</v>
      </c>
      <c r="J225" s="50">
        <v>0.44893100000000002</v>
      </c>
      <c r="K225" s="51">
        <v>0.51836015980417061</v>
      </c>
      <c r="L225" s="7">
        <f t="shared" si="4"/>
        <v>0.21710187654321003</v>
      </c>
    </row>
    <row r="226" spans="1:12" x14ac:dyDescent="0.25">
      <c r="A226" s="7">
        <v>520</v>
      </c>
      <c r="B226" s="7" t="s">
        <v>177</v>
      </c>
      <c r="C226" s="7" t="s">
        <v>182</v>
      </c>
      <c r="D226" s="7" t="s">
        <v>183</v>
      </c>
      <c r="E226" s="7">
        <v>8.2824019999999994</v>
      </c>
      <c r="F226" s="7" t="s">
        <v>6</v>
      </c>
      <c r="G226" s="7">
        <v>0.35733000000000004</v>
      </c>
      <c r="H226" s="48">
        <v>4.8437481481481498E-2</v>
      </c>
      <c r="I226" s="49">
        <v>0.1355539178951711</v>
      </c>
      <c r="J226" s="50">
        <v>0.149175</v>
      </c>
      <c r="K226" s="51">
        <v>0.41747124506758454</v>
      </c>
      <c r="L226" s="7">
        <f t="shared" si="4"/>
        <v>0.1007375185185185</v>
      </c>
    </row>
    <row r="227" spans="1:12" x14ac:dyDescent="0.25">
      <c r="A227" s="7">
        <v>521</v>
      </c>
      <c r="B227" s="7" t="s">
        <v>177</v>
      </c>
      <c r="C227" s="7" t="s">
        <v>182</v>
      </c>
      <c r="D227" s="7" t="s">
        <v>183</v>
      </c>
      <c r="E227" s="7">
        <v>6.4318730000000004</v>
      </c>
      <c r="F227" s="7" t="s">
        <v>8</v>
      </c>
      <c r="G227" s="7">
        <v>0.51208999999999993</v>
      </c>
      <c r="H227" s="48">
        <v>6.3382506172839498E-2</v>
      </c>
      <c r="I227" s="49">
        <v>0.12377220053670157</v>
      </c>
      <c r="J227" s="50">
        <v>0.13813900000000001</v>
      </c>
      <c r="K227" s="51">
        <v>0.26975531644828066</v>
      </c>
      <c r="L227" s="7">
        <f t="shared" si="4"/>
        <v>7.4756493827160514E-2</v>
      </c>
    </row>
    <row r="228" spans="1:12" x14ac:dyDescent="0.25">
      <c r="A228" s="7">
        <v>522</v>
      </c>
      <c r="B228" s="7" t="s">
        <v>177</v>
      </c>
      <c r="C228" s="7" t="s">
        <v>182</v>
      </c>
      <c r="D228" s="7" t="s">
        <v>183</v>
      </c>
      <c r="E228" s="7">
        <v>6.0804530000000003</v>
      </c>
      <c r="F228" s="7" t="s">
        <v>8</v>
      </c>
      <c r="G228" s="7">
        <v>0.51208999999999993</v>
      </c>
      <c r="H228" s="48">
        <v>6.3382506172839498E-2</v>
      </c>
      <c r="I228" s="49">
        <v>0.12377220053670157</v>
      </c>
      <c r="J228" s="50">
        <v>0</v>
      </c>
      <c r="K228" s="51">
        <v>0</v>
      </c>
      <c r="L228" s="7">
        <f t="shared" si="4"/>
        <v>-6.3382506172839498E-2</v>
      </c>
    </row>
    <row r="229" spans="1:12" x14ac:dyDescent="0.25">
      <c r="A229" s="7">
        <v>528</v>
      </c>
      <c r="B229" s="7" t="s">
        <v>177</v>
      </c>
      <c r="C229" s="7" t="s">
        <v>182</v>
      </c>
      <c r="D229" s="7" t="s">
        <v>183</v>
      </c>
      <c r="E229" s="7">
        <v>23.388715999999999</v>
      </c>
      <c r="F229" s="7" t="s">
        <v>8</v>
      </c>
      <c r="G229" s="7">
        <v>0.51208999999999993</v>
      </c>
      <c r="H229" s="48">
        <v>6.3382506172839498E-2</v>
      </c>
      <c r="I229" s="49">
        <v>0.12377220053670157</v>
      </c>
      <c r="J229" s="50">
        <v>0.12809000000000001</v>
      </c>
      <c r="K229" s="51">
        <v>0.25013181276728708</v>
      </c>
      <c r="L229" s="7">
        <f t="shared" si="4"/>
        <v>6.4707493827160512E-2</v>
      </c>
    </row>
    <row r="230" spans="1:12" x14ac:dyDescent="0.25">
      <c r="A230" s="7">
        <v>538</v>
      </c>
      <c r="B230" s="7" t="s">
        <v>177</v>
      </c>
      <c r="C230" s="7" t="s">
        <v>182</v>
      </c>
      <c r="D230" s="7" t="s">
        <v>183</v>
      </c>
      <c r="E230" s="7">
        <v>8.2434049999999992</v>
      </c>
      <c r="F230" s="7" t="s">
        <v>6</v>
      </c>
      <c r="G230" s="7">
        <v>0.35733000000000004</v>
      </c>
      <c r="H230" s="48">
        <v>4.8437481481481498E-2</v>
      </c>
      <c r="I230" s="49">
        <v>0.1355539178951711</v>
      </c>
      <c r="J230" s="50">
        <v>7.0716000000000001E-2</v>
      </c>
      <c r="K230" s="51">
        <v>0.19790109982369236</v>
      </c>
      <c r="L230" s="7">
        <f t="shared" si="4"/>
        <v>2.2278518518518503E-2</v>
      </c>
    </row>
    <row r="231" spans="1:12" x14ac:dyDescent="0.25">
      <c r="A231" s="7">
        <v>540</v>
      </c>
      <c r="B231" s="7" t="s">
        <v>177</v>
      </c>
      <c r="C231" s="7" t="s">
        <v>182</v>
      </c>
      <c r="D231" s="7" t="s">
        <v>183</v>
      </c>
      <c r="E231" s="7">
        <v>6.7984900000000001</v>
      </c>
      <c r="F231" s="7" t="s">
        <v>6</v>
      </c>
      <c r="G231" s="7">
        <v>0.35733000000000004</v>
      </c>
      <c r="H231" s="48">
        <v>4.8437481481481498E-2</v>
      </c>
      <c r="I231" s="49">
        <v>0.1355539178951711</v>
      </c>
      <c r="J231" s="50">
        <v>9.3659000000000006E-2</v>
      </c>
      <c r="K231" s="51">
        <v>0.2621078554837265</v>
      </c>
      <c r="L231" s="7">
        <f t="shared" si="4"/>
        <v>4.5221518518518508E-2</v>
      </c>
    </row>
    <row r="232" spans="1:12" x14ac:dyDescent="0.25">
      <c r="A232" s="7">
        <v>544</v>
      </c>
      <c r="B232" s="7" t="s">
        <v>177</v>
      </c>
      <c r="C232" s="7" t="s">
        <v>182</v>
      </c>
      <c r="D232" s="7" t="s">
        <v>183</v>
      </c>
      <c r="E232" s="7">
        <v>16.581778</v>
      </c>
      <c r="F232" s="7" t="s">
        <v>6</v>
      </c>
      <c r="G232" s="7">
        <v>0.35733000000000004</v>
      </c>
      <c r="H232" s="48">
        <v>4.8437481481481498E-2</v>
      </c>
      <c r="I232" s="49">
        <v>0.1355539178951711</v>
      </c>
      <c r="J232" s="50">
        <v>8.7635000000000005E-2</v>
      </c>
      <c r="K232" s="51">
        <v>0.24524948926762374</v>
      </c>
      <c r="L232" s="7">
        <f t="shared" si="4"/>
        <v>3.9197518518518507E-2</v>
      </c>
    </row>
    <row r="233" spans="1:12" x14ac:dyDescent="0.25">
      <c r="A233" s="7">
        <v>545</v>
      </c>
      <c r="B233" s="7" t="s">
        <v>177</v>
      </c>
      <c r="C233" s="7" t="s">
        <v>182</v>
      </c>
      <c r="D233" s="7" t="s">
        <v>183</v>
      </c>
      <c r="E233" s="7">
        <v>9.0195550000000004</v>
      </c>
      <c r="F233" s="7" t="s">
        <v>8</v>
      </c>
      <c r="G233" s="7">
        <v>0.51208999999999993</v>
      </c>
      <c r="H233" s="48">
        <v>6.3382506172839498E-2</v>
      </c>
      <c r="I233" s="49">
        <v>0.12377220053670157</v>
      </c>
      <c r="J233" s="50">
        <v>0.121575</v>
      </c>
      <c r="K233" s="51">
        <v>0.23740943974691953</v>
      </c>
      <c r="L233" s="7">
        <f t="shared" si="4"/>
        <v>5.8192493827160505E-2</v>
      </c>
    </row>
    <row r="234" spans="1:12" x14ac:dyDescent="0.25">
      <c r="A234" s="7">
        <v>546</v>
      </c>
      <c r="B234" s="7" t="s">
        <v>177</v>
      </c>
      <c r="C234" s="7" t="s">
        <v>185</v>
      </c>
      <c r="D234" s="7" t="s">
        <v>189</v>
      </c>
      <c r="E234" s="7">
        <v>26.153175999999998</v>
      </c>
      <c r="F234" s="7" t="s">
        <v>11</v>
      </c>
      <c r="G234" s="7">
        <v>0.86606000000000005</v>
      </c>
      <c r="H234" s="48">
        <v>0.23182912345678999</v>
      </c>
      <c r="I234" s="49">
        <v>0.26768252021429229</v>
      </c>
      <c r="J234" s="50">
        <v>0.46337800000000001</v>
      </c>
      <c r="K234" s="51">
        <v>0.53504145209338838</v>
      </c>
      <c r="L234" s="7">
        <f t="shared" si="4"/>
        <v>0.23154887654321002</v>
      </c>
    </row>
    <row r="235" spans="1:12" x14ac:dyDescent="0.25">
      <c r="A235" s="7">
        <v>552</v>
      </c>
      <c r="B235" s="7" t="s">
        <v>177</v>
      </c>
      <c r="C235" s="7" t="s">
        <v>185</v>
      </c>
      <c r="D235" s="7" t="s">
        <v>189</v>
      </c>
      <c r="E235" s="7">
        <v>18.616527000000001</v>
      </c>
      <c r="F235" s="7" t="s">
        <v>5</v>
      </c>
      <c r="G235" s="7">
        <v>2.2773499999999998</v>
      </c>
      <c r="H235" s="48">
        <v>0.99134392592592602</v>
      </c>
      <c r="I235" s="49">
        <v>0.43530591517593958</v>
      </c>
      <c r="J235" s="50">
        <v>0.57410499999999998</v>
      </c>
      <c r="K235" s="51">
        <v>0.25209344193909589</v>
      </c>
      <c r="L235" s="7">
        <f t="shared" si="4"/>
        <v>-0.41723892592592604</v>
      </c>
    </row>
    <row r="236" spans="1:12" x14ac:dyDescent="0.25">
      <c r="A236" s="7">
        <v>556</v>
      </c>
      <c r="B236" s="7" t="s">
        <v>177</v>
      </c>
      <c r="C236" s="7" t="s">
        <v>190</v>
      </c>
      <c r="D236" s="7" t="s">
        <v>191</v>
      </c>
      <c r="E236" s="7">
        <v>6.1801560000000002</v>
      </c>
      <c r="F236" s="7" t="s">
        <v>5</v>
      </c>
      <c r="G236" s="7">
        <v>2.2773499999999998</v>
      </c>
      <c r="H236" s="48">
        <v>1.0252009629629599</v>
      </c>
      <c r="I236" s="49">
        <v>0.45017277228487496</v>
      </c>
      <c r="J236" s="50">
        <v>0</v>
      </c>
      <c r="K236" s="51">
        <v>0</v>
      </c>
      <c r="L236" s="7">
        <f t="shared" si="4"/>
        <v>-1.0252009629629599</v>
      </c>
    </row>
    <row r="237" spans="1:12" x14ac:dyDescent="0.25">
      <c r="A237" s="7">
        <v>558</v>
      </c>
      <c r="B237" s="7" t="s">
        <v>187</v>
      </c>
      <c r="C237" s="7" t="s">
        <v>182</v>
      </c>
      <c r="D237" s="7" t="s">
        <v>195</v>
      </c>
      <c r="E237" s="7">
        <v>21.153652000000001</v>
      </c>
      <c r="F237" s="7" t="s">
        <v>3</v>
      </c>
      <c r="G237" s="7">
        <v>1.0881100000000001</v>
      </c>
      <c r="H237" s="48">
        <v>0.68996233333333301</v>
      </c>
      <c r="I237" s="49">
        <v>0.6340924477611023</v>
      </c>
      <c r="J237" s="50">
        <v>0.94805200000000001</v>
      </c>
      <c r="K237" s="51">
        <v>0.87128323423183307</v>
      </c>
      <c r="L237" s="7">
        <f t="shared" si="4"/>
        <v>0.25808966666666699</v>
      </c>
    </row>
    <row r="238" spans="1:12" x14ac:dyDescent="0.25">
      <c r="A238" s="7">
        <v>559</v>
      </c>
      <c r="B238" s="7" t="s">
        <v>187</v>
      </c>
      <c r="C238" s="7" t="s">
        <v>182</v>
      </c>
      <c r="D238" s="7" t="s">
        <v>195</v>
      </c>
      <c r="E238" s="7">
        <v>58.560727999999997</v>
      </c>
      <c r="F238" s="7" t="s">
        <v>5</v>
      </c>
      <c r="G238" s="7">
        <v>2.2773499999999998</v>
      </c>
      <c r="H238" s="48">
        <v>0.88565645679012295</v>
      </c>
      <c r="I238" s="49">
        <v>0.38889782281604629</v>
      </c>
      <c r="J238" s="50">
        <v>0.84065800000000002</v>
      </c>
      <c r="K238" s="51">
        <v>0.36913869190067405</v>
      </c>
      <c r="L238" s="7">
        <f t="shared" si="4"/>
        <v>-4.4998456790122932E-2</v>
      </c>
    </row>
    <row r="239" spans="1:12" x14ac:dyDescent="0.25">
      <c r="A239" s="7">
        <v>561</v>
      </c>
      <c r="B239" s="7" t="s">
        <v>187</v>
      </c>
      <c r="C239" s="7" t="s">
        <v>182</v>
      </c>
      <c r="D239" s="7" t="s">
        <v>195</v>
      </c>
      <c r="E239" s="7">
        <v>9.9326270000000001</v>
      </c>
      <c r="F239" s="7" t="s">
        <v>5</v>
      </c>
      <c r="G239" s="7">
        <v>2.2773499999999998</v>
      </c>
      <c r="H239" s="48">
        <v>0.88565645679012295</v>
      </c>
      <c r="I239" s="49">
        <v>0.38889782281604629</v>
      </c>
      <c r="J239" s="50">
        <v>0.84065800000000002</v>
      </c>
      <c r="K239" s="51">
        <v>0.36913869190067405</v>
      </c>
      <c r="L239" s="7">
        <f t="shared" si="4"/>
        <v>-4.4998456790122932E-2</v>
      </c>
    </row>
    <row r="240" spans="1:12" x14ac:dyDescent="0.25">
      <c r="A240" s="7">
        <v>564</v>
      </c>
      <c r="B240" s="7" t="s">
        <v>187</v>
      </c>
      <c r="C240" s="7" t="s">
        <v>185</v>
      </c>
      <c r="D240" s="7" t="s">
        <v>188</v>
      </c>
      <c r="E240" s="7">
        <v>43.773034000000003</v>
      </c>
      <c r="F240" s="7" t="s">
        <v>5</v>
      </c>
      <c r="G240" s="7">
        <v>2.2773499999999998</v>
      </c>
      <c r="H240" s="48">
        <v>0.992285839506173</v>
      </c>
      <c r="I240" s="49">
        <v>0.43571951588740115</v>
      </c>
      <c r="J240" s="50">
        <v>0</v>
      </c>
      <c r="K240" s="51">
        <v>0</v>
      </c>
      <c r="L240" s="7">
        <f t="shared" si="4"/>
        <v>-0.992285839506173</v>
      </c>
    </row>
    <row r="241" spans="1:12" x14ac:dyDescent="0.25">
      <c r="A241" s="7">
        <v>565</v>
      </c>
      <c r="B241" s="7" t="s">
        <v>187</v>
      </c>
      <c r="C241" s="7" t="s">
        <v>182</v>
      </c>
      <c r="D241" s="7" t="s">
        <v>195</v>
      </c>
      <c r="E241" s="7">
        <v>28.632989999999999</v>
      </c>
      <c r="F241" s="7" t="s">
        <v>5</v>
      </c>
      <c r="G241" s="7">
        <v>2.2773499999999998</v>
      </c>
      <c r="H241" s="48">
        <v>0.88565645679012295</v>
      </c>
      <c r="I241" s="49">
        <v>0.38889782281604629</v>
      </c>
      <c r="J241" s="50">
        <v>0</v>
      </c>
      <c r="K241" s="51">
        <v>0</v>
      </c>
      <c r="L241" s="7">
        <f t="shared" si="4"/>
        <v>-0.88565645679012295</v>
      </c>
    </row>
    <row r="242" spans="1:12" x14ac:dyDescent="0.25">
      <c r="A242" s="7">
        <v>566</v>
      </c>
      <c r="B242" s="7" t="s">
        <v>177</v>
      </c>
      <c r="C242" s="7" t="s">
        <v>185</v>
      </c>
      <c r="D242" s="7" t="s">
        <v>189</v>
      </c>
      <c r="E242" s="7">
        <v>25.172124</v>
      </c>
      <c r="F242" s="7" t="s">
        <v>5</v>
      </c>
      <c r="G242" s="7">
        <v>2.2773499999999998</v>
      </c>
      <c r="H242" s="48">
        <v>0.99134392592592602</v>
      </c>
      <c r="I242" s="49">
        <v>0.43530591517593958</v>
      </c>
      <c r="J242" s="50">
        <v>1.0362100000000001</v>
      </c>
      <c r="K242" s="51">
        <v>0.45500691593299236</v>
      </c>
      <c r="L242" s="7">
        <f t="shared" si="4"/>
        <v>4.4866074074074058E-2</v>
      </c>
    </row>
    <row r="243" spans="1:12" x14ac:dyDescent="0.25">
      <c r="A243" s="7">
        <v>570</v>
      </c>
      <c r="B243" s="7" t="s">
        <v>177</v>
      </c>
      <c r="C243" s="7" t="s">
        <v>190</v>
      </c>
      <c r="D243" s="7" t="s">
        <v>191</v>
      </c>
      <c r="E243" s="7">
        <v>25.383631000000001</v>
      </c>
      <c r="F243" s="7" t="s">
        <v>5</v>
      </c>
      <c r="G243" s="7">
        <v>2.2773499999999998</v>
      </c>
      <c r="H243" s="48">
        <v>1.0252009629629599</v>
      </c>
      <c r="I243" s="49">
        <v>0.45017277228487496</v>
      </c>
      <c r="J243" s="50">
        <v>0.94511199999999995</v>
      </c>
      <c r="K243" s="51">
        <v>0.41500515950556571</v>
      </c>
      <c r="L243" s="7">
        <f t="shared" si="4"/>
        <v>-8.0088962962959975E-2</v>
      </c>
    </row>
    <row r="244" spans="1:12" x14ac:dyDescent="0.25">
      <c r="A244" s="7">
        <v>571</v>
      </c>
      <c r="B244" s="7" t="s">
        <v>177</v>
      </c>
      <c r="C244" s="7" t="s">
        <v>190</v>
      </c>
      <c r="D244" s="7" t="s">
        <v>191</v>
      </c>
      <c r="E244" s="7">
        <v>22.809183999999998</v>
      </c>
      <c r="F244" s="7" t="s">
        <v>5</v>
      </c>
      <c r="G244" s="7">
        <v>2.2773499999999998</v>
      </c>
      <c r="H244" s="48">
        <v>1.0252009629629599</v>
      </c>
      <c r="I244" s="49">
        <v>0.45017277228487496</v>
      </c>
      <c r="J244" s="50">
        <v>0.59127099999999999</v>
      </c>
      <c r="K244" s="51">
        <v>0.259631150240411</v>
      </c>
      <c r="L244" s="7">
        <f t="shared" si="4"/>
        <v>-0.43392996296295994</v>
      </c>
    </row>
    <row r="245" spans="1:12" x14ac:dyDescent="0.25">
      <c r="A245" s="7">
        <v>583</v>
      </c>
      <c r="B245" s="7" t="s">
        <v>177</v>
      </c>
      <c r="C245" s="7" t="s">
        <v>185</v>
      </c>
      <c r="D245" s="7" t="s">
        <v>189</v>
      </c>
      <c r="E245" s="7">
        <v>8.0850460000000002</v>
      </c>
      <c r="F245" s="7" t="s">
        <v>9</v>
      </c>
      <c r="G245" s="7">
        <v>0.69169000000000003</v>
      </c>
      <c r="H245" s="48">
        <v>0.14818719753086401</v>
      </c>
      <c r="I245" s="49">
        <v>0.21423932329636686</v>
      </c>
      <c r="J245" s="50">
        <v>0.32169500000000001</v>
      </c>
      <c r="K245" s="51">
        <v>0.46508551518743946</v>
      </c>
      <c r="L245" s="7">
        <f t="shared" si="4"/>
        <v>0.173507802469136</v>
      </c>
    </row>
    <row r="246" spans="1:12" x14ac:dyDescent="0.25">
      <c r="A246" s="7">
        <v>598</v>
      </c>
      <c r="B246" s="7" t="s">
        <v>177</v>
      </c>
      <c r="C246" s="7" t="s">
        <v>190</v>
      </c>
      <c r="D246" s="7" t="s">
        <v>191</v>
      </c>
      <c r="E246" s="7">
        <v>7.1465249999999996</v>
      </c>
      <c r="F246" s="7" t="s">
        <v>15</v>
      </c>
      <c r="G246" s="7">
        <v>0.78215000000000001</v>
      </c>
      <c r="H246" s="48">
        <v>0.22240204938271599</v>
      </c>
      <c r="I246" s="49">
        <v>0.28434705540205335</v>
      </c>
      <c r="J246" s="50">
        <v>5.6184999999999999E-2</v>
      </c>
      <c r="K246" s="51">
        <v>7.1834047177651336E-2</v>
      </c>
      <c r="L246" s="7">
        <f t="shared" si="4"/>
        <v>-0.16621704938271598</v>
      </c>
    </row>
    <row r="247" spans="1:12" x14ac:dyDescent="0.25">
      <c r="A247" s="7">
        <v>600</v>
      </c>
      <c r="B247" s="7" t="s">
        <v>177</v>
      </c>
      <c r="C247" s="7" t="s">
        <v>182</v>
      </c>
      <c r="D247" s="7" t="s">
        <v>183</v>
      </c>
      <c r="E247" s="7">
        <v>4.0355369999999997</v>
      </c>
      <c r="F247" s="7" t="s">
        <v>8</v>
      </c>
      <c r="G247" s="7">
        <v>0.51208999999999993</v>
      </c>
      <c r="H247" s="48">
        <v>6.3382506172839498E-2</v>
      </c>
      <c r="I247" s="49">
        <v>0.12377220053670157</v>
      </c>
      <c r="J247" s="50">
        <v>0.29241600000000001</v>
      </c>
      <c r="K247" s="51">
        <v>0.57102462457771108</v>
      </c>
      <c r="L247" s="7">
        <f t="shared" si="4"/>
        <v>0.22903349382716051</v>
      </c>
    </row>
    <row r="248" spans="1:12" x14ac:dyDescent="0.25">
      <c r="A248" s="7">
        <v>601</v>
      </c>
      <c r="B248" s="7" t="s">
        <v>177</v>
      </c>
      <c r="C248" s="7" t="s">
        <v>182</v>
      </c>
      <c r="D248" s="7" t="s">
        <v>183</v>
      </c>
      <c r="E248" s="7">
        <v>36.580272999999998</v>
      </c>
      <c r="F248" s="7" t="s">
        <v>8</v>
      </c>
      <c r="G248" s="7">
        <v>0.51208999999999993</v>
      </c>
      <c r="H248" s="48">
        <v>6.3382506172839498E-2</v>
      </c>
      <c r="I248" s="49">
        <v>0.12377220053670157</v>
      </c>
      <c r="J248" s="50">
        <v>0</v>
      </c>
      <c r="K248" s="51">
        <v>0</v>
      </c>
      <c r="L248" s="7">
        <f t="shared" si="4"/>
        <v>-6.3382506172839498E-2</v>
      </c>
    </row>
    <row r="249" spans="1:12" x14ac:dyDescent="0.25">
      <c r="A249" s="7">
        <v>602</v>
      </c>
      <c r="B249" s="7" t="s">
        <v>177</v>
      </c>
      <c r="C249" s="7" t="s">
        <v>182</v>
      </c>
      <c r="D249" s="7" t="s">
        <v>183</v>
      </c>
      <c r="E249" s="7">
        <v>12.868816000000001</v>
      </c>
      <c r="F249" s="7" t="s">
        <v>8</v>
      </c>
      <c r="G249" s="7">
        <v>0.51208999999999993</v>
      </c>
      <c r="H249" s="48">
        <v>6.3382506172839498E-2</v>
      </c>
      <c r="I249" s="49">
        <v>0.12377220053670157</v>
      </c>
      <c r="J249" s="50">
        <v>0.10743999999999999</v>
      </c>
      <c r="K249" s="51">
        <v>0.20980686988615285</v>
      </c>
      <c r="L249" s="7">
        <f t="shared" ref="L249:L312" si="5">J249-H249</f>
        <v>4.4057493827160496E-2</v>
      </c>
    </row>
    <row r="250" spans="1:12" x14ac:dyDescent="0.25">
      <c r="A250" s="7">
        <v>603</v>
      </c>
      <c r="B250" s="7" t="s">
        <v>177</v>
      </c>
      <c r="C250" s="7" t="s">
        <v>182</v>
      </c>
      <c r="D250" s="7" t="s">
        <v>183</v>
      </c>
      <c r="E250" s="7">
        <v>13.704988999999999</v>
      </c>
      <c r="F250" s="7" t="s">
        <v>8</v>
      </c>
      <c r="G250" s="7">
        <v>0.51208999999999993</v>
      </c>
      <c r="H250" s="48">
        <v>6.3382506172839498E-2</v>
      </c>
      <c r="I250" s="49">
        <v>0.12377220053670157</v>
      </c>
      <c r="J250" s="50">
        <v>0.226802</v>
      </c>
      <c r="K250" s="51">
        <v>0.44289480364779638</v>
      </c>
      <c r="L250" s="7">
        <f t="shared" si="5"/>
        <v>0.16341949382716051</v>
      </c>
    </row>
    <row r="251" spans="1:12" x14ac:dyDescent="0.25">
      <c r="A251" s="7">
        <v>606</v>
      </c>
      <c r="B251" s="7" t="s">
        <v>187</v>
      </c>
      <c r="C251" s="7" t="s">
        <v>185</v>
      </c>
      <c r="D251" s="7" t="s">
        <v>188</v>
      </c>
      <c r="E251" s="7">
        <v>42.161189</v>
      </c>
      <c r="F251" s="7" t="s">
        <v>5</v>
      </c>
      <c r="G251" s="7">
        <v>2.2773499999999998</v>
      </c>
      <c r="H251" s="48">
        <v>0.992285839506173</v>
      </c>
      <c r="I251" s="49">
        <v>0.43571951588740115</v>
      </c>
      <c r="J251" s="50">
        <v>0.99929100000000004</v>
      </c>
      <c r="K251" s="51">
        <v>0.43879552989219933</v>
      </c>
      <c r="L251" s="7">
        <f t="shared" si="5"/>
        <v>7.0051604938270451E-3</v>
      </c>
    </row>
    <row r="252" spans="1:12" x14ac:dyDescent="0.25">
      <c r="A252" s="7">
        <v>625</v>
      </c>
      <c r="B252" s="7" t="s">
        <v>177</v>
      </c>
      <c r="C252" s="7" t="s">
        <v>178</v>
      </c>
      <c r="D252" s="7" t="s">
        <v>179</v>
      </c>
      <c r="E252" s="7">
        <v>58.117714999999997</v>
      </c>
      <c r="F252" s="7" t="s">
        <v>15</v>
      </c>
      <c r="G252" s="7">
        <v>0.78215000000000001</v>
      </c>
      <c r="H252" s="48">
        <v>0.18813059259259299</v>
      </c>
      <c r="I252" s="49">
        <v>0.24053006788032091</v>
      </c>
      <c r="J252" s="50">
        <v>0.190493</v>
      </c>
      <c r="K252" s="51">
        <v>0.24355046985872275</v>
      </c>
      <c r="L252" s="7">
        <f t="shared" si="5"/>
        <v>2.3624074074070078E-3</v>
      </c>
    </row>
    <row r="253" spans="1:12" x14ac:dyDescent="0.25">
      <c r="A253" s="7">
        <v>628</v>
      </c>
      <c r="B253" s="7" t="s">
        <v>177</v>
      </c>
      <c r="C253" s="7" t="s">
        <v>178</v>
      </c>
      <c r="D253" s="7" t="s">
        <v>179</v>
      </c>
      <c r="E253" s="7">
        <v>21.374558</v>
      </c>
      <c r="F253" s="7" t="s">
        <v>15</v>
      </c>
      <c r="G253" s="7">
        <v>0.78215000000000001</v>
      </c>
      <c r="H253" s="48">
        <v>0.18813059259259299</v>
      </c>
      <c r="I253" s="49">
        <v>0.24053006788032091</v>
      </c>
      <c r="J253" s="50">
        <v>0.27787000000000001</v>
      </c>
      <c r="K253" s="51">
        <v>0.35526433548552067</v>
      </c>
      <c r="L253" s="7">
        <f t="shared" si="5"/>
        <v>8.9739407407407018E-2</v>
      </c>
    </row>
    <row r="254" spans="1:12" x14ac:dyDescent="0.25">
      <c r="A254" s="7">
        <v>629</v>
      </c>
      <c r="B254" s="7" t="s">
        <v>177</v>
      </c>
      <c r="C254" s="7" t="s">
        <v>178</v>
      </c>
      <c r="D254" s="7" t="s">
        <v>179</v>
      </c>
      <c r="E254" s="7">
        <v>21.790666999999999</v>
      </c>
      <c r="F254" s="7" t="s">
        <v>15</v>
      </c>
      <c r="G254" s="7">
        <v>0.78215000000000001</v>
      </c>
      <c r="H254" s="48">
        <v>0.18813059259259299</v>
      </c>
      <c r="I254" s="49">
        <v>0.24053006788032091</v>
      </c>
      <c r="J254" s="50">
        <v>0</v>
      </c>
      <c r="K254" s="51">
        <v>0</v>
      </c>
      <c r="L254" s="7">
        <f t="shared" si="5"/>
        <v>-0.18813059259259299</v>
      </c>
    </row>
    <row r="255" spans="1:12" x14ac:dyDescent="0.25">
      <c r="A255" s="7">
        <v>635</v>
      </c>
      <c r="B255" s="7" t="s">
        <v>177</v>
      </c>
      <c r="C255" s="7" t="s">
        <v>178</v>
      </c>
      <c r="D255" s="7" t="s">
        <v>179</v>
      </c>
      <c r="E255" s="7">
        <v>6.3748240000000003</v>
      </c>
      <c r="F255" s="7" t="s">
        <v>15</v>
      </c>
      <c r="G255" s="7">
        <v>0.78215000000000001</v>
      </c>
      <c r="H255" s="48">
        <v>0.18813059259259299</v>
      </c>
      <c r="I255" s="49">
        <v>0.24053006788032091</v>
      </c>
      <c r="J255" s="50">
        <v>0.29380600000000001</v>
      </c>
      <c r="K255" s="51">
        <v>0.37563894393658509</v>
      </c>
      <c r="L255" s="7">
        <f t="shared" si="5"/>
        <v>0.10567540740740702</v>
      </c>
    </row>
    <row r="256" spans="1:12" x14ac:dyDescent="0.25">
      <c r="A256" s="7">
        <v>640</v>
      </c>
      <c r="B256" s="7" t="s">
        <v>177</v>
      </c>
      <c r="C256" s="7" t="s">
        <v>178</v>
      </c>
      <c r="D256" s="7" t="s">
        <v>179</v>
      </c>
      <c r="E256" s="7">
        <v>21.966370000000001</v>
      </c>
      <c r="F256" s="7" t="s">
        <v>15</v>
      </c>
      <c r="G256" s="7">
        <v>0.78215000000000001</v>
      </c>
      <c r="H256" s="48">
        <v>0.18813059259259299</v>
      </c>
      <c r="I256" s="49">
        <v>0.24053006788032091</v>
      </c>
      <c r="J256" s="50">
        <v>0.29380600000000001</v>
      </c>
      <c r="K256" s="51">
        <v>0.37563894393658509</v>
      </c>
      <c r="L256" s="7">
        <f t="shared" si="5"/>
        <v>0.10567540740740702</v>
      </c>
    </row>
    <row r="257" spans="1:12" x14ac:dyDescent="0.25">
      <c r="A257" s="7">
        <v>659</v>
      </c>
      <c r="B257" s="7" t="s">
        <v>177</v>
      </c>
      <c r="C257" s="7" t="s">
        <v>182</v>
      </c>
      <c r="D257" s="7" t="s">
        <v>183</v>
      </c>
      <c r="E257" s="7">
        <v>1.865399</v>
      </c>
      <c r="F257" s="7" t="s">
        <v>9</v>
      </c>
      <c r="G257" s="7">
        <v>0.69169000000000003</v>
      </c>
      <c r="H257" s="48">
        <v>0.10023475308642001</v>
      </c>
      <c r="I257" s="49">
        <v>0.14491282668018909</v>
      </c>
      <c r="J257" s="50">
        <v>0.299987</v>
      </c>
      <c r="K257" s="51">
        <v>0.43370151368387572</v>
      </c>
      <c r="L257" s="7">
        <f t="shared" si="5"/>
        <v>0.19975224691358001</v>
      </c>
    </row>
    <row r="258" spans="1:12" x14ac:dyDescent="0.25">
      <c r="A258" s="7">
        <v>661</v>
      </c>
      <c r="B258" s="7" t="s">
        <v>177</v>
      </c>
      <c r="C258" s="7" t="s">
        <v>178</v>
      </c>
      <c r="D258" s="7" t="s">
        <v>179</v>
      </c>
      <c r="E258" s="7">
        <v>38.627856000000001</v>
      </c>
      <c r="F258" s="7" t="s">
        <v>3</v>
      </c>
      <c r="G258" s="7">
        <v>1.0881100000000001</v>
      </c>
      <c r="H258" s="48">
        <v>0.71410109876543193</v>
      </c>
      <c r="I258" s="49">
        <v>0.65627657016793517</v>
      </c>
      <c r="J258" s="50">
        <v>1.00196</v>
      </c>
      <c r="K258" s="51">
        <v>0.92082601942818265</v>
      </c>
      <c r="L258" s="7">
        <f t="shared" si="5"/>
        <v>0.28785890123456803</v>
      </c>
    </row>
    <row r="259" spans="1:12" x14ac:dyDescent="0.25">
      <c r="A259" s="7">
        <v>663</v>
      </c>
      <c r="B259" s="7" t="s">
        <v>177</v>
      </c>
      <c r="C259" s="7" t="s">
        <v>178</v>
      </c>
      <c r="D259" s="7" t="s">
        <v>179</v>
      </c>
      <c r="E259" s="7">
        <v>40.063414000000002</v>
      </c>
      <c r="F259" s="7" t="s">
        <v>5</v>
      </c>
      <c r="G259" s="7">
        <v>2.2773499999999998</v>
      </c>
      <c r="H259" s="48">
        <v>0.9736281358024691</v>
      </c>
      <c r="I259" s="49">
        <v>0.4275267902616941</v>
      </c>
      <c r="J259" s="50">
        <v>0.99668100000000004</v>
      </c>
      <c r="K259" s="51">
        <v>0.43764946099633351</v>
      </c>
      <c r="L259" s="7">
        <f t="shared" si="5"/>
        <v>2.3052864197530942E-2</v>
      </c>
    </row>
    <row r="260" spans="1:12" x14ac:dyDescent="0.25">
      <c r="A260" s="7">
        <v>664</v>
      </c>
      <c r="B260" s="7" t="s">
        <v>177</v>
      </c>
      <c r="C260" s="7" t="s">
        <v>178</v>
      </c>
      <c r="D260" s="7" t="s">
        <v>179</v>
      </c>
      <c r="E260" s="7">
        <v>13.757566000000001</v>
      </c>
      <c r="F260" s="7" t="s">
        <v>3</v>
      </c>
      <c r="G260" s="7">
        <v>1.0881100000000001</v>
      </c>
      <c r="H260" s="48">
        <v>0.71410109876543193</v>
      </c>
      <c r="I260" s="49">
        <v>0.65627657016793517</v>
      </c>
      <c r="J260" s="50">
        <v>1.01878</v>
      </c>
      <c r="K260" s="51">
        <v>0.93628401540285444</v>
      </c>
      <c r="L260" s="7">
        <f t="shared" si="5"/>
        <v>0.30467890123456809</v>
      </c>
    </row>
    <row r="261" spans="1:12" x14ac:dyDescent="0.25">
      <c r="A261" s="7">
        <v>681</v>
      </c>
      <c r="B261" s="7" t="s">
        <v>187</v>
      </c>
      <c r="C261" s="7" t="s">
        <v>182</v>
      </c>
      <c r="D261" s="7" t="s">
        <v>195</v>
      </c>
      <c r="E261" s="7">
        <v>36.459380000000003</v>
      </c>
      <c r="F261" s="7" t="s">
        <v>3</v>
      </c>
      <c r="G261" s="7">
        <v>1.0881100000000001</v>
      </c>
      <c r="H261" s="48">
        <v>0.68996233333333301</v>
      </c>
      <c r="I261" s="49">
        <v>0.6340924477611023</v>
      </c>
      <c r="J261" s="50">
        <v>1.26766</v>
      </c>
      <c r="K261" s="51">
        <v>1.1650108904430616</v>
      </c>
      <c r="L261" s="7">
        <f t="shared" si="5"/>
        <v>0.577697666666667</v>
      </c>
    </row>
    <row r="262" spans="1:12" x14ac:dyDescent="0.25">
      <c r="A262" s="7">
        <v>682</v>
      </c>
      <c r="B262" s="7" t="s">
        <v>177</v>
      </c>
      <c r="C262" s="7" t="s">
        <v>182</v>
      </c>
      <c r="D262" s="7" t="s">
        <v>183</v>
      </c>
      <c r="E262" s="7">
        <v>18.61261</v>
      </c>
      <c r="F262" s="7" t="s">
        <v>3</v>
      </c>
      <c r="G262" s="7">
        <v>1.0881100000000001</v>
      </c>
      <c r="H262" s="48">
        <v>0.69087411111111097</v>
      </c>
      <c r="I262" s="49">
        <v>0.63493039408801588</v>
      </c>
      <c r="J262" s="50">
        <v>1.22326</v>
      </c>
      <c r="K262" s="51">
        <v>1.1242061923886371</v>
      </c>
      <c r="L262" s="7">
        <f t="shared" si="5"/>
        <v>0.53238588888888905</v>
      </c>
    </row>
    <row r="263" spans="1:12" x14ac:dyDescent="0.25">
      <c r="A263" s="7">
        <v>684</v>
      </c>
      <c r="B263" s="7" t="s">
        <v>177</v>
      </c>
      <c r="C263" s="7" t="s">
        <v>185</v>
      </c>
      <c r="D263" s="7" t="s">
        <v>189</v>
      </c>
      <c r="E263" s="7">
        <v>14.266705999999999</v>
      </c>
      <c r="F263" s="7" t="s">
        <v>3</v>
      </c>
      <c r="G263" s="7">
        <v>1.0881100000000001</v>
      </c>
      <c r="H263" s="48">
        <v>0.72270372839506192</v>
      </c>
      <c r="I263" s="49">
        <v>0.66418259954881576</v>
      </c>
      <c r="J263" s="50">
        <v>0</v>
      </c>
      <c r="K263" s="51">
        <v>0</v>
      </c>
      <c r="L263" s="7">
        <f t="shared" si="5"/>
        <v>-0.72270372839506192</v>
      </c>
    </row>
    <row r="264" spans="1:12" x14ac:dyDescent="0.25">
      <c r="A264" s="7">
        <v>685</v>
      </c>
      <c r="B264" s="7" t="s">
        <v>177</v>
      </c>
      <c r="C264" s="7" t="s">
        <v>190</v>
      </c>
      <c r="D264" s="7" t="s">
        <v>191</v>
      </c>
      <c r="E264" s="7">
        <v>27.0533</v>
      </c>
      <c r="F264" s="7" t="s">
        <v>5</v>
      </c>
      <c r="G264" s="7">
        <v>2.2773499999999998</v>
      </c>
      <c r="H264" s="48">
        <v>1.0252009629629599</v>
      </c>
      <c r="I264" s="49">
        <v>0.45017277228487496</v>
      </c>
      <c r="J264" s="50">
        <v>1.19082</v>
      </c>
      <c r="K264" s="51">
        <v>0.52289722704020025</v>
      </c>
      <c r="L264" s="7">
        <f t="shared" si="5"/>
        <v>0.16561903703704006</v>
      </c>
    </row>
    <row r="265" spans="1:12" x14ac:dyDescent="0.25">
      <c r="A265" s="7">
        <v>687</v>
      </c>
      <c r="B265" s="7" t="s">
        <v>177</v>
      </c>
      <c r="C265" s="7" t="s">
        <v>190</v>
      </c>
      <c r="D265" s="7" t="s">
        <v>191</v>
      </c>
      <c r="E265" s="7">
        <v>8.7298489999999997</v>
      </c>
      <c r="F265" s="7" t="s">
        <v>15</v>
      </c>
      <c r="G265" s="7">
        <v>0.78215000000000001</v>
      </c>
      <c r="H265" s="48">
        <v>0.22240204938271599</v>
      </c>
      <c r="I265" s="49">
        <v>0.28434705540205335</v>
      </c>
      <c r="J265" s="50">
        <v>3.0796E-2</v>
      </c>
      <c r="K265" s="51">
        <v>3.9373521702998147E-2</v>
      </c>
      <c r="L265" s="7">
        <f t="shared" si="5"/>
        <v>-0.191606049382716</v>
      </c>
    </row>
    <row r="266" spans="1:12" x14ac:dyDescent="0.25">
      <c r="A266" s="7">
        <v>692</v>
      </c>
      <c r="B266" s="7" t="s">
        <v>177</v>
      </c>
      <c r="C266" s="7" t="s">
        <v>182</v>
      </c>
      <c r="D266" s="7" t="s">
        <v>183</v>
      </c>
      <c r="E266" s="7">
        <v>8.823696</v>
      </c>
      <c r="F266" s="7" t="s">
        <v>5</v>
      </c>
      <c r="G266" s="7">
        <v>2.2773499999999998</v>
      </c>
      <c r="H266" s="48">
        <v>0.883256617283951</v>
      </c>
      <c r="I266" s="49">
        <v>0.38784403683401802</v>
      </c>
      <c r="J266" s="50">
        <v>0.99966600000000005</v>
      </c>
      <c r="K266" s="51">
        <v>0.43896019496344441</v>
      </c>
      <c r="L266" s="7">
        <f t="shared" si="5"/>
        <v>0.11640938271604906</v>
      </c>
    </row>
    <row r="267" spans="1:12" x14ac:dyDescent="0.25">
      <c r="A267" s="7">
        <v>693</v>
      </c>
      <c r="B267" s="7" t="s">
        <v>177</v>
      </c>
      <c r="C267" s="7" t="s">
        <v>185</v>
      </c>
      <c r="D267" s="7" t="s">
        <v>189</v>
      </c>
      <c r="E267" s="7">
        <v>5.9064230000000002</v>
      </c>
      <c r="F267" s="7" t="s">
        <v>5</v>
      </c>
      <c r="G267" s="7">
        <v>2.2773499999999998</v>
      </c>
      <c r="H267" s="48">
        <v>0.99134392592592602</v>
      </c>
      <c r="I267" s="49">
        <v>0.43530591517593958</v>
      </c>
      <c r="J267" s="50">
        <v>0</v>
      </c>
      <c r="K267" s="51">
        <v>0</v>
      </c>
      <c r="L267" s="7">
        <f t="shared" si="5"/>
        <v>-0.99134392592592602</v>
      </c>
    </row>
    <row r="268" spans="1:12" x14ac:dyDescent="0.25">
      <c r="A268" s="7">
        <v>705</v>
      </c>
      <c r="B268" s="7" t="s">
        <v>177</v>
      </c>
      <c r="C268" s="7" t="s">
        <v>185</v>
      </c>
      <c r="D268" s="7" t="s">
        <v>189</v>
      </c>
      <c r="E268" s="7">
        <v>0</v>
      </c>
      <c r="F268" s="7" t="s">
        <v>5</v>
      </c>
      <c r="G268" s="7">
        <v>2.2773499999999998</v>
      </c>
      <c r="H268" s="48">
        <v>0.99134392592592602</v>
      </c>
      <c r="I268" s="49">
        <v>0.43530591517593958</v>
      </c>
      <c r="J268" s="50">
        <v>0</v>
      </c>
      <c r="K268" s="51">
        <v>0</v>
      </c>
      <c r="L268" s="7">
        <f t="shared" si="5"/>
        <v>-0.99134392592592602</v>
      </c>
    </row>
    <row r="269" spans="1:12" x14ac:dyDescent="0.25">
      <c r="A269" s="7">
        <v>706</v>
      </c>
      <c r="B269" s="7" t="s">
        <v>184</v>
      </c>
      <c r="C269" s="7" t="s">
        <v>185</v>
      </c>
      <c r="D269" s="7" t="s">
        <v>186</v>
      </c>
      <c r="E269" s="7">
        <v>32.197716</v>
      </c>
      <c r="F269" s="7" t="s">
        <v>3</v>
      </c>
      <c r="G269" s="7">
        <v>1.0881100000000001</v>
      </c>
      <c r="H269" s="48">
        <v>0.72217304938271609</v>
      </c>
      <c r="I269" s="49">
        <v>0.66369489241227075</v>
      </c>
      <c r="J269" s="50">
        <v>0</v>
      </c>
      <c r="K269" s="51">
        <v>0</v>
      </c>
      <c r="L269" s="7">
        <f t="shared" si="5"/>
        <v>-0.72217304938271609</v>
      </c>
    </row>
    <row r="270" spans="1:12" x14ac:dyDescent="0.25">
      <c r="A270" s="7">
        <v>709</v>
      </c>
      <c r="B270" s="7" t="s">
        <v>184</v>
      </c>
      <c r="C270" s="7" t="s">
        <v>185</v>
      </c>
      <c r="D270" s="7" t="s">
        <v>186</v>
      </c>
      <c r="E270" s="7">
        <v>44.823177000000001</v>
      </c>
      <c r="F270" s="7" t="s">
        <v>3</v>
      </c>
      <c r="G270" s="7">
        <v>1.0881100000000001</v>
      </c>
      <c r="H270" s="48">
        <v>0.72217304938271609</v>
      </c>
      <c r="I270" s="49">
        <v>0.66369489241227075</v>
      </c>
      <c r="J270" s="50">
        <v>1.46332</v>
      </c>
      <c r="K270" s="51">
        <v>1.3448272693018166</v>
      </c>
      <c r="L270" s="7">
        <f t="shared" si="5"/>
        <v>0.74114695061728386</v>
      </c>
    </row>
    <row r="271" spans="1:12" x14ac:dyDescent="0.25">
      <c r="A271" s="7">
        <v>711</v>
      </c>
      <c r="B271" s="7" t="s">
        <v>184</v>
      </c>
      <c r="C271" s="7" t="s">
        <v>185</v>
      </c>
      <c r="D271" s="7" t="s">
        <v>186</v>
      </c>
      <c r="E271" s="7">
        <v>46.390787000000003</v>
      </c>
      <c r="F271" s="7" t="s">
        <v>3</v>
      </c>
      <c r="G271" s="7">
        <v>1.0881100000000001</v>
      </c>
      <c r="H271" s="48">
        <v>0.72217304938271609</v>
      </c>
      <c r="I271" s="49">
        <v>0.66369489241227075</v>
      </c>
      <c r="J271" s="50">
        <v>1.3031999999999999</v>
      </c>
      <c r="K271" s="51">
        <v>1.1976730293812203</v>
      </c>
      <c r="L271" s="7">
        <f t="shared" si="5"/>
        <v>0.58102695061728382</v>
      </c>
    </row>
    <row r="272" spans="1:12" x14ac:dyDescent="0.25">
      <c r="A272" s="7">
        <v>712</v>
      </c>
      <c r="B272" s="7" t="s">
        <v>184</v>
      </c>
      <c r="C272" s="7" t="s">
        <v>185</v>
      </c>
      <c r="D272" s="7" t="s">
        <v>186</v>
      </c>
      <c r="E272" s="7">
        <v>47.593462000000002</v>
      </c>
      <c r="F272" s="7" t="s">
        <v>3</v>
      </c>
      <c r="G272" s="7">
        <v>1.0881100000000001</v>
      </c>
      <c r="H272" s="48">
        <v>0.72217304938271609</v>
      </c>
      <c r="I272" s="49">
        <v>0.66369489241227075</v>
      </c>
      <c r="J272" s="50">
        <v>1.3031999999999999</v>
      </c>
      <c r="K272" s="51">
        <v>1.1976730293812203</v>
      </c>
      <c r="L272" s="7">
        <f t="shared" si="5"/>
        <v>0.58102695061728382</v>
      </c>
    </row>
    <row r="273" spans="1:12" x14ac:dyDescent="0.25">
      <c r="A273" s="7">
        <v>713</v>
      </c>
      <c r="B273" s="7" t="s">
        <v>177</v>
      </c>
      <c r="C273" s="7" t="s">
        <v>182</v>
      </c>
      <c r="D273" s="7" t="s">
        <v>183</v>
      </c>
      <c r="E273" s="7">
        <v>16.020052</v>
      </c>
      <c r="F273" s="7" t="s">
        <v>12</v>
      </c>
      <c r="G273" s="7">
        <v>0.32217000000000001</v>
      </c>
      <c r="H273" s="48">
        <v>3.07560588235294E-2</v>
      </c>
      <c r="I273" s="49">
        <v>9.5465309692179284E-2</v>
      </c>
      <c r="J273" s="50">
        <v>5.0810000000000001E-2</v>
      </c>
      <c r="K273" s="51">
        <v>0.15771176707949219</v>
      </c>
      <c r="L273" s="7">
        <f t="shared" si="5"/>
        <v>2.0053941176470601E-2</v>
      </c>
    </row>
    <row r="274" spans="1:12" x14ac:dyDescent="0.25">
      <c r="A274" s="7">
        <v>714</v>
      </c>
      <c r="B274" s="7" t="s">
        <v>177</v>
      </c>
      <c r="C274" s="7" t="s">
        <v>182</v>
      </c>
      <c r="D274" s="7" t="s">
        <v>183</v>
      </c>
      <c r="E274" s="7">
        <v>18.978300999999998</v>
      </c>
      <c r="F274" s="7" t="s">
        <v>12</v>
      </c>
      <c r="G274" s="7">
        <v>0.32217000000000001</v>
      </c>
      <c r="H274" s="48">
        <v>3.07560588235294E-2</v>
      </c>
      <c r="I274" s="49">
        <v>9.5465309692179284E-2</v>
      </c>
      <c r="J274" s="50">
        <v>5.0810000000000001E-2</v>
      </c>
      <c r="K274" s="51">
        <v>0.15771176707949219</v>
      </c>
      <c r="L274" s="7">
        <f t="shared" si="5"/>
        <v>2.0053941176470601E-2</v>
      </c>
    </row>
    <row r="275" spans="1:12" x14ac:dyDescent="0.25">
      <c r="A275" s="7">
        <v>715</v>
      </c>
      <c r="B275" s="7" t="s">
        <v>177</v>
      </c>
      <c r="C275" s="7" t="s">
        <v>182</v>
      </c>
      <c r="D275" s="7" t="s">
        <v>183</v>
      </c>
      <c r="E275" s="7">
        <v>18.154305999999998</v>
      </c>
      <c r="F275" s="7" t="s">
        <v>12</v>
      </c>
      <c r="G275" s="7">
        <v>0.32217000000000001</v>
      </c>
      <c r="H275" s="48">
        <v>3.07560588235294E-2</v>
      </c>
      <c r="I275" s="49">
        <v>9.5465309692179284E-2</v>
      </c>
      <c r="J275" s="50">
        <v>-5.0020000000000004E-3</v>
      </c>
      <c r="K275" s="51">
        <v>-1.5525964552875811E-2</v>
      </c>
      <c r="L275" s="7">
        <f t="shared" si="5"/>
        <v>-3.57580588235294E-2</v>
      </c>
    </row>
    <row r="276" spans="1:12" x14ac:dyDescent="0.25">
      <c r="A276" s="7">
        <v>716</v>
      </c>
      <c r="B276" s="7" t="s">
        <v>177</v>
      </c>
      <c r="C276" s="7" t="s">
        <v>180</v>
      </c>
      <c r="D276" s="7" t="s">
        <v>181</v>
      </c>
      <c r="E276" s="7">
        <v>60.560521000000001</v>
      </c>
      <c r="F276" s="7" t="s">
        <v>12</v>
      </c>
      <c r="G276" s="7">
        <v>0.32217000000000001</v>
      </c>
      <c r="H276" s="48">
        <v>3.9955529411764702E-2</v>
      </c>
      <c r="I276" s="49">
        <v>0.12402001866022504</v>
      </c>
      <c r="J276" s="50">
        <v>6.5035999999999997E-2</v>
      </c>
      <c r="K276" s="51">
        <v>0.20186857870068595</v>
      </c>
      <c r="L276" s="7">
        <f t="shared" si="5"/>
        <v>2.5080470588235294E-2</v>
      </c>
    </row>
    <row r="277" spans="1:12" x14ac:dyDescent="0.25">
      <c r="A277" s="7">
        <v>718</v>
      </c>
      <c r="B277" s="7" t="s">
        <v>177</v>
      </c>
      <c r="C277" s="7" t="s">
        <v>182</v>
      </c>
      <c r="D277" s="7" t="s">
        <v>183</v>
      </c>
      <c r="E277" s="7">
        <v>45.117874999999998</v>
      </c>
      <c r="F277" s="7" t="s">
        <v>12</v>
      </c>
      <c r="G277" s="7">
        <v>0.32217000000000001</v>
      </c>
      <c r="H277" s="48">
        <v>3.07560588235294E-2</v>
      </c>
      <c r="I277" s="49">
        <v>9.5465309692179284E-2</v>
      </c>
      <c r="J277" s="50">
        <v>-1.1997000000000001E-2</v>
      </c>
      <c r="K277" s="51">
        <v>-3.7238104106527607E-2</v>
      </c>
      <c r="L277" s="7">
        <f t="shared" si="5"/>
        <v>-4.2753058823529401E-2</v>
      </c>
    </row>
    <row r="278" spans="1:12" x14ac:dyDescent="0.25">
      <c r="A278" s="7">
        <v>719</v>
      </c>
      <c r="B278" s="7" t="s">
        <v>177</v>
      </c>
      <c r="C278" s="7" t="s">
        <v>180</v>
      </c>
      <c r="D278" s="7" t="s">
        <v>181</v>
      </c>
      <c r="E278" s="7">
        <v>34.942179000000003</v>
      </c>
      <c r="F278" s="7" t="s">
        <v>12</v>
      </c>
      <c r="G278" s="7">
        <v>0.32217000000000001</v>
      </c>
      <c r="H278" s="48">
        <v>3.9955529411764702E-2</v>
      </c>
      <c r="I278" s="49">
        <v>0.12402001866022504</v>
      </c>
      <c r="J278" s="50">
        <v>2.7802E-2</v>
      </c>
      <c r="K278" s="51">
        <v>8.6296054877859518E-2</v>
      </c>
      <c r="L278" s="7">
        <f t="shared" si="5"/>
        <v>-1.2153529411764702E-2</v>
      </c>
    </row>
    <row r="279" spans="1:12" x14ac:dyDescent="0.25">
      <c r="A279" s="7">
        <v>722</v>
      </c>
      <c r="B279" s="7" t="s">
        <v>187</v>
      </c>
      <c r="C279" s="7" t="s">
        <v>185</v>
      </c>
      <c r="D279" s="7" t="s">
        <v>188</v>
      </c>
      <c r="E279" s="7">
        <v>50.511927999999997</v>
      </c>
      <c r="F279" s="7" t="s">
        <v>3</v>
      </c>
      <c r="G279" s="7">
        <v>1.0881100000000001</v>
      </c>
      <c r="H279" s="48">
        <v>0.72229061728395094</v>
      </c>
      <c r="I279" s="49">
        <v>0.66380294022107222</v>
      </c>
      <c r="J279" s="50">
        <v>1.1118699999999999</v>
      </c>
      <c r="K279" s="51">
        <v>1.0218360276075027</v>
      </c>
      <c r="L279" s="7">
        <f t="shared" si="5"/>
        <v>0.38957938271604897</v>
      </c>
    </row>
    <row r="280" spans="1:12" x14ac:dyDescent="0.25">
      <c r="A280" s="7">
        <v>724</v>
      </c>
      <c r="B280" s="7" t="s">
        <v>177</v>
      </c>
      <c r="C280" s="7" t="s">
        <v>182</v>
      </c>
      <c r="D280" s="7" t="s">
        <v>183</v>
      </c>
      <c r="E280" s="7">
        <v>26.984354</v>
      </c>
      <c r="F280" s="7" t="s">
        <v>6</v>
      </c>
      <c r="G280" s="7">
        <v>0.35733000000000004</v>
      </c>
      <c r="H280" s="48">
        <v>4.8437481481481498E-2</v>
      </c>
      <c r="I280" s="49">
        <v>0.1355539178951711</v>
      </c>
      <c r="J280" s="50">
        <v>0.10317</v>
      </c>
      <c r="K280" s="51">
        <v>0.28872470825287544</v>
      </c>
      <c r="L280" s="7">
        <f t="shared" si="5"/>
        <v>5.47325185185185E-2</v>
      </c>
    </row>
    <row r="281" spans="1:12" x14ac:dyDescent="0.25">
      <c r="A281" s="7">
        <v>729</v>
      </c>
      <c r="B281" s="7" t="s">
        <v>184</v>
      </c>
      <c r="C281" s="7" t="s">
        <v>190</v>
      </c>
      <c r="D281" s="7" t="s">
        <v>192</v>
      </c>
      <c r="E281" s="7">
        <v>15.222341</v>
      </c>
      <c r="F281" s="7" t="s">
        <v>3</v>
      </c>
      <c r="G281" s="7">
        <v>1.0881100000000001</v>
      </c>
      <c r="H281" s="48">
        <v>0.73447613580246895</v>
      </c>
      <c r="I281" s="49">
        <v>0.6750017330991066</v>
      </c>
      <c r="J281" s="50">
        <v>0</v>
      </c>
      <c r="K281" s="51">
        <v>0</v>
      </c>
      <c r="L281" s="7">
        <f t="shared" si="5"/>
        <v>-0.73447613580246895</v>
      </c>
    </row>
    <row r="282" spans="1:12" x14ac:dyDescent="0.25">
      <c r="A282" s="7">
        <v>731</v>
      </c>
      <c r="B282" s="7" t="s">
        <v>184</v>
      </c>
      <c r="C282" s="7" t="s">
        <v>190</v>
      </c>
      <c r="D282" s="7" t="s">
        <v>192</v>
      </c>
      <c r="E282" s="7">
        <v>40.845466000000002</v>
      </c>
      <c r="F282" s="7" t="s">
        <v>3</v>
      </c>
      <c r="G282" s="7">
        <v>1.0881100000000001</v>
      </c>
      <c r="H282" s="48">
        <v>0.73447613580246895</v>
      </c>
      <c r="I282" s="49">
        <v>0.6750017330991066</v>
      </c>
      <c r="J282" s="50">
        <v>0</v>
      </c>
      <c r="K282" s="51">
        <v>0</v>
      </c>
      <c r="L282" s="7">
        <f t="shared" si="5"/>
        <v>-0.73447613580246895</v>
      </c>
    </row>
    <row r="283" spans="1:12" x14ac:dyDescent="0.25">
      <c r="A283" s="7">
        <v>732</v>
      </c>
      <c r="B283" s="7" t="s">
        <v>184</v>
      </c>
      <c r="C283" s="7" t="s">
        <v>190</v>
      </c>
      <c r="D283" s="7" t="s">
        <v>192</v>
      </c>
      <c r="E283" s="7">
        <v>30.693387000000001</v>
      </c>
      <c r="F283" s="7" t="s">
        <v>3</v>
      </c>
      <c r="G283" s="7">
        <v>1.0881100000000001</v>
      </c>
      <c r="H283" s="48">
        <v>0.73447613580246895</v>
      </c>
      <c r="I283" s="49">
        <v>0.6750017330991066</v>
      </c>
      <c r="J283" s="50">
        <v>0</v>
      </c>
      <c r="K283" s="51">
        <v>0</v>
      </c>
      <c r="L283" s="7">
        <f t="shared" si="5"/>
        <v>-0.73447613580246895</v>
      </c>
    </row>
    <row r="284" spans="1:12" x14ac:dyDescent="0.25">
      <c r="A284" s="7">
        <v>735</v>
      </c>
      <c r="B284" s="7" t="s">
        <v>184</v>
      </c>
      <c r="C284" s="7" t="s">
        <v>185</v>
      </c>
      <c r="D284" s="7" t="s">
        <v>186</v>
      </c>
      <c r="E284" s="7">
        <v>21.769172999999999</v>
      </c>
      <c r="F284" s="7" t="s">
        <v>3</v>
      </c>
      <c r="G284" s="7">
        <v>1.0881100000000001</v>
      </c>
      <c r="H284" s="48">
        <v>0.72217304938271609</v>
      </c>
      <c r="I284" s="49">
        <v>0.66369489241227075</v>
      </c>
      <c r="J284" s="50">
        <v>1.22536</v>
      </c>
      <c r="K284" s="51">
        <v>1.1261361443236435</v>
      </c>
      <c r="L284" s="7">
        <f t="shared" si="5"/>
        <v>0.50318695061728391</v>
      </c>
    </row>
    <row r="285" spans="1:12" x14ac:dyDescent="0.25">
      <c r="A285" s="7">
        <v>740</v>
      </c>
      <c r="B285" s="7" t="s">
        <v>184</v>
      </c>
      <c r="C285" s="7" t="s">
        <v>182</v>
      </c>
      <c r="D285" s="7" t="s">
        <v>196</v>
      </c>
      <c r="E285" s="7">
        <v>35.383113999999999</v>
      </c>
      <c r="F285" s="7" t="s">
        <v>3</v>
      </c>
      <c r="G285" s="7">
        <v>1.0881100000000001</v>
      </c>
      <c r="H285" s="48">
        <v>0.69022865432098801</v>
      </c>
      <c r="I285" s="49">
        <v>0.63433720333512966</v>
      </c>
      <c r="J285" s="50">
        <v>1.20967</v>
      </c>
      <c r="K285" s="51">
        <v>1.1117166462949517</v>
      </c>
      <c r="L285" s="7">
        <f t="shared" si="5"/>
        <v>0.51944134567901201</v>
      </c>
    </row>
    <row r="286" spans="1:12" x14ac:dyDescent="0.25">
      <c r="A286" s="7">
        <v>745</v>
      </c>
      <c r="B286" s="7" t="s">
        <v>187</v>
      </c>
      <c r="C286" s="7" t="s">
        <v>190</v>
      </c>
      <c r="D286" s="7" t="s">
        <v>197</v>
      </c>
      <c r="E286" s="7">
        <v>67.477980000000002</v>
      </c>
      <c r="F286" s="7" t="s">
        <v>5</v>
      </c>
      <c r="G286" s="7">
        <v>2.2773499999999998</v>
      </c>
      <c r="H286" s="48">
        <v>1.0258684197530898</v>
      </c>
      <c r="I286" s="49">
        <v>0.45046585713794102</v>
      </c>
      <c r="J286" s="50">
        <v>0.57713899999999996</v>
      </c>
      <c r="K286" s="51">
        <v>0.2534256921421828</v>
      </c>
      <c r="L286" s="7">
        <f t="shared" si="5"/>
        <v>-0.44872941975308989</v>
      </c>
    </row>
    <row r="287" spans="1:12" x14ac:dyDescent="0.25">
      <c r="A287" s="7">
        <v>761</v>
      </c>
      <c r="B287" s="7" t="s">
        <v>177</v>
      </c>
      <c r="C287" s="7" t="s">
        <v>190</v>
      </c>
      <c r="D287" s="7" t="s">
        <v>191</v>
      </c>
      <c r="E287" s="7">
        <v>51.584314999999997</v>
      </c>
      <c r="F287" s="7" t="s">
        <v>5</v>
      </c>
      <c r="G287" s="7">
        <v>2.2773499999999998</v>
      </c>
      <c r="H287" s="48">
        <v>1.0252009629629599</v>
      </c>
      <c r="I287" s="49">
        <v>0.45017277228487496</v>
      </c>
      <c r="J287" s="50">
        <v>0</v>
      </c>
      <c r="K287" s="51">
        <v>0</v>
      </c>
      <c r="L287" s="7">
        <f t="shared" si="5"/>
        <v>-1.0252009629629599</v>
      </c>
    </row>
    <row r="288" spans="1:12" x14ac:dyDescent="0.25">
      <c r="A288" s="7">
        <v>769</v>
      </c>
      <c r="B288" s="7" t="s">
        <v>177</v>
      </c>
      <c r="C288" s="7" t="s">
        <v>182</v>
      </c>
      <c r="D288" s="7" t="s">
        <v>183</v>
      </c>
      <c r="E288" s="7">
        <v>7.7145659999999996</v>
      </c>
      <c r="F288" s="7" t="s">
        <v>8</v>
      </c>
      <c r="G288" s="7">
        <v>0.51208999999999993</v>
      </c>
      <c r="H288" s="48">
        <v>6.3382506172839498E-2</v>
      </c>
      <c r="I288" s="49">
        <v>0.12377220053670157</v>
      </c>
      <c r="J288" s="50">
        <v>0.29043400000000003</v>
      </c>
      <c r="K288" s="51">
        <v>0.56715421117381726</v>
      </c>
      <c r="L288" s="7">
        <f t="shared" si="5"/>
        <v>0.22705149382716053</v>
      </c>
    </row>
    <row r="289" spans="1:12" x14ac:dyDescent="0.25">
      <c r="A289" s="7">
        <v>770</v>
      </c>
      <c r="B289" s="7" t="s">
        <v>177</v>
      </c>
      <c r="C289" s="7" t="s">
        <v>182</v>
      </c>
      <c r="D289" s="7" t="s">
        <v>183</v>
      </c>
      <c r="E289" s="7">
        <v>11.319858</v>
      </c>
      <c r="F289" s="7" t="s">
        <v>8</v>
      </c>
      <c r="G289" s="7">
        <v>0.51208999999999993</v>
      </c>
      <c r="H289" s="48">
        <v>6.3382506172839498E-2</v>
      </c>
      <c r="I289" s="49">
        <v>0.12377220053670157</v>
      </c>
      <c r="J289" s="50">
        <v>0.29617500000000002</v>
      </c>
      <c r="K289" s="51">
        <v>0.57836513112929377</v>
      </c>
      <c r="L289" s="7">
        <f t="shared" si="5"/>
        <v>0.23279249382716052</v>
      </c>
    </row>
    <row r="290" spans="1:12" x14ac:dyDescent="0.25">
      <c r="A290" s="7">
        <v>776</v>
      </c>
      <c r="B290" s="7" t="s">
        <v>187</v>
      </c>
      <c r="C290" s="7" t="s">
        <v>182</v>
      </c>
      <c r="D290" s="7" t="s">
        <v>195</v>
      </c>
      <c r="E290" s="7">
        <v>40.825476999999999</v>
      </c>
      <c r="F290" s="7" t="s">
        <v>5</v>
      </c>
      <c r="G290" s="7">
        <v>2.2773499999999998</v>
      </c>
      <c r="H290" s="48">
        <v>0.88565645679012295</v>
      </c>
      <c r="I290" s="49">
        <v>0.38889782281604629</v>
      </c>
      <c r="J290" s="50">
        <v>0.70775399999999999</v>
      </c>
      <c r="K290" s="51">
        <v>0.31077963422398841</v>
      </c>
      <c r="L290" s="7">
        <f t="shared" si="5"/>
        <v>-0.17790245679012295</v>
      </c>
    </row>
    <row r="291" spans="1:12" x14ac:dyDescent="0.25">
      <c r="A291" s="7">
        <v>777</v>
      </c>
      <c r="B291" s="7" t="s">
        <v>177</v>
      </c>
      <c r="C291" s="7" t="s">
        <v>180</v>
      </c>
      <c r="D291" s="7" t="s">
        <v>181</v>
      </c>
      <c r="E291" s="7">
        <v>42.752578999999997</v>
      </c>
      <c r="F291" s="7" t="s">
        <v>12</v>
      </c>
      <c r="G291" s="7">
        <v>0.32217000000000001</v>
      </c>
      <c r="H291" s="48">
        <v>3.9955529411764702E-2</v>
      </c>
      <c r="I291" s="49">
        <v>0.12402001866022504</v>
      </c>
      <c r="J291" s="50">
        <v>-1.817E-3</v>
      </c>
      <c r="K291" s="51">
        <v>-5.6398795666883945E-3</v>
      </c>
      <c r="L291" s="7">
        <f t="shared" si="5"/>
        <v>-4.1772529411764701E-2</v>
      </c>
    </row>
    <row r="292" spans="1:12" x14ac:dyDescent="0.25">
      <c r="A292" s="7">
        <v>781</v>
      </c>
      <c r="B292" s="7" t="s">
        <v>184</v>
      </c>
      <c r="C292" s="7" t="s">
        <v>190</v>
      </c>
      <c r="D292" s="7" t="s">
        <v>192</v>
      </c>
      <c r="E292" s="7">
        <v>0</v>
      </c>
      <c r="F292" s="7" t="s">
        <v>3</v>
      </c>
      <c r="G292" s="7">
        <v>1.0881100000000001</v>
      </c>
      <c r="H292" s="48">
        <v>0.73447613580246895</v>
      </c>
      <c r="I292" s="49">
        <v>0.6750017330991066</v>
      </c>
      <c r="J292" s="50">
        <v>0</v>
      </c>
      <c r="K292" s="51">
        <v>0</v>
      </c>
      <c r="L292" s="7">
        <f t="shared" si="5"/>
        <v>-0.73447613580246895</v>
      </c>
    </row>
    <row r="293" spans="1:12" x14ac:dyDescent="0.25">
      <c r="A293" s="7">
        <v>782</v>
      </c>
      <c r="B293" s="7" t="s">
        <v>184</v>
      </c>
      <c r="C293" s="7" t="s">
        <v>190</v>
      </c>
      <c r="D293" s="7" t="s">
        <v>192</v>
      </c>
      <c r="E293" s="7">
        <v>10.518048</v>
      </c>
      <c r="F293" s="7" t="s">
        <v>3</v>
      </c>
      <c r="G293" s="7">
        <v>1.0881100000000001</v>
      </c>
      <c r="H293" s="48">
        <v>0.73447613580246895</v>
      </c>
      <c r="I293" s="49">
        <v>0.6750017330991066</v>
      </c>
      <c r="J293" s="50">
        <v>0</v>
      </c>
      <c r="K293" s="51">
        <v>0</v>
      </c>
      <c r="L293" s="7">
        <f t="shared" si="5"/>
        <v>-0.73447613580246895</v>
      </c>
    </row>
    <row r="294" spans="1:12" x14ac:dyDescent="0.25">
      <c r="A294" s="7">
        <v>783</v>
      </c>
      <c r="B294" s="7" t="s">
        <v>184</v>
      </c>
      <c r="C294" s="7" t="s">
        <v>182</v>
      </c>
      <c r="D294" s="7" t="s">
        <v>196</v>
      </c>
      <c r="E294" s="7">
        <v>25.393984</v>
      </c>
      <c r="F294" s="7" t="s">
        <v>3</v>
      </c>
      <c r="G294" s="7">
        <v>1.0881100000000001</v>
      </c>
      <c r="H294" s="48">
        <v>0.69022865432098801</v>
      </c>
      <c r="I294" s="49">
        <v>0.63433720333512966</v>
      </c>
      <c r="J294" s="50">
        <v>0</v>
      </c>
      <c r="K294" s="51">
        <v>0</v>
      </c>
      <c r="L294" s="7">
        <f t="shared" si="5"/>
        <v>-0.69022865432098801</v>
      </c>
    </row>
    <row r="295" spans="1:12" x14ac:dyDescent="0.25">
      <c r="A295" s="7">
        <v>784</v>
      </c>
      <c r="B295" s="7" t="s">
        <v>184</v>
      </c>
      <c r="C295" s="7" t="s">
        <v>190</v>
      </c>
      <c r="D295" s="7" t="s">
        <v>192</v>
      </c>
      <c r="E295" s="7">
        <v>12.386167</v>
      </c>
      <c r="F295" s="7" t="s">
        <v>3</v>
      </c>
      <c r="G295" s="7">
        <v>1.0881100000000001</v>
      </c>
      <c r="H295" s="48">
        <v>0.73447613580246895</v>
      </c>
      <c r="I295" s="49">
        <v>0.6750017330991066</v>
      </c>
      <c r="J295" s="50">
        <v>0</v>
      </c>
      <c r="K295" s="51">
        <v>0</v>
      </c>
      <c r="L295" s="7">
        <f t="shared" si="5"/>
        <v>-0.73447613580246895</v>
      </c>
    </row>
    <row r="296" spans="1:12" x14ac:dyDescent="0.25">
      <c r="A296" s="7">
        <v>785</v>
      </c>
      <c r="B296" s="7" t="s">
        <v>184</v>
      </c>
      <c r="C296" s="7" t="s">
        <v>190</v>
      </c>
      <c r="D296" s="7" t="s">
        <v>192</v>
      </c>
      <c r="E296" s="7">
        <v>0</v>
      </c>
      <c r="F296" s="7" t="s">
        <v>3</v>
      </c>
      <c r="G296" s="7">
        <v>1.0881100000000001</v>
      </c>
      <c r="H296" s="48">
        <v>0.73447613580246895</v>
      </c>
      <c r="I296" s="49">
        <v>0.6750017330991066</v>
      </c>
      <c r="J296" s="50">
        <v>0</v>
      </c>
      <c r="K296" s="51">
        <v>0</v>
      </c>
      <c r="L296" s="7">
        <f t="shared" si="5"/>
        <v>-0.73447613580246895</v>
      </c>
    </row>
    <row r="297" spans="1:12" x14ac:dyDescent="0.25">
      <c r="A297" s="7">
        <v>793</v>
      </c>
      <c r="B297" s="7" t="s">
        <v>177</v>
      </c>
      <c r="C297" s="7" t="s">
        <v>190</v>
      </c>
      <c r="D297" s="7" t="s">
        <v>191</v>
      </c>
      <c r="E297" s="7">
        <v>20.32704</v>
      </c>
      <c r="F297" s="7" t="s">
        <v>5</v>
      </c>
      <c r="G297" s="7">
        <v>2.2773499999999998</v>
      </c>
      <c r="H297" s="48">
        <v>1.0252009629629599</v>
      </c>
      <c r="I297" s="49">
        <v>0.45017277228487496</v>
      </c>
      <c r="J297" s="50">
        <v>0.95639700000000005</v>
      </c>
      <c r="K297" s="51">
        <v>0.41996048038290124</v>
      </c>
      <c r="L297" s="7">
        <f t="shared" si="5"/>
        <v>-6.8803962962959875E-2</v>
      </c>
    </row>
    <row r="298" spans="1:12" x14ac:dyDescent="0.25">
      <c r="A298" s="7">
        <v>794</v>
      </c>
      <c r="B298" s="7" t="s">
        <v>177</v>
      </c>
      <c r="C298" s="7" t="s">
        <v>190</v>
      </c>
      <c r="D298" s="7" t="s">
        <v>191</v>
      </c>
      <c r="E298" s="7">
        <v>17.512022000000002</v>
      </c>
      <c r="F298" s="7" t="s">
        <v>5</v>
      </c>
      <c r="G298" s="7">
        <v>2.2773499999999998</v>
      </c>
      <c r="H298" s="48">
        <v>1.0252009629629599</v>
      </c>
      <c r="I298" s="49">
        <v>0.45017277228487496</v>
      </c>
      <c r="J298" s="50">
        <v>1.08382</v>
      </c>
      <c r="K298" s="51">
        <v>0.47591279337826864</v>
      </c>
      <c r="L298" s="7">
        <f t="shared" si="5"/>
        <v>5.8619037037040078E-2</v>
      </c>
    </row>
    <row r="299" spans="1:12" x14ac:dyDescent="0.25">
      <c r="A299" s="7">
        <v>797</v>
      </c>
      <c r="B299" s="7" t="s">
        <v>177</v>
      </c>
      <c r="C299" s="7" t="s">
        <v>180</v>
      </c>
      <c r="D299" s="7" t="s">
        <v>181</v>
      </c>
      <c r="E299" s="7">
        <v>5.3002320000000003</v>
      </c>
      <c r="F299" s="7" t="s">
        <v>11</v>
      </c>
      <c r="G299" s="7">
        <v>0.86606000000000005</v>
      </c>
      <c r="H299" s="48">
        <v>0.18531249382716</v>
      </c>
      <c r="I299" s="49">
        <v>0.21397188858411656</v>
      </c>
      <c r="J299" s="50">
        <v>0.24132400000000001</v>
      </c>
      <c r="K299" s="51">
        <v>0.27864582130568322</v>
      </c>
      <c r="L299" s="7">
        <f t="shared" si="5"/>
        <v>5.6011506172840009E-2</v>
      </c>
    </row>
    <row r="300" spans="1:12" x14ac:dyDescent="0.25">
      <c r="A300" s="7">
        <v>798</v>
      </c>
      <c r="B300" s="7" t="s">
        <v>177</v>
      </c>
      <c r="C300" s="7" t="s">
        <v>190</v>
      </c>
      <c r="D300" s="7" t="s">
        <v>191</v>
      </c>
      <c r="E300" s="7">
        <v>1.2874000000000001</v>
      </c>
      <c r="F300" s="7" t="s">
        <v>11</v>
      </c>
      <c r="G300" s="7">
        <v>0.86606000000000005</v>
      </c>
      <c r="H300" s="48">
        <v>0.25731779012345696</v>
      </c>
      <c r="I300" s="49">
        <v>0.29711312163528736</v>
      </c>
      <c r="J300" s="50">
        <v>0</v>
      </c>
      <c r="K300" s="51">
        <v>0</v>
      </c>
      <c r="L300" s="7">
        <f t="shared" si="5"/>
        <v>-0.25731779012345696</v>
      </c>
    </row>
    <row r="301" spans="1:12" x14ac:dyDescent="0.25">
      <c r="A301" s="7">
        <v>802</v>
      </c>
      <c r="B301" s="7" t="s">
        <v>177</v>
      </c>
      <c r="C301" s="7" t="s">
        <v>190</v>
      </c>
      <c r="D301" s="7" t="s">
        <v>191</v>
      </c>
      <c r="E301" s="7">
        <v>19.445218000000001</v>
      </c>
      <c r="F301" s="7" t="s">
        <v>11</v>
      </c>
      <c r="G301" s="7">
        <v>0.86606000000000005</v>
      </c>
      <c r="H301" s="48">
        <v>0.25731779012345696</v>
      </c>
      <c r="I301" s="49">
        <v>0.29711312163528736</v>
      </c>
      <c r="J301" s="50">
        <v>0.52890099999999995</v>
      </c>
      <c r="K301" s="51">
        <v>0.61069787312657309</v>
      </c>
      <c r="L301" s="7">
        <f t="shared" si="5"/>
        <v>0.271583209876543</v>
      </c>
    </row>
    <row r="302" spans="1:12" x14ac:dyDescent="0.25">
      <c r="A302" s="7">
        <v>803</v>
      </c>
      <c r="B302" s="7" t="s">
        <v>177</v>
      </c>
      <c r="C302" s="7" t="s">
        <v>190</v>
      </c>
      <c r="D302" s="7" t="s">
        <v>191</v>
      </c>
      <c r="E302" s="7">
        <v>6.4295600000000004</v>
      </c>
      <c r="F302" s="7" t="s">
        <v>11</v>
      </c>
      <c r="G302" s="7">
        <v>0.86606000000000005</v>
      </c>
      <c r="H302" s="48">
        <v>0.25731779012345696</v>
      </c>
      <c r="I302" s="49">
        <v>0.29711312163528736</v>
      </c>
      <c r="J302" s="50">
        <v>0.60686600000000002</v>
      </c>
      <c r="K302" s="51">
        <v>0.70072050435304711</v>
      </c>
      <c r="L302" s="7">
        <f t="shared" si="5"/>
        <v>0.34954820987654306</v>
      </c>
    </row>
    <row r="303" spans="1:12" x14ac:dyDescent="0.25">
      <c r="A303" s="7">
        <v>807</v>
      </c>
      <c r="B303" s="7" t="s">
        <v>177</v>
      </c>
      <c r="C303" s="7" t="s">
        <v>185</v>
      </c>
      <c r="D303" s="7" t="s">
        <v>189</v>
      </c>
      <c r="E303" s="7">
        <v>26.495867000000001</v>
      </c>
      <c r="F303" s="7" t="s">
        <v>8</v>
      </c>
      <c r="G303" s="7">
        <v>0.51208999999999993</v>
      </c>
      <c r="H303" s="48">
        <v>0.106476509803922</v>
      </c>
      <c r="I303" s="49">
        <v>0.20792538382690937</v>
      </c>
      <c r="J303" s="50">
        <v>0.297122</v>
      </c>
      <c r="K303" s="51">
        <v>0.58021441543478691</v>
      </c>
      <c r="L303" s="7">
        <f t="shared" si="5"/>
        <v>0.19064549019607802</v>
      </c>
    </row>
    <row r="304" spans="1:12" x14ac:dyDescent="0.25">
      <c r="A304" s="7">
        <v>808</v>
      </c>
      <c r="B304" s="7" t="s">
        <v>187</v>
      </c>
      <c r="C304" s="7" t="s">
        <v>185</v>
      </c>
      <c r="D304" s="7" t="s">
        <v>188</v>
      </c>
      <c r="E304" s="7">
        <v>52.795510999999998</v>
      </c>
      <c r="F304" s="7" t="s">
        <v>6</v>
      </c>
      <c r="G304" s="7">
        <v>0.35733000000000004</v>
      </c>
      <c r="H304" s="48">
        <v>7.7971115384615403E-2</v>
      </c>
      <c r="I304" s="49">
        <v>0.21820478377022751</v>
      </c>
      <c r="J304" s="50">
        <v>2.8243000000000001E-2</v>
      </c>
      <c r="K304" s="51">
        <v>7.9038983572607954E-2</v>
      </c>
      <c r="L304" s="7">
        <f t="shared" si="5"/>
        <v>-4.9728115384615398E-2</v>
      </c>
    </row>
    <row r="305" spans="1:12" x14ac:dyDescent="0.25">
      <c r="A305" s="7">
        <v>811</v>
      </c>
      <c r="B305" s="7" t="s">
        <v>177</v>
      </c>
      <c r="C305" s="7" t="s">
        <v>178</v>
      </c>
      <c r="D305" s="7" t="s">
        <v>179</v>
      </c>
      <c r="E305" s="7">
        <v>60.358739</v>
      </c>
      <c r="F305" s="7" t="s">
        <v>8</v>
      </c>
      <c r="G305" s="7">
        <v>0.51208999999999993</v>
      </c>
      <c r="H305" s="48">
        <v>9.6938176470588208E-2</v>
      </c>
      <c r="I305" s="49">
        <v>0.18929910068657504</v>
      </c>
      <c r="J305" s="50">
        <v>0.17227899999999999</v>
      </c>
      <c r="K305" s="51">
        <v>0.33642328496943896</v>
      </c>
      <c r="L305" s="7">
        <f t="shared" si="5"/>
        <v>7.534082352941178E-2</v>
      </c>
    </row>
    <row r="306" spans="1:12" x14ac:dyDescent="0.25">
      <c r="A306" s="7">
        <v>815</v>
      </c>
      <c r="B306" s="7" t="s">
        <v>177</v>
      </c>
      <c r="C306" s="7" t="s">
        <v>182</v>
      </c>
      <c r="D306" s="7" t="s">
        <v>183</v>
      </c>
      <c r="E306" s="7">
        <v>19.928263000000001</v>
      </c>
      <c r="F306" s="7" t="s">
        <v>8</v>
      </c>
      <c r="G306" s="7">
        <v>0.51208999999999993</v>
      </c>
      <c r="H306" s="48">
        <v>6.3382506172839498E-2</v>
      </c>
      <c r="I306" s="49">
        <v>0.12377220053670157</v>
      </c>
      <c r="J306" s="50">
        <v>0.13309199999999999</v>
      </c>
      <c r="K306" s="51">
        <v>0.25989962701868813</v>
      </c>
      <c r="L306" s="7">
        <f t="shared" si="5"/>
        <v>6.970949382716049E-2</v>
      </c>
    </row>
    <row r="307" spans="1:12" x14ac:dyDescent="0.25">
      <c r="A307" s="7">
        <v>816</v>
      </c>
      <c r="B307" s="7" t="s">
        <v>177</v>
      </c>
      <c r="C307" s="7" t="s">
        <v>182</v>
      </c>
      <c r="D307" s="7" t="s">
        <v>183</v>
      </c>
      <c r="E307" s="7">
        <v>9.2020130000000009</v>
      </c>
      <c r="F307" s="7" t="s">
        <v>8</v>
      </c>
      <c r="G307" s="7">
        <v>0.51208999999999993</v>
      </c>
      <c r="H307" s="48">
        <v>6.3382506172839498E-2</v>
      </c>
      <c r="I307" s="49">
        <v>0.12377220053670157</v>
      </c>
      <c r="J307" s="50">
        <v>5.0639999999999998E-2</v>
      </c>
      <c r="K307" s="51">
        <v>9.8888867191314039E-2</v>
      </c>
      <c r="L307" s="7">
        <f t="shared" si="5"/>
        <v>-1.27425061728395E-2</v>
      </c>
    </row>
    <row r="308" spans="1:12" x14ac:dyDescent="0.25">
      <c r="A308" s="7">
        <v>825</v>
      </c>
      <c r="B308" s="7" t="s">
        <v>177</v>
      </c>
      <c r="C308" s="7" t="s">
        <v>190</v>
      </c>
      <c r="D308" s="7" t="s">
        <v>191</v>
      </c>
      <c r="E308" s="7">
        <v>6.8085310000000003</v>
      </c>
      <c r="F308" s="7" t="s">
        <v>11</v>
      </c>
      <c r="G308" s="7">
        <v>0.86606000000000005</v>
      </c>
      <c r="H308" s="48">
        <v>0.25731779012345696</v>
      </c>
      <c r="I308" s="49">
        <v>0.29711312163528736</v>
      </c>
      <c r="J308" s="50">
        <v>3.9821000000000002E-2</v>
      </c>
      <c r="K308" s="51">
        <v>4.5979493337644041E-2</v>
      </c>
      <c r="L308" s="7">
        <f t="shared" si="5"/>
        <v>-0.21749679012345696</v>
      </c>
    </row>
    <row r="309" spans="1:12" x14ac:dyDescent="0.25">
      <c r="A309" s="7">
        <v>826</v>
      </c>
      <c r="B309" s="7" t="s">
        <v>177</v>
      </c>
      <c r="C309" s="7" t="s">
        <v>185</v>
      </c>
      <c r="D309" s="7" t="s">
        <v>189</v>
      </c>
      <c r="E309" s="7">
        <v>12.720912999999999</v>
      </c>
      <c r="F309" s="7" t="s">
        <v>8</v>
      </c>
      <c r="G309" s="7">
        <v>0.51208999999999993</v>
      </c>
      <c r="H309" s="48">
        <v>0.106476509803922</v>
      </c>
      <c r="I309" s="49">
        <v>0.20792538382690937</v>
      </c>
      <c r="J309" s="50">
        <v>3.0020000000000002E-2</v>
      </c>
      <c r="K309" s="51">
        <v>5.8622507762307416E-2</v>
      </c>
      <c r="L309" s="7">
        <f t="shared" si="5"/>
        <v>-7.645650980392199E-2</v>
      </c>
    </row>
    <row r="310" spans="1:12" x14ac:dyDescent="0.25">
      <c r="A310" s="7">
        <v>830</v>
      </c>
      <c r="B310" s="7" t="s">
        <v>177</v>
      </c>
      <c r="C310" s="7" t="s">
        <v>190</v>
      </c>
      <c r="D310" s="7" t="s">
        <v>191</v>
      </c>
      <c r="E310" s="7">
        <v>38.591076000000001</v>
      </c>
      <c r="F310" s="7" t="s">
        <v>5</v>
      </c>
      <c r="G310" s="7">
        <v>2.2773499999999998</v>
      </c>
      <c r="H310" s="48">
        <v>1.0252009629629599</v>
      </c>
      <c r="I310" s="49">
        <v>0.45017277228487496</v>
      </c>
      <c r="J310" s="50">
        <v>0</v>
      </c>
      <c r="K310" s="51">
        <v>0</v>
      </c>
      <c r="L310" s="7">
        <f t="shared" si="5"/>
        <v>-1.0252009629629599</v>
      </c>
    </row>
    <row r="311" spans="1:12" x14ac:dyDescent="0.25">
      <c r="A311" s="7">
        <v>831</v>
      </c>
      <c r="B311" s="7" t="s">
        <v>177</v>
      </c>
      <c r="C311" s="7" t="s">
        <v>190</v>
      </c>
      <c r="D311" s="7" t="s">
        <v>191</v>
      </c>
      <c r="E311" s="7">
        <v>41.971603000000002</v>
      </c>
      <c r="F311" s="7" t="s">
        <v>5</v>
      </c>
      <c r="G311" s="7">
        <v>2.2773499999999998</v>
      </c>
      <c r="H311" s="48">
        <v>1.0252009629629599</v>
      </c>
      <c r="I311" s="49">
        <v>0.45017277228487496</v>
      </c>
      <c r="J311" s="50">
        <v>0</v>
      </c>
      <c r="K311" s="51">
        <v>0</v>
      </c>
      <c r="L311" s="7">
        <f t="shared" si="5"/>
        <v>-1.0252009629629599</v>
      </c>
    </row>
    <row r="312" spans="1:12" x14ac:dyDescent="0.25">
      <c r="A312" s="7">
        <v>832</v>
      </c>
      <c r="B312" s="7" t="s">
        <v>177</v>
      </c>
      <c r="C312" s="7" t="s">
        <v>190</v>
      </c>
      <c r="D312" s="7" t="s">
        <v>191</v>
      </c>
      <c r="E312" s="7">
        <v>50.666041</v>
      </c>
      <c r="F312" s="7" t="s">
        <v>5</v>
      </c>
      <c r="G312" s="7">
        <v>2.2773499999999998</v>
      </c>
      <c r="H312" s="48">
        <v>1.0252009629629599</v>
      </c>
      <c r="I312" s="49">
        <v>0.45017277228487496</v>
      </c>
      <c r="J312" s="50">
        <v>-3.0000000000000001E-6</v>
      </c>
      <c r="K312" s="51">
        <v>-1.3173205699607002E-6</v>
      </c>
      <c r="L312" s="7">
        <f t="shared" si="5"/>
        <v>-1.0252039629629599</v>
      </c>
    </row>
    <row r="313" spans="1:12" x14ac:dyDescent="0.25">
      <c r="A313" s="7">
        <v>833</v>
      </c>
      <c r="B313" s="7" t="s">
        <v>177</v>
      </c>
      <c r="C313" s="7" t="s">
        <v>190</v>
      </c>
      <c r="D313" s="7" t="s">
        <v>191</v>
      </c>
      <c r="E313" s="7">
        <v>22.439581</v>
      </c>
      <c r="F313" s="7" t="s">
        <v>5</v>
      </c>
      <c r="G313" s="7">
        <v>2.2773499999999998</v>
      </c>
      <c r="H313" s="48">
        <v>1.0252009629629599</v>
      </c>
      <c r="I313" s="49">
        <v>0.45017277228487496</v>
      </c>
      <c r="J313" s="50">
        <v>0</v>
      </c>
      <c r="K313" s="51">
        <v>0</v>
      </c>
      <c r="L313" s="7">
        <f t="shared" ref="L313:L376" si="6">J313-H313</f>
        <v>-1.0252009629629599</v>
      </c>
    </row>
    <row r="314" spans="1:12" x14ac:dyDescent="0.25">
      <c r="A314" s="7">
        <v>834</v>
      </c>
      <c r="B314" s="7" t="s">
        <v>177</v>
      </c>
      <c r="C314" s="7" t="s">
        <v>190</v>
      </c>
      <c r="D314" s="7" t="s">
        <v>191</v>
      </c>
      <c r="E314" s="7">
        <v>24.165609</v>
      </c>
      <c r="F314" s="7" t="s">
        <v>3</v>
      </c>
      <c r="G314" s="7">
        <v>1.0881100000000001</v>
      </c>
      <c r="H314" s="48">
        <v>0.73445398765432102</v>
      </c>
      <c r="I314" s="49">
        <v>0.67498137840321382</v>
      </c>
      <c r="J314" s="50">
        <v>0</v>
      </c>
      <c r="K314" s="51">
        <v>0</v>
      </c>
      <c r="L314" s="7">
        <f t="shared" si="6"/>
        <v>-0.73445398765432102</v>
      </c>
    </row>
    <row r="315" spans="1:12" x14ac:dyDescent="0.25">
      <c r="A315" s="7">
        <v>842</v>
      </c>
      <c r="B315" s="7" t="s">
        <v>187</v>
      </c>
      <c r="C315" s="7" t="s">
        <v>190</v>
      </c>
      <c r="D315" s="7" t="s">
        <v>197</v>
      </c>
      <c r="E315" s="7">
        <v>40.428071000000003</v>
      </c>
      <c r="F315" s="7" t="s">
        <v>5</v>
      </c>
      <c r="G315" s="7">
        <v>2.2773499999999998</v>
      </c>
      <c r="H315" s="48">
        <v>1.0258684197530898</v>
      </c>
      <c r="I315" s="49">
        <v>0.45046585713794102</v>
      </c>
      <c r="J315" s="50">
        <v>0</v>
      </c>
      <c r="K315" s="51">
        <v>0</v>
      </c>
      <c r="L315" s="7">
        <f t="shared" si="6"/>
        <v>-1.0258684197530898</v>
      </c>
    </row>
    <row r="316" spans="1:12" x14ac:dyDescent="0.25">
      <c r="A316" s="7">
        <v>845</v>
      </c>
      <c r="B316" s="7" t="s">
        <v>187</v>
      </c>
      <c r="C316" s="7" t="s">
        <v>190</v>
      </c>
      <c r="D316" s="7" t="s">
        <v>197</v>
      </c>
      <c r="E316" s="7">
        <v>40.636169000000002</v>
      </c>
      <c r="F316" s="7" t="s">
        <v>5</v>
      </c>
      <c r="G316" s="7">
        <v>2.2773499999999998</v>
      </c>
      <c r="H316" s="48">
        <v>1.0258684197530898</v>
      </c>
      <c r="I316" s="49">
        <v>0.45046585713794102</v>
      </c>
      <c r="J316" s="50">
        <v>0</v>
      </c>
      <c r="K316" s="51">
        <v>0</v>
      </c>
      <c r="L316" s="7">
        <f t="shared" si="6"/>
        <v>-1.0258684197530898</v>
      </c>
    </row>
    <row r="317" spans="1:12" x14ac:dyDescent="0.25">
      <c r="A317" s="7">
        <v>860</v>
      </c>
      <c r="B317" s="7" t="s">
        <v>177</v>
      </c>
      <c r="C317" s="7" t="s">
        <v>178</v>
      </c>
      <c r="D317" s="7" t="s">
        <v>179</v>
      </c>
      <c r="E317" s="7">
        <v>22.199574999999999</v>
      </c>
      <c r="F317" s="7" t="s">
        <v>6</v>
      </c>
      <c r="G317" s="7">
        <v>0.35733000000000004</v>
      </c>
      <c r="H317" s="48">
        <v>7.5584135802469102E-2</v>
      </c>
      <c r="I317" s="49">
        <v>0.21152474128248144</v>
      </c>
      <c r="J317" s="50">
        <v>0</v>
      </c>
      <c r="K317" s="51">
        <v>0</v>
      </c>
      <c r="L317" s="7">
        <f t="shared" si="6"/>
        <v>-7.5584135802469102E-2</v>
      </c>
    </row>
    <row r="318" spans="1:12" x14ac:dyDescent="0.25">
      <c r="A318" s="7">
        <v>865</v>
      </c>
      <c r="B318" s="7" t="s">
        <v>177</v>
      </c>
      <c r="C318" s="7" t="s">
        <v>190</v>
      </c>
      <c r="D318" s="7" t="s">
        <v>191</v>
      </c>
      <c r="E318" s="7">
        <v>1.0721449999999999</v>
      </c>
      <c r="F318" s="7" t="s">
        <v>5</v>
      </c>
      <c r="G318" s="7">
        <v>2.2773499999999998</v>
      </c>
      <c r="H318" s="48">
        <v>1.0252009629629599</v>
      </c>
      <c r="I318" s="49">
        <v>0.45017277228487496</v>
      </c>
      <c r="J318" s="50">
        <v>-1.2149999999999999E-3</v>
      </c>
      <c r="K318" s="51">
        <v>-5.3351483083408351E-4</v>
      </c>
      <c r="L318" s="7">
        <f t="shared" si="6"/>
        <v>-1.0264159629629599</v>
      </c>
    </row>
    <row r="319" spans="1:12" x14ac:dyDescent="0.25">
      <c r="A319" s="7">
        <v>867</v>
      </c>
      <c r="B319" s="7" t="s">
        <v>177</v>
      </c>
      <c r="C319" s="7" t="s">
        <v>182</v>
      </c>
      <c r="D319" s="7" t="s">
        <v>183</v>
      </c>
      <c r="E319" s="7">
        <v>68.903603000000004</v>
      </c>
      <c r="F319" s="7" t="s">
        <v>8</v>
      </c>
      <c r="G319" s="7">
        <v>0.51208999999999993</v>
      </c>
      <c r="H319" s="48">
        <v>6.3382506172839498E-2</v>
      </c>
      <c r="I319" s="49">
        <v>0.12377220053670157</v>
      </c>
      <c r="J319" s="50">
        <v>0.26011099999999998</v>
      </c>
      <c r="K319" s="51">
        <v>0.50794001054502136</v>
      </c>
      <c r="L319" s="7">
        <f t="shared" si="6"/>
        <v>0.19672849382716048</v>
      </c>
    </row>
    <row r="320" spans="1:12" x14ac:dyDescent="0.25">
      <c r="A320" s="7">
        <v>873</v>
      </c>
      <c r="B320" s="7" t="s">
        <v>177</v>
      </c>
      <c r="C320" s="7" t="s">
        <v>185</v>
      </c>
      <c r="D320" s="7" t="s">
        <v>189</v>
      </c>
      <c r="E320" s="7">
        <v>39.216546999999998</v>
      </c>
      <c r="F320" s="7" t="s">
        <v>11</v>
      </c>
      <c r="G320" s="7">
        <v>0.86606000000000005</v>
      </c>
      <c r="H320" s="48">
        <v>0.23182912345678999</v>
      </c>
      <c r="I320" s="49">
        <v>0.26768252021429229</v>
      </c>
      <c r="J320" s="50">
        <v>0.43056800000000001</v>
      </c>
      <c r="K320" s="51">
        <v>0.4971572408378172</v>
      </c>
      <c r="L320" s="7">
        <f t="shared" si="6"/>
        <v>0.19873887654321001</v>
      </c>
    </row>
    <row r="321" spans="1:12" x14ac:dyDescent="0.25">
      <c r="A321" s="7">
        <v>883</v>
      </c>
      <c r="B321" s="7" t="s">
        <v>187</v>
      </c>
      <c r="C321" s="7" t="s">
        <v>185</v>
      </c>
      <c r="D321" s="7" t="s">
        <v>188</v>
      </c>
      <c r="E321" s="7">
        <v>45.887117000000003</v>
      </c>
      <c r="F321" s="7" t="s">
        <v>5</v>
      </c>
      <c r="G321" s="7">
        <v>2.2773499999999998</v>
      </c>
      <c r="H321" s="48">
        <v>0.992285839506173</v>
      </c>
      <c r="I321" s="49">
        <v>0.43571951588740115</v>
      </c>
      <c r="J321" s="50">
        <v>0.763486</v>
      </c>
      <c r="K321" s="51">
        <v>0.33525193755900501</v>
      </c>
      <c r="L321" s="7">
        <f t="shared" si="6"/>
        <v>-0.228799839506173</v>
      </c>
    </row>
    <row r="322" spans="1:12" x14ac:dyDescent="0.25">
      <c r="A322" s="7">
        <v>886</v>
      </c>
      <c r="B322" s="7" t="s">
        <v>187</v>
      </c>
      <c r="C322" s="7" t="s">
        <v>185</v>
      </c>
      <c r="D322" s="7" t="s">
        <v>188</v>
      </c>
      <c r="E322" s="7">
        <v>31.683844000000001</v>
      </c>
      <c r="F322" s="7" t="s">
        <v>5</v>
      </c>
      <c r="G322" s="7">
        <v>2.2773499999999998</v>
      </c>
      <c r="H322" s="48">
        <v>0.992285839506173</v>
      </c>
      <c r="I322" s="49">
        <v>0.43571951588740115</v>
      </c>
      <c r="J322" s="50">
        <v>0.85690200000000005</v>
      </c>
      <c r="K322" s="51">
        <v>0.37627154368015464</v>
      </c>
      <c r="L322" s="7">
        <f t="shared" si="6"/>
        <v>-0.13538383950617294</v>
      </c>
    </row>
    <row r="323" spans="1:12" x14ac:dyDescent="0.25">
      <c r="A323" s="7">
        <v>887</v>
      </c>
      <c r="B323" s="7" t="s">
        <v>187</v>
      </c>
      <c r="C323" s="7" t="s">
        <v>185</v>
      </c>
      <c r="D323" s="7" t="s">
        <v>188</v>
      </c>
      <c r="E323" s="7">
        <v>59.088259999999998</v>
      </c>
      <c r="F323" s="7" t="s">
        <v>5</v>
      </c>
      <c r="G323" s="7">
        <v>2.2773499999999998</v>
      </c>
      <c r="H323" s="48">
        <v>0.992285839506173</v>
      </c>
      <c r="I323" s="49">
        <v>0.43571951588740115</v>
      </c>
      <c r="J323" s="50">
        <v>0.96476700000000004</v>
      </c>
      <c r="K323" s="51">
        <v>0.4236358047730916</v>
      </c>
      <c r="L323" s="7">
        <f t="shared" si="6"/>
        <v>-2.7518839506172954E-2</v>
      </c>
    </row>
    <row r="324" spans="1:12" x14ac:dyDescent="0.25">
      <c r="A324" s="7">
        <v>889</v>
      </c>
      <c r="B324" s="7" t="s">
        <v>177</v>
      </c>
      <c r="C324" s="7" t="s">
        <v>182</v>
      </c>
      <c r="D324" s="7" t="s">
        <v>183</v>
      </c>
      <c r="E324" s="7">
        <v>16.569814000000001</v>
      </c>
      <c r="F324" s="7" t="s">
        <v>5</v>
      </c>
      <c r="G324" s="7">
        <v>2.2773499999999998</v>
      </c>
      <c r="H324" s="48">
        <v>0.883256617283951</v>
      </c>
      <c r="I324" s="49">
        <v>0.38784403683401802</v>
      </c>
      <c r="J324" s="50">
        <v>0.89063099999999995</v>
      </c>
      <c r="K324" s="51">
        <v>0.39108217884822272</v>
      </c>
      <c r="L324" s="7">
        <f t="shared" si="6"/>
        <v>7.374382716048955E-3</v>
      </c>
    </row>
    <row r="325" spans="1:12" x14ac:dyDescent="0.25">
      <c r="A325" s="7">
        <v>904</v>
      </c>
      <c r="B325" s="7" t="s">
        <v>184</v>
      </c>
      <c r="C325" s="7" t="s">
        <v>190</v>
      </c>
      <c r="D325" s="7" t="s">
        <v>192</v>
      </c>
      <c r="E325" s="7">
        <v>1.6679029999999999</v>
      </c>
      <c r="F325" s="7" t="s">
        <v>5</v>
      </c>
      <c r="G325" s="7">
        <v>2.2773499999999998</v>
      </c>
      <c r="H325" s="48">
        <v>1.0255596419753099</v>
      </c>
      <c r="I325" s="49">
        <v>0.45033027069853554</v>
      </c>
      <c r="J325" s="50">
        <v>1.32629</v>
      </c>
      <c r="K325" s="51">
        <v>0.58238303291105897</v>
      </c>
      <c r="L325" s="7">
        <f t="shared" si="6"/>
        <v>0.30073035802469006</v>
      </c>
    </row>
    <row r="326" spans="1:12" x14ac:dyDescent="0.25">
      <c r="A326" s="7">
        <v>909</v>
      </c>
      <c r="B326" s="7" t="s">
        <v>177</v>
      </c>
      <c r="C326" s="7" t="s">
        <v>190</v>
      </c>
      <c r="D326" s="7" t="s">
        <v>191</v>
      </c>
      <c r="E326" s="7">
        <v>24.025886</v>
      </c>
      <c r="F326" s="7" t="s">
        <v>3</v>
      </c>
      <c r="G326" s="7">
        <v>1.0881100000000001</v>
      </c>
      <c r="H326" s="48">
        <v>0.73445398765432102</v>
      </c>
      <c r="I326" s="49">
        <v>0.67498137840321382</v>
      </c>
      <c r="J326" s="50">
        <v>0</v>
      </c>
      <c r="K326" s="51">
        <v>0</v>
      </c>
      <c r="L326" s="7">
        <f t="shared" si="6"/>
        <v>-0.73445398765432102</v>
      </c>
    </row>
    <row r="327" spans="1:12" x14ac:dyDescent="0.25">
      <c r="A327" s="7">
        <v>922</v>
      </c>
      <c r="B327" s="7" t="s">
        <v>184</v>
      </c>
      <c r="C327" s="7" t="s">
        <v>190</v>
      </c>
      <c r="D327" s="7" t="s">
        <v>192</v>
      </c>
      <c r="E327" s="7">
        <v>84.358744999999999</v>
      </c>
      <c r="F327" s="7" t="s">
        <v>8</v>
      </c>
      <c r="G327" s="7">
        <v>0.51208999999999993</v>
      </c>
      <c r="H327" s="48">
        <v>0.11379928395061699</v>
      </c>
      <c r="I327" s="49">
        <v>0.22222516344903634</v>
      </c>
      <c r="J327" s="50">
        <v>0.12606600000000001</v>
      </c>
      <c r="K327" s="51">
        <v>0.24617938253041463</v>
      </c>
      <c r="L327" s="7">
        <f t="shared" si="6"/>
        <v>1.2266716049383022E-2</v>
      </c>
    </row>
    <row r="328" spans="1:12" x14ac:dyDescent="0.25">
      <c r="A328" s="7">
        <v>929</v>
      </c>
      <c r="B328" s="7" t="s">
        <v>177</v>
      </c>
      <c r="C328" s="7" t="s">
        <v>178</v>
      </c>
      <c r="D328" s="7" t="s">
        <v>179</v>
      </c>
      <c r="E328" s="7">
        <v>18.422730000000001</v>
      </c>
      <c r="F328" s="7" t="s">
        <v>15</v>
      </c>
      <c r="G328" s="7">
        <v>0.78215000000000001</v>
      </c>
      <c r="H328" s="48">
        <v>0.18813059259259299</v>
      </c>
      <c r="I328" s="49">
        <v>0.24053006788032091</v>
      </c>
      <c r="J328" s="50">
        <v>0.17493500000000001</v>
      </c>
      <c r="K328" s="51">
        <v>0.22365914466534553</v>
      </c>
      <c r="L328" s="7">
        <f t="shared" si="6"/>
        <v>-1.3195592592592981E-2</v>
      </c>
    </row>
    <row r="329" spans="1:12" x14ac:dyDescent="0.25">
      <c r="A329" s="7">
        <v>930</v>
      </c>
      <c r="B329" s="7" t="s">
        <v>177</v>
      </c>
      <c r="C329" s="7" t="s">
        <v>178</v>
      </c>
      <c r="D329" s="7" t="s">
        <v>179</v>
      </c>
      <c r="E329" s="7">
        <v>13.15615</v>
      </c>
      <c r="F329" s="7" t="s">
        <v>15</v>
      </c>
      <c r="G329" s="7">
        <v>0.78215000000000001</v>
      </c>
      <c r="H329" s="48">
        <v>0.18813059259259299</v>
      </c>
      <c r="I329" s="49">
        <v>0.24053006788032091</v>
      </c>
      <c r="J329" s="50">
        <v>0.167466</v>
      </c>
      <c r="K329" s="51">
        <v>0.21410982548104585</v>
      </c>
      <c r="L329" s="7">
        <f t="shared" si="6"/>
        <v>-2.0664592592592984E-2</v>
      </c>
    </row>
    <row r="330" spans="1:12" x14ac:dyDescent="0.25">
      <c r="A330" s="7">
        <v>934</v>
      </c>
      <c r="B330" s="7" t="s">
        <v>184</v>
      </c>
      <c r="C330" s="7" t="s">
        <v>178</v>
      </c>
      <c r="D330" s="7" t="s">
        <v>194</v>
      </c>
      <c r="E330" s="7">
        <v>14.392642</v>
      </c>
      <c r="F330" s="7" t="s">
        <v>15</v>
      </c>
      <c r="G330" s="7">
        <v>0.78215000000000001</v>
      </c>
      <c r="H330" s="48">
        <v>0.18808154320987699</v>
      </c>
      <c r="I330" s="49">
        <v>0.24046735691347823</v>
      </c>
      <c r="J330" s="50">
        <v>0.114826</v>
      </c>
      <c r="K330" s="51">
        <v>0.14680815700313238</v>
      </c>
      <c r="L330" s="7">
        <f t="shared" si="6"/>
        <v>-7.3255543209876997E-2</v>
      </c>
    </row>
    <row r="331" spans="1:12" x14ac:dyDescent="0.25">
      <c r="A331" s="7">
        <v>942</v>
      </c>
      <c r="B331" s="7" t="s">
        <v>187</v>
      </c>
      <c r="C331" s="7" t="s">
        <v>185</v>
      </c>
      <c r="D331" s="7" t="s">
        <v>188</v>
      </c>
      <c r="E331" s="7">
        <v>32.898266999999997</v>
      </c>
      <c r="F331" s="7" t="s">
        <v>3</v>
      </c>
      <c r="G331" s="7">
        <v>1.0881100000000001</v>
      </c>
      <c r="H331" s="48">
        <v>0.72229061728395094</v>
      </c>
      <c r="I331" s="49">
        <v>0.66380294022107222</v>
      </c>
      <c r="J331" s="50">
        <v>0.98721000000000003</v>
      </c>
      <c r="K331" s="51">
        <v>0.90727040464658892</v>
      </c>
      <c r="L331" s="7">
        <f t="shared" si="6"/>
        <v>0.26491938271604909</v>
      </c>
    </row>
    <row r="332" spans="1:12" x14ac:dyDescent="0.25">
      <c r="A332" s="7">
        <v>949</v>
      </c>
      <c r="B332" s="7" t="s">
        <v>177</v>
      </c>
      <c r="C332" s="7" t="s">
        <v>182</v>
      </c>
      <c r="D332" s="7" t="s">
        <v>183</v>
      </c>
      <c r="E332" s="7">
        <v>14.454440999999999</v>
      </c>
      <c r="F332" s="7" t="s">
        <v>5</v>
      </c>
      <c r="G332" s="7">
        <v>2.2773499999999998</v>
      </c>
      <c r="H332" s="48">
        <v>0.883256617283951</v>
      </c>
      <c r="I332" s="49">
        <v>0.38784403683401802</v>
      </c>
      <c r="J332" s="50">
        <v>0.82316699999999998</v>
      </c>
      <c r="K332" s="51">
        <v>0.36145827387094653</v>
      </c>
      <c r="L332" s="7">
        <f t="shared" si="6"/>
        <v>-6.0089617283951013E-2</v>
      </c>
    </row>
    <row r="333" spans="1:12" x14ac:dyDescent="0.25">
      <c r="A333" s="7">
        <v>950</v>
      </c>
      <c r="B333" s="7" t="s">
        <v>184</v>
      </c>
      <c r="C333" s="7" t="s">
        <v>178</v>
      </c>
      <c r="D333" s="7" t="s">
        <v>194</v>
      </c>
      <c r="E333" s="7">
        <v>47.614477999999998</v>
      </c>
      <c r="F333" s="7" t="s">
        <v>5</v>
      </c>
      <c r="G333" s="7">
        <v>2.2773499999999998</v>
      </c>
      <c r="H333" s="48">
        <v>0.9752419753086421</v>
      </c>
      <c r="I333" s="49">
        <v>0.42823543825439309</v>
      </c>
      <c r="J333" s="50">
        <v>1.0925400000000001</v>
      </c>
      <c r="K333" s="51">
        <v>0.47974180516828779</v>
      </c>
      <c r="L333" s="7">
        <f t="shared" si="6"/>
        <v>0.11729802469135797</v>
      </c>
    </row>
    <row r="334" spans="1:12" x14ac:dyDescent="0.25">
      <c r="A334" s="7">
        <v>951</v>
      </c>
      <c r="B334" s="7" t="s">
        <v>177</v>
      </c>
      <c r="C334" s="7" t="s">
        <v>178</v>
      </c>
      <c r="D334" s="7" t="s">
        <v>179</v>
      </c>
      <c r="E334" s="7">
        <v>10.932468</v>
      </c>
      <c r="F334" s="7" t="s">
        <v>5</v>
      </c>
      <c r="G334" s="7">
        <v>2.2773499999999998</v>
      </c>
      <c r="H334" s="48">
        <v>0.9736281358024691</v>
      </c>
      <c r="I334" s="49">
        <v>0.4275267902616941</v>
      </c>
      <c r="J334" s="50">
        <v>1.16184</v>
      </c>
      <c r="K334" s="51">
        <v>0.51017191033437992</v>
      </c>
      <c r="L334" s="7">
        <f t="shared" si="6"/>
        <v>0.18821186419753089</v>
      </c>
    </row>
    <row r="335" spans="1:12" x14ac:dyDescent="0.25">
      <c r="A335" s="7">
        <v>952</v>
      </c>
      <c r="B335" s="7" t="s">
        <v>177</v>
      </c>
      <c r="C335" s="7" t="s">
        <v>182</v>
      </c>
      <c r="D335" s="7" t="s">
        <v>183</v>
      </c>
      <c r="E335" s="7">
        <v>6.7795560000000004</v>
      </c>
      <c r="F335" s="7" t="s">
        <v>5</v>
      </c>
      <c r="G335" s="7">
        <v>2.2773499999999998</v>
      </c>
      <c r="H335" s="48">
        <v>0.883256617283951</v>
      </c>
      <c r="I335" s="49">
        <v>0.38784403683401802</v>
      </c>
      <c r="J335" s="50">
        <v>1.16184</v>
      </c>
      <c r="K335" s="51">
        <v>0.51017191033437992</v>
      </c>
      <c r="L335" s="7">
        <f t="shared" si="6"/>
        <v>0.27858338271604899</v>
      </c>
    </row>
    <row r="336" spans="1:12" x14ac:dyDescent="0.25">
      <c r="A336" s="7">
        <v>953</v>
      </c>
      <c r="B336" s="7" t="s">
        <v>187</v>
      </c>
      <c r="C336" s="7" t="s">
        <v>190</v>
      </c>
      <c r="D336" s="7" t="s">
        <v>197</v>
      </c>
      <c r="E336" s="7">
        <v>14.656362</v>
      </c>
      <c r="F336" s="7" t="s">
        <v>5</v>
      </c>
      <c r="G336" s="7">
        <v>2.2773499999999998</v>
      </c>
      <c r="H336" s="48">
        <v>1.0258684197530898</v>
      </c>
      <c r="I336" s="49">
        <v>0.45046585713794102</v>
      </c>
      <c r="J336" s="50">
        <v>0</v>
      </c>
      <c r="K336" s="51">
        <v>0</v>
      </c>
      <c r="L336" s="7">
        <f t="shared" si="6"/>
        <v>-1.0258684197530898</v>
      </c>
    </row>
    <row r="337" spans="1:12" x14ac:dyDescent="0.25">
      <c r="A337" s="7">
        <v>954</v>
      </c>
      <c r="B337" s="7" t="s">
        <v>187</v>
      </c>
      <c r="C337" s="7" t="s">
        <v>182</v>
      </c>
      <c r="D337" s="7" t="s">
        <v>195</v>
      </c>
      <c r="E337" s="7">
        <v>88.764443</v>
      </c>
      <c r="F337" s="7" t="s">
        <v>5</v>
      </c>
      <c r="G337" s="7">
        <v>2.2773499999999998</v>
      </c>
      <c r="H337" s="48">
        <v>0.88565645679012295</v>
      </c>
      <c r="I337" s="49">
        <v>0.38889782281604629</v>
      </c>
      <c r="J337" s="50">
        <v>0.84065800000000002</v>
      </c>
      <c r="K337" s="51">
        <v>0.36913869190067405</v>
      </c>
      <c r="L337" s="7">
        <f t="shared" si="6"/>
        <v>-4.4998456790122932E-2</v>
      </c>
    </row>
    <row r="338" spans="1:12" x14ac:dyDescent="0.25">
      <c r="A338" s="7">
        <v>956</v>
      </c>
      <c r="B338" s="7" t="s">
        <v>187</v>
      </c>
      <c r="C338" s="7" t="s">
        <v>182</v>
      </c>
      <c r="D338" s="7" t="s">
        <v>195</v>
      </c>
      <c r="E338" s="7">
        <v>12.393677</v>
      </c>
      <c r="F338" s="7" t="s">
        <v>5</v>
      </c>
      <c r="G338" s="7">
        <v>2.2773499999999998</v>
      </c>
      <c r="H338" s="48">
        <v>0.88565645679012295</v>
      </c>
      <c r="I338" s="49">
        <v>0.38889782281604629</v>
      </c>
      <c r="J338" s="50">
        <v>0</v>
      </c>
      <c r="K338" s="51">
        <v>0</v>
      </c>
      <c r="L338" s="7">
        <f t="shared" si="6"/>
        <v>-0.88565645679012295</v>
      </c>
    </row>
    <row r="339" spans="1:12" x14ac:dyDescent="0.25">
      <c r="A339" s="7">
        <v>957</v>
      </c>
      <c r="B339" s="7" t="s">
        <v>187</v>
      </c>
      <c r="C339" s="7" t="s">
        <v>185</v>
      </c>
      <c r="D339" s="7" t="s">
        <v>188</v>
      </c>
      <c r="E339" s="7">
        <v>47.550472999999997</v>
      </c>
      <c r="F339" s="7" t="s">
        <v>3</v>
      </c>
      <c r="G339" s="7">
        <v>1.0881100000000001</v>
      </c>
      <c r="H339" s="48">
        <v>0.72229061728395094</v>
      </c>
      <c r="I339" s="49">
        <v>0.66380294022107222</v>
      </c>
      <c r="J339" s="50">
        <v>0.74509700000000001</v>
      </c>
      <c r="K339" s="51">
        <v>0.68476256996075757</v>
      </c>
      <c r="L339" s="7">
        <f t="shared" si="6"/>
        <v>2.2806382716049067E-2</v>
      </c>
    </row>
    <row r="340" spans="1:12" x14ac:dyDescent="0.25">
      <c r="A340" s="7">
        <v>958</v>
      </c>
      <c r="B340" s="7" t="s">
        <v>187</v>
      </c>
      <c r="C340" s="7" t="s">
        <v>185</v>
      </c>
      <c r="D340" s="7" t="s">
        <v>188</v>
      </c>
      <c r="E340" s="7">
        <v>47.981310000000001</v>
      </c>
      <c r="F340" s="7" t="s">
        <v>5</v>
      </c>
      <c r="G340" s="7">
        <v>2.2773499999999998</v>
      </c>
      <c r="H340" s="48">
        <v>0.992285839506173</v>
      </c>
      <c r="I340" s="49">
        <v>0.43571951588740115</v>
      </c>
      <c r="J340" s="50">
        <v>0.51580300000000001</v>
      </c>
      <c r="K340" s="51">
        <v>0.22649263398247965</v>
      </c>
      <c r="L340" s="7">
        <f t="shared" si="6"/>
        <v>-0.47648283950617298</v>
      </c>
    </row>
    <row r="341" spans="1:12" x14ac:dyDescent="0.25">
      <c r="A341" s="7">
        <v>959</v>
      </c>
      <c r="B341" s="7" t="s">
        <v>187</v>
      </c>
      <c r="C341" s="7" t="s">
        <v>185</v>
      </c>
      <c r="D341" s="7" t="s">
        <v>188</v>
      </c>
      <c r="E341" s="7">
        <v>47.213509000000002</v>
      </c>
      <c r="F341" s="7" t="s">
        <v>3</v>
      </c>
      <c r="G341" s="7">
        <v>1.0881100000000001</v>
      </c>
      <c r="H341" s="48">
        <v>0.72229061728395094</v>
      </c>
      <c r="I341" s="49">
        <v>0.66380294022107222</v>
      </c>
      <c r="J341" s="50">
        <v>0</v>
      </c>
      <c r="K341" s="51">
        <v>0</v>
      </c>
      <c r="L341" s="7">
        <f t="shared" si="6"/>
        <v>-0.72229061728395094</v>
      </c>
    </row>
    <row r="342" spans="1:12" x14ac:dyDescent="0.25">
      <c r="A342" s="7">
        <v>960</v>
      </c>
      <c r="B342" s="7" t="s">
        <v>187</v>
      </c>
      <c r="C342" s="7" t="s">
        <v>185</v>
      </c>
      <c r="D342" s="7" t="s">
        <v>188</v>
      </c>
      <c r="E342" s="7">
        <v>24.596271999999999</v>
      </c>
      <c r="F342" s="7" t="s">
        <v>5</v>
      </c>
      <c r="G342" s="7">
        <v>2.2773499999999998</v>
      </c>
      <c r="H342" s="48">
        <v>0.992285839506173</v>
      </c>
      <c r="I342" s="49">
        <v>0.43571951588740115</v>
      </c>
      <c r="J342" s="50">
        <v>0.51580300000000001</v>
      </c>
      <c r="K342" s="51">
        <v>0.22649263398247965</v>
      </c>
      <c r="L342" s="7">
        <f t="shared" si="6"/>
        <v>-0.47648283950617298</v>
      </c>
    </row>
    <row r="343" spans="1:12" x14ac:dyDescent="0.25">
      <c r="A343" s="7">
        <v>962</v>
      </c>
      <c r="B343" s="7" t="s">
        <v>177</v>
      </c>
      <c r="C343" s="7" t="s">
        <v>182</v>
      </c>
      <c r="D343" s="7" t="s">
        <v>183</v>
      </c>
      <c r="E343" s="7">
        <v>9.0584880000000005</v>
      </c>
      <c r="F343" s="7" t="s">
        <v>3</v>
      </c>
      <c r="G343" s="7">
        <v>1.0881100000000001</v>
      </c>
      <c r="H343" s="48">
        <v>0.69087411111111097</v>
      </c>
      <c r="I343" s="49">
        <v>0.63493039408801588</v>
      </c>
      <c r="J343" s="50">
        <v>0</v>
      </c>
      <c r="K343" s="51">
        <v>0</v>
      </c>
      <c r="L343" s="7">
        <f t="shared" si="6"/>
        <v>-0.69087411111111097</v>
      </c>
    </row>
    <row r="344" spans="1:12" x14ac:dyDescent="0.25">
      <c r="A344" s="7">
        <v>963</v>
      </c>
      <c r="B344" s="7" t="s">
        <v>184</v>
      </c>
      <c r="C344" s="7" t="s">
        <v>190</v>
      </c>
      <c r="D344" s="7" t="s">
        <v>192</v>
      </c>
      <c r="E344" s="7">
        <v>38.781047000000001</v>
      </c>
      <c r="F344" s="7" t="s">
        <v>5</v>
      </c>
      <c r="G344" s="7">
        <v>2.2773499999999998</v>
      </c>
      <c r="H344" s="48">
        <v>1.0255596419753099</v>
      </c>
      <c r="I344" s="49">
        <v>0.45033027069853554</v>
      </c>
      <c r="J344" s="50">
        <v>1.44685</v>
      </c>
      <c r="K344" s="51">
        <v>0.635321755549213</v>
      </c>
      <c r="L344" s="7">
        <f t="shared" si="6"/>
        <v>0.42129035802469006</v>
      </c>
    </row>
    <row r="345" spans="1:12" x14ac:dyDescent="0.25">
      <c r="A345" s="7">
        <v>965</v>
      </c>
      <c r="B345" s="7" t="s">
        <v>184</v>
      </c>
      <c r="C345" s="7" t="s">
        <v>185</v>
      </c>
      <c r="D345" s="7" t="s">
        <v>186</v>
      </c>
      <c r="E345" s="7">
        <v>30.045245000000001</v>
      </c>
      <c r="F345" s="7" t="s">
        <v>3</v>
      </c>
      <c r="G345" s="7">
        <v>1.0881100000000001</v>
      </c>
      <c r="H345" s="48">
        <v>0.72217304938271609</v>
      </c>
      <c r="I345" s="49">
        <v>0.66369489241227075</v>
      </c>
      <c r="J345" s="50">
        <v>1.4616</v>
      </c>
      <c r="K345" s="51">
        <v>1.3432465467645733</v>
      </c>
      <c r="L345" s="7">
        <f t="shared" si="6"/>
        <v>0.73942695061728392</v>
      </c>
    </row>
    <row r="346" spans="1:12" x14ac:dyDescent="0.25">
      <c r="A346" s="7">
        <v>967</v>
      </c>
      <c r="B346" s="7" t="s">
        <v>184</v>
      </c>
      <c r="C346" s="7" t="s">
        <v>185</v>
      </c>
      <c r="D346" s="7" t="s">
        <v>186</v>
      </c>
      <c r="E346" s="7">
        <v>15.973888000000001</v>
      </c>
      <c r="F346" s="7" t="s">
        <v>3</v>
      </c>
      <c r="G346" s="7">
        <v>1.0881100000000001</v>
      </c>
      <c r="H346" s="48">
        <v>0.72217304938271609</v>
      </c>
      <c r="I346" s="49">
        <v>0.66369489241227075</v>
      </c>
      <c r="J346" s="50">
        <v>0</v>
      </c>
      <c r="K346" s="51">
        <v>0</v>
      </c>
      <c r="L346" s="7">
        <f t="shared" si="6"/>
        <v>-0.72217304938271609</v>
      </c>
    </row>
    <row r="347" spans="1:12" x14ac:dyDescent="0.25">
      <c r="A347" s="7">
        <v>968</v>
      </c>
      <c r="B347" s="7" t="s">
        <v>184</v>
      </c>
      <c r="C347" s="7" t="s">
        <v>185</v>
      </c>
      <c r="D347" s="7" t="s">
        <v>186</v>
      </c>
      <c r="E347" s="7">
        <v>15.760019</v>
      </c>
      <c r="F347" s="7" t="s">
        <v>3</v>
      </c>
      <c r="G347" s="7">
        <v>1.0881100000000001</v>
      </c>
      <c r="H347" s="48">
        <v>0.72217304938271609</v>
      </c>
      <c r="I347" s="49">
        <v>0.66369489241227075</v>
      </c>
      <c r="J347" s="50">
        <v>1.4616</v>
      </c>
      <c r="K347" s="51">
        <v>1.3432465467645733</v>
      </c>
      <c r="L347" s="7">
        <f t="shared" si="6"/>
        <v>0.73942695061728392</v>
      </c>
    </row>
    <row r="348" spans="1:12" x14ac:dyDescent="0.25">
      <c r="A348" s="7">
        <v>971</v>
      </c>
      <c r="B348" s="7" t="s">
        <v>177</v>
      </c>
      <c r="C348" s="7" t="s">
        <v>182</v>
      </c>
      <c r="D348" s="7" t="s">
        <v>183</v>
      </c>
      <c r="E348" s="7">
        <v>27.100161</v>
      </c>
      <c r="F348" s="7" t="s">
        <v>5</v>
      </c>
      <c r="G348" s="7">
        <v>2.2773499999999998</v>
      </c>
      <c r="H348" s="48">
        <v>0.883256617283951</v>
      </c>
      <c r="I348" s="49">
        <v>0.38784403683401802</v>
      </c>
      <c r="J348" s="50">
        <v>0.763486</v>
      </c>
      <c r="K348" s="51">
        <v>0.33525193755900501</v>
      </c>
      <c r="L348" s="7">
        <f t="shared" si="6"/>
        <v>-0.119770617283951</v>
      </c>
    </row>
    <row r="349" spans="1:12" x14ac:dyDescent="0.25">
      <c r="A349" s="7">
        <v>972</v>
      </c>
      <c r="B349" s="7" t="s">
        <v>187</v>
      </c>
      <c r="C349" s="7" t="s">
        <v>190</v>
      </c>
      <c r="D349" s="7" t="s">
        <v>197</v>
      </c>
      <c r="E349" s="7">
        <v>28.104424999999999</v>
      </c>
      <c r="F349" s="7" t="s">
        <v>5</v>
      </c>
      <c r="G349" s="7">
        <v>2.2773499999999998</v>
      </c>
      <c r="H349" s="48">
        <v>1.0258684197530898</v>
      </c>
      <c r="I349" s="49">
        <v>0.45046585713794102</v>
      </c>
      <c r="J349" s="50">
        <v>0</v>
      </c>
      <c r="K349" s="51">
        <v>0</v>
      </c>
      <c r="L349" s="7">
        <f t="shared" si="6"/>
        <v>-1.0258684197530898</v>
      </c>
    </row>
    <row r="350" spans="1:12" x14ac:dyDescent="0.25">
      <c r="A350" s="7">
        <v>975</v>
      </c>
      <c r="B350" s="7" t="s">
        <v>177</v>
      </c>
      <c r="C350" s="7" t="s">
        <v>182</v>
      </c>
      <c r="D350" s="7" t="s">
        <v>183</v>
      </c>
      <c r="E350" s="7">
        <v>41.243619000000002</v>
      </c>
      <c r="F350" s="7" t="s">
        <v>5</v>
      </c>
      <c r="G350" s="7">
        <v>2.2773499999999998</v>
      </c>
      <c r="H350" s="48">
        <v>0.883256617283951</v>
      </c>
      <c r="I350" s="49">
        <v>0.38784403683401802</v>
      </c>
      <c r="J350" s="50">
        <v>1.0671999999999999</v>
      </c>
      <c r="K350" s="51">
        <v>0.46861483742068633</v>
      </c>
      <c r="L350" s="7">
        <f t="shared" si="6"/>
        <v>0.18394338271604893</v>
      </c>
    </row>
    <row r="351" spans="1:12" x14ac:dyDescent="0.25">
      <c r="A351" s="7">
        <v>981</v>
      </c>
      <c r="B351" s="7" t="s">
        <v>177</v>
      </c>
      <c r="C351" s="7" t="s">
        <v>180</v>
      </c>
      <c r="D351" s="7" t="s">
        <v>181</v>
      </c>
      <c r="E351" s="7">
        <v>13.222257000000001</v>
      </c>
      <c r="F351" s="7" t="s">
        <v>9</v>
      </c>
      <c r="G351" s="7">
        <v>0.69169000000000003</v>
      </c>
      <c r="H351" s="48">
        <v>0.114661222222222</v>
      </c>
      <c r="I351" s="49">
        <v>0.16576966881438504</v>
      </c>
      <c r="J351" s="50">
        <v>0.209394</v>
      </c>
      <c r="K351" s="51">
        <v>0.30272810073877027</v>
      </c>
      <c r="L351" s="7">
        <f t="shared" si="6"/>
        <v>9.4732777777777999E-2</v>
      </c>
    </row>
    <row r="352" spans="1:12" x14ac:dyDescent="0.25">
      <c r="A352" s="7">
        <v>982</v>
      </c>
      <c r="B352" s="7" t="s">
        <v>177</v>
      </c>
      <c r="C352" s="7" t="s">
        <v>185</v>
      </c>
      <c r="D352" s="7" t="s">
        <v>189</v>
      </c>
      <c r="E352" s="7">
        <v>59.600059999999999</v>
      </c>
      <c r="F352" s="7" t="s">
        <v>11</v>
      </c>
      <c r="G352" s="7">
        <v>0.86606000000000005</v>
      </c>
      <c r="H352" s="48">
        <v>0.23182912345678999</v>
      </c>
      <c r="I352" s="49">
        <v>0.26768252021429229</v>
      </c>
      <c r="J352" s="50">
        <v>0.50138799999999994</v>
      </c>
      <c r="K352" s="51">
        <v>0.57892986629101895</v>
      </c>
      <c r="L352" s="7">
        <f t="shared" si="6"/>
        <v>0.26955887654320998</v>
      </c>
    </row>
    <row r="353" spans="1:12" x14ac:dyDescent="0.25">
      <c r="A353" s="7">
        <v>983</v>
      </c>
      <c r="B353" s="7" t="s">
        <v>177</v>
      </c>
      <c r="C353" s="7" t="s">
        <v>185</v>
      </c>
      <c r="D353" s="7" t="s">
        <v>189</v>
      </c>
      <c r="E353" s="7">
        <v>49.605871</v>
      </c>
      <c r="F353" s="7" t="s">
        <v>11</v>
      </c>
      <c r="G353" s="7">
        <v>0.86606000000000005</v>
      </c>
      <c r="H353" s="48">
        <v>0.23182912345678999</v>
      </c>
      <c r="I353" s="49">
        <v>0.26768252021429229</v>
      </c>
      <c r="J353" s="50">
        <v>0.46945300000000001</v>
      </c>
      <c r="K353" s="51">
        <v>0.54205597764589053</v>
      </c>
      <c r="L353" s="7">
        <f t="shared" si="6"/>
        <v>0.23762387654321002</v>
      </c>
    </row>
    <row r="354" spans="1:12" x14ac:dyDescent="0.25">
      <c r="A354" s="7">
        <v>985</v>
      </c>
      <c r="B354" s="7" t="s">
        <v>177</v>
      </c>
      <c r="C354" s="7" t="s">
        <v>182</v>
      </c>
      <c r="D354" s="7" t="s">
        <v>183</v>
      </c>
      <c r="E354" s="7">
        <v>4.2622229999999997</v>
      </c>
      <c r="F354" s="7" t="s">
        <v>11</v>
      </c>
      <c r="G354" s="7">
        <v>0.86606000000000005</v>
      </c>
      <c r="H354" s="48">
        <v>0.160610098765432</v>
      </c>
      <c r="I354" s="49">
        <v>0.18544915914074314</v>
      </c>
      <c r="J354" s="50">
        <v>0.50181500000000001</v>
      </c>
      <c r="K354" s="51">
        <v>0.57942290372491512</v>
      </c>
      <c r="L354" s="7">
        <f t="shared" si="6"/>
        <v>0.34120490123456804</v>
      </c>
    </row>
    <row r="355" spans="1:12" x14ac:dyDescent="0.25">
      <c r="A355" s="7">
        <v>988</v>
      </c>
      <c r="B355" s="7" t="s">
        <v>187</v>
      </c>
      <c r="C355" s="7" t="s">
        <v>185</v>
      </c>
      <c r="D355" s="7" t="s">
        <v>188</v>
      </c>
      <c r="E355" s="7">
        <v>31.246973000000001</v>
      </c>
      <c r="F355" s="7" t="s">
        <v>11</v>
      </c>
      <c r="G355" s="7">
        <v>0.86606000000000005</v>
      </c>
      <c r="H355" s="48">
        <v>0.22862514814814802</v>
      </c>
      <c r="I355" s="49">
        <v>0.26398303598843958</v>
      </c>
      <c r="J355" s="50">
        <v>0.54323200000000005</v>
      </c>
      <c r="K355" s="51">
        <v>0.62724522550400663</v>
      </c>
      <c r="L355" s="7">
        <f t="shared" si="6"/>
        <v>0.314606851851852</v>
      </c>
    </row>
    <row r="356" spans="1:12" x14ac:dyDescent="0.25">
      <c r="A356" s="7">
        <v>991</v>
      </c>
      <c r="B356" s="7" t="s">
        <v>177</v>
      </c>
      <c r="C356" s="7" t="s">
        <v>185</v>
      </c>
      <c r="D356" s="7" t="s">
        <v>189</v>
      </c>
      <c r="E356" s="7">
        <v>43.535480999999997</v>
      </c>
      <c r="F356" s="7" t="s">
        <v>11</v>
      </c>
      <c r="G356" s="7">
        <v>0.86606000000000005</v>
      </c>
      <c r="H356" s="48">
        <v>0.23182912345678999</v>
      </c>
      <c r="I356" s="49">
        <v>0.26768252021429229</v>
      </c>
      <c r="J356" s="50">
        <v>0.295568</v>
      </c>
      <c r="K356" s="51">
        <v>0.34127889522665866</v>
      </c>
      <c r="L356" s="7">
        <f t="shared" si="6"/>
        <v>6.3738876543210005E-2</v>
      </c>
    </row>
    <row r="357" spans="1:12" x14ac:dyDescent="0.25">
      <c r="A357" s="7">
        <v>992</v>
      </c>
      <c r="B357" s="7" t="s">
        <v>177</v>
      </c>
      <c r="C357" s="7" t="s">
        <v>185</v>
      </c>
      <c r="D357" s="7" t="s">
        <v>189</v>
      </c>
      <c r="E357" s="7">
        <v>12.610032</v>
      </c>
      <c r="F357" s="7" t="s">
        <v>11</v>
      </c>
      <c r="G357" s="7">
        <v>0.86606000000000005</v>
      </c>
      <c r="H357" s="48">
        <v>0.23182912345678999</v>
      </c>
      <c r="I357" s="49">
        <v>0.26768252021429229</v>
      </c>
      <c r="J357" s="50">
        <v>0.48401499999999997</v>
      </c>
      <c r="K357" s="51">
        <v>0.55887005519248079</v>
      </c>
      <c r="L357" s="7">
        <f t="shared" si="6"/>
        <v>0.25218587654321001</v>
      </c>
    </row>
    <row r="358" spans="1:12" x14ac:dyDescent="0.25">
      <c r="A358" s="7">
        <v>993</v>
      </c>
      <c r="B358" s="7" t="s">
        <v>177</v>
      </c>
      <c r="C358" s="7" t="s">
        <v>185</v>
      </c>
      <c r="D358" s="7" t="s">
        <v>189</v>
      </c>
      <c r="E358" s="7">
        <v>52.431579999999997</v>
      </c>
      <c r="F358" s="7" t="s">
        <v>11</v>
      </c>
      <c r="G358" s="7">
        <v>0.86606000000000005</v>
      </c>
      <c r="H358" s="48">
        <v>0.23182912345678999</v>
      </c>
      <c r="I358" s="49">
        <v>0.26768252021429229</v>
      </c>
      <c r="J358" s="50">
        <v>0.295568</v>
      </c>
      <c r="K358" s="51">
        <v>0.34127889522665866</v>
      </c>
      <c r="L358" s="7">
        <f t="shared" si="6"/>
        <v>6.3738876543210005E-2</v>
      </c>
    </row>
    <row r="359" spans="1:12" x14ac:dyDescent="0.25">
      <c r="A359" s="7">
        <v>994</v>
      </c>
      <c r="B359" s="7" t="s">
        <v>177</v>
      </c>
      <c r="C359" s="7" t="s">
        <v>185</v>
      </c>
      <c r="D359" s="7" t="s">
        <v>189</v>
      </c>
      <c r="E359" s="7">
        <v>29.719733999999999</v>
      </c>
      <c r="F359" s="7" t="s">
        <v>11</v>
      </c>
      <c r="G359" s="7">
        <v>0.86606000000000005</v>
      </c>
      <c r="H359" s="48">
        <v>0.23182912345678999</v>
      </c>
      <c r="I359" s="49">
        <v>0.26768252021429229</v>
      </c>
      <c r="J359" s="50">
        <v>0.295568</v>
      </c>
      <c r="K359" s="51">
        <v>0.34127889522665866</v>
      </c>
      <c r="L359" s="7">
        <f t="shared" si="6"/>
        <v>6.3738876543210005E-2</v>
      </c>
    </row>
    <row r="360" spans="1:12" x14ac:dyDescent="0.25">
      <c r="A360" s="7">
        <v>1005</v>
      </c>
      <c r="B360" s="7" t="s">
        <v>177</v>
      </c>
      <c r="C360" s="7" t="s">
        <v>182</v>
      </c>
      <c r="D360" s="7" t="s">
        <v>183</v>
      </c>
      <c r="E360" s="7">
        <v>23.564073</v>
      </c>
      <c r="F360" s="7" t="s">
        <v>5</v>
      </c>
      <c r="G360" s="7">
        <v>2.2773499999999998</v>
      </c>
      <c r="H360" s="48">
        <v>0.883256617283951</v>
      </c>
      <c r="I360" s="49">
        <v>0.38784403683401802</v>
      </c>
      <c r="J360" s="50">
        <v>0.78027599999999997</v>
      </c>
      <c r="K360" s="51">
        <v>0.3426245416822184</v>
      </c>
      <c r="L360" s="7">
        <f t="shared" si="6"/>
        <v>-0.10298061728395103</v>
      </c>
    </row>
    <row r="361" spans="1:12" x14ac:dyDescent="0.25">
      <c r="A361" s="7">
        <v>1006</v>
      </c>
      <c r="B361" s="7" t="s">
        <v>177</v>
      </c>
      <c r="C361" s="7" t="s">
        <v>182</v>
      </c>
      <c r="D361" s="7" t="s">
        <v>183</v>
      </c>
      <c r="E361" s="7">
        <v>35.926198999999997</v>
      </c>
      <c r="F361" s="7" t="s">
        <v>5</v>
      </c>
      <c r="G361" s="7">
        <v>2.2773499999999998</v>
      </c>
      <c r="H361" s="48">
        <v>0.883256617283951</v>
      </c>
      <c r="I361" s="49">
        <v>0.38784403683401802</v>
      </c>
      <c r="J361" s="50">
        <v>0</v>
      </c>
      <c r="K361" s="51">
        <v>0</v>
      </c>
      <c r="L361" s="7">
        <f t="shared" si="6"/>
        <v>-0.883256617283951</v>
      </c>
    </row>
    <row r="362" spans="1:12" x14ac:dyDescent="0.25">
      <c r="A362" s="7">
        <v>1007</v>
      </c>
      <c r="B362" s="7" t="s">
        <v>177</v>
      </c>
      <c r="C362" s="7" t="s">
        <v>182</v>
      </c>
      <c r="D362" s="7" t="s">
        <v>183</v>
      </c>
      <c r="E362" s="7">
        <v>21.424004</v>
      </c>
      <c r="F362" s="7" t="s">
        <v>5</v>
      </c>
      <c r="G362" s="7">
        <v>2.2773499999999998</v>
      </c>
      <c r="H362" s="48">
        <v>0.883256617283951</v>
      </c>
      <c r="I362" s="49">
        <v>0.38784403683401802</v>
      </c>
      <c r="J362" s="50">
        <v>0.80423900000000004</v>
      </c>
      <c r="K362" s="51">
        <v>0.35314685928820783</v>
      </c>
      <c r="L362" s="7">
        <f t="shared" si="6"/>
        <v>-7.9017617283950958E-2</v>
      </c>
    </row>
    <row r="363" spans="1:12" x14ac:dyDescent="0.25">
      <c r="A363" s="7">
        <v>1008</v>
      </c>
      <c r="B363" s="7" t="s">
        <v>187</v>
      </c>
      <c r="C363" s="7" t="s">
        <v>182</v>
      </c>
      <c r="D363" s="7" t="s">
        <v>195</v>
      </c>
      <c r="E363" s="7">
        <v>59.006939000000003</v>
      </c>
      <c r="F363" s="7" t="s">
        <v>5</v>
      </c>
      <c r="G363" s="7">
        <v>2.2773499999999998</v>
      </c>
      <c r="H363" s="48">
        <v>0.88565645679012295</v>
      </c>
      <c r="I363" s="49">
        <v>0.38889782281604629</v>
      </c>
      <c r="J363" s="50">
        <v>0.81622099999999997</v>
      </c>
      <c r="K363" s="51">
        <v>0.35840823764463087</v>
      </c>
      <c r="L363" s="7">
        <f t="shared" si="6"/>
        <v>-6.9435456790122974E-2</v>
      </c>
    </row>
    <row r="364" spans="1:12" x14ac:dyDescent="0.25">
      <c r="A364" s="7">
        <v>1009</v>
      </c>
      <c r="B364" s="7" t="s">
        <v>187</v>
      </c>
      <c r="C364" s="7" t="s">
        <v>182</v>
      </c>
      <c r="D364" s="7" t="s">
        <v>195</v>
      </c>
      <c r="E364" s="7">
        <v>50.008409999999998</v>
      </c>
      <c r="F364" s="7" t="s">
        <v>5</v>
      </c>
      <c r="G364" s="7">
        <v>2.2773499999999998</v>
      </c>
      <c r="H364" s="48">
        <v>0.88565645679012295</v>
      </c>
      <c r="I364" s="49">
        <v>0.38889782281604629</v>
      </c>
      <c r="J364" s="50">
        <v>0.78027599999999997</v>
      </c>
      <c r="K364" s="51">
        <v>0.3426245416822184</v>
      </c>
      <c r="L364" s="7">
        <f t="shared" si="6"/>
        <v>-0.10538045679012298</v>
      </c>
    </row>
    <row r="365" spans="1:12" x14ac:dyDescent="0.25">
      <c r="A365" s="7">
        <v>1010</v>
      </c>
      <c r="B365" s="7" t="s">
        <v>177</v>
      </c>
      <c r="C365" s="7" t="s">
        <v>178</v>
      </c>
      <c r="D365" s="7" t="s">
        <v>179</v>
      </c>
      <c r="E365" s="7">
        <v>34.014904999999999</v>
      </c>
      <c r="F365" s="7" t="s">
        <v>8</v>
      </c>
      <c r="G365" s="7">
        <v>0.51208999999999993</v>
      </c>
      <c r="H365" s="48">
        <v>9.6938176470588208E-2</v>
      </c>
      <c r="I365" s="49">
        <v>0.18929910068657504</v>
      </c>
      <c r="J365" s="50">
        <v>0.23799699999999999</v>
      </c>
      <c r="K365" s="51">
        <v>0.46475619520006251</v>
      </c>
      <c r="L365" s="7">
        <f t="shared" si="6"/>
        <v>0.14105882352941179</v>
      </c>
    </row>
    <row r="366" spans="1:12" x14ac:dyDescent="0.25">
      <c r="A366" s="7">
        <v>1011</v>
      </c>
      <c r="B366" s="7" t="s">
        <v>177</v>
      </c>
      <c r="C366" s="7" t="s">
        <v>178</v>
      </c>
      <c r="D366" s="7" t="s">
        <v>179</v>
      </c>
      <c r="E366" s="7">
        <v>18.988719</v>
      </c>
      <c r="F366" s="7" t="s">
        <v>8</v>
      </c>
      <c r="G366" s="7">
        <v>0.51208999999999993</v>
      </c>
      <c r="H366" s="48">
        <v>9.6938176470588208E-2</v>
      </c>
      <c r="I366" s="49">
        <v>0.18929910068657504</v>
      </c>
      <c r="J366" s="50">
        <v>0.24255099999999999</v>
      </c>
      <c r="K366" s="51">
        <v>0.47364916323302547</v>
      </c>
      <c r="L366" s="7">
        <f t="shared" si="6"/>
        <v>0.14561282352941179</v>
      </c>
    </row>
    <row r="367" spans="1:12" x14ac:dyDescent="0.25">
      <c r="A367" s="7">
        <v>1012</v>
      </c>
      <c r="B367" s="7" t="s">
        <v>187</v>
      </c>
      <c r="C367" s="7" t="s">
        <v>178</v>
      </c>
      <c r="D367" s="7" t="s">
        <v>193</v>
      </c>
      <c r="E367" s="7">
        <v>37.038224</v>
      </c>
      <c r="F367" s="7" t="s">
        <v>8</v>
      </c>
      <c r="G367" s="7">
        <v>0.51208999999999993</v>
      </c>
      <c r="H367" s="48">
        <v>9.6845730769230795E-2</v>
      </c>
      <c r="I367" s="49">
        <v>0.18911857440924607</v>
      </c>
      <c r="J367" s="50">
        <v>0.23799699999999999</v>
      </c>
      <c r="K367" s="51">
        <v>0.46475619520006251</v>
      </c>
      <c r="L367" s="7">
        <f t="shared" si="6"/>
        <v>0.14115126923076921</v>
      </c>
    </row>
    <row r="368" spans="1:12" x14ac:dyDescent="0.25">
      <c r="A368" s="7">
        <v>1013</v>
      </c>
      <c r="B368" s="7" t="s">
        <v>177</v>
      </c>
      <c r="C368" s="7" t="s">
        <v>178</v>
      </c>
      <c r="D368" s="7" t="s">
        <v>179</v>
      </c>
      <c r="E368" s="7">
        <v>43.747889999999998</v>
      </c>
      <c r="F368" s="7" t="s">
        <v>8</v>
      </c>
      <c r="G368" s="7">
        <v>0.51208999999999993</v>
      </c>
      <c r="H368" s="48">
        <v>9.6938176470588208E-2</v>
      </c>
      <c r="I368" s="49">
        <v>0.18929910068657504</v>
      </c>
      <c r="J368" s="50">
        <v>0.23799699999999999</v>
      </c>
      <c r="K368" s="51">
        <v>0.46475619520006251</v>
      </c>
      <c r="L368" s="7">
        <f t="shared" si="6"/>
        <v>0.14105882352941179</v>
      </c>
    </row>
    <row r="369" spans="1:12" x14ac:dyDescent="0.25">
      <c r="A369" s="7">
        <v>1015</v>
      </c>
      <c r="B369" s="7" t="s">
        <v>177</v>
      </c>
      <c r="C369" s="7" t="s">
        <v>185</v>
      </c>
      <c r="D369" s="7" t="s">
        <v>189</v>
      </c>
      <c r="E369" s="7">
        <v>37.433338999999997</v>
      </c>
      <c r="F369" s="7" t="s">
        <v>8</v>
      </c>
      <c r="G369" s="7">
        <v>0.51208999999999993</v>
      </c>
      <c r="H369" s="48">
        <v>0.106476509803922</v>
      </c>
      <c r="I369" s="49">
        <v>0.20792538382690937</v>
      </c>
      <c r="J369" s="50">
        <v>0</v>
      </c>
      <c r="K369" s="51">
        <v>0</v>
      </c>
      <c r="L369" s="7">
        <f t="shared" si="6"/>
        <v>-0.106476509803922</v>
      </c>
    </row>
    <row r="370" spans="1:12" x14ac:dyDescent="0.25">
      <c r="A370" s="7">
        <v>1019</v>
      </c>
      <c r="B370" s="7" t="s">
        <v>177</v>
      </c>
      <c r="C370" s="7" t="s">
        <v>180</v>
      </c>
      <c r="D370" s="7" t="s">
        <v>181</v>
      </c>
      <c r="E370" s="7">
        <v>40.898944</v>
      </c>
      <c r="F370" s="7" t="s">
        <v>8</v>
      </c>
      <c r="G370" s="7">
        <v>0.51208999999999993</v>
      </c>
      <c r="H370" s="48">
        <v>7.9173137254902007E-2</v>
      </c>
      <c r="I370" s="49">
        <v>0.1546078565386983</v>
      </c>
      <c r="J370" s="50">
        <v>-8.0199999999999998E-4</v>
      </c>
      <c r="K370" s="51">
        <v>-1.5661309535433226E-3</v>
      </c>
      <c r="L370" s="7">
        <f t="shared" si="6"/>
        <v>-7.9975137254902004E-2</v>
      </c>
    </row>
    <row r="371" spans="1:12" x14ac:dyDescent="0.25">
      <c r="A371" s="7">
        <v>1025</v>
      </c>
      <c r="B371" s="7" t="s">
        <v>177</v>
      </c>
      <c r="C371" s="7" t="s">
        <v>178</v>
      </c>
      <c r="D371" s="7" t="s">
        <v>179</v>
      </c>
      <c r="E371" s="7">
        <v>75.529687999999993</v>
      </c>
      <c r="F371" s="7" t="s">
        <v>8</v>
      </c>
      <c r="G371" s="7">
        <v>0.51208999999999993</v>
      </c>
      <c r="H371" s="48">
        <v>9.6938176470588208E-2</v>
      </c>
      <c r="I371" s="49">
        <v>0.18929910068657504</v>
      </c>
      <c r="J371" s="50">
        <v>0.23707900000000001</v>
      </c>
      <c r="K371" s="51">
        <v>0.46296354156495939</v>
      </c>
      <c r="L371" s="7">
        <f t="shared" si="6"/>
        <v>0.14014082352941182</v>
      </c>
    </row>
    <row r="372" spans="1:12" x14ac:dyDescent="0.25">
      <c r="A372" s="7">
        <v>1028</v>
      </c>
      <c r="B372" s="7" t="s">
        <v>177</v>
      </c>
      <c r="C372" s="7" t="s">
        <v>178</v>
      </c>
      <c r="D372" s="7" t="s">
        <v>179</v>
      </c>
      <c r="E372" s="7">
        <v>35.260680000000001</v>
      </c>
      <c r="F372" s="7" t="s">
        <v>8</v>
      </c>
      <c r="G372" s="7">
        <v>0.51208999999999993</v>
      </c>
      <c r="H372" s="48">
        <v>9.6938176470588208E-2</v>
      </c>
      <c r="I372" s="49">
        <v>0.18929910068657504</v>
      </c>
      <c r="J372" s="50">
        <v>0.24011399999999999</v>
      </c>
      <c r="K372" s="51">
        <v>0.46889023413853037</v>
      </c>
      <c r="L372" s="7">
        <f t="shared" si="6"/>
        <v>0.14317582352941177</v>
      </c>
    </row>
    <row r="373" spans="1:12" x14ac:dyDescent="0.25">
      <c r="A373" s="7">
        <v>1029</v>
      </c>
      <c r="B373" s="7" t="s">
        <v>177</v>
      </c>
      <c r="C373" s="7" t="s">
        <v>180</v>
      </c>
      <c r="D373" s="7" t="s">
        <v>181</v>
      </c>
      <c r="E373" s="7">
        <v>18.902887</v>
      </c>
      <c r="F373" s="7" t="s">
        <v>6</v>
      </c>
      <c r="G373" s="7">
        <v>0.35733000000000004</v>
      </c>
      <c r="H373" s="48">
        <v>5.7604432098765403E-2</v>
      </c>
      <c r="I373" s="49">
        <v>0.16120793691759827</v>
      </c>
      <c r="J373" s="50">
        <v>0.38808500000000001</v>
      </c>
      <c r="K373" s="51">
        <v>1.0860688998964543</v>
      </c>
      <c r="L373" s="7">
        <f t="shared" si="6"/>
        <v>0.33048056790123459</v>
      </c>
    </row>
    <row r="374" spans="1:12" x14ac:dyDescent="0.25">
      <c r="A374" s="7">
        <v>1030</v>
      </c>
      <c r="B374" s="7" t="s">
        <v>177</v>
      </c>
      <c r="C374" s="7" t="s">
        <v>178</v>
      </c>
      <c r="D374" s="7" t="s">
        <v>179</v>
      </c>
      <c r="E374" s="7">
        <v>67.899094000000005</v>
      </c>
      <c r="F374" s="7" t="s">
        <v>8</v>
      </c>
      <c r="G374" s="7">
        <v>0.51208999999999993</v>
      </c>
      <c r="H374" s="48">
        <v>9.6938176470588208E-2</v>
      </c>
      <c r="I374" s="49">
        <v>0.18929910068657504</v>
      </c>
      <c r="J374" s="50">
        <v>0.25066100000000002</v>
      </c>
      <c r="K374" s="51">
        <v>0.48948622312484147</v>
      </c>
      <c r="L374" s="7">
        <f t="shared" si="6"/>
        <v>0.1537228235294118</v>
      </c>
    </row>
    <row r="375" spans="1:12" x14ac:dyDescent="0.25">
      <c r="A375" s="7">
        <v>1036</v>
      </c>
      <c r="B375" s="7" t="s">
        <v>177</v>
      </c>
      <c r="C375" s="7" t="s">
        <v>182</v>
      </c>
      <c r="D375" s="7" t="s">
        <v>183</v>
      </c>
      <c r="E375" s="7">
        <v>15.180592000000001</v>
      </c>
      <c r="F375" s="7" t="s">
        <v>8</v>
      </c>
      <c r="G375" s="7">
        <v>0.51208999999999993</v>
      </c>
      <c r="H375" s="48">
        <v>6.3382506172839498E-2</v>
      </c>
      <c r="I375" s="49">
        <v>0.12377220053670157</v>
      </c>
      <c r="J375" s="50">
        <v>0.109636</v>
      </c>
      <c r="K375" s="51">
        <v>0.21409517858188992</v>
      </c>
      <c r="L375" s="7">
        <f t="shared" si="6"/>
        <v>4.62534938271605E-2</v>
      </c>
    </row>
    <row r="376" spans="1:12" x14ac:dyDescent="0.25">
      <c r="A376" s="7">
        <v>1041</v>
      </c>
      <c r="B376" s="7" t="s">
        <v>177</v>
      </c>
      <c r="C376" s="7" t="s">
        <v>190</v>
      </c>
      <c r="D376" s="7" t="s">
        <v>191</v>
      </c>
      <c r="E376" s="7">
        <v>7.4624110000000003</v>
      </c>
      <c r="F376" s="7" t="s">
        <v>15</v>
      </c>
      <c r="G376" s="7">
        <v>0.78215000000000001</v>
      </c>
      <c r="H376" s="48">
        <v>0.22240204938271599</v>
      </c>
      <c r="I376" s="49">
        <v>0.28434705540205335</v>
      </c>
      <c r="J376" s="50">
        <v>0.17355899999999999</v>
      </c>
      <c r="K376" s="51">
        <v>0.22189989132519336</v>
      </c>
      <c r="L376" s="7">
        <f t="shared" si="6"/>
        <v>-4.8843049382715997E-2</v>
      </c>
    </row>
    <row r="377" spans="1:12" x14ac:dyDescent="0.25">
      <c r="A377" s="7">
        <v>1044</v>
      </c>
      <c r="B377" s="7" t="s">
        <v>177</v>
      </c>
      <c r="C377" s="7" t="s">
        <v>182</v>
      </c>
      <c r="D377" s="7" t="s">
        <v>183</v>
      </c>
      <c r="E377" s="7">
        <v>9.7928329999999999</v>
      </c>
      <c r="F377" s="7" t="s">
        <v>8</v>
      </c>
      <c r="G377" s="7">
        <v>0.51208999999999993</v>
      </c>
      <c r="H377" s="48">
        <v>6.3382506172839498E-2</v>
      </c>
      <c r="I377" s="49">
        <v>0.12377220053670157</v>
      </c>
      <c r="J377" s="50">
        <v>0.318019</v>
      </c>
      <c r="K377" s="51">
        <v>0.62102169540510466</v>
      </c>
      <c r="L377" s="7">
        <f t="shared" ref="L377:L406" si="7">J377-H377</f>
        <v>0.25463649382716047</v>
      </c>
    </row>
    <row r="378" spans="1:12" x14ac:dyDescent="0.25">
      <c r="A378" s="7">
        <v>1047</v>
      </c>
      <c r="B378" s="7" t="s">
        <v>177</v>
      </c>
      <c r="C378" s="7" t="s">
        <v>182</v>
      </c>
      <c r="D378" s="7" t="s">
        <v>183</v>
      </c>
      <c r="E378" s="7">
        <v>15.259453000000001</v>
      </c>
      <c r="F378" s="7" t="s">
        <v>8</v>
      </c>
      <c r="G378" s="7">
        <v>0.51208999999999993</v>
      </c>
      <c r="H378" s="48">
        <v>6.3382506172839498E-2</v>
      </c>
      <c r="I378" s="49">
        <v>0.12377220053670157</v>
      </c>
      <c r="J378" s="50">
        <v>0.29674099999999998</v>
      </c>
      <c r="K378" s="51">
        <v>0.57947040559276697</v>
      </c>
      <c r="L378" s="7">
        <f t="shared" si="7"/>
        <v>0.23335849382716048</v>
      </c>
    </row>
    <row r="379" spans="1:12" x14ac:dyDescent="0.25">
      <c r="A379" s="7">
        <v>1048</v>
      </c>
      <c r="B379" s="7" t="s">
        <v>177</v>
      </c>
      <c r="C379" s="7" t="s">
        <v>182</v>
      </c>
      <c r="D379" s="7" t="s">
        <v>183</v>
      </c>
      <c r="E379" s="7">
        <v>11.805459000000001</v>
      </c>
      <c r="F379" s="7" t="s">
        <v>8</v>
      </c>
      <c r="G379" s="7">
        <v>0.51208999999999993</v>
      </c>
      <c r="H379" s="48">
        <v>6.3382506172839498E-2</v>
      </c>
      <c r="I379" s="49">
        <v>0.12377220053670157</v>
      </c>
      <c r="J379" s="50">
        <v>0.25032300000000002</v>
      </c>
      <c r="K379" s="51">
        <v>0.48882618289753765</v>
      </c>
      <c r="L379" s="7">
        <f t="shared" si="7"/>
        <v>0.18694049382716052</v>
      </c>
    </row>
    <row r="380" spans="1:12" x14ac:dyDescent="0.25">
      <c r="A380" s="7">
        <v>1049</v>
      </c>
      <c r="B380" s="7" t="s">
        <v>177</v>
      </c>
      <c r="C380" s="7" t="s">
        <v>182</v>
      </c>
      <c r="D380" s="7" t="s">
        <v>183</v>
      </c>
      <c r="E380" s="7">
        <v>11.823148</v>
      </c>
      <c r="F380" s="7" t="s">
        <v>8</v>
      </c>
      <c r="G380" s="7">
        <v>0.51208999999999993</v>
      </c>
      <c r="H380" s="48">
        <v>6.3382506172839498E-2</v>
      </c>
      <c r="I380" s="49">
        <v>0.12377220053670157</v>
      </c>
      <c r="J380" s="50">
        <v>0.12391000000000001</v>
      </c>
      <c r="K380" s="51">
        <v>0.24196918510418094</v>
      </c>
      <c r="L380" s="7">
        <f t="shared" si="7"/>
        <v>6.0527493827160508E-2</v>
      </c>
    </row>
    <row r="381" spans="1:12" x14ac:dyDescent="0.25">
      <c r="A381" s="7">
        <v>1051</v>
      </c>
      <c r="B381" s="7" t="s">
        <v>177</v>
      </c>
      <c r="C381" s="7" t="s">
        <v>182</v>
      </c>
      <c r="D381" s="7" t="s">
        <v>183</v>
      </c>
      <c r="E381" s="7">
        <v>6.6518740000000003</v>
      </c>
      <c r="F381" s="7" t="s">
        <v>5</v>
      </c>
      <c r="G381" s="7">
        <v>2.2773499999999998</v>
      </c>
      <c r="H381" s="48">
        <v>0.883256617283951</v>
      </c>
      <c r="I381" s="49">
        <v>0.38784403683401802</v>
      </c>
      <c r="J381" s="50">
        <v>1.2484599999999999</v>
      </c>
      <c r="K381" s="51">
        <v>0.54820734625771184</v>
      </c>
      <c r="L381" s="7">
        <f t="shared" si="7"/>
        <v>0.36520338271604891</v>
      </c>
    </row>
    <row r="382" spans="1:12" x14ac:dyDescent="0.25">
      <c r="A382" s="7">
        <v>1056</v>
      </c>
      <c r="B382" s="7" t="s">
        <v>177</v>
      </c>
      <c r="C382" s="7" t="s">
        <v>182</v>
      </c>
      <c r="D382" s="7" t="s">
        <v>183</v>
      </c>
      <c r="E382" s="7">
        <v>15.395200000000001</v>
      </c>
      <c r="F382" s="7" t="s">
        <v>10</v>
      </c>
      <c r="G382" s="7">
        <v>0.74791000000000007</v>
      </c>
      <c r="H382" s="48">
        <v>9.5364975308642005E-2</v>
      </c>
      <c r="I382" s="49">
        <v>0.12750862444497599</v>
      </c>
      <c r="J382" s="50">
        <v>0.20665700000000001</v>
      </c>
      <c r="K382" s="51">
        <v>0.27631265794012649</v>
      </c>
      <c r="L382" s="7">
        <f t="shared" si="7"/>
        <v>0.111292024691358</v>
      </c>
    </row>
    <row r="383" spans="1:12" x14ac:dyDescent="0.25">
      <c r="A383" s="7">
        <v>1058</v>
      </c>
      <c r="B383" s="7" t="s">
        <v>177</v>
      </c>
      <c r="C383" s="7" t="s">
        <v>182</v>
      </c>
      <c r="D383" s="7" t="s">
        <v>183</v>
      </c>
      <c r="E383" s="7">
        <v>12.152416000000001</v>
      </c>
      <c r="F383" s="7" t="s">
        <v>10</v>
      </c>
      <c r="G383" s="7">
        <v>0.74791000000000007</v>
      </c>
      <c r="H383" s="48">
        <v>9.5364975308642005E-2</v>
      </c>
      <c r="I383" s="49">
        <v>0.12750862444497599</v>
      </c>
      <c r="J383" s="50">
        <v>0</v>
      </c>
      <c r="K383" s="51">
        <v>0</v>
      </c>
      <c r="L383" s="7">
        <f t="shared" si="7"/>
        <v>-9.5364975308642005E-2</v>
      </c>
    </row>
    <row r="384" spans="1:12" x14ac:dyDescent="0.25">
      <c r="A384" s="7">
        <v>1079</v>
      </c>
      <c r="B384" s="7" t="s">
        <v>177</v>
      </c>
      <c r="C384" s="7" t="s">
        <v>190</v>
      </c>
      <c r="D384" s="7" t="s">
        <v>191</v>
      </c>
      <c r="E384" s="7">
        <v>6.2513069999999997</v>
      </c>
      <c r="F384" s="7" t="s">
        <v>5</v>
      </c>
      <c r="G384" s="7">
        <v>2.2773499999999998</v>
      </c>
      <c r="H384" s="48">
        <v>1.0252009629629599</v>
      </c>
      <c r="I384" s="49">
        <v>0.45017277228487496</v>
      </c>
      <c r="J384" s="50">
        <v>1.03542</v>
      </c>
      <c r="K384" s="51">
        <v>0.45466002151623602</v>
      </c>
      <c r="L384" s="7">
        <f t="shared" si="7"/>
        <v>1.021903703704008E-2</v>
      </c>
    </row>
    <row r="385" spans="1:12" x14ac:dyDescent="0.25">
      <c r="A385" s="7">
        <v>1080</v>
      </c>
      <c r="B385" s="7" t="s">
        <v>177</v>
      </c>
      <c r="C385" s="7" t="s">
        <v>182</v>
      </c>
      <c r="D385" s="7" t="s">
        <v>183</v>
      </c>
      <c r="E385" s="7">
        <v>0</v>
      </c>
      <c r="F385" s="7" t="s">
        <v>10</v>
      </c>
      <c r="G385" s="7">
        <v>0.74791000000000007</v>
      </c>
      <c r="H385" s="48">
        <v>9.5364975308642005E-2</v>
      </c>
      <c r="I385" s="49">
        <v>0.12750862444497599</v>
      </c>
      <c r="J385" s="50">
        <v>0</v>
      </c>
      <c r="K385" s="51">
        <v>0</v>
      </c>
      <c r="L385" s="7">
        <f t="shared" si="7"/>
        <v>-9.5364975308642005E-2</v>
      </c>
    </row>
    <row r="386" spans="1:12" x14ac:dyDescent="0.25">
      <c r="A386" s="7">
        <v>1081</v>
      </c>
      <c r="B386" s="7" t="s">
        <v>177</v>
      </c>
      <c r="C386" s="7" t="s">
        <v>190</v>
      </c>
      <c r="D386" s="7" t="s">
        <v>191</v>
      </c>
      <c r="E386" s="7">
        <v>12.8049</v>
      </c>
      <c r="F386" s="7" t="s">
        <v>5</v>
      </c>
      <c r="G386" s="7">
        <v>2.2773499999999998</v>
      </c>
      <c r="H386" s="48">
        <v>1.0252009629629599</v>
      </c>
      <c r="I386" s="49">
        <v>0.45017277228487496</v>
      </c>
      <c r="J386" s="50">
        <v>0.51208399999999998</v>
      </c>
      <c r="K386" s="51">
        <v>0.22485959558258503</v>
      </c>
      <c r="L386" s="7">
        <f t="shared" si="7"/>
        <v>-0.51311696296295994</v>
      </c>
    </row>
    <row r="387" spans="1:12" x14ac:dyDescent="0.25">
      <c r="A387" s="7">
        <v>1083</v>
      </c>
      <c r="B387" s="7" t="s">
        <v>177</v>
      </c>
      <c r="C387" s="7" t="s">
        <v>190</v>
      </c>
      <c r="D387" s="7" t="s">
        <v>191</v>
      </c>
      <c r="E387" s="7">
        <v>2.0766249999999999</v>
      </c>
      <c r="F387" s="7" t="s">
        <v>5</v>
      </c>
      <c r="G387" s="7">
        <v>2.2773499999999998</v>
      </c>
      <c r="H387" s="48">
        <v>1.0252009629629599</v>
      </c>
      <c r="I387" s="49">
        <v>0.45017277228487496</v>
      </c>
      <c r="J387" s="50">
        <v>1.1133900000000001</v>
      </c>
      <c r="K387" s="51">
        <v>0.48889718312951469</v>
      </c>
      <c r="L387" s="7">
        <f t="shared" si="7"/>
        <v>8.8189037037040174E-2</v>
      </c>
    </row>
    <row r="388" spans="1:12" x14ac:dyDescent="0.25">
      <c r="A388" s="7">
        <v>1100</v>
      </c>
      <c r="B388" s="7" t="s">
        <v>177</v>
      </c>
      <c r="C388" s="7" t="s">
        <v>185</v>
      </c>
      <c r="D388" s="7" t="s">
        <v>189</v>
      </c>
      <c r="E388" s="7">
        <v>10.915526</v>
      </c>
      <c r="F388" s="7" t="s">
        <v>5</v>
      </c>
      <c r="G388" s="7">
        <v>2.2773499999999998</v>
      </c>
      <c r="H388" s="48">
        <v>0.99134392592592602</v>
      </c>
      <c r="I388" s="49">
        <v>0.43530591517593958</v>
      </c>
      <c r="J388" s="50">
        <v>0.763486</v>
      </c>
      <c r="K388" s="51">
        <v>0.33525193755900501</v>
      </c>
      <c r="L388" s="7">
        <f t="shared" si="7"/>
        <v>-0.22785792592592602</v>
      </c>
    </row>
    <row r="389" spans="1:12" x14ac:dyDescent="0.25">
      <c r="A389" s="7">
        <v>1104</v>
      </c>
      <c r="B389" s="7" t="s">
        <v>177</v>
      </c>
      <c r="C389" s="7" t="s">
        <v>182</v>
      </c>
      <c r="D389" s="7" t="s">
        <v>183</v>
      </c>
      <c r="E389" s="7">
        <v>0</v>
      </c>
      <c r="F389" s="7" t="s">
        <v>5</v>
      </c>
      <c r="G389" s="7">
        <v>2.2773499999999998</v>
      </c>
      <c r="H389" s="48">
        <v>0.883256617283951</v>
      </c>
      <c r="I389" s="49">
        <v>0.38784403683401802</v>
      </c>
      <c r="J389" s="50">
        <v>0.763486</v>
      </c>
      <c r="K389" s="51">
        <v>0.33525193755900501</v>
      </c>
      <c r="L389" s="7">
        <f t="shared" si="7"/>
        <v>-0.119770617283951</v>
      </c>
    </row>
    <row r="390" spans="1:12" x14ac:dyDescent="0.25">
      <c r="A390" s="7">
        <v>1105</v>
      </c>
      <c r="B390" s="7" t="s">
        <v>187</v>
      </c>
      <c r="C390" s="7" t="s">
        <v>190</v>
      </c>
      <c r="D390" s="7" t="s">
        <v>197</v>
      </c>
      <c r="E390" s="7">
        <v>68.167496</v>
      </c>
      <c r="F390" s="7" t="s">
        <v>5</v>
      </c>
      <c r="G390" s="7">
        <v>2.2773499999999998</v>
      </c>
      <c r="H390" s="48">
        <v>1.0258684197530898</v>
      </c>
      <c r="I390" s="49">
        <v>0.45046585713794102</v>
      </c>
      <c r="J390" s="50">
        <v>0</v>
      </c>
      <c r="K390" s="51">
        <v>0</v>
      </c>
      <c r="L390" s="7">
        <f t="shared" si="7"/>
        <v>-1.0258684197530898</v>
      </c>
    </row>
    <row r="391" spans="1:12" x14ac:dyDescent="0.25">
      <c r="A391" s="7">
        <v>1106</v>
      </c>
      <c r="B391" s="7" t="s">
        <v>187</v>
      </c>
      <c r="C391" s="7" t="s">
        <v>185</v>
      </c>
      <c r="D391" s="7" t="s">
        <v>188</v>
      </c>
      <c r="E391" s="7">
        <v>73.293336999999994</v>
      </c>
      <c r="F391" s="7" t="s">
        <v>5</v>
      </c>
      <c r="G391" s="7">
        <v>2.2773499999999998</v>
      </c>
      <c r="H391" s="48">
        <v>0.992285839506173</v>
      </c>
      <c r="I391" s="49">
        <v>0.43571951588740115</v>
      </c>
      <c r="J391" s="50">
        <v>0.76321000000000006</v>
      </c>
      <c r="K391" s="51">
        <v>0.33513074406656868</v>
      </c>
      <c r="L391" s="7">
        <f t="shared" si="7"/>
        <v>-0.22907583950617294</v>
      </c>
    </row>
    <row r="392" spans="1:12" x14ac:dyDescent="0.25">
      <c r="A392" s="7">
        <v>1108</v>
      </c>
      <c r="B392" s="7" t="s">
        <v>184</v>
      </c>
      <c r="C392" s="7" t="s">
        <v>185</v>
      </c>
      <c r="D392" s="7" t="s">
        <v>186</v>
      </c>
      <c r="E392" s="7">
        <v>60.337637999999998</v>
      </c>
      <c r="F392" s="7" t="s">
        <v>6</v>
      </c>
      <c r="G392" s="7">
        <v>0.35733000000000004</v>
      </c>
      <c r="H392" s="48">
        <v>8.4789864197530901E-2</v>
      </c>
      <c r="I392" s="49">
        <v>0.23728728121772841</v>
      </c>
      <c r="J392" s="50">
        <v>3.4513000000000002E-2</v>
      </c>
      <c r="K392" s="51">
        <v>9.6585789046539611E-2</v>
      </c>
      <c r="L392" s="7">
        <f t="shared" si="7"/>
        <v>-5.0276864197530899E-2</v>
      </c>
    </row>
    <row r="393" spans="1:12" x14ac:dyDescent="0.25">
      <c r="A393" s="7">
        <v>1111</v>
      </c>
      <c r="B393" s="7" t="s">
        <v>177</v>
      </c>
      <c r="C393" s="7" t="s">
        <v>178</v>
      </c>
      <c r="D393" s="7" t="s">
        <v>179</v>
      </c>
      <c r="E393" s="7">
        <v>64.315386000000004</v>
      </c>
      <c r="F393" s="7" t="s">
        <v>12</v>
      </c>
      <c r="G393" s="7">
        <v>0.32217000000000001</v>
      </c>
      <c r="H393" s="48">
        <v>5.3628921568627495E-2</v>
      </c>
      <c r="I393" s="49">
        <v>0.16646156243172081</v>
      </c>
      <c r="J393" s="50">
        <v>4.8218999999999998E-2</v>
      </c>
      <c r="K393" s="51">
        <v>0.14966942918335038</v>
      </c>
      <c r="L393" s="7">
        <f t="shared" si="7"/>
        <v>-5.4099215686274973E-3</v>
      </c>
    </row>
    <row r="394" spans="1:12" x14ac:dyDescent="0.25">
      <c r="A394" s="7">
        <v>1116</v>
      </c>
      <c r="B394" s="7" t="s">
        <v>177</v>
      </c>
      <c r="C394" s="7" t="s">
        <v>190</v>
      </c>
      <c r="D394" s="7" t="s">
        <v>191</v>
      </c>
      <c r="E394" s="7">
        <v>15.558885</v>
      </c>
      <c r="F394" s="7" t="s">
        <v>11</v>
      </c>
      <c r="G394" s="7">
        <v>0.86606000000000005</v>
      </c>
      <c r="H394" s="48">
        <v>0.25731779012345696</v>
      </c>
      <c r="I394" s="49">
        <v>0.29711312163528736</v>
      </c>
      <c r="J394" s="50">
        <v>0</v>
      </c>
      <c r="K394" s="51">
        <v>0</v>
      </c>
      <c r="L394" s="7">
        <f t="shared" si="7"/>
        <v>-0.25731779012345696</v>
      </c>
    </row>
    <row r="395" spans="1:12" x14ac:dyDescent="0.25">
      <c r="A395" s="7">
        <v>1123</v>
      </c>
      <c r="B395" s="7" t="s">
        <v>177</v>
      </c>
      <c r="C395" s="7" t="s">
        <v>190</v>
      </c>
      <c r="D395" s="7" t="s">
        <v>191</v>
      </c>
      <c r="E395" s="7">
        <v>0.36322399999999999</v>
      </c>
      <c r="F395" s="7" t="s">
        <v>11</v>
      </c>
      <c r="G395" s="7">
        <v>0.86606000000000005</v>
      </c>
      <c r="H395" s="48">
        <v>0.25731779012345696</v>
      </c>
      <c r="I395" s="49">
        <v>0.29711312163528736</v>
      </c>
      <c r="J395" s="50">
        <v>0</v>
      </c>
      <c r="K395" s="51">
        <v>0</v>
      </c>
      <c r="L395" s="7">
        <f t="shared" si="7"/>
        <v>-0.25731779012345696</v>
      </c>
    </row>
    <row r="396" spans="1:12" x14ac:dyDescent="0.25">
      <c r="A396" s="7">
        <v>1125</v>
      </c>
      <c r="B396" s="7" t="s">
        <v>177</v>
      </c>
      <c r="C396" s="7" t="s">
        <v>190</v>
      </c>
      <c r="D396" s="7" t="s">
        <v>191</v>
      </c>
      <c r="E396" s="7">
        <v>35.943254000000003</v>
      </c>
      <c r="F396" s="7" t="s">
        <v>11</v>
      </c>
      <c r="G396" s="7">
        <v>0.86606000000000005</v>
      </c>
      <c r="H396" s="48">
        <v>0.25731779012345696</v>
      </c>
      <c r="I396" s="49">
        <v>0.29711312163528736</v>
      </c>
      <c r="J396" s="50">
        <v>0.58492900000000003</v>
      </c>
      <c r="K396" s="51">
        <v>0.67539085051843983</v>
      </c>
      <c r="L396" s="7">
        <f t="shared" si="7"/>
        <v>0.32761120987654307</v>
      </c>
    </row>
    <row r="397" spans="1:12" x14ac:dyDescent="0.25">
      <c r="A397" s="7">
        <v>1128</v>
      </c>
      <c r="B397" s="7" t="s">
        <v>177</v>
      </c>
      <c r="C397" s="7" t="s">
        <v>178</v>
      </c>
      <c r="D397" s="7" t="s">
        <v>179</v>
      </c>
      <c r="E397" s="7">
        <v>22.858516999999999</v>
      </c>
      <c r="F397" s="7" t="s">
        <v>11</v>
      </c>
      <c r="G397" s="7">
        <v>0.86606000000000005</v>
      </c>
      <c r="H397" s="48">
        <v>0.217800012345679</v>
      </c>
      <c r="I397" s="49">
        <v>0.25148374517432853</v>
      </c>
      <c r="J397" s="50">
        <v>0.21562100000000001</v>
      </c>
      <c r="K397" s="51">
        <v>0.24896773895573054</v>
      </c>
      <c r="L397" s="7">
        <f t="shared" si="7"/>
        <v>-2.1790123456789934E-3</v>
      </c>
    </row>
    <row r="398" spans="1:12" x14ac:dyDescent="0.25">
      <c r="A398" s="7">
        <v>1131</v>
      </c>
      <c r="B398" s="7" t="s">
        <v>177</v>
      </c>
      <c r="C398" s="7" t="s">
        <v>182</v>
      </c>
      <c r="D398" s="7" t="s">
        <v>183</v>
      </c>
      <c r="E398" s="7">
        <v>16.593124</v>
      </c>
      <c r="F398" s="7" t="s">
        <v>8</v>
      </c>
      <c r="G398" s="7">
        <v>0.51208999999999993</v>
      </c>
      <c r="H398" s="48">
        <v>6.3382506172839498E-2</v>
      </c>
      <c r="I398" s="49">
        <v>0.12377220053670157</v>
      </c>
      <c r="J398" s="50">
        <v>0.13892399999999999</v>
      </c>
      <c r="K398" s="51">
        <v>0.27128825011228497</v>
      </c>
      <c r="L398" s="7">
        <f t="shared" si="7"/>
        <v>7.5541493827160494E-2</v>
      </c>
    </row>
    <row r="399" spans="1:12" x14ac:dyDescent="0.25">
      <c r="A399" s="7">
        <v>1134</v>
      </c>
      <c r="B399" s="7" t="s">
        <v>177</v>
      </c>
      <c r="C399" s="7" t="s">
        <v>182</v>
      </c>
      <c r="D399" s="7" t="s">
        <v>183</v>
      </c>
      <c r="E399" s="7">
        <v>19.420574999999999</v>
      </c>
      <c r="F399" s="7" t="s">
        <v>6</v>
      </c>
      <c r="G399" s="7">
        <v>0.35733000000000004</v>
      </c>
      <c r="H399" s="48">
        <v>4.8437481481481498E-2</v>
      </c>
      <c r="I399" s="49">
        <v>0.1355539178951711</v>
      </c>
      <c r="J399" s="50">
        <v>0.123946</v>
      </c>
      <c r="K399" s="51">
        <v>0.3468670416701648</v>
      </c>
      <c r="L399" s="7">
        <f t="shared" si="7"/>
        <v>7.5508518518518503E-2</v>
      </c>
    </row>
    <row r="400" spans="1:12" x14ac:dyDescent="0.25">
      <c r="A400" s="7">
        <v>1135</v>
      </c>
      <c r="B400" s="7" t="s">
        <v>177</v>
      </c>
      <c r="C400" s="7" t="s">
        <v>190</v>
      </c>
      <c r="D400" s="7" t="s">
        <v>191</v>
      </c>
      <c r="E400" s="7">
        <v>9.9843740000000007</v>
      </c>
      <c r="F400" s="7" t="s">
        <v>8</v>
      </c>
      <c r="G400" s="7">
        <v>0.51208999999999993</v>
      </c>
      <c r="H400" s="48">
        <v>0.114075814814815</v>
      </c>
      <c r="I400" s="49">
        <v>0.22276516787052086</v>
      </c>
      <c r="J400" s="50">
        <v>0.17674200000000001</v>
      </c>
      <c r="K400" s="51">
        <v>0.34513854986428172</v>
      </c>
      <c r="L400" s="7">
        <f t="shared" si="7"/>
        <v>6.2666185185185005E-2</v>
      </c>
    </row>
    <row r="401" spans="1:12" x14ac:dyDescent="0.25">
      <c r="A401" s="7">
        <v>1136</v>
      </c>
      <c r="B401" s="7" t="s">
        <v>177</v>
      </c>
      <c r="C401" s="7" t="s">
        <v>182</v>
      </c>
      <c r="D401" s="7" t="s">
        <v>183</v>
      </c>
      <c r="E401" s="7">
        <v>26.405474000000002</v>
      </c>
      <c r="F401" s="7" t="s">
        <v>6</v>
      </c>
      <c r="G401" s="7">
        <v>0.35733000000000004</v>
      </c>
      <c r="H401" s="48">
        <v>4.8437481481481498E-2</v>
      </c>
      <c r="I401" s="49">
        <v>0.1355539178951711</v>
      </c>
      <c r="J401" s="50">
        <v>0.17674200000000001</v>
      </c>
      <c r="K401" s="51">
        <v>0.49461841994794725</v>
      </c>
      <c r="L401" s="7">
        <f t="shared" si="7"/>
        <v>0.12830451851851851</v>
      </c>
    </row>
    <row r="402" spans="1:12" x14ac:dyDescent="0.25">
      <c r="A402" s="7">
        <v>1141</v>
      </c>
      <c r="B402" s="7" t="s">
        <v>177</v>
      </c>
      <c r="C402" s="7" t="s">
        <v>182</v>
      </c>
      <c r="D402" s="7" t="s">
        <v>183</v>
      </c>
      <c r="E402" s="7">
        <v>22.748304999999998</v>
      </c>
      <c r="F402" s="7" t="s">
        <v>6</v>
      </c>
      <c r="G402" s="7">
        <v>0.35733000000000004</v>
      </c>
      <c r="H402" s="48">
        <v>4.8437481481481498E-2</v>
      </c>
      <c r="I402" s="49">
        <v>0.1355539178951711</v>
      </c>
      <c r="J402" s="50">
        <v>7.0716000000000001E-2</v>
      </c>
      <c r="K402" s="51">
        <v>0.19790109982369236</v>
      </c>
      <c r="L402" s="7">
        <f t="shared" si="7"/>
        <v>2.2278518518518503E-2</v>
      </c>
    </row>
    <row r="403" spans="1:12" x14ac:dyDescent="0.25">
      <c r="A403" s="7">
        <v>1149</v>
      </c>
      <c r="B403" s="7" t="s">
        <v>177</v>
      </c>
      <c r="C403" s="7" t="s">
        <v>182</v>
      </c>
      <c r="D403" s="7" t="s">
        <v>183</v>
      </c>
      <c r="E403" s="7">
        <v>27.35369</v>
      </c>
      <c r="F403" s="7" t="s">
        <v>8</v>
      </c>
      <c r="G403" s="7">
        <v>0.51208999999999993</v>
      </c>
      <c r="H403" s="48">
        <v>6.3382506172839498E-2</v>
      </c>
      <c r="I403" s="49">
        <v>0.12377220053670157</v>
      </c>
      <c r="J403" s="50">
        <v>0.45568999999999998</v>
      </c>
      <c r="K403" s="51">
        <v>0.88986311000019536</v>
      </c>
      <c r="L403" s="7">
        <f t="shared" si="7"/>
        <v>0.39230749382716046</v>
      </c>
    </row>
    <row r="404" spans="1:12" x14ac:dyDescent="0.25">
      <c r="A404" s="7">
        <v>1151</v>
      </c>
      <c r="B404" s="7" t="s">
        <v>177</v>
      </c>
      <c r="C404" s="7" t="s">
        <v>182</v>
      </c>
      <c r="D404" s="7" t="s">
        <v>183</v>
      </c>
      <c r="E404" s="7">
        <v>20.705362000000001</v>
      </c>
      <c r="F404" s="7" t="s">
        <v>8</v>
      </c>
      <c r="G404" s="7">
        <v>0.51208999999999993</v>
      </c>
      <c r="H404" s="48">
        <v>6.3382506172839498E-2</v>
      </c>
      <c r="I404" s="49">
        <v>0.12377220053670157</v>
      </c>
      <c r="J404" s="50">
        <v>1.5198E-2</v>
      </c>
      <c r="K404" s="51">
        <v>2.9678376847819724E-2</v>
      </c>
      <c r="L404" s="7">
        <f t="shared" si="7"/>
        <v>-4.8184506172839495E-2</v>
      </c>
    </row>
    <row r="405" spans="1:12" x14ac:dyDescent="0.25">
      <c r="A405" s="7">
        <v>1152</v>
      </c>
      <c r="B405" s="7" t="s">
        <v>177</v>
      </c>
      <c r="C405" s="7" t="s">
        <v>182</v>
      </c>
      <c r="D405" s="7" t="s">
        <v>183</v>
      </c>
      <c r="E405" s="7">
        <v>31.924444000000001</v>
      </c>
      <c r="F405" s="7" t="s">
        <v>8</v>
      </c>
      <c r="G405" s="7">
        <v>0.51208999999999993</v>
      </c>
      <c r="H405" s="48">
        <v>6.3382506172839498E-2</v>
      </c>
      <c r="I405" s="49">
        <v>0.12377220053670157</v>
      </c>
      <c r="J405" s="50">
        <v>8.9960000000000005E-3</v>
      </c>
      <c r="K405" s="51">
        <v>1.7567224511316374E-2</v>
      </c>
      <c r="L405" s="7">
        <f t="shared" si="7"/>
        <v>-5.4386506172839494E-2</v>
      </c>
    </row>
    <row r="406" spans="1:12" x14ac:dyDescent="0.25">
      <c r="A406" s="7">
        <v>1157</v>
      </c>
      <c r="B406" s="7" t="s">
        <v>177</v>
      </c>
      <c r="C406" s="7" t="s">
        <v>182</v>
      </c>
      <c r="D406" s="7" t="s">
        <v>183</v>
      </c>
      <c r="E406" s="7">
        <v>40.110973999999999</v>
      </c>
      <c r="F406" s="7" t="s">
        <v>8</v>
      </c>
      <c r="G406" s="7">
        <v>0.51208999999999993</v>
      </c>
      <c r="H406" s="48">
        <v>6.3382506172839498E-2</v>
      </c>
      <c r="I406" s="49">
        <v>0.12377220053670157</v>
      </c>
      <c r="J406" s="50">
        <v>7.0652000000000006E-2</v>
      </c>
      <c r="K406" s="51">
        <v>0.13796793532386889</v>
      </c>
      <c r="L406" s="7">
        <f t="shared" si="7"/>
        <v>7.2694938271605086E-3</v>
      </c>
    </row>
  </sheetData>
  <sortState ref="A3:N406">
    <sortCondition ref="A3"/>
  </sortState>
  <mergeCells count="4">
    <mergeCell ref="A1:E1"/>
    <mergeCell ref="F1:G1"/>
    <mergeCell ref="H1:I1"/>
    <mergeCell ref="J1:K1"/>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2"/>
  <sheetViews>
    <sheetView workbookViewId="0">
      <selection activeCell="D7" sqref="D7"/>
    </sheetView>
  </sheetViews>
  <sheetFormatPr defaultRowHeight="15" x14ac:dyDescent="0.25"/>
  <cols>
    <col min="1" max="1" width="4.28515625" customWidth="1"/>
    <col min="2" max="2" width="27.42578125" customWidth="1"/>
    <col min="3" max="3" width="9.140625" style="7"/>
    <col min="4" max="4" width="139.7109375" customWidth="1"/>
  </cols>
  <sheetData>
    <row r="1" spans="1:4" x14ac:dyDescent="0.25">
      <c r="A1" s="1" t="s">
        <v>145</v>
      </c>
    </row>
    <row r="2" spans="1:4" x14ac:dyDescent="0.25">
      <c r="A2" s="118" t="s">
        <v>248</v>
      </c>
    </row>
    <row r="5" spans="1:4" x14ac:dyDescent="0.25">
      <c r="A5" s="12" t="s">
        <v>92</v>
      </c>
      <c r="B5" s="12"/>
      <c r="C5" s="71" t="s">
        <v>93</v>
      </c>
      <c r="D5" s="12" t="s">
        <v>94</v>
      </c>
    </row>
    <row r="6" spans="1:4" x14ac:dyDescent="0.25">
      <c r="A6" t="s">
        <v>199</v>
      </c>
    </row>
    <row r="7" spans="1:4" x14ac:dyDescent="0.25">
      <c r="B7" t="s">
        <v>171</v>
      </c>
      <c r="C7" s="7" t="s">
        <v>247</v>
      </c>
      <c r="D7" t="s">
        <v>347</v>
      </c>
    </row>
    <row r="8" spans="1:4" x14ac:dyDescent="0.25">
      <c r="B8" t="s">
        <v>173</v>
      </c>
      <c r="C8" s="7" t="s">
        <v>247</v>
      </c>
      <c r="D8" t="s">
        <v>348</v>
      </c>
    </row>
    <row r="9" spans="1:4" x14ac:dyDescent="0.25">
      <c r="B9" t="s">
        <v>174</v>
      </c>
      <c r="C9" s="7" t="s">
        <v>247</v>
      </c>
      <c r="D9" t="s">
        <v>349</v>
      </c>
    </row>
    <row r="10" spans="1:4" x14ac:dyDescent="0.25">
      <c r="B10" t="s">
        <v>175</v>
      </c>
      <c r="C10" s="7" t="s">
        <v>247</v>
      </c>
      <c r="D10" t="s">
        <v>250</v>
      </c>
    </row>
    <row r="11" spans="1:4" x14ac:dyDescent="0.25">
      <c r="B11" t="s">
        <v>176</v>
      </c>
      <c r="C11" s="7" t="s">
        <v>246</v>
      </c>
      <c r="D11" t="s">
        <v>251</v>
      </c>
    </row>
    <row r="12" spans="1:4" x14ac:dyDescent="0.25">
      <c r="A12" t="s">
        <v>201</v>
      </c>
    </row>
    <row r="13" spans="1:4" x14ac:dyDescent="0.25">
      <c r="B13" t="s">
        <v>1</v>
      </c>
      <c r="C13" s="7" t="s">
        <v>247</v>
      </c>
      <c r="D13" t="s">
        <v>252</v>
      </c>
    </row>
    <row r="14" spans="1:4" x14ac:dyDescent="0.25">
      <c r="B14" t="s">
        <v>245</v>
      </c>
      <c r="C14" s="7" t="s">
        <v>246</v>
      </c>
      <c r="D14" t="s">
        <v>253</v>
      </c>
    </row>
    <row r="15" spans="1:4" x14ac:dyDescent="0.25">
      <c r="A15" t="s">
        <v>60</v>
      </c>
    </row>
    <row r="16" spans="1:4" x14ac:dyDescent="0.25">
      <c r="B16" t="s">
        <v>198</v>
      </c>
      <c r="C16" s="7" t="s">
        <v>249</v>
      </c>
      <c r="D16" t="s">
        <v>254</v>
      </c>
    </row>
    <row r="17" spans="1:4" x14ac:dyDescent="0.25">
      <c r="B17" t="s">
        <v>202</v>
      </c>
      <c r="C17" s="7" t="s">
        <v>247</v>
      </c>
      <c r="D17" t="s">
        <v>256</v>
      </c>
    </row>
    <row r="18" spans="1:4" x14ac:dyDescent="0.25">
      <c r="A18" t="s">
        <v>59</v>
      </c>
    </row>
    <row r="19" spans="1:4" x14ac:dyDescent="0.25">
      <c r="B19" t="s">
        <v>203</v>
      </c>
      <c r="C19" s="7" t="s">
        <v>249</v>
      </c>
      <c r="D19" t="s">
        <v>255</v>
      </c>
    </row>
    <row r="20" spans="1:4" x14ac:dyDescent="0.25">
      <c r="B20" t="s">
        <v>204</v>
      </c>
      <c r="C20" s="7" t="s">
        <v>247</v>
      </c>
      <c r="D20" t="s">
        <v>257</v>
      </c>
    </row>
    <row r="21" spans="1:4" x14ac:dyDescent="0.25">
      <c r="A21" t="s">
        <v>205</v>
      </c>
    </row>
    <row r="22" spans="1:4" x14ac:dyDescent="0.25">
      <c r="B22" t="s">
        <v>206</v>
      </c>
      <c r="C22" s="7" t="s">
        <v>146</v>
      </c>
      <c r="D22" t="s">
        <v>258</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06"/>
  <sheetViews>
    <sheetView workbookViewId="0">
      <selection activeCell="O17" sqref="O17"/>
    </sheetView>
  </sheetViews>
  <sheetFormatPr defaultRowHeight="15" x14ac:dyDescent="0.25"/>
  <cols>
    <col min="2" max="3" width="9.140625" style="72"/>
    <col min="4" max="4" width="10.85546875" style="73" customWidth="1"/>
    <col min="5" max="5" width="10.28515625" style="73" customWidth="1"/>
    <col min="6" max="6" width="10.28515625" customWidth="1"/>
  </cols>
  <sheetData>
    <row r="1" spans="1:6" s="7" customFormat="1" x14ac:dyDescent="0.25">
      <c r="A1" s="142" t="s">
        <v>0</v>
      </c>
      <c r="B1" s="145" t="s">
        <v>223</v>
      </c>
      <c r="C1" s="145"/>
      <c r="D1" s="146" t="s">
        <v>222</v>
      </c>
      <c r="E1" s="146"/>
      <c r="F1" s="142" t="s">
        <v>224</v>
      </c>
    </row>
    <row r="2" spans="1:6" s="7" customFormat="1" x14ac:dyDescent="0.25">
      <c r="A2" s="142"/>
      <c r="B2" s="54" t="s">
        <v>225</v>
      </c>
      <c r="C2" s="54" t="s">
        <v>226</v>
      </c>
      <c r="D2" s="55" t="s">
        <v>220</v>
      </c>
      <c r="E2" s="55" t="s">
        <v>221</v>
      </c>
      <c r="F2" s="142"/>
    </row>
    <row r="3" spans="1:6" ht="15" customHeight="1" x14ac:dyDescent="0.25">
      <c r="A3">
        <v>74</v>
      </c>
      <c r="B3" s="72">
        <v>0.12901000000000001</v>
      </c>
      <c r="C3" s="72">
        <v>6.2600000000000004E-4</v>
      </c>
      <c r="D3" s="73">
        <v>0.25706299999999999</v>
      </c>
      <c r="E3" s="73">
        <v>0.33716000000000002</v>
      </c>
      <c r="F3">
        <v>-0.89261024251235166</v>
      </c>
    </row>
    <row r="4" spans="1:6" x14ac:dyDescent="0.25">
      <c r="A4">
        <v>78</v>
      </c>
      <c r="B4" s="72">
        <v>0</v>
      </c>
      <c r="C4" s="72">
        <v>0</v>
      </c>
      <c r="D4" s="73">
        <v>0.147451</v>
      </c>
      <c r="E4" s="73">
        <v>0</v>
      </c>
      <c r="F4">
        <v>-0.83135227775437215</v>
      </c>
    </row>
    <row r="5" spans="1:6" x14ac:dyDescent="0.25">
      <c r="A5">
        <v>79</v>
      </c>
      <c r="B5" s="72">
        <v>0</v>
      </c>
      <c r="C5" s="72">
        <v>0</v>
      </c>
      <c r="D5" s="73">
        <v>0.177289</v>
      </c>
      <c r="E5" s="73">
        <v>0.31379499999999999</v>
      </c>
      <c r="F5">
        <v>-0.75131820961905504</v>
      </c>
    </row>
    <row r="6" spans="1:6" x14ac:dyDescent="0.25">
      <c r="A6">
        <v>134</v>
      </c>
      <c r="B6" s="72">
        <v>7.9649999999999999E-3</v>
      </c>
      <c r="C6" s="72">
        <v>7.332E-3</v>
      </c>
      <c r="D6" s="73">
        <v>1.1043000000000001</v>
      </c>
      <c r="E6" s="73">
        <v>1.28491</v>
      </c>
      <c r="F6">
        <v>3.9943278985174996E-2</v>
      </c>
    </row>
    <row r="7" spans="1:6" x14ac:dyDescent="0.25">
      <c r="A7">
        <v>136</v>
      </c>
      <c r="B7" s="72">
        <v>0.181032</v>
      </c>
      <c r="C7" s="72">
        <v>0</v>
      </c>
      <c r="D7" s="73">
        <v>2.8241200000000002</v>
      </c>
      <c r="E7" s="73">
        <v>0</v>
      </c>
      <c r="F7">
        <v>0.42211162294184257</v>
      </c>
    </row>
    <row r="8" spans="1:6" x14ac:dyDescent="0.25">
      <c r="A8">
        <v>193</v>
      </c>
      <c r="B8" s="72">
        <v>3.7938E-2</v>
      </c>
      <c r="C8" s="72">
        <v>0</v>
      </c>
      <c r="D8" s="73">
        <v>0.26541700000000001</v>
      </c>
      <c r="E8" s="73">
        <v>1.36757</v>
      </c>
      <c r="F8">
        <v>-0.64305868957863777</v>
      </c>
    </row>
    <row r="9" spans="1:6" x14ac:dyDescent="0.25">
      <c r="A9">
        <v>194</v>
      </c>
      <c r="B9" s="72">
        <v>3.3008000000000003E-2</v>
      </c>
      <c r="C9" s="72">
        <v>1.2768E-2</v>
      </c>
      <c r="D9" s="73">
        <v>5.3849000000000001E-2</v>
      </c>
      <c r="E9" s="73">
        <v>0</v>
      </c>
      <c r="F9">
        <v>-1.6810814464059822</v>
      </c>
    </row>
    <row r="10" spans="1:6" x14ac:dyDescent="0.25">
      <c r="A10">
        <v>254</v>
      </c>
      <c r="B10" s="72">
        <v>2.9812000000000002E-2</v>
      </c>
      <c r="C10" s="72">
        <v>4.5209999999999998E-3</v>
      </c>
      <c r="D10" s="73">
        <v>2.2369E-2</v>
      </c>
      <c r="E10" s="73">
        <v>7.0670000000000004E-3</v>
      </c>
      <c r="F10" t="s">
        <v>61</v>
      </c>
    </row>
    <row r="11" spans="1:6" x14ac:dyDescent="0.25">
      <c r="A11">
        <v>255</v>
      </c>
      <c r="B11" s="72">
        <v>3.4853000000000002E-2</v>
      </c>
      <c r="C11" s="72">
        <v>9.9810000000000003E-3</v>
      </c>
      <c r="D11" s="73">
        <v>2.0149699999999999</v>
      </c>
      <c r="E11" s="73">
        <v>3.5968499999999999</v>
      </c>
      <c r="F11">
        <v>0.29669085235908904</v>
      </c>
    </row>
    <row r="12" spans="1:6" x14ac:dyDescent="0.25">
      <c r="A12">
        <v>256</v>
      </c>
      <c r="B12" s="72">
        <v>2.7546000000000001E-2</v>
      </c>
      <c r="C12" s="72">
        <v>9.5000000000000005E-5</v>
      </c>
      <c r="D12" s="73">
        <v>2.0525000000000002E-2</v>
      </c>
      <c r="E12" s="73">
        <v>4.516E-3</v>
      </c>
      <c r="F12" t="s">
        <v>61</v>
      </c>
    </row>
    <row r="13" spans="1:6" x14ac:dyDescent="0.25">
      <c r="A13">
        <v>258</v>
      </c>
      <c r="B13" s="72">
        <v>2.4329999999999998E-3</v>
      </c>
      <c r="C13" s="72">
        <v>1.4151E-2</v>
      </c>
      <c r="D13" s="73">
        <v>3.0473E-2</v>
      </c>
      <c r="E13" s="73">
        <v>1.0227999999999999E-2</v>
      </c>
      <c r="F13">
        <v>-1.5522219907053789</v>
      </c>
    </row>
    <row r="14" spans="1:6" x14ac:dyDescent="0.25">
      <c r="A14">
        <v>259</v>
      </c>
      <c r="B14" s="72">
        <v>0.102838</v>
      </c>
      <c r="C14" s="72">
        <v>9.0348999999999999E-2</v>
      </c>
      <c r="D14" s="73">
        <v>2.63774</v>
      </c>
      <c r="E14" s="73">
        <v>4.1611500000000001</v>
      </c>
      <c r="F14">
        <v>0.4039611740512391</v>
      </c>
    </row>
    <row r="15" spans="1:6" x14ac:dyDescent="0.25">
      <c r="A15">
        <v>264</v>
      </c>
      <c r="B15" s="72">
        <v>3.7687999999999999E-2</v>
      </c>
      <c r="C15" s="72">
        <v>2.6647000000000001E-2</v>
      </c>
      <c r="D15" s="73">
        <v>3.1806000000000001E-2</v>
      </c>
      <c r="E15" s="73">
        <v>2.9352E-2</v>
      </c>
      <c r="F15" t="s">
        <v>61</v>
      </c>
    </row>
    <row r="16" spans="1:6" x14ac:dyDescent="0.25">
      <c r="A16">
        <v>265</v>
      </c>
      <c r="B16" s="72">
        <v>2.9744E-2</v>
      </c>
      <c r="C16" s="72">
        <v>7.3379999999999999E-3</v>
      </c>
      <c r="D16" s="73">
        <v>7.1683700000000004</v>
      </c>
      <c r="E16" s="73">
        <v>3.0551499999999998</v>
      </c>
      <c r="F16">
        <v>0.8536146294174829</v>
      </c>
    </row>
    <row r="17" spans="1:6" x14ac:dyDescent="0.25">
      <c r="A17">
        <v>277</v>
      </c>
      <c r="B17" s="72">
        <v>1.8717000000000001E-2</v>
      </c>
      <c r="C17" s="72">
        <v>1.9467999999999999E-2</v>
      </c>
      <c r="D17" s="73">
        <v>5.3893999999999997E-2</v>
      </c>
      <c r="E17" s="73">
        <v>0</v>
      </c>
      <c r="F17">
        <v>-1.453741201234471</v>
      </c>
    </row>
    <row r="18" spans="1:6" x14ac:dyDescent="0.25">
      <c r="A18">
        <v>278</v>
      </c>
      <c r="B18" s="72">
        <v>6.515E-3</v>
      </c>
      <c r="C18" s="72">
        <v>0</v>
      </c>
      <c r="D18" s="73">
        <v>5.3893999999999997E-2</v>
      </c>
      <c r="E18" s="73">
        <v>0</v>
      </c>
      <c r="F18">
        <v>-1.3244141099084219</v>
      </c>
    </row>
    <row r="19" spans="1:6" x14ac:dyDescent="0.25">
      <c r="A19">
        <v>282</v>
      </c>
      <c r="B19" s="72">
        <v>6.3117000000000006E-2</v>
      </c>
      <c r="C19" s="72">
        <v>1.0359E-2</v>
      </c>
      <c r="D19" s="73">
        <v>3.5693600000000001</v>
      </c>
      <c r="E19" s="73">
        <v>1.97688</v>
      </c>
      <c r="F19">
        <v>0.54484201155869427</v>
      </c>
    </row>
    <row r="20" spans="1:6" x14ac:dyDescent="0.25">
      <c r="A20">
        <v>284</v>
      </c>
      <c r="B20" s="72">
        <v>7.1451000000000001E-2</v>
      </c>
      <c r="C20" s="72">
        <v>0</v>
      </c>
      <c r="D20" s="73">
        <v>5.0155799999999999</v>
      </c>
      <c r="E20" s="73">
        <v>0</v>
      </c>
      <c r="F20">
        <v>0.69408979364574386</v>
      </c>
    </row>
    <row r="21" spans="1:6" x14ac:dyDescent="0.25">
      <c r="A21">
        <v>286</v>
      </c>
      <c r="B21" s="72">
        <v>2.9214E-2</v>
      </c>
      <c r="C21" s="72">
        <v>2.1798000000000001E-2</v>
      </c>
      <c r="D21" s="73">
        <v>0.18199499999999999</v>
      </c>
      <c r="E21" s="73">
        <v>0.14374300000000001</v>
      </c>
      <c r="F21">
        <v>-0.81593065170419843</v>
      </c>
    </row>
    <row r="22" spans="1:6" x14ac:dyDescent="0.25">
      <c r="A22">
        <v>713</v>
      </c>
      <c r="B22" s="72">
        <v>5.7709999999999997E-2</v>
      </c>
      <c r="C22" s="72">
        <v>1.8721000000000002E-2</v>
      </c>
      <c r="D22" s="73">
        <v>5.5724999999999997E-2</v>
      </c>
      <c r="E22" s="73">
        <v>0</v>
      </c>
      <c r="F22" t="s">
        <v>61</v>
      </c>
    </row>
    <row r="23" spans="1:6" x14ac:dyDescent="0.25">
      <c r="A23">
        <v>714</v>
      </c>
      <c r="B23" s="72">
        <v>6.3766000000000003E-2</v>
      </c>
      <c r="C23" s="72">
        <v>0</v>
      </c>
      <c r="D23" s="73">
        <v>0.10845399999999999</v>
      </c>
      <c r="E23" s="73">
        <v>3.0130000000000001E-3</v>
      </c>
      <c r="F23">
        <v>-1.3498090816430703</v>
      </c>
    </row>
    <row r="24" spans="1:6" x14ac:dyDescent="0.25">
      <c r="A24">
        <v>125</v>
      </c>
      <c r="B24" s="72">
        <v>0</v>
      </c>
      <c r="C24" s="72">
        <v>0</v>
      </c>
      <c r="D24" s="73">
        <v>2.9229000000000002E-2</v>
      </c>
      <c r="E24" s="73">
        <v>6.5139999999999998E-3</v>
      </c>
      <c r="F24">
        <v>-1.5341860427305207</v>
      </c>
    </row>
    <row r="25" spans="1:6" x14ac:dyDescent="0.25">
      <c r="A25">
        <v>716</v>
      </c>
      <c r="B25" s="72">
        <v>0.107407</v>
      </c>
      <c r="C25" s="72">
        <v>4.4711000000000001E-2</v>
      </c>
      <c r="D25" s="73">
        <v>0.34242600000000001</v>
      </c>
      <c r="E25" s="73">
        <v>0</v>
      </c>
      <c r="F25">
        <v>-0.62889702597677855</v>
      </c>
    </row>
    <row r="26" spans="1:6" x14ac:dyDescent="0.25">
      <c r="A26">
        <v>261</v>
      </c>
      <c r="B26" s="72">
        <v>0</v>
      </c>
      <c r="C26" s="72">
        <v>0</v>
      </c>
      <c r="D26" s="73">
        <v>1.5006E-2</v>
      </c>
      <c r="E26" s="73">
        <v>3.15E-3</v>
      </c>
      <c r="F26">
        <v>-1.8237350578858538</v>
      </c>
    </row>
    <row r="27" spans="1:6" ht="15" customHeight="1" x14ac:dyDescent="0.25">
      <c r="A27">
        <v>719</v>
      </c>
      <c r="B27" s="72">
        <v>3.3170999999999999E-2</v>
      </c>
      <c r="C27" s="72">
        <v>2.3008000000000001E-2</v>
      </c>
      <c r="D27" s="73">
        <v>2.9922399999999998</v>
      </c>
      <c r="E27" s="73">
        <v>0.108302</v>
      </c>
      <c r="F27">
        <v>0.4711550922204063</v>
      </c>
    </row>
    <row r="28" spans="1:6" ht="15" customHeight="1" x14ac:dyDescent="0.25">
      <c r="A28">
        <v>777</v>
      </c>
      <c r="B28" s="72">
        <v>9.6614000000000005E-2</v>
      </c>
      <c r="C28" s="72">
        <v>7.1113999999999997E-2</v>
      </c>
      <c r="D28" s="73">
        <v>1.3298099999999999</v>
      </c>
      <c r="E28" s="73">
        <v>1.1588700000000001</v>
      </c>
      <c r="F28">
        <v>9.1032107377252855E-2</v>
      </c>
    </row>
    <row r="29" spans="1:6" ht="15" customHeight="1" x14ac:dyDescent="0.25">
      <c r="A29">
        <v>1111</v>
      </c>
      <c r="B29" s="72">
        <v>3.0074E-2</v>
      </c>
      <c r="C29" s="72">
        <v>0</v>
      </c>
      <c r="D29" s="73">
        <v>2.2353999999999999E-2</v>
      </c>
      <c r="E29" s="73">
        <v>0</v>
      </c>
      <c r="F29" t="s">
        <v>61</v>
      </c>
    </row>
    <row r="30" spans="1:6" ht="15" customHeight="1" x14ac:dyDescent="0.25">
      <c r="A30">
        <v>76</v>
      </c>
      <c r="B30" s="72">
        <v>1.3974E-2</v>
      </c>
      <c r="C30" s="72">
        <v>4.0439999999999997E-2</v>
      </c>
      <c r="D30" s="73">
        <v>0.119772</v>
      </c>
      <c r="E30" s="73">
        <v>0</v>
      </c>
      <c r="F30">
        <v>-0.97552254210398648</v>
      </c>
    </row>
    <row r="31" spans="1:6" ht="15" customHeight="1" x14ac:dyDescent="0.25">
      <c r="A31">
        <v>158</v>
      </c>
      <c r="B31" s="72">
        <v>7.2733000000000006E-2</v>
      </c>
      <c r="C31" s="72">
        <v>4.1012E-2</v>
      </c>
      <c r="D31" s="73">
        <v>0.35752400000000001</v>
      </c>
      <c r="E31" s="73">
        <v>0.27673300000000001</v>
      </c>
      <c r="F31">
        <v>-0.54547373944563526</v>
      </c>
    </row>
    <row r="32" spans="1:6" ht="15" customHeight="1" x14ac:dyDescent="0.25">
      <c r="A32">
        <v>238</v>
      </c>
      <c r="B32" s="72">
        <v>1.3682E-2</v>
      </c>
      <c r="C32" s="72">
        <v>1.6965999999999998E-2</v>
      </c>
      <c r="D32" s="73">
        <v>4.0430000000000001E-2</v>
      </c>
      <c r="E32" s="73">
        <v>0</v>
      </c>
      <c r="F32">
        <v>-1.5727086854721375</v>
      </c>
    </row>
    <row r="33" spans="1:6" x14ac:dyDescent="0.25">
      <c r="A33">
        <v>404</v>
      </c>
      <c r="B33" s="72" t="s">
        <v>63</v>
      </c>
      <c r="C33" s="72">
        <v>0</v>
      </c>
      <c r="D33" s="73">
        <v>0.36878300000000003</v>
      </c>
      <c r="E33" s="73">
        <v>0</v>
      </c>
      <c r="F33">
        <v>-0.43322910707708245</v>
      </c>
    </row>
    <row r="34" spans="1:6" ht="15" customHeight="1" x14ac:dyDescent="0.25">
      <c r="A34">
        <v>262</v>
      </c>
      <c r="B34" s="72">
        <v>2.7862000000000001E-2</v>
      </c>
      <c r="C34" s="72">
        <v>0</v>
      </c>
      <c r="D34" s="73">
        <v>1.2271000000000001E-2</v>
      </c>
      <c r="E34" s="73">
        <v>0</v>
      </c>
      <c r="F34" t="s">
        <v>61</v>
      </c>
    </row>
    <row r="35" spans="1:6" ht="15" customHeight="1" x14ac:dyDescent="0.25">
      <c r="A35">
        <v>263</v>
      </c>
      <c r="B35" s="72">
        <v>0.105901</v>
      </c>
      <c r="C35" s="72">
        <v>2.1874999999999999E-2</v>
      </c>
      <c r="D35" s="73">
        <v>3.4222000000000002E-2</v>
      </c>
      <c r="E35" s="73">
        <v>2.9959E-2</v>
      </c>
      <c r="F35" t="s">
        <v>61</v>
      </c>
    </row>
    <row r="36" spans="1:6" ht="15" customHeight="1" x14ac:dyDescent="0.25">
      <c r="A36">
        <v>267</v>
      </c>
      <c r="B36" s="72">
        <v>4.6221999999999999E-2</v>
      </c>
      <c r="C36" s="72">
        <v>1.8630000000000001E-2</v>
      </c>
      <c r="D36" s="73">
        <v>2.3109000000000001E-2</v>
      </c>
      <c r="E36" s="73">
        <v>0</v>
      </c>
      <c r="F36" t="s">
        <v>61</v>
      </c>
    </row>
    <row r="37" spans="1:6" ht="15" customHeight="1" x14ac:dyDescent="0.25">
      <c r="A37">
        <v>270</v>
      </c>
      <c r="B37" s="72">
        <v>5.2047000000000003E-2</v>
      </c>
      <c r="C37" s="72">
        <v>0</v>
      </c>
      <c r="D37" s="73">
        <v>2.3109000000000001E-2</v>
      </c>
      <c r="E37" s="73">
        <v>0</v>
      </c>
      <c r="F37" t="s">
        <v>61</v>
      </c>
    </row>
    <row r="38" spans="1:6" ht="15" customHeight="1" x14ac:dyDescent="0.25">
      <c r="A38">
        <v>283</v>
      </c>
      <c r="B38" s="72">
        <v>3.7180999999999999E-2</v>
      </c>
      <c r="C38" s="72">
        <v>2.7356999999999999E-2</v>
      </c>
      <c r="D38" s="73">
        <v>1.31012</v>
      </c>
      <c r="E38" s="73">
        <v>1.31393</v>
      </c>
      <c r="F38">
        <v>0.10480759250036292</v>
      </c>
    </row>
    <row r="39" spans="1:6" ht="15" customHeight="1" x14ac:dyDescent="0.25">
      <c r="A39">
        <v>297</v>
      </c>
      <c r="B39" s="72">
        <v>6.3681000000000001E-2</v>
      </c>
      <c r="C39" s="72">
        <v>5.091E-3</v>
      </c>
      <c r="D39" s="73">
        <v>7.4081599999999996</v>
      </c>
      <c r="E39" s="73">
        <v>9.9999999999999995E-7</v>
      </c>
      <c r="F39">
        <v>0.86596099339376065</v>
      </c>
    </row>
    <row r="40" spans="1:6" ht="15" customHeight="1" x14ac:dyDescent="0.25">
      <c r="A40">
        <v>301</v>
      </c>
      <c r="B40" s="72">
        <v>1.4029E-2</v>
      </c>
      <c r="C40" s="72">
        <v>0</v>
      </c>
      <c r="D40" s="73">
        <v>2.4825599999999999</v>
      </c>
      <c r="E40" s="73">
        <v>3.4953400000000001</v>
      </c>
      <c r="F40">
        <v>0.3924385854929221</v>
      </c>
    </row>
    <row r="41" spans="1:6" ht="15" customHeight="1" x14ac:dyDescent="0.25">
      <c r="A41">
        <v>302</v>
      </c>
      <c r="B41" s="72">
        <v>1.4029E-2</v>
      </c>
      <c r="C41" s="72">
        <v>0</v>
      </c>
      <c r="D41" s="73">
        <v>5.3558300000000001</v>
      </c>
      <c r="E41" s="73">
        <v>3.3176800000000002</v>
      </c>
      <c r="F41">
        <v>0.72768770506092839</v>
      </c>
    </row>
    <row r="42" spans="1:6" ht="15" customHeight="1" x14ac:dyDescent="0.25">
      <c r="A42">
        <v>303</v>
      </c>
      <c r="B42" s="72">
        <v>7.7649999999999997E-2</v>
      </c>
      <c r="C42" s="72">
        <v>7.9227000000000006E-2</v>
      </c>
      <c r="D42" s="73">
        <v>7.4081599999999996</v>
      </c>
      <c r="E42" s="73">
        <v>9.9999999999999995E-7</v>
      </c>
      <c r="F42">
        <v>0.86513419053209761</v>
      </c>
    </row>
    <row r="43" spans="1:6" ht="15" customHeight="1" x14ac:dyDescent="0.25">
      <c r="A43">
        <v>325</v>
      </c>
      <c r="B43" s="72">
        <v>4.1286999999999997E-2</v>
      </c>
      <c r="C43" s="72">
        <v>0</v>
      </c>
      <c r="D43" s="73">
        <v>185.76599999999999</v>
      </c>
      <c r="E43" s="73">
        <v>92.653800000000004</v>
      </c>
      <c r="F43">
        <v>2.2688696959069219</v>
      </c>
    </row>
    <row r="44" spans="1:6" ht="15" customHeight="1" x14ac:dyDescent="0.25">
      <c r="A44">
        <v>462</v>
      </c>
      <c r="B44" s="72">
        <v>0.17583099999999999</v>
      </c>
      <c r="C44" s="72">
        <v>0</v>
      </c>
      <c r="D44" s="73">
        <v>5.8369799999999996</v>
      </c>
      <c r="E44" s="73">
        <v>0.96665500000000004</v>
      </c>
      <c r="F44">
        <v>0.75290458555518602</v>
      </c>
    </row>
    <row r="45" spans="1:6" ht="15" customHeight="1" x14ac:dyDescent="0.25">
      <c r="A45">
        <v>466</v>
      </c>
      <c r="B45" s="72">
        <v>0.262042</v>
      </c>
      <c r="C45" s="72">
        <v>0</v>
      </c>
      <c r="D45" s="73">
        <v>5.2401999999999997</v>
      </c>
      <c r="E45" s="73">
        <v>0</v>
      </c>
      <c r="F45">
        <v>0.69706867641062176</v>
      </c>
    </row>
    <row r="46" spans="1:6" ht="15" customHeight="1" x14ac:dyDescent="0.25">
      <c r="A46">
        <v>467</v>
      </c>
      <c r="B46" s="72">
        <v>0.140292</v>
      </c>
      <c r="C46" s="72">
        <v>5.6689999999999997E-2</v>
      </c>
      <c r="D46" s="73">
        <v>2.2768999999999999</v>
      </c>
      <c r="E46" s="73">
        <v>2.5477099999999999</v>
      </c>
      <c r="F46">
        <v>0.32972485016917252</v>
      </c>
    </row>
    <row r="47" spans="1:6" ht="15" customHeight="1" x14ac:dyDescent="0.25">
      <c r="A47">
        <v>468</v>
      </c>
      <c r="B47" s="72">
        <v>0.16572899999999999</v>
      </c>
      <c r="C47" s="72">
        <v>0</v>
      </c>
      <c r="D47" s="73">
        <v>8.8179999999999994E-2</v>
      </c>
      <c r="E47" s="73">
        <v>0</v>
      </c>
      <c r="F47" t="s">
        <v>61</v>
      </c>
    </row>
    <row r="48" spans="1:6" ht="15" customHeight="1" x14ac:dyDescent="0.25">
      <c r="A48">
        <v>477</v>
      </c>
      <c r="B48" s="72">
        <v>6.0139999999999999E-2</v>
      </c>
      <c r="C48" s="72">
        <v>3.5439999999999998E-3</v>
      </c>
      <c r="D48" s="73">
        <v>0.20837700000000001</v>
      </c>
      <c r="E48" s="73">
        <v>0.123054</v>
      </c>
      <c r="F48">
        <v>-0.8290433827921635</v>
      </c>
    </row>
    <row r="49" spans="1:6" ht="15" customHeight="1" x14ac:dyDescent="0.25">
      <c r="A49">
        <v>478</v>
      </c>
      <c r="B49" s="72">
        <v>4.6286000000000001E-2</v>
      </c>
      <c r="C49" s="72">
        <v>0</v>
      </c>
      <c r="D49" s="73">
        <v>8.2320000000000004E-2</v>
      </c>
      <c r="E49" s="73">
        <v>0</v>
      </c>
      <c r="F49">
        <v>-1.443287525790137</v>
      </c>
    </row>
    <row r="50" spans="1:6" ht="15" customHeight="1" x14ac:dyDescent="0.25">
      <c r="A50">
        <v>520</v>
      </c>
      <c r="B50" s="72">
        <v>3.5156E-2</v>
      </c>
      <c r="C50" s="72">
        <v>0</v>
      </c>
      <c r="D50" s="73">
        <v>4.2876399999999997</v>
      </c>
      <c r="E50" s="73">
        <v>7.4099399999999997</v>
      </c>
      <c r="F50">
        <v>0.62864268825173586</v>
      </c>
    </row>
    <row r="51" spans="1:6" ht="15" customHeight="1" x14ac:dyDescent="0.25">
      <c r="A51">
        <v>538</v>
      </c>
      <c r="B51" s="72">
        <v>3.6471999999999997E-2</v>
      </c>
      <c r="C51" s="72">
        <v>0</v>
      </c>
      <c r="D51" s="73">
        <v>2.0556199999999998</v>
      </c>
      <c r="E51" s="73">
        <v>3.63916</v>
      </c>
      <c r="F51">
        <v>0.30516815313265389</v>
      </c>
    </row>
    <row r="52" spans="1:6" ht="15" customHeight="1" x14ac:dyDescent="0.25">
      <c r="A52">
        <v>540</v>
      </c>
      <c r="B52" s="72">
        <v>2.8112999999999999E-2</v>
      </c>
      <c r="C52" s="72">
        <v>2.3954E-2</v>
      </c>
      <c r="D52" s="73">
        <v>5.8729199999999997</v>
      </c>
      <c r="E52" s="73">
        <v>0.34706399999999998</v>
      </c>
      <c r="F52">
        <v>0.76677017499847933</v>
      </c>
    </row>
    <row r="53" spans="1:6" ht="15" customHeight="1" x14ac:dyDescent="0.25">
      <c r="A53">
        <v>544</v>
      </c>
      <c r="B53" s="72">
        <v>4.0633000000000002E-2</v>
      </c>
      <c r="C53" s="72">
        <v>0</v>
      </c>
      <c r="D53" s="73">
        <v>2.35805</v>
      </c>
      <c r="E53" s="73">
        <v>2.4620700000000002</v>
      </c>
      <c r="F53">
        <v>0.36500418851771904</v>
      </c>
    </row>
    <row r="54" spans="1:6" ht="15" customHeight="1" x14ac:dyDescent="0.25">
      <c r="A54">
        <v>724</v>
      </c>
      <c r="B54" s="72">
        <v>0.18950900000000001</v>
      </c>
      <c r="C54" s="72">
        <v>0.11305800000000001</v>
      </c>
      <c r="D54" s="73">
        <v>9.6125000000000002E-2</v>
      </c>
      <c r="E54" s="73">
        <v>1.9746E-2</v>
      </c>
      <c r="F54" t="s">
        <v>61</v>
      </c>
    </row>
    <row r="55" spans="1:6" ht="15" customHeight="1" x14ac:dyDescent="0.25">
      <c r="A55">
        <v>808</v>
      </c>
      <c r="B55" s="72">
        <v>5.0299999999999997E-4</v>
      </c>
      <c r="C55" s="72">
        <v>4.339E-3</v>
      </c>
      <c r="D55" s="73">
        <v>4.9888000000000002E-2</v>
      </c>
      <c r="E55" s="73">
        <v>1.1538E-2</v>
      </c>
      <c r="F55">
        <v>-1.3064049418953765</v>
      </c>
    </row>
    <row r="56" spans="1:6" ht="15" customHeight="1" x14ac:dyDescent="0.25">
      <c r="A56">
        <v>860</v>
      </c>
      <c r="B56" s="72">
        <v>0.38785199999999997</v>
      </c>
      <c r="C56" s="72">
        <v>0</v>
      </c>
      <c r="D56" s="73">
        <v>7.3988300000000002</v>
      </c>
      <c r="E56" s="73">
        <v>3.8477999999999998E-2</v>
      </c>
      <c r="F56">
        <v>0.84577860432575436</v>
      </c>
    </row>
    <row r="57" spans="1:6" ht="15" customHeight="1" x14ac:dyDescent="0.25">
      <c r="A57">
        <v>1029</v>
      </c>
      <c r="B57" s="72">
        <v>0.339866</v>
      </c>
      <c r="C57" s="72">
        <v>4.4701999999999999E-2</v>
      </c>
      <c r="D57" s="73">
        <v>2.8930999999999998E-2</v>
      </c>
      <c r="E57" s="73">
        <v>8.8400000000000006E-3</v>
      </c>
      <c r="F57" t="s">
        <v>61</v>
      </c>
    </row>
    <row r="58" spans="1:6" ht="15" customHeight="1" x14ac:dyDescent="0.25">
      <c r="A58">
        <v>1108</v>
      </c>
      <c r="B58" s="72">
        <v>2.7209000000000001E-2</v>
      </c>
      <c r="C58" s="72">
        <v>7.7559999999999999E-3</v>
      </c>
      <c r="D58" s="73">
        <v>2.0330999999999998E-2</v>
      </c>
      <c r="E58" s="73">
        <v>8.6119999999999999E-3</v>
      </c>
      <c r="F58" t="s">
        <v>61</v>
      </c>
    </row>
    <row r="59" spans="1:6" ht="15" customHeight="1" x14ac:dyDescent="0.25">
      <c r="A59">
        <v>1134</v>
      </c>
      <c r="B59" s="72">
        <v>3.2424000000000001E-2</v>
      </c>
      <c r="C59" s="72">
        <v>7.2329999999999998E-3</v>
      </c>
      <c r="D59" s="73">
        <v>7.7488000000000001E-2</v>
      </c>
      <c r="E59" s="73">
        <v>7.8890000000000002E-3</v>
      </c>
      <c r="F59">
        <v>-1.3461702617727056</v>
      </c>
    </row>
    <row r="60" spans="1:6" ht="15" customHeight="1" x14ac:dyDescent="0.25">
      <c r="A60">
        <v>1136</v>
      </c>
      <c r="B60" s="72">
        <v>5.1610000000000003E-2</v>
      </c>
      <c r="C60" s="72">
        <v>0</v>
      </c>
      <c r="D60" s="73">
        <v>1.81176</v>
      </c>
      <c r="E60" s="73">
        <v>0</v>
      </c>
      <c r="F60">
        <v>0.24554967997120278</v>
      </c>
    </row>
    <row r="61" spans="1:6" ht="15" customHeight="1" x14ac:dyDescent="0.25">
      <c r="A61">
        <v>1141</v>
      </c>
      <c r="B61" s="72">
        <v>3.6186999999999997E-2</v>
      </c>
      <c r="C61" s="72">
        <v>2.9989999999999999E-3</v>
      </c>
      <c r="D61" s="73">
        <v>5.9270100000000001</v>
      </c>
      <c r="E61" s="73">
        <v>4.0027499999999998</v>
      </c>
      <c r="F61">
        <v>0.77017597380064562</v>
      </c>
    </row>
    <row r="62" spans="1:6" ht="15" customHeight="1" x14ac:dyDescent="0.25">
      <c r="A62">
        <v>96</v>
      </c>
      <c r="B62" s="72">
        <v>0.158967</v>
      </c>
      <c r="C62" s="72">
        <v>0</v>
      </c>
      <c r="D62" s="73">
        <v>0.15917899999999999</v>
      </c>
      <c r="E62" s="73">
        <v>0</v>
      </c>
      <c r="F62">
        <v>-3.6736641390712692</v>
      </c>
    </row>
    <row r="63" spans="1:6" ht="15" customHeight="1" x14ac:dyDescent="0.25">
      <c r="A63">
        <v>97</v>
      </c>
      <c r="B63" s="72">
        <v>9.8072000000000006E-2</v>
      </c>
      <c r="C63" s="72">
        <v>6.6270999999999997E-2</v>
      </c>
      <c r="D63" s="73">
        <v>7.5965000000000005E-2</v>
      </c>
      <c r="E63" s="73">
        <v>4.9069000000000002E-2</v>
      </c>
      <c r="F63" t="s">
        <v>61</v>
      </c>
    </row>
    <row r="64" spans="1:6" ht="15" customHeight="1" x14ac:dyDescent="0.25">
      <c r="A64">
        <v>103</v>
      </c>
      <c r="B64" s="72">
        <v>2.7393000000000001E-2</v>
      </c>
      <c r="C64" s="72">
        <v>2.2272E-2</v>
      </c>
      <c r="D64" s="73">
        <v>0.125998</v>
      </c>
      <c r="E64" s="73">
        <v>7.8242999999999993E-2</v>
      </c>
      <c r="F64">
        <v>-1.0061010625704139</v>
      </c>
    </row>
    <row r="65" spans="1:6" ht="15" customHeight="1" x14ac:dyDescent="0.25">
      <c r="A65">
        <v>108</v>
      </c>
      <c r="B65" s="72">
        <v>7.6771000000000006E-2</v>
      </c>
      <c r="C65" s="72">
        <v>3.1642000000000003E-2</v>
      </c>
      <c r="D65" s="73">
        <v>5.4371299999999998</v>
      </c>
      <c r="E65" s="73">
        <v>12.9153</v>
      </c>
      <c r="F65">
        <v>0.72919387672596758</v>
      </c>
    </row>
    <row r="66" spans="1:6" ht="15" customHeight="1" x14ac:dyDescent="0.25">
      <c r="A66">
        <v>111</v>
      </c>
      <c r="B66" s="72">
        <v>6.0516E-2</v>
      </c>
      <c r="C66" s="72">
        <v>3.5712000000000001E-2</v>
      </c>
      <c r="D66" s="73">
        <v>3.60242</v>
      </c>
      <c r="E66" s="73">
        <v>7.2785599999999997</v>
      </c>
      <c r="F66">
        <v>0.54923678586724833</v>
      </c>
    </row>
    <row r="67" spans="1:6" ht="15" customHeight="1" x14ac:dyDescent="0.25">
      <c r="A67">
        <v>114</v>
      </c>
      <c r="B67" s="72">
        <v>1.7486000000000002E-2</v>
      </c>
      <c r="C67" s="72">
        <v>1.9619000000000001E-2</v>
      </c>
      <c r="D67" s="73">
        <v>24.2715</v>
      </c>
      <c r="E67" s="73">
        <v>3.0362</v>
      </c>
      <c r="F67">
        <v>1.3847836239192808</v>
      </c>
    </row>
    <row r="68" spans="1:6" x14ac:dyDescent="0.25">
      <c r="A68">
        <v>407</v>
      </c>
      <c r="B68" s="72" t="s">
        <v>63</v>
      </c>
      <c r="C68" s="72">
        <v>0</v>
      </c>
      <c r="D68" s="73" t="s">
        <v>63</v>
      </c>
      <c r="E68" s="73">
        <v>0</v>
      </c>
      <c r="F68" t="s">
        <v>61</v>
      </c>
    </row>
    <row r="69" spans="1:6" ht="15" customHeight="1" x14ac:dyDescent="0.25">
      <c r="A69">
        <v>229</v>
      </c>
      <c r="B69" s="72">
        <v>5.5141000000000003E-2</v>
      </c>
      <c r="C69" s="72">
        <v>2.1440000000000001E-3</v>
      </c>
      <c r="D69" s="73">
        <v>39.567799999999998</v>
      </c>
      <c r="E69" s="73">
        <v>4.2028999999999996</v>
      </c>
      <c r="F69">
        <v>1.5967362564638004</v>
      </c>
    </row>
    <row r="70" spans="1:6" ht="15" customHeight="1" x14ac:dyDescent="0.25">
      <c r="A70">
        <v>230</v>
      </c>
      <c r="B70" s="72">
        <v>3.5224999999999999E-2</v>
      </c>
      <c r="C70" s="72">
        <v>4.5849000000000001E-2</v>
      </c>
      <c r="D70" s="73">
        <v>14.306100000000001</v>
      </c>
      <c r="E70" s="73">
        <v>19.126100000000001</v>
      </c>
      <c r="F70">
        <v>1.1544506021280732</v>
      </c>
    </row>
    <row r="71" spans="1:6" ht="15" customHeight="1" x14ac:dyDescent="0.25">
      <c r="A71">
        <v>234</v>
      </c>
      <c r="B71" s="72">
        <v>3.6138999999999998E-2</v>
      </c>
      <c r="C71" s="72">
        <v>1.0843999999999999E-2</v>
      </c>
      <c r="D71" s="73">
        <v>40.015000000000001</v>
      </c>
      <c r="E71" s="73">
        <v>1.0000000000000001E-5</v>
      </c>
      <c r="F71">
        <v>1.6018304168841171</v>
      </c>
    </row>
    <row r="72" spans="1:6" ht="15" customHeight="1" x14ac:dyDescent="0.25">
      <c r="A72">
        <v>236</v>
      </c>
      <c r="B72" s="72">
        <v>2.0740000000000001E-2</v>
      </c>
      <c r="C72" s="72">
        <v>1.6383000000000002E-2</v>
      </c>
      <c r="D72" s="73">
        <v>28.746400000000001</v>
      </c>
      <c r="E72" s="73">
        <v>18.012599999999999</v>
      </c>
      <c r="F72">
        <v>1.4582700158134188</v>
      </c>
    </row>
    <row r="73" spans="1:6" ht="15" customHeight="1" x14ac:dyDescent="0.25">
      <c r="A73">
        <v>237</v>
      </c>
      <c r="B73" s="72">
        <v>2.2072999999999999E-2</v>
      </c>
      <c r="C73" s="72">
        <v>1.8002000000000001E-2</v>
      </c>
      <c r="D73" s="73">
        <v>31.710599999999999</v>
      </c>
      <c r="E73" s="73">
        <v>16.266100000000002</v>
      </c>
      <c r="F73">
        <v>1.5009020520448353</v>
      </c>
    </row>
    <row r="74" spans="1:6" ht="15" customHeight="1" x14ac:dyDescent="0.25">
      <c r="A74">
        <v>271</v>
      </c>
      <c r="B74" s="72">
        <v>1.8912999999999999E-2</v>
      </c>
      <c r="C74" s="72">
        <v>4.2620999999999999E-2</v>
      </c>
      <c r="D74" s="73">
        <v>2.84877</v>
      </c>
      <c r="E74" s="73">
        <v>5.228E-3</v>
      </c>
      <c r="F74">
        <v>0.45176449005431624</v>
      </c>
    </row>
    <row r="75" spans="1:6" ht="15" customHeight="1" x14ac:dyDescent="0.25">
      <c r="A75">
        <v>288</v>
      </c>
      <c r="B75" s="72">
        <v>3.1011E-2</v>
      </c>
      <c r="C75" s="72">
        <v>1.5457E-2</v>
      </c>
      <c r="D75" s="73">
        <v>0.32991199999999998</v>
      </c>
      <c r="E75" s="73">
        <v>0.787435</v>
      </c>
      <c r="F75">
        <v>-0.52447263198729877</v>
      </c>
    </row>
    <row r="76" spans="1:6" ht="15" customHeight="1" x14ac:dyDescent="0.25">
      <c r="A76">
        <v>289</v>
      </c>
      <c r="B76" s="72">
        <v>4.9163999999999999E-2</v>
      </c>
      <c r="C76" s="72">
        <v>2.9222999999999999E-2</v>
      </c>
      <c r="D76" s="73">
        <v>3.4148999999999999E-2</v>
      </c>
      <c r="E76" s="73">
        <v>2.9937999999999999E-2</v>
      </c>
      <c r="F76" t="s">
        <v>61</v>
      </c>
    </row>
    <row r="77" spans="1:6" ht="15" customHeight="1" x14ac:dyDescent="0.25">
      <c r="A77">
        <v>290</v>
      </c>
      <c r="B77" s="72">
        <v>2.3217000000000002E-2</v>
      </c>
      <c r="C77" s="72">
        <v>1.711E-2</v>
      </c>
      <c r="D77" s="73">
        <v>2.9218600000000001</v>
      </c>
      <c r="E77" s="73">
        <v>0.32542500000000002</v>
      </c>
      <c r="F77">
        <v>0.4621947304714904</v>
      </c>
    </row>
    <row r="78" spans="1:6" ht="15" customHeight="1" x14ac:dyDescent="0.25">
      <c r="A78">
        <v>292</v>
      </c>
      <c r="B78" s="72">
        <v>6.3237000000000002E-2</v>
      </c>
      <c r="C78" s="72">
        <v>2.9520000000000002E-3</v>
      </c>
      <c r="D78" s="73">
        <v>2.95763</v>
      </c>
      <c r="E78" s="73">
        <v>3.689E-3</v>
      </c>
      <c r="F78">
        <v>0.46155749918922889</v>
      </c>
    </row>
    <row r="79" spans="1:6" ht="15" customHeight="1" x14ac:dyDescent="0.25">
      <c r="A79">
        <v>293</v>
      </c>
      <c r="B79" s="72">
        <v>0.102948</v>
      </c>
      <c r="C79" s="72">
        <v>3.8588999999999998E-2</v>
      </c>
      <c r="D79" s="73">
        <v>2.3892699999999998</v>
      </c>
      <c r="E79" s="73">
        <v>1.09944</v>
      </c>
      <c r="F79">
        <v>0.35913739533973088</v>
      </c>
    </row>
    <row r="80" spans="1:6" ht="15" customHeight="1" x14ac:dyDescent="0.25">
      <c r="A80">
        <v>294</v>
      </c>
      <c r="B80" s="72">
        <v>3.6915999999999997E-2</v>
      </c>
      <c r="C80" s="72">
        <v>2.6682000000000001E-2</v>
      </c>
      <c r="D80" s="73">
        <v>2.1582499999999998</v>
      </c>
      <c r="E80" s="73">
        <v>1.2628299999999999</v>
      </c>
      <c r="F80">
        <v>0.32660905273961227</v>
      </c>
    </row>
    <row r="81" spans="1:6" ht="15" customHeight="1" x14ac:dyDescent="0.25">
      <c r="A81">
        <v>296</v>
      </c>
      <c r="B81" s="72">
        <v>5.0512000000000001E-2</v>
      </c>
      <c r="C81" s="72">
        <v>5.7053E-2</v>
      </c>
      <c r="D81" s="73">
        <v>2.8425400000000001</v>
      </c>
      <c r="E81" s="73">
        <v>5.8250000000000003E-3</v>
      </c>
      <c r="F81">
        <v>0.44591976931807131</v>
      </c>
    </row>
    <row r="82" spans="1:6" ht="15" customHeight="1" x14ac:dyDescent="0.25">
      <c r="A82">
        <v>310</v>
      </c>
      <c r="B82" s="72">
        <v>0.15998299999999999</v>
      </c>
      <c r="C82" s="72">
        <v>8.0620999999999998E-2</v>
      </c>
      <c r="D82" s="73">
        <v>0.15393200000000001</v>
      </c>
      <c r="E82" s="73">
        <v>1.201E-3</v>
      </c>
      <c r="F82" t="s">
        <v>61</v>
      </c>
    </row>
    <row r="83" spans="1:6" ht="15" customHeight="1" x14ac:dyDescent="0.25">
      <c r="A83">
        <v>316</v>
      </c>
      <c r="B83" s="72">
        <v>3.7765E-2</v>
      </c>
      <c r="C83" s="72">
        <v>4.5062999999999999E-2</v>
      </c>
      <c r="D83" s="73">
        <v>9.5642000000000005E-2</v>
      </c>
      <c r="E83" s="73">
        <v>1.1036000000000001E-2</v>
      </c>
      <c r="F83">
        <v>-1.2374939882166489</v>
      </c>
    </row>
    <row r="84" spans="1:6" ht="15" customHeight="1" x14ac:dyDescent="0.25">
      <c r="A84">
        <v>319</v>
      </c>
      <c r="B84" s="72">
        <v>6.2254999999999998E-2</v>
      </c>
      <c r="C84" s="72">
        <v>4.4470999999999997E-2</v>
      </c>
      <c r="D84" s="73">
        <v>0.10916099999999999</v>
      </c>
      <c r="E84" s="73">
        <v>9.6170000000000005E-3</v>
      </c>
      <c r="F84">
        <v>-1.3287716007769115</v>
      </c>
    </row>
    <row r="85" spans="1:6" ht="15" customHeight="1" x14ac:dyDescent="0.25">
      <c r="A85">
        <v>321</v>
      </c>
      <c r="B85" s="72">
        <v>0.186582</v>
      </c>
      <c r="C85" s="72">
        <v>6.4420000000000005E-2</v>
      </c>
      <c r="D85" s="73">
        <v>4.8771000000000002E-2</v>
      </c>
      <c r="E85" s="73">
        <v>3.9300000000000001E-4</v>
      </c>
      <c r="F85" t="s">
        <v>61</v>
      </c>
    </row>
    <row r="86" spans="1:6" ht="15" customHeight="1" x14ac:dyDescent="0.25">
      <c r="A86">
        <v>322</v>
      </c>
      <c r="B86" s="72">
        <v>0.230542</v>
      </c>
      <c r="C86" s="72">
        <v>0</v>
      </c>
      <c r="D86" s="73">
        <v>0.20258899999999999</v>
      </c>
      <c r="E86" s="73">
        <v>0</v>
      </c>
      <c r="F86" t="s">
        <v>61</v>
      </c>
    </row>
    <row r="87" spans="1:6" ht="15" customHeight="1" x14ac:dyDescent="0.25">
      <c r="A87">
        <v>323</v>
      </c>
      <c r="B87" s="72">
        <v>0.105448</v>
      </c>
      <c r="C87" s="72">
        <v>8.2321000000000005E-2</v>
      </c>
      <c r="D87" s="73">
        <v>0.252558</v>
      </c>
      <c r="E87" s="73">
        <v>0.21776999999999999</v>
      </c>
      <c r="F87">
        <v>-0.83235780451783403</v>
      </c>
    </row>
    <row r="88" spans="1:6" ht="15" customHeight="1" x14ac:dyDescent="0.25">
      <c r="A88">
        <v>345</v>
      </c>
      <c r="B88" s="72">
        <v>2.9498E-2</v>
      </c>
      <c r="C88" s="72">
        <v>0</v>
      </c>
      <c r="D88" s="73">
        <v>6.6907999999999995E-2</v>
      </c>
      <c r="E88" s="73">
        <v>0</v>
      </c>
      <c r="F88">
        <v>-1.4270122918017949</v>
      </c>
    </row>
    <row r="89" spans="1:6" ht="15" customHeight="1" x14ac:dyDescent="0.25">
      <c r="A89">
        <v>346</v>
      </c>
      <c r="B89" s="72">
        <v>3.1953000000000002E-2</v>
      </c>
      <c r="C89" s="72">
        <v>1.5303000000000001E-2</v>
      </c>
      <c r="D89" s="73">
        <v>4.7764699999999998</v>
      </c>
      <c r="E89" s="73">
        <v>3.52461</v>
      </c>
      <c r="F89">
        <v>0.67619200708753124</v>
      </c>
    </row>
    <row r="90" spans="1:6" ht="15" customHeight="1" x14ac:dyDescent="0.25">
      <c r="A90">
        <v>353</v>
      </c>
      <c r="B90" s="72">
        <v>1.7062999999999998E-2</v>
      </c>
      <c r="C90" s="72">
        <v>2.4507000000000001E-2</v>
      </c>
      <c r="D90" s="73">
        <v>6.2709999999999997E-3</v>
      </c>
      <c r="E90" s="73">
        <v>1.2128E-2</v>
      </c>
      <c r="F90" t="s">
        <v>61</v>
      </c>
    </row>
    <row r="91" spans="1:6" ht="15" customHeight="1" x14ac:dyDescent="0.25">
      <c r="A91">
        <v>354</v>
      </c>
      <c r="B91" s="72">
        <v>2.1794999999999998E-2</v>
      </c>
      <c r="C91" s="72">
        <v>1.2638999999999999E-2</v>
      </c>
      <c r="D91" s="73">
        <v>0.10391300000000001</v>
      </c>
      <c r="E91" s="73">
        <v>3.6566000000000001E-2</v>
      </c>
      <c r="F91">
        <v>-1.0855616364999485</v>
      </c>
    </row>
    <row r="92" spans="1:6" ht="15" customHeight="1" x14ac:dyDescent="0.25">
      <c r="A92">
        <v>357</v>
      </c>
      <c r="B92" s="72">
        <v>1.1214999999999999E-2</v>
      </c>
      <c r="C92" s="72">
        <v>4.6649999999999999E-3</v>
      </c>
      <c r="D92" s="73">
        <v>7.4081599999999996</v>
      </c>
      <c r="E92" s="73">
        <v>9.9999999999999995E-7</v>
      </c>
      <c r="F92">
        <v>0.86905238951638575</v>
      </c>
    </row>
    <row r="93" spans="1:6" ht="15" customHeight="1" x14ac:dyDescent="0.25">
      <c r="A93">
        <v>358</v>
      </c>
      <c r="B93" s="72">
        <v>1.8747E-2</v>
      </c>
      <c r="C93" s="72">
        <v>0</v>
      </c>
      <c r="D93" s="73">
        <v>7.2822300000000002</v>
      </c>
      <c r="E93" s="73">
        <v>4.3511000000000001E-2</v>
      </c>
      <c r="F93">
        <v>0.86114492441201573</v>
      </c>
    </row>
    <row r="94" spans="1:6" ht="15" customHeight="1" x14ac:dyDescent="0.25">
      <c r="A94">
        <v>383</v>
      </c>
      <c r="B94" s="72">
        <v>2.7950000000000002E-3</v>
      </c>
      <c r="C94" s="72">
        <v>2.9076999999999999E-2</v>
      </c>
      <c r="D94" s="73">
        <v>1.2662E-2</v>
      </c>
      <c r="E94" s="73">
        <v>8.6770000000000007E-3</v>
      </c>
      <c r="F94">
        <v>-2.0058148717976829</v>
      </c>
    </row>
    <row r="95" spans="1:6" ht="15" customHeight="1" x14ac:dyDescent="0.25">
      <c r="A95">
        <v>405</v>
      </c>
      <c r="B95" s="72">
        <v>0.2102</v>
      </c>
      <c r="C95" s="72">
        <v>6.5712999999999994E-2</v>
      </c>
      <c r="D95" s="73">
        <v>0.20258899999999999</v>
      </c>
      <c r="E95" s="73">
        <v>0</v>
      </c>
      <c r="F95" t="s">
        <v>61</v>
      </c>
    </row>
    <row r="96" spans="1:6" ht="15" customHeight="1" x14ac:dyDescent="0.25">
      <c r="A96">
        <v>423</v>
      </c>
      <c r="B96" s="72">
        <v>7.9930000000000001E-3</v>
      </c>
      <c r="C96" s="72">
        <v>8.9479999999999994E-3</v>
      </c>
      <c r="D96" s="73">
        <v>0.12144099999999999</v>
      </c>
      <c r="E96" s="73">
        <v>8.7277999999999994E-2</v>
      </c>
      <c r="F96">
        <v>-0.9452031559854801</v>
      </c>
    </row>
    <row r="97" spans="1:6" ht="15" customHeight="1" x14ac:dyDescent="0.25">
      <c r="A97">
        <v>456</v>
      </c>
      <c r="B97" s="72">
        <v>0.71015799999999996</v>
      </c>
      <c r="C97" s="72">
        <v>3.7853999999999999E-2</v>
      </c>
      <c r="D97" s="73">
        <v>0.58806599999999998</v>
      </c>
      <c r="E97" s="73">
        <v>0.50826499999999997</v>
      </c>
      <c r="F97" t="s">
        <v>61</v>
      </c>
    </row>
    <row r="98" spans="1:6" ht="15" customHeight="1" x14ac:dyDescent="0.25">
      <c r="A98">
        <v>458</v>
      </c>
      <c r="B98" s="72">
        <v>3.2988999999999997E-2</v>
      </c>
      <c r="C98" s="72">
        <v>7.5855000000000006E-2</v>
      </c>
      <c r="D98" s="73">
        <v>6.5920999999999993E-2</v>
      </c>
      <c r="E98" s="73">
        <v>1.8665999999999999E-2</v>
      </c>
      <c r="F98">
        <v>-1.4823818932605173</v>
      </c>
    </row>
    <row r="99" spans="1:6" ht="15" customHeight="1" x14ac:dyDescent="0.25">
      <c r="A99">
        <v>460</v>
      </c>
      <c r="B99" s="72">
        <v>0.20730000000000001</v>
      </c>
      <c r="C99" s="72">
        <v>0</v>
      </c>
      <c r="D99" s="73">
        <v>9.0384999999999993E-2</v>
      </c>
      <c r="E99" s="73">
        <v>0</v>
      </c>
      <c r="F99" t="s">
        <v>61</v>
      </c>
    </row>
    <row r="100" spans="1:6" ht="15" customHeight="1" x14ac:dyDescent="0.25">
      <c r="A100">
        <v>474</v>
      </c>
      <c r="B100" s="72">
        <v>6.0347999999999999E-2</v>
      </c>
      <c r="C100" s="72">
        <v>0</v>
      </c>
      <c r="D100" s="73">
        <v>5.2707999999999998E-2</v>
      </c>
      <c r="E100" s="73">
        <v>6.2085000000000001E-2</v>
      </c>
      <c r="F100" t="s">
        <v>61</v>
      </c>
    </row>
    <row r="101" spans="1:6" ht="15" customHeight="1" x14ac:dyDescent="0.25">
      <c r="A101">
        <v>480</v>
      </c>
      <c r="B101" s="72">
        <v>5.0304000000000001E-2</v>
      </c>
      <c r="C101" s="72">
        <v>0</v>
      </c>
      <c r="D101" s="73">
        <v>14.6524</v>
      </c>
      <c r="E101" s="73">
        <v>9.9999999999999995E-7</v>
      </c>
      <c r="F101">
        <v>1.1644151993392033</v>
      </c>
    </row>
    <row r="102" spans="1:6" ht="15" customHeight="1" x14ac:dyDescent="0.25">
      <c r="A102">
        <v>481</v>
      </c>
      <c r="B102" s="72">
        <v>8.6420999999999998E-2</v>
      </c>
      <c r="C102" s="72">
        <v>9.9970000000000007E-3</v>
      </c>
      <c r="D102" s="73">
        <v>3.3995999999999998E-2</v>
      </c>
      <c r="E102" s="73">
        <v>7.1699999999999997E-4</v>
      </c>
      <c r="F102" t="s">
        <v>61</v>
      </c>
    </row>
    <row r="103" spans="1:6" ht="15" customHeight="1" x14ac:dyDescent="0.25">
      <c r="A103">
        <v>482</v>
      </c>
      <c r="B103" s="72">
        <v>4.0348000000000002E-2</v>
      </c>
      <c r="C103" s="72">
        <v>3.7151000000000003E-2</v>
      </c>
      <c r="D103" s="73">
        <v>5.6568E-2</v>
      </c>
      <c r="E103" s="73">
        <v>1.9400000000000001E-2</v>
      </c>
      <c r="F103">
        <v>-1.7899491501248628</v>
      </c>
    </row>
    <row r="104" spans="1:6" ht="15" customHeight="1" x14ac:dyDescent="0.25">
      <c r="A104">
        <v>521</v>
      </c>
      <c r="B104" s="72">
        <v>4.0545999999999999E-2</v>
      </c>
      <c r="C104" s="72">
        <v>1.5949999999999999E-2</v>
      </c>
      <c r="D104" s="73">
        <v>7.1072999999999997E-2</v>
      </c>
      <c r="E104" s="73">
        <v>2.6830000000000001E-3</v>
      </c>
      <c r="F104">
        <v>-1.5153158733123167</v>
      </c>
    </row>
    <row r="105" spans="1:6" ht="15" customHeight="1" x14ac:dyDescent="0.25">
      <c r="A105">
        <v>522</v>
      </c>
      <c r="B105" s="72">
        <v>3.0918000000000001E-2</v>
      </c>
      <c r="C105" s="72">
        <v>0</v>
      </c>
      <c r="D105" s="73">
        <v>0.17019500000000001</v>
      </c>
      <c r="E105" s="73">
        <v>0</v>
      </c>
      <c r="F105">
        <v>-0.85612059641023652</v>
      </c>
    </row>
    <row r="106" spans="1:6" ht="15" customHeight="1" x14ac:dyDescent="0.25">
      <c r="A106">
        <v>528</v>
      </c>
      <c r="B106" s="72">
        <v>0.25572899999999998</v>
      </c>
      <c r="C106" s="72">
        <v>3.3843999999999999E-2</v>
      </c>
      <c r="D106" s="73">
        <v>0.157056</v>
      </c>
      <c r="E106" s="73">
        <v>1.0911000000000001E-2</v>
      </c>
      <c r="F106" t="s">
        <v>61</v>
      </c>
    </row>
    <row r="107" spans="1:6" ht="15" customHeight="1" x14ac:dyDescent="0.25">
      <c r="A107">
        <v>545</v>
      </c>
      <c r="B107" s="72">
        <v>8.2869999999999992E-3</v>
      </c>
      <c r="C107" s="72">
        <v>1.9290000000000002E-2</v>
      </c>
      <c r="D107" s="73">
        <v>0.13156499999999999</v>
      </c>
      <c r="E107" s="73">
        <v>1.7298000000000001E-2</v>
      </c>
      <c r="F107">
        <v>-0.90911442000678144</v>
      </c>
    </row>
    <row r="108" spans="1:6" ht="15" customHeight="1" x14ac:dyDescent="0.25">
      <c r="A108">
        <v>600</v>
      </c>
      <c r="B108" s="72">
        <v>0.10438699999999999</v>
      </c>
      <c r="C108" s="72">
        <v>0</v>
      </c>
      <c r="D108" s="73">
        <v>0.17835300000000001</v>
      </c>
      <c r="E108" s="73">
        <v>0</v>
      </c>
      <c r="F108">
        <v>-1.130967866831404</v>
      </c>
    </row>
    <row r="109" spans="1:6" ht="15" customHeight="1" x14ac:dyDescent="0.25">
      <c r="A109">
        <v>601</v>
      </c>
      <c r="B109" s="72">
        <v>0.20272999999999999</v>
      </c>
      <c r="C109" s="72">
        <v>0</v>
      </c>
      <c r="D109" s="73">
        <v>5.2970000000000003E-2</v>
      </c>
      <c r="E109" s="73">
        <v>0</v>
      </c>
      <c r="F109" t="s">
        <v>61</v>
      </c>
    </row>
    <row r="110" spans="1:6" ht="15" customHeight="1" x14ac:dyDescent="0.25">
      <c r="A110">
        <v>602</v>
      </c>
      <c r="B110" s="72">
        <v>0.11895</v>
      </c>
      <c r="C110" s="72">
        <v>8.3324999999999996E-2</v>
      </c>
      <c r="D110" s="73">
        <v>0.24198600000000001</v>
      </c>
      <c r="E110" s="73">
        <v>0</v>
      </c>
      <c r="F110">
        <v>-0.90996779657845228</v>
      </c>
    </row>
    <row r="111" spans="1:6" ht="15" customHeight="1" x14ac:dyDescent="0.25">
      <c r="A111">
        <v>603</v>
      </c>
      <c r="B111" s="72">
        <v>0.31544899999999998</v>
      </c>
      <c r="C111" s="72">
        <v>0.12095599999999999</v>
      </c>
      <c r="D111" s="73">
        <v>8.3160999999999999E-2</v>
      </c>
      <c r="E111" s="73">
        <v>5.1098999999999999E-2</v>
      </c>
      <c r="F111" t="s">
        <v>61</v>
      </c>
    </row>
    <row r="112" spans="1:6" ht="15" customHeight="1" x14ac:dyDescent="0.25">
      <c r="A112">
        <v>769</v>
      </c>
      <c r="B112" s="72">
        <v>7.4343000000000006E-2</v>
      </c>
      <c r="C112" s="72">
        <v>4.7169999999999997E-2</v>
      </c>
      <c r="D112" s="73">
        <v>2.6279699999999999</v>
      </c>
      <c r="E112" s="73">
        <v>7.5206999999999996E-2</v>
      </c>
      <c r="F112">
        <v>0.40715746157579707</v>
      </c>
    </row>
    <row r="113" spans="1:6" ht="15" customHeight="1" x14ac:dyDescent="0.25">
      <c r="A113">
        <v>770</v>
      </c>
      <c r="B113" s="72">
        <v>4.9118000000000002E-2</v>
      </c>
      <c r="C113" s="72">
        <v>0</v>
      </c>
      <c r="D113" s="73">
        <v>2.6301299999999999</v>
      </c>
      <c r="E113" s="73">
        <v>0</v>
      </c>
      <c r="F113">
        <v>0.41179002373087686</v>
      </c>
    </row>
    <row r="114" spans="1:6" ht="15" customHeight="1" x14ac:dyDescent="0.25">
      <c r="A114">
        <v>807</v>
      </c>
      <c r="B114" s="72">
        <v>0.28055600000000003</v>
      </c>
      <c r="C114" s="72">
        <v>0.14002000000000001</v>
      </c>
      <c r="D114" s="73">
        <v>0.48311799999999999</v>
      </c>
      <c r="E114" s="73">
        <v>0.46661900000000001</v>
      </c>
      <c r="F114">
        <v>-0.69344202362622742</v>
      </c>
    </row>
    <row r="115" spans="1:6" ht="15" customHeight="1" x14ac:dyDescent="0.25">
      <c r="A115">
        <v>811</v>
      </c>
      <c r="B115" s="72">
        <v>6.6185999999999995E-2</v>
      </c>
      <c r="C115" s="72">
        <v>0</v>
      </c>
      <c r="D115" s="73">
        <v>0.66882699999999995</v>
      </c>
      <c r="E115" s="73">
        <v>0</v>
      </c>
      <c r="F115">
        <v>-0.21994132492280732</v>
      </c>
    </row>
    <row r="116" spans="1:6" ht="15" customHeight="1" x14ac:dyDescent="0.25">
      <c r="A116">
        <v>815</v>
      </c>
      <c r="B116" s="72">
        <v>3.1440000000000001E-3</v>
      </c>
      <c r="C116" s="72">
        <v>1.2619E-2</v>
      </c>
      <c r="D116" s="73">
        <v>8.0236000000000002E-2</v>
      </c>
      <c r="E116" s="73">
        <v>0</v>
      </c>
      <c r="F116">
        <v>-1.1129906872683637</v>
      </c>
    </row>
    <row r="117" spans="1:6" ht="15" customHeight="1" x14ac:dyDescent="0.25">
      <c r="A117">
        <v>816</v>
      </c>
      <c r="B117" s="72">
        <v>0.15995699999999999</v>
      </c>
      <c r="C117" s="72">
        <v>3.1792000000000001E-2</v>
      </c>
      <c r="D117" s="73">
        <v>0.91643799999999997</v>
      </c>
      <c r="E117" s="73">
        <v>0.21026300000000001</v>
      </c>
      <c r="F117">
        <v>-0.12120197537216271</v>
      </c>
    </row>
    <row r="118" spans="1:6" x14ac:dyDescent="0.25">
      <c r="A118">
        <v>409</v>
      </c>
      <c r="B118" s="72" t="s">
        <v>63</v>
      </c>
      <c r="C118" s="72">
        <v>0</v>
      </c>
      <c r="D118" s="73" t="s">
        <v>63</v>
      </c>
      <c r="E118" s="73">
        <v>0</v>
      </c>
      <c r="F118" t="s">
        <v>61</v>
      </c>
    </row>
    <row r="119" spans="1:6" ht="15" customHeight="1" x14ac:dyDescent="0.25">
      <c r="A119">
        <v>867</v>
      </c>
      <c r="B119" s="72">
        <v>0.115106</v>
      </c>
      <c r="C119" s="72">
        <v>0</v>
      </c>
      <c r="D119" s="73">
        <v>0.12732399999999999</v>
      </c>
      <c r="E119" s="73">
        <v>0</v>
      </c>
      <c r="F119">
        <v>-1.9129998792040095</v>
      </c>
    </row>
    <row r="120" spans="1:6" x14ac:dyDescent="0.25">
      <c r="A120">
        <v>422</v>
      </c>
      <c r="B120" s="72" t="s">
        <v>63</v>
      </c>
      <c r="C120" s="72">
        <v>0</v>
      </c>
      <c r="D120" s="73" t="s">
        <v>63</v>
      </c>
      <c r="E120" s="73">
        <v>0</v>
      </c>
      <c r="F120" t="s">
        <v>61</v>
      </c>
    </row>
    <row r="121" spans="1:6" ht="15" customHeight="1" x14ac:dyDescent="0.25">
      <c r="A121">
        <v>1010</v>
      </c>
      <c r="B121" s="72">
        <v>0.408584</v>
      </c>
      <c r="C121" s="72">
        <v>0</v>
      </c>
      <c r="D121" s="73">
        <v>2.3847E-2</v>
      </c>
      <c r="E121" s="73">
        <v>5.8848999999999999E-2</v>
      </c>
      <c r="F121" t="s">
        <v>61</v>
      </c>
    </row>
    <row r="122" spans="1:6" x14ac:dyDescent="0.25">
      <c r="A122">
        <v>435</v>
      </c>
      <c r="B122" s="72" t="s">
        <v>63</v>
      </c>
      <c r="C122" s="72">
        <v>0</v>
      </c>
      <c r="D122" s="73" t="s">
        <v>63</v>
      </c>
      <c r="E122" s="73">
        <v>0</v>
      </c>
      <c r="F122" t="s">
        <v>61</v>
      </c>
    </row>
    <row r="123" spans="1:6" ht="15" customHeight="1" x14ac:dyDescent="0.25">
      <c r="A123">
        <v>1012</v>
      </c>
      <c r="B123" s="72">
        <v>0.408584</v>
      </c>
      <c r="C123" s="72">
        <v>0</v>
      </c>
      <c r="D123" s="73">
        <v>0.19781399999999999</v>
      </c>
      <c r="E123" s="73">
        <v>4.3979999999999998E-2</v>
      </c>
      <c r="F123" t="s">
        <v>61</v>
      </c>
    </row>
    <row r="124" spans="1:6" ht="15" customHeight="1" x14ac:dyDescent="0.25">
      <c r="A124">
        <v>1013</v>
      </c>
      <c r="B124" s="72">
        <v>0.408584</v>
      </c>
      <c r="C124" s="72">
        <v>0</v>
      </c>
      <c r="D124" s="73">
        <v>0.13351199999999999</v>
      </c>
      <c r="E124" s="73">
        <v>0</v>
      </c>
      <c r="F124" t="s">
        <v>61</v>
      </c>
    </row>
    <row r="125" spans="1:6" ht="15" customHeight="1" x14ac:dyDescent="0.25">
      <c r="A125">
        <v>1015</v>
      </c>
      <c r="B125" s="72">
        <v>5.1888999999999998E-2</v>
      </c>
      <c r="C125" s="72">
        <v>0.13764499999999999</v>
      </c>
      <c r="D125" s="73">
        <v>0.26807300000000001</v>
      </c>
      <c r="E125" s="73">
        <v>3.4654999999999998E-2</v>
      </c>
      <c r="F125">
        <v>-0.6651764517742198</v>
      </c>
    </row>
    <row r="126" spans="1:6" ht="15" customHeight="1" x14ac:dyDescent="0.25">
      <c r="A126">
        <v>1019</v>
      </c>
      <c r="B126" s="72">
        <v>1.8747E-2</v>
      </c>
      <c r="C126" s="72">
        <v>0</v>
      </c>
      <c r="D126" s="73">
        <v>7.2196699999999998</v>
      </c>
      <c r="E126" s="73">
        <v>8.1795000000000007E-2</v>
      </c>
      <c r="F126">
        <v>0.85738816700284859</v>
      </c>
    </row>
    <row r="127" spans="1:6" ht="15" customHeight="1" x14ac:dyDescent="0.25">
      <c r="A127">
        <v>1025</v>
      </c>
      <c r="B127" s="72">
        <v>2.0108999999999998E-2</v>
      </c>
      <c r="C127" s="72">
        <v>0</v>
      </c>
      <c r="D127" s="73">
        <v>8.4704000000000002E-2</v>
      </c>
      <c r="E127" s="73">
        <v>5.078E-3</v>
      </c>
      <c r="F127">
        <v>-1.1898010974298256</v>
      </c>
    </row>
    <row r="128" spans="1:6" ht="15" customHeight="1" x14ac:dyDescent="0.25">
      <c r="A128">
        <v>1028</v>
      </c>
      <c r="B128" s="72">
        <v>9.0912999999999994E-2</v>
      </c>
      <c r="C128" s="72">
        <v>4.2795E-2</v>
      </c>
      <c r="D128" s="73">
        <v>7.1401999999999993E-2</v>
      </c>
      <c r="E128" s="73">
        <v>1.1771999999999999E-2</v>
      </c>
      <c r="F128" t="s">
        <v>61</v>
      </c>
    </row>
    <row r="129" spans="1:6" ht="15" customHeight="1" x14ac:dyDescent="0.25">
      <c r="A129">
        <v>1030</v>
      </c>
      <c r="B129" s="72">
        <v>0.36940899999999999</v>
      </c>
      <c r="C129" s="72">
        <v>0</v>
      </c>
      <c r="D129" s="73">
        <v>9.2535000000000006E-2</v>
      </c>
      <c r="E129" s="73">
        <v>5.5381E-2</v>
      </c>
      <c r="F129" t="s">
        <v>61</v>
      </c>
    </row>
    <row r="130" spans="1:6" ht="15" customHeight="1" x14ac:dyDescent="0.25">
      <c r="A130">
        <v>1036</v>
      </c>
      <c r="B130" s="72">
        <v>0.38572800000000002</v>
      </c>
      <c r="C130" s="72">
        <v>0</v>
      </c>
      <c r="D130" s="73">
        <v>0.33373199999999997</v>
      </c>
      <c r="E130" s="73">
        <v>0</v>
      </c>
      <c r="F130" t="s">
        <v>61</v>
      </c>
    </row>
    <row r="131" spans="1:6" ht="15" customHeight="1" x14ac:dyDescent="0.25">
      <c r="A131">
        <v>1044</v>
      </c>
      <c r="B131" s="72">
        <v>3.1315999999999997E-2</v>
      </c>
      <c r="C131" s="72">
        <v>0</v>
      </c>
      <c r="D131" s="73">
        <v>3.2495000000000003E-2</v>
      </c>
      <c r="E131" s="73">
        <v>2.9291999999999999E-2</v>
      </c>
      <c r="F131">
        <v>-2.9284861949049086</v>
      </c>
    </row>
    <row r="132" spans="1:6" ht="15" customHeight="1" x14ac:dyDescent="0.25">
      <c r="A132">
        <v>1047</v>
      </c>
      <c r="B132" s="72">
        <v>0.29920999999999998</v>
      </c>
      <c r="C132" s="72">
        <v>0</v>
      </c>
      <c r="D132" s="73">
        <v>0.210451</v>
      </c>
      <c r="E132" s="73">
        <v>0</v>
      </c>
      <c r="F132" t="s">
        <v>61</v>
      </c>
    </row>
    <row r="133" spans="1:6" ht="15" customHeight="1" x14ac:dyDescent="0.25">
      <c r="A133">
        <v>1048</v>
      </c>
      <c r="B133" s="72">
        <v>0.14565700000000001</v>
      </c>
      <c r="C133" s="72">
        <v>0</v>
      </c>
      <c r="D133" s="73">
        <v>0.15155199999999999</v>
      </c>
      <c r="E133" s="73">
        <v>0</v>
      </c>
      <c r="F133">
        <v>-2.2295161905688934</v>
      </c>
    </row>
    <row r="134" spans="1:6" ht="15" customHeight="1" x14ac:dyDescent="0.25">
      <c r="A134">
        <v>1049</v>
      </c>
      <c r="B134" s="72">
        <v>6.2456999999999999E-2</v>
      </c>
      <c r="C134" s="72">
        <v>0</v>
      </c>
      <c r="D134" s="73">
        <v>1.4556899999999999</v>
      </c>
      <c r="E134" s="73">
        <v>1.8600099999999999</v>
      </c>
      <c r="F134">
        <v>0.14402375257070305</v>
      </c>
    </row>
    <row r="135" spans="1:6" ht="15" customHeight="1" x14ac:dyDescent="0.25">
      <c r="A135">
        <v>1131</v>
      </c>
      <c r="B135" s="72">
        <v>0.243256</v>
      </c>
      <c r="C135" s="72">
        <v>3.0407E-2</v>
      </c>
      <c r="D135" s="73">
        <v>6.3050999999999996E-2</v>
      </c>
      <c r="E135" s="73">
        <v>8.4290000000000007E-3</v>
      </c>
      <c r="F135" t="s">
        <v>61</v>
      </c>
    </row>
    <row r="136" spans="1:6" ht="15" customHeight="1" x14ac:dyDescent="0.25">
      <c r="A136">
        <v>1135</v>
      </c>
      <c r="B136" s="72">
        <v>5.1512000000000002E-2</v>
      </c>
      <c r="C136" s="72">
        <v>5.2700000000000002E-4</v>
      </c>
      <c r="D136" s="73">
        <v>1.6042700000000001</v>
      </c>
      <c r="E136" s="73">
        <v>0.57353600000000005</v>
      </c>
      <c r="F136">
        <v>0.19110377546188401</v>
      </c>
    </row>
    <row r="137" spans="1:6" ht="15" customHeight="1" x14ac:dyDescent="0.25">
      <c r="A137">
        <v>1149</v>
      </c>
      <c r="B137" s="72">
        <v>0.26768999999999998</v>
      </c>
      <c r="C137" s="72">
        <v>7.6686000000000004E-2</v>
      </c>
      <c r="D137" s="73">
        <v>0.20130600000000001</v>
      </c>
      <c r="E137" s="73">
        <v>0.156887</v>
      </c>
      <c r="F137" t="s">
        <v>61</v>
      </c>
    </row>
    <row r="138" spans="1:6" ht="15" customHeight="1" x14ac:dyDescent="0.25">
      <c r="A138">
        <v>1151</v>
      </c>
      <c r="B138" s="72">
        <v>2.3571000000000002E-2</v>
      </c>
      <c r="C138" s="72">
        <v>1.165E-3</v>
      </c>
      <c r="D138" s="73">
        <v>5.2478999999999998E-2</v>
      </c>
      <c r="E138" s="73">
        <v>1.8500000000000001E-3</v>
      </c>
      <c r="F138">
        <v>-1.5389819539540319</v>
      </c>
    </row>
    <row r="139" spans="1:6" ht="15" customHeight="1" x14ac:dyDescent="0.25">
      <c r="A139">
        <v>1152</v>
      </c>
      <c r="B139" s="72">
        <v>2.3091E-2</v>
      </c>
      <c r="C139" s="72">
        <v>1.4400000000000001E-3</v>
      </c>
      <c r="D139" s="73">
        <v>5.6190999999999998E-2</v>
      </c>
      <c r="E139" s="73">
        <v>3.1670000000000001E-3</v>
      </c>
      <c r="F139">
        <v>-1.4801720062242814</v>
      </c>
    </row>
    <row r="140" spans="1:6" ht="15" customHeight="1" x14ac:dyDescent="0.25">
      <c r="A140">
        <v>1157</v>
      </c>
      <c r="B140" s="72">
        <v>3.4236000000000003E-2</v>
      </c>
      <c r="C140" s="72">
        <v>2.7799999999999998E-2</v>
      </c>
      <c r="D140" s="73">
        <v>0.21468300000000001</v>
      </c>
      <c r="E140" s="73">
        <v>3.3884999999999998E-2</v>
      </c>
      <c r="F140">
        <v>-0.74365033385538071</v>
      </c>
    </row>
    <row r="141" spans="1:6" ht="15" customHeight="1" x14ac:dyDescent="0.25">
      <c r="A141">
        <v>92</v>
      </c>
      <c r="B141" s="72">
        <v>7.4649999999999994E-2</v>
      </c>
      <c r="C141" s="72">
        <v>2.3769999999999999E-2</v>
      </c>
      <c r="D141" s="73">
        <v>3.0991</v>
      </c>
      <c r="E141" s="73">
        <v>2.4770599999999998</v>
      </c>
      <c r="F141">
        <v>0.48064640917612295</v>
      </c>
    </row>
    <row r="142" spans="1:6" ht="15" customHeight="1" x14ac:dyDescent="0.25">
      <c r="A142">
        <v>94</v>
      </c>
      <c r="B142" s="72">
        <v>8.4586999999999996E-2</v>
      </c>
      <c r="C142" s="72">
        <v>1.6025999999999999E-2</v>
      </c>
      <c r="D142" s="73">
        <v>4.2197100000000001</v>
      </c>
      <c r="E142" s="73">
        <v>0.264843</v>
      </c>
      <c r="F142">
        <v>0.61648843225054828</v>
      </c>
    </row>
    <row r="143" spans="1:6" ht="15" customHeight="1" x14ac:dyDescent="0.25">
      <c r="A143">
        <v>115</v>
      </c>
      <c r="B143" s="72">
        <v>9.8294999999999993E-2</v>
      </c>
      <c r="C143" s="72">
        <v>7.6280000000000001E-2</v>
      </c>
      <c r="D143" s="73">
        <v>144.82900000000001</v>
      </c>
      <c r="E143" s="73">
        <v>79.902000000000001</v>
      </c>
      <c r="F143">
        <v>2.1605606776113517</v>
      </c>
    </row>
    <row r="144" spans="1:6" ht="15" customHeight="1" x14ac:dyDescent="0.25">
      <c r="A144">
        <v>117</v>
      </c>
      <c r="B144" s="72">
        <v>9.0221999999999997E-2</v>
      </c>
      <c r="C144" s="72">
        <v>7.1736999999999995E-2</v>
      </c>
      <c r="D144" s="73">
        <v>17.875</v>
      </c>
      <c r="E144" s="73">
        <v>48.368699999999997</v>
      </c>
      <c r="F144">
        <v>1.2500484484379237</v>
      </c>
    </row>
    <row r="145" spans="1:6" ht="15" customHeight="1" x14ac:dyDescent="0.25">
      <c r="A145">
        <v>121</v>
      </c>
      <c r="B145" s="72">
        <v>7.3311000000000001E-2</v>
      </c>
      <c r="C145" s="72">
        <v>0</v>
      </c>
      <c r="D145" s="73">
        <v>197.47900000000001</v>
      </c>
      <c r="E145" s="73">
        <v>0</v>
      </c>
      <c r="F145">
        <v>2.2953596643706282</v>
      </c>
    </row>
    <row r="146" spans="1:6" ht="15" customHeight="1" x14ac:dyDescent="0.25">
      <c r="A146">
        <v>240</v>
      </c>
      <c r="B146" s="72">
        <v>2.2183000000000001E-2</v>
      </c>
      <c r="C146" s="72">
        <v>3.65E-3</v>
      </c>
      <c r="D146" s="73">
        <v>3.8686999999999999E-2</v>
      </c>
      <c r="E146" s="73">
        <v>5.6350000000000003E-3</v>
      </c>
      <c r="F146">
        <v>-1.7824107850349049</v>
      </c>
    </row>
    <row r="147" spans="1:6" ht="15" customHeight="1" x14ac:dyDescent="0.25">
      <c r="A147">
        <v>244</v>
      </c>
      <c r="B147" s="72">
        <v>8.1047999999999995E-2</v>
      </c>
      <c r="C147" s="72">
        <v>2.2499999999999999E-2</v>
      </c>
      <c r="D147" s="73">
        <v>4.2767799999999996</v>
      </c>
      <c r="E147" s="73">
        <v>4.8260500000000004</v>
      </c>
      <c r="F147">
        <v>0.62280774009390516</v>
      </c>
    </row>
    <row r="148" spans="1:6" ht="15" customHeight="1" x14ac:dyDescent="0.25">
      <c r="A148">
        <v>327</v>
      </c>
      <c r="B148" s="72">
        <v>0.16867599999999999</v>
      </c>
      <c r="C148" s="72">
        <v>0</v>
      </c>
      <c r="D148" s="73">
        <v>9.1993000000000005E-2</v>
      </c>
      <c r="E148" s="73">
        <v>9.4520000000000003E-3</v>
      </c>
      <c r="F148" t="s">
        <v>61</v>
      </c>
    </row>
    <row r="149" spans="1:6" ht="15" customHeight="1" x14ac:dyDescent="0.25">
      <c r="A149">
        <v>333</v>
      </c>
      <c r="B149" s="72">
        <v>1.2751E-2</v>
      </c>
      <c r="C149" s="72">
        <v>1.8728000000000002E-2</v>
      </c>
      <c r="D149" s="73">
        <v>25.642700000000001</v>
      </c>
      <c r="E149" s="73">
        <v>57.036499999999997</v>
      </c>
      <c r="F149">
        <v>1.4087477420000609</v>
      </c>
    </row>
    <row r="150" spans="1:6" ht="15" customHeight="1" x14ac:dyDescent="0.25">
      <c r="A150">
        <v>334</v>
      </c>
      <c r="B150" s="72">
        <v>0.13251499999999999</v>
      </c>
      <c r="C150" s="72">
        <v>0</v>
      </c>
      <c r="D150" s="73">
        <v>0.115299</v>
      </c>
      <c r="E150" s="73">
        <v>0</v>
      </c>
      <c r="F150" t="s">
        <v>61</v>
      </c>
    </row>
    <row r="151" spans="1:6" ht="15" customHeight="1" x14ac:dyDescent="0.25">
      <c r="A151">
        <v>340</v>
      </c>
      <c r="B151" s="72">
        <v>0.13335</v>
      </c>
      <c r="C151" s="72">
        <v>0</v>
      </c>
      <c r="D151" s="73">
        <v>1.7049999999999999E-3</v>
      </c>
      <c r="E151" s="73">
        <v>0</v>
      </c>
      <c r="F151" t="s">
        <v>61</v>
      </c>
    </row>
    <row r="152" spans="1:6" ht="15" customHeight="1" x14ac:dyDescent="0.25">
      <c r="A152">
        <v>342</v>
      </c>
      <c r="B152" s="72">
        <v>0.191523</v>
      </c>
      <c r="C152" s="72">
        <v>0</v>
      </c>
      <c r="D152" s="73">
        <v>0.14218500000000001</v>
      </c>
      <c r="E152" s="73">
        <v>3.8205999999999997E-2</v>
      </c>
      <c r="F152" t="s">
        <v>61</v>
      </c>
    </row>
    <row r="153" spans="1:6" ht="15" customHeight="1" x14ac:dyDescent="0.25">
      <c r="A153">
        <v>361</v>
      </c>
      <c r="B153" s="72">
        <v>6.9083000000000006E-2</v>
      </c>
      <c r="C153" s="72">
        <v>2.5173000000000001E-2</v>
      </c>
      <c r="D153" s="73">
        <v>3.4285999999999997E-2</v>
      </c>
      <c r="E153" s="73">
        <v>0</v>
      </c>
      <c r="F153" t="s">
        <v>61</v>
      </c>
    </row>
    <row r="154" spans="1:6" ht="15" customHeight="1" x14ac:dyDescent="0.25">
      <c r="A154">
        <v>362</v>
      </c>
      <c r="B154" s="72">
        <v>0.173984</v>
      </c>
      <c r="C154" s="72">
        <v>0.181502</v>
      </c>
      <c r="D154" s="73">
        <v>0.11046499999999999</v>
      </c>
      <c r="E154" s="73">
        <v>7.2579999999999997E-3</v>
      </c>
      <c r="F154" t="s">
        <v>61</v>
      </c>
    </row>
    <row r="155" spans="1:6" ht="15" customHeight="1" x14ac:dyDescent="0.25">
      <c r="A155">
        <v>367</v>
      </c>
      <c r="B155" s="72">
        <v>7.8241000000000005E-2</v>
      </c>
      <c r="C155" s="72">
        <v>0</v>
      </c>
      <c r="D155" s="73">
        <v>170.31299999999999</v>
      </c>
      <c r="E155" s="73">
        <v>1.2E-5</v>
      </c>
      <c r="F155">
        <v>2.2310482402412646</v>
      </c>
    </row>
    <row r="156" spans="1:6" ht="15" customHeight="1" x14ac:dyDescent="0.25">
      <c r="A156">
        <v>370</v>
      </c>
      <c r="B156" s="72">
        <v>0.21421100000000001</v>
      </c>
      <c r="C156" s="72">
        <v>9.7063999999999998E-2</v>
      </c>
      <c r="D156" s="73">
        <v>170.31299999999999</v>
      </c>
      <c r="E156" s="73">
        <v>1.4E-5</v>
      </c>
      <c r="F156">
        <v>2.2307012217108069</v>
      </c>
    </row>
    <row r="157" spans="1:6" ht="15" customHeight="1" x14ac:dyDescent="0.25">
      <c r="A157">
        <v>382</v>
      </c>
      <c r="B157" s="72">
        <v>0.16264200000000001</v>
      </c>
      <c r="C157" s="72">
        <v>8.5694000000000006E-2</v>
      </c>
      <c r="D157" s="73">
        <v>131.28299999999999</v>
      </c>
      <c r="E157" s="73">
        <v>94.3155</v>
      </c>
      <c r="F157">
        <v>2.1176701263251965</v>
      </c>
    </row>
    <row r="158" spans="1:6" ht="15" customHeight="1" x14ac:dyDescent="0.25">
      <c r="A158">
        <v>431</v>
      </c>
      <c r="B158" s="72">
        <v>5.7986000000000003E-2</v>
      </c>
      <c r="C158" s="72">
        <v>0</v>
      </c>
      <c r="D158" s="73">
        <v>5.4037000000000002E-2</v>
      </c>
      <c r="E158" s="73">
        <v>0</v>
      </c>
      <c r="F158" t="s">
        <v>61</v>
      </c>
    </row>
    <row r="159" spans="1:6" ht="15" customHeight="1" x14ac:dyDescent="0.25">
      <c r="A159">
        <v>432</v>
      </c>
      <c r="B159" s="72">
        <v>5.7465000000000002E-2</v>
      </c>
      <c r="C159" s="72">
        <v>2.14E-4</v>
      </c>
      <c r="D159" s="73">
        <v>13.678599999999999</v>
      </c>
      <c r="E159" s="73">
        <v>5.1293899999999999</v>
      </c>
      <c r="F159">
        <v>1.1342132972757084</v>
      </c>
    </row>
    <row r="160" spans="1:6" ht="15" customHeight="1" x14ac:dyDescent="0.25">
      <c r="A160">
        <v>433</v>
      </c>
      <c r="B160" s="72">
        <v>5.6675999999999997E-2</v>
      </c>
      <c r="C160" s="72">
        <v>2.1954999999999999E-2</v>
      </c>
      <c r="D160" s="73">
        <v>5.7542000000000003E-2</v>
      </c>
      <c r="E160" s="73">
        <v>2.5312999999999999E-2</v>
      </c>
      <c r="F160">
        <v>-3.0624821079826505</v>
      </c>
    </row>
    <row r="161" spans="1:6" ht="15" customHeight="1" x14ac:dyDescent="0.25">
      <c r="A161">
        <v>434</v>
      </c>
      <c r="B161" s="72">
        <v>5.0216999999999998E-2</v>
      </c>
      <c r="C161" s="72">
        <v>2.1437999999999999E-2</v>
      </c>
      <c r="D161" s="73">
        <v>0.56740800000000002</v>
      </c>
      <c r="E161" s="73">
        <v>5.4999999999999997E-3</v>
      </c>
      <c r="F161">
        <v>-0.28634904118596971</v>
      </c>
    </row>
    <row r="162" spans="1:6" ht="15" customHeight="1" x14ac:dyDescent="0.25">
      <c r="A162">
        <v>583</v>
      </c>
      <c r="B162" s="72">
        <v>0.31973099999999999</v>
      </c>
      <c r="C162" s="72">
        <v>0</v>
      </c>
      <c r="D162" s="73">
        <v>0.197715</v>
      </c>
      <c r="E162" s="73">
        <v>0</v>
      </c>
      <c r="F162" t="s">
        <v>61</v>
      </c>
    </row>
    <row r="163" spans="1:6" ht="15" customHeight="1" x14ac:dyDescent="0.25">
      <c r="A163">
        <v>659</v>
      </c>
      <c r="B163" s="72">
        <v>0.30384100000000003</v>
      </c>
      <c r="C163" s="72">
        <v>0.101466</v>
      </c>
      <c r="D163" s="73">
        <v>8.8605000000000003E-2</v>
      </c>
      <c r="E163" s="73">
        <v>5.2167999999999999E-2</v>
      </c>
      <c r="F163" t="s">
        <v>61</v>
      </c>
    </row>
    <row r="164" spans="1:6" ht="15" customHeight="1" x14ac:dyDescent="0.25">
      <c r="A164">
        <v>981</v>
      </c>
      <c r="B164" s="72">
        <v>7.8241000000000005E-2</v>
      </c>
      <c r="C164" s="72">
        <v>0</v>
      </c>
      <c r="D164" s="73">
        <v>3.4285999999999997E-2</v>
      </c>
      <c r="E164" s="73">
        <v>0</v>
      </c>
      <c r="F164" t="s">
        <v>61</v>
      </c>
    </row>
    <row r="165" spans="1:6" ht="15" customHeight="1" x14ac:dyDescent="0.25">
      <c r="A165">
        <v>454</v>
      </c>
      <c r="B165" s="72">
        <v>0.117885</v>
      </c>
      <c r="C165" s="72">
        <v>1.1771E-2</v>
      </c>
      <c r="D165" s="73">
        <v>0.62675899999999996</v>
      </c>
      <c r="E165" s="73">
        <v>0.61907100000000004</v>
      </c>
      <c r="F165">
        <v>-0.29338973805377944</v>
      </c>
    </row>
    <row r="166" spans="1:6" ht="15" customHeight="1" x14ac:dyDescent="0.25">
      <c r="A166">
        <v>1056</v>
      </c>
      <c r="B166" s="72">
        <v>6.3109999999999999E-2</v>
      </c>
      <c r="C166" s="72">
        <v>8.7150000000000005E-3</v>
      </c>
      <c r="D166" s="73">
        <v>0.13728199999999999</v>
      </c>
      <c r="E166" s="73">
        <v>0</v>
      </c>
      <c r="F166">
        <v>-1.1297600103605498</v>
      </c>
    </row>
    <row r="167" spans="1:6" ht="15" customHeight="1" x14ac:dyDescent="0.25">
      <c r="A167">
        <v>1058</v>
      </c>
      <c r="B167" s="72">
        <v>6.7398E-2</v>
      </c>
      <c r="C167" s="72">
        <v>0</v>
      </c>
      <c r="D167" s="73">
        <v>0.13728199999999999</v>
      </c>
      <c r="E167" s="73">
        <v>0</v>
      </c>
      <c r="F167">
        <v>-1.1556222449568425</v>
      </c>
    </row>
    <row r="168" spans="1:6" ht="15" customHeight="1" x14ac:dyDescent="0.25">
      <c r="A168">
        <v>1080</v>
      </c>
      <c r="B168" s="72">
        <v>2.5179E-2</v>
      </c>
      <c r="C168" s="72">
        <v>0</v>
      </c>
      <c r="D168" s="73">
        <v>3.9379999999999998E-2</v>
      </c>
      <c r="E168" s="73">
        <v>3.8948000000000003E-2</v>
      </c>
      <c r="F168">
        <v>-1.8476810725753547</v>
      </c>
    </row>
    <row r="169" spans="1:6" ht="15" customHeight="1" x14ac:dyDescent="0.25">
      <c r="A169">
        <v>440</v>
      </c>
      <c r="B169" s="72">
        <v>2.0381E-2</v>
      </c>
      <c r="C169" s="72">
        <v>0</v>
      </c>
      <c r="D169" s="73">
        <v>47.852899999999998</v>
      </c>
      <c r="E169" s="73">
        <v>2.6266999999999999E-2</v>
      </c>
      <c r="F169">
        <v>1.6797232526886716</v>
      </c>
    </row>
    <row r="170" spans="1:6" ht="15" customHeight="1" x14ac:dyDescent="0.25">
      <c r="A170">
        <v>442</v>
      </c>
      <c r="B170" s="72">
        <v>3.6861999999999999E-2</v>
      </c>
      <c r="C170" s="72">
        <v>0</v>
      </c>
      <c r="D170" s="73">
        <v>6.1990999999999996</v>
      </c>
      <c r="E170" s="73">
        <v>18.8017</v>
      </c>
      <c r="F170">
        <v>0.78973846777037726</v>
      </c>
    </row>
    <row r="171" spans="1:6" ht="15" customHeight="1" x14ac:dyDescent="0.25">
      <c r="A171">
        <v>443</v>
      </c>
      <c r="B171" s="72">
        <v>3.6893000000000002E-2</v>
      </c>
      <c r="C171" s="72">
        <v>6.4999999999999994E-5</v>
      </c>
      <c r="D171" s="73">
        <v>63.294499999999999</v>
      </c>
      <c r="E171" s="73">
        <v>1.1E-5</v>
      </c>
      <c r="F171">
        <v>1.8011127587723632</v>
      </c>
    </row>
    <row r="172" spans="1:6" ht="15" customHeight="1" x14ac:dyDescent="0.25">
      <c r="A172">
        <v>444</v>
      </c>
      <c r="B172" s="72">
        <v>5.6020000000000002E-3</v>
      </c>
      <c r="C172" s="72">
        <v>0.01</v>
      </c>
      <c r="D172" s="73">
        <v>28.482600000000001</v>
      </c>
      <c r="E172" s="73">
        <v>30.883299999999998</v>
      </c>
      <c r="F172">
        <v>1.4544942047417853</v>
      </c>
    </row>
    <row r="173" spans="1:6" ht="15" customHeight="1" x14ac:dyDescent="0.25">
      <c r="A173">
        <v>598</v>
      </c>
      <c r="B173" s="72">
        <v>2.8625999999999999E-2</v>
      </c>
      <c r="C173" s="72">
        <v>4.1790000000000004E-3</v>
      </c>
      <c r="D173" s="73">
        <v>8.966E-3</v>
      </c>
      <c r="E173" s="73">
        <v>0</v>
      </c>
      <c r="F173" t="s">
        <v>61</v>
      </c>
    </row>
    <row r="174" spans="1:6" ht="15" customHeight="1" x14ac:dyDescent="0.25">
      <c r="A174">
        <v>625</v>
      </c>
      <c r="B174" s="72">
        <v>9.2346999999999999E-2</v>
      </c>
      <c r="C174" s="72">
        <v>0</v>
      </c>
      <c r="D174" s="73">
        <v>9.4159999999999994E-2</v>
      </c>
      <c r="E174" s="73">
        <v>0</v>
      </c>
      <c r="F174">
        <v>-2.7416021959044925</v>
      </c>
    </row>
    <row r="175" spans="1:6" ht="15" customHeight="1" x14ac:dyDescent="0.25">
      <c r="A175">
        <v>628</v>
      </c>
      <c r="B175" s="72">
        <v>4.9905999999999999E-2</v>
      </c>
      <c r="C175" s="72">
        <v>5.9430000000000004E-3</v>
      </c>
      <c r="D175" s="73">
        <v>8.6679999999999993E-2</v>
      </c>
      <c r="E175" s="73">
        <v>0</v>
      </c>
      <c r="F175">
        <v>-1.4344591282642465</v>
      </c>
    </row>
    <row r="176" spans="1:6" ht="15" customHeight="1" x14ac:dyDescent="0.25">
      <c r="A176">
        <v>629</v>
      </c>
      <c r="B176" s="72">
        <v>4.9126999999999997E-2</v>
      </c>
      <c r="C176" s="72">
        <v>2.9E-5</v>
      </c>
      <c r="D176" s="73">
        <v>8.6679999999999993E-2</v>
      </c>
      <c r="E176" s="73">
        <v>0</v>
      </c>
      <c r="F176">
        <v>-1.4253553627502913</v>
      </c>
    </row>
    <row r="177" spans="1:6" ht="15" customHeight="1" x14ac:dyDescent="0.25">
      <c r="A177">
        <v>635</v>
      </c>
      <c r="B177" s="72">
        <v>3.3921E-2</v>
      </c>
      <c r="C177" s="72">
        <v>0</v>
      </c>
      <c r="D177" s="73">
        <v>4.0550999999999997E-2</v>
      </c>
      <c r="E177" s="73">
        <v>2.5920000000000001E-3</v>
      </c>
      <c r="F177">
        <v>-2.1784864715952272</v>
      </c>
    </row>
    <row r="178" spans="1:6" ht="15" customHeight="1" x14ac:dyDescent="0.25">
      <c r="A178">
        <v>640</v>
      </c>
      <c r="B178" s="72">
        <v>3.0529000000000001E-2</v>
      </c>
      <c r="C178" s="72">
        <v>1.0196E-2</v>
      </c>
      <c r="D178" s="73">
        <v>3.8676000000000002E-2</v>
      </c>
      <c r="E178" s="73">
        <v>0</v>
      </c>
      <c r="F178">
        <v>-2.0890022836893571</v>
      </c>
    </row>
    <row r="179" spans="1:6" ht="15" customHeight="1" x14ac:dyDescent="0.25">
      <c r="A179">
        <v>687</v>
      </c>
      <c r="B179" s="72">
        <v>3.6864000000000001E-2</v>
      </c>
      <c r="C179" s="72">
        <v>1.5999999999999999E-5</v>
      </c>
      <c r="D179" s="73">
        <v>63.294499999999999</v>
      </c>
      <c r="E179" s="73">
        <v>3.0000000000000001E-6</v>
      </c>
      <c r="F179">
        <v>1.8011129578715337</v>
      </c>
    </row>
    <row r="180" spans="1:6" ht="15" customHeight="1" x14ac:dyDescent="0.25">
      <c r="A180">
        <v>929</v>
      </c>
      <c r="B180" s="72">
        <v>2.4261999999999999E-2</v>
      </c>
      <c r="C180" s="72">
        <v>3.3133999999999997E-2</v>
      </c>
      <c r="D180" s="73">
        <v>9.8617999999999997E-2</v>
      </c>
      <c r="E180" s="73">
        <v>6.228E-3</v>
      </c>
      <c r="F180">
        <v>-1.1286839812542642</v>
      </c>
    </row>
    <row r="181" spans="1:6" ht="15" customHeight="1" x14ac:dyDescent="0.25">
      <c r="A181">
        <v>930</v>
      </c>
      <c r="B181" s="72">
        <v>7.3687000000000002E-2</v>
      </c>
      <c r="C181" s="72">
        <v>4.8156999999999998E-2</v>
      </c>
      <c r="D181" s="73">
        <v>8.8733999999999993E-2</v>
      </c>
      <c r="E181" s="73">
        <v>1.0348E-2</v>
      </c>
      <c r="F181">
        <v>-1.8225500790281755</v>
      </c>
    </row>
    <row r="182" spans="1:6" ht="15" customHeight="1" x14ac:dyDescent="0.25">
      <c r="A182">
        <v>934</v>
      </c>
      <c r="B182" s="72">
        <v>2.7141999999999999E-2</v>
      </c>
      <c r="C182" s="72">
        <v>2.9940000000000001E-3</v>
      </c>
      <c r="D182" s="73">
        <v>7.0070999999999994E-2</v>
      </c>
      <c r="E182" s="73">
        <v>2.4434000000000001E-2</v>
      </c>
      <c r="F182">
        <v>-1.3672492279785196</v>
      </c>
    </row>
    <row r="183" spans="1:6" ht="15" customHeight="1" x14ac:dyDescent="0.25">
      <c r="A183">
        <v>1041</v>
      </c>
      <c r="B183" s="72">
        <v>1.1998999999999999E-2</v>
      </c>
      <c r="C183" s="72">
        <v>0</v>
      </c>
      <c r="D183" s="73">
        <v>9.1484999999999997E-2</v>
      </c>
      <c r="E183" s="73">
        <v>2.2386E-2</v>
      </c>
      <c r="F183">
        <v>-1.0997093576097716</v>
      </c>
    </row>
    <row r="184" spans="1:6" ht="15" customHeight="1" x14ac:dyDescent="0.25">
      <c r="A184">
        <v>225</v>
      </c>
      <c r="B184" s="72">
        <v>0.240621</v>
      </c>
      <c r="C184" s="72">
        <v>0</v>
      </c>
      <c r="D184" s="73">
        <v>0.12732399999999999</v>
      </c>
      <c r="E184" s="73">
        <v>0</v>
      </c>
      <c r="F184" t="s">
        <v>61</v>
      </c>
    </row>
    <row r="185" spans="1:6" ht="15" customHeight="1" x14ac:dyDescent="0.25">
      <c r="A185">
        <v>228</v>
      </c>
      <c r="B185" s="72">
        <v>0.16947400000000001</v>
      </c>
      <c r="C185" s="72">
        <v>0</v>
      </c>
      <c r="D185" s="73">
        <v>2.2061999999999998E-2</v>
      </c>
      <c r="E185" s="73">
        <v>0</v>
      </c>
      <c r="F185" t="s">
        <v>61</v>
      </c>
    </row>
    <row r="186" spans="1:6" ht="15" customHeight="1" x14ac:dyDescent="0.25">
      <c r="A186">
        <v>307</v>
      </c>
      <c r="B186" s="72">
        <v>0.18776399999999999</v>
      </c>
      <c r="C186" s="72">
        <v>4.1875999999999997E-2</v>
      </c>
      <c r="D186" s="73">
        <v>5.9890800000000004</v>
      </c>
      <c r="E186" s="73">
        <v>13.9503</v>
      </c>
      <c r="F186">
        <v>0.76352652230582063</v>
      </c>
    </row>
    <row r="187" spans="1:6" ht="15" customHeight="1" x14ac:dyDescent="0.25">
      <c r="A187">
        <v>309</v>
      </c>
      <c r="B187" s="72">
        <v>0.240621</v>
      </c>
      <c r="C187" s="72">
        <v>0</v>
      </c>
      <c r="D187" s="73">
        <v>0.12732399999999999</v>
      </c>
      <c r="E187" s="73">
        <v>0</v>
      </c>
      <c r="F187" t="s">
        <v>61</v>
      </c>
    </row>
    <row r="188" spans="1:6" ht="15" customHeight="1" x14ac:dyDescent="0.25">
      <c r="A188">
        <v>483</v>
      </c>
      <c r="B188" s="72">
        <v>0.17347399999999999</v>
      </c>
      <c r="C188" s="72">
        <v>0</v>
      </c>
      <c r="D188" s="73">
        <v>8.1800999999999999E-2</v>
      </c>
      <c r="E188" s="73">
        <v>0</v>
      </c>
      <c r="F188" t="s">
        <v>61</v>
      </c>
    </row>
    <row r="189" spans="1:6" ht="15" customHeight="1" x14ac:dyDescent="0.25">
      <c r="A189">
        <v>485</v>
      </c>
      <c r="B189" s="72">
        <v>0.13004199999999999</v>
      </c>
      <c r="C189" s="72">
        <v>0</v>
      </c>
      <c r="D189" s="73">
        <v>44.901299999999999</v>
      </c>
      <c r="E189" s="73">
        <v>0</v>
      </c>
      <c r="F189">
        <v>1.6509992975280172</v>
      </c>
    </row>
    <row r="190" spans="1:6" ht="15" customHeight="1" x14ac:dyDescent="0.25">
      <c r="A190">
        <v>487</v>
      </c>
      <c r="B190" s="72">
        <v>0.142182</v>
      </c>
      <c r="C190" s="72">
        <v>1.3283E-2</v>
      </c>
      <c r="D190" s="73">
        <v>0.18670900000000001</v>
      </c>
      <c r="E190" s="73">
        <v>3.7379999999999997E-2</v>
      </c>
      <c r="F190">
        <v>-1.3513765644092106</v>
      </c>
    </row>
    <row r="191" spans="1:6" ht="15" customHeight="1" x14ac:dyDescent="0.25">
      <c r="A191">
        <v>489</v>
      </c>
      <c r="B191" s="72">
        <v>0.13442399999999999</v>
      </c>
      <c r="C191" s="72">
        <v>0</v>
      </c>
      <c r="D191" s="73">
        <v>0.15356500000000001</v>
      </c>
      <c r="E191" s="73">
        <v>0</v>
      </c>
      <c r="F191">
        <v>-1.7180353767401</v>
      </c>
    </row>
    <row r="192" spans="1:6" ht="15" customHeight="1" x14ac:dyDescent="0.25">
      <c r="A192">
        <v>490</v>
      </c>
      <c r="B192" s="72">
        <v>0.140377</v>
      </c>
      <c r="C192" s="72">
        <v>0</v>
      </c>
      <c r="D192" s="73">
        <v>43.562399999999997</v>
      </c>
      <c r="E192" s="73">
        <v>0</v>
      </c>
      <c r="F192">
        <v>1.6377100530490882</v>
      </c>
    </row>
    <row r="193" spans="1:6" ht="15" customHeight="1" x14ac:dyDescent="0.25">
      <c r="A193">
        <v>491</v>
      </c>
      <c r="B193" s="72">
        <v>9.9545999999999996E-2</v>
      </c>
      <c r="C193" s="72">
        <v>6.2659999999999999E-3</v>
      </c>
      <c r="D193" s="73">
        <v>0.50918099999999999</v>
      </c>
      <c r="E193" s="73">
        <v>0.48483100000000001</v>
      </c>
      <c r="F193">
        <v>-0.38760294349346486</v>
      </c>
    </row>
    <row r="194" spans="1:6" ht="15" customHeight="1" x14ac:dyDescent="0.25">
      <c r="A194">
        <v>492</v>
      </c>
      <c r="B194" s="72">
        <v>0.129832</v>
      </c>
      <c r="C194" s="72">
        <v>0</v>
      </c>
      <c r="D194" s="73">
        <v>1.1307199999999999</v>
      </c>
      <c r="E194" s="73">
        <v>0</v>
      </c>
      <c r="F194">
        <v>3.8548237107690643E-4</v>
      </c>
    </row>
    <row r="195" spans="1:6" ht="15" customHeight="1" x14ac:dyDescent="0.25">
      <c r="A195">
        <v>496</v>
      </c>
      <c r="B195" s="72">
        <v>0.26128299999999999</v>
      </c>
      <c r="C195" s="72">
        <v>2.1857000000000001E-2</v>
      </c>
      <c r="D195" s="73">
        <v>0.994892</v>
      </c>
      <c r="E195" s="73">
        <v>0.37392999999999998</v>
      </c>
      <c r="F195">
        <v>-0.13453534933045472</v>
      </c>
    </row>
    <row r="196" spans="1:6" ht="15" customHeight="1" x14ac:dyDescent="0.25">
      <c r="A196">
        <v>497</v>
      </c>
      <c r="B196" s="72">
        <v>0.26689499999999999</v>
      </c>
      <c r="C196" s="72">
        <v>0</v>
      </c>
      <c r="D196" s="73">
        <v>0.845329</v>
      </c>
      <c r="E196" s="73">
        <v>0</v>
      </c>
      <c r="F196">
        <v>-0.23774618739677666</v>
      </c>
    </row>
    <row r="197" spans="1:6" ht="15" customHeight="1" x14ac:dyDescent="0.25">
      <c r="A197">
        <v>498</v>
      </c>
      <c r="B197" s="72">
        <v>0.257826</v>
      </c>
      <c r="C197" s="72">
        <v>2.7342999999999999E-2</v>
      </c>
      <c r="D197" s="73">
        <v>0.845329</v>
      </c>
      <c r="E197" s="73">
        <v>0</v>
      </c>
      <c r="F197">
        <v>-0.23098991138793812</v>
      </c>
    </row>
    <row r="198" spans="1:6" ht="15" customHeight="1" x14ac:dyDescent="0.25">
      <c r="A198">
        <v>501</v>
      </c>
      <c r="B198" s="72">
        <v>0.17822199999999999</v>
      </c>
      <c r="C198" s="72">
        <v>2.578E-3</v>
      </c>
      <c r="D198" s="73">
        <v>158.55699999999999</v>
      </c>
      <c r="E198" s="73">
        <v>1.9999999999999999E-6</v>
      </c>
      <c r="F198">
        <v>2.1996969877651074</v>
      </c>
    </row>
    <row r="199" spans="1:6" ht="15" customHeight="1" x14ac:dyDescent="0.25">
      <c r="A199">
        <v>502</v>
      </c>
      <c r="B199" s="72">
        <v>0.16650300000000001</v>
      </c>
      <c r="C199" s="72">
        <v>6.4552999999999999E-2</v>
      </c>
      <c r="D199" s="73">
        <v>38.431699999999999</v>
      </c>
      <c r="E199" s="73">
        <v>47.6631</v>
      </c>
      <c r="F199">
        <v>1.5828039535414076</v>
      </c>
    </row>
    <row r="200" spans="1:6" ht="15" customHeight="1" x14ac:dyDescent="0.25">
      <c r="A200">
        <v>504</v>
      </c>
      <c r="B200" s="72">
        <v>0.12014900000000001</v>
      </c>
      <c r="C200" s="72">
        <v>0</v>
      </c>
      <c r="D200" s="73">
        <v>97.515100000000004</v>
      </c>
      <c r="E200" s="73">
        <v>6.9999999999999999E-6</v>
      </c>
      <c r="F200">
        <v>1.9885364434322621</v>
      </c>
    </row>
    <row r="201" spans="1:6" ht="15" customHeight="1" x14ac:dyDescent="0.25">
      <c r="A201">
        <v>506</v>
      </c>
      <c r="B201" s="72">
        <v>0.12014900000000001</v>
      </c>
      <c r="C201" s="72">
        <v>0</v>
      </c>
      <c r="D201" s="73">
        <v>97.515100000000004</v>
      </c>
      <c r="E201" s="73">
        <v>5.0000000000000004E-6</v>
      </c>
      <c r="F201">
        <v>1.9885364434322621</v>
      </c>
    </row>
    <row r="202" spans="1:6" ht="15" customHeight="1" x14ac:dyDescent="0.25">
      <c r="A202">
        <v>507</v>
      </c>
      <c r="B202" s="72">
        <v>0.150394</v>
      </c>
      <c r="C202" s="72">
        <v>1.8221999999999999E-2</v>
      </c>
      <c r="D202" s="73">
        <v>97.515100000000004</v>
      </c>
      <c r="E202" s="73">
        <v>6.9999999999999999E-6</v>
      </c>
      <c r="F202">
        <v>1.988401556804168</v>
      </c>
    </row>
    <row r="203" spans="1:6" ht="15" customHeight="1" x14ac:dyDescent="0.25">
      <c r="A203">
        <v>515</v>
      </c>
      <c r="B203" s="72">
        <v>0.14623900000000001</v>
      </c>
      <c r="C203" s="72">
        <v>0</v>
      </c>
      <c r="D203" s="73">
        <v>0.18012</v>
      </c>
      <c r="E203" s="73">
        <v>1.8242999999999999E-2</v>
      </c>
      <c r="F203">
        <v>-1.4700437799212385</v>
      </c>
    </row>
    <row r="204" spans="1:6" ht="15" customHeight="1" x14ac:dyDescent="0.25">
      <c r="A204">
        <v>516</v>
      </c>
      <c r="B204" s="72">
        <v>0.30660900000000002</v>
      </c>
      <c r="C204" s="72">
        <v>0</v>
      </c>
      <c r="D204" s="73">
        <v>0.250996</v>
      </c>
      <c r="E204" s="73">
        <v>0</v>
      </c>
      <c r="F204" t="s">
        <v>61</v>
      </c>
    </row>
    <row r="205" spans="1:6" ht="15" customHeight="1" x14ac:dyDescent="0.25">
      <c r="A205">
        <v>546</v>
      </c>
      <c r="B205" s="72">
        <v>9.6914E-2</v>
      </c>
      <c r="C205" s="72">
        <v>2.4979999999999998E-3</v>
      </c>
      <c r="D205" s="73">
        <v>1.50095</v>
      </c>
      <c r="E205" s="73">
        <v>0.35112399999999999</v>
      </c>
      <c r="F205">
        <v>0.14737824340696906</v>
      </c>
    </row>
    <row r="206" spans="1:6" ht="15" customHeight="1" x14ac:dyDescent="0.25">
      <c r="A206">
        <v>797</v>
      </c>
      <c r="B206" s="72">
        <v>0.12897600000000001</v>
      </c>
      <c r="C206" s="72">
        <v>0</v>
      </c>
      <c r="D206" s="73">
        <v>0.90921799999999997</v>
      </c>
      <c r="E206" s="73">
        <v>5.9380000000000002E-2</v>
      </c>
      <c r="F206">
        <v>-0.10777067556063272</v>
      </c>
    </row>
    <row r="207" spans="1:6" ht="15" customHeight="1" x14ac:dyDescent="0.25">
      <c r="A207">
        <v>798</v>
      </c>
      <c r="B207" s="72">
        <v>0.12750600000000001</v>
      </c>
      <c r="C207" s="72">
        <v>0</v>
      </c>
      <c r="D207" s="73">
        <v>5.1949000000000002E-2</v>
      </c>
      <c r="E207" s="73">
        <v>0</v>
      </c>
      <c r="F207" t="s">
        <v>61</v>
      </c>
    </row>
    <row r="208" spans="1:6" ht="15" customHeight="1" x14ac:dyDescent="0.25">
      <c r="A208">
        <v>802</v>
      </c>
      <c r="B208" s="72">
        <v>0.33710099999999998</v>
      </c>
      <c r="C208" s="72">
        <v>1.1769999999999999E-2</v>
      </c>
      <c r="D208" s="73">
        <v>2.51437</v>
      </c>
      <c r="E208" s="73">
        <v>7.4221599999999999</v>
      </c>
      <c r="F208">
        <v>0.33791208912308768</v>
      </c>
    </row>
    <row r="209" spans="1:6" ht="15" customHeight="1" x14ac:dyDescent="0.25">
      <c r="A209">
        <v>803</v>
      </c>
      <c r="B209" s="72">
        <v>0.28762100000000002</v>
      </c>
      <c r="C209" s="72">
        <v>0</v>
      </c>
      <c r="D209" s="73">
        <v>32.264299999999999</v>
      </c>
      <c r="E209" s="73">
        <v>0</v>
      </c>
      <c r="F209">
        <v>1.5048333572567505</v>
      </c>
    </row>
    <row r="210" spans="1:6" ht="15" customHeight="1" x14ac:dyDescent="0.25">
      <c r="A210">
        <v>825</v>
      </c>
      <c r="B210" s="72">
        <v>0.23022799999999999</v>
      </c>
      <c r="C210" s="72">
        <v>3.1664999999999999E-2</v>
      </c>
      <c r="D210" s="73">
        <v>6.5735000000000002E-2</v>
      </c>
      <c r="E210" s="73">
        <v>7.8619999999999992E-3</v>
      </c>
      <c r="F210" t="s">
        <v>61</v>
      </c>
    </row>
    <row r="211" spans="1:6" ht="15" customHeight="1" x14ac:dyDescent="0.25">
      <c r="A211">
        <v>873</v>
      </c>
      <c r="B211" s="72">
        <v>0.11819300000000001</v>
      </c>
      <c r="C211" s="72">
        <v>0</v>
      </c>
      <c r="D211" s="73">
        <v>0.13041700000000001</v>
      </c>
      <c r="E211" s="73">
        <v>0</v>
      </c>
      <c r="F211">
        <v>-1.9127866587683853</v>
      </c>
    </row>
    <row r="212" spans="1:6" ht="15" customHeight="1" x14ac:dyDescent="0.25">
      <c r="A212">
        <v>982</v>
      </c>
      <c r="B212" s="72">
        <v>3.8363000000000001E-2</v>
      </c>
      <c r="C212" s="72">
        <v>4.6647000000000001E-2</v>
      </c>
      <c r="D212" s="73">
        <v>0.88477300000000003</v>
      </c>
      <c r="E212" s="73">
        <v>9.9335999999999994E-2</v>
      </c>
      <c r="F212">
        <v>-7.2419214260728018E-2</v>
      </c>
    </row>
    <row r="213" spans="1:6" ht="15" customHeight="1" x14ac:dyDescent="0.25">
      <c r="A213">
        <v>983</v>
      </c>
      <c r="B213" s="72">
        <v>0.11379300000000001</v>
      </c>
      <c r="C213" s="72">
        <v>0</v>
      </c>
      <c r="D213" s="73">
        <v>7.61782</v>
      </c>
      <c r="E213" s="73">
        <v>17.5166</v>
      </c>
      <c r="F213">
        <v>0.87529438799493076</v>
      </c>
    </row>
    <row r="214" spans="1:6" ht="15" customHeight="1" x14ac:dyDescent="0.25">
      <c r="A214">
        <v>985</v>
      </c>
      <c r="B214" s="72">
        <v>0.13308400000000001</v>
      </c>
      <c r="C214" s="72">
        <v>2.3019999999999999E-2</v>
      </c>
      <c r="D214" s="73">
        <v>33.3992</v>
      </c>
      <c r="E214" s="73">
        <v>22.5977</v>
      </c>
      <c r="F214">
        <v>1.5220020975855222</v>
      </c>
    </row>
    <row r="215" spans="1:6" ht="15" customHeight="1" x14ac:dyDescent="0.25">
      <c r="A215">
        <v>988</v>
      </c>
      <c r="B215" s="72">
        <v>0.12014900000000001</v>
      </c>
      <c r="C215" s="72">
        <v>0</v>
      </c>
      <c r="D215" s="73">
        <v>4.3309300000000004</v>
      </c>
      <c r="E215" s="73">
        <v>19.826499999999999</v>
      </c>
      <c r="F215">
        <v>0.62436265463213603</v>
      </c>
    </row>
    <row r="216" spans="1:6" ht="15" customHeight="1" x14ac:dyDescent="0.25">
      <c r="A216">
        <v>991</v>
      </c>
      <c r="B216" s="72">
        <v>9.8987000000000006E-2</v>
      </c>
      <c r="C216" s="72">
        <v>0</v>
      </c>
      <c r="D216" s="73">
        <v>82.118499999999997</v>
      </c>
      <c r="E216" s="73">
        <v>0.43151499999999998</v>
      </c>
      <c r="F216">
        <v>1.9139171862872304</v>
      </c>
    </row>
    <row r="217" spans="1:6" ht="15" customHeight="1" x14ac:dyDescent="0.25">
      <c r="A217">
        <v>992</v>
      </c>
      <c r="B217" s="72">
        <v>7.0093000000000003E-2</v>
      </c>
      <c r="C217" s="72">
        <v>4.9013000000000001E-2</v>
      </c>
      <c r="D217" s="73">
        <v>81.543400000000005</v>
      </c>
      <c r="E217" s="73">
        <v>5.0000000000000004E-6</v>
      </c>
      <c r="F217">
        <v>1.9110153446732714</v>
      </c>
    </row>
    <row r="218" spans="1:6" ht="15" customHeight="1" x14ac:dyDescent="0.25">
      <c r="A218">
        <v>993</v>
      </c>
      <c r="B218" s="72">
        <v>9.8987000000000006E-2</v>
      </c>
      <c r="C218" s="72">
        <v>0</v>
      </c>
      <c r="D218" s="73">
        <v>82.403199999999998</v>
      </c>
      <c r="E218" s="73">
        <v>0.18152599999999999</v>
      </c>
      <c r="F218">
        <v>1.9154220665102337</v>
      </c>
    </row>
    <row r="219" spans="1:6" ht="15" customHeight="1" x14ac:dyDescent="0.25">
      <c r="A219">
        <v>994</v>
      </c>
      <c r="B219" s="72">
        <v>0.12768299999999999</v>
      </c>
      <c r="C219" s="72">
        <v>7.1947999999999998E-2</v>
      </c>
      <c r="D219" s="73">
        <v>82.441299999999998</v>
      </c>
      <c r="E219" s="73">
        <v>0</v>
      </c>
      <c r="F219">
        <v>1.9154716857442167</v>
      </c>
    </row>
    <row r="220" spans="1:6" ht="15" customHeight="1" x14ac:dyDescent="0.25">
      <c r="A220">
        <v>1116</v>
      </c>
      <c r="B220" s="72">
        <v>1.1856169999999999</v>
      </c>
      <c r="C220" s="72">
        <v>0</v>
      </c>
      <c r="D220" s="73">
        <v>0.44918599999999997</v>
      </c>
      <c r="E220" s="73">
        <v>0</v>
      </c>
      <c r="F220" t="s">
        <v>61</v>
      </c>
    </row>
    <row r="221" spans="1:6" ht="15" customHeight="1" x14ac:dyDescent="0.25">
      <c r="A221">
        <v>1123</v>
      </c>
      <c r="B221" s="72">
        <v>0.178898</v>
      </c>
      <c r="C221" s="72">
        <v>1.2685E-2</v>
      </c>
      <c r="D221" s="73">
        <v>0.284362</v>
      </c>
      <c r="E221" s="73">
        <v>0</v>
      </c>
      <c r="F221">
        <v>-0.9768957609299892</v>
      </c>
    </row>
    <row r="222" spans="1:6" ht="15" customHeight="1" x14ac:dyDescent="0.25">
      <c r="A222">
        <v>1125</v>
      </c>
      <c r="B222" s="72">
        <v>0.19359699999999999</v>
      </c>
      <c r="C222" s="72">
        <v>0</v>
      </c>
      <c r="D222" s="73">
        <v>0.36213299999999998</v>
      </c>
      <c r="E222" s="73">
        <v>9.5731999999999998E-2</v>
      </c>
      <c r="F222">
        <v>-0.77330731775156702</v>
      </c>
    </row>
    <row r="223" spans="1:6" ht="15" customHeight="1" x14ac:dyDescent="0.25">
      <c r="A223">
        <v>1128</v>
      </c>
      <c r="B223" s="72">
        <v>0.30495699999999998</v>
      </c>
      <c r="C223" s="72">
        <v>0</v>
      </c>
      <c r="D223" s="73">
        <v>13.4597</v>
      </c>
      <c r="E223" s="73">
        <v>21.505600000000001</v>
      </c>
      <c r="F223">
        <v>1.1190823678324309</v>
      </c>
    </row>
    <row r="224" spans="1:6" ht="15" customHeight="1" x14ac:dyDescent="0.25">
      <c r="A224">
        <v>41</v>
      </c>
      <c r="B224" s="72">
        <v>0.26358300000000001</v>
      </c>
      <c r="C224" s="72">
        <v>0.125717</v>
      </c>
      <c r="D224" s="73">
        <v>0.30407000000000001</v>
      </c>
      <c r="E224" s="73">
        <v>1.1762E-2</v>
      </c>
      <c r="F224">
        <v>-1.3926844023304987</v>
      </c>
    </row>
    <row r="225" spans="1:6" ht="15" customHeight="1" x14ac:dyDescent="0.25">
      <c r="A225">
        <v>42</v>
      </c>
      <c r="B225" s="72">
        <v>0.31895000000000001</v>
      </c>
      <c r="C225" s="72">
        <v>2.1857000000000001E-2</v>
      </c>
      <c r="D225" s="73">
        <v>0.35193600000000003</v>
      </c>
      <c r="E225" s="73">
        <v>0</v>
      </c>
      <c r="F225">
        <v>-1.4816703453595226</v>
      </c>
    </row>
    <row r="226" spans="1:6" ht="15" customHeight="1" x14ac:dyDescent="0.25">
      <c r="A226">
        <v>44</v>
      </c>
      <c r="B226" s="72">
        <v>0.241732</v>
      </c>
      <c r="C226" s="72">
        <v>6.4463999999999994E-2</v>
      </c>
      <c r="D226" s="73">
        <v>0.30737300000000001</v>
      </c>
      <c r="E226" s="73">
        <v>0.173345</v>
      </c>
      <c r="F226">
        <v>-1.1828248113609647</v>
      </c>
    </row>
    <row r="227" spans="1:6" ht="15" customHeight="1" x14ac:dyDescent="0.25">
      <c r="A227">
        <v>47</v>
      </c>
      <c r="B227" s="72">
        <v>0.140957</v>
      </c>
      <c r="C227" s="72">
        <v>0.112668</v>
      </c>
      <c r="D227" s="73">
        <v>0.29818499999999998</v>
      </c>
      <c r="E227" s="73">
        <v>7.9590000000000008E-3</v>
      </c>
      <c r="F227">
        <v>-0.80347010993370793</v>
      </c>
    </row>
    <row r="228" spans="1:6" ht="15" customHeight="1" x14ac:dyDescent="0.25">
      <c r="A228">
        <v>63</v>
      </c>
      <c r="B228" s="72">
        <v>0.33764300000000003</v>
      </c>
      <c r="C228" s="72">
        <v>0</v>
      </c>
      <c r="D228" s="73" t="s">
        <v>63</v>
      </c>
      <c r="E228" s="73">
        <v>0</v>
      </c>
      <c r="F228" t="s">
        <v>61</v>
      </c>
    </row>
    <row r="229" spans="1:6" ht="15" customHeight="1" x14ac:dyDescent="0.25">
      <c r="A229">
        <v>65</v>
      </c>
      <c r="B229" s="72">
        <v>0.189111</v>
      </c>
      <c r="C229" s="72">
        <v>0</v>
      </c>
      <c r="D229" s="73">
        <v>0.68946600000000002</v>
      </c>
      <c r="E229" s="73">
        <v>0</v>
      </c>
      <c r="F229">
        <v>-0.30072175599396872</v>
      </c>
    </row>
    <row r="230" spans="1:6" ht="15" customHeight="1" x14ac:dyDescent="0.25">
      <c r="A230">
        <v>161</v>
      </c>
      <c r="B230" s="72">
        <v>0.71407600000000004</v>
      </c>
      <c r="C230" s="72">
        <v>0.20244799999999999</v>
      </c>
      <c r="D230" s="73">
        <v>0.16845099999999999</v>
      </c>
      <c r="E230" s="73">
        <v>3.8392999999999997E-2</v>
      </c>
      <c r="F230" t="s">
        <v>61</v>
      </c>
    </row>
    <row r="231" spans="1:6" ht="15" customHeight="1" x14ac:dyDescent="0.25">
      <c r="A231">
        <v>162</v>
      </c>
      <c r="B231" s="72">
        <v>0.57141699999999995</v>
      </c>
      <c r="C231" s="72">
        <v>0.27214500000000003</v>
      </c>
      <c r="D231" s="73">
        <v>0.13775899999999999</v>
      </c>
      <c r="E231" s="73">
        <v>6.5554000000000001E-2</v>
      </c>
      <c r="F231" t="s">
        <v>61</v>
      </c>
    </row>
    <row r="232" spans="1:6" ht="15" customHeight="1" x14ac:dyDescent="0.25">
      <c r="A232">
        <v>168</v>
      </c>
      <c r="B232" s="72">
        <v>0.77634599999999998</v>
      </c>
      <c r="C232" s="72">
        <v>0.128577</v>
      </c>
      <c r="D232" s="73">
        <v>8.3724000000000007E-2</v>
      </c>
      <c r="E232" s="73">
        <v>0</v>
      </c>
      <c r="F232" t="s">
        <v>61</v>
      </c>
    </row>
    <row r="233" spans="1:6" ht="15" customHeight="1" x14ac:dyDescent="0.25">
      <c r="A233">
        <v>172</v>
      </c>
      <c r="B233" s="72">
        <v>0.34799099999999999</v>
      </c>
      <c r="C233" s="72">
        <v>0</v>
      </c>
      <c r="D233" s="73">
        <v>0.372751</v>
      </c>
      <c r="E233" s="73">
        <v>0.84928499999999996</v>
      </c>
      <c r="F233">
        <v>-1.6062493596519196</v>
      </c>
    </row>
    <row r="234" spans="1:6" ht="15" customHeight="1" x14ac:dyDescent="0.25">
      <c r="A234">
        <v>173</v>
      </c>
      <c r="B234" s="72">
        <v>0.36107600000000001</v>
      </c>
      <c r="C234" s="72">
        <v>1.3917000000000001E-2</v>
      </c>
      <c r="D234" s="73">
        <v>1.2322</v>
      </c>
      <c r="E234" s="73">
        <v>1.41456</v>
      </c>
      <c r="F234">
        <v>-5.992002101672203E-2</v>
      </c>
    </row>
    <row r="235" spans="1:6" ht="15" customHeight="1" x14ac:dyDescent="0.25">
      <c r="A235">
        <v>176</v>
      </c>
      <c r="B235" s="72">
        <v>0.28528300000000001</v>
      </c>
      <c r="C235" s="72">
        <v>3.0206E-2</v>
      </c>
      <c r="D235" s="73">
        <v>0.37015799999999999</v>
      </c>
      <c r="E235" s="73">
        <v>0.86662899999999998</v>
      </c>
      <c r="F235">
        <v>-1.0712202127114421</v>
      </c>
    </row>
    <row r="236" spans="1:6" ht="15" customHeight="1" x14ac:dyDescent="0.25">
      <c r="A236">
        <v>177</v>
      </c>
      <c r="B236" s="72">
        <v>0.28189399999999998</v>
      </c>
      <c r="C236" s="72">
        <v>2.5063999999999999E-2</v>
      </c>
      <c r="D236" s="73">
        <v>8.2652000000000003E-2</v>
      </c>
      <c r="E236" s="73">
        <v>0</v>
      </c>
      <c r="F236" t="s">
        <v>61</v>
      </c>
    </row>
    <row r="237" spans="1:6" ht="15" customHeight="1" x14ac:dyDescent="0.25">
      <c r="A237">
        <v>184</v>
      </c>
      <c r="B237" s="72">
        <v>0.3422</v>
      </c>
      <c r="C237" s="72">
        <v>8.7100000000000003E-4</v>
      </c>
      <c r="D237" s="73">
        <v>2.9239199999999999</v>
      </c>
      <c r="E237" s="73">
        <v>0.16838900000000001</v>
      </c>
      <c r="F237">
        <v>0.41190913915081928</v>
      </c>
    </row>
    <row r="238" spans="1:6" ht="15" customHeight="1" x14ac:dyDescent="0.25">
      <c r="A238">
        <v>186</v>
      </c>
      <c r="B238" s="72">
        <v>0.326351</v>
      </c>
      <c r="C238" s="72">
        <v>2.8358000000000001E-2</v>
      </c>
      <c r="D238" s="73">
        <v>0.79411699999999996</v>
      </c>
      <c r="E238" s="73">
        <v>1.2923800000000001</v>
      </c>
      <c r="F238">
        <v>-0.32997134847174026</v>
      </c>
    </row>
    <row r="239" spans="1:6" ht="15" customHeight="1" x14ac:dyDescent="0.25">
      <c r="A239">
        <v>187</v>
      </c>
      <c r="B239" s="72">
        <v>0.32283499999999998</v>
      </c>
      <c r="C239" s="72">
        <v>3.0276000000000001E-2</v>
      </c>
      <c r="D239" s="73">
        <v>0.52485000000000004</v>
      </c>
      <c r="E239" s="73">
        <v>1.1021399999999999</v>
      </c>
      <c r="F239">
        <v>-0.69461638216046229</v>
      </c>
    </row>
    <row r="240" spans="1:6" ht="15" customHeight="1" x14ac:dyDescent="0.25">
      <c r="A240">
        <v>206</v>
      </c>
      <c r="B240" s="72">
        <v>0.36213699999999999</v>
      </c>
      <c r="C240" s="72">
        <v>0</v>
      </c>
      <c r="D240" s="73">
        <v>9.0161000000000005E-2</v>
      </c>
      <c r="E240" s="73">
        <v>0</v>
      </c>
      <c r="F240" t="s">
        <v>61</v>
      </c>
    </row>
    <row r="241" spans="1:6" ht="15" customHeight="1" x14ac:dyDescent="0.25">
      <c r="A241">
        <v>221</v>
      </c>
      <c r="B241" s="72">
        <v>0.29639900000000002</v>
      </c>
      <c r="C241" s="72">
        <v>7.254E-3</v>
      </c>
      <c r="D241" s="73">
        <v>3.0296E-2</v>
      </c>
      <c r="E241" s="73">
        <v>0</v>
      </c>
      <c r="F241" t="s">
        <v>61</v>
      </c>
    </row>
    <row r="242" spans="1:6" x14ac:dyDescent="0.25">
      <c r="A242">
        <v>436</v>
      </c>
      <c r="B242" s="72" t="s">
        <v>63</v>
      </c>
      <c r="C242" s="72">
        <v>0</v>
      </c>
      <c r="D242" s="73">
        <v>4.4489000000000001E-2</v>
      </c>
      <c r="E242" s="73">
        <v>3.7490000000000002E-2</v>
      </c>
      <c r="F242">
        <v>-1.3517473559818451</v>
      </c>
    </row>
    <row r="243" spans="1:6" x14ac:dyDescent="0.25">
      <c r="A243">
        <v>437</v>
      </c>
      <c r="B243" s="72" t="s">
        <v>63</v>
      </c>
      <c r="C243" s="72">
        <v>0</v>
      </c>
      <c r="D243" s="73" t="s">
        <v>63</v>
      </c>
      <c r="E243" s="73">
        <v>0</v>
      </c>
      <c r="F243" t="s">
        <v>61</v>
      </c>
    </row>
    <row r="244" spans="1:6" x14ac:dyDescent="0.25">
      <c r="A244">
        <v>438</v>
      </c>
      <c r="B244" s="72" t="s">
        <v>63</v>
      </c>
      <c r="C244" s="72">
        <v>0</v>
      </c>
      <c r="D244" s="73" t="s">
        <v>63</v>
      </c>
      <c r="E244" s="73">
        <v>0</v>
      </c>
      <c r="F244" t="s">
        <v>61</v>
      </c>
    </row>
    <row r="245" spans="1:6" x14ac:dyDescent="0.25">
      <c r="A245">
        <v>447</v>
      </c>
      <c r="B245" s="72" t="s">
        <v>63</v>
      </c>
      <c r="C245" s="72">
        <v>0</v>
      </c>
      <c r="D245" s="73" t="s">
        <v>63</v>
      </c>
      <c r="E245" s="73">
        <v>0</v>
      </c>
      <c r="F245" t="s">
        <v>61</v>
      </c>
    </row>
    <row r="246" spans="1:6" x14ac:dyDescent="0.25">
      <c r="A246">
        <v>564</v>
      </c>
      <c r="B246" s="72" t="s">
        <v>63</v>
      </c>
      <c r="C246" s="72">
        <v>0</v>
      </c>
      <c r="D246" s="73" t="s">
        <v>63</v>
      </c>
      <c r="E246" s="73">
        <v>0</v>
      </c>
      <c r="F246" t="s">
        <v>61</v>
      </c>
    </row>
    <row r="247" spans="1:6" ht="15" customHeight="1" x14ac:dyDescent="0.25">
      <c r="A247">
        <v>558</v>
      </c>
      <c r="B247" s="72">
        <v>0.66623600000000005</v>
      </c>
      <c r="C247" s="72">
        <v>0</v>
      </c>
      <c r="D247" s="73">
        <v>0.280721</v>
      </c>
      <c r="E247" s="73">
        <v>9.2557E-2</v>
      </c>
      <c r="F247" t="s">
        <v>61</v>
      </c>
    </row>
    <row r="248" spans="1:6" ht="15" customHeight="1" x14ac:dyDescent="0.25">
      <c r="A248">
        <v>661</v>
      </c>
      <c r="B248" s="72">
        <v>0.71397299999999997</v>
      </c>
      <c r="C248" s="72">
        <v>2.8479999999999998E-3</v>
      </c>
      <c r="D248" s="73">
        <v>0.14785699999999999</v>
      </c>
      <c r="E248" s="73">
        <v>3.0123E-2</v>
      </c>
      <c r="F248" t="s">
        <v>61</v>
      </c>
    </row>
    <row r="249" spans="1:6" ht="15" customHeight="1" x14ac:dyDescent="0.25">
      <c r="A249">
        <v>664</v>
      </c>
      <c r="B249" s="72">
        <v>0.64172300000000004</v>
      </c>
      <c r="C249" s="72">
        <v>3.9660000000000001E-2</v>
      </c>
      <c r="D249" s="73">
        <v>6.7935999999999996E-2</v>
      </c>
      <c r="E249" s="73">
        <v>3.7941999999999997E-2</v>
      </c>
      <c r="F249" t="s">
        <v>61</v>
      </c>
    </row>
    <row r="250" spans="1:6" ht="15" customHeight="1" x14ac:dyDescent="0.25">
      <c r="A250">
        <v>681</v>
      </c>
      <c r="B250" s="72">
        <v>0.38601600000000003</v>
      </c>
      <c r="C250" s="72">
        <v>0</v>
      </c>
      <c r="D250" s="73">
        <v>0.30377100000000001</v>
      </c>
      <c r="E250" s="73">
        <v>0</v>
      </c>
      <c r="F250" t="s">
        <v>61</v>
      </c>
    </row>
    <row r="251" spans="1:6" ht="15" customHeight="1" x14ac:dyDescent="0.25">
      <c r="A251">
        <v>682</v>
      </c>
      <c r="B251" s="72">
        <v>0.38015199999999999</v>
      </c>
      <c r="C251" s="72">
        <v>1.3658E-2</v>
      </c>
      <c r="D251" s="73">
        <v>0.15629599999999999</v>
      </c>
      <c r="E251" s="73">
        <v>7.1203000000000002E-2</v>
      </c>
      <c r="F251" t="s">
        <v>61</v>
      </c>
    </row>
    <row r="252" spans="1:6" x14ac:dyDescent="0.25">
      <c r="A252">
        <v>565</v>
      </c>
      <c r="B252" s="72" t="s">
        <v>63</v>
      </c>
      <c r="C252" s="72">
        <v>0</v>
      </c>
      <c r="D252" s="73">
        <v>4.9549000000000003E-2</v>
      </c>
      <c r="E252" s="73">
        <v>0</v>
      </c>
      <c r="F252">
        <v>-1.304965106039742</v>
      </c>
    </row>
    <row r="253" spans="1:6" x14ac:dyDescent="0.25">
      <c r="A253">
        <v>684</v>
      </c>
      <c r="B253" s="72" t="s">
        <v>63</v>
      </c>
      <c r="C253" s="72">
        <v>0</v>
      </c>
      <c r="D253" s="73">
        <v>9.9876000000000006E-2</v>
      </c>
      <c r="E253" s="73">
        <v>0</v>
      </c>
      <c r="F253">
        <v>-1.0005388593194267</v>
      </c>
    </row>
    <row r="254" spans="1:6" ht="15" customHeight="1" x14ac:dyDescent="0.25">
      <c r="A254">
        <v>709</v>
      </c>
      <c r="B254" s="72">
        <v>0.54722199999999999</v>
      </c>
      <c r="C254" s="72">
        <v>0.25264700000000001</v>
      </c>
      <c r="D254" s="73">
        <v>5.5057000000000002E-2</v>
      </c>
      <c r="E254" s="73">
        <v>5.6862999999999997E-2</v>
      </c>
      <c r="F254" t="s">
        <v>61</v>
      </c>
    </row>
    <row r="255" spans="1:6" ht="15" customHeight="1" x14ac:dyDescent="0.25">
      <c r="A255">
        <v>711</v>
      </c>
      <c r="B255" s="72">
        <v>0.72293600000000002</v>
      </c>
      <c r="C255" s="72">
        <v>0</v>
      </c>
      <c r="D255" s="73">
        <v>0.23077400000000001</v>
      </c>
      <c r="E255" s="73">
        <v>0</v>
      </c>
      <c r="F255" t="s">
        <v>61</v>
      </c>
    </row>
    <row r="256" spans="1:6" ht="15" customHeight="1" x14ac:dyDescent="0.25">
      <c r="A256">
        <v>712</v>
      </c>
      <c r="B256" s="72">
        <v>0.72293600000000002</v>
      </c>
      <c r="C256" s="72">
        <v>0</v>
      </c>
      <c r="D256" s="73">
        <v>0.23077400000000001</v>
      </c>
      <c r="E256" s="73">
        <v>0</v>
      </c>
      <c r="F256" t="s">
        <v>61</v>
      </c>
    </row>
    <row r="257" spans="1:6" ht="15" customHeight="1" x14ac:dyDescent="0.25">
      <c r="A257">
        <v>722</v>
      </c>
      <c r="B257" s="72">
        <v>0.68340000000000001</v>
      </c>
      <c r="C257" s="72">
        <v>0.26368000000000003</v>
      </c>
      <c r="D257" s="73">
        <v>0.18085200000000001</v>
      </c>
      <c r="E257" s="73">
        <v>7.1098999999999996E-2</v>
      </c>
      <c r="F257" t="s">
        <v>61</v>
      </c>
    </row>
    <row r="258" spans="1:6" x14ac:dyDescent="0.25">
      <c r="A258">
        <v>706</v>
      </c>
      <c r="B258" s="72" t="s">
        <v>63</v>
      </c>
      <c r="C258" s="72">
        <v>0</v>
      </c>
      <c r="D258" s="73">
        <v>0.18176999999999999</v>
      </c>
      <c r="E258" s="73">
        <v>7.5621999999999995E-2</v>
      </c>
      <c r="F258">
        <v>-0.74047779278380776</v>
      </c>
    </row>
    <row r="259" spans="1:6" x14ac:dyDescent="0.25">
      <c r="A259">
        <v>715</v>
      </c>
      <c r="B259" s="72">
        <v>0</v>
      </c>
      <c r="C259" s="72">
        <v>0</v>
      </c>
      <c r="D259" s="73">
        <v>8.8160000000000002E-2</v>
      </c>
      <c r="E259" s="73">
        <v>3.1940999999999997E-2</v>
      </c>
      <c r="F259">
        <v>-1.0547284184922903</v>
      </c>
    </row>
    <row r="260" spans="1:6" x14ac:dyDescent="0.25">
      <c r="A260">
        <v>718</v>
      </c>
      <c r="B260" s="72">
        <v>0</v>
      </c>
      <c r="C260" s="72">
        <v>0</v>
      </c>
      <c r="D260" s="73">
        <v>3.02624</v>
      </c>
      <c r="E260" s="73">
        <v>1.2470000000000001E-3</v>
      </c>
      <c r="F260">
        <v>0.48090336735619338</v>
      </c>
    </row>
    <row r="261" spans="1:6" x14ac:dyDescent="0.25">
      <c r="A261">
        <v>729</v>
      </c>
      <c r="B261" s="72" t="s">
        <v>63</v>
      </c>
      <c r="C261" s="72">
        <v>0</v>
      </c>
      <c r="D261" s="73" t="s">
        <v>63</v>
      </c>
      <c r="E261" s="73">
        <v>0</v>
      </c>
      <c r="F261" t="s">
        <v>61</v>
      </c>
    </row>
    <row r="262" spans="1:6" ht="15" customHeight="1" x14ac:dyDescent="0.25">
      <c r="A262">
        <v>740</v>
      </c>
      <c r="B262" s="72">
        <v>0.69575900000000002</v>
      </c>
      <c r="C262" s="72">
        <v>3.3017999999999999E-2</v>
      </c>
      <c r="D262" s="73">
        <v>9.2425999999999994E-2</v>
      </c>
      <c r="E262" s="73">
        <v>9.6258999999999997E-2</v>
      </c>
      <c r="F262" t="s">
        <v>61</v>
      </c>
    </row>
    <row r="263" spans="1:6" ht="15" customHeight="1" x14ac:dyDescent="0.25">
      <c r="A263">
        <v>781</v>
      </c>
      <c r="B263" s="72">
        <v>0.52122299999999999</v>
      </c>
      <c r="C263" s="72">
        <v>0</v>
      </c>
      <c r="D263" s="73" t="s">
        <v>63</v>
      </c>
      <c r="E263" s="73">
        <v>0</v>
      </c>
      <c r="F263" t="s">
        <v>61</v>
      </c>
    </row>
    <row r="264" spans="1:6" ht="15" customHeight="1" x14ac:dyDescent="0.25">
      <c r="A264">
        <v>782</v>
      </c>
      <c r="B264" s="72">
        <v>0.52122299999999999</v>
      </c>
      <c r="C264" s="72">
        <v>0</v>
      </c>
      <c r="D264" s="73" t="s">
        <v>63</v>
      </c>
      <c r="E264" s="73">
        <v>0</v>
      </c>
      <c r="F264" t="s">
        <v>61</v>
      </c>
    </row>
    <row r="265" spans="1:6" x14ac:dyDescent="0.25">
      <c r="A265">
        <v>731</v>
      </c>
      <c r="B265" s="72" t="s">
        <v>63</v>
      </c>
      <c r="C265" s="72">
        <v>0</v>
      </c>
      <c r="D265" s="73" t="s">
        <v>63</v>
      </c>
      <c r="E265" s="73">
        <v>0</v>
      </c>
      <c r="F265" t="s">
        <v>61</v>
      </c>
    </row>
    <row r="266" spans="1:6" x14ac:dyDescent="0.25">
      <c r="A266">
        <v>732</v>
      </c>
      <c r="B266" s="72" t="s">
        <v>63</v>
      </c>
      <c r="C266" s="72">
        <v>0</v>
      </c>
      <c r="D266" s="73" t="s">
        <v>63</v>
      </c>
      <c r="E266" s="73">
        <v>0</v>
      </c>
      <c r="F266" t="s">
        <v>61</v>
      </c>
    </row>
    <row r="267" spans="1:6" x14ac:dyDescent="0.25">
      <c r="A267">
        <v>735</v>
      </c>
      <c r="B267" s="72" t="s">
        <v>63</v>
      </c>
      <c r="C267" s="72">
        <v>0</v>
      </c>
      <c r="D267" s="73" t="s">
        <v>63</v>
      </c>
      <c r="E267" s="73">
        <v>0</v>
      </c>
      <c r="F267" t="s">
        <v>61</v>
      </c>
    </row>
    <row r="268" spans="1:6" x14ac:dyDescent="0.25">
      <c r="A268">
        <v>745</v>
      </c>
      <c r="B268" s="72" t="s">
        <v>63</v>
      </c>
      <c r="C268" s="72">
        <v>0</v>
      </c>
      <c r="D268" s="73" t="s">
        <v>63</v>
      </c>
      <c r="E268" s="73">
        <v>0</v>
      </c>
      <c r="F268" t="s">
        <v>61</v>
      </c>
    </row>
    <row r="269" spans="1:6" x14ac:dyDescent="0.25">
      <c r="A269">
        <v>783</v>
      </c>
      <c r="B269" s="72" t="s">
        <v>63</v>
      </c>
      <c r="C269" s="72">
        <v>0</v>
      </c>
      <c r="D269" s="73" t="s">
        <v>63</v>
      </c>
      <c r="E269" s="73">
        <v>0</v>
      </c>
      <c r="F269" t="s">
        <v>61</v>
      </c>
    </row>
    <row r="270" spans="1:6" ht="15" customHeight="1" x14ac:dyDescent="0.25">
      <c r="A270">
        <v>942</v>
      </c>
      <c r="B270" s="72">
        <v>0.212146</v>
      </c>
      <c r="C270" s="72">
        <v>0</v>
      </c>
      <c r="D270" s="73">
        <v>0.100005</v>
      </c>
      <c r="E270" s="73">
        <v>1.1490000000000001E-3</v>
      </c>
      <c r="F270" t="s">
        <v>61</v>
      </c>
    </row>
    <row r="271" spans="1:6" ht="15" customHeight="1" x14ac:dyDescent="0.25">
      <c r="A271">
        <v>957</v>
      </c>
      <c r="B271" s="72">
        <v>0.37863999999999998</v>
      </c>
      <c r="C271" s="72">
        <v>0</v>
      </c>
      <c r="D271" s="73">
        <v>0.13356199999999999</v>
      </c>
      <c r="E271" s="73">
        <v>0</v>
      </c>
      <c r="F271" t="s">
        <v>61</v>
      </c>
    </row>
    <row r="272" spans="1:6" x14ac:dyDescent="0.25">
      <c r="A272">
        <v>784</v>
      </c>
      <c r="B272" s="72" t="s">
        <v>63</v>
      </c>
      <c r="C272" s="72">
        <v>0</v>
      </c>
      <c r="D272" s="73" t="s">
        <v>63</v>
      </c>
      <c r="E272" s="73">
        <v>0</v>
      </c>
      <c r="F272" t="s">
        <v>61</v>
      </c>
    </row>
    <row r="273" spans="1:6" ht="15" customHeight="1" x14ac:dyDescent="0.25">
      <c r="A273">
        <v>962</v>
      </c>
      <c r="B273" s="72">
        <v>0.81489800000000001</v>
      </c>
      <c r="C273" s="72">
        <v>0</v>
      </c>
      <c r="D273" s="73">
        <v>8.3724000000000007E-2</v>
      </c>
      <c r="E273" s="73">
        <v>0</v>
      </c>
      <c r="F273" t="s">
        <v>61</v>
      </c>
    </row>
    <row r="274" spans="1:6" ht="15" customHeight="1" x14ac:dyDescent="0.25">
      <c r="A274">
        <v>965</v>
      </c>
      <c r="B274" s="72">
        <v>0.77516300000000005</v>
      </c>
      <c r="C274" s="72">
        <v>0</v>
      </c>
      <c r="D274" s="73" t="s">
        <v>63</v>
      </c>
      <c r="E274" s="73">
        <v>0</v>
      </c>
      <c r="F274" t="s">
        <v>61</v>
      </c>
    </row>
    <row r="275" spans="1:6" x14ac:dyDescent="0.25">
      <c r="A275">
        <v>785</v>
      </c>
      <c r="B275" s="72" t="s">
        <v>63</v>
      </c>
      <c r="C275" s="72">
        <v>0</v>
      </c>
      <c r="D275" s="73" t="s">
        <v>63</v>
      </c>
      <c r="E275" s="73">
        <v>0</v>
      </c>
      <c r="F275" t="s">
        <v>61</v>
      </c>
    </row>
    <row r="276" spans="1:6" ht="15" customHeight="1" x14ac:dyDescent="0.25">
      <c r="A276">
        <v>968</v>
      </c>
      <c r="B276" s="72">
        <v>0.77516300000000005</v>
      </c>
      <c r="C276" s="72">
        <v>0</v>
      </c>
      <c r="D276" s="73">
        <v>6.2358999999999998E-2</v>
      </c>
      <c r="E276" s="73">
        <v>6.0079E-2</v>
      </c>
      <c r="F276" t="s">
        <v>61</v>
      </c>
    </row>
    <row r="277" spans="1:6" ht="15" customHeight="1" x14ac:dyDescent="0.25">
      <c r="A277">
        <v>1</v>
      </c>
      <c r="B277" s="72">
        <v>0.27276400000000001</v>
      </c>
      <c r="C277" s="72">
        <v>3.8129000000000003E-2</v>
      </c>
      <c r="D277" s="73">
        <v>5.4625300000000001</v>
      </c>
      <c r="E277" s="73">
        <v>3.7310000000000003E-2</v>
      </c>
      <c r="F277">
        <v>0.71514777649974881</v>
      </c>
    </row>
    <row r="278" spans="1:6" ht="15" customHeight="1" x14ac:dyDescent="0.25">
      <c r="A278">
        <v>2</v>
      </c>
      <c r="B278" s="72">
        <v>0.322272</v>
      </c>
      <c r="C278" s="72">
        <v>0.122181</v>
      </c>
      <c r="D278" s="73">
        <v>5.8889300000000002</v>
      </c>
      <c r="E278" s="73">
        <v>0.143982</v>
      </c>
      <c r="F278">
        <v>0.74559454028029692</v>
      </c>
    </row>
    <row r="279" spans="1:6" ht="15" customHeight="1" x14ac:dyDescent="0.25">
      <c r="A279">
        <v>3</v>
      </c>
      <c r="B279" s="72">
        <v>0.55487299999999995</v>
      </c>
      <c r="C279" s="72">
        <v>2.0445999999999999E-2</v>
      </c>
      <c r="D279" s="73">
        <v>10.7545</v>
      </c>
      <c r="E279" s="73">
        <v>12.615</v>
      </c>
      <c r="F279">
        <v>1.0085842899184145</v>
      </c>
    </row>
    <row r="280" spans="1:6" ht="15" customHeight="1" x14ac:dyDescent="0.25">
      <c r="A280">
        <v>4</v>
      </c>
      <c r="B280" s="72">
        <v>0.34279799999999999</v>
      </c>
      <c r="C280" s="72">
        <v>8.3166000000000004E-2</v>
      </c>
      <c r="D280" s="73">
        <v>182.33199999999999</v>
      </c>
      <c r="E280" s="73">
        <v>196.458</v>
      </c>
      <c r="F280">
        <v>2.2600456206722468</v>
      </c>
    </row>
    <row r="281" spans="1:6" ht="15" customHeight="1" x14ac:dyDescent="0.25">
      <c r="A281">
        <v>5</v>
      </c>
      <c r="B281" s="72">
        <v>0.34331699999999998</v>
      </c>
      <c r="C281" s="72">
        <v>3.2238999999999997E-2</v>
      </c>
      <c r="D281" s="73">
        <v>2.4990899999999998</v>
      </c>
      <c r="E281" s="73">
        <v>3.3466999999999998</v>
      </c>
      <c r="F281">
        <v>0.33360302829687372</v>
      </c>
    </row>
    <row r="282" spans="1:6" ht="15" customHeight="1" x14ac:dyDescent="0.25">
      <c r="A282">
        <v>6</v>
      </c>
      <c r="B282" s="72">
        <v>0.39024799999999998</v>
      </c>
      <c r="C282" s="72">
        <v>0.144177</v>
      </c>
      <c r="D282" s="73">
        <v>4.1608299999999998</v>
      </c>
      <c r="E282" s="73">
        <v>35.152799999999999</v>
      </c>
      <c r="F282">
        <v>0.57640838996186727</v>
      </c>
    </row>
    <row r="283" spans="1:6" ht="15" customHeight="1" x14ac:dyDescent="0.25">
      <c r="A283">
        <v>7</v>
      </c>
      <c r="B283" s="72">
        <v>0.38048500000000002</v>
      </c>
      <c r="C283" s="72">
        <v>0</v>
      </c>
      <c r="D283" s="73">
        <v>7.3168600000000001</v>
      </c>
      <c r="E283" s="73">
        <v>0</v>
      </c>
      <c r="F283">
        <v>0.84113256428768779</v>
      </c>
    </row>
    <row r="284" spans="1:6" ht="15" customHeight="1" x14ac:dyDescent="0.25">
      <c r="A284">
        <v>8</v>
      </c>
      <c r="B284" s="72">
        <v>0.49640099999999998</v>
      </c>
      <c r="C284" s="72">
        <v>0.21636</v>
      </c>
      <c r="D284" s="73">
        <v>2.0475099999999999</v>
      </c>
      <c r="E284" s="73">
        <v>3.39568</v>
      </c>
      <c r="F284">
        <v>0.19064231775893689</v>
      </c>
    </row>
    <row r="285" spans="1:6" ht="15" customHeight="1" x14ac:dyDescent="0.25">
      <c r="A285">
        <v>9</v>
      </c>
      <c r="B285" s="72">
        <v>0.37951200000000002</v>
      </c>
      <c r="C285" s="72">
        <v>4.1467999999999998E-2</v>
      </c>
      <c r="D285" s="73">
        <v>0.246832</v>
      </c>
      <c r="E285" s="73">
        <v>8.5310000000000004E-3</v>
      </c>
      <c r="F285" t="s">
        <v>61</v>
      </c>
    </row>
    <row r="286" spans="1:6" ht="15" customHeight="1" x14ac:dyDescent="0.25">
      <c r="A286">
        <v>11</v>
      </c>
      <c r="B286" s="72">
        <v>0.65901200000000004</v>
      </c>
      <c r="C286" s="72">
        <v>2.4466000000000002E-2</v>
      </c>
      <c r="D286" s="73">
        <v>3.7994300000000001</v>
      </c>
      <c r="E286" s="73">
        <v>3.5311699999999999</v>
      </c>
      <c r="F286">
        <v>0.49698745794946952</v>
      </c>
    </row>
    <row r="287" spans="1:6" ht="15" customHeight="1" x14ac:dyDescent="0.25">
      <c r="A287">
        <v>12</v>
      </c>
      <c r="B287" s="72">
        <v>0.59434299999999995</v>
      </c>
      <c r="C287" s="72">
        <v>0.10179299999999999</v>
      </c>
      <c r="D287" s="73">
        <v>0.35853699999999999</v>
      </c>
      <c r="E287" s="73">
        <v>0.82339899999999999</v>
      </c>
      <c r="F287" t="s">
        <v>61</v>
      </c>
    </row>
    <row r="288" spans="1:6" ht="15" customHeight="1" x14ac:dyDescent="0.25">
      <c r="A288">
        <v>13</v>
      </c>
      <c r="B288" s="72">
        <v>0.49399900000000002</v>
      </c>
      <c r="C288" s="72">
        <v>0</v>
      </c>
      <c r="D288" s="73">
        <v>0.26750499999999999</v>
      </c>
      <c r="E288" s="73">
        <v>3.8080000000000002E-3</v>
      </c>
      <c r="F288" t="s">
        <v>61</v>
      </c>
    </row>
    <row r="289" spans="1:6" ht="15" customHeight="1" x14ac:dyDescent="0.25">
      <c r="A289">
        <v>14</v>
      </c>
      <c r="B289" s="72">
        <v>0.51482899999999998</v>
      </c>
      <c r="C289" s="72">
        <v>4.6711000000000003E-2</v>
      </c>
      <c r="D289" s="73">
        <v>0.26867600000000003</v>
      </c>
      <c r="E289" s="73">
        <v>4.3200000000000001E-3</v>
      </c>
      <c r="F289" t="s">
        <v>61</v>
      </c>
    </row>
    <row r="290" spans="1:6" ht="15" customHeight="1" x14ac:dyDescent="0.25">
      <c r="A290">
        <v>15</v>
      </c>
      <c r="B290" s="72">
        <v>0.34098699999999998</v>
      </c>
      <c r="C290" s="72">
        <v>3.2409E-2</v>
      </c>
      <c r="D290" s="73">
        <v>1.10903</v>
      </c>
      <c r="E290" s="73">
        <v>2.3753000000000002</v>
      </c>
      <c r="F290">
        <v>-0.11461446468209728</v>
      </c>
    </row>
    <row r="291" spans="1:6" ht="15" customHeight="1" x14ac:dyDescent="0.25">
      <c r="A291">
        <v>16</v>
      </c>
      <c r="B291" s="72">
        <v>0.29630400000000001</v>
      </c>
      <c r="C291" s="72">
        <v>0</v>
      </c>
      <c r="D291" s="73">
        <v>8.4441100000000002</v>
      </c>
      <c r="E291" s="73">
        <v>9.9999999999999995E-7</v>
      </c>
      <c r="F291">
        <v>0.91104067986021808</v>
      </c>
    </row>
    <row r="292" spans="1:6" ht="15" customHeight="1" x14ac:dyDescent="0.25">
      <c r="A292">
        <v>17</v>
      </c>
      <c r="B292" s="72">
        <v>0.594055</v>
      </c>
      <c r="C292" s="72">
        <v>4.2139999999999997E-2</v>
      </c>
      <c r="D292" s="73">
        <v>6.84903</v>
      </c>
      <c r="E292" s="73">
        <v>2.2845900000000001</v>
      </c>
      <c r="F292">
        <v>0.79622557823667373</v>
      </c>
    </row>
    <row r="293" spans="1:6" ht="15" customHeight="1" x14ac:dyDescent="0.25">
      <c r="A293">
        <v>18</v>
      </c>
      <c r="B293" s="72">
        <v>0.59095200000000003</v>
      </c>
      <c r="C293" s="72">
        <v>3.2411000000000002E-2</v>
      </c>
      <c r="D293" s="73">
        <v>3.9973700000000001</v>
      </c>
      <c r="E293" s="73">
        <v>2.0556800000000002</v>
      </c>
      <c r="F293">
        <v>0.53229793897447875</v>
      </c>
    </row>
    <row r="294" spans="1:6" ht="15" customHeight="1" x14ac:dyDescent="0.25">
      <c r="A294">
        <v>20</v>
      </c>
      <c r="B294" s="72">
        <v>0.40493299999999999</v>
      </c>
      <c r="C294" s="72">
        <v>0.19231300000000001</v>
      </c>
      <c r="D294" s="73">
        <v>0.21840499999999999</v>
      </c>
      <c r="E294" s="73">
        <v>6.6408999999999996E-2</v>
      </c>
      <c r="F294" t="s">
        <v>61</v>
      </c>
    </row>
    <row r="295" spans="1:6" ht="15" customHeight="1" x14ac:dyDescent="0.25">
      <c r="A295">
        <v>21</v>
      </c>
      <c r="B295" s="72">
        <v>0.539829</v>
      </c>
      <c r="C295" s="72">
        <v>0.17855499999999999</v>
      </c>
      <c r="D295" s="73">
        <v>3.7792500000000002</v>
      </c>
      <c r="E295" s="73">
        <v>4.0529599999999997</v>
      </c>
      <c r="F295">
        <v>0.51046739323877155</v>
      </c>
    </row>
    <row r="296" spans="1:6" ht="15" customHeight="1" x14ac:dyDescent="0.25">
      <c r="A296">
        <v>22</v>
      </c>
      <c r="B296" s="72">
        <v>0.34873199999999999</v>
      </c>
      <c r="C296" s="72">
        <v>7.8330999999999998E-2</v>
      </c>
      <c r="D296" s="73">
        <v>8.4293300000000002</v>
      </c>
      <c r="E296" s="73">
        <v>1.21376</v>
      </c>
      <c r="F296">
        <v>0.90744350167683452</v>
      </c>
    </row>
    <row r="297" spans="1:6" ht="15" customHeight="1" x14ac:dyDescent="0.25">
      <c r="A297">
        <v>23</v>
      </c>
      <c r="B297" s="72">
        <v>0.29630400000000001</v>
      </c>
      <c r="C297" s="72">
        <v>0</v>
      </c>
      <c r="D297" s="73">
        <v>8.4441100000000002</v>
      </c>
      <c r="E297" s="73">
        <v>9.9999999999999995E-7</v>
      </c>
      <c r="F297">
        <v>0.91104067986021808</v>
      </c>
    </row>
    <row r="298" spans="1:6" ht="15" customHeight="1" x14ac:dyDescent="0.25">
      <c r="A298">
        <v>24</v>
      </c>
      <c r="B298" s="72">
        <v>0.62885199999999997</v>
      </c>
      <c r="C298" s="72">
        <v>2.2769999999999999E-3</v>
      </c>
      <c r="D298" s="73">
        <v>5.3463900000000004</v>
      </c>
      <c r="E298" s="73">
        <v>1.7827599999999999</v>
      </c>
      <c r="F298">
        <v>0.67371540711441369</v>
      </c>
    </row>
    <row r="299" spans="1:6" ht="15" customHeight="1" x14ac:dyDescent="0.25">
      <c r="A299">
        <v>35</v>
      </c>
      <c r="B299" s="72">
        <v>0.48825800000000003</v>
      </c>
      <c r="C299" s="72">
        <v>0.13661400000000001</v>
      </c>
      <c r="D299" s="73">
        <v>1.8060099999999999</v>
      </c>
      <c r="E299" s="73">
        <v>3.1529099999999999</v>
      </c>
      <c r="F299">
        <v>0.11983368403198047</v>
      </c>
    </row>
    <row r="300" spans="1:6" ht="15" customHeight="1" x14ac:dyDescent="0.25">
      <c r="A300">
        <v>36</v>
      </c>
      <c r="B300" s="72">
        <v>0.33538899999999999</v>
      </c>
      <c r="C300" s="72">
        <v>6.0180999999999998E-2</v>
      </c>
      <c r="D300" s="73">
        <v>9.5159000000000002</v>
      </c>
      <c r="E300" s="73">
        <v>0</v>
      </c>
      <c r="F300">
        <v>0.96286685530841298</v>
      </c>
    </row>
    <row r="301" spans="1:6" ht="15" customHeight="1" x14ac:dyDescent="0.25">
      <c r="A301">
        <v>37</v>
      </c>
      <c r="B301" s="72">
        <v>0.32392100000000001</v>
      </c>
      <c r="C301" s="72">
        <v>1.5313E-2</v>
      </c>
      <c r="D301" s="73">
        <v>9.5159000000000002</v>
      </c>
      <c r="E301" s="73">
        <v>0</v>
      </c>
      <c r="F301">
        <v>0.96340902349196311</v>
      </c>
    </row>
    <row r="302" spans="1:6" ht="15" customHeight="1" x14ac:dyDescent="0.25">
      <c r="A302">
        <v>38</v>
      </c>
      <c r="B302" s="72">
        <v>0.36601099999999998</v>
      </c>
      <c r="C302" s="72">
        <v>6.4296000000000006E-2</v>
      </c>
      <c r="D302" s="73">
        <v>0.34525400000000001</v>
      </c>
      <c r="E302" s="73">
        <v>0.63333600000000001</v>
      </c>
      <c r="F302" t="s">
        <v>61</v>
      </c>
    </row>
    <row r="303" spans="1:6" ht="15" customHeight="1" x14ac:dyDescent="0.25">
      <c r="A303">
        <v>39</v>
      </c>
      <c r="B303" s="72">
        <v>0.36309200000000003</v>
      </c>
      <c r="C303" s="72">
        <v>4.5245E-2</v>
      </c>
      <c r="D303" s="73">
        <v>1.75023</v>
      </c>
      <c r="E303" s="73">
        <v>3.5363799999999999</v>
      </c>
      <c r="F303">
        <v>0.1421196691895012</v>
      </c>
    </row>
    <row r="304" spans="1:6" ht="15" customHeight="1" x14ac:dyDescent="0.25">
      <c r="A304">
        <v>40</v>
      </c>
      <c r="B304" s="72">
        <v>0.32119700000000001</v>
      </c>
      <c r="C304" s="72">
        <v>2.7300000000000002E-4</v>
      </c>
      <c r="D304" s="73">
        <v>9.4996100000000006</v>
      </c>
      <c r="E304" s="73">
        <v>9.9999999999999995E-7</v>
      </c>
      <c r="F304">
        <v>0.96276759569744674</v>
      </c>
    </row>
    <row r="305" spans="1:6" ht="15" customHeight="1" x14ac:dyDescent="0.25">
      <c r="A305">
        <v>43</v>
      </c>
      <c r="B305" s="72">
        <v>0.25595299999999999</v>
      </c>
      <c r="C305" s="72">
        <v>4.0051000000000003E-2</v>
      </c>
      <c r="D305" s="73">
        <v>7.5054999999999997E-2</v>
      </c>
      <c r="E305" s="73">
        <v>0</v>
      </c>
      <c r="F305" t="s">
        <v>61</v>
      </c>
    </row>
    <row r="306" spans="1:6" ht="15" customHeight="1" x14ac:dyDescent="0.25">
      <c r="A306">
        <v>45</v>
      </c>
      <c r="B306" s="72">
        <v>0.19769200000000001</v>
      </c>
      <c r="C306" s="72">
        <v>7.8169999999999993E-3</v>
      </c>
      <c r="D306" s="73">
        <v>0.29561500000000002</v>
      </c>
      <c r="E306" s="73">
        <v>0.25269200000000003</v>
      </c>
      <c r="F306">
        <v>-1.0091152898115887</v>
      </c>
    </row>
    <row r="307" spans="1:6" ht="15" customHeight="1" x14ac:dyDescent="0.25">
      <c r="A307">
        <v>46</v>
      </c>
      <c r="B307" s="72">
        <v>0.361097</v>
      </c>
      <c r="C307" s="72">
        <v>7.8511999999999998E-2</v>
      </c>
      <c r="D307" s="73">
        <v>7.1527599999999998</v>
      </c>
      <c r="E307" s="73">
        <v>4.1787299999999998</v>
      </c>
      <c r="F307">
        <v>0.83197612822655587</v>
      </c>
    </row>
    <row r="308" spans="1:6" ht="15" customHeight="1" x14ac:dyDescent="0.25">
      <c r="A308">
        <v>48</v>
      </c>
      <c r="B308" s="72">
        <v>0.28773500000000002</v>
      </c>
      <c r="C308" s="72">
        <v>7.7910000000000002E-3</v>
      </c>
      <c r="D308" s="73">
        <v>5.3237199999999998</v>
      </c>
      <c r="E308" s="73">
        <v>4.8003999999999998</v>
      </c>
      <c r="F308">
        <v>0.70208442786415493</v>
      </c>
    </row>
    <row r="309" spans="1:6" ht="15" customHeight="1" x14ac:dyDescent="0.25">
      <c r="A309">
        <v>64</v>
      </c>
      <c r="B309" s="72">
        <v>0.19470000000000001</v>
      </c>
      <c r="C309" s="72">
        <v>6.6369999999999997E-3</v>
      </c>
      <c r="D309" s="73">
        <v>0.29958299999999999</v>
      </c>
      <c r="E309" s="73">
        <v>0</v>
      </c>
      <c r="F309">
        <v>-0.97929489888459931</v>
      </c>
    </row>
    <row r="310" spans="1:6" ht="15" customHeight="1" x14ac:dyDescent="0.25">
      <c r="A310">
        <v>66</v>
      </c>
      <c r="B310" s="72">
        <v>0.26539499999999999</v>
      </c>
      <c r="C310" s="72">
        <v>1.168E-3</v>
      </c>
      <c r="D310" s="73">
        <v>0.61333899999999997</v>
      </c>
      <c r="E310" s="73">
        <v>0.22083</v>
      </c>
      <c r="F310">
        <v>-0.45849064814542384</v>
      </c>
    </row>
    <row r="311" spans="1:6" ht="15" customHeight="1" x14ac:dyDescent="0.25">
      <c r="A311">
        <v>67</v>
      </c>
      <c r="B311" s="72">
        <v>0.279225</v>
      </c>
      <c r="C311" s="72">
        <v>3.6779999999999998E-3</v>
      </c>
      <c r="D311" s="73">
        <v>0.22753499999999999</v>
      </c>
      <c r="E311" s="73">
        <v>0</v>
      </c>
      <c r="F311" t="s">
        <v>61</v>
      </c>
    </row>
    <row r="312" spans="1:6" ht="15" customHeight="1" x14ac:dyDescent="0.25">
      <c r="A312">
        <v>68</v>
      </c>
      <c r="B312" s="72">
        <v>0.46929100000000001</v>
      </c>
      <c r="C312" s="72">
        <v>0</v>
      </c>
      <c r="D312" s="73">
        <v>0.313162</v>
      </c>
      <c r="E312" s="73">
        <v>0</v>
      </c>
      <c r="F312" t="s">
        <v>61</v>
      </c>
    </row>
    <row r="313" spans="1:6" ht="15" customHeight="1" x14ac:dyDescent="0.25">
      <c r="A313">
        <v>69</v>
      </c>
      <c r="B313" s="72">
        <v>0.46929100000000001</v>
      </c>
      <c r="C313" s="72">
        <v>0</v>
      </c>
      <c r="D313" s="73">
        <v>0.40585300000000002</v>
      </c>
      <c r="E313" s="73">
        <v>0</v>
      </c>
      <c r="F313" t="s">
        <v>61</v>
      </c>
    </row>
    <row r="314" spans="1:6" ht="15" customHeight="1" x14ac:dyDescent="0.25">
      <c r="A314">
        <v>70</v>
      </c>
      <c r="B314" s="72">
        <v>0.38524599999999998</v>
      </c>
      <c r="C314" s="72">
        <v>2.3133999999999998E-2</v>
      </c>
      <c r="D314" s="73">
        <v>0.39669599999999999</v>
      </c>
      <c r="E314" s="73">
        <v>0.39125900000000002</v>
      </c>
      <c r="F314">
        <v>-1.9411945133240927</v>
      </c>
    </row>
    <row r="315" spans="1:6" ht="15" customHeight="1" x14ac:dyDescent="0.25">
      <c r="A315">
        <v>71</v>
      </c>
      <c r="B315" s="72">
        <v>0.38428099999999998</v>
      </c>
      <c r="C315" s="72">
        <v>6.3020000000000003E-3</v>
      </c>
      <c r="D315" s="73">
        <v>5.4290999999999999E-2</v>
      </c>
      <c r="E315" s="73">
        <v>0.12747900000000001</v>
      </c>
      <c r="F315" t="s">
        <v>61</v>
      </c>
    </row>
    <row r="316" spans="1:6" ht="15" customHeight="1" x14ac:dyDescent="0.25">
      <c r="A316">
        <v>72</v>
      </c>
      <c r="B316" s="72">
        <v>0.323154</v>
      </c>
      <c r="C316" s="72">
        <v>0</v>
      </c>
      <c r="D316" s="73">
        <v>9.5159000000000002</v>
      </c>
      <c r="E316" s="73">
        <v>0</v>
      </c>
      <c r="F316">
        <v>0.9634452605167555</v>
      </c>
    </row>
    <row r="317" spans="1:6" ht="15" customHeight="1" x14ac:dyDescent="0.25">
      <c r="A317">
        <v>73</v>
      </c>
      <c r="B317" s="72">
        <v>0.35800700000000002</v>
      </c>
      <c r="C317" s="72">
        <v>0.122359</v>
      </c>
      <c r="D317" s="73">
        <v>8.4441100000000002</v>
      </c>
      <c r="E317" s="73">
        <v>9.9999999999999995E-7</v>
      </c>
      <c r="F317">
        <v>0.90773926903410573</v>
      </c>
    </row>
    <row r="318" spans="1:6" ht="15" customHeight="1" x14ac:dyDescent="0.25">
      <c r="A318">
        <v>159</v>
      </c>
      <c r="B318" s="72">
        <v>0.57655199999999995</v>
      </c>
      <c r="C318" s="72">
        <v>0</v>
      </c>
      <c r="D318" s="73" t="s">
        <v>63</v>
      </c>
      <c r="E318" s="73">
        <v>0</v>
      </c>
      <c r="F318" t="s">
        <v>61</v>
      </c>
    </row>
    <row r="319" spans="1:6" ht="15" customHeight="1" x14ac:dyDescent="0.25">
      <c r="A319">
        <v>179</v>
      </c>
      <c r="B319" s="72">
        <v>0.37577199999999999</v>
      </c>
      <c r="C319" s="72">
        <v>5.6400000000000005E-4</v>
      </c>
      <c r="D319" s="73">
        <v>0.180391</v>
      </c>
      <c r="E319" s="73">
        <v>0.124808</v>
      </c>
      <c r="F319" t="s">
        <v>61</v>
      </c>
    </row>
    <row r="320" spans="1:6" ht="15" customHeight="1" x14ac:dyDescent="0.25">
      <c r="A320">
        <v>189</v>
      </c>
      <c r="B320" s="72">
        <v>0.63442100000000001</v>
      </c>
      <c r="C320" s="72">
        <v>5.0782000000000001E-2</v>
      </c>
      <c r="D320" s="73">
        <v>1.4805200000000001</v>
      </c>
      <c r="E320" s="73">
        <v>3.0287000000000001E-2</v>
      </c>
      <c r="F320">
        <v>-7.2578818239663473E-2</v>
      </c>
    </row>
    <row r="321" spans="1:6" ht="15" customHeight="1" x14ac:dyDescent="0.25">
      <c r="A321">
        <v>190</v>
      </c>
      <c r="B321" s="72">
        <v>0.60111999999999999</v>
      </c>
      <c r="C321" s="72">
        <v>6.4875000000000002E-2</v>
      </c>
      <c r="D321" s="73">
        <v>1.58731</v>
      </c>
      <c r="E321" s="73">
        <v>9.6396999999999997E-2</v>
      </c>
      <c r="F321">
        <v>-6.0394055433091358E-3</v>
      </c>
    </row>
    <row r="322" spans="1:6" ht="15" customHeight="1" x14ac:dyDescent="0.25">
      <c r="A322">
        <v>191</v>
      </c>
      <c r="B322" s="72">
        <v>0.54878000000000005</v>
      </c>
      <c r="C322" s="72">
        <v>0</v>
      </c>
      <c r="D322" s="73">
        <v>1.6685000000000001</v>
      </c>
      <c r="E322" s="73">
        <v>1.8748999999999998E-2</v>
      </c>
      <c r="F322">
        <v>4.9109435475740884E-2</v>
      </c>
    </row>
    <row r="323" spans="1:6" ht="15" customHeight="1" x14ac:dyDescent="0.25">
      <c r="A323">
        <v>203</v>
      </c>
      <c r="B323" s="72">
        <v>0.27298</v>
      </c>
      <c r="C323" s="72">
        <v>7.5032000000000001E-2</v>
      </c>
      <c r="D323" s="73">
        <v>9.9547999999999998E-2</v>
      </c>
      <c r="E323" s="73">
        <v>9.0720000000000002E-3</v>
      </c>
      <c r="F323" t="s">
        <v>61</v>
      </c>
    </row>
    <row r="324" spans="1:6" ht="15" customHeight="1" x14ac:dyDescent="0.25">
      <c r="A324">
        <v>208</v>
      </c>
      <c r="B324" s="72">
        <v>0.22060399999999999</v>
      </c>
      <c r="C324" s="72">
        <v>3.7411E-2</v>
      </c>
      <c r="D324" s="73">
        <v>0.11573</v>
      </c>
      <c r="E324" s="73">
        <v>3.6832999999999998E-2</v>
      </c>
      <c r="F324" t="s">
        <v>61</v>
      </c>
    </row>
    <row r="325" spans="1:6" ht="15" customHeight="1" x14ac:dyDescent="0.25">
      <c r="A325">
        <v>326</v>
      </c>
      <c r="B325" s="72">
        <v>0.30308800000000002</v>
      </c>
      <c r="C325" s="72">
        <v>0.19522300000000001</v>
      </c>
      <c r="D325" s="73">
        <v>0.27107700000000001</v>
      </c>
      <c r="E325" s="73">
        <v>5.7071999999999998E-2</v>
      </c>
      <c r="F325" t="s">
        <v>61</v>
      </c>
    </row>
    <row r="326" spans="1:6" ht="15" customHeight="1" x14ac:dyDescent="0.25">
      <c r="A326">
        <v>387</v>
      </c>
      <c r="B326" s="72">
        <v>0.32681199999999999</v>
      </c>
      <c r="C326" s="72">
        <v>1.5347E-2</v>
      </c>
      <c r="D326" s="73">
        <v>0.482848</v>
      </c>
      <c r="E326" s="73">
        <v>0.247637</v>
      </c>
      <c r="F326">
        <v>-0.80677519140429776</v>
      </c>
    </row>
    <row r="327" spans="1:6" ht="15" customHeight="1" x14ac:dyDescent="0.25">
      <c r="A327">
        <v>388</v>
      </c>
      <c r="B327" s="72">
        <v>0.40738000000000002</v>
      </c>
      <c r="C327" s="72">
        <v>0</v>
      </c>
      <c r="D327" s="73">
        <v>0.87116700000000002</v>
      </c>
      <c r="E327" s="73">
        <v>0</v>
      </c>
      <c r="F327">
        <v>-0.33368142884893831</v>
      </c>
    </row>
    <row r="328" spans="1:6" ht="15" customHeight="1" x14ac:dyDescent="0.25">
      <c r="A328">
        <v>390</v>
      </c>
      <c r="B328" s="72">
        <v>0.40738000000000002</v>
      </c>
      <c r="C328" s="72">
        <v>0</v>
      </c>
      <c r="D328" s="73">
        <v>0.132358</v>
      </c>
      <c r="E328" s="73">
        <v>0</v>
      </c>
      <c r="F328" t="s">
        <v>61</v>
      </c>
    </row>
    <row r="329" spans="1:6" ht="15" customHeight="1" x14ac:dyDescent="0.25">
      <c r="A329">
        <v>393</v>
      </c>
      <c r="B329" s="72">
        <v>0.32390000000000002</v>
      </c>
      <c r="C329" s="72">
        <v>0</v>
      </c>
      <c r="D329" s="73">
        <v>0.46146300000000001</v>
      </c>
      <c r="E329" s="73">
        <v>0</v>
      </c>
      <c r="F329">
        <v>-0.86149836157030013</v>
      </c>
    </row>
    <row r="330" spans="1:6" ht="15" customHeight="1" x14ac:dyDescent="0.25">
      <c r="A330">
        <v>394</v>
      </c>
      <c r="B330" s="72">
        <v>0.32390000000000002</v>
      </c>
      <c r="C330" s="72">
        <v>0</v>
      </c>
      <c r="D330" s="73">
        <v>0.46146300000000001</v>
      </c>
      <c r="E330" s="73">
        <v>0</v>
      </c>
      <c r="F330">
        <v>-0.86149836157030013</v>
      </c>
    </row>
    <row r="331" spans="1:6" ht="15" customHeight="1" x14ac:dyDescent="0.25">
      <c r="A331">
        <v>395</v>
      </c>
      <c r="B331" s="72">
        <v>0.28713300000000003</v>
      </c>
      <c r="C331" s="72">
        <v>1.4482E-2</v>
      </c>
      <c r="D331" s="73">
        <v>0.46146300000000001</v>
      </c>
      <c r="E331" s="73">
        <v>0</v>
      </c>
      <c r="F331">
        <v>-0.75862786984156438</v>
      </c>
    </row>
    <row r="332" spans="1:6" ht="15" customHeight="1" x14ac:dyDescent="0.25">
      <c r="A332">
        <v>396</v>
      </c>
      <c r="B332" s="72">
        <v>0.51391200000000004</v>
      </c>
      <c r="C332" s="72">
        <v>0.101885</v>
      </c>
      <c r="D332" s="73">
        <v>0.22528300000000001</v>
      </c>
      <c r="E332" s="73">
        <v>4.3973999999999999E-2</v>
      </c>
      <c r="F332" t="s">
        <v>61</v>
      </c>
    </row>
    <row r="333" spans="1:6" ht="15" customHeight="1" x14ac:dyDescent="0.25">
      <c r="A333">
        <v>398</v>
      </c>
      <c r="B333" s="72">
        <v>0.51153000000000004</v>
      </c>
      <c r="C333" s="72">
        <v>0</v>
      </c>
      <c r="D333" s="73">
        <v>0.225354</v>
      </c>
      <c r="E333" s="73">
        <v>6.9416000000000005E-2</v>
      </c>
      <c r="F333" t="s">
        <v>61</v>
      </c>
    </row>
    <row r="334" spans="1:6" ht="15" customHeight="1" x14ac:dyDescent="0.25">
      <c r="A334">
        <v>399</v>
      </c>
      <c r="B334" s="72">
        <v>0.51139599999999996</v>
      </c>
      <c r="C334" s="72">
        <v>4.6410000000000002E-3</v>
      </c>
      <c r="D334" s="73">
        <v>0.13895399999999999</v>
      </c>
      <c r="E334" s="73">
        <v>7.9230999999999996E-2</v>
      </c>
      <c r="F334" t="s">
        <v>61</v>
      </c>
    </row>
    <row r="335" spans="1:6" ht="15" customHeight="1" x14ac:dyDescent="0.25">
      <c r="A335">
        <v>400</v>
      </c>
      <c r="B335" s="72">
        <v>0.56541399999999997</v>
      </c>
      <c r="C335" s="72">
        <v>3.3652000000000001E-2</v>
      </c>
      <c r="D335" s="73">
        <v>0.21443499999999999</v>
      </c>
      <c r="E335" s="73">
        <v>0</v>
      </c>
      <c r="F335" t="s">
        <v>61</v>
      </c>
    </row>
    <row r="336" spans="1:6" ht="15" customHeight="1" x14ac:dyDescent="0.25">
      <c r="A336">
        <v>401</v>
      </c>
      <c r="B336" s="72">
        <v>0.66412499999999997</v>
      </c>
      <c r="C336" s="72">
        <v>0.21260200000000001</v>
      </c>
      <c r="D336" s="73">
        <v>0.58480100000000002</v>
      </c>
      <c r="E336" s="73">
        <v>0.86110299999999995</v>
      </c>
      <c r="F336" t="s">
        <v>61</v>
      </c>
    </row>
    <row r="337" spans="1:6" ht="15" customHeight="1" x14ac:dyDescent="0.25">
      <c r="A337">
        <v>402</v>
      </c>
      <c r="B337" s="72">
        <v>0.51153000000000004</v>
      </c>
      <c r="C337" s="72">
        <v>0</v>
      </c>
      <c r="D337" s="73">
        <v>5.5841000000000002E-2</v>
      </c>
      <c r="E337" s="73">
        <v>0</v>
      </c>
      <c r="F337" t="s">
        <v>61</v>
      </c>
    </row>
    <row r="338" spans="1:6" ht="15" customHeight="1" x14ac:dyDescent="0.25">
      <c r="A338">
        <v>403</v>
      </c>
      <c r="B338" s="72">
        <v>0.35021400000000003</v>
      </c>
      <c r="C338" s="72">
        <v>0</v>
      </c>
      <c r="D338" s="73">
        <v>5.5841000000000002E-2</v>
      </c>
      <c r="E338" s="73">
        <v>0</v>
      </c>
      <c r="F338" t="s">
        <v>61</v>
      </c>
    </row>
    <row r="339" spans="1:6" x14ac:dyDescent="0.25">
      <c r="A339">
        <v>826</v>
      </c>
      <c r="B339" s="72">
        <v>0</v>
      </c>
      <c r="C339" s="72">
        <v>0</v>
      </c>
      <c r="D339" s="73">
        <v>2.7883000000000002E-2</v>
      </c>
      <c r="E339" s="73">
        <v>0</v>
      </c>
      <c r="F339">
        <v>-1.5546605012572063</v>
      </c>
    </row>
    <row r="340" spans="1:6" x14ac:dyDescent="0.25">
      <c r="A340">
        <v>834</v>
      </c>
      <c r="B340" s="72" t="s">
        <v>63</v>
      </c>
      <c r="C340" s="72">
        <v>0</v>
      </c>
      <c r="D340" s="73" t="s">
        <v>63</v>
      </c>
      <c r="E340" s="73">
        <v>0</v>
      </c>
      <c r="F340" t="s">
        <v>61</v>
      </c>
    </row>
    <row r="341" spans="1:6" x14ac:dyDescent="0.25">
      <c r="A341">
        <v>842</v>
      </c>
      <c r="B341" s="72" t="s">
        <v>63</v>
      </c>
      <c r="C341" s="72">
        <v>0</v>
      </c>
      <c r="D341" s="73" t="s">
        <v>63</v>
      </c>
      <c r="E341" s="73">
        <v>0</v>
      </c>
      <c r="F341" t="s">
        <v>61</v>
      </c>
    </row>
    <row r="342" spans="1:6" ht="15" customHeight="1" x14ac:dyDescent="0.25">
      <c r="A342">
        <v>410</v>
      </c>
      <c r="B342" s="72">
        <v>0.69704999999999995</v>
      </c>
      <c r="C342" s="72">
        <v>0</v>
      </c>
      <c r="D342" s="73">
        <v>0.164636</v>
      </c>
      <c r="E342" s="73">
        <v>0</v>
      </c>
      <c r="F342" t="s">
        <v>61</v>
      </c>
    </row>
    <row r="343" spans="1:6" ht="15" customHeight="1" x14ac:dyDescent="0.25">
      <c r="A343">
        <v>412</v>
      </c>
      <c r="B343" s="72">
        <v>0.69704999999999995</v>
      </c>
      <c r="C343" s="72">
        <v>0</v>
      </c>
      <c r="D343" s="73">
        <v>0.164636</v>
      </c>
      <c r="E343" s="73">
        <v>0</v>
      </c>
      <c r="F343" t="s">
        <v>61</v>
      </c>
    </row>
    <row r="344" spans="1:6" ht="15" customHeight="1" x14ac:dyDescent="0.25">
      <c r="A344">
        <v>414</v>
      </c>
      <c r="B344" s="72">
        <v>0.73478699999999997</v>
      </c>
      <c r="C344" s="72">
        <v>0</v>
      </c>
      <c r="D344" s="73">
        <v>0.26636500000000002</v>
      </c>
      <c r="E344" s="73">
        <v>0</v>
      </c>
      <c r="F344" t="s">
        <v>61</v>
      </c>
    </row>
    <row r="345" spans="1:6" ht="15" customHeight="1" x14ac:dyDescent="0.25">
      <c r="A345">
        <v>415</v>
      </c>
      <c r="B345" s="72">
        <v>0.73478699999999997</v>
      </c>
      <c r="C345" s="72">
        <v>0</v>
      </c>
      <c r="D345" s="73">
        <v>6.9419999999999996E-2</v>
      </c>
      <c r="E345" s="73">
        <v>6.2171999999999998E-2</v>
      </c>
      <c r="F345" t="s">
        <v>61</v>
      </c>
    </row>
    <row r="346" spans="1:6" ht="15" customHeight="1" x14ac:dyDescent="0.25">
      <c r="A346">
        <v>417</v>
      </c>
      <c r="B346" s="72">
        <v>0.679755</v>
      </c>
      <c r="C346" s="72">
        <v>5.5189999999999996E-3</v>
      </c>
      <c r="D346" s="73">
        <v>0.60892900000000005</v>
      </c>
      <c r="E346" s="73">
        <v>0.92873300000000003</v>
      </c>
      <c r="F346" t="s">
        <v>61</v>
      </c>
    </row>
    <row r="347" spans="1:6" ht="15" customHeight="1" x14ac:dyDescent="0.25">
      <c r="A347">
        <v>419</v>
      </c>
      <c r="B347" s="72">
        <v>0.73478699999999997</v>
      </c>
      <c r="C347" s="72">
        <v>0</v>
      </c>
      <c r="D347" s="73">
        <v>0.26636500000000002</v>
      </c>
      <c r="E347" s="73">
        <v>0</v>
      </c>
      <c r="F347" t="s">
        <v>61</v>
      </c>
    </row>
    <row r="348" spans="1:6" x14ac:dyDescent="0.25">
      <c r="A348">
        <v>909</v>
      </c>
      <c r="B348" s="72" t="s">
        <v>63</v>
      </c>
      <c r="C348" s="72">
        <v>0</v>
      </c>
      <c r="D348" s="73" t="s">
        <v>63</v>
      </c>
      <c r="E348" s="73">
        <v>0</v>
      </c>
      <c r="F348" t="s">
        <v>61</v>
      </c>
    </row>
    <row r="349" spans="1:6" ht="15" customHeight="1" x14ac:dyDescent="0.25">
      <c r="A349">
        <v>552</v>
      </c>
      <c r="B349" s="72">
        <v>0.45502799999999999</v>
      </c>
      <c r="C349" s="72">
        <v>4.5775000000000003E-2</v>
      </c>
      <c r="D349" s="73" t="s">
        <v>63</v>
      </c>
      <c r="E349" s="73">
        <v>0</v>
      </c>
      <c r="F349" t="s">
        <v>61</v>
      </c>
    </row>
    <row r="350" spans="1:6" ht="15" customHeight="1" x14ac:dyDescent="0.25">
      <c r="A350">
        <v>556</v>
      </c>
      <c r="B350" s="72">
        <v>0.112327</v>
      </c>
      <c r="C350" s="72">
        <v>0</v>
      </c>
      <c r="D350" s="73">
        <v>0.13225000000000001</v>
      </c>
      <c r="E350" s="73">
        <v>0</v>
      </c>
      <c r="F350">
        <v>-1.7006452650414932</v>
      </c>
    </row>
    <row r="351" spans="1:6" ht="15" customHeight="1" x14ac:dyDescent="0.25">
      <c r="A351">
        <v>559</v>
      </c>
      <c r="B351" s="72">
        <v>0.13585900000000001</v>
      </c>
      <c r="C351" s="72">
        <v>0</v>
      </c>
      <c r="D351" s="73">
        <v>4.9489999999999999E-2</v>
      </c>
      <c r="E351" s="73">
        <v>3.5100000000000002E-4</v>
      </c>
      <c r="F351" t="s">
        <v>61</v>
      </c>
    </row>
    <row r="352" spans="1:6" ht="15" customHeight="1" x14ac:dyDescent="0.25">
      <c r="A352">
        <v>561</v>
      </c>
      <c r="B352" s="72">
        <v>0.13585900000000001</v>
      </c>
      <c r="C352" s="72">
        <v>0</v>
      </c>
      <c r="D352" s="73">
        <v>5.7533000000000001E-2</v>
      </c>
      <c r="E352" s="73">
        <v>4.2493000000000003E-2</v>
      </c>
      <c r="F352" t="s">
        <v>61</v>
      </c>
    </row>
    <row r="353" spans="1:6" x14ac:dyDescent="0.25">
      <c r="A353">
        <v>922</v>
      </c>
      <c r="B353" s="72">
        <v>0</v>
      </c>
      <c r="C353" s="72">
        <v>0</v>
      </c>
      <c r="D353" s="73">
        <v>1.7319000000000001E-2</v>
      </c>
      <c r="E353" s="73">
        <v>0</v>
      </c>
      <c r="F353">
        <v>-1.7614771877817066</v>
      </c>
    </row>
    <row r="354" spans="1:6" x14ac:dyDescent="0.25">
      <c r="A354">
        <v>953</v>
      </c>
      <c r="B354" s="72" t="s">
        <v>63</v>
      </c>
      <c r="C354" s="72">
        <v>0</v>
      </c>
      <c r="D354" s="73">
        <v>4.9549000000000003E-2</v>
      </c>
      <c r="E354" s="73">
        <v>0</v>
      </c>
      <c r="F354">
        <v>-1.304965106039742</v>
      </c>
    </row>
    <row r="355" spans="1:6" ht="15" customHeight="1" x14ac:dyDescent="0.25">
      <c r="A355">
        <v>566</v>
      </c>
      <c r="B355" s="72">
        <v>0.112327</v>
      </c>
      <c r="C355" s="72">
        <v>0</v>
      </c>
      <c r="D355" s="73" t="s">
        <v>63</v>
      </c>
      <c r="E355" s="73">
        <v>0</v>
      </c>
      <c r="F355" t="s">
        <v>61</v>
      </c>
    </row>
    <row r="356" spans="1:6" ht="15" customHeight="1" x14ac:dyDescent="0.25">
      <c r="A356">
        <v>570</v>
      </c>
      <c r="B356" s="72">
        <v>0.25470700000000002</v>
      </c>
      <c r="C356" s="72">
        <v>3.8422999999999999E-2</v>
      </c>
      <c r="D356" s="73">
        <v>0.30421399999999998</v>
      </c>
      <c r="E356" s="73">
        <v>4.7166E-2</v>
      </c>
      <c r="F356">
        <v>-1.3053333900272446</v>
      </c>
    </row>
    <row r="357" spans="1:6" ht="15" customHeight="1" x14ac:dyDescent="0.25">
      <c r="A357">
        <v>571</v>
      </c>
      <c r="B357" s="72">
        <v>0.21065300000000001</v>
      </c>
      <c r="C357" s="72">
        <v>1.2876E-2</v>
      </c>
      <c r="D357" s="73">
        <v>1.44689</v>
      </c>
      <c r="E357" s="73">
        <v>0.77505000000000002</v>
      </c>
      <c r="F357">
        <v>9.2101737682728418E-2</v>
      </c>
    </row>
    <row r="358" spans="1:6" ht="15" customHeight="1" x14ac:dyDescent="0.25">
      <c r="A358">
        <v>606</v>
      </c>
      <c r="B358" s="72">
        <v>0.421128</v>
      </c>
      <c r="C358" s="72">
        <v>9.2272999999999994E-2</v>
      </c>
      <c r="D358" s="73">
        <v>0.166798</v>
      </c>
      <c r="E358" s="73">
        <v>9.8693000000000003E-2</v>
      </c>
      <c r="F358" t="s">
        <v>61</v>
      </c>
    </row>
    <row r="359" spans="1:6" ht="15" customHeight="1" x14ac:dyDescent="0.25">
      <c r="A359">
        <v>663</v>
      </c>
      <c r="B359" s="72">
        <v>0.66788199999999998</v>
      </c>
      <c r="C359" s="72">
        <v>0</v>
      </c>
      <c r="D359" s="73">
        <v>0.107594</v>
      </c>
      <c r="E359" s="73">
        <v>0</v>
      </c>
      <c r="F359" t="s">
        <v>61</v>
      </c>
    </row>
    <row r="360" spans="1:6" ht="15" customHeight="1" x14ac:dyDescent="0.25">
      <c r="A360">
        <v>685</v>
      </c>
      <c r="B360" s="72">
        <v>0.65198199999999995</v>
      </c>
      <c r="C360" s="72">
        <v>9.6226000000000006E-2</v>
      </c>
      <c r="D360" s="73">
        <v>8.6396000000000001E-2</v>
      </c>
      <c r="E360" s="73">
        <v>2.1755E-2</v>
      </c>
      <c r="F360" t="s">
        <v>61</v>
      </c>
    </row>
    <row r="361" spans="1:6" ht="15" customHeight="1" x14ac:dyDescent="0.25">
      <c r="A361">
        <v>692</v>
      </c>
      <c r="B361" s="72">
        <v>0.773868</v>
      </c>
      <c r="C361" s="72">
        <v>0.104669</v>
      </c>
      <c r="D361" s="73">
        <v>0.118786</v>
      </c>
      <c r="E361" s="73">
        <v>0.57857700000000001</v>
      </c>
      <c r="F361" t="s">
        <v>61</v>
      </c>
    </row>
    <row r="362" spans="1:6" ht="15" customHeight="1" x14ac:dyDescent="0.25">
      <c r="A362">
        <v>693</v>
      </c>
      <c r="B362" s="72">
        <v>0.59823099999999996</v>
      </c>
      <c r="C362" s="72">
        <v>0</v>
      </c>
      <c r="D362" s="73">
        <v>0.72245999999999999</v>
      </c>
      <c r="E362" s="73">
        <v>0</v>
      </c>
      <c r="F362">
        <v>-0.90577701068257066</v>
      </c>
    </row>
    <row r="363" spans="1:6" ht="15" customHeight="1" x14ac:dyDescent="0.25">
      <c r="A363">
        <v>705</v>
      </c>
      <c r="B363" s="72">
        <v>0.60950000000000004</v>
      </c>
      <c r="C363" s="72">
        <v>0</v>
      </c>
      <c r="D363" s="73">
        <v>9.6328200000000006</v>
      </c>
      <c r="E363" s="73">
        <v>0</v>
      </c>
      <c r="F363">
        <v>0.955366359314896</v>
      </c>
    </row>
    <row r="364" spans="1:6" x14ac:dyDescent="0.25">
      <c r="A364">
        <v>959</v>
      </c>
      <c r="B364" s="72" t="s">
        <v>63</v>
      </c>
      <c r="C364" s="72">
        <v>0</v>
      </c>
      <c r="D364" s="73" t="s">
        <v>63</v>
      </c>
      <c r="E364" s="73">
        <v>0</v>
      </c>
      <c r="F364" t="s">
        <v>61</v>
      </c>
    </row>
    <row r="365" spans="1:6" ht="15" customHeight="1" x14ac:dyDescent="0.25">
      <c r="A365">
        <v>761</v>
      </c>
      <c r="B365" s="72">
        <v>0.70053900000000002</v>
      </c>
      <c r="C365" s="72">
        <v>0</v>
      </c>
      <c r="D365" s="73" t="s">
        <v>63</v>
      </c>
      <c r="E365" s="73">
        <v>0</v>
      </c>
      <c r="F365" t="s">
        <v>61</v>
      </c>
    </row>
    <row r="366" spans="1:6" ht="15" customHeight="1" x14ac:dyDescent="0.25">
      <c r="A366">
        <v>776</v>
      </c>
      <c r="B366" s="72">
        <v>0.64969299999999996</v>
      </c>
      <c r="C366" s="72">
        <v>0</v>
      </c>
      <c r="D366" s="73">
        <v>0.212363</v>
      </c>
      <c r="E366" s="73">
        <v>0</v>
      </c>
      <c r="F366" t="s">
        <v>61</v>
      </c>
    </row>
    <row r="367" spans="1:6" ht="15" customHeight="1" x14ac:dyDescent="0.25">
      <c r="A367">
        <v>793</v>
      </c>
      <c r="B367" s="72">
        <v>0.16635800000000001</v>
      </c>
      <c r="C367" s="72">
        <v>0</v>
      </c>
      <c r="D367" s="73">
        <v>0.32214999999999999</v>
      </c>
      <c r="E367" s="73">
        <v>3.7194999999999999E-2</v>
      </c>
      <c r="F367">
        <v>-0.80745484733777206</v>
      </c>
    </row>
    <row r="368" spans="1:6" ht="15" customHeight="1" x14ac:dyDescent="0.25">
      <c r="A368">
        <v>794</v>
      </c>
      <c r="B368" s="72">
        <v>0.30691600000000002</v>
      </c>
      <c r="C368" s="72">
        <v>0</v>
      </c>
      <c r="D368" s="73">
        <v>0.21949099999999999</v>
      </c>
      <c r="E368" s="73">
        <v>1.3651999999999999E-2</v>
      </c>
      <c r="F368" t="s">
        <v>61</v>
      </c>
    </row>
    <row r="369" spans="1:6" ht="15" customHeight="1" x14ac:dyDescent="0.25">
      <c r="A369">
        <v>830</v>
      </c>
      <c r="B369" s="72">
        <v>0.43991799999999998</v>
      </c>
      <c r="C369" s="72">
        <v>0</v>
      </c>
      <c r="D369" s="73">
        <v>0.80568200000000001</v>
      </c>
      <c r="E369" s="73">
        <v>0</v>
      </c>
      <c r="F369">
        <v>-0.4367990418085746</v>
      </c>
    </row>
    <row r="370" spans="1:6" ht="15" customHeight="1" x14ac:dyDescent="0.25">
      <c r="A370">
        <v>831</v>
      </c>
      <c r="B370" s="72">
        <v>0.47010800000000003</v>
      </c>
      <c r="C370" s="72">
        <v>0</v>
      </c>
      <c r="D370" s="73">
        <v>0.80568200000000001</v>
      </c>
      <c r="E370" s="73">
        <v>0</v>
      </c>
      <c r="F370">
        <v>-0.47421169532233726</v>
      </c>
    </row>
    <row r="371" spans="1:6" ht="15" customHeight="1" x14ac:dyDescent="0.25">
      <c r="A371">
        <v>832</v>
      </c>
      <c r="B371" s="72">
        <v>0.38896999999999998</v>
      </c>
      <c r="C371" s="72">
        <v>8.1720000000000004E-3</v>
      </c>
      <c r="D371" s="73">
        <v>0.63537999999999994</v>
      </c>
      <c r="E371" s="73">
        <v>0.260884</v>
      </c>
      <c r="F371">
        <v>-0.60834167127752503</v>
      </c>
    </row>
    <row r="372" spans="1:6" ht="15" customHeight="1" x14ac:dyDescent="0.25">
      <c r="A372">
        <v>833</v>
      </c>
      <c r="B372" s="72">
        <v>0.37816300000000003</v>
      </c>
      <c r="C372" s="72">
        <v>0</v>
      </c>
      <c r="D372" s="73">
        <v>0.42654599999999998</v>
      </c>
      <c r="E372" s="73">
        <v>0.20843300000000001</v>
      </c>
      <c r="F372">
        <v>-1.3153072066014222</v>
      </c>
    </row>
    <row r="373" spans="1:6" x14ac:dyDescent="0.25">
      <c r="A373">
        <v>967</v>
      </c>
      <c r="B373" s="72" t="s">
        <v>63</v>
      </c>
      <c r="C373" s="72">
        <v>0</v>
      </c>
      <c r="D373" s="73">
        <v>0.191576</v>
      </c>
      <c r="E373" s="73">
        <v>0</v>
      </c>
      <c r="F373">
        <v>-0.71765889880873701</v>
      </c>
    </row>
    <row r="374" spans="1:6" ht="15" customHeight="1" x14ac:dyDescent="0.25">
      <c r="A374">
        <v>845</v>
      </c>
      <c r="B374" s="72">
        <v>0.48984699999999998</v>
      </c>
      <c r="C374" s="72">
        <v>0</v>
      </c>
      <c r="D374" s="73">
        <v>0.234014</v>
      </c>
      <c r="E374" s="73">
        <v>0</v>
      </c>
      <c r="F374" t="s">
        <v>61</v>
      </c>
    </row>
    <row r="375" spans="1:6" ht="15" customHeight="1" x14ac:dyDescent="0.25">
      <c r="A375">
        <v>865</v>
      </c>
      <c r="B375" s="72">
        <v>1.1341840000000001</v>
      </c>
      <c r="C375" s="72">
        <v>0</v>
      </c>
      <c r="D375" s="73">
        <v>0.36391000000000001</v>
      </c>
      <c r="E375" s="73">
        <v>0</v>
      </c>
      <c r="F375" t="s">
        <v>61</v>
      </c>
    </row>
    <row r="376" spans="1:6" ht="15" customHeight="1" x14ac:dyDescent="0.25">
      <c r="A376">
        <v>883</v>
      </c>
      <c r="B376" s="72">
        <v>0.61589799999999995</v>
      </c>
      <c r="C376" s="72">
        <v>3.9961999999999998E-2</v>
      </c>
      <c r="D376" s="73">
        <v>4.4967800000000002</v>
      </c>
      <c r="E376" s="73">
        <v>0</v>
      </c>
      <c r="F376">
        <v>0.58893043801753431</v>
      </c>
    </row>
    <row r="377" spans="1:6" ht="15" customHeight="1" x14ac:dyDescent="0.25">
      <c r="A377">
        <v>886</v>
      </c>
      <c r="B377" s="72">
        <v>0.58499900000000005</v>
      </c>
      <c r="C377" s="72">
        <v>3.6965999999999999E-2</v>
      </c>
      <c r="D377" s="73">
        <v>2.98265</v>
      </c>
      <c r="E377" s="73">
        <v>1.2752300000000001</v>
      </c>
      <c r="F377">
        <v>0.3797859678350739</v>
      </c>
    </row>
    <row r="378" spans="1:6" ht="15" customHeight="1" x14ac:dyDescent="0.25">
      <c r="A378">
        <v>887</v>
      </c>
      <c r="B378" s="72">
        <v>0.597526</v>
      </c>
      <c r="C378" s="72">
        <v>1.4591E-2</v>
      </c>
      <c r="D378" s="73">
        <v>2.72261</v>
      </c>
      <c r="E378" s="73">
        <v>1.0296000000000001</v>
      </c>
      <c r="F378">
        <v>0.3273761014524329</v>
      </c>
    </row>
    <row r="379" spans="1:6" ht="15" customHeight="1" x14ac:dyDescent="0.25">
      <c r="A379">
        <v>889</v>
      </c>
      <c r="B379" s="72">
        <v>0.61947600000000003</v>
      </c>
      <c r="C379" s="72">
        <v>0</v>
      </c>
      <c r="D379" s="73">
        <v>0.25417000000000001</v>
      </c>
      <c r="E379" s="73">
        <v>0</v>
      </c>
      <c r="F379" t="s">
        <v>61</v>
      </c>
    </row>
    <row r="380" spans="1:6" ht="15" customHeight="1" x14ac:dyDescent="0.25">
      <c r="A380">
        <v>904</v>
      </c>
      <c r="B380" s="72">
        <v>0.84349399999999997</v>
      </c>
      <c r="C380" s="72">
        <v>0.33480399999999999</v>
      </c>
      <c r="D380" s="73" t="s">
        <v>63</v>
      </c>
      <c r="E380" s="73">
        <v>0</v>
      </c>
      <c r="F380" t="s">
        <v>61</v>
      </c>
    </row>
    <row r="381" spans="1:6" ht="15" customHeight="1" x14ac:dyDescent="0.25">
      <c r="A381">
        <v>949</v>
      </c>
      <c r="B381" s="72">
        <v>0.30424000000000001</v>
      </c>
      <c r="C381" s="72">
        <v>3.6743999999999999E-2</v>
      </c>
      <c r="D381" s="73">
        <v>1.4739199999999999</v>
      </c>
      <c r="E381" s="73">
        <v>0.53450299999999995</v>
      </c>
      <c r="F381">
        <v>6.8067064102829505E-2</v>
      </c>
    </row>
    <row r="382" spans="1:6" ht="15" customHeight="1" x14ac:dyDescent="0.25">
      <c r="A382">
        <v>950</v>
      </c>
      <c r="B382" s="72">
        <v>0.57889400000000002</v>
      </c>
      <c r="C382" s="72">
        <v>0.11772100000000001</v>
      </c>
      <c r="D382" s="73">
        <v>2.2008700000000001</v>
      </c>
      <c r="E382" s="73">
        <v>0.98811300000000002</v>
      </c>
      <c r="F382">
        <v>0.2100444237686766</v>
      </c>
    </row>
    <row r="383" spans="1:6" ht="15" customHeight="1" x14ac:dyDescent="0.25">
      <c r="A383">
        <v>951</v>
      </c>
      <c r="B383" s="72">
        <v>0.68281099999999995</v>
      </c>
      <c r="C383" s="72">
        <v>0</v>
      </c>
      <c r="D383" s="73">
        <v>0.79643600000000003</v>
      </c>
      <c r="E383" s="73">
        <v>1.32131</v>
      </c>
      <c r="F383">
        <v>-0.94452610376997581</v>
      </c>
    </row>
    <row r="384" spans="1:6" ht="15" customHeight="1" x14ac:dyDescent="0.25">
      <c r="A384">
        <v>952</v>
      </c>
      <c r="B384" s="72">
        <v>0.68281099999999995</v>
      </c>
      <c r="C384" s="72">
        <v>0</v>
      </c>
      <c r="D384" s="73">
        <v>3.6886399999999999</v>
      </c>
      <c r="E384" s="73">
        <v>0</v>
      </c>
      <c r="F384">
        <v>0.47796427017344584</v>
      </c>
    </row>
    <row r="385" spans="1:6" x14ac:dyDescent="0.25">
      <c r="A385">
        <v>972</v>
      </c>
      <c r="B385" s="72" t="s">
        <v>63</v>
      </c>
      <c r="C385" s="72">
        <v>0</v>
      </c>
      <c r="D385" s="73" t="s">
        <v>63</v>
      </c>
      <c r="E385" s="73">
        <v>0</v>
      </c>
      <c r="F385" t="s">
        <v>61</v>
      </c>
    </row>
    <row r="386" spans="1:6" ht="15" customHeight="1" x14ac:dyDescent="0.25">
      <c r="A386">
        <v>954</v>
      </c>
      <c r="B386" s="72">
        <v>0.13585900000000001</v>
      </c>
      <c r="C386" s="72">
        <v>0</v>
      </c>
      <c r="D386" s="73">
        <v>4.7419999999999997E-2</v>
      </c>
      <c r="E386" s="73">
        <v>0</v>
      </c>
      <c r="F386" t="s">
        <v>61</v>
      </c>
    </row>
    <row r="387" spans="1:6" ht="15" customHeight="1" x14ac:dyDescent="0.25">
      <c r="A387">
        <v>956</v>
      </c>
      <c r="B387" s="72">
        <v>0.47115499999999999</v>
      </c>
      <c r="C387" s="72">
        <v>0.25723600000000002</v>
      </c>
      <c r="D387" s="73">
        <v>4.9549000000000003E-2</v>
      </c>
      <c r="E387" s="73">
        <v>0</v>
      </c>
      <c r="F387" t="s">
        <v>61</v>
      </c>
    </row>
    <row r="388" spans="1:6" ht="15" customHeight="1" x14ac:dyDescent="0.25">
      <c r="A388">
        <v>958</v>
      </c>
      <c r="B388" s="72">
        <v>0.46414</v>
      </c>
      <c r="C388" s="72">
        <v>2.3167E-2</v>
      </c>
      <c r="D388" s="73">
        <v>0.13577400000000001</v>
      </c>
      <c r="E388" s="73">
        <v>0</v>
      </c>
      <c r="F388" t="s">
        <v>61</v>
      </c>
    </row>
    <row r="389" spans="1:6" ht="15" customHeight="1" x14ac:dyDescent="0.25">
      <c r="A389">
        <v>960</v>
      </c>
      <c r="B389" s="72">
        <v>0.47038400000000002</v>
      </c>
      <c r="C389" s="72">
        <v>0</v>
      </c>
      <c r="D389" s="73" t="s">
        <v>63</v>
      </c>
      <c r="E389" s="73">
        <v>0</v>
      </c>
      <c r="F389" t="s">
        <v>61</v>
      </c>
    </row>
    <row r="390" spans="1:6" ht="15" customHeight="1" x14ac:dyDescent="0.25">
      <c r="A390">
        <v>963</v>
      </c>
      <c r="B390" s="72">
        <v>0.72253299999999998</v>
      </c>
      <c r="C390" s="72">
        <v>1.2959E-2</v>
      </c>
      <c r="D390" s="73">
        <v>0.17863599999999999</v>
      </c>
      <c r="E390" s="73">
        <v>7.3460000000000001E-3</v>
      </c>
      <c r="F390" t="s">
        <v>61</v>
      </c>
    </row>
    <row r="391" spans="1:6" ht="15" customHeight="1" x14ac:dyDescent="0.25">
      <c r="A391">
        <v>971</v>
      </c>
      <c r="B391" s="72">
        <v>0.62903100000000001</v>
      </c>
      <c r="C391" s="72">
        <v>0</v>
      </c>
      <c r="D391" s="73">
        <v>4.4967800000000002</v>
      </c>
      <c r="E391" s="73">
        <v>0</v>
      </c>
      <c r="F391">
        <v>0.58745828251232146</v>
      </c>
    </row>
    <row r="392" spans="1:6" x14ac:dyDescent="0.25">
      <c r="A392">
        <v>1011</v>
      </c>
      <c r="B392" s="72">
        <v>0</v>
      </c>
      <c r="C392" s="72">
        <v>0</v>
      </c>
      <c r="D392" s="73">
        <v>3.9500000000000001E-4</v>
      </c>
      <c r="E392" s="73">
        <v>0</v>
      </c>
      <c r="F392">
        <v>-3.4034029043735399</v>
      </c>
    </row>
    <row r="393" spans="1:6" ht="15" customHeight="1" x14ac:dyDescent="0.25">
      <c r="A393">
        <v>975</v>
      </c>
      <c r="B393" s="72">
        <v>0.28191500000000003</v>
      </c>
      <c r="C393" s="72">
        <v>0</v>
      </c>
      <c r="D393" s="73" t="s">
        <v>63</v>
      </c>
      <c r="E393" s="73">
        <v>0</v>
      </c>
      <c r="F393" t="s">
        <v>61</v>
      </c>
    </row>
    <row r="394" spans="1:6" ht="15" customHeight="1" x14ac:dyDescent="0.25">
      <c r="A394">
        <v>1005</v>
      </c>
      <c r="B394" s="72">
        <v>0.28658600000000001</v>
      </c>
      <c r="C394" s="72">
        <v>0</v>
      </c>
      <c r="D394" s="73">
        <v>5.4596</v>
      </c>
      <c r="E394" s="73">
        <v>0</v>
      </c>
      <c r="F394">
        <v>0.71374365376468263</v>
      </c>
    </row>
    <row r="395" spans="1:6" ht="15" customHeight="1" x14ac:dyDescent="0.25">
      <c r="A395">
        <v>1006</v>
      </c>
      <c r="B395" s="72">
        <v>0.25324200000000002</v>
      </c>
      <c r="C395" s="72">
        <v>0</v>
      </c>
      <c r="D395" s="73">
        <v>5.4596</v>
      </c>
      <c r="E395" s="73">
        <v>0</v>
      </c>
      <c r="F395">
        <v>0.71653402779145037</v>
      </c>
    </row>
    <row r="396" spans="1:6" ht="15" customHeight="1" x14ac:dyDescent="0.25">
      <c r="A396">
        <v>1007</v>
      </c>
      <c r="B396" s="72">
        <v>0.26087399999999999</v>
      </c>
      <c r="C396" s="72">
        <v>1.4033E-2</v>
      </c>
      <c r="D396" s="73">
        <v>5.4596</v>
      </c>
      <c r="E396" s="73">
        <v>0</v>
      </c>
      <c r="F396">
        <v>0.71589692845034036</v>
      </c>
    </row>
    <row r="397" spans="1:6" ht="15" customHeight="1" x14ac:dyDescent="0.25">
      <c r="A397">
        <v>1008</v>
      </c>
      <c r="B397" s="72">
        <v>0.25324200000000002</v>
      </c>
      <c r="C397" s="72">
        <v>0</v>
      </c>
      <c r="D397" s="73">
        <v>5.4596</v>
      </c>
      <c r="E397" s="73">
        <v>0</v>
      </c>
      <c r="F397">
        <v>0.71653402779145037</v>
      </c>
    </row>
    <row r="398" spans="1:6" ht="15" customHeight="1" x14ac:dyDescent="0.25">
      <c r="A398">
        <v>1009</v>
      </c>
      <c r="B398" s="72">
        <v>0.28658600000000001</v>
      </c>
      <c r="C398" s="72">
        <v>0</v>
      </c>
      <c r="D398" s="73">
        <v>5.4596</v>
      </c>
      <c r="E398" s="73">
        <v>0</v>
      </c>
      <c r="F398">
        <v>0.71374365376468263</v>
      </c>
    </row>
    <row r="399" spans="1:6" ht="15" customHeight="1" x14ac:dyDescent="0.25">
      <c r="A399">
        <v>1051</v>
      </c>
      <c r="B399" s="72">
        <v>0.84773500000000002</v>
      </c>
      <c r="C399" s="72">
        <v>1.0807000000000001E-2</v>
      </c>
      <c r="D399" s="73">
        <v>0.126919</v>
      </c>
      <c r="E399" s="73">
        <v>4.4532000000000002E-2</v>
      </c>
      <c r="F399" t="s">
        <v>61</v>
      </c>
    </row>
    <row r="400" spans="1:6" ht="15" customHeight="1" x14ac:dyDescent="0.25">
      <c r="A400">
        <v>1079</v>
      </c>
      <c r="B400" s="72">
        <v>0.30324000000000001</v>
      </c>
      <c r="C400" s="72">
        <v>2.2414E-2</v>
      </c>
      <c r="D400" s="73">
        <v>0.43458200000000002</v>
      </c>
      <c r="E400" s="73">
        <v>0.37543799999999999</v>
      </c>
      <c r="F400">
        <v>-0.88159637481292452</v>
      </c>
    </row>
    <row r="401" spans="1:6" ht="15" customHeight="1" x14ac:dyDescent="0.25">
      <c r="A401">
        <v>1081</v>
      </c>
      <c r="B401" s="72">
        <v>0.26569599999999999</v>
      </c>
      <c r="C401" s="72">
        <v>2.3115E-2</v>
      </c>
      <c r="D401" s="73">
        <v>0.56434200000000001</v>
      </c>
      <c r="E401" s="73">
        <v>0.41945199999999999</v>
      </c>
      <c r="F401">
        <v>-0.52484329772441374</v>
      </c>
    </row>
    <row r="402" spans="1:6" ht="15" customHeight="1" x14ac:dyDescent="0.25">
      <c r="A402">
        <v>1083</v>
      </c>
      <c r="B402" s="72">
        <v>0.34715800000000002</v>
      </c>
      <c r="C402" s="72">
        <v>0</v>
      </c>
      <c r="D402" s="73">
        <v>12.324299999999999</v>
      </c>
      <c r="E402" s="73">
        <v>9.9999999999999995E-7</v>
      </c>
      <c r="F402">
        <v>1.0783531985451587</v>
      </c>
    </row>
    <row r="403" spans="1:6" ht="15" customHeight="1" x14ac:dyDescent="0.25">
      <c r="A403">
        <v>1100</v>
      </c>
      <c r="B403" s="72">
        <v>0.57255800000000001</v>
      </c>
      <c r="C403" s="72">
        <v>7.2035000000000002E-2</v>
      </c>
      <c r="D403" s="73">
        <v>4.3053100000000004</v>
      </c>
      <c r="E403" s="73">
        <v>0.84418400000000005</v>
      </c>
      <c r="F403">
        <v>0.57202913682977752</v>
      </c>
    </row>
    <row r="404" spans="1:6" ht="15" customHeight="1" x14ac:dyDescent="0.25">
      <c r="A404">
        <v>1104</v>
      </c>
      <c r="B404" s="72">
        <v>0.62903100000000001</v>
      </c>
      <c r="C404" s="72">
        <v>0</v>
      </c>
      <c r="D404" s="73">
        <v>4.4967800000000002</v>
      </c>
      <c r="E404" s="73">
        <v>0</v>
      </c>
      <c r="F404">
        <v>0.58745828251232146</v>
      </c>
    </row>
    <row r="405" spans="1:6" ht="15" customHeight="1" x14ac:dyDescent="0.25">
      <c r="A405">
        <v>1105</v>
      </c>
      <c r="B405" s="72">
        <v>0.61947600000000003</v>
      </c>
      <c r="C405" s="72">
        <v>0</v>
      </c>
      <c r="D405" s="73">
        <v>0.25417000000000001</v>
      </c>
      <c r="E405" s="73">
        <v>0</v>
      </c>
      <c r="F405" t="s">
        <v>61</v>
      </c>
    </row>
    <row r="406" spans="1:6" ht="15" customHeight="1" x14ac:dyDescent="0.25">
      <c r="A406">
        <v>1106</v>
      </c>
      <c r="B406" s="72">
        <v>0.50995000000000001</v>
      </c>
      <c r="C406" s="72">
        <v>4.1841000000000003E-2</v>
      </c>
      <c r="D406" s="73">
        <v>0.26903100000000002</v>
      </c>
      <c r="E406" s="73">
        <v>3.722E-3</v>
      </c>
      <c r="F406" t="s">
        <v>61</v>
      </c>
    </row>
  </sheetData>
  <autoFilter ref="A2:F406">
    <sortState ref="A4:F392">
      <sortCondition ref="A4"/>
    </sortState>
  </autoFilter>
  <mergeCells count="4">
    <mergeCell ref="A1:A2"/>
    <mergeCell ref="B1:C1"/>
    <mergeCell ref="D1:E1"/>
    <mergeCell ref="F1:F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Summary</vt:lpstr>
      <vt:lpstr>R0. Results</vt:lpstr>
      <vt:lpstr>R0. Column Descriptions</vt:lpstr>
      <vt:lpstr>R0. Example</vt:lpstr>
      <vt:lpstr>R1. GW Use</vt:lpstr>
      <vt:lpstr>R1. Column Descriptions</vt:lpstr>
      <vt:lpstr>R2. Recharge</vt:lpstr>
      <vt:lpstr>R2. Column Descriptions</vt:lpstr>
      <vt:lpstr>R3. GW E</vt:lpstr>
      <vt:lpstr>R3. Column Description</vt:lpstr>
      <vt:lpstr>A1. Aquifer Attributes</vt:lpstr>
      <vt:lpstr>A2. Low Flow Zone</vt:lpstr>
      <vt:lpstr>A3. BGCZ</vt:lpstr>
      <vt:lpstr>A4. BGCZ Annual Precipitation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lab</dc:creator>
  <cp:lastModifiedBy>Tara Forstner</cp:lastModifiedBy>
  <dcterms:created xsi:type="dcterms:W3CDTF">2018-02-25T07:17:47Z</dcterms:created>
  <dcterms:modified xsi:type="dcterms:W3CDTF">2018-07-19T02:28:09Z</dcterms:modified>
</cp:coreProperties>
</file>